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Workspace_EAR\EPU\"/>
    </mc:Choice>
  </mc:AlternateContent>
  <bookViews>
    <workbookView xWindow="0" yWindow="60" windowWidth="27240" windowHeight="8385" tabRatio="711"/>
  </bookViews>
  <sheets>
    <sheet name="out_data_var_m" sheetId="21" r:id="rId1"/>
    <sheet name="out_data_var_q" sheetId="22" r:id="rId2"/>
    <sheet name="Monthly Data" sheetId="1" r:id="rId3"/>
    <sheet name="Quarterly Data" sheetId="10" r:id="rId4"/>
    <sheet name="Raw Data_Monthly ---&gt;" sheetId="8" r:id="rId5"/>
    <sheet name="Employment" sheetId="7" r:id="rId6"/>
    <sheet name="CPI" sheetId="2" r:id="rId7"/>
    <sheet name="Wage and Hours" sheetId="3" r:id="rId8"/>
    <sheet name="Comparison_Investment_Arata" sheetId="13" r:id="rId9"/>
    <sheet name="Comparison_Investment_METI" sheetId="15" r:id="rId10"/>
    <sheet name="Comparison_Services" sheetId="14" r:id="rId11"/>
    <sheet name="Supply Shock" sheetId="20" r:id="rId12"/>
    <sheet name="Raw Data_Quarterly ---&gt;" sheetId="11" r:id="rId13"/>
    <sheet name="Covert Monthly Data" sheetId="5" r:id="rId14"/>
    <sheet name="GDP" sheetId="12" r:id="rId15"/>
  </sheets>
  <externalReferences>
    <externalReference r:id="rId16"/>
    <externalReference r:id="rId17"/>
    <externalReference r:id="rId18"/>
  </externalReferences>
  <definedNames>
    <definedName name="_DLX1.USE" localSheetId="1">#REF!</definedName>
    <definedName name="_DLX1.USE">#REF!</definedName>
    <definedName name="_DLX12.USE" localSheetId="1">#REF!</definedName>
    <definedName name="_DLX12.USE">#REF!</definedName>
    <definedName name="_DLX13.USE" localSheetId="1">#REF!</definedName>
    <definedName name="_DLX13.USE">#REF!</definedName>
    <definedName name="_DLX2.USE" localSheetId="1">#REF!</definedName>
    <definedName name="_DLX2.USE">#REF!</definedName>
    <definedName name="_DLX3.USE" localSheetId="1">[1]Haver_In_Q_cons!#REF!</definedName>
    <definedName name="_DLX3.USE">[1]Haver_In_Q_cons!#REF!</definedName>
    <definedName name="_xlchart.v2.0" hidden="1">[1]Japan_EPU_Index!#REF!</definedName>
    <definedName name="CIJ052_JAPAN" localSheetId="1">[2]IN_Haver_m!#REF!</definedName>
    <definedName name="CIJ052_JAPAN">[2]IN_Haver_m!#REF!</definedName>
    <definedName name="MTDB">[3]TOC!$E$9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2" i="21" l="1"/>
  <c r="D382" i="21"/>
  <c r="E382" i="21"/>
  <c r="G382" i="21"/>
  <c r="H382" i="21"/>
  <c r="I382" i="21"/>
  <c r="J382" i="21"/>
  <c r="K382" i="21"/>
  <c r="L382" i="21"/>
  <c r="M382" i="21"/>
  <c r="N382" i="21"/>
  <c r="O382" i="21"/>
  <c r="P382" i="21"/>
  <c r="Q382" i="21"/>
  <c r="T382" i="21"/>
  <c r="U382" i="21"/>
  <c r="V382" i="21"/>
  <c r="W382" i="21"/>
  <c r="X382" i="21"/>
  <c r="Y382" i="21"/>
  <c r="Z382" i="21"/>
  <c r="AA382" i="21"/>
  <c r="AB382" i="21"/>
  <c r="AC382" i="21"/>
  <c r="AD382" i="21"/>
  <c r="AE382" i="21"/>
  <c r="AF382" i="21"/>
  <c r="AG382" i="21"/>
  <c r="AH382" i="21"/>
  <c r="AI382" i="21"/>
  <c r="AJ382" i="21"/>
  <c r="AK382" i="21"/>
  <c r="AL382" i="21"/>
  <c r="AN382" i="21"/>
  <c r="AO382" i="21"/>
  <c r="AP382" i="21"/>
  <c r="AQ382" i="21"/>
  <c r="C383" i="21"/>
  <c r="D383" i="21"/>
  <c r="E383" i="21"/>
  <c r="G383" i="21"/>
  <c r="H383" i="21"/>
  <c r="I383" i="21"/>
  <c r="J383" i="21"/>
  <c r="K383" i="21"/>
  <c r="L383" i="21"/>
  <c r="M383" i="21"/>
  <c r="N383" i="21"/>
  <c r="O383" i="21"/>
  <c r="P383" i="21"/>
  <c r="Q383" i="21"/>
  <c r="T383" i="21"/>
  <c r="W383" i="21"/>
  <c r="X383" i="21"/>
  <c r="Y383" i="21"/>
  <c r="Z383" i="21"/>
  <c r="AA383" i="21"/>
  <c r="AB383" i="21"/>
  <c r="AC383" i="21"/>
  <c r="AD383" i="21"/>
  <c r="AE383" i="21"/>
  <c r="AF383" i="21"/>
  <c r="AG383" i="21"/>
  <c r="AH383" i="21"/>
  <c r="AI383" i="21"/>
  <c r="AJ383" i="21"/>
  <c r="AK383" i="21"/>
  <c r="AL383" i="21"/>
  <c r="AN383" i="21"/>
  <c r="AO383" i="21"/>
  <c r="AP383" i="21"/>
  <c r="AQ383" i="21"/>
  <c r="C384" i="21"/>
  <c r="D384" i="21"/>
  <c r="E384" i="21"/>
  <c r="G384" i="21"/>
  <c r="H384" i="21"/>
  <c r="I384" i="21"/>
  <c r="J384" i="21"/>
  <c r="K384" i="21"/>
  <c r="L384" i="21"/>
  <c r="M384" i="21"/>
  <c r="N384" i="21"/>
  <c r="O384" i="21"/>
  <c r="P384" i="21"/>
  <c r="Q384" i="21"/>
  <c r="T384" i="21"/>
  <c r="W384" i="21"/>
  <c r="X384" i="21"/>
  <c r="Y384" i="21"/>
  <c r="Z384" i="21"/>
  <c r="AA384" i="21"/>
  <c r="AB384" i="21"/>
  <c r="AC384" i="21"/>
  <c r="AD384" i="21"/>
  <c r="AE384" i="21"/>
  <c r="AF384" i="21"/>
  <c r="AG384" i="21"/>
  <c r="AH384" i="21"/>
  <c r="AJ384" i="21"/>
  <c r="AK384" i="21"/>
  <c r="AL384" i="21"/>
  <c r="AN384" i="21"/>
  <c r="AO384" i="21"/>
  <c r="AP384" i="21"/>
  <c r="AQ384" i="21"/>
  <c r="C385" i="21"/>
  <c r="D385" i="21"/>
  <c r="E385" i="21"/>
  <c r="G385" i="21"/>
  <c r="H385" i="21"/>
  <c r="I385" i="21"/>
  <c r="J385" i="21"/>
  <c r="K385" i="21"/>
  <c r="L385" i="21"/>
  <c r="M385" i="21"/>
  <c r="N385" i="21"/>
  <c r="O385" i="21"/>
  <c r="P385" i="21"/>
  <c r="Q385" i="21"/>
  <c r="T385" i="21"/>
  <c r="W385" i="21"/>
  <c r="X385" i="21"/>
  <c r="Y385" i="21"/>
  <c r="Z385" i="21"/>
  <c r="AA385" i="21"/>
  <c r="AB385" i="21"/>
  <c r="AC385" i="21"/>
  <c r="AD385" i="21"/>
  <c r="AE385" i="21"/>
  <c r="AF385" i="21"/>
  <c r="AG385" i="21"/>
  <c r="AH385" i="21"/>
  <c r="AJ385" i="21"/>
  <c r="AK385" i="21"/>
  <c r="AL385" i="21"/>
  <c r="AN385" i="21"/>
  <c r="AO385" i="21"/>
  <c r="AP385" i="21"/>
  <c r="AQ385" i="21"/>
  <c r="C386" i="21"/>
  <c r="D386" i="21"/>
  <c r="E386" i="21"/>
  <c r="G386" i="21"/>
  <c r="H386" i="21"/>
  <c r="I386" i="21"/>
  <c r="J386" i="21"/>
  <c r="K386" i="21"/>
  <c r="L386" i="21"/>
  <c r="M386" i="21"/>
  <c r="N386" i="21"/>
  <c r="O386" i="21"/>
  <c r="P386" i="21"/>
  <c r="Q386" i="21"/>
  <c r="T386" i="21"/>
  <c r="W386" i="21"/>
  <c r="X386" i="21"/>
  <c r="Y386" i="21"/>
  <c r="Z386" i="21"/>
  <c r="AA386" i="21"/>
  <c r="AB386" i="21"/>
  <c r="AC386" i="21"/>
  <c r="AD386" i="21"/>
  <c r="AE386" i="21"/>
  <c r="AF386" i="21"/>
  <c r="AG386" i="21"/>
  <c r="AH386" i="21"/>
  <c r="AJ386" i="21"/>
  <c r="AK386" i="21"/>
  <c r="AL386" i="21"/>
  <c r="AN386" i="21"/>
  <c r="AO386" i="21"/>
  <c r="AP386" i="21"/>
  <c r="AQ386" i="21"/>
  <c r="C387" i="21"/>
  <c r="D387" i="21"/>
  <c r="E387" i="21"/>
  <c r="G387" i="21"/>
  <c r="H387" i="21"/>
  <c r="I387" i="21"/>
  <c r="J387" i="21"/>
  <c r="K387" i="21"/>
  <c r="L387" i="21"/>
  <c r="M387" i="21"/>
  <c r="N387" i="21"/>
  <c r="O387" i="21"/>
  <c r="P387" i="21"/>
  <c r="Q387" i="21"/>
  <c r="T387" i="21"/>
  <c r="W387" i="21"/>
  <c r="X387" i="21"/>
  <c r="Y387" i="21"/>
  <c r="Z387" i="21"/>
  <c r="AA387" i="21"/>
  <c r="AB387" i="21"/>
  <c r="AC387" i="21"/>
  <c r="AD387" i="21"/>
  <c r="AE387" i="21"/>
  <c r="AF387" i="21"/>
  <c r="AG387" i="21"/>
  <c r="AH387" i="21"/>
  <c r="AJ387" i="21"/>
  <c r="AK387" i="21"/>
  <c r="AL387" i="21"/>
  <c r="AN387" i="21"/>
  <c r="AO387" i="21"/>
  <c r="AP387" i="21"/>
  <c r="AQ387" i="21"/>
  <c r="C388" i="21"/>
  <c r="D388" i="21"/>
  <c r="E388" i="21"/>
  <c r="G388" i="21"/>
  <c r="H388" i="21"/>
  <c r="I388" i="21"/>
  <c r="J388" i="21"/>
  <c r="K388" i="21"/>
  <c r="L388" i="21"/>
  <c r="M388" i="21"/>
  <c r="N388" i="21"/>
  <c r="O388" i="21"/>
  <c r="P388" i="21"/>
  <c r="Q388" i="21"/>
  <c r="T388" i="21"/>
  <c r="W388" i="21"/>
  <c r="X388" i="21"/>
  <c r="Y388" i="21"/>
  <c r="Z388" i="21"/>
  <c r="AA388" i="21"/>
  <c r="AB388" i="21"/>
  <c r="AC388" i="21"/>
  <c r="AD388" i="21"/>
  <c r="AE388" i="21"/>
  <c r="AF388" i="21"/>
  <c r="AG388" i="21"/>
  <c r="AH388" i="21"/>
  <c r="AJ388" i="21"/>
  <c r="AK388" i="21"/>
  <c r="AL388" i="21"/>
  <c r="AN388" i="21"/>
  <c r="AO388" i="21"/>
  <c r="AP388" i="21"/>
  <c r="AQ388" i="21"/>
  <c r="C389" i="21"/>
  <c r="D389" i="21"/>
  <c r="E389" i="21"/>
  <c r="G389" i="21"/>
  <c r="H389" i="21"/>
  <c r="I389" i="21"/>
  <c r="J389" i="21"/>
  <c r="K389" i="21"/>
  <c r="L389" i="21"/>
  <c r="M389" i="21"/>
  <c r="N389" i="21"/>
  <c r="O389" i="21"/>
  <c r="P389" i="21"/>
  <c r="Q389" i="21"/>
  <c r="T389" i="21"/>
  <c r="W389" i="21"/>
  <c r="X389" i="21"/>
  <c r="Y389" i="21"/>
  <c r="Z389" i="21"/>
  <c r="AA389" i="21"/>
  <c r="AB389" i="21"/>
  <c r="AC389" i="21"/>
  <c r="AD389" i="21"/>
  <c r="AE389" i="21"/>
  <c r="AF389" i="21"/>
  <c r="AG389" i="21"/>
  <c r="AH389" i="21"/>
  <c r="AJ389" i="21"/>
  <c r="AK389" i="21"/>
  <c r="AL389" i="21"/>
  <c r="AN389" i="21"/>
  <c r="AO389" i="21"/>
  <c r="AP389" i="21"/>
  <c r="AQ389" i="21"/>
  <c r="C390" i="21"/>
  <c r="D390" i="21"/>
  <c r="E390" i="21"/>
  <c r="G390" i="21"/>
  <c r="H390" i="21"/>
  <c r="L390" i="21"/>
  <c r="M390" i="21"/>
  <c r="N390" i="21"/>
  <c r="O390" i="21"/>
  <c r="P390" i="21"/>
  <c r="Q390" i="21"/>
  <c r="T390" i="21"/>
  <c r="W390" i="21"/>
  <c r="Z390" i="21"/>
  <c r="AA390" i="21"/>
  <c r="AC390" i="21"/>
  <c r="AD390" i="21"/>
  <c r="AE390" i="21"/>
  <c r="AF390" i="21"/>
  <c r="AG390" i="21"/>
  <c r="AH390" i="21"/>
  <c r="AJ390" i="21"/>
  <c r="AK390" i="21"/>
  <c r="AN390" i="21"/>
  <c r="AO390" i="21"/>
  <c r="AP390" i="21"/>
  <c r="AQ390" i="21"/>
  <c r="C391" i="21"/>
  <c r="AD391" i="21"/>
  <c r="AF391" i="21"/>
  <c r="AG391" i="21"/>
  <c r="AH391" i="21"/>
  <c r="AJ391" i="21"/>
  <c r="AK391" i="21"/>
  <c r="AN391" i="21"/>
  <c r="AO391" i="21"/>
  <c r="AP391" i="21"/>
  <c r="AQ391" i="21"/>
  <c r="C129" i="22"/>
  <c r="D129" i="22"/>
  <c r="E129" i="22"/>
  <c r="F129" i="22"/>
  <c r="G129" i="22"/>
  <c r="H129" i="22"/>
  <c r="I129" i="22"/>
  <c r="C130" i="22"/>
  <c r="D130" i="22"/>
  <c r="E130" i="22"/>
  <c r="F130" i="22"/>
  <c r="G130" i="22"/>
  <c r="H130" i="22"/>
  <c r="I130" i="22"/>
  <c r="B129" i="22"/>
  <c r="B130" i="22"/>
  <c r="A129" i="10"/>
  <c r="A130" i="10"/>
  <c r="G3" i="22" l="1"/>
  <c r="G4" i="22"/>
  <c r="G5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2" i="22"/>
  <c r="C122" i="22" l="1"/>
  <c r="D122" i="22"/>
  <c r="C123" i="22"/>
  <c r="D123" i="22"/>
  <c r="C124" i="22"/>
  <c r="D124" i="22"/>
  <c r="C125" i="22"/>
  <c r="D125" i="22"/>
  <c r="C126" i="22"/>
  <c r="D126" i="22"/>
  <c r="C127" i="22"/>
  <c r="D127" i="22"/>
  <c r="C128" i="22"/>
  <c r="D128" i="22"/>
  <c r="E3" i="22"/>
  <c r="E4" i="22"/>
  <c r="E5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2" i="22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2" i="22"/>
  <c r="F122" i="22"/>
  <c r="F123" i="22"/>
  <c r="F124" i="22"/>
  <c r="F125" i="22"/>
  <c r="F126" i="22"/>
  <c r="F127" i="22"/>
  <c r="F128" i="22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F104" i="22"/>
  <c r="F105" i="22"/>
  <c r="F106" i="22"/>
  <c r="F107" i="22"/>
  <c r="F108" i="22"/>
  <c r="F109" i="22"/>
  <c r="F110" i="22"/>
  <c r="F111" i="22"/>
  <c r="F112" i="22"/>
  <c r="F113" i="22"/>
  <c r="F114" i="22"/>
  <c r="F115" i="22"/>
  <c r="F116" i="22"/>
  <c r="F117" i="22"/>
  <c r="F118" i="22"/>
  <c r="F119" i="22"/>
  <c r="F120" i="22"/>
  <c r="F121" i="22"/>
  <c r="F2" i="22"/>
  <c r="I122" i="22"/>
  <c r="I123" i="22"/>
  <c r="I124" i="22"/>
  <c r="I125" i="22"/>
  <c r="I126" i="22"/>
  <c r="I127" i="22"/>
  <c r="I128" i="22"/>
  <c r="I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96" i="22"/>
  <c r="I97" i="22"/>
  <c r="I98" i="22"/>
  <c r="I99" i="22"/>
  <c r="I100" i="22"/>
  <c r="I101" i="22"/>
  <c r="I102" i="22"/>
  <c r="I103" i="22"/>
  <c r="I104" i="22"/>
  <c r="I105" i="22"/>
  <c r="I106" i="22"/>
  <c r="I107" i="22"/>
  <c r="I108" i="22"/>
  <c r="I109" i="22"/>
  <c r="I110" i="22"/>
  <c r="I111" i="22"/>
  <c r="I112" i="22"/>
  <c r="I113" i="22"/>
  <c r="I114" i="22"/>
  <c r="I115" i="22"/>
  <c r="I116" i="22"/>
  <c r="I117" i="22"/>
  <c r="I118" i="22"/>
  <c r="I119" i="22"/>
  <c r="I120" i="22"/>
  <c r="I121" i="22"/>
  <c r="I2" i="22"/>
  <c r="H122" i="22"/>
  <c r="H123" i="22"/>
  <c r="H124" i="22"/>
  <c r="H125" i="22"/>
  <c r="H126" i="22"/>
  <c r="H127" i="22"/>
  <c r="H128" i="22"/>
  <c r="H3" i="22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2" i="22"/>
  <c r="H53" i="22"/>
  <c r="H54" i="22"/>
  <c r="H55" i="22"/>
  <c r="H56" i="22"/>
  <c r="H57" i="22"/>
  <c r="H58" i="22"/>
  <c r="H59" i="22"/>
  <c r="H60" i="22"/>
  <c r="H61" i="22"/>
  <c r="H62" i="22"/>
  <c r="H63" i="22"/>
  <c r="H64" i="22"/>
  <c r="H65" i="22"/>
  <c r="H66" i="22"/>
  <c r="H67" i="22"/>
  <c r="H68" i="22"/>
  <c r="H69" i="22"/>
  <c r="H70" i="22"/>
  <c r="H71" i="22"/>
  <c r="H72" i="22"/>
  <c r="H73" i="22"/>
  <c r="H74" i="22"/>
  <c r="H75" i="22"/>
  <c r="H76" i="22"/>
  <c r="H77" i="22"/>
  <c r="H78" i="22"/>
  <c r="H79" i="22"/>
  <c r="H80" i="22"/>
  <c r="H81" i="22"/>
  <c r="H82" i="22"/>
  <c r="H83" i="22"/>
  <c r="H84" i="22"/>
  <c r="H85" i="22"/>
  <c r="H86" i="22"/>
  <c r="H87" i="22"/>
  <c r="H88" i="22"/>
  <c r="H89" i="22"/>
  <c r="H90" i="22"/>
  <c r="H91" i="22"/>
  <c r="H92" i="22"/>
  <c r="H93" i="22"/>
  <c r="H94" i="22"/>
  <c r="H95" i="22"/>
  <c r="H96" i="22"/>
  <c r="H97" i="22"/>
  <c r="H98" i="22"/>
  <c r="H99" i="22"/>
  <c r="H100" i="22"/>
  <c r="H101" i="22"/>
  <c r="H102" i="22"/>
  <c r="H103" i="22"/>
  <c r="H104" i="22"/>
  <c r="H105" i="22"/>
  <c r="H106" i="22"/>
  <c r="H107" i="22"/>
  <c r="H108" i="22"/>
  <c r="H109" i="22"/>
  <c r="H110" i="22"/>
  <c r="H111" i="22"/>
  <c r="H112" i="22"/>
  <c r="H113" i="22"/>
  <c r="H114" i="22"/>
  <c r="H115" i="22"/>
  <c r="H116" i="22"/>
  <c r="H117" i="22"/>
  <c r="H118" i="22"/>
  <c r="H119" i="22"/>
  <c r="H120" i="22"/>
  <c r="H121" i="22"/>
  <c r="H2" i="22"/>
  <c r="B3" i="22"/>
  <c r="B4" i="22" s="1"/>
  <c r="B5" i="22" s="1"/>
  <c r="B6" i="22" s="1"/>
  <c r="B7" i="22" s="1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106" i="22" s="1"/>
  <c r="B107" i="22" s="1"/>
  <c r="B108" i="22" s="1"/>
  <c r="B109" i="22" s="1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B123" i="22" s="1"/>
  <c r="B124" i="22" s="1"/>
  <c r="B125" i="22" s="1"/>
  <c r="B126" i="22" s="1"/>
  <c r="B127" i="22" s="1"/>
  <c r="B128" i="22" s="1"/>
  <c r="AJ3" i="21" l="1"/>
  <c r="AJ4" i="21"/>
  <c r="AJ5" i="21"/>
  <c r="AJ6" i="21"/>
  <c r="AJ7" i="21"/>
  <c r="AJ8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32" i="21"/>
  <c r="AJ33" i="21"/>
  <c r="AJ34" i="21"/>
  <c r="AJ35" i="21"/>
  <c r="AJ36" i="21"/>
  <c r="AJ37" i="21"/>
  <c r="AJ38" i="21"/>
  <c r="AJ39" i="21"/>
  <c r="AJ40" i="21"/>
  <c r="AJ41" i="21"/>
  <c r="AJ42" i="21"/>
  <c r="AJ43" i="21"/>
  <c r="AJ44" i="21"/>
  <c r="AJ45" i="21"/>
  <c r="AJ46" i="21"/>
  <c r="AJ47" i="21"/>
  <c r="AJ48" i="21"/>
  <c r="AJ49" i="21"/>
  <c r="AJ50" i="21"/>
  <c r="AJ51" i="21"/>
  <c r="AJ52" i="21"/>
  <c r="AJ53" i="21"/>
  <c r="AJ54" i="21"/>
  <c r="AJ55" i="21"/>
  <c r="AJ56" i="21"/>
  <c r="AJ57" i="21"/>
  <c r="AJ58" i="21"/>
  <c r="AJ59" i="21"/>
  <c r="AJ60" i="21"/>
  <c r="AJ61" i="21"/>
  <c r="AJ62" i="21"/>
  <c r="AJ63" i="21"/>
  <c r="AJ64" i="21"/>
  <c r="AJ65" i="21"/>
  <c r="AJ66" i="21"/>
  <c r="AJ67" i="21"/>
  <c r="AJ68" i="21"/>
  <c r="AJ69" i="21"/>
  <c r="AJ70" i="21"/>
  <c r="AJ71" i="21"/>
  <c r="AJ72" i="21"/>
  <c r="AJ73" i="21"/>
  <c r="AJ74" i="21"/>
  <c r="AJ75" i="21"/>
  <c r="AJ76" i="21"/>
  <c r="AJ77" i="21"/>
  <c r="AJ78" i="21"/>
  <c r="AJ79" i="21"/>
  <c r="AJ80" i="21"/>
  <c r="AJ81" i="21"/>
  <c r="AJ82" i="21"/>
  <c r="AJ83" i="21"/>
  <c r="AJ84" i="21"/>
  <c r="AJ85" i="21"/>
  <c r="AJ86" i="21"/>
  <c r="AJ87" i="21"/>
  <c r="AJ88" i="21"/>
  <c r="AJ89" i="21"/>
  <c r="AJ90" i="21"/>
  <c r="AJ91" i="21"/>
  <c r="AJ92" i="21"/>
  <c r="AJ93" i="21"/>
  <c r="AJ94" i="21"/>
  <c r="AJ95" i="21"/>
  <c r="AJ96" i="21"/>
  <c r="AJ97" i="21"/>
  <c r="AJ98" i="21"/>
  <c r="AJ99" i="21"/>
  <c r="AJ100" i="21"/>
  <c r="AJ101" i="21"/>
  <c r="AJ102" i="21"/>
  <c r="AJ103" i="21"/>
  <c r="AJ104" i="21"/>
  <c r="AJ105" i="21"/>
  <c r="AJ106" i="21"/>
  <c r="AJ107" i="21"/>
  <c r="AI108" i="21"/>
  <c r="AJ108" i="21"/>
  <c r="AI109" i="21"/>
  <c r="AJ109" i="21"/>
  <c r="AI110" i="21"/>
  <c r="AJ110" i="21"/>
  <c r="AI111" i="21"/>
  <c r="AJ111" i="21"/>
  <c r="AI112" i="21"/>
  <c r="AJ112" i="21"/>
  <c r="AI113" i="21"/>
  <c r="AJ113" i="21"/>
  <c r="AI114" i="21"/>
  <c r="AJ114" i="21"/>
  <c r="AI115" i="21"/>
  <c r="AJ115" i="21"/>
  <c r="AI116" i="21"/>
  <c r="AJ116" i="21"/>
  <c r="AI117" i="21"/>
  <c r="AJ117" i="21"/>
  <c r="AI118" i="21"/>
  <c r="AJ118" i="21"/>
  <c r="AI119" i="21"/>
  <c r="AJ119" i="21"/>
  <c r="AI120" i="21"/>
  <c r="AJ120" i="21"/>
  <c r="AI121" i="21"/>
  <c r="AJ121" i="21"/>
  <c r="AI122" i="21"/>
  <c r="AJ122" i="21"/>
  <c r="AI123" i="21"/>
  <c r="AJ123" i="21"/>
  <c r="AI124" i="21"/>
  <c r="AJ124" i="21"/>
  <c r="AI125" i="21"/>
  <c r="AJ125" i="21"/>
  <c r="AI126" i="21"/>
  <c r="AJ126" i="21"/>
  <c r="AI127" i="21"/>
  <c r="AJ127" i="21"/>
  <c r="AI128" i="21"/>
  <c r="AJ128" i="21"/>
  <c r="AI129" i="21"/>
  <c r="AJ129" i="21"/>
  <c r="AI130" i="21"/>
  <c r="AJ130" i="21"/>
  <c r="AI131" i="21"/>
  <c r="AJ131" i="21"/>
  <c r="AI132" i="21"/>
  <c r="AJ132" i="21"/>
  <c r="AI133" i="21"/>
  <c r="AJ133" i="21"/>
  <c r="AI134" i="21"/>
  <c r="AJ134" i="21"/>
  <c r="AI135" i="21"/>
  <c r="AJ135" i="21"/>
  <c r="AI136" i="21"/>
  <c r="AJ136" i="21"/>
  <c r="AI137" i="21"/>
  <c r="AJ137" i="21"/>
  <c r="AI138" i="21"/>
  <c r="AJ138" i="21"/>
  <c r="AI139" i="21"/>
  <c r="AJ139" i="21"/>
  <c r="AI140" i="21"/>
  <c r="AJ140" i="21"/>
  <c r="AI141" i="21"/>
  <c r="AJ141" i="21"/>
  <c r="AI142" i="21"/>
  <c r="AJ142" i="21"/>
  <c r="AI143" i="21"/>
  <c r="AJ143" i="21"/>
  <c r="AI144" i="21"/>
  <c r="AJ144" i="21"/>
  <c r="AI145" i="21"/>
  <c r="AJ145" i="21"/>
  <c r="AI146" i="21"/>
  <c r="AJ146" i="21"/>
  <c r="AI147" i="21"/>
  <c r="AJ147" i="21"/>
  <c r="AI148" i="21"/>
  <c r="AJ148" i="21"/>
  <c r="AI149" i="21"/>
  <c r="AJ149" i="21"/>
  <c r="AI150" i="21"/>
  <c r="AJ150" i="21"/>
  <c r="AI151" i="21"/>
  <c r="AJ151" i="21"/>
  <c r="AI152" i="21"/>
  <c r="AJ152" i="21"/>
  <c r="AI153" i="21"/>
  <c r="AJ153" i="21"/>
  <c r="AI154" i="21"/>
  <c r="AJ154" i="21"/>
  <c r="AI155" i="21"/>
  <c r="AJ155" i="21"/>
  <c r="AI156" i="21"/>
  <c r="AJ156" i="21"/>
  <c r="AI157" i="21"/>
  <c r="AJ157" i="21"/>
  <c r="AI158" i="21"/>
  <c r="AJ158" i="21"/>
  <c r="AI159" i="21"/>
  <c r="AJ159" i="21"/>
  <c r="AI160" i="21"/>
  <c r="AJ160" i="21"/>
  <c r="AI161" i="21"/>
  <c r="AJ161" i="21"/>
  <c r="AI162" i="21"/>
  <c r="AJ162" i="21"/>
  <c r="AI163" i="21"/>
  <c r="AJ163" i="21"/>
  <c r="AI164" i="21"/>
  <c r="AJ164" i="21"/>
  <c r="AI165" i="21"/>
  <c r="AJ165" i="21"/>
  <c r="AI166" i="21"/>
  <c r="AJ166" i="21"/>
  <c r="AI167" i="21"/>
  <c r="AJ167" i="21"/>
  <c r="AI168" i="21"/>
  <c r="AJ168" i="21"/>
  <c r="AI169" i="21"/>
  <c r="AJ169" i="21"/>
  <c r="AI170" i="21"/>
  <c r="AJ170" i="21"/>
  <c r="AI171" i="21"/>
  <c r="AJ171" i="21"/>
  <c r="AI172" i="21"/>
  <c r="AJ172" i="21"/>
  <c r="AI173" i="21"/>
  <c r="AJ173" i="21"/>
  <c r="AI174" i="21"/>
  <c r="AJ174" i="21"/>
  <c r="AI175" i="21"/>
  <c r="AJ175" i="21"/>
  <c r="AI176" i="21"/>
  <c r="AJ176" i="21"/>
  <c r="AI177" i="21"/>
  <c r="AJ177" i="21"/>
  <c r="AI178" i="21"/>
  <c r="AJ178" i="21"/>
  <c r="AI179" i="21"/>
  <c r="AJ179" i="21"/>
  <c r="AI180" i="21"/>
  <c r="AJ180" i="21"/>
  <c r="AI181" i="21"/>
  <c r="AJ181" i="21"/>
  <c r="AI182" i="21"/>
  <c r="AJ182" i="21"/>
  <c r="AI183" i="21"/>
  <c r="AJ183" i="21"/>
  <c r="AI184" i="21"/>
  <c r="AJ184" i="21"/>
  <c r="AI185" i="21"/>
  <c r="AJ185" i="21"/>
  <c r="AI186" i="21"/>
  <c r="AJ186" i="21"/>
  <c r="AI187" i="21"/>
  <c r="AJ187" i="21"/>
  <c r="AI188" i="21"/>
  <c r="AJ188" i="21"/>
  <c r="AI189" i="21"/>
  <c r="AJ189" i="21"/>
  <c r="AI190" i="21"/>
  <c r="AJ190" i="21"/>
  <c r="AI191" i="21"/>
  <c r="AJ191" i="21"/>
  <c r="AI192" i="21"/>
  <c r="AJ192" i="21"/>
  <c r="AI193" i="21"/>
  <c r="AJ193" i="21"/>
  <c r="AI194" i="21"/>
  <c r="AJ194" i="21"/>
  <c r="AI195" i="21"/>
  <c r="AJ195" i="21"/>
  <c r="AI196" i="21"/>
  <c r="AJ196" i="21"/>
  <c r="AI197" i="21"/>
  <c r="AJ197" i="21"/>
  <c r="AI198" i="21"/>
  <c r="AJ198" i="21"/>
  <c r="AI199" i="21"/>
  <c r="AJ199" i="21"/>
  <c r="AI200" i="21"/>
  <c r="AJ200" i="21"/>
  <c r="AI201" i="21"/>
  <c r="AJ201" i="21"/>
  <c r="AI202" i="21"/>
  <c r="AJ202" i="21"/>
  <c r="AI203" i="21"/>
  <c r="AJ203" i="21"/>
  <c r="AI204" i="21"/>
  <c r="AJ204" i="21"/>
  <c r="AI205" i="21"/>
  <c r="AJ205" i="21"/>
  <c r="AI206" i="21"/>
  <c r="AJ206" i="21"/>
  <c r="AI207" i="21"/>
  <c r="AJ207" i="21"/>
  <c r="AI208" i="21"/>
  <c r="AJ208" i="21"/>
  <c r="AI209" i="21"/>
  <c r="AJ209" i="21"/>
  <c r="AI210" i="21"/>
  <c r="AJ210" i="21"/>
  <c r="AI211" i="21"/>
  <c r="AJ211" i="21"/>
  <c r="AI212" i="21"/>
  <c r="AJ212" i="21"/>
  <c r="AI213" i="21"/>
  <c r="AJ213" i="21"/>
  <c r="AI214" i="21"/>
  <c r="AJ214" i="21"/>
  <c r="AI215" i="21"/>
  <c r="AJ215" i="21"/>
  <c r="AI216" i="21"/>
  <c r="AJ216" i="21"/>
  <c r="AI217" i="21"/>
  <c r="AJ217" i="21"/>
  <c r="AI218" i="21"/>
  <c r="AJ218" i="21"/>
  <c r="AI219" i="21"/>
  <c r="AJ219" i="21"/>
  <c r="AI220" i="21"/>
  <c r="AJ220" i="21"/>
  <c r="AI221" i="21"/>
  <c r="AJ221" i="21"/>
  <c r="AI222" i="21"/>
  <c r="AJ222" i="21"/>
  <c r="AI223" i="21"/>
  <c r="AJ223" i="21"/>
  <c r="AI224" i="21"/>
  <c r="AJ224" i="21"/>
  <c r="AI225" i="21"/>
  <c r="AJ225" i="21"/>
  <c r="AI226" i="21"/>
  <c r="AJ226" i="21"/>
  <c r="AI227" i="21"/>
  <c r="AJ227" i="21"/>
  <c r="AI228" i="21"/>
  <c r="AJ228" i="21"/>
  <c r="AI229" i="21"/>
  <c r="AJ229" i="21"/>
  <c r="AI230" i="21"/>
  <c r="AJ230" i="21"/>
  <c r="AI231" i="21"/>
  <c r="AJ231" i="21"/>
  <c r="AI232" i="21"/>
  <c r="AJ232" i="21"/>
  <c r="AI233" i="21"/>
  <c r="AJ233" i="21"/>
  <c r="AI234" i="21"/>
  <c r="AJ234" i="21"/>
  <c r="AI235" i="21"/>
  <c r="AJ235" i="21"/>
  <c r="AI236" i="21"/>
  <c r="AJ236" i="21"/>
  <c r="AI237" i="21"/>
  <c r="AJ237" i="21"/>
  <c r="AI238" i="21"/>
  <c r="AJ238" i="21"/>
  <c r="AI239" i="21"/>
  <c r="AJ239" i="21"/>
  <c r="AI240" i="21"/>
  <c r="AJ240" i="21"/>
  <c r="AI241" i="21"/>
  <c r="AJ241" i="21"/>
  <c r="AI242" i="21"/>
  <c r="AJ242" i="21"/>
  <c r="AI243" i="21"/>
  <c r="AJ243" i="21"/>
  <c r="AI244" i="21"/>
  <c r="AJ244" i="21"/>
  <c r="AI245" i="21"/>
  <c r="AJ245" i="21"/>
  <c r="AI246" i="21"/>
  <c r="AJ246" i="21"/>
  <c r="AI247" i="21"/>
  <c r="AJ247" i="21"/>
  <c r="AI248" i="21"/>
  <c r="AJ248" i="21"/>
  <c r="AI249" i="21"/>
  <c r="AJ249" i="21"/>
  <c r="AI250" i="21"/>
  <c r="AJ250" i="21"/>
  <c r="AI251" i="21"/>
  <c r="AJ251" i="21"/>
  <c r="AI252" i="21"/>
  <c r="AJ252" i="21"/>
  <c r="AI253" i="21"/>
  <c r="AJ253" i="21"/>
  <c r="AI254" i="21"/>
  <c r="AJ254" i="21"/>
  <c r="AI255" i="21"/>
  <c r="AJ255" i="21"/>
  <c r="AI256" i="21"/>
  <c r="AJ256" i="21"/>
  <c r="AI257" i="21"/>
  <c r="AJ257" i="21"/>
  <c r="AI258" i="21"/>
  <c r="AJ258" i="21"/>
  <c r="AI259" i="21"/>
  <c r="AJ259" i="21"/>
  <c r="AI260" i="21"/>
  <c r="AJ260" i="21"/>
  <c r="AI261" i="21"/>
  <c r="AJ261" i="21"/>
  <c r="AI262" i="21"/>
  <c r="AJ262" i="21"/>
  <c r="AI263" i="21"/>
  <c r="AJ263" i="21"/>
  <c r="AI264" i="21"/>
  <c r="AJ264" i="21"/>
  <c r="AI265" i="21"/>
  <c r="AJ265" i="21"/>
  <c r="AI266" i="21"/>
  <c r="AJ266" i="21"/>
  <c r="AI267" i="21"/>
  <c r="AJ267" i="21"/>
  <c r="AI268" i="21"/>
  <c r="AJ268" i="21"/>
  <c r="AI269" i="21"/>
  <c r="AJ269" i="21"/>
  <c r="AI270" i="21"/>
  <c r="AJ270" i="21"/>
  <c r="AI271" i="21"/>
  <c r="AJ271" i="21"/>
  <c r="AI272" i="21"/>
  <c r="AJ272" i="21"/>
  <c r="AI273" i="21"/>
  <c r="AJ273" i="21"/>
  <c r="AI274" i="21"/>
  <c r="AJ274" i="21"/>
  <c r="AI275" i="21"/>
  <c r="AJ275" i="21"/>
  <c r="AI276" i="21"/>
  <c r="AJ276" i="21"/>
  <c r="AI277" i="21"/>
  <c r="AJ277" i="21"/>
  <c r="AI278" i="21"/>
  <c r="AJ278" i="21"/>
  <c r="AI279" i="21"/>
  <c r="AJ279" i="21"/>
  <c r="AI280" i="21"/>
  <c r="AJ280" i="21"/>
  <c r="AI281" i="21"/>
  <c r="AJ281" i="21"/>
  <c r="AI282" i="21"/>
  <c r="AJ282" i="21"/>
  <c r="AI283" i="21"/>
  <c r="AJ283" i="21"/>
  <c r="AI284" i="21"/>
  <c r="AJ284" i="21"/>
  <c r="AI285" i="21"/>
  <c r="AJ285" i="21"/>
  <c r="AI286" i="21"/>
  <c r="AJ286" i="21"/>
  <c r="AI287" i="21"/>
  <c r="AJ287" i="21"/>
  <c r="AI288" i="21"/>
  <c r="AJ288" i="21"/>
  <c r="AI289" i="21"/>
  <c r="AJ289" i="21"/>
  <c r="AI290" i="21"/>
  <c r="AJ290" i="21"/>
  <c r="AI291" i="21"/>
  <c r="AJ291" i="21"/>
  <c r="AI292" i="21"/>
  <c r="AJ292" i="21"/>
  <c r="AI293" i="21"/>
  <c r="AJ293" i="21"/>
  <c r="AI294" i="21"/>
  <c r="AJ294" i="21"/>
  <c r="AI295" i="21"/>
  <c r="AJ295" i="21"/>
  <c r="AI296" i="21"/>
  <c r="AJ296" i="21"/>
  <c r="AI297" i="21"/>
  <c r="AJ297" i="21"/>
  <c r="AI298" i="21"/>
  <c r="AJ298" i="21"/>
  <c r="AI299" i="21"/>
  <c r="AJ299" i="21"/>
  <c r="AI300" i="21"/>
  <c r="AJ300" i="21"/>
  <c r="AI301" i="21"/>
  <c r="AJ301" i="21"/>
  <c r="AI302" i="21"/>
  <c r="AJ302" i="21"/>
  <c r="AI303" i="21"/>
  <c r="AJ303" i="21"/>
  <c r="AI304" i="21"/>
  <c r="AJ304" i="21"/>
  <c r="AI305" i="21"/>
  <c r="AJ305" i="21"/>
  <c r="AI306" i="21"/>
  <c r="AJ306" i="21"/>
  <c r="AI307" i="21"/>
  <c r="AJ307" i="21"/>
  <c r="AI308" i="21"/>
  <c r="AJ308" i="21"/>
  <c r="AI309" i="21"/>
  <c r="AJ309" i="21"/>
  <c r="AI310" i="21"/>
  <c r="AJ310" i="21"/>
  <c r="AI311" i="21"/>
  <c r="AJ311" i="21"/>
  <c r="AI312" i="21"/>
  <c r="AJ312" i="21"/>
  <c r="AI313" i="21"/>
  <c r="AJ313" i="21"/>
  <c r="AI314" i="21"/>
  <c r="AJ314" i="21"/>
  <c r="AI315" i="21"/>
  <c r="AJ315" i="21"/>
  <c r="AI316" i="21"/>
  <c r="AJ316" i="21"/>
  <c r="AI317" i="21"/>
  <c r="AJ317" i="21"/>
  <c r="AI318" i="21"/>
  <c r="AJ318" i="21"/>
  <c r="AI319" i="21"/>
  <c r="AJ319" i="21"/>
  <c r="AI320" i="21"/>
  <c r="AJ320" i="21"/>
  <c r="AI321" i="21"/>
  <c r="AJ321" i="21"/>
  <c r="AI322" i="21"/>
  <c r="AJ322" i="21"/>
  <c r="AI323" i="21"/>
  <c r="AJ323" i="21"/>
  <c r="AI324" i="21"/>
  <c r="AJ324" i="21"/>
  <c r="AI325" i="21"/>
  <c r="AJ325" i="21"/>
  <c r="AI326" i="21"/>
  <c r="AJ326" i="21"/>
  <c r="AI327" i="21"/>
  <c r="AJ327" i="21"/>
  <c r="AI328" i="21"/>
  <c r="AJ328" i="21"/>
  <c r="AI329" i="21"/>
  <c r="AJ329" i="21"/>
  <c r="AI330" i="21"/>
  <c r="AJ330" i="21"/>
  <c r="AI331" i="21"/>
  <c r="AJ331" i="21"/>
  <c r="AI332" i="21"/>
  <c r="AJ332" i="21"/>
  <c r="AI333" i="21"/>
  <c r="AJ333" i="21"/>
  <c r="AI334" i="21"/>
  <c r="AJ334" i="21"/>
  <c r="AI335" i="21"/>
  <c r="AJ335" i="21"/>
  <c r="AI336" i="21"/>
  <c r="AJ336" i="21"/>
  <c r="AI337" i="21"/>
  <c r="AJ337" i="21"/>
  <c r="AI338" i="21"/>
  <c r="AJ338" i="21"/>
  <c r="AI339" i="21"/>
  <c r="AJ339" i="21"/>
  <c r="AI340" i="21"/>
  <c r="AJ340" i="21"/>
  <c r="AI341" i="21"/>
  <c r="AJ341" i="21"/>
  <c r="AI342" i="21"/>
  <c r="AJ342" i="21"/>
  <c r="AI343" i="21"/>
  <c r="AJ343" i="21"/>
  <c r="AI344" i="21"/>
  <c r="AJ344" i="21"/>
  <c r="AI345" i="21"/>
  <c r="AJ345" i="21"/>
  <c r="AI346" i="21"/>
  <c r="AJ346" i="21"/>
  <c r="AI347" i="21"/>
  <c r="AJ347" i="21"/>
  <c r="AI348" i="21"/>
  <c r="AJ348" i="21"/>
  <c r="AI349" i="21"/>
  <c r="AJ349" i="21"/>
  <c r="AI350" i="21"/>
  <c r="AJ350" i="21"/>
  <c r="AI351" i="21"/>
  <c r="AJ351" i="21"/>
  <c r="AI352" i="21"/>
  <c r="AJ352" i="21"/>
  <c r="AI353" i="21"/>
  <c r="AJ353" i="21"/>
  <c r="AI354" i="21"/>
  <c r="AJ354" i="21"/>
  <c r="AI355" i="21"/>
  <c r="AJ355" i="21"/>
  <c r="AI356" i="21"/>
  <c r="AJ356" i="21"/>
  <c r="AI357" i="21"/>
  <c r="AJ357" i="21"/>
  <c r="AI358" i="21"/>
  <c r="AJ358" i="21"/>
  <c r="AI359" i="21"/>
  <c r="AJ359" i="21"/>
  <c r="AI360" i="21"/>
  <c r="AJ360" i="21"/>
  <c r="AI361" i="21"/>
  <c r="AJ361" i="21"/>
  <c r="AI362" i="21"/>
  <c r="AJ362" i="21"/>
  <c r="AI363" i="21"/>
  <c r="AJ363" i="21"/>
  <c r="AI364" i="21"/>
  <c r="AJ364" i="21"/>
  <c r="AI365" i="21"/>
  <c r="AJ365" i="21"/>
  <c r="AI366" i="21"/>
  <c r="AJ366" i="21"/>
  <c r="AI367" i="21"/>
  <c r="AJ367" i="21"/>
  <c r="AI368" i="21"/>
  <c r="AJ368" i="21"/>
  <c r="AI369" i="21"/>
  <c r="AJ369" i="21"/>
  <c r="AI370" i="21"/>
  <c r="AJ370" i="21"/>
  <c r="AI371" i="21"/>
  <c r="AJ371" i="21"/>
  <c r="AI372" i="21"/>
  <c r="AJ372" i="21"/>
  <c r="AI373" i="21"/>
  <c r="AJ373" i="21"/>
  <c r="AI374" i="21"/>
  <c r="AJ374" i="21"/>
  <c r="AI375" i="21"/>
  <c r="AJ375" i="21"/>
  <c r="AI376" i="21"/>
  <c r="AJ376" i="21"/>
  <c r="AI377" i="21"/>
  <c r="AJ377" i="21"/>
  <c r="AI378" i="21"/>
  <c r="AJ378" i="21"/>
  <c r="AI379" i="21"/>
  <c r="AJ379" i="21"/>
  <c r="AI380" i="21"/>
  <c r="AJ380" i="21"/>
  <c r="AI381" i="21"/>
  <c r="AJ381" i="21"/>
  <c r="AJ2" i="21"/>
  <c r="AP362" i="21"/>
  <c r="AP363" i="21"/>
  <c r="AP364" i="21"/>
  <c r="AP365" i="21"/>
  <c r="AP366" i="21"/>
  <c r="AP367" i="21"/>
  <c r="AP368" i="21"/>
  <c r="AP369" i="21"/>
  <c r="AP370" i="21"/>
  <c r="AP371" i="21"/>
  <c r="AP372" i="21"/>
  <c r="AP373" i="21"/>
  <c r="AP374" i="21"/>
  <c r="AP375" i="21"/>
  <c r="AP376" i="21"/>
  <c r="AP377" i="21"/>
  <c r="AP378" i="21"/>
  <c r="AP379" i="21"/>
  <c r="AP380" i="21"/>
  <c r="AP381" i="21"/>
  <c r="AQ122" i="21"/>
  <c r="AQ123" i="21"/>
  <c r="AQ124" i="21"/>
  <c r="AQ125" i="21"/>
  <c r="AQ126" i="21"/>
  <c r="AQ127" i="21"/>
  <c r="AQ128" i="21"/>
  <c r="AQ129" i="21"/>
  <c r="AQ130" i="21"/>
  <c r="AQ131" i="21"/>
  <c r="AQ132" i="21"/>
  <c r="AQ133" i="21"/>
  <c r="AQ134" i="21"/>
  <c r="AQ135" i="21"/>
  <c r="AQ136" i="21"/>
  <c r="AQ137" i="21"/>
  <c r="AQ138" i="21"/>
  <c r="AQ139" i="21"/>
  <c r="AQ140" i="21"/>
  <c r="AQ141" i="21"/>
  <c r="AQ142" i="21"/>
  <c r="AQ143" i="21"/>
  <c r="AQ144" i="21"/>
  <c r="AQ145" i="21"/>
  <c r="AQ146" i="21"/>
  <c r="AQ147" i="21"/>
  <c r="AQ148" i="21"/>
  <c r="AQ149" i="21"/>
  <c r="AQ150" i="21"/>
  <c r="AQ151" i="21"/>
  <c r="AQ152" i="21"/>
  <c r="AQ153" i="21"/>
  <c r="AQ154" i="21"/>
  <c r="AQ155" i="21"/>
  <c r="AQ156" i="21"/>
  <c r="AQ157" i="21"/>
  <c r="AQ158" i="21"/>
  <c r="AQ159" i="21"/>
  <c r="AQ160" i="21"/>
  <c r="AQ161" i="21"/>
  <c r="AQ162" i="21"/>
  <c r="AQ163" i="21"/>
  <c r="AQ164" i="21"/>
  <c r="AQ165" i="21"/>
  <c r="AQ166" i="21"/>
  <c r="AQ167" i="21"/>
  <c r="AQ168" i="21"/>
  <c r="AQ169" i="21"/>
  <c r="AQ170" i="21"/>
  <c r="AQ171" i="21"/>
  <c r="AQ172" i="21"/>
  <c r="AQ173" i="21"/>
  <c r="AQ174" i="21"/>
  <c r="AQ175" i="21"/>
  <c r="AQ176" i="21"/>
  <c r="AQ177" i="21"/>
  <c r="AQ178" i="21"/>
  <c r="AQ179" i="21"/>
  <c r="AQ180" i="21"/>
  <c r="AQ181" i="21"/>
  <c r="AQ182" i="21"/>
  <c r="AQ183" i="21"/>
  <c r="AQ184" i="21"/>
  <c r="AQ185" i="21"/>
  <c r="AQ186" i="21"/>
  <c r="AQ187" i="21"/>
  <c r="AQ188" i="21"/>
  <c r="AQ189" i="21"/>
  <c r="AQ190" i="21"/>
  <c r="AQ191" i="21"/>
  <c r="AQ192" i="21"/>
  <c r="AQ193" i="21"/>
  <c r="AQ194" i="21"/>
  <c r="AQ195" i="21"/>
  <c r="AQ196" i="21"/>
  <c r="AQ197" i="21"/>
  <c r="AQ198" i="21"/>
  <c r="AQ199" i="21"/>
  <c r="AQ200" i="21"/>
  <c r="AQ201" i="21"/>
  <c r="AQ202" i="21"/>
  <c r="AQ203" i="21"/>
  <c r="AQ204" i="21"/>
  <c r="AQ205" i="21"/>
  <c r="AQ206" i="21"/>
  <c r="AQ207" i="21"/>
  <c r="AQ208" i="21"/>
  <c r="AQ209" i="21"/>
  <c r="AQ210" i="21"/>
  <c r="AQ211" i="21"/>
  <c r="AQ212" i="21"/>
  <c r="AQ213" i="21"/>
  <c r="AQ214" i="21"/>
  <c r="AQ215" i="21"/>
  <c r="AQ216" i="21"/>
  <c r="AQ217" i="21"/>
  <c r="AQ218" i="21"/>
  <c r="AQ219" i="21"/>
  <c r="AQ220" i="21"/>
  <c r="AQ221" i="21"/>
  <c r="AQ222" i="21"/>
  <c r="AQ223" i="21"/>
  <c r="AQ224" i="21"/>
  <c r="AQ225" i="21"/>
  <c r="AQ226" i="21"/>
  <c r="AQ227" i="21"/>
  <c r="AQ228" i="21"/>
  <c r="AQ229" i="21"/>
  <c r="AQ230" i="21"/>
  <c r="AQ231" i="21"/>
  <c r="AQ232" i="21"/>
  <c r="AQ233" i="21"/>
  <c r="AQ234" i="21"/>
  <c r="AQ235" i="21"/>
  <c r="AQ236" i="21"/>
  <c r="AQ237" i="21"/>
  <c r="AQ238" i="21"/>
  <c r="AQ239" i="21"/>
  <c r="AQ240" i="21"/>
  <c r="AQ241" i="21"/>
  <c r="AQ242" i="21"/>
  <c r="AQ243" i="21"/>
  <c r="AQ244" i="21"/>
  <c r="AQ245" i="21"/>
  <c r="AQ246" i="21"/>
  <c r="AQ247" i="21"/>
  <c r="AQ248" i="21"/>
  <c r="AQ249" i="21"/>
  <c r="AQ250" i="21"/>
  <c r="AQ251" i="21"/>
  <c r="AQ252" i="21"/>
  <c r="AQ253" i="21"/>
  <c r="AQ254" i="21"/>
  <c r="AQ255" i="21"/>
  <c r="AQ256" i="21"/>
  <c r="AQ257" i="21"/>
  <c r="AQ258" i="21"/>
  <c r="AQ259" i="21"/>
  <c r="AQ260" i="21"/>
  <c r="AQ261" i="21"/>
  <c r="AQ262" i="21"/>
  <c r="AQ263" i="21"/>
  <c r="AQ264" i="21"/>
  <c r="AQ265" i="21"/>
  <c r="AQ266" i="21"/>
  <c r="AQ267" i="21"/>
  <c r="AQ268" i="21"/>
  <c r="AQ269" i="21"/>
  <c r="AQ270" i="21"/>
  <c r="AQ271" i="21"/>
  <c r="AQ272" i="21"/>
  <c r="AQ273" i="21"/>
  <c r="AQ274" i="21"/>
  <c r="AQ275" i="21"/>
  <c r="AQ276" i="21"/>
  <c r="AQ277" i="21"/>
  <c r="AQ278" i="21"/>
  <c r="AQ279" i="21"/>
  <c r="AQ280" i="21"/>
  <c r="AQ281" i="21"/>
  <c r="AQ282" i="21"/>
  <c r="AQ283" i="21"/>
  <c r="AQ284" i="21"/>
  <c r="AQ285" i="21"/>
  <c r="AQ286" i="21"/>
  <c r="AQ287" i="21"/>
  <c r="AQ288" i="21"/>
  <c r="AQ289" i="21"/>
  <c r="AQ290" i="21"/>
  <c r="AQ291" i="21"/>
  <c r="AQ292" i="21"/>
  <c r="AQ293" i="21"/>
  <c r="AQ294" i="21"/>
  <c r="AQ295" i="21"/>
  <c r="AQ296" i="21"/>
  <c r="AQ297" i="21"/>
  <c r="AQ298" i="21"/>
  <c r="AQ299" i="21"/>
  <c r="AQ300" i="21"/>
  <c r="AQ301" i="21"/>
  <c r="AQ302" i="21"/>
  <c r="AQ303" i="21"/>
  <c r="AQ304" i="21"/>
  <c r="AQ305" i="21"/>
  <c r="AQ306" i="21"/>
  <c r="AQ307" i="21"/>
  <c r="AQ308" i="21"/>
  <c r="AQ309" i="21"/>
  <c r="AQ310" i="21"/>
  <c r="AQ311" i="21"/>
  <c r="AQ312" i="21"/>
  <c r="AQ313" i="21"/>
  <c r="AQ314" i="21"/>
  <c r="AQ315" i="21"/>
  <c r="AQ316" i="21"/>
  <c r="AQ317" i="21"/>
  <c r="AQ318" i="21"/>
  <c r="AQ319" i="21"/>
  <c r="AQ320" i="21"/>
  <c r="AQ321" i="21"/>
  <c r="AQ322" i="21"/>
  <c r="AQ323" i="21"/>
  <c r="AQ324" i="21"/>
  <c r="AQ325" i="21"/>
  <c r="AQ326" i="21"/>
  <c r="AQ327" i="21"/>
  <c r="AQ328" i="21"/>
  <c r="AQ329" i="21"/>
  <c r="AQ330" i="21"/>
  <c r="AQ331" i="21"/>
  <c r="AQ332" i="21"/>
  <c r="AQ333" i="21"/>
  <c r="AQ334" i="21"/>
  <c r="AQ335" i="21"/>
  <c r="AQ336" i="21"/>
  <c r="AQ337" i="21"/>
  <c r="AQ338" i="21"/>
  <c r="AQ339" i="21"/>
  <c r="AQ340" i="21"/>
  <c r="AQ341" i="21"/>
  <c r="AQ342" i="21"/>
  <c r="AQ343" i="21"/>
  <c r="AQ344" i="21"/>
  <c r="AQ345" i="21"/>
  <c r="AQ346" i="21"/>
  <c r="AQ347" i="21"/>
  <c r="AQ348" i="21"/>
  <c r="AQ349" i="21"/>
  <c r="AQ350" i="21"/>
  <c r="AQ351" i="21"/>
  <c r="AQ352" i="21"/>
  <c r="AQ353" i="21"/>
  <c r="AQ354" i="21"/>
  <c r="AQ355" i="21"/>
  <c r="AQ356" i="21"/>
  <c r="AQ357" i="21"/>
  <c r="AQ358" i="21"/>
  <c r="AQ359" i="21"/>
  <c r="AQ360" i="21"/>
  <c r="AQ361" i="21"/>
  <c r="AQ362" i="21"/>
  <c r="AQ363" i="21"/>
  <c r="AQ364" i="21"/>
  <c r="AQ365" i="21"/>
  <c r="AQ366" i="21"/>
  <c r="AQ367" i="21"/>
  <c r="AQ368" i="21"/>
  <c r="AQ369" i="21"/>
  <c r="AQ370" i="21"/>
  <c r="AQ371" i="21"/>
  <c r="AQ372" i="21"/>
  <c r="AQ373" i="21"/>
  <c r="AQ374" i="21"/>
  <c r="AQ375" i="21"/>
  <c r="AQ376" i="21"/>
  <c r="AQ377" i="21"/>
  <c r="AQ378" i="21"/>
  <c r="AQ379" i="21"/>
  <c r="AQ380" i="21"/>
  <c r="AQ381" i="21"/>
  <c r="AP122" i="21"/>
  <c r="AP123" i="21"/>
  <c r="AP124" i="21"/>
  <c r="AP125" i="21"/>
  <c r="AP126" i="21"/>
  <c r="AP127" i="21"/>
  <c r="AP128" i="21"/>
  <c r="AP129" i="21"/>
  <c r="AP130" i="21"/>
  <c r="AP131" i="21"/>
  <c r="AP132" i="21"/>
  <c r="AP133" i="21"/>
  <c r="AP134" i="21"/>
  <c r="AP135" i="21"/>
  <c r="AP136" i="21"/>
  <c r="AP137" i="21"/>
  <c r="AP138" i="21"/>
  <c r="AP139" i="21"/>
  <c r="AP140" i="21"/>
  <c r="AP141" i="21"/>
  <c r="AP142" i="21"/>
  <c r="AP143" i="21"/>
  <c r="AP144" i="21"/>
  <c r="AP145" i="21"/>
  <c r="AP146" i="21"/>
  <c r="AP147" i="21"/>
  <c r="AP148" i="21"/>
  <c r="AP149" i="21"/>
  <c r="AP150" i="21"/>
  <c r="AP151" i="21"/>
  <c r="AP152" i="21"/>
  <c r="AP153" i="21"/>
  <c r="AP154" i="21"/>
  <c r="AP155" i="21"/>
  <c r="AP156" i="21"/>
  <c r="AP157" i="21"/>
  <c r="AP158" i="21"/>
  <c r="AP159" i="21"/>
  <c r="AP160" i="21"/>
  <c r="AP161" i="21"/>
  <c r="AP162" i="21"/>
  <c r="AP163" i="21"/>
  <c r="AP164" i="21"/>
  <c r="AP165" i="21"/>
  <c r="AP166" i="21"/>
  <c r="AP167" i="21"/>
  <c r="AP168" i="21"/>
  <c r="AP169" i="21"/>
  <c r="AP170" i="21"/>
  <c r="AP171" i="21"/>
  <c r="AP172" i="21"/>
  <c r="AP173" i="21"/>
  <c r="AP174" i="21"/>
  <c r="AP175" i="21"/>
  <c r="AP176" i="21"/>
  <c r="AP177" i="21"/>
  <c r="AP178" i="21"/>
  <c r="AP179" i="21"/>
  <c r="AP180" i="21"/>
  <c r="AP181" i="21"/>
  <c r="AP182" i="21"/>
  <c r="AP183" i="21"/>
  <c r="AP184" i="21"/>
  <c r="AP185" i="21"/>
  <c r="AP186" i="21"/>
  <c r="AP187" i="21"/>
  <c r="AP188" i="21"/>
  <c r="AP189" i="21"/>
  <c r="AP190" i="21"/>
  <c r="AP191" i="21"/>
  <c r="AP192" i="21"/>
  <c r="AP193" i="21"/>
  <c r="AP194" i="21"/>
  <c r="AP195" i="21"/>
  <c r="AP196" i="21"/>
  <c r="AP197" i="21"/>
  <c r="AP198" i="21"/>
  <c r="AP199" i="21"/>
  <c r="AP200" i="21"/>
  <c r="AP201" i="21"/>
  <c r="AP202" i="21"/>
  <c r="AP203" i="21"/>
  <c r="AP204" i="21"/>
  <c r="AP205" i="21"/>
  <c r="AP206" i="21"/>
  <c r="AP207" i="21"/>
  <c r="AP208" i="21"/>
  <c r="AP209" i="21"/>
  <c r="AP210" i="21"/>
  <c r="AP211" i="21"/>
  <c r="AP212" i="21"/>
  <c r="AP213" i="21"/>
  <c r="AP214" i="21"/>
  <c r="AP215" i="21"/>
  <c r="AP216" i="21"/>
  <c r="AP217" i="21"/>
  <c r="AP218" i="21"/>
  <c r="AP219" i="21"/>
  <c r="AP220" i="21"/>
  <c r="AP221" i="21"/>
  <c r="AP222" i="21"/>
  <c r="AP223" i="21"/>
  <c r="AP224" i="21"/>
  <c r="AP225" i="21"/>
  <c r="AP226" i="21"/>
  <c r="AP227" i="21"/>
  <c r="AP228" i="21"/>
  <c r="AP229" i="21"/>
  <c r="AP230" i="21"/>
  <c r="AP231" i="21"/>
  <c r="AP232" i="21"/>
  <c r="AP233" i="21"/>
  <c r="AP234" i="21"/>
  <c r="AP235" i="21"/>
  <c r="AP236" i="21"/>
  <c r="AP237" i="21"/>
  <c r="AP238" i="21"/>
  <c r="AP239" i="21"/>
  <c r="AP240" i="21"/>
  <c r="AP241" i="21"/>
  <c r="AP242" i="21"/>
  <c r="AP243" i="21"/>
  <c r="AP244" i="21"/>
  <c r="AP245" i="21"/>
  <c r="AP246" i="21"/>
  <c r="AP247" i="21"/>
  <c r="AP248" i="21"/>
  <c r="AP249" i="21"/>
  <c r="AP250" i="21"/>
  <c r="AP251" i="21"/>
  <c r="AP252" i="21"/>
  <c r="AP253" i="21"/>
  <c r="AP254" i="21"/>
  <c r="AP255" i="21"/>
  <c r="AP256" i="21"/>
  <c r="AP257" i="21"/>
  <c r="AP258" i="21"/>
  <c r="AP259" i="21"/>
  <c r="AP260" i="21"/>
  <c r="AP261" i="21"/>
  <c r="AP262" i="21"/>
  <c r="AP263" i="21"/>
  <c r="AP264" i="21"/>
  <c r="AP265" i="21"/>
  <c r="AP266" i="21"/>
  <c r="AP267" i="21"/>
  <c r="AP268" i="21"/>
  <c r="AP269" i="21"/>
  <c r="AP270" i="21"/>
  <c r="AP271" i="21"/>
  <c r="AP272" i="21"/>
  <c r="AP273" i="21"/>
  <c r="AP274" i="21"/>
  <c r="AP275" i="21"/>
  <c r="AP276" i="21"/>
  <c r="AP277" i="21"/>
  <c r="AP278" i="21"/>
  <c r="AP279" i="21"/>
  <c r="AP280" i="21"/>
  <c r="AP281" i="21"/>
  <c r="AP282" i="21"/>
  <c r="AP283" i="21"/>
  <c r="AP284" i="21"/>
  <c r="AP285" i="21"/>
  <c r="AP286" i="21"/>
  <c r="AP287" i="21"/>
  <c r="AP288" i="21"/>
  <c r="AP289" i="21"/>
  <c r="AP290" i="21"/>
  <c r="AP291" i="21"/>
  <c r="AP292" i="21"/>
  <c r="AP293" i="21"/>
  <c r="AP294" i="21"/>
  <c r="AP295" i="21"/>
  <c r="AP296" i="21"/>
  <c r="AP297" i="21"/>
  <c r="AP298" i="21"/>
  <c r="AP299" i="21"/>
  <c r="AP300" i="21"/>
  <c r="AP301" i="21"/>
  <c r="AP302" i="21"/>
  <c r="AP303" i="21"/>
  <c r="AP304" i="21"/>
  <c r="AP305" i="21"/>
  <c r="AP306" i="21"/>
  <c r="AP307" i="21"/>
  <c r="AP308" i="21"/>
  <c r="AP309" i="21"/>
  <c r="AP310" i="21"/>
  <c r="AP311" i="21"/>
  <c r="AP312" i="21"/>
  <c r="AP313" i="21"/>
  <c r="AP314" i="21"/>
  <c r="AP315" i="21"/>
  <c r="AP316" i="21"/>
  <c r="AP317" i="21"/>
  <c r="AP318" i="21"/>
  <c r="AP319" i="21"/>
  <c r="AP320" i="21"/>
  <c r="AP321" i="21"/>
  <c r="AP322" i="21"/>
  <c r="AP323" i="21"/>
  <c r="AP324" i="21"/>
  <c r="AP325" i="21"/>
  <c r="AP326" i="21"/>
  <c r="AP327" i="21"/>
  <c r="AP328" i="21"/>
  <c r="AP329" i="21"/>
  <c r="AP330" i="21"/>
  <c r="AP331" i="21"/>
  <c r="AP332" i="21"/>
  <c r="AP333" i="21"/>
  <c r="AP334" i="21"/>
  <c r="AP335" i="21"/>
  <c r="AP336" i="21"/>
  <c r="AP337" i="21"/>
  <c r="AP338" i="21"/>
  <c r="AP339" i="21"/>
  <c r="AP340" i="21"/>
  <c r="AP341" i="21"/>
  <c r="AP342" i="21"/>
  <c r="AP343" i="21"/>
  <c r="AP344" i="21"/>
  <c r="AP345" i="21"/>
  <c r="AP346" i="21"/>
  <c r="AP347" i="21"/>
  <c r="AP348" i="21"/>
  <c r="AP349" i="21"/>
  <c r="AP350" i="21"/>
  <c r="AP351" i="21"/>
  <c r="AP352" i="21"/>
  <c r="AP353" i="21"/>
  <c r="AP354" i="21"/>
  <c r="AP355" i="21"/>
  <c r="AP356" i="21"/>
  <c r="AP357" i="21"/>
  <c r="AP358" i="21"/>
  <c r="AP359" i="21"/>
  <c r="AP360" i="21"/>
  <c r="AP361" i="21"/>
  <c r="AK3" i="21"/>
  <c r="AL3" i="21"/>
  <c r="AK4" i="21"/>
  <c r="AL4" i="21"/>
  <c r="AK5" i="21"/>
  <c r="AL5" i="21"/>
  <c r="AK6" i="21"/>
  <c r="AL6" i="21"/>
  <c r="AK7" i="21"/>
  <c r="AL7" i="21"/>
  <c r="AK8" i="21"/>
  <c r="AL8" i="21"/>
  <c r="AK9" i="21"/>
  <c r="AL9" i="21"/>
  <c r="AK10" i="21"/>
  <c r="AL10" i="21"/>
  <c r="AK11" i="21"/>
  <c r="AL11" i="21"/>
  <c r="AK12" i="21"/>
  <c r="AL12" i="21"/>
  <c r="AK13" i="21"/>
  <c r="AL13" i="21"/>
  <c r="AK14" i="21"/>
  <c r="AL14" i="21"/>
  <c r="AK15" i="21"/>
  <c r="AL15" i="21"/>
  <c r="AK16" i="21"/>
  <c r="AL16" i="21"/>
  <c r="AK17" i="21"/>
  <c r="AL17" i="21"/>
  <c r="AK18" i="21"/>
  <c r="AL18" i="21"/>
  <c r="AK19" i="21"/>
  <c r="AL19" i="21"/>
  <c r="AK20" i="21"/>
  <c r="AL20" i="21"/>
  <c r="AK21" i="21"/>
  <c r="AL21" i="21"/>
  <c r="AK22" i="21"/>
  <c r="AL22" i="21"/>
  <c r="AK23" i="21"/>
  <c r="AL23" i="21"/>
  <c r="AK24" i="21"/>
  <c r="AL24" i="21"/>
  <c r="AK25" i="21"/>
  <c r="AL25" i="21"/>
  <c r="AK26" i="21"/>
  <c r="AL26" i="21"/>
  <c r="AK27" i="21"/>
  <c r="AL27" i="21"/>
  <c r="AK28" i="21"/>
  <c r="AL28" i="21"/>
  <c r="AK29" i="21"/>
  <c r="AL29" i="21"/>
  <c r="AK30" i="21"/>
  <c r="AL30" i="21"/>
  <c r="AK31" i="21"/>
  <c r="AL31" i="21"/>
  <c r="AK32" i="21"/>
  <c r="AL32" i="21"/>
  <c r="AK33" i="21"/>
  <c r="AL33" i="21"/>
  <c r="AK34" i="21"/>
  <c r="AL34" i="21"/>
  <c r="AK35" i="21"/>
  <c r="AL35" i="21"/>
  <c r="AK36" i="21"/>
  <c r="AL36" i="21"/>
  <c r="AK37" i="21"/>
  <c r="AL37" i="21"/>
  <c r="AK38" i="21"/>
  <c r="AL38" i="21"/>
  <c r="AK39" i="21"/>
  <c r="AL39" i="21"/>
  <c r="AK40" i="21"/>
  <c r="AL40" i="21"/>
  <c r="AK41" i="21"/>
  <c r="AL41" i="21"/>
  <c r="AK42" i="21"/>
  <c r="AL42" i="21"/>
  <c r="AK43" i="21"/>
  <c r="AL43" i="21"/>
  <c r="AK44" i="21"/>
  <c r="AL44" i="21"/>
  <c r="AK45" i="21"/>
  <c r="AL45" i="21"/>
  <c r="AK46" i="21"/>
  <c r="AL46" i="21"/>
  <c r="AK47" i="21"/>
  <c r="AL47" i="21"/>
  <c r="AK48" i="21"/>
  <c r="AL48" i="21"/>
  <c r="AK49" i="21"/>
  <c r="AL49" i="21"/>
  <c r="AK50" i="21"/>
  <c r="AL50" i="21"/>
  <c r="AK51" i="21"/>
  <c r="AL51" i="21"/>
  <c r="AK52" i="21"/>
  <c r="AL52" i="21"/>
  <c r="AK53" i="21"/>
  <c r="AL53" i="21"/>
  <c r="AK54" i="21"/>
  <c r="AL54" i="21"/>
  <c r="AK55" i="21"/>
  <c r="AL55" i="21"/>
  <c r="AK56" i="21"/>
  <c r="AL56" i="21"/>
  <c r="AK57" i="21"/>
  <c r="AL57" i="21"/>
  <c r="AK58" i="21"/>
  <c r="AL58" i="21"/>
  <c r="AK59" i="21"/>
  <c r="AL59" i="21"/>
  <c r="AK60" i="21"/>
  <c r="AL60" i="21"/>
  <c r="AK61" i="21"/>
  <c r="AL61" i="21"/>
  <c r="AK62" i="21"/>
  <c r="AL62" i="21"/>
  <c r="AK63" i="21"/>
  <c r="AL63" i="21"/>
  <c r="AK64" i="21"/>
  <c r="AL64" i="21"/>
  <c r="AK65" i="21"/>
  <c r="AL65" i="21"/>
  <c r="AK66" i="21"/>
  <c r="AL66" i="21"/>
  <c r="AK67" i="21"/>
  <c r="AL67" i="21"/>
  <c r="AK68" i="21"/>
  <c r="AL68" i="21"/>
  <c r="AK69" i="21"/>
  <c r="AL69" i="21"/>
  <c r="AK70" i="21"/>
  <c r="AL70" i="21"/>
  <c r="AK71" i="21"/>
  <c r="AL71" i="21"/>
  <c r="AK72" i="21"/>
  <c r="AL72" i="21"/>
  <c r="AK73" i="21"/>
  <c r="AL73" i="21"/>
  <c r="AK74" i="21"/>
  <c r="AL74" i="21"/>
  <c r="AK75" i="21"/>
  <c r="AL75" i="21"/>
  <c r="AK76" i="21"/>
  <c r="AL76" i="21"/>
  <c r="AK77" i="21"/>
  <c r="AL77" i="21"/>
  <c r="AK78" i="21"/>
  <c r="AL78" i="21"/>
  <c r="AK79" i="21"/>
  <c r="AL79" i="21"/>
  <c r="AK80" i="21"/>
  <c r="AL80" i="21"/>
  <c r="AK81" i="21"/>
  <c r="AL81" i="21"/>
  <c r="AK82" i="21"/>
  <c r="AL82" i="21"/>
  <c r="AK83" i="21"/>
  <c r="AL83" i="21"/>
  <c r="AK84" i="21"/>
  <c r="AL84" i="21"/>
  <c r="AK85" i="21"/>
  <c r="AL85" i="21"/>
  <c r="AK86" i="21"/>
  <c r="AL86" i="21"/>
  <c r="AK87" i="21"/>
  <c r="AL87" i="21"/>
  <c r="AK88" i="21"/>
  <c r="AL88" i="21"/>
  <c r="AK89" i="21"/>
  <c r="AL89" i="21"/>
  <c r="AK90" i="21"/>
  <c r="AL90" i="21"/>
  <c r="AK91" i="21"/>
  <c r="AL91" i="21"/>
  <c r="AK92" i="21"/>
  <c r="AL92" i="21"/>
  <c r="AK93" i="21"/>
  <c r="AL93" i="21"/>
  <c r="AK94" i="21"/>
  <c r="AL94" i="21"/>
  <c r="AK95" i="21"/>
  <c r="AL95" i="21"/>
  <c r="AK96" i="21"/>
  <c r="AL96" i="21"/>
  <c r="AK97" i="21"/>
  <c r="AL97" i="21"/>
  <c r="AK98" i="21"/>
  <c r="AL98" i="21"/>
  <c r="AK99" i="21"/>
  <c r="AL99" i="21"/>
  <c r="AK100" i="21"/>
  <c r="AL100" i="21"/>
  <c r="AK101" i="21"/>
  <c r="AL101" i="21"/>
  <c r="AK102" i="21"/>
  <c r="AL102" i="21"/>
  <c r="AK103" i="21"/>
  <c r="AL103" i="21"/>
  <c r="AK104" i="21"/>
  <c r="AL104" i="21"/>
  <c r="AK105" i="21"/>
  <c r="AL105" i="21"/>
  <c r="AK106" i="21"/>
  <c r="AL106" i="21"/>
  <c r="AK107" i="21"/>
  <c r="AL107" i="21"/>
  <c r="AK108" i="21"/>
  <c r="AL108" i="21"/>
  <c r="AK109" i="21"/>
  <c r="AL109" i="21"/>
  <c r="AK110" i="21"/>
  <c r="AL110" i="21"/>
  <c r="AK111" i="21"/>
  <c r="AL111" i="21"/>
  <c r="AK112" i="21"/>
  <c r="AL112" i="21"/>
  <c r="AK113" i="21"/>
  <c r="AL113" i="21"/>
  <c r="AK114" i="21"/>
  <c r="AL114" i="21"/>
  <c r="AK115" i="21"/>
  <c r="AL115" i="21"/>
  <c r="AK116" i="21"/>
  <c r="AL116" i="21"/>
  <c r="AK117" i="21"/>
  <c r="AL117" i="21"/>
  <c r="AK118" i="21"/>
  <c r="AL118" i="21"/>
  <c r="AK119" i="21"/>
  <c r="AL119" i="21"/>
  <c r="AK120" i="21"/>
  <c r="AL120" i="21"/>
  <c r="AK121" i="21"/>
  <c r="AL121" i="21"/>
  <c r="AK122" i="21"/>
  <c r="AL122" i="21"/>
  <c r="AK123" i="21"/>
  <c r="AL123" i="21"/>
  <c r="AK124" i="21"/>
  <c r="AL124" i="21"/>
  <c r="AK125" i="21"/>
  <c r="AL125" i="21"/>
  <c r="AK126" i="21"/>
  <c r="AL126" i="21"/>
  <c r="AK127" i="21"/>
  <c r="AL127" i="21"/>
  <c r="AK128" i="21"/>
  <c r="AL128" i="21"/>
  <c r="AK129" i="21"/>
  <c r="AL129" i="21"/>
  <c r="AK130" i="21"/>
  <c r="AL130" i="21"/>
  <c r="AK131" i="21"/>
  <c r="AL131" i="21"/>
  <c r="AK132" i="21"/>
  <c r="AL132" i="21"/>
  <c r="AK133" i="21"/>
  <c r="AL133" i="21"/>
  <c r="AK134" i="21"/>
  <c r="AL134" i="21"/>
  <c r="AK135" i="21"/>
  <c r="AL135" i="21"/>
  <c r="AK136" i="21"/>
  <c r="AL136" i="21"/>
  <c r="AK137" i="21"/>
  <c r="AL137" i="21"/>
  <c r="AK138" i="21"/>
  <c r="AL138" i="21"/>
  <c r="AK139" i="21"/>
  <c r="AL139" i="21"/>
  <c r="AK140" i="21"/>
  <c r="AL140" i="21"/>
  <c r="AK141" i="21"/>
  <c r="AL141" i="21"/>
  <c r="AK142" i="21"/>
  <c r="AL142" i="21"/>
  <c r="AK143" i="21"/>
  <c r="AL143" i="21"/>
  <c r="AK144" i="21"/>
  <c r="AL144" i="21"/>
  <c r="AK145" i="21"/>
  <c r="AL145" i="21"/>
  <c r="AK146" i="21"/>
  <c r="AL146" i="21"/>
  <c r="AK147" i="21"/>
  <c r="AL147" i="21"/>
  <c r="AK148" i="21"/>
  <c r="AL148" i="21"/>
  <c r="AK149" i="21"/>
  <c r="AL149" i="21"/>
  <c r="AK150" i="21"/>
  <c r="AL150" i="21"/>
  <c r="AK151" i="21"/>
  <c r="AL151" i="21"/>
  <c r="AK152" i="21"/>
  <c r="AL152" i="21"/>
  <c r="AK153" i="21"/>
  <c r="AL153" i="21"/>
  <c r="AK154" i="21"/>
  <c r="AL154" i="21"/>
  <c r="AK155" i="21"/>
  <c r="AL155" i="21"/>
  <c r="AK156" i="21"/>
  <c r="AL156" i="21"/>
  <c r="AK157" i="21"/>
  <c r="AL157" i="21"/>
  <c r="AK158" i="21"/>
  <c r="AL158" i="21"/>
  <c r="AK159" i="21"/>
  <c r="AL159" i="21"/>
  <c r="AK160" i="21"/>
  <c r="AL160" i="21"/>
  <c r="AK161" i="21"/>
  <c r="AL161" i="21"/>
  <c r="AK162" i="21"/>
  <c r="AL162" i="21"/>
  <c r="AK163" i="21"/>
  <c r="AL163" i="21"/>
  <c r="AK164" i="21"/>
  <c r="AL164" i="21"/>
  <c r="AK165" i="21"/>
  <c r="AL165" i="21"/>
  <c r="AK166" i="21"/>
  <c r="AL166" i="21"/>
  <c r="AK167" i="21"/>
  <c r="AL167" i="21"/>
  <c r="AK168" i="21"/>
  <c r="AL168" i="21"/>
  <c r="AK169" i="21"/>
  <c r="AL169" i="21"/>
  <c r="AK170" i="21"/>
  <c r="AL170" i="21"/>
  <c r="AK171" i="21"/>
  <c r="AL171" i="21"/>
  <c r="AK172" i="21"/>
  <c r="AL172" i="21"/>
  <c r="AK173" i="21"/>
  <c r="AL173" i="21"/>
  <c r="AK174" i="21"/>
  <c r="AL174" i="21"/>
  <c r="AK175" i="21"/>
  <c r="AL175" i="21"/>
  <c r="AK176" i="21"/>
  <c r="AL176" i="21"/>
  <c r="AK177" i="21"/>
  <c r="AL177" i="21"/>
  <c r="AK178" i="21"/>
  <c r="AL178" i="21"/>
  <c r="AK179" i="21"/>
  <c r="AL179" i="21"/>
  <c r="AK180" i="21"/>
  <c r="AL180" i="21"/>
  <c r="AK181" i="21"/>
  <c r="AL181" i="21"/>
  <c r="AK182" i="21"/>
  <c r="AL182" i="21"/>
  <c r="AK183" i="21"/>
  <c r="AL183" i="21"/>
  <c r="AK184" i="21"/>
  <c r="AL184" i="21"/>
  <c r="AK185" i="21"/>
  <c r="AL185" i="21"/>
  <c r="AK186" i="21"/>
  <c r="AL186" i="21"/>
  <c r="AK187" i="21"/>
  <c r="AL187" i="21"/>
  <c r="AK188" i="21"/>
  <c r="AL188" i="21"/>
  <c r="AK189" i="21"/>
  <c r="AL189" i="21"/>
  <c r="AK190" i="21"/>
  <c r="AL190" i="21"/>
  <c r="AK191" i="21"/>
  <c r="AL191" i="21"/>
  <c r="AK192" i="21"/>
  <c r="AL192" i="21"/>
  <c r="AK193" i="21"/>
  <c r="AL193" i="21"/>
  <c r="AK194" i="21"/>
  <c r="AL194" i="21"/>
  <c r="AK195" i="21"/>
  <c r="AL195" i="21"/>
  <c r="AK196" i="21"/>
  <c r="AL196" i="21"/>
  <c r="AK197" i="21"/>
  <c r="AL197" i="21"/>
  <c r="AK198" i="21"/>
  <c r="AL198" i="21"/>
  <c r="AK199" i="21"/>
  <c r="AL199" i="21"/>
  <c r="AK200" i="21"/>
  <c r="AL200" i="21"/>
  <c r="AK201" i="21"/>
  <c r="AL201" i="21"/>
  <c r="AK202" i="21"/>
  <c r="AL202" i="21"/>
  <c r="AK203" i="21"/>
  <c r="AL203" i="21"/>
  <c r="AK204" i="21"/>
  <c r="AL204" i="21"/>
  <c r="AK205" i="21"/>
  <c r="AL205" i="21"/>
  <c r="AK206" i="21"/>
  <c r="AL206" i="21"/>
  <c r="AK207" i="21"/>
  <c r="AL207" i="21"/>
  <c r="AK208" i="21"/>
  <c r="AL208" i="21"/>
  <c r="AK209" i="21"/>
  <c r="AL209" i="21"/>
  <c r="AK210" i="21"/>
  <c r="AL210" i="21"/>
  <c r="AK211" i="21"/>
  <c r="AL211" i="21"/>
  <c r="AK212" i="21"/>
  <c r="AL212" i="21"/>
  <c r="AK213" i="21"/>
  <c r="AL213" i="21"/>
  <c r="AK214" i="21"/>
  <c r="AL214" i="21"/>
  <c r="AK215" i="21"/>
  <c r="AL215" i="21"/>
  <c r="AK216" i="21"/>
  <c r="AL216" i="21"/>
  <c r="AK217" i="21"/>
  <c r="AL217" i="21"/>
  <c r="AK218" i="21"/>
  <c r="AL218" i="21"/>
  <c r="AK219" i="21"/>
  <c r="AL219" i="21"/>
  <c r="AK220" i="21"/>
  <c r="AL220" i="21"/>
  <c r="AK221" i="21"/>
  <c r="AL221" i="21"/>
  <c r="AK222" i="21"/>
  <c r="AL222" i="21"/>
  <c r="AK223" i="21"/>
  <c r="AL223" i="21"/>
  <c r="AK224" i="21"/>
  <c r="AL224" i="21"/>
  <c r="AK225" i="21"/>
  <c r="AL225" i="21"/>
  <c r="AK226" i="21"/>
  <c r="AL226" i="21"/>
  <c r="AK227" i="21"/>
  <c r="AL227" i="21"/>
  <c r="AK228" i="21"/>
  <c r="AL228" i="21"/>
  <c r="AK229" i="21"/>
  <c r="AL229" i="21"/>
  <c r="AK230" i="21"/>
  <c r="AL230" i="21"/>
  <c r="AK231" i="21"/>
  <c r="AL231" i="21"/>
  <c r="AK232" i="21"/>
  <c r="AL232" i="21"/>
  <c r="AK233" i="21"/>
  <c r="AL233" i="21"/>
  <c r="AK234" i="21"/>
  <c r="AL234" i="21"/>
  <c r="AK235" i="21"/>
  <c r="AL235" i="21"/>
  <c r="AK236" i="21"/>
  <c r="AL236" i="21"/>
  <c r="AK237" i="21"/>
  <c r="AL237" i="21"/>
  <c r="AK238" i="21"/>
  <c r="AL238" i="21"/>
  <c r="AK239" i="21"/>
  <c r="AL239" i="21"/>
  <c r="AK240" i="21"/>
  <c r="AL240" i="21"/>
  <c r="AK241" i="21"/>
  <c r="AL241" i="21"/>
  <c r="AK242" i="21"/>
  <c r="AL242" i="21"/>
  <c r="AK243" i="21"/>
  <c r="AL243" i="21"/>
  <c r="AK244" i="21"/>
  <c r="AL244" i="21"/>
  <c r="AK245" i="21"/>
  <c r="AL245" i="21"/>
  <c r="AK246" i="21"/>
  <c r="AL246" i="21"/>
  <c r="AK247" i="21"/>
  <c r="AL247" i="21"/>
  <c r="AK248" i="21"/>
  <c r="AL248" i="21"/>
  <c r="AK249" i="21"/>
  <c r="AL249" i="21"/>
  <c r="AK250" i="21"/>
  <c r="AL250" i="21"/>
  <c r="AK251" i="21"/>
  <c r="AL251" i="21"/>
  <c r="AK252" i="21"/>
  <c r="AL252" i="21"/>
  <c r="AK253" i="21"/>
  <c r="AL253" i="21"/>
  <c r="AK254" i="21"/>
  <c r="AL254" i="21"/>
  <c r="AK255" i="21"/>
  <c r="AL255" i="21"/>
  <c r="AK256" i="21"/>
  <c r="AL256" i="21"/>
  <c r="AK257" i="21"/>
  <c r="AL257" i="21"/>
  <c r="AK258" i="21"/>
  <c r="AL258" i="21"/>
  <c r="AK259" i="21"/>
  <c r="AL259" i="21"/>
  <c r="AK260" i="21"/>
  <c r="AL260" i="21"/>
  <c r="AK261" i="21"/>
  <c r="AL261" i="21"/>
  <c r="AK262" i="21"/>
  <c r="AL262" i="21"/>
  <c r="AK263" i="21"/>
  <c r="AL263" i="21"/>
  <c r="AK264" i="21"/>
  <c r="AL264" i="21"/>
  <c r="AK265" i="21"/>
  <c r="AL265" i="21"/>
  <c r="AK266" i="21"/>
  <c r="AL266" i="21"/>
  <c r="AK267" i="21"/>
  <c r="AL267" i="21"/>
  <c r="AK268" i="21"/>
  <c r="AL268" i="21"/>
  <c r="AK269" i="21"/>
  <c r="AL269" i="21"/>
  <c r="AK270" i="21"/>
  <c r="AL270" i="21"/>
  <c r="AK271" i="21"/>
  <c r="AL271" i="21"/>
  <c r="AK272" i="21"/>
  <c r="AL272" i="21"/>
  <c r="AK273" i="21"/>
  <c r="AL273" i="21"/>
  <c r="AK274" i="21"/>
  <c r="AL274" i="21"/>
  <c r="AK275" i="21"/>
  <c r="AL275" i="21"/>
  <c r="AK276" i="21"/>
  <c r="AL276" i="21"/>
  <c r="AK277" i="21"/>
  <c r="AL277" i="21"/>
  <c r="AK278" i="21"/>
  <c r="AL278" i="21"/>
  <c r="AK279" i="21"/>
  <c r="AL279" i="21"/>
  <c r="AK280" i="21"/>
  <c r="AL280" i="21"/>
  <c r="AK281" i="21"/>
  <c r="AL281" i="21"/>
  <c r="AK282" i="21"/>
  <c r="AL282" i="21"/>
  <c r="AK283" i="21"/>
  <c r="AL283" i="21"/>
  <c r="AK284" i="21"/>
  <c r="AL284" i="21"/>
  <c r="AK285" i="21"/>
  <c r="AL285" i="21"/>
  <c r="AK286" i="21"/>
  <c r="AL286" i="21"/>
  <c r="AK287" i="21"/>
  <c r="AL287" i="21"/>
  <c r="AK288" i="21"/>
  <c r="AL288" i="21"/>
  <c r="AK289" i="21"/>
  <c r="AL289" i="21"/>
  <c r="AK290" i="21"/>
  <c r="AL290" i="21"/>
  <c r="AK291" i="21"/>
  <c r="AL291" i="21"/>
  <c r="AK292" i="21"/>
  <c r="AL292" i="21"/>
  <c r="AK293" i="21"/>
  <c r="AL293" i="21"/>
  <c r="AK294" i="21"/>
  <c r="AL294" i="21"/>
  <c r="AK295" i="21"/>
  <c r="AL295" i="21"/>
  <c r="AK296" i="21"/>
  <c r="AL296" i="21"/>
  <c r="AK297" i="21"/>
  <c r="AL297" i="21"/>
  <c r="AK298" i="21"/>
  <c r="AL298" i="21"/>
  <c r="AK299" i="21"/>
  <c r="AL299" i="21"/>
  <c r="AK300" i="21"/>
  <c r="AL300" i="21"/>
  <c r="AK301" i="21"/>
  <c r="AL301" i="21"/>
  <c r="AK302" i="21"/>
  <c r="AL302" i="21"/>
  <c r="AK303" i="21"/>
  <c r="AL303" i="21"/>
  <c r="AK304" i="21"/>
  <c r="AL304" i="21"/>
  <c r="AK305" i="21"/>
  <c r="AL305" i="21"/>
  <c r="AK306" i="21"/>
  <c r="AL306" i="21"/>
  <c r="AK307" i="21"/>
  <c r="AL307" i="21"/>
  <c r="AK308" i="21"/>
  <c r="AL308" i="21"/>
  <c r="AK309" i="21"/>
  <c r="AL309" i="21"/>
  <c r="AK310" i="21"/>
  <c r="AL310" i="21"/>
  <c r="AK311" i="21"/>
  <c r="AL311" i="21"/>
  <c r="AK312" i="21"/>
  <c r="AL312" i="21"/>
  <c r="AK313" i="21"/>
  <c r="AL313" i="21"/>
  <c r="AK314" i="21"/>
  <c r="AL314" i="21"/>
  <c r="AK315" i="21"/>
  <c r="AL315" i="21"/>
  <c r="AK316" i="21"/>
  <c r="AL316" i="21"/>
  <c r="AK317" i="21"/>
  <c r="AL317" i="21"/>
  <c r="AK318" i="21"/>
  <c r="AL318" i="21"/>
  <c r="AK319" i="21"/>
  <c r="AL319" i="21"/>
  <c r="AK320" i="21"/>
  <c r="AL320" i="21"/>
  <c r="AK321" i="21"/>
  <c r="AL321" i="21"/>
  <c r="AK322" i="21"/>
  <c r="AL322" i="21"/>
  <c r="AK323" i="21"/>
  <c r="AL323" i="21"/>
  <c r="AK324" i="21"/>
  <c r="AL324" i="21"/>
  <c r="AK325" i="21"/>
  <c r="AL325" i="21"/>
  <c r="AK326" i="21"/>
  <c r="AL326" i="21"/>
  <c r="AK327" i="21"/>
  <c r="AL327" i="21"/>
  <c r="AK328" i="21"/>
  <c r="AL328" i="21"/>
  <c r="AK329" i="21"/>
  <c r="AL329" i="21"/>
  <c r="AK330" i="21"/>
  <c r="AL330" i="21"/>
  <c r="AK331" i="21"/>
  <c r="AL331" i="21"/>
  <c r="AK332" i="21"/>
  <c r="AL332" i="21"/>
  <c r="AK333" i="21"/>
  <c r="AL333" i="21"/>
  <c r="AK334" i="21"/>
  <c r="AL334" i="21"/>
  <c r="AK335" i="21"/>
  <c r="AL335" i="21"/>
  <c r="AK336" i="21"/>
  <c r="AL336" i="21"/>
  <c r="AK337" i="21"/>
  <c r="AL337" i="21"/>
  <c r="AK338" i="21"/>
  <c r="AL338" i="21"/>
  <c r="AK339" i="21"/>
  <c r="AL339" i="21"/>
  <c r="AK340" i="21"/>
  <c r="AL340" i="21"/>
  <c r="AK341" i="21"/>
  <c r="AL341" i="21"/>
  <c r="AK342" i="21"/>
  <c r="AL342" i="21"/>
  <c r="AK343" i="21"/>
  <c r="AL343" i="21"/>
  <c r="AK344" i="21"/>
  <c r="AL344" i="21"/>
  <c r="AK345" i="21"/>
  <c r="AL345" i="21"/>
  <c r="AK346" i="21"/>
  <c r="AL346" i="21"/>
  <c r="AK347" i="21"/>
  <c r="AL347" i="21"/>
  <c r="AK348" i="21"/>
  <c r="AL348" i="21"/>
  <c r="AK349" i="21"/>
  <c r="AL349" i="21"/>
  <c r="AK350" i="21"/>
  <c r="AL350" i="21"/>
  <c r="AK351" i="21"/>
  <c r="AL351" i="21"/>
  <c r="AK352" i="21"/>
  <c r="AL352" i="21"/>
  <c r="AK353" i="21"/>
  <c r="AL353" i="21"/>
  <c r="AK354" i="21"/>
  <c r="AL354" i="21"/>
  <c r="AK355" i="21"/>
  <c r="AL355" i="21"/>
  <c r="AK356" i="21"/>
  <c r="AL356" i="21"/>
  <c r="AK357" i="21"/>
  <c r="AL357" i="21"/>
  <c r="AK358" i="21"/>
  <c r="AL358" i="21"/>
  <c r="AK359" i="21"/>
  <c r="AL359" i="21"/>
  <c r="AK360" i="21"/>
  <c r="AL360" i="21"/>
  <c r="AK361" i="21"/>
  <c r="AL361" i="21"/>
  <c r="AK362" i="21"/>
  <c r="AL362" i="21"/>
  <c r="AK363" i="21"/>
  <c r="AL363" i="21"/>
  <c r="AK364" i="21"/>
  <c r="AL364" i="21"/>
  <c r="AK365" i="21"/>
  <c r="AL365" i="21"/>
  <c r="AK366" i="21"/>
  <c r="AL366" i="21"/>
  <c r="AK367" i="21"/>
  <c r="AL367" i="21"/>
  <c r="AK368" i="21"/>
  <c r="AL368" i="21"/>
  <c r="AK369" i="21"/>
  <c r="AL369" i="21"/>
  <c r="AK370" i="21"/>
  <c r="AL370" i="21"/>
  <c r="AK371" i="21"/>
  <c r="AL371" i="21"/>
  <c r="AK372" i="21"/>
  <c r="AL372" i="21"/>
  <c r="AK373" i="21"/>
  <c r="AL373" i="21"/>
  <c r="AK374" i="21"/>
  <c r="AL374" i="21"/>
  <c r="AK375" i="21"/>
  <c r="AL375" i="21"/>
  <c r="AK376" i="21"/>
  <c r="AL376" i="21"/>
  <c r="AK377" i="21"/>
  <c r="AL377" i="21"/>
  <c r="AK378" i="21"/>
  <c r="AL378" i="21"/>
  <c r="AK379" i="21"/>
  <c r="AL379" i="21"/>
  <c r="AK380" i="21"/>
  <c r="AL380" i="21"/>
  <c r="AK381" i="21"/>
  <c r="AL381" i="21"/>
  <c r="AL2" i="21"/>
  <c r="AK2" i="21"/>
  <c r="AD3" i="21"/>
  <c r="AE3" i="21"/>
  <c r="AD4" i="21"/>
  <c r="AE4" i="21"/>
  <c r="AD5" i="21"/>
  <c r="AE5" i="21"/>
  <c r="AD6" i="21"/>
  <c r="AE6" i="21"/>
  <c r="AD7" i="21"/>
  <c r="AE7" i="21"/>
  <c r="AD8" i="21"/>
  <c r="AE8" i="21"/>
  <c r="AD9" i="21"/>
  <c r="AE9" i="21"/>
  <c r="AD10" i="21"/>
  <c r="AE10" i="21"/>
  <c r="AD11" i="21"/>
  <c r="AE11" i="21"/>
  <c r="AD12" i="21"/>
  <c r="AE12" i="21"/>
  <c r="AD13" i="21"/>
  <c r="AE13" i="21"/>
  <c r="AD14" i="21"/>
  <c r="AE14" i="21"/>
  <c r="AD15" i="21"/>
  <c r="AE15" i="21"/>
  <c r="AD16" i="21"/>
  <c r="AE16" i="21"/>
  <c r="AD17" i="21"/>
  <c r="AE17" i="21"/>
  <c r="AD18" i="21"/>
  <c r="AE18" i="21"/>
  <c r="AD19" i="21"/>
  <c r="AE19" i="21"/>
  <c r="AD20" i="21"/>
  <c r="AE20" i="21"/>
  <c r="AD21" i="21"/>
  <c r="AE21" i="21"/>
  <c r="AD22" i="21"/>
  <c r="AE22" i="21"/>
  <c r="AD23" i="21"/>
  <c r="AE23" i="21"/>
  <c r="AD24" i="21"/>
  <c r="AE24" i="21"/>
  <c r="AD25" i="21"/>
  <c r="AE25" i="21"/>
  <c r="AD26" i="21"/>
  <c r="AE26" i="21"/>
  <c r="AD27" i="21"/>
  <c r="AE27" i="21"/>
  <c r="AD28" i="21"/>
  <c r="AE28" i="21"/>
  <c r="AD29" i="21"/>
  <c r="AE29" i="21"/>
  <c r="AD30" i="21"/>
  <c r="AE30" i="21"/>
  <c r="AD31" i="21"/>
  <c r="AE31" i="21"/>
  <c r="AD32" i="21"/>
  <c r="AE32" i="21"/>
  <c r="AD33" i="21"/>
  <c r="AE33" i="21"/>
  <c r="AD34" i="21"/>
  <c r="AE34" i="21"/>
  <c r="AD35" i="21"/>
  <c r="AE35" i="21"/>
  <c r="AD36" i="21"/>
  <c r="AE36" i="21"/>
  <c r="AD37" i="21"/>
  <c r="AE37" i="21"/>
  <c r="AD38" i="21"/>
  <c r="AE38" i="21"/>
  <c r="AD39" i="21"/>
  <c r="AE39" i="21"/>
  <c r="AD40" i="21"/>
  <c r="AE40" i="21"/>
  <c r="AD41" i="21"/>
  <c r="AE41" i="21"/>
  <c r="AD42" i="21"/>
  <c r="AE42" i="21"/>
  <c r="AD43" i="21"/>
  <c r="AE43" i="21"/>
  <c r="AD44" i="21"/>
  <c r="AE44" i="21"/>
  <c r="AD45" i="21"/>
  <c r="AE45" i="21"/>
  <c r="AD46" i="21"/>
  <c r="AE46" i="21"/>
  <c r="AD47" i="21"/>
  <c r="AE47" i="21"/>
  <c r="AD48" i="21"/>
  <c r="AE48" i="21"/>
  <c r="AD49" i="21"/>
  <c r="AE49" i="21"/>
  <c r="AD50" i="21"/>
  <c r="AE50" i="21"/>
  <c r="AD51" i="21"/>
  <c r="AE51" i="21"/>
  <c r="AD52" i="21"/>
  <c r="AE52" i="21"/>
  <c r="AD53" i="21"/>
  <c r="AE53" i="21"/>
  <c r="AD54" i="21"/>
  <c r="AE54" i="21"/>
  <c r="AD55" i="21"/>
  <c r="AE55" i="21"/>
  <c r="AD56" i="21"/>
  <c r="AE56" i="21"/>
  <c r="AD57" i="21"/>
  <c r="AE57" i="21"/>
  <c r="AD58" i="21"/>
  <c r="AE58" i="21"/>
  <c r="AD59" i="21"/>
  <c r="AE59" i="21"/>
  <c r="AD60" i="21"/>
  <c r="AE60" i="21"/>
  <c r="AD61" i="21"/>
  <c r="AE61" i="21"/>
  <c r="AD62" i="21"/>
  <c r="AE62" i="21"/>
  <c r="AD63" i="21"/>
  <c r="AE63" i="21"/>
  <c r="AD64" i="21"/>
  <c r="AE64" i="21"/>
  <c r="AD65" i="21"/>
  <c r="AE65" i="21"/>
  <c r="AD66" i="21"/>
  <c r="AE66" i="21"/>
  <c r="AD67" i="21"/>
  <c r="AE67" i="21"/>
  <c r="AD68" i="21"/>
  <c r="AE68" i="21"/>
  <c r="AD69" i="21"/>
  <c r="AE69" i="21"/>
  <c r="AD70" i="21"/>
  <c r="AE70" i="21"/>
  <c r="AD71" i="21"/>
  <c r="AE71" i="21"/>
  <c r="AD72" i="21"/>
  <c r="AE72" i="21"/>
  <c r="AD73" i="21"/>
  <c r="AE73" i="21"/>
  <c r="AD74" i="21"/>
  <c r="AE74" i="21"/>
  <c r="AD75" i="21"/>
  <c r="AE75" i="21"/>
  <c r="AD76" i="21"/>
  <c r="AE76" i="21"/>
  <c r="AD77" i="21"/>
  <c r="AE77" i="21"/>
  <c r="AD78" i="21"/>
  <c r="AE78" i="21"/>
  <c r="AD79" i="21"/>
  <c r="AE79" i="21"/>
  <c r="AD80" i="21"/>
  <c r="AE80" i="21"/>
  <c r="AD81" i="21"/>
  <c r="AE81" i="21"/>
  <c r="AD82" i="21"/>
  <c r="AE82" i="21"/>
  <c r="AD83" i="21"/>
  <c r="AE83" i="21"/>
  <c r="AD84" i="21"/>
  <c r="AE84" i="21"/>
  <c r="AD85" i="21"/>
  <c r="AE85" i="21"/>
  <c r="AD86" i="21"/>
  <c r="AE86" i="21"/>
  <c r="AD87" i="21"/>
  <c r="AE87" i="21"/>
  <c r="AD88" i="21"/>
  <c r="AE88" i="21"/>
  <c r="AD89" i="21"/>
  <c r="AE89" i="21"/>
  <c r="AD90" i="21"/>
  <c r="AE90" i="21"/>
  <c r="AD91" i="21"/>
  <c r="AE91" i="21"/>
  <c r="AD92" i="21"/>
  <c r="AE92" i="21"/>
  <c r="AD93" i="21"/>
  <c r="AE93" i="21"/>
  <c r="AD94" i="21"/>
  <c r="AE94" i="21"/>
  <c r="AD95" i="21"/>
  <c r="AE95" i="21"/>
  <c r="AD96" i="21"/>
  <c r="AE96" i="21"/>
  <c r="AD97" i="21"/>
  <c r="AE97" i="21"/>
  <c r="AD98" i="21"/>
  <c r="AE98" i="21"/>
  <c r="AD99" i="21"/>
  <c r="AE99" i="21"/>
  <c r="AD100" i="21"/>
  <c r="AE100" i="21"/>
  <c r="AD101" i="21"/>
  <c r="AE101" i="21"/>
  <c r="AD102" i="21"/>
  <c r="AE102" i="21"/>
  <c r="AD103" i="21"/>
  <c r="AE103" i="21"/>
  <c r="AD104" i="21"/>
  <c r="AE104" i="21"/>
  <c r="AD105" i="21"/>
  <c r="AE105" i="21"/>
  <c r="AD106" i="21"/>
  <c r="AE106" i="21"/>
  <c r="AD107" i="21"/>
  <c r="AE107" i="21"/>
  <c r="AD108" i="21"/>
  <c r="AE108" i="21"/>
  <c r="AD109" i="21"/>
  <c r="AE109" i="21"/>
  <c r="AD110" i="21"/>
  <c r="AE110" i="21"/>
  <c r="AD111" i="21"/>
  <c r="AE111" i="21"/>
  <c r="AD112" i="21"/>
  <c r="AE112" i="21"/>
  <c r="AD113" i="21"/>
  <c r="AE113" i="21"/>
  <c r="AD114" i="21"/>
  <c r="AE114" i="21"/>
  <c r="AD115" i="21"/>
  <c r="AE115" i="21"/>
  <c r="AD116" i="21"/>
  <c r="AE116" i="21"/>
  <c r="AD117" i="21"/>
  <c r="AE117" i="21"/>
  <c r="AD118" i="21"/>
  <c r="AE118" i="21"/>
  <c r="AD119" i="21"/>
  <c r="AE119" i="21"/>
  <c r="AD120" i="21"/>
  <c r="AE120" i="21"/>
  <c r="AD121" i="21"/>
  <c r="AE121" i="21"/>
  <c r="AD122" i="21"/>
  <c r="AE122" i="21"/>
  <c r="AD123" i="21"/>
  <c r="AE123" i="21"/>
  <c r="AD124" i="21"/>
  <c r="AE124" i="21"/>
  <c r="AD125" i="21"/>
  <c r="AE125" i="21"/>
  <c r="AD126" i="21"/>
  <c r="AE126" i="21"/>
  <c r="AD127" i="21"/>
  <c r="AE127" i="21"/>
  <c r="AD128" i="21"/>
  <c r="AE128" i="21"/>
  <c r="AD129" i="21"/>
  <c r="AE129" i="21"/>
  <c r="AD130" i="21"/>
  <c r="AE130" i="21"/>
  <c r="AD131" i="21"/>
  <c r="AE131" i="21"/>
  <c r="AD132" i="21"/>
  <c r="AE132" i="21"/>
  <c r="AD133" i="21"/>
  <c r="AE133" i="21"/>
  <c r="AD134" i="21"/>
  <c r="AE134" i="21"/>
  <c r="AD135" i="21"/>
  <c r="AE135" i="21"/>
  <c r="AD136" i="21"/>
  <c r="AE136" i="21"/>
  <c r="AD137" i="21"/>
  <c r="AE137" i="21"/>
  <c r="AD138" i="21"/>
  <c r="AE138" i="21"/>
  <c r="AD139" i="21"/>
  <c r="AE139" i="21"/>
  <c r="AD140" i="21"/>
  <c r="AE140" i="21"/>
  <c r="AD141" i="21"/>
  <c r="AE141" i="21"/>
  <c r="AD142" i="21"/>
  <c r="AE142" i="21"/>
  <c r="AD143" i="21"/>
  <c r="AE143" i="21"/>
  <c r="AD144" i="21"/>
  <c r="AE144" i="21"/>
  <c r="AD145" i="21"/>
  <c r="AE145" i="21"/>
  <c r="AD146" i="21"/>
  <c r="AE146" i="21"/>
  <c r="AD147" i="21"/>
  <c r="AE147" i="21"/>
  <c r="AD148" i="21"/>
  <c r="AE148" i="21"/>
  <c r="AD149" i="21"/>
  <c r="AE149" i="21"/>
  <c r="AD150" i="21"/>
  <c r="AE150" i="21"/>
  <c r="AD151" i="21"/>
  <c r="AE151" i="21"/>
  <c r="AD152" i="21"/>
  <c r="AE152" i="21"/>
  <c r="AD153" i="21"/>
  <c r="AE153" i="21"/>
  <c r="AD154" i="21"/>
  <c r="AE154" i="21"/>
  <c r="AD155" i="21"/>
  <c r="AE155" i="21"/>
  <c r="AD156" i="21"/>
  <c r="AE156" i="21"/>
  <c r="AD157" i="21"/>
  <c r="AE157" i="21"/>
  <c r="AD158" i="21"/>
  <c r="AE158" i="21"/>
  <c r="AD159" i="21"/>
  <c r="AE159" i="21"/>
  <c r="AD160" i="21"/>
  <c r="AE160" i="21"/>
  <c r="AD161" i="21"/>
  <c r="AE161" i="21"/>
  <c r="AD162" i="21"/>
  <c r="AE162" i="21"/>
  <c r="AD163" i="21"/>
  <c r="AE163" i="21"/>
  <c r="AD164" i="21"/>
  <c r="AE164" i="21"/>
  <c r="AD165" i="21"/>
  <c r="AE165" i="21"/>
  <c r="AD166" i="21"/>
  <c r="AE166" i="21"/>
  <c r="AD167" i="21"/>
  <c r="AE167" i="21"/>
  <c r="AD168" i="21"/>
  <c r="AE168" i="21"/>
  <c r="AD169" i="21"/>
  <c r="AE169" i="21"/>
  <c r="AD170" i="21"/>
  <c r="AE170" i="21"/>
  <c r="AD171" i="21"/>
  <c r="AE171" i="21"/>
  <c r="AD172" i="21"/>
  <c r="AE172" i="21"/>
  <c r="AD173" i="21"/>
  <c r="AE173" i="21"/>
  <c r="AD174" i="21"/>
  <c r="AE174" i="21"/>
  <c r="AD175" i="21"/>
  <c r="AE175" i="21"/>
  <c r="AD176" i="21"/>
  <c r="AE176" i="21"/>
  <c r="AD177" i="21"/>
  <c r="AE177" i="21"/>
  <c r="AD178" i="21"/>
  <c r="AE178" i="21"/>
  <c r="AD179" i="21"/>
  <c r="AE179" i="21"/>
  <c r="AD180" i="21"/>
  <c r="AE180" i="21"/>
  <c r="AD181" i="21"/>
  <c r="AE181" i="21"/>
  <c r="AD182" i="21"/>
  <c r="AE182" i="21"/>
  <c r="AD183" i="21"/>
  <c r="AE183" i="21"/>
  <c r="AD184" i="21"/>
  <c r="AE184" i="21"/>
  <c r="AD185" i="21"/>
  <c r="AE185" i="21"/>
  <c r="AD186" i="21"/>
  <c r="AE186" i="21"/>
  <c r="AD187" i="21"/>
  <c r="AE187" i="21"/>
  <c r="AD188" i="21"/>
  <c r="AE188" i="21"/>
  <c r="AD189" i="21"/>
  <c r="AE189" i="21"/>
  <c r="AD190" i="21"/>
  <c r="AE190" i="21"/>
  <c r="AD191" i="21"/>
  <c r="AE191" i="21"/>
  <c r="AD192" i="21"/>
  <c r="AE192" i="21"/>
  <c r="AD193" i="21"/>
  <c r="AE193" i="21"/>
  <c r="AD194" i="21"/>
  <c r="AE194" i="21"/>
  <c r="AD195" i="21"/>
  <c r="AE195" i="21"/>
  <c r="AD196" i="21"/>
  <c r="AE196" i="21"/>
  <c r="AD197" i="21"/>
  <c r="AE197" i="21"/>
  <c r="AD198" i="21"/>
  <c r="AE198" i="21"/>
  <c r="AD199" i="21"/>
  <c r="AE199" i="21"/>
  <c r="AD200" i="21"/>
  <c r="AE200" i="21"/>
  <c r="AD201" i="21"/>
  <c r="AE201" i="21"/>
  <c r="AD202" i="21"/>
  <c r="AE202" i="21"/>
  <c r="AD203" i="21"/>
  <c r="AE203" i="21"/>
  <c r="AD204" i="21"/>
  <c r="AE204" i="21"/>
  <c r="AD205" i="21"/>
  <c r="AE205" i="21"/>
  <c r="AD206" i="21"/>
  <c r="AE206" i="21"/>
  <c r="AD207" i="21"/>
  <c r="AE207" i="21"/>
  <c r="AD208" i="21"/>
  <c r="AE208" i="21"/>
  <c r="AD209" i="21"/>
  <c r="AE209" i="21"/>
  <c r="AD210" i="21"/>
  <c r="AE210" i="21"/>
  <c r="AD211" i="21"/>
  <c r="AE211" i="21"/>
  <c r="AD212" i="21"/>
  <c r="AE212" i="21"/>
  <c r="AD213" i="21"/>
  <c r="AE213" i="21"/>
  <c r="AD214" i="21"/>
  <c r="AE214" i="21"/>
  <c r="AD215" i="21"/>
  <c r="AE215" i="21"/>
  <c r="AD216" i="21"/>
  <c r="AE216" i="21"/>
  <c r="AD217" i="21"/>
  <c r="AE217" i="21"/>
  <c r="AD218" i="21"/>
  <c r="AE218" i="21"/>
  <c r="AD219" i="21"/>
  <c r="AE219" i="21"/>
  <c r="AD220" i="21"/>
  <c r="AE220" i="21"/>
  <c r="AD221" i="21"/>
  <c r="AE221" i="21"/>
  <c r="AD222" i="21"/>
  <c r="AE222" i="21"/>
  <c r="AD223" i="21"/>
  <c r="AE223" i="21"/>
  <c r="AD224" i="21"/>
  <c r="AE224" i="21"/>
  <c r="AD225" i="21"/>
  <c r="AE225" i="21"/>
  <c r="AD226" i="21"/>
  <c r="AE226" i="21"/>
  <c r="AD227" i="21"/>
  <c r="AE227" i="21"/>
  <c r="AD228" i="21"/>
  <c r="AE228" i="21"/>
  <c r="AD229" i="21"/>
  <c r="AE229" i="21"/>
  <c r="AD230" i="21"/>
  <c r="AE230" i="21"/>
  <c r="AD231" i="21"/>
  <c r="AE231" i="21"/>
  <c r="AD232" i="21"/>
  <c r="AE232" i="21"/>
  <c r="AD233" i="21"/>
  <c r="AE233" i="21"/>
  <c r="AD234" i="21"/>
  <c r="AE234" i="21"/>
  <c r="AD235" i="21"/>
  <c r="AE235" i="21"/>
  <c r="AD236" i="21"/>
  <c r="AE236" i="21"/>
  <c r="AD237" i="21"/>
  <c r="AE237" i="21"/>
  <c r="AD238" i="21"/>
  <c r="AE238" i="21"/>
  <c r="AD239" i="21"/>
  <c r="AE239" i="21"/>
  <c r="AD240" i="21"/>
  <c r="AE240" i="21"/>
  <c r="AD241" i="21"/>
  <c r="AE241" i="21"/>
  <c r="AD242" i="21"/>
  <c r="AE242" i="21"/>
  <c r="AD243" i="21"/>
  <c r="AE243" i="21"/>
  <c r="AD244" i="21"/>
  <c r="AE244" i="21"/>
  <c r="AD245" i="21"/>
  <c r="AE245" i="21"/>
  <c r="AD246" i="21"/>
  <c r="AE246" i="21"/>
  <c r="AD247" i="21"/>
  <c r="AE247" i="21"/>
  <c r="AD248" i="21"/>
  <c r="AE248" i="21"/>
  <c r="AD249" i="21"/>
  <c r="AE249" i="21"/>
  <c r="AD250" i="21"/>
  <c r="AE250" i="21"/>
  <c r="AD251" i="21"/>
  <c r="AE251" i="21"/>
  <c r="AD252" i="21"/>
  <c r="AE252" i="21"/>
  <c r="AD253" i="21"/>
  <c r="AE253" i="21"/>
  <c r="AD254" i="21"/>
  <c r="AE254" i="21"/>
  <c r="AD255" i="21"/>
  <c r="AE255" i="21"/>
  <c r="AD256" i="21"/>
  <c r="AE256" i="21"/>
  <c r="AD257" i="21"/>
  <c r="AE257" i="21"/>
  <c r="AD258" i="21"/>
  <c r="AE258" i="21"/>
  <c r="AD259" i="21"/>
  <c r="AE259" i="21"/>
  <c r="AD260" i="21"/>
  <c r="AE260" i="21"/>
  <c r="AD261" i="21"/>
  <c r="AE261" i="21"/>
  <c r="AD262" i="21"/>
  <c r="AE262" i="21"/>
  <c r="AD263" i="21"/>
  <c r="AE263" i="21"/>
  <c r="AD264" i="21"/>
  <c r="AE264" i="21"/>
  <c r="AD265" i="21"/>
  <c r="AE265" i="21"/>
  <c r="AD266" i="21"/>
  <c r="AE266" i="21"/>
  <c r="AD267" i="21"/>
  <c r="AE267" i="21"/>
  <c r="AD268" i="21"/>
  <c r="AE268" i="21"/>
  <c r="AD269" i="21"/>
  <c r="AE269" i="21"/>
  <c r="AD270" i="21"/>
  <c r="AE270" i="21"/>
  <c r="AD271" i="21"/>
  <c r="AE271" i="21"/>
  <c r="AD272" i="21"/>
  <c r="AE272" i="21"/>
  <c r="AD273" i="21"/>
  <c r="AE273" i="21"/>
  <c r="AD274" i="21"/>
  <c r="AE274" i="21"/>
  <c r="AD275" i="21"/>
  <c r="AE275" i="21"/>
  <c r="AD276" i="21"/>
  <c r="AE276" i="21"/>
  <c r="AD277" i="21"/>
  <c r="AE277" i="21"/>
  <c r="AD278" i="21"/>
  <c r="AE278" i="21"/>
  <c r="AD279" i="21"/>
  <c r="AE279" i="21"/>
  <c r="AD280" i="21"/>
  <c r="AE280" i="21"/>
  <c r="AD281" i="21"/>
  <c r="AE281" i="21"/>
  <c r="AD282" i="21"/>
  <c r="AE282" i="21"/>
  <c r="AD283" i="21"/>
  <c r="AE283" i="21"/>
  <c r="AD284" i="21"/>
  <c r="AE284" i="21"/>
  <c r="AD285" i="21"/>
  <c r="AE285" i="21"/>
  <c r="AD286" i="21"/>
  <c r="AE286" i="21"/>
  <c r="AD287" i="21"/>
  <c r="AE287" i="21"/>
  <c r="AD288" i="21"/>
  <c r="AE288" i="21"/>
  <c r="AD289" i="21"/>
  <c r="AE289" i="21"/>
  <c r="AD290" i="21"/>
  <c r="AE290" i="21"/>
  <c r="AD291" i="21"/>
  <c r="AE291" i="21"/>
  <c r="AD292" i="21"/>
  <c r="AE292" i="21"/>
  <c r="AD293" i="21"/>
  <c r="AE293" i="21"/>
  <c r="AD294" i="21"/>
  <c r="AE294" i="21"/>
  <c r="AD295" i="21"/>
  <c r="AE295" i="21"/>
  <c r="AD296" i="21"/>
  <c r="AE296" i="21"/>
  <c r="AD297" i="21"/>
  <c r="AE297" i="21"/>
  <c r="AD298" i="21"/>
  <c r="AE298" i="21"/>
  <c r="AD299" i="21"/>
  <c r="AE299" i="21"/>
  <c r="AD300" i="21"/>
  <c r="AE300" i="21"/>
  <c r="AD301" i="21"/>
  <c r="AE301" i="21"/>
  <c r="AD302" i="21"/>
  <c r="AE302" i="21"/>
  <c r="AD303" i="21"/>
  <c r="AE303" i="21"/>
  <c r="AD304" i="21"/>
  <c r="AE304" i="21"/>
  <c r="AD305" i="21"/>
  <c r="AE305" i="21"/>
  <c r="AD306" i="21"/>
  <c r="AE306" i="21"/>
  <c r="AD307" i="21"/>
  <c r="AE307" i="21"/>
  <c r="AD308" i="21"/>
  <c r="AE308" i="21"/>
  <c r="AD309" i="21"/>
  <c r="AE309" i="21"/>
  <c r="AD310" i="21"/>
  <c r="AE310" i="21"/>
  <c r="AD311" i="21"/>
  <c r="AE311" i="21"/>
  <c r="AD312" i="21"/>
  <c r="AE312" i="21"/>
  <c r="AD313" i="21"/>
  <c r="AE313" i="21"/>
  <c r="AD314" i="21"/>
  <c r="AE314" i="21"/>
  <c r="AD315" i="21"/>
  <c r="AE315" i="21"/>
  <c r="AD316" i="21"/>
  <c r="AE316" i="21"/>
  <c r="AD317" i="21"/>
  <c r="AE317" i="21"/>
  <c r="AD318" i="21"/>
  <c r="AE318" i="21"/>
  <c r="AD319" i="21"/>
  <c r="AE319" i="21"/>
  <c r="AD320" i="21"/>
  <c r="AE320" i="21"/>
  <c r="AD321" i="21"/>
  <c r="AE321" i="21"/>
  <c r="AD322" i="21"/>
  <c r="AE322" i="21"/>
  <c r="AD323" i="21"/>
  <c r="AE323" i="21"/>
  <c r="AD324" i="21"/>
  <c r="AE324" i="21"/>
  <c r="AD325" i="21"/>
  <c r="AE325" i="21"/>
  <c r="AD326" i="21"/>
  <c r="AE326" i="21"/>
  <c r="AD327" i="21"/>
  <c r="AE327" i="21"/>
  <c r="AD328" i="21"/>
  <c r="AE328" i="21"/>
  <c r="AD329" i="21"/>
  <c r="AE329" i="21"/>
  <c r="AD330" i="21"/>
  <c r="AE330" i="21"/>
  <c r="AD331" i="21"/>
  <c r="AE331" i="21"/>
  <c r="AD332" i="21"/>
  <c r="AE332" i="21"/>
  <c r="AD333" i="21"/>
  <c r="AE333" i="21"/>
  <c r="AD334" i="21"/>
  <c r="AE334" i="21"/>
  <c r="AD335" i="21"/>
  <c r="AE335" i="21"/>
  <c r="AD336" i="21"/>
  <c r="AE336" i="21"/>
  <c r="AD337" i="21"/>
  <c r="AE337" i="21"/>
  <c r="AD338" i="21"/>
  <c r="AE338" i="21"/>
  <c r="AD339" i="21"/>
  <c r="AE339" i="21"/>
  <c r="AD340" i="21"/>
  <c r="AE340" i="21"/>
  <c r="AD341" i="21"/>
  <c r="AE341" i="21"/>
  <c r="AD342" i="21"/>
  <c r="AE342" i="21"/>
  <c r="AD343" i="21"/>
  <c r="AE343" i="21"/>
  <c r="AD344" i="21"/>
  <c r="AE344" i="21"/>
  <c r="AD345" i="21"/>
  <c r="AE345" i="21"/>
  <c r="AD346" i="21"/>
  <c r="AE346" i="21"/>
  <c r="AD347" i="21"/>
  <c r="AE347" i="21"/>
  <c r="AD348" i="21"/>
  <c r="AE348" i="21"/>
  <c r="AD349" i="21"/>
  <c r="AE349" i="21"/>
  <c r="AD350" i="21"/>
  <c r="AE350" i="21"/>
  <c r="AD351" i="21"/>
  <c r="AE351" i="21"/>
  <c r="AD352" i="21"/>
  <c r="AE352" i="21"/>
  <c r="AD353" i="21"/>
  <c r="AE353" i="21"/>
  <c r="AD354" i="21"/>
  <c r="AE354" i="21"/>
  <c r="AD355" i="21"/>
  <c r="AE355" i="21"/>
  <c r="AD356" i="21"/>
  <c r="AE356" i="21"/>
  <c r="AD357" i="21"/>
  <c r="AE357" i="21"/>
  <c r="AD358" i="21"/>
  <c r="AE358" i="21"/>
  <c r="AD359" i="21"/>
  <c r="AE359" i="21"/>
  <c r="AD360" i="21"/>
  <c r="AE360" i="21"/>
  <c r="AD361" i="21"/>
  <c r="AE361" i="21"/>
  <c r="AD362" i="21"/>
  <c r="AE362" i="21"/>
  <c r="AD363" i="21"/>
  <c r="AE363" i="21"/>
  <c r="AD364" i="21"/>
  <c r="AE364" i="21"/>
  <c r="AD365" i="21"/>
  <c r="AE365" i="21"/>
  <c r="AD366" i="21"/>
  <c r="AE366" i="21"/>
  <c r="AD367" i="21"/>
  <c r="AE367" i="21"/>
  <c r="AD368" i="21"/>
  <c r="AE368" i="21"/>
  <c r="AD369" i="21"/>
  <c r="AE369" i="21"/>
  <c r="AD370" i="21"/>
  <c r="AE370" i="21"/>
  <c r="AD371" i="21"/>
  <c r="AE371" i="21"/>
  <c r="AD372" i="21"/>
  <c r="AE372" i="21"/>
  <c r="AD373" i="21"/>
  <c r="AE373" i="21"/>
  <c r="AD374" i="21"/>
  <c r="AE374" i="21"/>
  <c r="AD375" i="21"/>
  <c r="AE375" i="21"/>
  <c r="AD376" i="21"/>
  <c r="AE376" i="21"/>
  <c r="AD377" i="21"/>
  <c r="AE377" i="21"/>
  <c r="AD378" i="21"/>
  <c r="AE378" i="21"/>
  <c r="AD379" i="21"/>
  <c r="AE379" i="21"/>
  <c r="AD380" i="21"/>
  <c r="AE380" i="21"/>
  <c r="AD381" i="21"/>
  <c r="AE381" i="21"/>
  <c r="AE2" i="21"/>
  <c r="AD2" i="21"/>
  <c r="X3" i="21"/>
  <c r="Y3" i="21"/>
  <c r="Z3" i="21"/>
  <c r="AB3" i="21"/>
  <c r="AC3" i="21"/>
  <c r="X4" i="21"/>
  <c r="Y4" i="21"/>
  <c r="Z4" i="21"/>
  <c r="AB4" i="21"/>
  <c r="AC4" i="21"/>
  <c r="X5" i="21"/>
  <c r="Y5" i="21"/>
  <c r="Z5" i="21"/>
  <c r="AA5" i="21"/>
  <c r="AB5" i="21"/>
  <c r="AC5" i="21"/>
  <c r="X6" i="21"/>
  <c r="Y6" i="21"/>
  <c r="Z6" i="21"/>
  <c r="AA6" i="21"/>
  <c r="AB6" i="21"/>
  <c r="AC6" i="21"/>
  <c r="X7" i="21"/>
  <c r="Y7" i="21"/>
  <c r="Z7" i="21"/>
  <c r="AA7" i="21"/>
  <c r="AB7" i="21"/>
  <c r="AC7" i="21"/>
  <c r="X8" i="21"/>
  <c r="Y8" i="21"/>
  <c r="Z8" i="21"/>
  <c r="AA8" i="21"/>
  <c r="AB8" i="21"/>
  <c r="AC8" i="21"/>
  <c r="X9" i="21"/>
  <c r="Y9" i="21"/>
  <c r="Z9" i="21"/>
  <c r="AA9" i="21"/>
  <c r="AB9" i="21"/>
  <c r="AC9" i="21"/>
  <c r="X10" i="21"/>
  <c r="Y10" i="21"/>
  <c r="Z10" i="21"/>
  <c r="AA10" i="21"/>
  <c r="AB10" i="21"/>
  <c r="AC10" i="21"/>
  <c r="X11" i="21"/>
  <c r="Y11" i="21"/>
  <c r="Z11" i="21"/>
  <c r="AA11" i="21"/>
  <c r="AB11" i="21"/>
  <c r="AC11" i="21"/>
  <c r="X12" i="21"/>
  <c r="Y12" i="21"/>
  <c r="Z12" i="21"/>
  <c r="AA12" i="21"/>
  <c r="AB12" i="21"/>
  <c r="AC12" i="21"/>
  <c r="X13" i="21"/>
  <c r="Y13" i="21"/>
  <c r="Z13" i="21"/>
  <c r="AA13" i="21"/>
  <c r="AB13" i="21"/>
  <c r="AC13" i="21"/>
  <c r="X14" i="21"/>
  <c r="Y14" i="21"/>
  <c r="Z14" i="21"/>
  <c r="AA14" i="21"/>
  <c r="AB14" i="21"/>
  <c r="AC14" i="21"/>
  <c r="X15" i="21"/>
  <c r="Y15" i="21"/>
  <c r="Z15" i="21"/>
  <c r="AA15" i="21"/>
  <c r="AB15" i="21"/>
  <c r="AC15" i="21"/>
  <c r="X16" i="21"/>
  <c r="Y16" i="21"/>
  <c r="Z16" i="21"/>
  <c r="AA16" i="21"/>
  <c r="AB16" i="21"/>
  <c r="AC16" i="21"/>
  <c r="X17" i="21"/>
  <c r="Y17" i="21"/>
  <c r="Z17" i="21"/>
  <c r="AA17" i="21"/>
  <c r="AB17" i="21"/>
  <c r="AC17" i="21"/>
  <c r="X18" i="21"/>
  <c r="Y18" i="21"/>
  <c r="Z18" i="21"/>
  <c r="AA18" i="21"/>
  <c r="AB18" i="21"/>
  <c r="AC18" i="21"/>
  <c r="X19" i="21"/>
  <c r="Y19" i="21"/>
  <c r="Z19" i="21"/>
  <c r="AA19" i="21"/>
  <c r="AB19" i="21"/>
  <c r="AC19" i="21"/>
  <c r="X20" i="21"/>
  <c r="Y20" i="21"/>
  <c r="Z20" i="21"/>
  <c r="AA20" i="21"/>
  <c r="AB20" i="21"/>
  <c r="AC20" i="21"/>
  <c r="X21" i="21"/>
  <c r="Y21" i="21"/>
  <c r="Z21" i="21"/>
  <c r="AA21" i="21"/>
  <c r="AB21" i="21"/>
  <c r="AC21" i="21"/>
  <c r="X22" i="21"/>
  <c r="Y22" i="21"/>
  <c r="Z22" i="21"/>
  <c r="AA22" i="21"/>
  <c r="AB22" i="21"/>
  <c r="AC22" i="21"/>
  <c r="X23" i="21"/>
  <c r="Y23" i="21"/>
  <c r="Z23" i="21"/>
  <c r="AA23" i="21"/>
  <c r="AB23" i="21"/>
  <c r="AC23" i="21"/>
  <c r="X24" i="21"/>
  <c r="Y24" i="21"/>
  <c r="Z24" i="21"/>
  <c r="AA24" i="21"/>
  <c r="AB24" i="21"/>
  <c r="AC24" i="21"/>
  <c r="X25" i="21"/>
  <c r="Y25" i="21"/>
  <c r="Z25" i="21"/>
  <c r="AA25" i="21"/>
  <c r="AB25" i="21"/>
  <c r="AC25" i="21"/>
  <c r="X26" i="21"/>
  <c r="Y26" i="21"/>
  <c r="Z26" i="21"/>
  <c r="AA26" i="21"/>
  <c r="AB26" i="21"/>
  <c r="AC26" i="21"/>
  <c r="X27" i="21"/>
  <c r="Y27" i="21"/>
  <c r="Z27" i="21"/>
  <c r="AA27" i="21"/>
  <c r="AB27" i="21"/>
  <c r="AC27" i="21"/>
  <c r="X28" i="21"/>
  <c r="Y28" i="21"/>
  <c r="Z28" i="21"/>
  <c r="AA28" i="21"/>
  <c r="AB28" i="21"/>
  <c r="AC28" i="21"/>
  <c r="X29" i="21"/>
  <c r="Y29" i="21"/>
  <c r="Z29" i="21"/>
  <c r="AA29" i="21"/>
  <c r="AB29" i="21"/>
  <c r="AC29" i="21"/>
  <c r="X30" i="21"/>
  <c r="Y30" i="21"/>
  <c r="Z30" i="21"/>
  <c r="AA30" i="21"/>
  <c r="AB30" i="21"/>
  <c r="AC30" i="21"/>
  <c r="X31" i="21"/>
  <c r="Y31" i="21"/>
  <c r="Z31" i="21"/>
  <c r="AA31" i="21"/>
  <c r="AB31" i="21"/>
  <c r="AC31" i="21"/>
  <c r="X32" i="21"/>
  <c r="Y32" i="21"/>
  <c r="Z32" i="21"/>
  <c r="AA32" i="21"/>
  <c r="AB32" i="21"/>
  <c r="AC32" i="21"/>
  <c r="X33" i="21"/>
  <c r="Y33" i="21"/>
  <c r="Z33" i="21"/>
  <c r="AA33" i="21"/>
  <c r="AB33" i="21"/>
  <c r="AC33" i="21"/>
  <c r="X34" i="21"/>
  <c r="Y34" i="21"/>
  <c r="Z34" i="21"/>
  <c r="AA34" i="21"/>
  <c r="AB34" i="21"/>
  <c r="AC34" i="21"/>
  <c r="X35" i="21"/>
  <c r="Y35" i="21"/>
  <c r="Z35" i="21"/>
  <c r="AA35" i="21"/>
  <c r="AB35" i="21"/>
  <c r="AC35" i="21"/>
  <c r="X36" i="21"/>
  <c r="Y36" i="21"/>
  <c r="Z36" i="21"/>
  <c r="AA36" i="21"/>
  <c r="AB36" i="21"/>
  <c r="AC36" i="21"/>
  <c r="X37" i="21"/>
  <c r="Y37" i="21"/>
  <c r="Z37" i="21"/>
  <c r="AA37" i="21"/>
  <c r="AB37" i="21"/>
  <c r="AC37" i="21"/>
  <c r="X38" i="21"/>
  <c r="Y38" i="21"/>
  <c r="Z38" i="21"/>
  <c r="AA38" i="21"/>
  <c r="AB38" i="21"/>
  <c r="AC38" i="21"/>
  <c r="X39" i="21"/>
  <c r="Y39" i="21"/>
  <c r="Z39" i="21"/>
  <c r="AA39" i="21"/>
  <c r="AB39" i="21"/>
  <c r="AC39" i="21"/>
  <c r="X40" i="21"/>
  <c r="Y40" i="21"/>
  <c r="Z40" i="21"/>
  <c r="AA40" i="21"/>
  <c r="AB40" i="21"/>
  <c r="AC40" i="21"/>
  <c r="X41" i="21"/>
  <c r="Y41" i="21"/>
  <c r="Z41" i="21"/>
  <c r="AA41" i="21"/>
  <c r="AB41" i="21"/>
  <c r="AC41" i="21"/>
  <c r="X42" i="21"/>
  <c r="Y42" i="21"/>
  <c r="Z42" i="21"/>
  <c r="AA42" i="21"/>
  <c r="AB42" i="21"/>
  <c r="AC42" i="21"/>
  <c r="X43" i="21"/>
  <c r="Y43" i="21"/>
  <c r="Z43" i="21"/>
  <c r="AA43" i="21"/>
  <c r="AB43" i="21"/>
  <c r="AC43" i="21"/>
  <c r="X44" i="21"/>
  <c r="Y44" i="21"/>
  <c r="Z44" i="21"/>
  <c r="AA44" i="21"/>
  <c r="AB44" i="21"/>
  <c r="AC44" i="21"/>
  <c r="X45" i="21"/>
  <c r="Y45" i="21"/>
  <c r="Z45" i="21"/>
  <c r="AA45" i="21"/>
  <c r="AB45" i="21"/>
  <c r="AC45" i="21"/>
  <c r="X46" i="21"/>
  <c r="Y46" i="21"/>
  <c r="Z46" i="21"/>
  <c r="AA46" i="21"/>
  <c r="AB46" i="21"/>
  <c r="AC46" i="21"/>
  <c r="X47" i="21"/>
  <c r="Y47" i="21"/>
  <c r="Z47" i="21"/>
  <c r="AA47" i="21"/>
  <c r="AB47" i="21"/>
  <c r="AC47" i="21"/>
  <c r="X48" i="21"/>
  <c r="Y48" i="21"/>
  <c r="Z48" i="21"/>
  <c r="AA48" i="21"/>
  <c r="AB48" i="21"/>
  <c r="AC48" i="21"/>
  <c r="X49" i="21"/>
  <c r="Y49" i="21"/>
  <c r="Z49" i="21"/>
  <c r="AA49" i="21"/>
  <c r="AB49" i="21"/>
  <c r="AC49" i="21"/>
  <c r="X50" i="21"/>
  <c r="Y50" i="21"/>
  <c r="Z50" i="21"/>
  <c r="AA50" i="21"/>
  <c r="AB50" i="21"/>
  <c r="AC50" i="21"/>
  <c r="X51" i="21"/>
  <c r="Y51" i="21"/>
  <c r="Z51" i="21"/>
  <c r="AA51" i="21"/>
  <c r="AB51" i="21"/>
  <c r="AC51" i="21"/>
  <c r="X52" i="21"/>
  <c r="Y52" i="21"/>
  <c r="Z52" i="21"/>
  <c r="AA52" i="21"/>
  <c r="AB52" i="21"/>
  <c r="AC52" i="21"/>
  <c r="X53" i="21"/>
  <c r="Y53" i="21"/>
  <c r="Z53" i="21"/>
  <c r="AA53" i="21"/>
  <c r="AB53" i="21"/>
  <c r="AC53" i="21"/>
  <c r="X54" i="21"/>
  <c r="Y54" i="21"/>
  <c r="Z54" i="21"/>
  <c r="AA54" i="21"/>
  <c r="AB54" i="21"/>
  <c r="AC54" i="21"/>
  <c r="X55" i="21"/>
  <c r="Y55" i="21"/>
  <c r="Z55" i="21"/>
  <c r="AA55" i="21"/>
  <c r="AB55" i="21"/>
  <c r="AC55" i="21"/>
  <c r="X56" i="21"/>
  <c r="Y56" i="21"/>
  <c r="Z56" i="21"/>
  <c r="AA56" i="21"/>
  <c r="AB56" i="21"/>
  <c r="AC56" i="21"/>
  <c r="X57" i="21"/>
  <c r="Y57" i="21"/>
  <c r="Z57" i="21"/>
  <c r="AA57" i="21"/>
  <c r="AB57" i="21"/>
  <c r="AC57" i="21"/>
  <c r="X58" i="21"/>
  <c r="Y58" i="21"/>
  <c r="Z58" i="21"/>
  <c r="AA58" i="21"/>
  <c r="AB58" i="21"/>
  <c r="AC58" i="21"/>
  <c r="X59" i="21"/>
  <c r="Y59" i="21"/>
  <c r="Z59" i="21"/>
  <c r="AA59" i="21"/>
  <c r="AB59" i="21"/>
  <c r="AC59" i="21"/>
  <c r="X60" i="21"/>
  <c r="Y60" i="21"/>
  <c r="Z60" i="21"/>
  <c r="AA60" i="21"/>
  <c r="AB60" i="21"/>
  <c r="AC60" i="21"/>
  <c r="X61" i="21"/>
  <c r="Y61" i="21"/>
  <c r="Z61" i="21"/>
  <c r="AA61" i="21"/>
  <c r="AB61" i="21"/>
  <c r="AC61" i="21"/>
  <c r="X62" i="21"/>
  <c r="Y62" i="21"/>
  <c r="Z62" i="21"/>
  <c r="AA62" i="21"/>
  <c r="AB62" i="21"/>
  <c r="AC62" i="21"/>
  <c r="X63" i="21"/>
  <c r="Y63" i="21"/>
  <c r="Z63" i="21"/>
  <c r="AA63" i="21"/>
  <c r="AB63" i="21"/>
  <c r="AC63" i="21"/>
  <c r="X64" i="21"/>
  <c r="Y64" i="21"/>
  <c r="Z64" i="21"/>
  <c r="AA64" i="21"/>
  <c r="AB64" i="21"/>
  <c r="AC64" i="21"/>
  <c r="X65" i="21"/>
  <c r="Y65" i="21"/>
  <c r="Z65" i="21"/>
  <c r="AA65" i="21"/>
  <c r="AB65" i="21"/>
  <c r="AC65" i="21"/>
  <c r="X66" i="21"/>
  <c r="Y66" i="21"/>
  <c r="Z66" i="21"/>
  <c r="AA66" i="21"/>
  <c r="AB66" i="21"/>
  <c r="AC66" i="21"/>
  <c r="X67" i="21"/>
  <c r="Y67" i="21"/>
  <c r="Z67" i="21"/>
  <c r="AA67" i="21"/>
  <c r="AB67" i="21"/>
  <c r="AC67" i="21"/>
  <c r="X68" i="21"/>
  <c r="Y68" i="21"/>
  <c r="Z68" i="21"/>
  <c r="AA68" i="21"/>
  <c r="AB68" i="21"/>
  <c r="AC68" i="21"/>
  <c r="X69" i="21"/>
  <c r="Y69" i="21"/>
  <c r="Z69" i="21"/>
  <c r="AA69" i="21"/>
  <c r="AB69" i="21"/>
  <c r="AC69" i="21"/>
  <c r="X70" i="21"/>
  <c r="Y70" i="21"/>
  <c r="Z70" i="21"/>
  <c r="AA70" i="21"/>
  <c r="AB70" i="21"/>
  <c r="AC70" i="21"/>
  <c r="X71" i="21"/>
  <c r="Y71" i="21"/>
  <c r="Z71" i="21"/>
  <c r="AA71" i="21"/>
  <c r="AB71" i="21"/>
  <c r="AC71" i="21"/>
  <c r="X72" i="21"/>
  <c r="Y72" i="21"/>
  <c r="Z72" i="21"/>
  <c r="AA72" i="21"/>
  <c r="AB72" i="21"/>
  <c r="AC72" i="21"/>
  <c r="X73" i="21"/>
  <c r="Y73" i="21"/>
  <c r="Z73" i="21"/>
  <c r="AA73" i="21"/>
  <c r="AB73" i="21"/>
  <c r="AC73" i="21"/>
  <c r="X74" i="21"/>
  <c r="Y74" i="21"/>
  <c r="Z74" i="21"/>
  <c r="AA74" i="21"/>
  <c r="AB74" i="21"/>
  <c r="AC74" i="21"/>
  <c r="X75" i="21"/>
  <c r="Y75" i="21"/>
  <c r="Z75" i="21"/>
  <c r="AA75" i="21"/>
  <c r="AB75" i="21"/>
  <c r="AC75" i="21"/>
  <c r="X76" i="21"/>
  <c r="Y76" i="21"/>
  <c r="Z76" i="21"/>
  <c r="AA76" i="21"/>
  <c r="AB76" i="21"/>
  <c r="AC76" i="21"/>
  <c r="X77" i="21"/>
  <c r="Y77" i="21"/>
  <c r="Z77" i="21"/>
  <c r="AA77" i="21"/>
  <c r="AB77" i="21"/>
  <c r="AC77" i="21"/>
  <c r="X78" i="21"/>
  <c r="Y78" i="21"/>
  <c r="Z78" i="21"/>
  <c r="AA78" i="21"/>
  <c r="AB78" i="21"/>
  <c r="AC78" i="21"/>
  <c r="X79" i="21"/>
  <c r="Y79" i="21"/>
  <c r="Z79" i="21"/>
  <c r="AA79" i="21"/>
  <c r="AB79" i="21"/>
  <c r="AC79" i="21"/>
  <c r="X80" i="21"/>
  <c r="Y80" i="21"/>
  <c r="Z80" i="21"/>
  <c r="AA80" i="21"/>
  <c r="AB80" i="21"/>
  <c r="AC80" i="21"/>
  <c r="X81" i="21"/>
  <c r="Y81" i="21"/>
  <c r="Z81" i="21"/>
  <c r="AA81" i="21"/>
  <c r="AB81" i="21"/>
  <c r="AC81" i="21"/>
  <c r="X82" i="21"/>
  <c r="Y82" i="21"/>
  <c r="Z82" i="21"/>
  <c r="AA82" i="21"/>
  <c r="AB82" i="21"/>
  <c r="AC82" i="21"/>
  <c r="X83" i="21"/>
  <c r="Y83" i="21"/>
  <c r="Z83" i="21"/>
  <c r="AA83" i="21"/>
  <c r="AB83" i="21"/>
  <c r="AC83" i="21"/>
  <c r="X84" i="21"/>
  <c r="Y84" i="21"/>
  <c r="Z84" i="21"/>
  <c r="AA84" i="21"/>
  <c r="AB84" i="21"/>
  <c r="AC84" i="21"/>
  <c r="X85" i="21"/>
  <c r="Y85" i="21"/>
  <c r="Z85" i="21"/>
  <c r="AA85" i="21"/>
  <c r="AB85" i="21"/>
  <c r="AC85" i="21"/>
  <c r="X86" i="21"/>
  <c r="Y86" i="21"/>
  <c r="Z86" i="21"/>
  <c r="AA86" i="21"/>
  <c r="AB86" i="21"/>
  <c r="AC86" i="21"/>
  <c r="X87" i="21"/>
  <c r="Y87" i="21"/>
  <c r="Z87" i="21"/>
  <c r="AA87" i="21"/>
  <c r="AB87" i="21"/>
  <c r="AC87" i="21"/>
  <c r="X88" i="21"/>
  <c r="Y88" i="21"/>
  <c r="Z88" i="21"/>
  <c r="AA88" i="21"/>
  <c r="AB88" i="21"/>
  <c r="AC88" i="21"/>
  <c r="X89" i="21"/>
  <c r="Y89" i="21"/>
  <c r="Z89" i="21"/>
  <c r="AA89" i="21"/>
  <c r="AB89" i="21"/>
  <c r="AC89" i="21"/>
  <c r="X90" i="21"/>
  <c r="Y90" i="21"/>
  <c r="Z90" i="21"/>
  <c r="AA90" i="21"/>
  <c r="AB90" i="21"/>
  <c r="AC90" i="21"/>
  <c r="X91" i="21"/>
  <c r="Y91" i="21"/>
  <c r="Z91" i="21"/>
  <c r="AA91" i="21"/>
  <c r="AB91" i="21"/>
  <c r="AC91" i="21"/>
  <c r="X92" i="21"/>
  <c r="Y92" i="21"/>
  <c r="Z92" i="21"/>
  <c r="AA92" i="21"/>
  <c r="AB92" i="21"/>
  <c r="AC92" i="21"/>
  <c r="X93" i="21"/>
  <c r="Y93" i="21"/>
  <c r="Z93" i="21"/>
  <c r="AA93" i="21"/>
  <c r="AB93" i="21"/>
  <c r="AC93" i="21"/>
  <c r="X94" i="21"/>
  <c r="Y94" i="21"/>
  <c r="Z94" i="21"/>
  <c r="AA94" i="21"/>
  <c r="AB94" i="21"/>
  <c r="AC94" i="21"/>
  <c r="X95" i="21"/>
  <c r="Y95" i="21"/>
  <c r="Z95" i="21"/>
  <c r="AA95" i="21"/>
  <c r="AB95" i="21"/>
  <c r="AC95" i="21"/>
  <c r="X96" i="21"/>
  <c r="Y96" i="21"/>
  <c r="Z96" i="21"/>
  <c r="AA96" i="21"/>
  <c r="AB96" i="21"/>
  <c r="AC96" i="21"/>
  <c r="X97" i="21"/>
  <c r="Y97" i="21"/>
  <c r="Z97" i="21"/>
  <c r="AA97" i="21"/>
  <c r="AB97" i="21"/>
  <c r="AC97" i="21"/>
  <c r="X98" i="21"/>
  <c r="Y98" i="21"/>
  <c r="Z98" i="21"/>
  <c r="AA98" i="21"/>
  <c r="AB98" i="21"/>
  <c r="AC98" i="21"/>
  <c r="X99" i="21"/>
  <c r="Y99" i="21"/>
  <c r="Z99" i="21"/>
  <c r="AA99" i="21"/>
  <c r="AB99" i="21"/>
  <c r="AC99" i="21"/>
  <c r="X100" i="21"/>
  <c r="Y100" i="21"/>
  <c r="Z100" i="21"/>
  <c r="AA100" i="21"/>
  <c r="AB100" i="21"/>
  <c r="AC100" i="21"/>
  <c r="X101" i="21"/>
  <c r="Y101" i="21"/>
  <c r="Z101" i="21"/>
  <c r="AA101" i="21"/>
  <c r="AB101" i="21"/>
  <c r="AC101" i="21"/>
  <c r="X102" i="21"/>
  <c r="Y102" i="21"/>
  <c r="Z102" i="21"/>
  <c r="AA102" i="21"/>
  <c r="AB102" i="21"/>
  <c r="AC102" i="21"/>
  <c r="X103" i="21"/>
  <c r="Y103" i="21"/>
  <c r="Z103" i="21"/>
  <c r="AA103" i="21"/>
  <c r="AB103" i="21"/>
  <c r="AC103" i="21"/>
  <c r="X104" i="21"/>
  <c r="Y104" i="21"/>
  <c r="Z104" i="21"/>
  <c r="AA104" i="21"/>
  <c r="AB104" i="21"/>
  <c r="AC104" i="21"/>
  <c r="X105" i="21"/>
  <c r="Y105" i="21"/>
  <c r="Z105" i="21"/>
  <c r="AA105" i="21"/>
  <c r="AB105" i="21"/>
  <c r="AC105" i="21"/>
  <c r="X106" i="21"/>
  <c r="Y106" i="21"/>
  <c r="Z106" i="21"/>
  <c r="AA106" i="21"/>
  <c r="AB106" i="21"/>
  <c r="AC106" i="21"/>
  <c r="X107" i="21"/>
  <c r="Y107" i="21"/>
  <c r="Z107" i="21"/>
  <c r="AA107" i="21"/>
  <c r="AB107" i="21"/>
  <c r="AC107" i="21"/>
  <c r="X108" i="21"/>
  <c r="Y108" i="21"/>
  <c r="Z108" i="21"/>
  <c r="AA108" i="21"/>
  <c r="AB108" i="21"/>
  <c r="AC108" i="21"/>
  <c r="X109" i="21"/>
  <c r="Y109" i="21"/>
  <c r="Z109" i="21"/>
  <c r="AA109" i="21"/>
  <c r="AB109" i="21"/>
  <c r="AC109" i="21"/>
  <c r="X110" i="21"/>
  <c r="Y110" i="21"/>
  <c r="Z110" i="21"/>
  <c r="AA110" i="21"/>
  <c r="AB110" i="21"/>
  <c r="AC110" i="21"/>
  <c r="X111" i="21"/>
  <c r="Y111" i="21"/>
  <c r="Z111" i="21"/>
  <c r="AA111" i="21"/>
  <c r="AB111" i="21"/>
  <c r="AC111" i="21"/>
  <c r="X112" i="21"/>
  <c r="Y112" i="21"/>
  <c r="Z112" i="21"/>
  <c r="AA112" i="21"/>
  <c r="AB112" i="21"/>
  <c r="AC112" i="21"/>
  <c r="X113" i="21"/>
  <c r="Y113" i="21"/>
  <c r="Z113" i="21"/>
  <c r="AA113" i="21"/>
  <c r="AB113" i="21"/>
  <c r="AC113" i="21"/>
  <c r="X114" i="21"/>
  <c r="Y114" i="21"/>
  <c r="Z114" i="21"/>
  <c r="AA114" i="21"/>
  <c r="AB114" i="21"/>
  <c r="AC114" i="21"/>
  <c r="X115" i="21"/>
  <c r="Y115" i="21"/>
  <c r="Z115" i="21"/>
  <c r="AA115" i="21"/>
  <c r="AB115" i="21"/>
  <c r="AC115" i="21"/>
  <c r="X116" i="21"/>
  <c r="Y116" i="21"/>
  <c r="Z116" i="21"/>
  <c r="AA116" i="21"/>
  <c r="AB116" i="21"/>
  <c r="AC116" i="21"/>
  <c r="X117" i="21"/>
  <c r="Y117" i="21"/>
  <c r="Z117" i="21"/>
  <c r="AA117" i="21"/>
  <c r="AB117" i="21"/>
  <c r="AC117" i="21"/>
  <c r="X118" i="21"/>
  <c r="Y118" i="21"/>
  <c r="Z118" i="21"/>
  <c r="AA118" i="21"/>
  <c r="AB118" i="21"/>
  <c r="AC118" i="21"/>
  <c r="X119" i="21"/>
  <c r="Y119" i="21"/>
  <c r="Z119" i="21"/>
  <c r="AA119" i="21"/>
  <c r="AB119" i="21"/>
  <c r="AC119" i="21"/>
  <c r="X120" i="21"/>
  <c r="Y120" i="21"/>
  <c r="Z120" i="21"/>
  <c r="AA120" i="21"/>
  <c r="AB120" i="21"/>
  <c r="AC120" i="21"/>
  <c r="X121" i="21"/>
  <c r="Y121" i="21"/>
  <c r="Z121" i="21"/>
  <c r="AA121" i="21"/>
  <c r="AB121" i="21"/>
  <c r="AC121" i="21"/>
  <c r="X122" i="21"/>
  <c r="Y122" i="21"/>
  <c r="Z122" i="21"/>
  <c r="AA122" i="21"/>
  <c r="AB122" i="21"/>
  <c r="AC122" i="21"/>
  <c r="X123" i="21"/>
  <c r="Y123" i="21"/>
  <c r="Z123" i="21"/>
  <c r="AA123" i="21"/>
  <c r="AB123" i="21"/>
  <c r="AC123" i="21"/>
  <c r="X124" i="21"/>
  <c r="Y124" i="21"/>
  <c r="Z124" i="21"/>
  <c r="AA124" i="21"/>
  <c r="AB124" i="21"/>
  <c r="AC124" i="21"/>
  <c r="X125" i="21"/>
  <c r="Y125" i="21"/>
  <c r="Z125" i="21"/>
  <c r="AA125" i="21"/>
  <c r="AB125" i="21"/>
  <c r="AC125" i="21"/>
  <c r="X126" i="21"/>
  <c r="Y126" i="21"/>
  <c r="Z126" i="21"/>
  <c r="AA126" i="21"/>
  <c r="AB126" i="21"/>
  <c r="AC126" i="21"/>
  <c r="X127" i="21"/>
  <c r="Y127" i="21"/>
  <c r="Z127" i="21"/>
  <c r="AA127" i="21"/>
  <c r="AB127" i="21"/>
  <c r="AC127" i="21"/>
  <c r="X128" i="21"/>
  <c r="Y128" i="21"/>
  <c r="Z128" i="21"/>
  <c r="AA128" i="21"/>
  <c r="AB128" i="21"/>
  <c r="AC128" i="21"/>
  <c r="X129" i="21"/>
  <c r="Y129" i="21"/>
  <c r="Z129" i="21"/>
  <c r="AA129" i="21"/>
  <c r="AB129" i="21"/>
  <c r="AC129" i="21"/>
  <c r="X130" i="21"/>
  <c r="Y130" i="21"/>
  <c r="Z130" i="21"/>
  <c r="AA130" i="21"/>
  <c r="AB130" i="21"/>
  <c r="AC130" i="21"/>
  <c r="X131" i="21"/>
  <c r="Y131" i="21"/>
  <c r="Z131" i="21"/>
  <c r="AA131" i="21"/>
  <c r="AB131" i="21"/>
  <c r="AC131" i="21"/>
  <c r="X132" i="21"/>
  <c r="Y132" i="21"/>
  <c r="Z132" i="21"/>
  <c r="AA132" i="21"/>
  <c r="AB132" i="21"/>
  <c r="AC132" i="21"/>
  <c r="X133" i="21"/>
  <c r="Y133" i="21"/>
  <c r="Z133" i="21"/>
  <c r="AA133" i="21"/>
  <c r="AB133" i="21"/>
  <c r="AC133" i="21"/>
  <c r="X134" i="21"/>
  <c r="Y134" i="21"/>
  <c r="Z134" i="21"/>
  <c r="AA134" i="21"/>
  <c r="AB134" i="21"/>
  <c r="AC134" i="21"/>
  <c r="X135" i="21"/>
  <c r="Y135" i="21"/>
  <c r="Z135" i="21"/>
  <c r="AA135" i="21"/>
  <c r="AB135" i="21"/>
  <c r="AC135" i="21"/>
  <c r="X136" i="21"/>
  <c r="Y136" i="21"/>
  <c r="Z136" i="21"/>
  <c r="AA136" i="21"/>
  <c r="AB136" i="21"/>
  <c r="AC136" i="21"/>
  <c r="X137" i="21"/>
  <c r="Y137" i="21"/>
  <c r="Z137" i="21"/>
  <c r="AA137" i="21"/>
  <c r="AB137" i="21"/>
  <c r="AC137" i="21"/>
  <c r="X138" i="21"/>
  <c r="Y138" i="21"/>
  <c r="Z138" i="21"/>
  <c r="AA138" i="21"/>
  <c r="AB138" i="21"/>
  <c r="AC138" i="21"/>
  <c r="X139" i="21"/>
  <c r="Y139" i="21"/>
  <c r="Z139" i="21"/>
  <c r="AA139" i="21"/>
  <c r="AB139" i="21"/>
  <c r="AC139" i="21"/>
  <c r="X140" i="21"/>
  <c r="Y140" i="21"/>
  <c r="Z140" i="21"/>
  <c r="AA140" i="21"/>
  <c r="AB140" i="21"/>
  <c r="AC140" i="21"/>
  <c r="X141" i="21"/>
  <c r="Y141" i="21"/>
  <c r="Z141" i="21"/>
  <c r="AA141" i="21"/>
  <c r="AB141" i="21"/>
  <c r="AC141" i="21"/>
  <c r="X142" i="21"/>
  <c r="Y142" i="21"/>
  <c r="Z142" i="21"/>
  <c r="AA142" i="21"/>
  <c r="AB142" i="21"/>
  <c r="AC142" i="21"/>
  <c r="X143" i="21"/>
  <c r="Y143" i="21"/>
  <c r="Z143" i="21"/>
  <c r="AA143" i="21"/>
  <c r="AB143" i="21"/>
  <c r="AC143" i="21"/>
  <c r="X144" i="21"/>
  <c r="Y144" i="21"/>
  <c r="Z144" i="21"/>
  <c r="AA144" i="21"/>
  <c r="AB144" i="21"/>
  <c r="AC144" i="21"/>
  <c r="X145" i="21"/>
  <c r="Y145" i="21"/>
  <c r="Z145" i="21"/>
  <c r="AA145" i="21"/>
  <c r="AB145" i="21"/>
  <c r="AC145" i="21"/>
  <c r="X146" i="21"/>
  <c r="Y146" i="21"/>
  <c r="Z146" i="21"/>
  <c r="AA146" i="21"/>
  <c r="AB146" i="21"/>
  <c r="AC146" i="21"/>
  <c r="X147" i="21"/>
  <c r="Y147" i="21"/>
  <c r="Z147" i="21"/>
  <c r="AA147" i="21"/>
  <c r="AB147" i="21"/>
  <c r="AC147" i="21"/>
  <c r="X148" i="21"/>
  <c r="Y148" i="21"/>
  <c r="Z148" i="21"/>
  <c r="AA148" i="21"/>
  <c r="AB148" i="21"/>
  <c r="AC148" i="21"/>
  <c r="X149" i="21"/>
  <c r="Y149" i="21"/>
  <c r="Z149" i="21"/>
  <c r="AA149" i="21"/>
  <c r="AB149" i="21"/>
  <c r="AC149" i="21"/>
  <c r="X150" i="21"/>
  <c r="Y150" i="21"/>
  <c r="Z150" i="21"/>
  <c r="AA150" i="21"/>
  <c r="AB150" i="21"/>
  <c r="AC150" i="21"/>
  <c r="X151" i="21"/>
  <c r="Y151" i="21"/>
  <c r="Z151" i="21"/>
  <c r="AA151" i="21"/>
  <c r="AB151" i="21"/>
  <c r="AC151" i="21"/>
  <c r="X152" i="21"/>
  <c r="Y152" i="21"/>
  <c r="Z152" i="21"/>
  <c r="AA152" i="21"/>
  <c r="AB152" i="21"/>
  <c r="AC152" i="21"/>
  <c r="X153" i="21"/>
  <c r="Y153" i="21"/>
  <c r="Z153" i="21"/>
  <c r="AA153" i="21"/>
  <c r="AB153" i="21"/>
  <c r="AC153" i="21"/>
  <c r="X154" i="21"/>
  <c r="Y154" i="21"/>
  <c r="Z154" i="21"/>
  <c r="AA154" i="21"/>
  <c r="AB154" i="21"/>
  <c r="AC154" i="21"/>
  <c r="X155" i="21"/>
  <c r="Y155" i="21"/>
  <c r="Z155" i="21"/>
  <c r="AA155" i="21"/>
  <c r="AB155" i="21"/>
  <c r="AC155" i="21"/>
  <c r="X156" i="21"/>
  <c r="Y156" i="21"/>
  <c r="Z156" i="21"/>
  <c r="AA156" i="21"/>
  <c r="AB156" i="21"/>
  <c r="AC156" i="21"/>
  <c r="X157" i="21"/>
  <c r="Y157" i="21"/>
  <c r="Z157" i="21"/>
  <c r="AA157" i="21"/>
  <c r="AB157" i="21"/>
  <c r="AC157" i="21"/>
  <c r="X158" i="21"/>
  <c r="Y158" i="21"/>
  <c r="Z158" i="21"/>
  <c r="AA158" i="21"/>
  <c r="AB158" i="21"/>
  <c r="AC158" i="21"/>
  <c r="X159" i="21"/>
  <c r="Y159" i="21"/>
  <c r="Z159" i="21"/>
  <c r="AA159" i="21"/>
  <c r="AB159" i="21"/>
  <c r="AC159" i="21"/>
  <c r="X160" i="21"/>
  <c r="Y160" i="21"/>
  <c r="Z160" i="21"/>
  <c r="AA160" i="21"/>
  <c r="AB160" i="21"/>
  <c r="AC160" i="21"/>
  <c r="X161" i="21"/>
  <c r="Y161" i="21"/>
  <c r="Z161" i="21"/>
  <c r="AA161" i="21"/>
  <c r="AB161" i="21"/>
  <c r="AC161" i="21"/>
  <c r="X162" i="21"/>
  <c r="Y162" i="21"/>
  <c r="Z162" i="21"/>
  <c r="AA162" i="21"/>
  <c r="AB162" i="21"/>
  <c r="AC162" i="21"/>
  <c r="X163" i="21"/>
  <c r="Y163" i="21"/>
  <c r="Z163" i="21"/>
  <c r="AA163" i="21"/>
  <c r="AB163" i="21"/>
  <c r="AC163" i="21"/>
  <c r="X164" i="21"/>
  <c r="Y164" i="21"/>
  <c r="Z164" i="21"/>
  <c r="AA164" i="21"/>
  <c r="AB164" i="21"/>
  <c r="AC164" i="21"/>
  <c r="X165" i="21"/>
  <c r="Y165" i="21"/>
  <c r="Z165" i="21"/>
  <c r="AA165" i="21"/>
  <c r="AB165" i="21"/>
  <c r="AC165" i="21"/>
  <c r="X166" i="21"/>
  <c r="Y166" i="21"/>
  <c r="Z166" i="21"/>
  <c r="AA166" i="21"/>
  <c r="AB166" i="21"/>
  <c r="AC166" i="21"/>
  <c r="X167" i="21"/>
  <c r="Y167" i="21"/>
  <c r="Z167" i="21"/>
  <c r="AA167" i="21"/>
  <c r="AB167" i="21"/>
  <c r="AC167" i="21"/>
  <c r="X168" i="21"/>
  <c r="Y168" i="21"/>
  <c r="Z168" i="21"/>
  <c r="AA168" i="21"/>
  <c r="AB168" i="21"/>
  <c r="AC168" i="21"/>
  <c r="X169" i="21"/>
  <c r="Y169" i="21"/>
  <c r="Z169" i="21"/>
  <c r="AA169" i="21"/>
  <c r="AB169" i="21"/>
  <c r="AC169" i="21"/>
  <c r="X170" i="21"/>
  <c r="Y170" i="21"/>
  <c r="Z170" i="21"/>
  <c r="AA170" i="21"/>
  <c r="AB170" i="21"/>
  <c r="AC170" i="21"/>
  <c r="X171" i="21"/>
  <c r="Y171" i="21"/>
  <c r="Z171" i="21"/>
  <c r="AA171" i="21"/>
  <c r="AB171" i="21"/>
  <c r="AC171" i="21"/>
  <c r="X172" i="21"/>
  <c r="Y172" i="21"/>
  <c r="Z172" i="21"/>
  <c r="AA172" i="21"/>
  <c r="AB172" i="21"/>
  <c r="AC172" i="21"/>
  <c r="X173" i="21"/>
  <c r="Y173" i="21"/>
  <c r="Z173" i="21"/>
  <c r="AA173" i="21"/>
  <c r="AB173" i="21"/>
  <c r="AC173" i="21"/>
  <c r="X174" i="21"/>
  <c r="Y174" i="21"/>
  <c r="Z174" i="21"/>
  <c r="AA174" i="21"/>
  <c r="AB174" i="21"/>
  <c r="AC174" i="21"/>
  <c r="X175" i="21"/>
  <c r="Y175" i="21"/>
  <c r="Z175" i="21"/>
  <c r="AA175" i="21"/>
  <c r="AB175" i="21"/>
  <c r="AC175" i="21"/>
  <c r="X176" i="21"/>
  <c r="Y176" i="21"/>
  <c r="Z176" i="21"/>
  <c r="AA176" i="21"/>
  <c r="AB176" i="21"/>
  <c r="AC176" i="21"/>
  <c r="X177" i="21"/>
  <c r="Y177" i="21"/>
  <c r="Z177" i="21"/>
  <c r="AA177" i="21"/>
  <c r="AB177" i="21"/>
  <c r="AC177" i="21"/>
  <c r="X178" i="21"/>
  <c r="Y178" i="21"/>
  <c r="Z178" i="21"/>
  <c r="AA178" i="21"/>
  <c r="AB178" i="21"/>
  <c r="AC178" i="21"/>
  <c r="X179" i="21"/>
  <c r="Y179" i="21"/>
  <c r="Z179" i="21"/>
  <c r="AA179" i="21"/>
  <c r="AB179" i="21"/>
  <c r="AC179" i="21"/>
  <c r="X180" i="21"/>
  <c r="Y180" i="21"/>
  <c r="Z180" i="21"/>
  <c r="AA180" i="21"/>
  <c r="AB180" i="21"/>
  <c r="AC180" i="21"/>
  <c r="X181" i="21"/>
  <c r="Y181" i="21"/>
  <c r="Z181" i="21"/>
  <c r="AA181" i="21"/>
  <c r="AB181" i="21"/>
  <c r="AC181" i="21"/>
  <c r="X182" i="21"/>
  <c r="Y182" i="21"/>
  <c r="Z182" i="21"/>
  <c r="AA182" i="21"/>
  <c r="AB182" i="21"/>
  <c r="AC182" i="21"/>
  <c r="X183" i="21"/>
  <c r="Y183" i="21"/>
  <c r="Z183" i="21"/>
  <c r="AA183" i="21"/>
  <c r="AB183" i="21"/>
  <c r="AC183" i="21"/>
  <c r="X184" i="21"/>
  <c r="Y184" i="21"/>
  <c r="Z184" i="21"/>
  <c r="AA184" i="21"/>
  <c r="AB184" i="21"/>
  <c r="AC184" i="21"/>
  <c r="X185" i="21"/>
  <c r="Y185" i="21"/>
  <c r="Z185" i="21"/>
  <c r="AA185" i="21"/>
  <c r="AB185" i="21"/>
  <c r="AC185" i="21"/>
  <c r="X186" i="21"/>
  <c r="Y186" i="21"/>
  <c r="Z186" i="21"/>
  <c r="AA186" i="21"/>
  <c r="AB186" i="21"/>
  <c r="AC186" i="21"/>
  <c r="X187" i="21"/>
  <c r="Y187" i="21"/>
  <c r="Z187" i="21"/>
  <c r="AA187" i="21"/>
  <c r="AB187" i="21"/>
  <c r="AC187" i="21"/>
  <c r="X188" i="21"/>
  <c r="Y188" i="21"/>
  <c r="Z188" i="21"/>
  <c r="AA188" i="21"/>
  <c r="AB188" i="21"/>
  <c r="AC188" i="21"/>
  <c r="X189" i="21"/>
  <c r="Y189" i="21"/>
  <c r="Z189" i="21"/>
  <c r="AA189" i="21"/>
  <c r="AB189" i="21"/>
  <c r="AC189" i="21"/>
  <c r="X190" i="21"/>
  <c r="Y190" i="21"/>
  <c r="Z190" i="21"/>
  <c r="AA190" i="21"/>
  <c r="AB190" i="21"/>
  <c r="AC190" i="21"/>
  <c r="X191" i="21"/>
  <c r="Y191" i="21"/>
  <c r="Z191" i="21"/>
  <c r="AA191" i="21"/>
  <c r="AB191" i="21"/>
  <c r="AC191" i="21"/>
  <c r="X192" i="21"/>
  <c r="Y192" i="21"/>
  <c r="Z192" i="21"/>
  <c r="AA192" i="21"/>
  <c r="AB192" i="21"/>
  <c r="AC192" i="21"/>
  <c r="X193" i="21"/>
  <c r="Y193" i="21"/>
  <c r="Z193" i="21"/>
  <c r="AA193" i="21"/>
  <c r="AB193" i="21"/>
  <c r="AC193" i="21"/>
  <c r="X194" i="21"/>
  <c r="Y194" i="21"/>
  <c r="Z194" i="21"/>
  <c r="AA194" i="21"/>
  <c r="AB194" i="21"/>
  <c r="AC194" i="21"/>
  <c r="X195" i="21"/>
  <c r="Y195" i="21"/>
  <c r="Z195" i="21"/>
  <c r="AA195" i="21"/>
  <c r="AB195" i="21"/>
  <c r="AC195" i="21"/>
  <c r="X196" i="21"/>
  <c r="Y196" i="21"/>
  <c r="Z196" i="21"/>
  <c r="AA196" i="21"/>
  <c r="AB196" i="21"/>
  <c r="AC196" i="21"/>
  <c r="X197" i="21"/>
  <c r="Y197" i="21"/>
  <c r="Z197" i="21"/>
  <c r="AA197" i="21"/>
  <c r="AB197" i="21"/>
  <c r="AC197" i="21"/>
  <c r="X198" i="21"/>
  <c r="Y198" i="21"/>
  <c r="Z198" i="21"/>
  <c r="AA198" i="21"/>
  <c r="AB198" i="21"/>
  <c r="AC198" i="21"/>
  <c r="X199" i="21"/>
  <c r="Y199" i="21"/>
  <c r="Z199" i="21"/>
  <c r="AA199" i="21"/>
  <c r="AB199" i="21"/>
  <c r="AC199" i="21"/>
  <c r="X200" i="21"/>
  <c r="Y200" i="21"/>
  <c r="Z200" i="21"/>
  <c r="AA200" i="21"/>
  <c r="AB200" i="21"/>
  <c r="AC200" i="21"/>
  <c r="X201" i="21"/>
  <c r="Y201" i="21"/>
  <c r="Z201" i="21"/>
  <c r="AA201" i="21"/>
  <c r="AB201" i="21"/>
  <c r="AC201" i="21"/>
  <c r="X202" i="21"/>
  <c r="Y202" i="21"/>
  <c r="Z202" i="21"/>
  <c r="AA202" i="21"/>
  <c r="AB202" i="21"/>
  <c r="AC202" i="21"/>
  <c r="X203" i="21"/>
  <c r="Y203" i="21"/>
  <c r="Z203" i="21"/>
  <c r="AA203" i="21"/>
  <c r="AB203" i="21"/>
  <c r="AC203" i="21"/>
  <c r="X204" i="21"/>
  <c r="Y204" i="21"/>
  <c r="Z204" i="21"/>
  <c r="AA204" i="21"/>
  <c r="AB204" i="21"/>
  <c r="AC204" i="21"/>
  <c r="X205" i="21"/>
  <c r="Y205" i="21"/>
  <c r="Z205" i="21"/>
  <c r="AA205" i="21"/>
  <c r="AB205" i="21"/>
  <c r="AC205" i="21"/>
  <c r="X206" i="21"/>
  <c r="Y206" i="21"/>
  <c r="Z206" i="21"/>
  <c r="AA206" i="21"/>
  <c r="AB206" i="21"/>
  <c r="AC206" i="21"/>
  <c r="X207" i="21"/>
  <c r="Y207" i="21"/>
  <c r="Z207" i="21"/>
  <c r="AA207" i="21"/>
  <c r="AB207" i="21"/>
  <c r="AC207" i="21"/>
  <c r="X208" i="21"/>
  <c r="Y208" i="21"/>
  <c r="Z208" i="21"/>
  <c r="AA208" i="21"/>
  <c r="AB208" i="21"/>
  <c r="AC208" i="21"/>
  <c r="X209" i="21"/>
  <c r="Y209" i="21"/>
  <c r="Z209" i="21"/>
  <c r="AA209" i="21"/>
  <c r="AB209" i="21"/>
  <c r="AC209" i="21"/>
  <c r="X210" i="21"/>
  <c r="Y210" i="21"/>
  <c r="Z210" i="21"/>
  <c r="AA210" i="21"/>
  <c r="AB210" i="21"/>
  <c r="AC210" i="21"/>
  <c r="X211" i="21"/>
  <c r="Y211" i="21"/>
  <c r="Z211" i="21"/>
  <c r="AA211" i="21"/>
  <c r="AB211" i="21"/>
  <c r="AC211" i="21"/>
  <c r="X212" i="21"/>
  <c r="Y212" i="21"/>
  <c r="Z212" i="21"/>
  <c r="AA212" i="21"/>
  <c r="AB212" i="21"/>
  <c r="AC212" i="21"/>
  <c r="X213" i="21"/>
  <c r="Y213" i="21"/>
  <c r="Z213" i="21"/>
  <c r="AA213" i="21"/>
  <c r="AB213" i="21"/>
  <c r="AC213" i="21"/>
  <c r="X214" i="21"/>
  <c r="Y214" i="21"/>
  <c r="Z214" i="21"/>
  <c r="AA214" i="21"/>
  <c r="AB214" i="21"/>
  <c r="AC214" i="21"/>
  <c r="X215" i="21"/>
  <c r="Y215" i="21"/>
  <c r="Z215" i="21"/>
  <c r="AA215" i="21"/>
  <c r="AB215" i="21"/>
  <c r="AC215" i="21"/>
  <c r="X216" i="21"/>
  <c r="Y216" i="21"/>
  <c r="Z216" i="21"/>
  <c r="AA216" i="21"/>
  <c r="AB216" i="21"/>
  <c r="AC216" i="21"/>
  <c r="X217" i="21"/>
  <c r="Y217" i="21"/>
  <c r="Z217" i="21"/>
  <c r="AA217" i="21"/>
  <c r="AB217" i="21"/>
  <c r="AC217" i="21"/>
  <c r="X218" i="21"/>
  <c r="Y218" i="21"/>
  <c r="Z218" i="21"/>
  <c r="AA218" i="21"/>
  <c r="AB218" i="21"/>
  <c r="AC218" i="21"/>
  <c r="X219" i="21"/>
  <c r="Y219" i="21"/>
  <c r="Z219" i="21"/>
  <c r="AA219" i="21"/>
  <c r="AB219" i="21"/>
  <c r="AC219" i="21"/>
  <c r="X220" i="21"/>
  <c r="Y220" i="21"/>
  <c r="Z220" i="21"/>
  <c r="AA220" i="21"/>
  <c r="AB220" i="21"/>
  <c r="AC220" i="21"/>
  <c r="X221" i="21"/>
  <c r="Y221" i="21"/>
  <c r="Z221" i="21"/>
  <c r="AA221" i="21"/>
  <c r="AB221" i="21"/>
  <c r="AC221" i="21"/>
  <c r="X222" i="21"/>
  <c r="Y222" i="21"/>
  <c r="Z222" i="21"/>
  <c r="AA222" i="21"/>
  <c r="AB222" i="21"/>
  <c r="AC222" i="21"/>
  <c r="X223" i="21"/>
  <c r="Y223" i="21"/>
  <c r="Z223" i="21"/>
  <c r="AA223" i="21"/>
  <c r="AB223" i="21"/>
  <c r="AC223" i="21"/>
  <c r="X224" i="21"/>
  <c r="Y224" i="21"/>
  <c r="Z224" i="21"/>
  <c r="AA224" i="21"/>
  <c r="AB224" i="21"/>
  <c r="AC224" i="21"/>
  <c r="X225" i="21"/>
  <c r="Y225" i="21"/>
  <c r="Z225" i="21"/>
  <c r="AA225" i="21"/>
  <c r="AB225" i="21"/>
  <c r="AC225" i="21"/>
  <c r="X226" i="21"/>
  <c r="Y226" i="21"/>
  <c r="Z226" i="21"/>
  <c r="AA226" i="21"/>
  <c r="AB226" i="21"/>
  <c r="AC226" i="21"/>
  <c r="X227" i="21"/>
  <c r="Y227" i="21"/>
  <c r="Z227" i="21"/>
  <c r="AA227" i="21"/>
  <c r="AB227" i="21"/>
  <c r="AC227" i="21"/>
  <c r="X228" i="21"/>
  <c r="Y228" i="21"/>
  <c r="Z228" i="21"/>
  <c r="AA228" i="21"/>
  <c r="AB228" i="21"/>
  <c r="AC228" i="21"/>
  <c r="X229" i="21"/>
  <c r="Y229" i="21"/>
  <c r="Z229" i="21"/>
  <c r="AA229" i="21"/>
  <c r="AB229" i="21"/>
  <c r="AC229" i="21"/>
  <c r="X230" i="21"/>
  <c r="Y230" i="21"/>
  <c r="Z230" i="21"/>
  <c r="AA230" i="21"/>
  <c r="AB230" i="21"/>
  <c r="AC230" i="21"/>
  <c r="X231" i="21"/>
  <c r="Y231" i="21"/>
  <c r="Z231" i="21"/>
  <c r="AA231" i="21"/>
  <c r="AB231" i="21"/>
  <c r="AC231" i="21"/>
  <c r="X232" i="21"/>
  <c r="Y232" i="21"/>
  <c r="Z232" i="21"/>
  <c r="AA232" i="21"/>
  <c r="AB232" i="21"/>
  <c r="AC232" i="21"/>
  <c r="X233" i="21"/>
  <c r="Y233" i="21"/>
  <c r="Z233" i="21"/>
  <c r="AA233" i="21"/>
  <c r="AB233" i="21"/>
  <c r="AC233" i="21"/>
  <c r="X234" i="21"/>
  <c r="Y234" i="21"/>
  <c r="Z234" i="21"/>
  <c r="AA234" i="21"/>
  <c r="AB234" i="21"/>
  <c r="AC234" i="21"/>
  <c r="X235" i="21"/>
  <c r="Y235" i="21"/>
  <c r="Z235" i="21"/>
  <c r="AA235" i="21"/>
  <c r="AB235" i="21"/>
  <c r="AC235" i="21"/>
  <c r="X236" i="21"/>
  <c r="Y236" i="21"/>
  <c r="Z236" i="21"/>
  <c r="AA236" i="21"/>
  <c r="AB236" i="21"/>
  <c r="AC236" i="21"/>
  <c r="X237" i="21"/>
  <c r="Y237" i="21"/>
  <c r="Z237" i="21"/>
  <c r="AA237" i="21"/>
  <c r="AB237" i="21"/>
  <c r="AC237" i="21"/>
  <c r="X238" i="21"/>
  <c r="Y238" i="21"/>
  <c r="Z238" i="21"/>
  <c r="AA238" i="21"/>
  <c r="AB238" i="21"/>
  <c r="AC238" i="21"/>
  <c r="X239" i="21"/>
  <c r="Y239" i="21"/>
  <c r="Z239" i="21"/>
  <c r="AA239" i="21"/>
  <c r="AB239" i="21"/>
  <c r="AC239" i="21"/>
  <c r="X240" i="21"/>
  <c r="Y240" i="21"/>
  <c r="Z240" i="21"/>
  <c r="AA240" i="21"/>
  <c r="AB240" i="21"/>
  <c r="AC240" i="21"/>
  <c r="X241" i="21"/>
  <c r="Y241" i="21"/>
  <c r="Z241" i="21"/>
  <c r="AA241" i="21"/>
  <c r="AB241" i="21"/>
  <c r="AC241" i="21"/>
  <c r="X242" i="21"/>
  <c r="Y242" i="21"/>
  <c r="Z242" i="21"/>
  <c r="AA242" i="21"/>
  <c r="AB242" i="21"/>
  <c r="AC242" i="21"/>
  <c r="X243" i="21"/>
  <c r="Y243" i="21"/>
  <c r="Z243" i="21"/>
  <c r="AA243" i="21"/>
  <c r="AB243" i="21"/>
  <c r="AC243" i="21"/>
  <c r="X244" i="21"/>
  <c r="Y244" i="21"/>
  <c r="Z244" i="21"/>
  <c r="AA244" i="21"/>
  <c r="AB244" i="21"/>
  <c r="AC244" i="21"/>
  <c r="X245" i="21"/>
  <c r="Y245" i="21"/>
  <c r="Z245" i="21"/>
  <c r="AA245" i="21"/>
  <c r="AB245" i="21"/>
  <c r="AC245" i="21"/>
  <c r="X246" i="21"/>
  <c r="Y246" i="21"/>
  <c r="Z246" i="21"/>
  <c r="AA246" i="21"/>
  <c r="AB246" i="21"/>
  <c r="AC246" i="21"/>
  <c r="X247" i="21"/>
  <c r="Y247" i="21"/>
  <c r="Z247" i="21"/>
  <c r="AA247" i="21"/>
  <c r="AB247" i="21"/>
  <c r="AC247" i="21"/>
  <c r="X248" i="21"/>
  <c r="Y248" i="21"/>
  <c r="Z248" i="21"/>
  <c r="AA248" i="21"/>
  <c r="AB248" i="21"/>
  <c r="AC248" i="21"/>
  <c r="X249" i="21"/>
  <c r="Y249" i="21"/>
  <c r="Z249" i="21"/>
  <c r="AA249" i="21"/>
  <c r="AB249" i="21"/>
  <c r="AC249" i="21"/>
  <c r="X250" i="21"/>
  <c r="Y250" i="21"/>
  <c r="Z250" i="21"/>
  <c r="AA250" i="21"/>
  <c r="AB250" i="21"/>
  <c r="AC250" i="21"/>
  <c r="X251" i="21"/>
  <c r="Y251" i="21"/>
  <c r="Z251" i="21"/>
  <c r="AA251" i="21"/>
  <c r="AB251" i="21"/>
  <c r="AC251" i="21"/>
  <c r="X252" i="21"/>
  <c r="Y252" i="21"/>
  <c r="Z252" i="21"/>
  <c r="AA252" i="21"/>
  <c r="AB252" i="21"/>
  <c r="AC252" i="21"/>
  <c r="X253" i="21"/>
  <c r="Y253" i="21"/>
  <c r="Z253" i="21"/>
  <c r="AA253" i="21"/>
  <c r="AB253" i="21"/>
  <c r="AC253" i="21"/>
  <c r="X254" i="21"/>
  <c r="Y254" i="21"/>
  <c r="Z254" i="21"/>
  <c r="AA254" i="21"/>
  <c r="AB254" i="21"/>
  <c r="AC254" i="21"/>
  <c r="X255" i="21"/>
  <c r="Y255" i="21"/>
  <c r="Z255" i="21"/>
  <c r="AA255" i="21"/>
  <c r="AB255" i="21"/>
  <c r="AC255" i="21"/>
  <c r="X256" i="21"/>
  <c r="Y256" i="21"/>
  <c r="Z256" i="21"/>
  <c r="AA256" i="21"/>
  <c r="AB256" i="21"/>
  <c r="AC256" i="21"/>
  <c r="X257" i="21"/>
  <c r="Y257" i="21"/>
  <c r="Z257" i="21"/>
  <c r="AA257" i="21"/>
  <c r="AB257" i="21"/>
  <c r="AC257" i="21"/>
  <c r="X258" i="21"/>
  <c r="Y258" i="21"/>
  <c r="Z258" i="21"/>
  <c r="AA258" i="21"/>
  <c r="AB258" i="21"/>
  <c r="AC258" i="21"/>
  <c r="X259" i="21"/>
  <c r="Y259" i="21"/>
  <c r="Z259" i="21"/>
  <c r="AA259" i="21"/>
  <c r="AB259" i="21"/>
  <c r="AC259" i="21"/>
  <c r="X260" i="21"/>
  <c r="Y260" i="21"/>
  <c r="Z260" i="21"/>
  <c r="AA260" i="21"/>
  <c r="AB260" i="21"/>
  <c r="AC260" i="21"/>
  <c r="X261" i="21"/>
  <c r="Y261" i="21"/>
  <c r="Z261" i="21"/>
  <c r="AA261" i="21"/>
  <c r="AB261" i="21"/>
  <c r="AC261" i="21"/>
  <c r="X262" i="21"/>
  <c r="Y262" i="21"/>
  <c r="Z262" i="21"/>
  <c r="AA262" i="21"/>
  <c r="AB262" i="21"/>
  <c r="AC262" i="21"/>
  <c r="X263" i="21"/>
  <c r="Y263" i="21"/>
  <c r="Z263" i="21"/>
  <c r="AA263" i="21"/>
  <c r="AB263" i="21"/>
  <c r="AC263" i="21"/>
  <c r="X264" i="21"/>
  <c r="Y264" i="21"/>
  <c r="Z264" i="21"/>
  <c r="AA264" i="21"/>
  <c r="AB264" i="21"/>
  <c r="AC264" i="21"/>
  <c r="X265" i="21"/>
  <c r="Y265" i="21"/>
  <c r="Z265" i="21"/>
  <c r="AA265" i="21"/>
  <c r="AB265" i="21"/>
  <c r="AC265" i="21"/>
  <c r="X266" i="21"/>
  <c r="Y266" i="21"/>
  <c r="Z266" i="21"/>
  <c r="AA266" i="21"/>
  <c r="AB266" i="21"/>
  <c r="AC266" i="21"/>
  <c r="X267" i="21"/>
  <c r="Y267" i="21"/>
  <c r="Z267" i="21"/>
  <c r="AA267" i="21"/>
  <c r="AB267" i="21"/>
  <c r="AC267" i="21"/>
  <c r="X268" i="21"/>
  <c r="Y268" i="21"/>
  <c r="Z268" i="21"/>
  <c r="AA268" i="21"/>
  <c r="AB268" i="21"/>
  <c r="AC268" i="21"/>
  <c r="X269" i="21"/>
  <c r="Y269" i="21"/>
  <c r="Z269" i="21"/>
  <c r="AA269" i="21"/>
  <c r="AB269" i="21"/>
  <c r="AC269" i="21"/>
  <c r="X270" i="21"/>
  <c r="Y270" i="21"/>
  <c r="Z270" i="21"/>
  <c r="AA270" i="21"/>
  <c r="AB270" i="21"/>
  <c r="AC270" i="21"/>
  <c r="X271" i="21"/>
  <c r="Y271" i="21"/>
  <c r="Z271" i="21"/>
  <c r="AA271" i="21"/>
  <c r="AB271" i="21"/>
  <c r="AC271" i="21"/>
  <c r="X272" i="21"/>
  <c r="Y272" i="21"/>
  <c r="Z272" i="21"/>
  <c r="AA272" i="21"/>
  <c r="AB272" i="21"/>
  <c r="AC272" i="21"/>
  <c r="X273" i="21"/>
  <c r="Y273" i="21"/>
  <c r="Z273" i="21"/>
  <c r="AA273" i="21"/>
  <c r="AB273" i="21"/>
  <c r="AC273" i="21"/>
  <c r="X274" i="21"/>
  <c r="Y274" i="21"/>
  <c r="Z274" i="21"/>
  <c r="AA274" i="21"/>
  <c r="AB274" i="21"/>
  <c r="AC274" i="21"/>
  <c r="X275" i="21"/>
  <c r="Y275" i="21"/>
  <c r="Z275" i="21"/>
  <c r="AA275" i="21"/>
  <c r="AB275" i="21"/>
  <c r="AC275" i="21"/>
  <c r="X276" i="21"/>
  <c r="Y276" i="21"/>
  <c r="Z276" i="21"/>
  <c r="AA276" i="21"/>
  <c r="AB276" i="21"/>
  <c r="AC276" i="21"/>
  <c r="X277" i="21"/>
  <c r="Y277" i="21"/>
  <c r="Z277" i="21"/>
  <c r="AA277" i="21"/>
  <c r="AB277" i="21"/>
  <c r="AC277" i="21"/>
  <c r="X278" i="21"/>
  <c r="Y278" i="21"/>
  <c r="Z278" i="21"/>
  <c r="AA278" i="21"/>
  <c r="AB278" i="21"/>
  <c r="AC278" i="21"/>
  <c r="X279" i="21"/>
  <c r="Y279" i="21"/>
  <c r="Z279" i="21"/>
  <c r="AA279" i="21"/>
  <c r="AB279" i="21"/>
  <c r="AC279" i="21"/>
  <c r="X280" i="21"/>
  <c r="Y280" i="21"/>
  <c r="Z280" i="21"/>
  <c r="AA280" i="21"/>
  <c r="AB280" i="21"/>
  <c r="AC280" i="21"/>
  <c r="X281" i="21"/>
  <c r="Y281" i="21"/>
  <c r="Z281" i="21"/>
  <c r="AA281" i="21"/>
  <c r="AB281" i="21"/>
  <c r="AC281" i="21"/>
  <c r="X282" i="21"/>
  <c r="Y282" i="21"/>
  <c r="Z282" i="21"/>
  <c r="AA282" i="21"/>
  <c r="AB282" i="21"/>
  <c r="AC282" i="21"/>
  <c r="X283" i="21"/>
  <c r="Y283" i="21"/>
  <c r="Z283" i="21"/>
  <c r="AA283" i="21"/>
  <c r="AB283" i="21"/>
  <c r="AC283" i="21"/>
  <c r="X284" i="21"/>
  <c r="Y284" i="21"/>
  <c r="Z284" i="21"/>
  <c r="AA284" i="21"/>
  <c r="AB284" i="21"/>
  <c r="AC284" i="21"/>
  <c r="X285" i="21"/>
  <c r="Y285" i="21"/>
  <c r="Z285" i="21"/>
  <c r="AA285" i="21"/>
  <c r="AB285" i="21"/>
  <c r="AC285" i="21"/>
  <c r="X286" i="21"/>
  <c r="Y286" i="21"/>
  <c r="Z286" i="21"/>
  <c r="AA286" i="21"/>
  <c r="AB286" i="21"/>
  <c r="AC286" i="21"/>
  <c r="X287" i="21"/>
  <c r="Y287" i="21"/>
  <c r="Z287" i="21"/>
  <c r="AA287" i="21"/>
  <c r="AB287" i="21"/>
  <c r="AC287" i="21"/>
  <c r="X288" i="21"/>
  <c r="Y288" i="21"/>
  <c r="Z288" i="21"/>
  <c r="AA288" i="21"/>
  <c r="AB288" i="21"/>
  <c r="AC288" i="21"/>
  <c r="X289" i="21"/>
  <c r="Y289" i="21"/>
  <c r="Z289" i="21"/>
  <c r="AA289" i="21"/>
  <c r="AB289" i="21"/>
  <c r="AC289" i="21"/>
  <c r="X290" i="21"/>
  <c r="Y290" i="21"/>
  <c r="Z290" i="21"/>
  <c r="AA290" i="21"/>
  <c r="AB290" i="21"/>
  <c r="AC290" i="21"/>
  <c r="X291" i="21"/>
  <c r="Y291" i="21"/>
  <c r="Z291" i="21"/>
  <c r="AA291" i="21"/>
  <c r="AB291" i="21"/>
  <c r="AC291" i="21"/>
  <c r="X292" i="21"/>
  <c r="Y292" i="21"/>
  <c r="Z292" i="21"/>
  <c r="AA292" i="21"/>
  <c r="AB292" i="21"/>
  <c r="AC292" i="21"/>
  <c r="X293" i="21"/>
  <c r="Y293" i="21"/>
  <c r="Z293" i="21"/>
  <c r="AA293" i="21"/>
  <c r="AB293" i="21"/>
  <c r="AC293" i="21"/>
  <c r="X294" i="21"/>
  <c r="Y294" i="21"/>
  <c r="Z294" i="21"/>
  <c r="AA294" i="21"/>
  <c r="AB294" i="21"/>
  <c r="AC294" i="21"/>
  <c r="X295" i="21"/>
  <c r="Y295" i="21"/>
  <c r="Z295" i="21"/>
  <c r="AA295" i="21"/>
  <c r="AB295" i="21"/>
  <c r="AC295" i="21"/>
  <c r="X296" i="21"/>
  <c r="Y296" i="21"/>
  <c r="Z296" i="21"/>
  <c r="AA296" i="21"/>
  <c r="AB296" i="21"/>
  <c r="AC296" i="21"/>
  <c r="X297" i="21"/>
  <c r="Y297" i="21"/>
  <c r="Z297" i="21"/>
  <c r="AA297" i="21"/>
  <c r="AB297" i="21"/>
  <c r="AC297" i="21"/>
  <c r="X298" i="21"/>
  <c r="Y298" i="21"/>
  <c r="Z298" i="21"/>
  <c r="AA298" i="21"/>
  <c r="AB298" i="21"/>
  <c r="AC298" i="21"/>
  <c r="X299" i="21"/>
  <c r="Y299" i="21"/>
  <c r="Z299" i="21"/>
  <c r="AA299" i="21"/>
  <c r="AB299" i="21"/>
  <c r="AC299" i="21"/>
  <c r="X300" i="21"/>
  <c r="Y300" i="21"/>
  <c r="Z300" i="21"/>
  <c r="AA300" i="21"/>
  <c r="AB300" i="21"/>
  <c r="AC300" i="21"/>
  <c r="X301" i="21"/>
  <c r="Y301" i="21"/>
  <c r="Z301" i="21"/>
  <c r="AA301" i="21"/>
  <c r="AB301" i="21"/>
  <c r="AC301" i="21"/>
  <c r="X302" i="21"/>
  <c r="Y302" i="21"/>
  <c r="Z302" i="21"/>
  <c r="AA302" i="21"/>
  <c r="AB302" i="21"/>
  <c r="AC302" i="21"/>
  <c r="X303" i="21"/>
  <c r="Y303" i="21"/>
  <c r="Z303" i="21"/>
  <c r="AA303" i="21"/>
  <c r="AB303" i="21"/>
  <c r="AC303" i="21"/>
  <c r="X304" i="21"/>
  <c r="Y304" i="21"/>
  <c r="Z304" i="21"/>
  <c r="AA304" i="21"/>
  <c r="AB304" i="21"/>
  <c r="AC304" i="21"/>
  <c r="X305" i="21"/>
  <c r="Y305" i="21"/>
  <c r="Z305" i="21"/>
  <c r="AA305" i="21"/>
  <c r="AB305" i="21"/>
  <c r="AC305" i="21"/>
  <c r="X306" i="21"/>
  <c r="Y306" i="21"/>
  <c r="Z306" i="21"/>
  <c r="AA306" i="21"/>
  <c r="AB306" i="21"/>
  <c r="AC306" i="21"/>
  <c r="X307" i="21"/>
  <c r="Y307" i="21"/>
  <c r="Z307" i="21"/>
  <c r="AA307" i="21"/>
  <c r="AB307" i="21"/>
  <c r="AC307" i="21"/>
  <c r="X308" i="21"/>
  <c r="Y308" i="21"/>
  <c r="Z308" i="21"/>
  <c r="AA308" i="21"/>
  <c r="AB308" i="21"/>
  <c r="AC308" i="21"/>
  <c r="X309" i="21"/>
  <c r="Y309" i="21"/>
  <c r="Z309" i="21"/>
  <c r="AA309" i="21"/>
  <c r="AB309" i="21"/>
  <c r="AC309" i="21"/>
  <c r="X310" i="21"/>
  <c r="Y310" i="21"/>
  <c r="Z310" i="21"/>
  <c r="AA310" i="21"/>
  <c r="AB310" i="21"/>
  <c r="AC310" i="21"/>
  <c r="X311" i="21"/>
  <c r="Y311" i="21"/>
  <c r="Z311" i="21"/>
  <c r="AA311" i="21"/>
  <c r="AB311" i="21"/>
  <c r="AC311" i="21"/>
  <c r="X312" i="21"/>
  <c r="Y312" i="21"/>
  <c r="Z312" i="21"/>
  <c r="AA312" i="21"/>
  <c r="AB312" i="21"/>
  <c r="AC312" i="21"/>
  <c r="X313" i="21"/>
  <c r="Y313" i="21"/>
  <c r="Z313" i="21"/>
  <c r="AA313" i="21"/>
  <c r="AB313" i="21"/>
  <c r="AC313" i="21"/>
  <c r="X314" i="21"/>
  <c r="Y314" i="21"/>
  <c r="Z314" i="21"/>
  <c r="AA314" i="21"/>
  <c r="AB314" i="21"/>
  <c r="AC314" i="21"/>
  <c r="X315" i="21"/>
  <c r="Y315" i="21"/>
  <c r="Z315" i="21"/>
  <c r="AA315" i="21"/>
  <c r="AB315" i="21"/>
  <c r="AC315" i="21"/>
  <c r="X316" i="21"/>
  <c r="Y316" i="21"/>
  <c r="Z316" i="21"/>
  <c r="AA316" i="21"/>
  <c r="AB316" i="21"/>
  <c r="AC316" i="21"/>
  <c r="X317" i="21"/>
  <c r="Y317" i="21"/>
  <c r="Z317" i="21"/>
  <c r="AA317" i="21"/>
  <c r="AB317" i="21"/>
  <c r="AC317" i="21"/>
  <c r="X318" i="21"/>
  <c r="Y318" i="21"/>
  <c r="Z318" i="21"/>
  <c r="AA318" i="21"/>
  <c r="AB318" i="21"/>
  <c r="AC318" i="21"/>
  <c r="X319" i="21"/>
  <c r="Y319" i="21"/>
  <c r="Z319" i="21"/>
  <c r="AA319" i="21"/>
  <c r="AB319" i="21"/>
  <c r="AC319" i="21"/>
  <c r="X320" i="21"/>
  <c r="Y320" i="21"/>
  <c r="Z320" i="21"/>
  <c r="AA320" i="21"/>
  <c r="AB320" i="21"/>
  <c r="AC320" i="21"/>
  <c r="X321" i="21"/>
  <c r="Y321" i="21"/>
  <c r="Z321" i="21"/>
  <c r="AA321" i="21"/>
  <c r="AB321" i="21"/>
  <c r="AC321" i="21"/>
  <c r="X322" i="21"/>
  <c r="Y322" i="21"/>
  <c r="Z322" i="21"/>
  <c r="AA322" i="21"/>
  <c r="AB322" i="21"/>
  <c r="AC322" i="21"/>
  <c r="X323" i="21"/>
  <c r="Y323" i="21"/>
  <c r="Z323" i="21"/>
  <c r="AA323" i="21"/>
  <c r="AB323" i="21"/>
  <c r="AC323" i="21"/>
  <c r="X324" i="21"/>
  <c r="Y324" i="21"/>
  <c r="Z324" i="21"/>
  <c r="AA324" i="21"/>
  <c r="AB324" i="21"/>
  <c r="AC324" i="21"/>
  <c r="X325" i="21"/>
  <c r="Y325" i="21"/>
  <c r="Z325" i="21"/>
  <c r="AA325" i="21"/>
  <c r="AB325" i="21"/>
  <c r="AC325" i="21"/>
  <c r="X326" i="21"/>
  <c r="Y326" i="21"/>
  <c r="Z326" i="21"/>
  <c r="AA326" i="21"/>
  <c r="AB326" i="21"/>
  <c r="AC326" i="21"/>
  <c r="X327" i="21"/>
  <c r="Y327" i="21"/>
  <c r="Z327" i="21"/>
  <c r="AA327" i="21"/>
  <c r="AB327" i="21"/>
  <c r="AC327" i="21"/>
  <c r="X328" i="21"/>
  <c r="Y328" i="21"/>
  <c r="Z328" i="21"/>
  <c r="AA328" i="21"/>
  <c r="AB328" i="21"/>
  <c r="AC328" i="21"/>
  <c r="X329" i="21"/>
  <c r="Y329" i="21"/>
  <c r="Z329" i="21"/>
  <c r="AA329" i="21"/>
  <c r="AB329" i="21"/>
  <c r="AC329" i="21"/>
  <c r="X330" i="21"/>
  <c r="Y330" i="21"/>
  <c r="Z330" i="21"/>
  <c r="AA330" i="21"/>
  <c r="AB330" i="21"/>
  <c r="AC330" i="21"/>
  <c r="X331" i="21"/>
  <c r="Y331" i="21"/>
  <c r="Z331" i="21"/>
  <c r="AA331" i="21"/>
  <c r="AB331" i="21"/>
  <c r="AC331" i="21"/>
  <c r="X332" i="21"/>
  <c r="Y332" i="21"/>
  <c r="Z332" i="21"/>
  <c r="AA332" i="21"/>
  <c r="AB332" i="21"/>
  <c r="AC332" i="21"/>
  <c r="X333" i="21"/>
  <c r="Y333" i="21"/>
  <c r="Z333" i="21"/>
  <c r="AA333" i="21"/>
  <c r="AB333" i="21"/>
  <c r="AC333" i="21"/>
  <c r="X334" i="21"/>
  <c r="Y334" i="21"/>
  <c r="Z334" i="21"/>
  <c r="AA334" i="21"/>
  <c r="AB334" i="21"/>
  <c r="AC334" i="21"/>
  <c r="X335" i="21"/>
  <c r="Y335" i="21"/>
  <c r="Z335" i="21"/>
  <c r="AA335" i="21"/>
  <c r="AB335" i="21"/>
  <c r="AC335" i="21"/>
  <c r="X336" i="21"/>
  <c r="Y336" i="21"/>
  <c r="Z336" i="21"/>
  <c r="AA336" i="21"/>
  <c r="AB336" i="21"/>
  <c r="AC336" i="21"/>
  <c r="X337" i="21"/>
  <c r="Y337" i="21"/>
  <c r="Z337" i="21"/>
  <c r="AA337" i="21"/>
  <c r="AB337" i="21"/>
  <c r="AC337" i="21"/>
  <c r="X338" i="21"/>
  <c r="Y338" i="21"/>
  <c r="Z338" i="21"/>
  <c r="AA338" i="21"/>
  <c r="AB338" i="21"/>
  <c r="AC338" i="21"/>
  <c r="X339" i="21"/>
  <c r="Y339" i="21"/>
  <c r="Z339" i="21"/>
  <c r="AA339" i="21"/>
  <c r="AB339" i="21"/>
  <c r="AC339" i="21"/>
  <c r="X340" i="21"/>
  <c r="Y340" i="21"/>
  <c r="Z340" i="21"/>
  <c r="AA340" i="21"/>
  <c r="AB340" i="21"/>
  <c r="AC340" i="21"/>
  <c r="X341" i="21"/>
  <c r="Y341" i="21"/>
  <c r="Z341" i="21"/>
  <c r="AA341" i="21"/>
  <c r="AB341" i="21"/>
  <c r="AC341" i="21"/>
  <c r="X342" i="21"/>
  <c r="Y342" i="21"/>
  <c r="Z342" i="21"/>
  <c r="AA342" i="21"/>
  <c r="AB342" i="21"/>
  <c r="AC342" i="21"/>
  <c r="X343" i="21"/>
  <c r="Y343" i="21"/>
  <c r="Z343" i="21"/>
  <c r="AA343" i="21"/>
  <c r="AB343" i="21"/>
  <c r="AC343" i="21"/>
  <c r="X344" i="21"/>
  <c r="Y344" i="21"/>
  <c r="Z344" i="21"/>
  <c r="AA344" i="21"/>
  <c r="AB344" i="21"/>
  <c r="AC344" i="21"/>
  <c r="X345" i="21"/>
  <c r="Y345" i="21"/>
  <c r="Z345" i="21"/>
  <c r="AA345" i="21"/>
  <c r="AB345" i="21"/>
  <c r="AC345" i="21"/>
  <c r="X346" i="21"/>
  <c r="Y346" i="21"/>
  <c r="Z346" i="21"/>
  <c r="AA346" i="21"/>
  <c r="AB346" i="21"/>
  <c r="AC346" i="21"/>
  <c r="X347" i="21"/>
  <c r="Y347" i="21"/>
  <c r="Z347" i="21"/>
  <c r="AA347" i="21"/>
  <c r="AB347" i="21"/>
  <c r="AC347" i="21"/>
  <c r="X348" i="21"/>
  <c r="Y348" i="21"/>
  <c r="Z348" i="21"/>
  <c r="AA348" i="21"/>
  <c r="AB348" i="21"/>
  <c r="AC348" i="21"/>
  <c r="X349" i="21"/>
  <c r="Y349" i="21"/>
  <c r="Z349" i="21"/>
  <c r="AA349" i="21"/>
  <c r="AB349" i="21"/>
  <c r="AC349" i="21"/>
  <c r="X350" i="21"/>
  <c r="Y350" i="21"/>
  <c r="Z350" i="21"/>
  <c r="AA350" i="21"/>
  <c r="AB350" i="21"/>
  <c r="AC350" i="21"/>
  <c r="X351" i="21"/>
  <c r="Y351" i="21"/>
  <c r="Z351" i="21"/>
  <c r="AA351" i="21"/>
  <c r="AB351" i="21"/>
  <c r="AC351" i="21"/>
  <c r="X352" i="21"/>
  <c r="Y352" i="21"/>
  <c r="Z352" i="21"/>
  <c r="AA352" i="21"/>
  <c r="AB352" i="21"/>
  <c r="AC352" i="21"/>
  <c r="X353" i="21"/>
  <c r="Y353" i="21"/>
  <c r="Z353" i="21"/>
  <c r="AA353" i="21"/>
  <c r="AB353" i="21"/>
  <c r="AC353" i="21"/>
  <c r="X354" i="21"/>
  <c r="Y354" i="21"/>
  <c r="Z354" i="21"/>
  <c r="AA354" i="21"/>
  <c r="AB354" i="21"/>
  <c r="AC354" i="21"/>
  <c r="X355" i="21"/>
  <c r="Y355" i="21"/>
  <c r="Z355" i="21"/>
  <c r="AA355" i="21"/>
  <c r="AB355" i="21"/>
  <c r="AC355" i="21"/>
  <c r="X356" i="21"/>
  <c r="Y356" i="21"/>
  <c r="Z356" i="21"/>
  <c r="AA356" i="21"/>
  <c r="AB356" i="21"/>
  <c r="AC356" i="21"/>
  <c r="X357" i="21"/>
  <c r="Y357" i="21"/>
  <c r="Z357" i="21"/>
  <c r="AA357" i="21"/>
  <c r="AB357" i="21"/>
  <c r="AC357" i="21"/>
  <c r="X358" i="21"/>
  <c r="Y358" i="21"/>
  <c r="Z358" i="21"/>
  <c r="AA358" i="21"/>
  <c r="AB358" i="21"/>
  <c r="AC358" i="21"/>
  <c r="X359" i="21"/>
  <c r="Y359" i="21"/>
  <c r="Z359" i="21"/>
  <c r="AA359" i="21"/>
  <c r="AB359" i="21"/>
  <c r="AC359" i="21"/>
  <c r="X360" i="21"/>
  <c r="Y360" i="21"/>
  <c r="Z360" i="21"/>
  <c r="AA360" i="21"/>
  <c r="AB360" i="21"/>
  <c r="AC360" i="21"/>
  <c r="X361" i="21"/>
  <c r="Y361" i="21"/>
  <c r="Z361" i="21"/>
  <c r="AA361" i="21"/>
  <c r="AB361" i="21"/>
  <c r="AC361" i="21"/>
  <c r="X362" i="21"/>
  <c r="Y362" i="21"/>
  <c r="Z362" i="21"/>
  <c r="AA362" i="21"/>
  <c r="AB362" i="21"/>
  <c r="AC362" i="21"/>
  <c r="X363" i="21"/>
  <c r="Y363" i="21"/>
  <c r="Z363" i="21"/>
  <c r="AA363" i="21"/>
  <c r="AB363" i="21"/>
  <c r="AC363" i="21"/>
  <c r="X364" i="21"/>
  <c r="Y364" i="21"/>
  <c r="Z364" i="21"/>
  <c r="AA364" i="21"/>
  <c r="AB364" i="21"/>
  <c r="AC364" i="21"/>
  <c r="X365" i="21"/>
  <c r="Y365" i="21"/>
  <c r="Z365" i="21"/>
  <c r="AA365" i="21"/>
  <c r="AB365" i="21"/>
  <c r="AC365" i="21"/>
  <c r="X366" i="21"/>
  <c r="Y366" i="21"/>
  <c r="Z366" i="21"/>
  <c r="AA366" i="21"/>
  <c r="AB366" i="21"/>
  <c r="AC366" i="21"/>
  <c r="X367" i="21"/>
  <c r="Y367" i="21"/>
  <c r="Z367" i="21"/>
  <c r="AA367" i="21"/>
  <c r="AB367" i="21"/>
  <c r="AC367" i="21"/>
  <c r="X368" i="21"/>
  <c r="Y368" i="21"/>
  <c r="Z368" i="21"/>
  <c r="AA368" i="21"/>
  <c r="AB368" i="21"/>
  <c r="AC368" i="21"/>
  <c r="X369" i="21"/>
  <c r="Y369" i="21"/>
  <c r="Z369" i="21"/>
  <c r="AA369" i="21"/>
  <c r="AB369" i="21"/>
  <c r="AC369" i="21"/>
  <c r="X370" i="21"/>
  <c r="Y370" i="21"/>
  <c r="Z370" i="21"/>
  <c r="AA370" i="21"/>
  <c r="AB370" i="21"/>
  <c r="AC370" i="21"/>
  <c r="X371" i="21"/>
  <c r="Y371" i="21"/>
  <c r="Z371" i="21"/>
  <c r="AA371" i="21"/>
  <c r="AB371" i="21"/>
  <c r="AC371" i="21"/>
  <c r="X372" i="21"/>
  <c r="Y372" i="21"/>
  <c r="Z372" i="21"/>
  <c r="AA372" i="21"/>
  <c r="AB372" i="21"/>
  <c r="AC372" i="21"/>
  <c r="X373" i="21"/>
  <c r="Y373" i="21"/>
  <c r="Z373" i="21"/>
  <c r="AA373" i="21"/>
  <c r="AB373" i="21"/>
  <c r="AC373" i="21"/>
  <c r="X374" i="21"/>
  <c r="Y374" i="21"/>
  <c r="Z374" i="21"/>
  <c r="AA374" i="21"/>
  <c r="AB374" i="21"/>
  <c r="AC374" i="21"/>
  <c r="X375" i="21"/>
  <c r="Y375" i="21"/>
  <c r="Z375" i="21"/>
  <c r="AA375" i="21"/>
  <c r="AB375" i="21"/>
  <c r="AC375" i="21"/>
  <c r="X376" i="21"/>
  <c r="Y376" i="21"/>
  <c r="Z376" i="21"/>
  <c r="AA376" i="21"/>
  <c r="AB376" i="21"/>
  <c r="AC376" i="21"/>
  <c r="X377" i="21"/>
  <c r="Y377" i="21"/>
  <c r="Z377" i="21"/>
  <c r="AA377" i="21"/>
  <c r="AB377" i="21"/>
  <c r="AC377" i="21"/>
  <c r="X378" i="21"/>
  <c r="Y378" i="21"/>
  <c r="Z378" i="21"/>
  <c r="AA378" i="21"/>
  <c r="AB378" i="21"/>
  <c r="AC378" i="21"/>
  <c r="X379" i="21"/>
  <c r="Y379" i="21"/>
  <c r="Z379" i="21"/>
  <c r="AA379" i="21"/>
  <c r="AB379" i="21"/>
  <c r="AC379" i="21"/>
  <c r="X380" i="21"/>
  <c r="Y380" i="21"/>
  <c r="Z380" i="21"/>
  <c r="AA380" i="21"/>
  <c r="AB380" i="21"/>
  <c r="AC380" i="21"/>
  <c r="X381" i="21"/>
  <c r="Y381" i="21"/>
  <c r="Z381" i="21"/>
  <c r="AA381" i="21"/>
  <c r="AB381" i="21"/>
  <c r="AC381" i="21"/>
  <c r="Y2" i="21"/>
  <c r="Z2" i="21"/>
  <c r="AB2" i="21"/>
  <c r="AC2" i="21"/>
  <c r="X2" i="21"/>
  <c r="AH3" i="21"/>
  <c r="AH4" i="21"/>
  <c r="AH5" i="21"/>
  <c r="AH6" i="21"/>
  <c r="AH7" i="21"/>
  <c r="AH8" i="21"/>
  <c r="AH9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30" i="21"/>
  <c r="AH31" i="21"/>
  <c r="AH32" i="21"/>
  <c r="AH33" i="21"/>
  <c r="AH34" i="21"/>
  <c r="AH35" i="21"/>
  <c r="AH36" i="21"/>
  <c r="AH37" i="21"/>
  <c r="AH38" i="21"/>
  <c r="AH39" i="21"/>
  <c r="AH40" i="21"/>
  <c r="AH41" i="21"/>
  <c r="AH42" i="21"/>
  <c r="AH43" i="21"/>
  <c r="AH44" i="21"/>
  <c r="AH45" i="21"/>
  <c r="AH46" i="21"/>
  <c r="AH47" i="21"/>
  <c r="AH48" i="21"/>
  <c r="AH49" i="21"/>
  <c r="AH50" i="21"/>
  <c r="AH51" i="21"/>
  <c r="AH52" i="21"/>
  <c r="AH53" i="21"/>
  <c r="AH54" i="21"/>
  <c r="AH55" i="21"/>
  <c r="AH56" i="21"/>
  <c r="AH57" i="21"/>
  <c r="AH58" i="21"/>
  <c r="AH59" i="21"/>
  <c r="AH60" i="21"/>
  <c r="AH61" i="21"/>
  <c r="AH62" i="21"/>
  <c r="AH63" i="21"/>
  <c r="AH64" i="21"/>
  <c r="AH65" i="21"/>
  <c r="AH66" i="21"/>
  <c r="AH67" i="21"/>
  <c r="AH68" i="21"/>
  <c r="AH69" i="21"/>
  <c r="AH70" i="21"/>
  <c r="AH71" i="21"/>
  <c r="AH72" i="21"/>
  <c r="AH73" i="21"/>
  <c r="AH74" i="21"/>
  <c r="AH75" i="21"/>
  <c r="AH76" i="21"/>
  <c r="AH77" i="21"/>
  <c r="AH78" i="21"/>
  <c r="AH79" i="21"/>
  <c r="AH80" i="21"/>
  <c r="AH81" i="21"/>
  <c r="AH82" i="21"/>
  <c r="AH83" i="21"/>
  <c r="AH84" i="21"/>
  <c r="AH85" i="21"/>
  <c r="AH86" i="21"/>
  <c r="AH87" i="21"/>
  <c r="AH88" i="21"/>
  <c r="AH89" i="21"/>
  <c r="AH90" i="21"/>
  <c r="AH91" i="21"/>
  <c r="AH92" i="21"/>
  <c r="AH93" i="21"/>
  <c r="AH94" i="21"/>
  <c r="AH95" i="21"/>
  <c r="AH96" i="21"/>
  <c r="AH97" i="21"/>
  <c r="AH98" i="21"/>
  <c r="AH99" i="21"/>
  <c r="AH100" i="21"/>
  <c r="AH101" i="21"/>
  <c r="AH102" i="21"/>
  <c r="AH103" i="21"/>
  <c r="AH104" i="21"/>
  <c r="AH105" i="21"/>
  <c r="AH106" i="21"/>
  <c r="AH107" i="21"/>
  <c r="AH108" i="21"/>
  <c r="AH109" i="21"/>
  <c r="AH110" i="21"/>
  <c r="AH111" i="21"/>
  <c r="AH112" i="21"/>
  <c r="AH113" i="21"/>
  <c r="AH114" i="21"/>
  <c r="AH115" i="21"/>
  <c r="AH116" i="21"/>
  <c r="AH117" i="21"/>
  <c r="AH118" i="21"/>
  <c r="AH119" i="21"/>
  <c r="AH120" i="21"/>
  <c r="AH121" i="21"/>
  <c r="AH122" i="21"/>
  <c r="AH123" i="21"/>
  <c r="AH124" i="21"/>
  <c r="AH125" i="21"/>
  <c r="AH126" i="21"/>
  <c r="AH127" i="21"/>
  <c r="AH128" i="21"/>
  <c r="AH129" i="21"/>
  <c r="AH130" i="21"/>
  <c r="AH131" i="21"/>
  <c r="AH132" i="21"/>
  <c r="AH133" i="21"/>
  <c r="AH134" i="21"/>
  <c r="AH135" i="21"/>
  <c r="AH136" i="21"/>
  <c r="AH137" i="21"/>
  <c r="AH138" i="21"/>
  <c r="AH139" i="21"/>
  <c r="AH140" i="21"/>
  <c r="AH141" i="21"/>
  <c r="AH142" i="21"/>
  <c r="AH143" i="21"/>
  <c r="AH144" i="21"/>
  <c r="AH145" i="21"/>
  <c r="AH146" i="21"/>
  <c r="AH147" i="21"/>
  <c r="AH148" i="21"/>
  <c r="AH149" i="21"/>
  <c r="AH150" i="21"/>
  <c r="AH151" i="21"/>
  <c r="AH152" i="21"/>
  <c r="AH153" i="21"/>
  <c r="AH154" i="21"/>
  <c r="AH155" i="21"/>
  <c r="AH156" i="21"/>
  <c r="AH157" i="21"/>
  <c r="AH158" i="21"/>
  <c r="AH159" i="21"/>
  <c r="AH160" i="21"/>
  <c r="AH161" i="21"/>
  <c r="AH162" i="21"/>
  <c r="AH163" i="21"/>
  <c r="AH164" i="21"/>
  <c r="AH165" i="21"/>
  <c r="AH166" i="21"/>
  <c r="AH167" i="21"/>
  <c r="AH168" i="21"/>
  <c r="AH169" i="21"/>
  <c r="AH170" i="21"/>
  <c r="AH171" i="21"/>
  <c r="AH172" i="21"/>
  <c r="AH173" i="21"/>
  <c r="AH174" i="21"/>
  <c r="AH175" i="21"/>
  <c r="AH176" i="21"/>
  <c r="AH177" i="21"/>
  <c r="AH178" i="21"/>
  <c r="AH179" i="21"/>
  <c r="AH180" i="21"/>
  <c r="AH181" i="21"/>
  <c r="AH182" i="21"/>
  <c r="AH183" i="21"/>
  <c r="AH184" i="21"/>
  <c r="AH185" i="21"/>
  <c r="AH186" i="21"/>
  <c r="AH187" i="21"/>
  <c r="AH188" i="21"/>
  <c r="AH189" i="21"/>
  <c r="AH190" i="21"/>
  <c r="AH191" i="21"/>
  <c r="AH192" i="21"/>
  <c r="AH193" i="21"/>
  <c r="AH194" i="21"/>
  <c r="AH195" i="21"/>
  <c r="AH196" i="21"/>
  <c r="AH197" i="21"/>
  <c r="AH198" i="21"/>
  <c r="AH199" i="21"/>
  <c r="AH200" i="21"/>
  <c r="AH201" i="21"/>
  <c r="AH202" i="21"/>
  <c r="AH203" i="21"/>
  <c r="AH204" i="21"/>
  <c r="AH205" i="21"/>
  <c r="AH206" i="21"/>
  <c r="AH207" i="21"/>
  <c r="AH208" i="21"/>
  <c r="AH209" i="21"/>
  <c r="AH210" i="21"/>
  <c r="AH211" i="21"/>
  <c r="AH212" i="21"/>
  <c r="AH213" i="21"/>
  <c r="AH214" i="21"/>
  <c r="AH215" i="21"/>
  <c r="AH216" i="21"/>
  <c r="AH217" i="21"/>
  <c r="AH218" i="21"/>
  <c r="AH219" i="21"/>
  <c r="AH220" i="21"/>
  <c r="AH221" i="21"/>
  <c r="AH222" i="21"/>
  <c r="AH223" i="21"/>
  <c r="AH224" i="21"/>
  <c r="AH225" i="21"/>
  <c r="AH226" i="21"/>
  <c r="AH227" i="21"/>
  <c r="AH228" i="21"/>
  <c r="AH229" i="21"/>
  <c r="AH230" i="21"/>
  <c r="AH231" i="21"/>
  <c r="AH232" i="21"/>
  <c r="AH233" i="21"/>
  <c r="AH234" i="21"/>
  <c r="AH235" i="21"/>
  <c r="AH236" i="21"/>
  <c r="AH237" i="21"/>
  <c r="AH238" i="21"/>
  <c r="AH239" i="21"/>
  <c r="AH240" i="21"/>
  <c r="AH241" i="21"/>
  <c r="AH242" i="21"/>
  <c r="AH243" i="21"/>
  <c r="AH244" i="21"/>
  <c r="AH245" i="21"/>
  <c r="AH246" i="21"/>
  <c r="AH247" i="21"/>
  <c r="AH248" i="21"/>
  <c r="AH249" i="21"/>
  <c r="AH250" i="21"/>
  <c r="AH251" i="21"/>
  <c r="AH252" i="21"/>
  <c r="AH253" i="21"/>
  <c r="AH254" i="21"/>
  <c r="AH255" i="21"/>
  <c r="AH256" i="21"/>
  <c r="AH257" i="21"/>
  <c r="AH258" i="21"/>
  <c r="AH259" i="21"/>
  <c r="AH260" i="21"/>
  <c r="AH261" i="21"/>
  <c r="AH262" i="21"/>
  <c r="AH263" i="21"/>
  <c r="AH264" i="21"/>
  <c r="AH265" i="21"/>
  <c r="AH266" i="21"/>
  <c r="AH267" i="21"/>
  <c r="AH268" i="21"/>
  <c r="AH269" i="21"/>
  <c r="AH270" i="21"/>
  <c r="AH271" i="21"/>
  <c r="AH272" i="21"/>
  <c r="AH273" i="21"/>
  <c r="AH274" i="21"/>
  <c r="AH275" i="21"/>
  <c r="AH276" i="21"/>
  <c r="AH277" i="21"/>
  <c r="AH278" i="21"/>
  <c r="AH279" i="21"/>
  <c r="AH280" i="21"/>
  <c r="AH281" i="21"/>
  <c r="AH282" i="21"/>
  <c r="AH283" i="21"/>
  <c r="AH284" i="21"/>
  <c r="AH285" i="21"/>
  <c r="AH286" i="21"/>
  <c r="AH287" i="21"/>
  <c r="AH288" i="21"/>
  <c r="AH289" i="21"/>
  <c r="AH290" i="21"/>
  <c r="AH291" i="21"/>
  <c r="AH292" i="21"/>
  <c r="AH293" i="21"/>
  <c r="AH294" i="21"/>
  <c r="AH295" i="21"/>
  <c r="AH296" i="21"/>
  <c r="AH297" i="21"/>
  <c r="AH298" i="21"/>
  <c r="AH299" i="21"/>
  <c r="AH300" i="21"/>
  <c r="AH301" i="21"/>
  <c r="AH302" i="21"/>
  <c r="AH303" i="21"/>
  <c r="AH304" i="21"/>
  <c r="AH305" i="21"/>
  <c r="AH306" i="21"/>
  <c r="AH307" i="21"/>
  <c r="AH308" i="21"/>
  <c r="AH309" i="21"/>
  <c r="AH310" i="21"/>
  <c r="AH311" i="21"/>
  <c r="AH312" i="21"/>
  <c r="AH313" i="21"/>
  <c r="AH314" i="21"/>
  <c r="AH315" i="21"/>
  <c r="AH316" i="21"/>
  <c r="AH317" i="21"/>
  <c r="AH318" i="21"/>
  <c r="AH319" i="21"/>
  <c r="AH320" i="21"/>
  <c r="AH321" i="21"/>
  <c r="AH322" i="21"/>
  <c r="AH323" i="21"/>
  <c r="AH324" i="21"/>
  <c r="AH325" i="21"/>
  <c r="AH326" i="21"/>
  <c r="AH327" i="21"/>
  <c r="AH328" i="21"/>
  <c r="AH329" i="21"/>
  <c r="AH330" i="21"/>
  <c r="AH331" i="21"/>
  <c r="AH332" i="21"/>
  <c r="AH333" i="21"/>
  <c r="AH334" i="21"/>
  <c r="AH335" i="21"/>
  <c r="AH336" i="21"/>
  <c r="AH337" i="21"/>
  <c r="AH338" i="21"/>
  <c r="AH339" i="21"/>
  <c r="AH340" i="21"/>
  <c r="AH341" i="21"/>
  <c r="AH342" i="21"/>
  <c r="AH343" i="21"/>
  <c r="AH344" i="21"/>
  <c r="AH345" i="21"/>
  <c r="AH346" i="21"/>
  <c r="AH347" i="21"/>
  <c r="AH348" i="21"/>
  <c r="AH349" i="21"/>
  <c r="AH350" i="21"/>
  <c r="AH351" i="21"/>
  <c r="AH352" i="21"/>
  <c r="AH353" i="21"/>
  <c r="AH354" i="21"/>
  <c r="AH355" i="21"/>
  <c r="AH356" i="21"/>
  <c r="AH357" i="21"/>
  <c r="AH358" i="21"/>
  <c r="AH359" i="21"/>
  <c r="AH360" i="21"/>
  <c r="AH361" i="21"/>
  <c r="AH362" i="21"/>
  <c r="AH363" i="21"/>
  <c r="AH364" i="21"/>
  <c r="AH365" i="21"/>
  <c r="AH366" i="21"/>
  <c r="AH367" i="21"/>
  <c r="AH368" i="21"/>
  <c r="AH369" i="21"/>
  <c r="AH370" i="21"/>
  <c r="AH371" i="21"/>
  <c r="AH372" i="21"/>
  <c r="AH373" i="21"/>
  <c r="AH374" i="21"/>
  <c r="AH375" i="21"/>
  <c r="AH376" i="21"/>
  <c r="AH377" i="21"/>
  <c r="AH378" i="21"/>
  <c r="AH379" i="21"/>
  <c r="AH380" i="21"/>
  <c r="AH381" i="21"/>
  <c r="AH2" i="21"/>
  <c r="AO362" i="21"/>
  <c r="AO363" i="21"/>
  <c r="AO364" i="21"/>
  <c r="AO365" i="21"/>
  <c r="AO366" i="21"/>
  <c r="AO367" i="21"/>
  <c r="AO368" i="21"/>
  <c r="AO369" i="21"/>
  <c r="AO370" i="21"/>
  <c r="AO371" i="21"/>
  <c r="AO372" i="21"/>
  <c r="AO373" i="21"/>
  <c r="AO374" i="21"/>
  <c r="AO375" i="21"/>
  <c r="AO376" i="21"/>
  <c r="AO377" i="21"/>
  <c r="AO378" i="21"/>
  <c r="AO379" i="21"/>
  <c r="AO380" i="21"/>
  <c r="AO381" i="21"/>
  <c r="AO3" i="21"/>
  <c r="AO4" i="21"/>
  <c r="AO5" i="21"/>
  <c r="AO6" i="21"/>
  <c r="AO7" i="21"/>
  <c r="AO8" i="21"/>
  <c r="AO9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37" i="21"/>
  <c r="AO38" i="21"/>
  <c r="AO39" i="21"/>
  <c r="AO40" i="21"/>
  <c r="AO41" i="21"/>
  <c r="AO42" i="21"/>
  <c r="AO43" i="21"/>
  <c r="AO44" i="21"/>
  <c r="AO45" i="21"/>
  <c r="AO46" i="21"/>
  <c r="AO47" i="21"/>
  <c r="AO48" i="21"/>
  <c r="AO49" i="21"/>
  <c r="AO50" i="21"/>
  <c r="AO51" i="21"/>
  <c r="AO52" i="21"/>
  <c r="AO53" i="21"/>
  <c r="AO54" i="21"/>
  <c r="AO55" i="21"/>
  <c r="AO56" i="21"/>
  <c r="AO57" i="21"/>
  <c r="AO58" i="21"/>
  <c r="AO59" i="21"/>
  <c r="AO60" i="21"/>
  <c r="AO61" i="21"/>
  <c r="AO62" i="21"/>
  <c r="AO63" i="21"/>
  <c r="AO64" i="21"/>
  <c r="AO65" i="21"/>
  <c r="AO66" i="21"/>
  <c r="AO67" i="21"/>
  <c r="AO68" i="21"/>
  <c r="AO69" i="21"/>
  <c r="AO70" i="21"/>
  <c r="AO71" i="21"/>
  <c r="AO72" i="21"/>
  <c r="AO73" i="21"/>
  <c r="AO74" i="21"/>
  <c r="AO75" i="21"/>
  <c r="AO76" i="21"/>
  <c r="AO77" i="21"/>
  <c r="AO78" i="21"/>
  <c r="AO79" i="21"/>
  <c r="AO80" i="21"/>
  <c r="AO81" i="21"/>
  <c r="AO82" i="21"/>
  <c r="AO83" i="21"/>
  <c r="AO84" i="21"/>
  <c r="AO85" i="21"/>
  <c r="AO86" i="21"/>
  <c r="AO87" i="21"/>
  <c r="AO88" i="21"/>
  <c r="AO89" i="21"/>
  <c r="AO90" i="21"/>
  <c r="AO91" i="21"/>
  <c r="AO92" i="21"/>
  <c r="AO93" i="21"/>
  <c r="AO94" i="21"/>
  <c r="AO95" i="21"/>
  <c r="AO96" i="21"/>
  <c r="AO97" i="21"/>
  <c r="AO98" i="21"/>
  <c r="AO99" i="21"/>
  <c r="AO100" i="21"/>
  <c r="AO101" i="21"/>
  <c r="AO102" i="21"/>
  <c r="AO103" i="21"/>
  <c r="AO104" i="21"/>
  <c r="AO105" i="21"/>
  <c r="AO106" i="21"/>
  <c r="AO107" i="21"/>
  <c r="AO108" i="21"/>
  <c r="AO109" i="21"/>
  <c r="AO110" i="21"/>
  <c r="AO111" i="21"/>
  <c r="AO112" i="21"/>
  <c r="AO113" i="21"/>
  <c r="AO114" i="21"/>
  <c r="AO115" i="21"/>
  <c r="AO116" i="21"/>
  <c r="AO117" i="21"/>
  <c r="AO118" i="21"/>
  <c r="AO119" i="21"/>
  <c r="AO120" i="21"/>
  <c r="AO121" i="21"/>
  <c r="AO122" i="21"/>
  <c r="AO123" i="21"/>
  <c r="AO124" i="21"/>
  <c r="AO125" i="21"/>
  <c r="AO126" i="21"/>
  <c r="AO127" i="21"/>
  <c r="AO128" i="21"/>
  <c r="AO129" i="21"/>
  <c r="AO130" i="21"/>
  <c r="AO131" i="21"/>
  <c r="AO132" i="21"/>
  <c r="AO133" i="21"/>
  <c r="AO134" i="21"/>
  <c r="AO135" i="21"/>
  <c r="AO136" i="21"/>
  <c r="AO137" i="21"/>
  <c r="AO138" i="21"/>
  <c r="AO139" i="21"/>
  <c r="AO140" i="21"/>
  <c r="AO141" i="21"/>
  <c r="AO142" i="21"/>
  <c r="AO143" i="21"/>
  <c r="AO144" i="21"/>
  <c r="AO145" i="21"/>
  <c r="AO146" i="21"/>
  <c r="AO147" i="21"/>
  <c r="AO148" i="21"/>
  <c r="AO149" i="21"/>
  <c r="AO150" i="21"/>
  <c r="AO151" i="21"/>
  <c r="AO152" i="21"/>
  <c r="AO153" i="21"/>
  <c r="AO154" i="21"/>
  <c r="AO155" i="21"/>
  <c r="AO156" i="21"/>
  <c r="AO157" i="21"/>
  <c r="AO158" i="21"/>
  <c r="AO159" i="21"/>
  <c r="AO160" i="21"/>
  <c r="AO161" i="21"/>
  <c r="AO162" i="21"/>
  <c r="AO163" i="21"/>
  <c r="AO164" i="21"/>
  <c r="AO165" i="21"/>
  <c r="AO166" i="21"/>
  <c r="AO167" i="21"/>
  <c r="AO168" i="21"/>
  <c r="AO169" i="21"/>
  <c r="AO170" i="21"/>
  <c r="AO171" i="21"/>
  <c r="AO172" i="21"/>
  <c r="AO173" i="21"/>
  <c r="AO174" i="21"/>
  <c r="AO175" i="21"/>
  <c r="AO176" i="21"/>
  <c r="AO177" i="21"/>
  <c r="AO178" i="21"/>
  <c r="AO179" i="21"/>
  <c r="AO180" i="21"/>
  <c r="AO181" i="21"/>
  <c r="AO182" i="21"/>
  <c r="AO183" i="21"/>
  <c r="AO184" i="21"/>
  <c r="AO185" i="21"/>
  <c r="AO186" i="21"/>
  <c r="AO187" i="21"/>
  <c r="AO188" i="21"/>
  <c r="AO189" i="21"/>
  <c r="AO190" i="21"/>
  <c r="AO191" i="21"/>
  <c r="AO192" i="21"/>
  <c r="AO193" i="21"/>
  <c r="AO194" i="21"/>
  <c r="AO195" i="21"/>
  <c r="AO196" i="21"/>
  <c r="AO197" i="21"/>
  <c r="AO198" i="21"/>
  <c r="AO199" i="21"/>
  <c r="AO200" i="21"/>
  <c r="AO201" i="21"/>
  <c r="AO202" i="21"/>
  <c r="AO203" i="21"/>
  <c r="AO204" i="21"/>
  <c r="AO205" i="21"/>
  <c r="AO206" i="21"/>
  <c r="AO207" i="21"/>
  <c r="AO208" i="21"/>
  <c r="AO209" i="21"/>
  <c r="AO210" i="21"/>
  <c r="AO211" i="21"/>
  <c r="AO212" i="21"/>
  <c r="AO213" i="21"/>
  <c r="AO214" i="21"/>
  <c r="AO215" i="21"/>
  <c r="AO216" i="21"/>
  <c r="AO217" i="21"/>
  <c r="AO218" i="21"/>
  <c r="AO219" i="21"/>
  <c r="AO220" i="21"/>
  <c r="AO221" i="21"/>
  <c r="AO222" i="21"/>
  <c r="AO223" i="21"/>
  <c r="AO224" i="21"/>
  <c r="AO225" i="21"/>
  <c r="AO226" i="21"/>
  <c r="AO227" i="21"/>
  <c r="AO228" i="21"/>
  <c r="AO229" i="21"/>
  <c r="AO230" i="21"/>
  <c r="AO231" i="21"/>
  <c r="AO232" i="21"/>
  <c r="AO233" i="21"/>
  <c r="AO234" i="21"/>
  <c r="AO235" i="21"/>
  <c r="AO236" i="21"/>
  <c r="AO237" i="21"/>
  <c r="AO238" i="21"/>
  <c r="AO239" i="21"/>
  <c r="AO240" i="21"/>
  <c r="AO241" i="21"/>
  <c r="AO242" i="21"/>
  <c r="AO243" i="21"/>
  <c r="AO244" i="21"/>
  <c r="AO245" i="21"/>
  <c r="AO246" i="21"/>
  <c r="AO247" i="21"/>
  <c r="AO248" i="21"/>
  <c r="AO249" i="21"/>
  <c r="AO250" i="21"/>
  <c r="AO251" i="21"/>
  <c r="AO252" i="21"/>
  <c r="AO253" i="21"/>
  <c r="AO254" i="21"/>
  <c r="AO255" i="21"/>
  <c r="AO256" i="21"/>
  <c r="AO257" i="21"/>
  <c r="AO258" i="21"/>
  <c r="AO259" i="21"/>
  <c r="AO260" i="21"/>
  <c r="AO261" i="21"/>
  <c r="AO262" i="21"/>
  <c r="AO263" i="21"/>
  <c r="AO264" i="21"/>
  <c r="AO265" i="21"/>
  <c r="AO266" i="21"/>
  <c r="AO267" i="21"/>
  <c r="AO268" i="21"/>
  <c r="AO269" i="21"/>
  <c r="AO270" i="21"/>
  <c r="AO271" i="21"/>
  <c r="AO272" i="21"/>
  <c r="AO273" i="21"/>
  <c r="AO274" i="21"/>
  <c r="AO275" i="21"/>
  <c r="AO276" i="21"/>
  <c r="AO277" i="21"/>
  <c r="AO278" i="21"/>
  <c r="AO279" i="21"/>
  <c r="AO280" i="21"/>
  <c r="AO281" i="21"/>
  <c r="AO282" i="21"/>
  <c r="AO283" i="21"/>
  <c r="AO284" i="21"/>
  <c r="AO285" i="21"/>
  <c r="AO286" i="21"/>
  <c r="AO287" i="21"/>
  <c r="AO288" i="21"/>
  <c r="AO289" i="21"/>
  <c r="AO290" i="21"/>
  <c r="AO291" i="21"/>
  <c r="AO292" i="21"/>
  <c r="AO293" i="21"/>
  <c r="AO294" i="21"/>
  <c r="AO295" i="21"/>
  <c r="AO296" i="21"/>
  <c r="AO297" i="21"/>
  <c r="AO298" i="21"/>
  <c r="AO299" i="21"/>
  <c r="AO300" i="21"/>
  <c r="AO301" i="21"/>
  <c r="AO302" i="21"/>
  <c r="AO303" i="21"/>
  <c r="AO304" i="21"/>
  <c r="AO305" i="21"/>
  <c r="AO306" i="21"/>
  <c r="AO307" i="21"/>
  <c r="AO308" i="21"/>
  <c r="AO309" i="21"/>
  <c r="AO310" i="21"/>
  <c r="AO311" i="21"/>
  <c r="AO312" i="21"/>
  <c r="AO313" i="21"/>
  <c r="AO314" i="21"/>
  <c r="AO315" i="21"/>
  <c r="AO316" i="21"/>
  <c r="AO317" i="21"/>
  <c r="AO318" i="21"/>
  <c r="AO319" i="21"/>
  <c r="AO320" i="21"/>
  <c r="AO321" i="21"/>
  <c r="AO322" i="21"/>
  <c r="AO323" i="21"/>
  <c r="AO324" i="21"/>
  <c r="AO325" i="21"/>
  <c r="AO326" i="21"/>
  <c r="AO327" i="21"/>
  <c r="AO328" i="21"/>
  <c r="AO329" i="21"/>
  <c r="AO330" i="21"/>
  <c r="AO331" i="21"/>
  <c r="AO332" i="21"/>
  <c r="AO333" i="21"/>
  <c r="AO334" i="21"/>
  <c r="AO335" i="21"/>
  <c r="AO336" i="21"/>
  <c r="AO337" i="21"/>
  <c r="AO338" i="21"/>
  <c r="AO339" i="21"/>
  <c r="AO340" i="21"/>
  <c r="AO341" i="21"/>
  <c r="AO342" i="21"/>
  <c r="AO343" i="21"/>
  <c r="AO344" i="21"/>
  <c r="AO345" i="21"/>
  <c r="AO346" i="21"/>
  <c r="AO347" i="21"/>
  <c r="AO348" i="21"/>
  <c r="AO349" i="21"/>
  <c r="AO350" i="21"/>
  <c r="AO351" i="21"/>
  <c r="AO352" i="21"/>
  <c r="AO353" i="21"/>
  <c r="AO354" i="21"/>
  <c r="AO355" i="21"/>
  <c r="AO356" i="21"/>
  <c r="AO357" i="21"/>
  <c r="AO358" i="21"/>
  <c r="AO359" i="21"/>
  <c r="AO360" i="21"/>
  <c r="AO361" i="21"/>
  <c r="AO2" i="21"/>
  <c r="AN43" i="21"/>
  <c r="AN44" i="21"/>
  <c r="AN45" i="21"/>
  <c r="AN46" i="21"/>
  <c r="AN47" i="21"/>
  <c r="AN48" i="21"/>
  <c r="AN49" i="21"/>
  <c r="AN50" i="21"/>
  <c r="AN51" i="21"/>
  <c r="AN52" i="21"/>
  <c r="AN53" i="21"/>
  <c r="AN54" i="21"/>
  <c r="AN55" i="21"/>
  <c r="AN56" i="21"/>
  <c r="AN57" i="21"/>
  <c r="AN58" i="21"/>
  <c r="AN59" i="21"/>
  <c r="AN60" i="21"/>
  <c r="AN61" i="21"/>
  <c r="AN62" i="21"/>
  <c r="AN63" i="21"/>
  <c r="AN64" i="21"/>
  <c r="AN65" i="21"/>
  <c r="AN66" i="21"/>
  <c r="AN67" i="21"/>
  <c r="AN68" i="21"/>
  <c r="AN69" i="21"/>
  <c r="AN70" i="21"/>
  <c r="AN71" i="21"/>
  <c r="AN72" i="21"/>
  <c r="AN73" i="21"/>
  <c r="AN74" i="21"/>
  <c r="AN75" i="21"/>
  <c r="AN76" i="21"/>
  <c r="AN77" i="21"/>
  <c r="AN78" i="21"/>
  <c r="AN79" i="21"/>
  <c r="AN80" i="21"/>
  <c r="AN81" i="21"/>
  <c r="AN82" i="21"/>
  <c r="AN83" i="21"/>
  <c r="AN84" i="21"/>
  <c r="AN85" i="21"/>
  <c r="AN86" i="21"/>
  <c r="AN87" i="21"/>
  <c r="AN88" i="21"/>
  <c r="AN89" i="21"/>
  <c r="AN90" i="21"/>
  <c r="AN91" i="21"/>
  <c r="AN92" i="21"/>
  <c r="AN93" i="21"/>
  <c r="AN94" i="21"/>
  <c r="AN95" i="21"/>
  <c r="AN96" i="21"/>
  <c r="AN97" i="21"/>
  <c r="AN98" i="21"/>
  <c r="AN99" i="21"/>
  <c r="AN100" i="21"/>
  <c r="AN101" i="21"/>
  <c r="AN102" i="21"/>
  <c r="AN103" i="21"/>
  <c r="AN104" i="21"/>
  <c r="AN105" i="21"/>
  <c r="AN106" i="21"/>
  <c r="AN107" i="21"/>
  <c r="AN108" i="21"/>
  <c r="AN109" i="21"/>
  <c r="AN110" i="21"/>
  <c r="AN111" i="21"/>
  <c r="AN112" i="21"/>
  <c r="AN113" i="21"/>
  <c r="AN114" i="21"/>
  <c r="AN115" i="21"/>
  <c r="AN116" i="21"/>
  <c r="AN117" i="21"/>
  <c r="AN118" i="21"/>
  <c r="AN119" i="21"/>
  <c r="AN120" i="21"/>
  <c r="AN121" i="21"/>
  <c r="AN122" i="21"/>
  <c r="AN123" i="21"/>
  <c r="AN124" i="21"/>
  <c r="AN125" i="21"/>
  <c r="AN126" i="21"/>
  <c r="AN127" i="21"/>
  <c r="AN128" i="21"/>
  <c r="AN129" i="21"/>
  <c r="AN130" i="21"/>
  <c r="AN131" i="21"/>
  <c r="AN132" i="21"/>
  <c r="AN133" i="21"/>
  <c r="AN134" i="21"/>
  <c r="AN135" i="21"/>
  <c r="AN136" i="21"/>
  <c r="AN137" i="21"/>
  <c r="AN138" i="21"/>
  <c r="AN139" i="21"/>
  <c r="AN140" i="21"/>
  <c r="AN141" i="21"/>
  <c r="AN142" i="21"/>
  <c r="AN143" i="21"/>
  <c r="AN144" i="21"/>
  <c r="AN145" i="21"/>
  <c r="AN146" i="21"/>
  <c r="AN147" i="21"/>
  <c r="AN148" i="21"/>
  <c r="AN149" i="21"/>
  <c r="AN150" i="21"/>
  <c r="AN151" i="21"/>
  <c r="AN152" i="21"/>
  <c r="AN153" i="21"/>
  <c r="AN154" i="21"/>
  <c r="AN155" i="21"/>
  <c r="AN156" i="21"/>
  <c r="AN157" i="21"/>
  <c r="AN158" i="21"/>
  <c r="AN159" i="21"/>
  <c r="AN160" i="21"/>
  <c r="AN161" i="21"/>
  <c r="AN162" i="21"/>
  <c r="AN163" i="21"/>
  <c r="AN164" i="21"/>
  <c r="AN165" i="21"/>
  <c r="AN166" i="21"/>
  <c r="AN167" i="21"/>
  <c r="AN168" i="21"/>
  <c r="AN169" i="21"/>
  <c r="AN170" i="21"/>
  <c r="AN171" i="21"/>
  <c r="AN172" i="21"/>
  <c r="AN173" i="21"/>
  <c r="AN174" i="21"/>
  <c r="AN175" i="21"/>
  <c r="AN176" i="21"/>
  <c r="AN177" i="21"/>
  <c r="AN178" i="21"/>
  <c r="AN179" i="21"/>
  <c r="AN180" i="21"/>
  <c r="AN181" i="21"/>
  <c r="AN182" i="21"/>
  <c r="AN183" i="21"/>
  <c r="AN184" i="21"/>
  <c r="AN185" i="21"/>
  <c r="AN186" i="21"/>
  <c r="AN187" i="21"/>
  <c r="AN188" i="21"/>
  <c r="AN189" i="21"/>
  <c r="AN190" i="21"/>
  <c r="AN191" i="21"/>
  <c r="AN192" i="21"/>
  <c r="AN193" i="21"/>
  <c r="AN194" i="21"/>
  <c r="AN195" i="21"/>
  <c r="AN196" i="21"/>
  <c r="AN197" i="21"/>
  <c r="AN198" i="21"/>
  <c r="AN199" i="21"/>
  <c r="AN200" i="21"/>
  <c r="AN201" i="21"/>
  <c r="AN202" i="21"/>
  <c r="AN203" i="21"/>
  <c r="AN204" i="21"/>
  <c r="AN205" i="21"/>
  <c r="AN206" i="21"/>
  <c r="AN207" i="21"/>
  <c r="AN208" i="21"/>
  <c r="AN209" i="21"/>
  <c r="AN210" i="21"/>
  <c r="AN211" i="21"/>
  <c r="AN212" i="21"/>
  <c r="AN213" i="21"/>
  <c r="AN214" i="21"/>
  <c r="AN215" i="21"/>
  <c r="AN216" i="21"/>
  <c r="AN217" i="21"/>
  <c r="AN218" i="21"/>
  <c r="AN219" i="21"/>
  <c r="AN220" i="21"/>
  <c r="AN221" i="21"/>
  <c r="AN222" i="21"/>
  <c r="AN223" i="21"/>
  <c r="AN224" i="21"/>
  <c r="AN225" i="21"/>
  <c r="AN226" i="21"/>
  <c r="AN227" i="21"/>
  <c r="AN228" i="21"/>
  <c r="AN229" i="21"/>
  <c r="AN230" i="21"/>
  <c r="AN231" i="21"/>
  <c r="AN232" i="21"/>
  <c r="AN233" i="21"/>
  <c r="AN234" i="21"/>
  <c r="AN235" i="21"/>
  <c r="AN236" i="21"/>
  <c r="AN237" i="21"/>
  <c r="AN238" i="21"/>
  <c r="AN239" i="21"/>
  <c r="AN240" i="21"/>
  <c r="AN241" i="21"/>
  <c r="AN242" i="21"/>
  <c r="AN243" i="21"/>
  <c r="AN244" i="21"/>
  <c r="AN245" i="21"/>
  <c r="AN246" i="21"/>
  <c r="AN247" i="21"/>
  <c r="AN248" i="21"/>
  <c r="AN249" i="21"/>
  <c r="AN250" i="21"/>
  <c r="AN251" i="21"/>
  <c r="AN252" i="21"/>
  <c r="AN253" i="21"/>
  <c r="AN254" i="21"/>
  <c r="AN255" i="21"/>
  <c r="AN256" i="21"/>
  <c r="AN257" i="21"/>
  <c r="AN258" i="21"/>
  <c r="AN259" i="21"/>
  <c r="AN260" i="21"/>
  <c r="AN261" i="21"/>
  <c r="AN262" i="21"/>
  <c r="AN263" i="21"/>
  <c r="AN264" i="21"/>
  <c r="AN265" i="21"/>
  <c r="AN266" i="21"/>
  <c r="AN267" i="21"/>
  <c r="AN268" i="21"/>
  <c r="AN269" i="21"/>
  <c r="AN270" i="21"/>
  <c r="AN271" i="21"/>
  <c r="AN272" i="21"/>
  <c r="AN273" i="21"/>
  <c r="AN274" i="21"/>
  <c r="AN275" i="21"/>
  <c r="AN276" i="21"/>
  <c r="AN277" i="21"/>
  <c r="AN278" i="21"/>
  <c r="AN279" i="21"/>
  <c r="AN280" i="21"/>
  <c r="AN281" i="21"/>
  <c r="AN282" i="21"/>
  <c r="AN283" i="21"/>
  <c r="AN284" i="21"/>
  <c r="AN285" i="21"/>
  <c r="AN286" i="21"/>
  <c r="AN287" i="21"/>
  <c r="AN288" i="21"/>
  <c r="AN289" i="21"/>
  <c r="AN290" i="21"/>
  <c r="AN291" i="21"/>
  <c r="AN292" i="21"/>
  <c r="AN293" i="21"/>
  <c r="AN294" i="21"/>
  <c r="AN295" i="21"/>
  <c r="AN296" i="21"/>
  <c r="AN297" i="21"/>
  <c r="AN298" i="21"/>
  <c r="AN299" i="21"/>
  <c r="AN300" i="21"/>
  <c r="AN301" i="21"/>
  <c r="AN302" i="21"/>
  <c r="AN303" i="21"/>
  <c r="AN304" i="21"/>
  <c r="AN305" i="21"/>
  <c r="AN306" i="21"/>
  <c r="AN307" i="21"/>
  <c r="AN308" i="21"/>
  <c r="AN309" i="21"/>
  <c r="AN310" i="21"/>
  <c r="AN311" i="21"/>
  <c r="AN312" i="21"/>
  <c r="AN313" i="21"/>
  <c r="AN314" i="21"/>
  <c r="AN315" i="21"/>
  <c r="AN316" i="21"/>
  <c r="AN317" i="21"/>
  <c r="AN318" i="21"/>
  <c r="AN319" i="21"/>
  <c r="AN320" i="21"/>
  <c r="AN321" i="21"/>
  <c r="AN322" i="21"/>
  <c r="AN323" i="21"/>
  <c r="AN324" i="21"/>
  <c r="AN325" i="21"/>
  <c r="AN326" i="21"/>
  <c r="AN327" i="21"/>
  <c r="AN328" i="21"/>
  <c r="AN329" i="21"/>
  <c r="AN330" i="21"/>
  <c r="AN331" i="21"/>
  <c r="AN332" i="21"/>
  <c r="AN333" i="21"/>
  <c r="AN334" i="21"/>
  <c r="AN335" i="21"/>
  <c r="AN336" i="21"/>
  <c r="AN337" i="21"/>
  <c r="AN338" i="21"/>
  <c r="AN339" i="21"/>
  <c r="AN340" i="21"/>
  <c r="AN341" i="21"/>
  <c r="AN342" i="21"/>
  <c r="AN343" i="21"/>
  <c r="AN344" i="21"/>
  <c r="AN345" i="21"/>
  <c r="AN346" i="21"/>
  <c r="AN347" i="21"/>
  <c r="AN348" i="21"/>
  <c r="AN349" i="21"/>
  <c r="AN350" i="21"/>
  <c r="AN351" i="21"/>
  <c r="AN352" i="21"/>
  <c r="AN353" i="21"/>
  <c r="AN354" i="21"/>
  <c r="AN355" i="21"/>
  <c r="AN356" i="21"/>
  <c r="AN357" i="21"/>
  <c r="AN358" i="21"/>
  <c r="AN359" i="21"/>
  <c r="AN360" i="21"/>
  <c r="AN361" i="21"/>
  <c r="AN362" i="21"/>
  <c r="AN363" i="21"/>
  <c r="AN364" i="21"/>
  <c r="AN365" i="21"/>
  <c r="AN366" i="21"/>
  <c r="AN367" i="21"/>
  <c r="AN368" i="21"/>
  <c r="AN369" i="21"/>
  <c r="AN370" i="21"/>
  <c r="AN371" i="21"/>
  <c r="AN372" i="21"/>
  <c r="AN373" i="21"/>
  <c r="AN374" i="21"/>
  <c r="AN375" i="21"/>
  <c r="AN376" i="21"/>
  <c r="AN377" i="21"/>
  <c r="AN378" i="21"/>
  <c r="AN379" i="21"/>
  <c r="AN380" i="21"/>
  <c r="AN381" i="21"/>
  <c r="AF3" i="21"/>
  <c r="AG3" i="21"/>
  <c r="AF4" i="21"/>
  <c r="AG4" i="21"/>
  <c r="AF5" i="21"/>
  <c r="AG5" i="21"/>
  <c r="AF6" i="21"/>
  <c r="AG6" i="21"/>
  <c r="AF7" i="21"/>
  <c r="AG7" i="21"/>
  <c r="AF8" i="21"/>
  <c r="AG8" i="21"/>
  <c r="AF9" i="21"/>
  <c r="AG9" i="21"/>
  <c r="AF10" i="21"/>
  <c r="AG10" i="21"/>
  <c r="AF11" i="21"/>
  <c r="AG11" i="21"/>
  <c r="AF12" i="21"/>
  <c r="AG12" i="21"/>
  <c r="AF13" i="21"/>
  <c r="AG13" i="21"/>
  <c r="AF14" i="21"/>
  <c r="AG14" i="21"/>
  <c r="AF15" i="21"/>
  <c r="AG15" i="21"/>
  <c r="AF16" i="21"/>
  <c r="AG16" i="21"/>
  <c r="AF17" i="21"/>
  <c r="AG17" i="21"/>
  <c r="AF18" i="21"/>
  <c r="AG18" i="21"/>
  <c r="AF19" i="21"/>
  <c r="AG19" i="21"/>
  <c r="AF20" i="21"/>
  <c r="AG20" i="21"/>
  <c r="AF21" i="21"/>
  <c r="AG21" i="21"/>
  <c r="AF22" i="21"/>
  <c r="AG22" i="21"/>
  <c r="AF23" i="21"/>
  <c r="AG23" i="21"/>
  <c r="AF24" i="21"/>
  <c r="AG24" i="21"/>
  <c r="AF25" i="21"/>
  <c r="AG25" i="21"/>
  <c r="AF26" i="21"/>
  <c r="AG26" i="21"/>
  <c r="AF27" i="21"/>
  <c r="AG27" i="21"/>
  <c r="AF28" i="21"/>
  <c r="AG28" i="21"/>
  <c r="AF29" i="21"/>
  <c r="AG29" i="21"/>
  <c r="AF30" i="21"/>
  <c r="AG30" i="21"/>
  <c r="AF31" i="21"/>
  <c r="AG31" i="21"/>
  <c r="AF32" i="21"/>
  <c r="AG32" i="21"/>
  <c r="AF33" i="21"/>
  <c r="AG33" i="21"/>
  <c r="AF34" i="21"/>
  <c r="AG34" i="21"/>
  <c r="AF35" i="21"/>
  <c r="AG35" i="21"/>
  <c r="AF36" i="21"/>
  <c r="AG36" i="21"/>
  <c r="AF37" i="21"/>
  <c r="AG37" i="21"/>
  <c r="AF38" i="21"/>
  <c r="AG38" i="21"/>
  <c r="AF39" i="21"/>
  <c r="AG39" i="21"/>
  <c r="AF40" i="21"/>
  <c r="AG40" i="21"/>
  <c r="AF41" i="21"/>
  <c r="AG41" i="21"/>
  <c r="AF42" i="21"/>
  <c r="AG42" i="21"/>
  <c r="AF43" i="21"/>
  <c r="AG43" i="21"/>
  <c r="AF44" i="21"/>
  <c r="AG44" i="21"/>
  <c r="AF45" i="21"/>
  <c r="AG45" i="21"/>
  <c r="AF46" i="21"/>
  <c r="AG46" i="21"/>
  <c r="AF47" i="21"/>
  <c r="AG47" i="21"/>
  <c r="AF48" i="21"/>
  <c r="AG48" i="21"/>
  <c r="AF49" i="21"/>
  <c r="AG49" i="21"/>
  <c r="AF50" i="21"/>
  <c r="AG50" i="21"/>
  <c r="AF51" i="21"/>
  <c r="AG51" i="21"/>
  <c r="AF52" i="21"/>
  <c r="AG52" i="21"/>
  <c r="AF53" i="21"/>
  <c r="AG53" i="21"/>
  <c r="AF54" i="21"/>
  <c r="AG54" i="21"/>
  <c r="AF55" i="21"/>
  <c r="AG55" i="21"/>
  <c r="AF56" i="21"/>
  <c r="AG56" i="21"/>
  <c r="AF57" i="21"/>
  <c r="AG57" i="21"/>
  <c r="AF58" i="21"/>
  <c r="AG58" i="21"/>
  <c r="AF59" i="21"/>
  <c r="AG59" i="21"/>
  <c r="AF60" i="21"/>
  <c r="AG60" i="21"/>
  <c r="AF61" i="21"/>
  <c r="AG61" i="21"/>
  <c r="AF62" i="21"/>
  <c r="AG62" i="21"/>
  <c r="AF63" i="21"/>
  <c r="AG63" i="21"/>
  <c r="AF64" i="21"/>
  <c r="AG64" i="21"/>
  <c r="AF65" i="21"/>
  <c r="AG65" i="21"/>
  <c r="AF66" i="21"/>
  <c r="AG66" i="21"/>
  <c r="AF67" i="21"/>
  <c r="AG67" i="21"/>
  <c r="AF68" i="21"/>
  <c r="AG68" i="21"/>
  <c r="AF69" i="21"/>
  <c r="AG69" i="21"/>
  <c r="AF70" i="21"/>
  <c r="AG70" i="21"/>
  <c r="AF71" i="21"/>
  <c r="AG71" i="21"/>
  <c r="AF72" i="21"/>
  <c r="AG72" i="21"/>
  <c r="AF73" i="21"/>
  <c r="AG73" i="21"/>
  <c r="AF74" i="21"/>
  <c r="AG74" i="21"/>
  <c r="AF75" i="21"/>
  <c r="AG75" i="21"/>
  <c r="AF76" i="21"/>
  <c r="AG76" i="21"/>
  <c r="AF77" i="21"/>
  <c r="AG77" i="21"/>
  <c r="AF78" i="21"/>
  <c r="AG78" i="21"/>
  <c r="AF79" i="21"/>
  <c r="AG79" i="21"/>
  <c r="AF80" i="21"/>
  <c r="AG80" i="21"/>
  <c r="AF81" i="21"/>
  <c r="AG81" i="21"/>
  <c r="AF82" i="21"/>
  <c r="AG82" i="21"/>
  <c r="AF83" i="21"/>
  <c r="AG83" i="21"/>
  <c r="AF84" i="21"/>
  <c r="AG84" i="21"/>
  <c r="AF85" i="21"/>
  <c r="AG85" i="21"/>
  <c r="AF86" i="21"/>
  <c r="AG86" i="21"/>
  <c r="AF87" i="21"/>
  <c r="AG87" i="21"/>
  <c r="AF88" i="21"/>
  <c r="AG88" i="21"/>
  <c r="AF89" i="21"/>
  <c r="AG89" i="21"/>
  <c r="AF90" i="21"/>
  <c r="AG90" i="21"/>
  <c r="AF91" i="21"/>
  <c r="AG91" i="21"/>
  <c r="AF92" i="21"/>
  <c r="AG92" i="21"/>
  <c r="AF93" i="21"/>
  <c r="AG93" i="21"/>
  <c r="AF94" i="21"/>
  <c r="AG94" i="21"/>
  <c r="AF95" i="21"/>
  <c r="AG95" i="21"/>
  <c r="AF96" i="21"/>
  <c r="AG96" i="21"/>
  <c r="AF97" i="21"/>
  <c r="AG97" i="21"/>
  <c r="AF98" i="21"/>
  <c r="AG98" i="21"/>
  <c r="AF99" i="21"/>
  <c r="AG99" i="21"/>
  <c r="AF100" i="21"/>
  <c r="AG100" i="21"/>
  <c r="AF101" i="21"/>
  <c r="AG101" i="21"/>
  <c r="AF102" i="21"/>
  <c r="AG102" i="21"/>
  <c r="AF103" i="21"/>
  <c r="AG103" i="21"/>
  <c r="AF104" i="21"/>
  <c r="AG104" i="21"/>
  <c r="AF105" i="21"/>
  <c r="AG105" i="21"/>
  <c r="AF106" i="21"/>
  <c r="AG106" i="21"/>
  <c r="AF107" i="21"/>
  <c r="AG107" i="21"/>
  <c r="AF108" i="21"/>
  <c r="AG108" i="21"/>
  <c r="AF109" i="21"/>
  <c r="AG109" i="21"/>
  <c r="AF110" i="21"/>
  <c r="AG110" i="21"/>
  <c r="AF111" i="21"/>
  <c r="AG111" i="21"/>
  <c r="AF112" i="21"/>
  <c r="AG112" i="21"/>
  <c r="AF113" i="21"/>
  <c r="AG113" i="21"/>
  <c r="AF114" i="21"/>
  <c r="AG114" i="21"/>
  <c r="AF115" i="21"/>
  <c r="AG115" i="21"/>
  <c r="AF116" i="21"/>
  <c r="AG116" i="21"/>
  <c r="AF117" i="21"/>
  <c r="AG117" i="21"/>
  <c r="AF118" i="21"/>
  <c r="AG118" i="21"/>
  <c r="AF119" i="21"/>
  <c r="AG119" i="21"/>
  <c r="AF120" i="21"/>
  <c r="AG120" i="21"/>
  <c r="AF121" i="21"/>
  <c r="AG121" i="21"/>
  <c r="AF122" i="21"/>
  <c r="AG122" i="21"/>
  <c r="AF123" i="21"/>
  <c r="AG123" i="21"/>
  <c r="AF124" i="21"/>
  <c r="AG124" i="21"/>
  <c r="AF125" i="21"/>
  <c r="AG125" i="21"/>
  <c r="AF126" i="21"/>
  <c r="AG126" i="21"/>
  <c r="AF127" i="21"/>
  <c r="AG127" i="21"/>
  <c r="AF128" i="21"/>
  <c r="AG128" i="21"/>
  <c r="AF129" i="21"/>
  <c r="AG129" i="21"/>
  <c r="AF130" i="21"/>
  <c r="AG130" i="21"/>
  <c r="AF131" i="21"/>
  <c r="AG131" i="21"/>
  <c r="AF132" i="21"/>
  <c r="AG132" i="21"/>
  <c r="AF133" i="21"/>
  <c r="AG133" i="21"/>
  <c r="AF134" i="21"/>
  <c r="AG134" i="21"/>
  <c r="AF135" i="21"/>
  <c r="AG135" i="21"/>
  <c r="AF136" i="21"/>
  <c r="AG136" i="21"/>
  <c r="AF137" i="21"/>
  <c r="AG137" i="21"/>
  <c r="AF138" i="21"/>
  <c r="AG138" i="21"/>
  <c r="AF139" i="21"/>
  <c r="AG139" i="21"/>
  <c r="AF140" i="21"/>
  <c r="AG140" i="21"/>
  <c r="AF141" i="21"/>
  <c r="AG141" i="21"/>
  <c r="AF142" i="21"/>
  <c r="AG142" i="21"/>
  <c r="AF143" i="21"/>
  <c r="AG143" i="21"/>
  <c r="AF144" i="21"/>
  <c r="AG144" i="21"/>
  <c r="AF145" i="21"/>
  <c r="AG145" i="21"/>
  <c r="AF146" i="21"/>
  <c r="AG146" i="21"/>
  <c r="AF147" i="21"/>
  <c r="AG147" i="21"/>
  <c r="AF148" i="21"/>
  <c r="AG148" i="21"/>
  <c r="AF149" i="21"/>
  <c r="AG149" i="21"/>
  <c r="AF150" i="21"/>
  <c r="AG150" i="21"/>
  <c r="AF151" i="21"/>
  <c r="AG151" i="21"/>
  <c r="AF152" i="21"/>
  <c r="AG152" i="21"/>
  <c r="AF153" i="21"/>
  <c r="AG153" i="21"/>
  <c r="AF154" i="21"/>
  <c r="AG154" i="21"/>
  <c r="AF155" i="21"/>
  <c r="AG155" i="21"/>
  <c r="AF156" i="21"/>
  <c r="AG156" i="21"/>
  <c r="AF157" i="21"/>
  <c r="AG157" i="21"/>
  <c r="AF158" i="21"/>
  <c r="AG158" i="21"/>
  <c r="AF159" i="21"/>
  <c r="AG159" i="21"/>
  <c r="AF160" i="21"/>
  <c r="AG160" i="21"/>
  <c r="AF161" i="21"/>
  <c r="AG161" i="21"/>
  <c r="AF162" i="21"/>
  <c r="AG162" i="21"/>
  <c r="AF163" i="21"/>
  <c r="AG163" i="21"/>
  <c r="AF164" i="21"/>
  <c r="AG164" i="21"/>
  <c r="AF165" i="21"/>
  <c r="AG165" i="21"/>
  <c r="AF166" i="21"/>
  <c r="AG166" i="21"/>
  <c r="AF167" i="21"/>
  <c r="AG167" i="21"/>
  <c r="AF168" i="21"/>
  <c r="AG168" i="21"/>
  <c r="AF169" i="21"/>
  <c r="AG169" i="21"/>
  <c r="AF170" i="21"/>
  <c r="AG170" i="21"/>
  <c r="AF171" i="21"/>
  <c r="AG171" i="21"/>
  <c r="AF172" i="21"/>
  <c r="AG172" i="21"/>
  <c r="AF173" i="21"/>
  <c r="AG173" i="21"/>
  <c r="AF174" i="21"/>
  <c r="AG174" i="21"/>
  <c r="AF175" i="21"/>
  <c r="AG175" i="21"/>
  <c r="AF176" i="21"/>
  <c r="AG176" i="21"/>
  <c r="AF177" i="21"/>
  <c r="AG177" i="21"/>
  <c r="AF178" i="21"/>
  <c r="AG178" i="21"/>
  <c r="AF179" i="21"/>
  <c r="AG179" i="21"/>
  <c r="AF180" i="21"/>
  <c r="AG180" i="21"/>
  <c r="AF181" i="21"/>
  <c r="AG181" i="21"/>
  <c r="AF182" i="21"/>
  <c r="AG182" i="21"/>
  <c r="AF183" i="21"/>
  <c r="AG183" i="21"/>
  <c r="AF184" i="21"/>
  <c r="AG184" i="21"/>
  <c r="AF185" i="21"/>
  <c r="AG185" i="21"/>
  <c r="AF186" i="21"/>
  <c r="AG186" i="21"/>
  <c r="AF187" i="21"/>
  <c r="AG187" i="21"/>
  <c r="AF188" i="21"/>
  <c r="AG188" i="21"/>
  <c r="AF189" i="21"/>
  <c r="AG189" i="21"/>
  <c r="AF190" i="21"/>
  <c r="AG190" i="21"/>
  <c r="AF191" i="21"/>
  <c r="AG191" i="21"/>
  <c r="AF192" i="21"/>
  <c r="AG192" i="21"/>
  <c r="AF193" i="21"/>
  <c r="AG193" i="21"/>
  <c r="AF194" i="21"/>
  <c r="AG194" i="21"/>
  <c r="AF195" i="21"/>
  <c r="AG195" i="21"/>
  <c r="AF196" i="21"/>
  <c r="AG196" i="21"/>
  <c r="AF197" i="21"/>
  <c r="AG197" i="21"/>
  <c r="AF198" i="21"/>
  <c r="AG198" i="21"/>
  <c r="AF199" i="21"/>
  <c r="AG199" i="21"/>
  <c r="AF200" i="21"/>
  <c r="AG200" i="21"/>
  <c r="AF201" i="21"/>
  <c r="AG201" i="21"/>
  <c r="AF202" i="21"/>
  <c r="AG202" i="21"/>
  <c r="AF203" i="21"/>
  <c r="AG203" i="21"/>
  <c r="AF204" i="21"/>
  <c r="AG204" i="21"/>
  <c r="AF205" i="21"/>
  <c r="AG205" i="21"/>
  <c r="AF206" i="21"/>
  <c r="AG206" i="21"/>
  <c r="AF207" i="21"/>
  <c r="AG207" i="21"/>
  <c r="AF208" i="21"/>
  <c r="AG208" i="21"/>
  <c r="AF209" i="21"/>
  <c r="AG209" i="21"/>
  <c r="AF210" i="21"/>
  <c r="AG210" i="21"/>
  <c r="AF211" i="21"/>
  <c r="AG211" i="21"/>
  <c r="AF212" i="21"/>
  <c r="AG212" i="21"/>
  <c r="AF213" i="21"/>
  <c r="AG213" i="21"/>
  <c r="AF214" i="21"/>
  <c r="AG214" i="21"/>
  <c r="AF215" i="21"/>
  <c r="AG215" i="21"/>
  <c r="AF216" i="21"/>
  <c r="AG216" i="21"/>
  <c r="AF217" i="21"/>
  <c r="AG217" i="21"/>
  <c r="AF218" i="21"/>
  <c r="AG218" i="21"/>
  <c r="AF219" i="21"/>
  <c r="AG219" i="21"/>
  <c r="AF220" i="21"/>
  <c r="AG220" i="21"/>
  <c r="AF221" i="21"/>
  <c r="AG221" i="21"/>
  <c r="AF222" i="21"/>
  <c r="AG222" i="21"/>
  <c r="AF223" i="21"/>
  <c r="AG223" i="21"/>
  <c r="AF224" i="21"/>
  <c r="AG224" i="21"/>
  <c r="AF225" i="21"/>
  <c r="AG225" i="21"/>
  <c r="AF226" i="21"/>
  <c r="AG226" i="21"/>
  <c r="AF227" i="21"/>
  <c r="AG227" i="21"/>
  <c r="AF228" i="21"/>
  <c r="AG228" i="21"/>
  <c r="AF229" i="21"/>
  <c r="AG229" i="21"/>
  <c r="AF230" i="21"/>
  <c r="AG230" i="21"/>
  <c r="AF231" i="21"/>
  <c r="AG231" i="21"/>
  <c r="AF232" i="21"/>
  <c r="AG232" i="21"/>
  <c r="AF233" i="21"/>
  <c r="AG233" i="21"/>
  <c r="AF234" i="21"/>
  <c r="AG234" i="21"/>
  <c r="AF235" i="21"/>
  <c r="AG235" i="21"/>
  <c r="AF236" i="21"/>
  <c r="AG236" i="21"/>
  <c r="AF237" i="21"/>
  <c r="AG237" i="21"/>
  <c r="AF238" i="21"/>
  <c r="AG238" i="21"/>
  <c r="AF239" i="21"/>
  <c r="AG239" i="21"/>
  <c r="AF240" i="21"/>
  <c r="AG240" i="21"/>
  <c r="AF241" i="21"/>
  <c r="AG241" i="21"/>
  <c r="AF242" i="21"/>
  <c r="AG242" i="21"/>
  <c r="AF243" i="21"/>
  <c r="AG243" i="21"/>
  <c r="AF244" i="21"/>
  <c r="AG244" i="21"/>
  <c r="AF245" i="21"/>
  <c r="AG245" i="21"/>
  <c r="AF246" i="21"/>
  <c r="AG246" i="21"/>
  <c r="AF247" i="21"/>
  <c r="AG247" i="21"/>
  <c r="AF248" i="21"/>
  <c r="AG248" i="21"/>
  <c r="AF249" i="21"/>
  <c r="AG249" i="21"/>
  <c r="AF250" i="21"/>
  <c r="AG250" i="21"/>
  <c r="AF251" i="21"/>
  <c r="AG251" i="21"/>
  <c r="AF252" i="21"/>
  <c r="AG252" i="21"/>
  <c r="AF253" i="21"/>
  <c r="AG253" i="21"/>
  <c r="AF254" i="21"/>
  <c r="AG254" i="21"/>
  <c r="AF255" i="21"/>
  <c r="AG255" i="21"/>
  <c r="AF256" i="21"/>
  <c r="AG256" i="21"/>
  <c r="AF257" i="21"/>
  <c r="AG257" i="21"/>
  <c r="AF258" i="21"/>
  <c r="AG258" i="21"/>
  <c r="AF259" i="21"/>
  <c r="AG259" i="21"/>
  <c r="AF260" i="21"/>
  <c r="AG260" i="21"/>
  <c r="AF261" i="21"/>
  <c r="AG261" i="21"/>
  <c r="AF262" i="21"/>
  <c r="AG262" i="21"/>
  <c r="AF263" i="21"/>
  <c r="AG263" i="21"/>
  <c r="AF264" i="21"/>
  <c r="AG264" i="21"/>
  <c r="AF265" i="21"/>
  <c r="AG265" i="21"/>
  <c r="AF266" i="21"/>
  <c r="AG266" i="21"/>
  <c r="AF267" i="21"/>
  <c r="AG267" i="21"/>
  <c r="AF268" i="21"/>
  <c r="AG268" i="21"/>
  <c r="AF269" i="21"/>
  <c r="AG269" i="21"/>
  <c r="AF270" i="21"/>
  <c r="AG270" i="21"/>
  <c r="AF271" i="21"/>
  <c r="AG271" i="21"/>
  <c r="AF272" i="21"/>
  <c r="AG272" i="21"/>
  <c r="AF273" i="21"/>
  <c r="AG273" i="21"/>
  <c r="AF274" i="21"/>
  <c r="AG274" i="21"/>
  <c r="AF275" i="21"/>
  <c r="AG275" i="21"/>
  <c r="AF276" i="21"/>
  <c r="AG276" i="21"/>
  <c r="AF277" i="21"/>
  <c r="AG277" i="21"/>
  <c r="AF278" i="21"/>
  <c r="AG278" i="21"/>
  <c r="AF279" i="21"/>
  <c r="AG279" i="21"/>
  <c r="AF280" i="21"/>
  <c r="AG280" i="21"/>
  <c r="AF281" i="21"/>
  <c r="AG281" i="21"/>
  <c r="AF282" i="21"/>
  <c r="AG282" i="21"/>
  <c r="AF283" i="21"/>
  <c r="AG283" i="21"/>
  <c r="AF284" i="21"/>
  <c r="AG284" i="21"/>
  <c r="AF285" i="21"/>
  <c r="AG285" i="21"/>
  <c r="AF286" i="21"/>
  <c r="AG286" i="21"/>
  <c r="AF287" i="21"/>
  <c r="AG287" i="21"/>
  <c r="AF288" i="21"/>
  <c r="AG288" i="21"/>
  <c r="AF289" i="21"/>
  <c r="AG289" i="21"/>
  <c r="AF290" i="21"/>
  <c r="AG290" i="21"/>
  <c r="AF291" i="21"/>
  <c r="AG291" i="21"/>
  <c r="AF292" i="21"/>
  <c r="AG292" i="21"/>
  <c r="AF293" i="21"/>
  <c r="AG293" i="21"/>
  <c r="AF294" i="21"/>
  <c r="AG294" i="21"/>
  <c r="AF295" i="21"/>
  <c r="AG295" i="21"/>
  <c r="AF296" i="21"/>
  <c r="AG296" i="21"/>
  <c r="AF297" i="21"/>
  <c r="AG297" i="21"/>
  <c r="AF298" i="21"/>
  <c r="AG298" i="21"/>
  <c r="AF299" i="21"/>
  <c r="AG299" i="21"/>
  <c r="AF300" i="21"/>
  <c r="AG300" i="21"/>
  <c r="AF301" i="21"/>
  <c r="AG301" i="21"/>
  <c r="AF302" i="21"/>
  <c r="AG302" i="21"/>
  <c r="AF303" i="21"/>
  <c r="AG303" i="21"/>
  <c r="AF304" i="21"/>
  <c r="AG304" i="21"/>
  <c r="AF305" i="21"/>
  <c r="AG305" i="21"/>
  <c r="AF306" i="21"/>
  <c r="AG306" i="21"/>
  <c r="AF307" i="21"/>
  <c r="AG307" i="21"/>
  <c r="AF308" i="21"/>
  <c r="AG308" i="21"/>
  <c r="AF309" i="21"/>
  <c r="AG309" i="21"/>
  <c r="AF310" i="21"/>
  <c r="AG310" i="21"/>
  <c r="AF311" i="21"/>
  <c r="AG311" i="21"/>
  <c r="AF312" i="21"/>
  <c r="AG312" i="21"/>
  <c r="AF313" i="21"/>
  <c r="AG313" i="21"/>
  <c r="AF314" i="21"/>
  <c r="AG314" i="21"/>
  <c r="AF315" i="21"/>
  <c r="AG315" i="21"/>
  <c r="AF316" i="21"/>
  <c r="AG316" i="21"/>
  <c r="AF317" i="21"/>
  <c r="AG317" i="21"/>
  <c r="AF318" i="21"/>
  <c r="AG318" i="21"/>
  <c r="AF319" i="21"/>
  <c r="AG319" i="21"/>
  <c r="AF320" i="21"/>
  <c r="AG320" i="21"/>
  <c r="AF321" i="21"/>
  <c r="AG321" i="21"/>
  <c r="AF322" i="21"/>
  <c r="AG322" i="21"/>
  <c r="AF323" i="21"/>
  <c r="AG323" i="21"/>
  <c r="AF324" i="21"/>
  <c r="AG324" i="21"/>
  <c r="AF325" i="21"/>
  <c r="AG325" i="21"/>
  <c r="AF326" i="21"/>
  <c r="AG326" i="21"/>
  <c r="AF327" i="21"/>
  <c r="AG327" i="21"/>
  <c r="AF328" i="21"/>
  <c r="AG328" i="21"/>
  <c r="AF329" i="21"/>
  <c r="AG329" i="21"/>
  <c r="AF330" i="21"/>
  <c r="AG330" i="21"/>
  <c r="AF331" i="21"/>
  <c r="AG331" i="21"/>
  <c r="AF332" i="21"/>
  <c r="AG332" i="21"/>
  <c r="AF333" i="21"/>
  <c r="AG333" i="21"/>
  <c r="AF334" i="21"/>
  <c r="AG334" i="21"/>
  <c r="AF335" i="21"/>
  <c r="AG335" i="21"/>
  <c r="AF336" i="21"/>
  <c r="AG336" i="21"/>
  <c r="AF337" i="21"/>
  <c r="AG337" i="21"/>
  <c r="AF338" i="21"/>
  <c r="AG338" i="21"/>
  <c r="AF339" i="21"/>
  <c r="AG339" i="21"/>
  <c r="AF340" i="21"/>
  <c r="AG340" i="21"/>
  <c r="AF341" i="21"/>
  <c r="AG341" i="21"/>
  <c r="AF342" i="21"/>
  <c r="AG342" i="21"/>
  <c r="AF343" i="21"/>
  <c r="AG343" i="21"/>
  <c r="AF344" i="21"/>
  <c r="AG344" i="21"/>
  <c r="AF345" i="21"/>
  <c r="AG345" i="21"/>
  <c r="AF346" i="21"/>
  <c r="AG346" i="21"/>
  <c r="AF347" i="21"/>
  <c r="AG347" i="21"/>
  <c r="AF348" i="21"/>
  <c r="AG348" i="21"/>
  <c r="AF349" i="21"/>
  <c r="AG349" i="21"/>
  <c r="AF350" i="21"/>
  <c r="AG350" i="21"/>
  <c r="AF351" i="21"/>
  <c r="AG351" i="21"/>
  <c r="AF352" i="21"/>
  <c r="AG352" i="21"/>
  <c r="AF353" i="21"/>
  <c r="AG353" i="21"/>
  <c r="AF354" i="21"/>
  <c r="AG354" i="21"/>
  <c r="AF355" i="21"/>
  <c r="AG355" i="21"/>
  <c r="AF356" i="21"/>
  <c r="AG356" i="21"/>
  <c r="AF357" i="21"/>
  <c r="AG357" i="21"/>
  <c r="AF358" i="21"/>
  <c r="AG358" i="21"/>
  <c r="AF359" i="21"/>
  <c r="AG359" i="21"/>
  <c r="AF360" i="21"/>
  <c r="AG360" i="21"/>
  <c r="AF361" i="21"/>
  <c r="AG361" i="21"/>
  <c r="AF362" i="21"/>
  <c r="AG362" i="21"/>
  <c r="AF363" i="21"/>
  <c r="AG363" i="21"/>
  <c r="AF364" i="21"/>
  <c r="AG364" i="21"/>
  <c r="AF365" i="21"/>
  <c r="AG365" i="21"/>
  <c r="AF366" i="21"/>
  <c r="AG366" i="21"/>
  <c r="AF367" i="21"/>
  <c r="AG367" i="21"/>
  <c r="AF368" i="21"/>
  <c r="AG368" i="21"/>
  <c r="AF369" i="21"/>
  <c r="AG369" i="21"/>
  <c r="AF370" i="21"/>
  <c r="AG370" i="21"/>
  <c r="AF371" i="21"/>
  <c r="AG371" i="21"/>
  <c r="AF372" i="21"/>
  <c r="AG372" i="21"/>
  <c r="AF373" i="21"/>
  <c r="AG373" i="21"/>
  <c r="AF374" i="21"/>
  <c r="AG374" i="21"/>
  <c r="AF375" i="21"/>
  <c r="AG375" i="21"/>
  <c r="AF376" i="21"/>
  <c r="AG376" i="21"/>
  <c r="AF377" i="21"/>
  <c r="AG377" i="21"/>
  <c r="AF378" i="21"/>
  <c r="AG378" i="21"/>
  <c r="AF379" i="21"/>
  <c r="AG379" i="21"/>
  <c r="AF380" i="21"/>
  <c r="AG380" i="21"/>
  <c r="AF381" i="21"/>
  <c r="AG381" i="21"/>
  <c r="AG2" i="21"/>
  <c r="AF2" i="21"/>
  <c r="W3" i="21"/>
  <c r="W4" i="21"/>
  <c r="W5" i="21"/>
  <c r="W6" i="21"/>
  <c r="W7" i="21"/>
  <c r="W8" i="21"/>
  <c r="W9" i="21"/>
  <c r="W10" i="21"/>
  <c r="W11" i="21"/>
  <c r="W12" i="21"/>
  <c r="W13" i="21"/>
  <c r="W14" i="21"/>
  <c r="W15" i="21"/>
  <c r="W16" i="21"/>
  <c r="W17" i="21"/>
  <c r="W18" i="21"/>
  <c r="W19" i="21"/>
  <c r="W20" i="21"/>
  <c r="W21" i="21"/>
  <c r="W22" i="21"/>
  <c r="W23" i="21"/>
  <c r="W24" i="21"/>
  <c r="W25" i="21"/>
  <c r="W26" i="21"/>
  <c r="W27" i="21"/>
  <c r="W28" i="21"/>
  <c r="W29" i="21"/>
  <c r="W30" i="21"/>
  <c r="W31" i="21"/>
  <c r="W32" i="21"/>
  <c r="W33" i="21"/>
  <c r="W34" i="21"/>
  <c r="W35" i="21"/>
  <c r="W36" i="21"/>
  <c r="W37" i="21"/>
  <c r="W38" i="21"/>
  <c r="W39" i="21"/>
  <c r="W40" i="21"/>
  <c r="W41" i="21"/>
  <c r="W42" i="21"/>
  <c r="W43" i="21"/>
  <c r="W44" i="21"/>
  <c r="W45" i="21"/>
  <c r="W46" i="21"/>
  <c r="W47" i="21"/>
  <c r="W48" i="21"/>
  <c r="W49" i="21"/>
  <c r="W50" i="21"/>
  <c r="W51" i="21"/>
  <c r="W52" i="21"/>
  <c r="W53" i="21"/>
  <c r="W54" i="21"/>
  <c r="W55" i="21"/>
  <c r="W56" i="21"/>
  <c r="W57" i="21"/>
  <c r="W58" i="21"/>
  <c r="W59" i="21"/>
  <c r="W60" i="21"/>
  <c r="W61" i="21"/>
  <c r="W62" i="21"/>
  <c r="W63" i="21"/>
  <c r="W64" i="21"/>
  <c r="W65" i="21"/>
  <c r="W66" i="21"/>
  <c r="W67" i="21"/>
  <c r="W68" i="21"/>
  <c r="W69" i="21"/>
  <c r="W70" i="21"/>
  <c r="W71" i="21"/>
  <c r="W72" i="21"/>
  <c r="W73" i="21"/>
  <c r="W74" i="21"/>
  <c r="W75" i="21"/>
  <c r="W76" i="21"/>
  <c r="W77" i="21"/>
  <c r="W78" i="21"/>
  <c r="W79" i="21"/>
  <c r="W80" i="21"/>
  <c r="W81" i="21"/>
  <c r="W82" i="21"/>
  <c r="W83" i="21"/>
  <c r="W84" i="21"/>
  <c r="W85" i="21"/>
  <c r="W86" i="21"/>
  <c r="W87" i="21"/>
  <c r="W88" i="21"/>
  <c r="W89" i="21"/>
  <c r="W90" i="21"/>
  <c r="W91" i="21"/>
  <c r="W92" i="21"/>
  <c r="W93" i="21"/>
  <c r="W94" i="21"/>
  <c r="W95" i="21"/>
  <c r="W96" i="21"/>
  <c r="W97" i="21"/>
  <c r="W98" i="21"/>
  <c r="W99" i="21"/>
  <c r="W100" i="21"/>
  <c r="W101" i="21"/>
  <c r="W102" i="21"/>
  <c r="W103" i="21"/>
  <c r="W104" i="21"/>
  <c r="W105" i="21"/>
  <c r="W106" i="21"/>
  <c r="W107" i="21"/>
  <c r="W108" i="21"/>
  <c r="W109" i="21"/>
  <c r="W110" i="21"/>
  <c r="W111" i="21"/>
  <c r="W112" i="21"/>
  <c r="W113" i="21"/>
  <c r="W114" i="21"/>
  <c r="W115" i="21"/>
  <c r="W116" i="21"/>
  <c r="W117" i="21"/>
  <c r="W118" i="21"/>
  <c r="W119" i="21"/>
  <c r="W120" i="21"/>
  <c r="W121" i="21"/>
  <c r="W122" i="21"/>
  <c r="W123" i="21"/>
  <c r="W124" i="21"/>
  <c r="W125" i="21"/>
  <c r="W126" i="21"/>
  <c r="W127" i="21"/>
  <c r="W128" i="21"/>
  <c r="W129" i="21"/>
  <c r="W130" i="21"/>
  <c r="W131" i="21"/>
  <c r="W132" i="21"/>
  <c r="W133" i="21"/>
  <c r="W134" i="21"/>
  <c r="W135" i="21"/>
  <c r="W136" i="21"/>
  <c r="W137" i="21"/>
  <c r="W138" i="21"/>
  <c r="W139" i="21"/>
  <c r="W140" i="21"/>
  <c r="W141" i="21"/>
  <c r="W142" i="21"/>
  <c r="W143" i="21"/>
  <c r="W144" i="21"/>
  <c r="W145" i="21"/>
  <c r="W146" i="21"/>
  <c r="W147" i="21"/>
  <c r="W148" i="21"/>
  <c r="W149" i="21"/>
  <c r="W150" i="21"/>
  <c r="W151" i="21"/>
  <c r="W152" i="21"/>
  <c r="W153" i="21"/>
  <c r="W154" i="21"/>
  <c r="W155" i="21"/>
  <c r="W156" i="21"/>
  <c r="W157" i="21"/>
  <c r="W158" i="21"/>
  <c r="W159" i="21"/>
  <c r="W160" i="21"/>
  <c r="W161" i="21"/>
  <c r="W162" i="21"/>
  <c r="W163" i="21"/>
  <c r="W164" i="21"/>
  <c r="W165" i="21"/>
  <c r="W166" i="21"/>
  <c r="W167" i="21"/>
  <c r="W168" i="21"/>
  <c r="W169" i="21"/>
  <c r="W170" i="21"/>
  <c r="W171" i="21"/>
  <c r="W172" i="21"/>
  <c r="W173" i="21"/>
  <c r="W174" i="21"/>
  <c r="W175" i="21"/>
  <c r="W176" i="21"/>
  <c r="W177" i="21"/>
  <c r="W178" i="21"/>
  <c r="W179" i="21"/>
  <c r="W180" i="21"/>
  <c r="W181" i="21"/>
  <c r="W182" i="21"/>
  <c r="W183" i="21"/>
  <c r="W184" i="21"/>
  <c r="W185" i="21"/>
  <c r="W186" i="21"/>
  <c r="W187" i="21"/>
  <c r="W188" i="21"/>
  <c r="W189" i="21"/>
  <c r="W190" i="21"/>
  <c r="W191" i="21"/>
  <c r="W192" i="21"/>
  <c r="W193" i="21"/>
  <c r="W194" i="21"/>
  <c r="W195" i="21"/>
  <c r="W196" i="21"/>
  <c r="W197" i="21"/>
  <c r="W198" i="21"/>
  <c r="W199" i="21"/>
  <c r="W200" i="21"/>
  <c r="W201" i="21"/>
  <c r="W202" i="21"/>
  <c r="W203" i="21"/>
  <c r="W204" i="21"/>
  <c r="W205" i="21"/>
  <c r="W206" i="21"/>
  <c r="W207" i="21"/>
  <c r="W208" i="21"/>
  <c r="W209" i="21"/>
  <c r="W210" i="21"/>
  <c r="W211" i="21"/>
  <c r="W212" i="21"/>
  <c r="W213" i="21"/>
  <c r="W214" i="21"/>
  <c r="W215" i="21"/>
  <c r="W216" i="21"/>
  <c r="W217" i="21"/>
  <c r="W218" i="21"/>
  <c r="W219" i="21"/>
  <c r="W220" i="21"/>
  <c r="W221" i="21"/>
  <c r="W222" i="21"/>
  <c r="W223" i="21"/>
  <c r="W224" i="21"/>
  <c r="W225" i="21"/>
  <c r="W226" i="21"/>
  <c r="W227" i="21"/>
  <c r="W228" i="21"/>
  <c r="W229" i="21"/>
  <c r="W230" i="21"/>
  <c r="W231" i="21"/>
  <c r="W232" i="21"/>
  <c r="W233" i="21"/>
  <c r="W234" i="21"/>
  <c r="W235" i="21"/>
  <c r="W236" i="21"/>
  <c r="W237" i="21"/>
  <c r="W238" i="21"/>
  <c r="W239" i="21"/>
  <c r="W240" i="21"/>
  <c r="W241" i="21"/>
  <c r="W242" i="21"/>
  <c r="W243" i="21"/>
  <c r="W244" i="21"/>
  <c r="W245" i="21"/>
  <c r="W246" i="21"/>
  <c r="W247" i="21"/>
  <c r="W248" i="21"/>
  <c r="W249" i="21"/>
  <c r="W250" i="21"/>
  <c r="W251" i="21"/>
  <c r="W252" i="21"/>
  <c r="W253" i="21"/>
  <c r="W254" i="21"/>
  <c r="W255" i="21"/>
  <c r="W256" i="21"/>
  <c r="W257" i="21"/>
  <c r="W258" i="21"/>
  <c r="W259" i="21"/>
  <c r="W260" i="21"/>
  <c r="W261" i="21"/>
  <c r="W262" i="21"/>
  <c r="W263" i="21"/>
  <c r="W264" i="21"/>
  <c r="W265" i="21"/>
  <c r="W266" i="21"/>
  <c r="W267" i="21"/>
  <c r="W268" i="21"/>
  <c r="W269" i="21"/>
  <c r="W270" i="21"/>
  <c r="W271" i="21"/>
  <c r="W272" i="21"/>
  <c r="W273" i="21"/>
  <c r="W274" i="21"/>
  <c r="W275" i="21"/>
  <c r="W276" i="21"/>
  <c r="W277" i="21"/>
  <c r="W278" i="21"/>
  <c r="W279" i="21"/>
  <c r="W280" i="21"/>
  <c r="W281" i="21"/>
  <c r="W282" i="21"/>
  <c r="W283" i="21"/>
  <c r="W284" i="21"/>
  <c r="W285" i="21"/>
  <c r="W286" i="21"/>
  <c r="W287" i="21"/>
  <c r="W288" i="21"/>
  <c r="W289" i="21"/>
  <c r="W290" i="21"/>
  <c r="W291" i="21"/>
  <c r="W292" i="21"/>
  <c r="W293" i="21"/>
  <c r="W294" i="21"/>
  <c r="W295" i="21"/>
  <c r="W296" i="21"/>
  <c r="W297" i="21"/>
  <c r="W298" i="21"/>
  <c r="W299" i="21"/>
  <c r="W300" i="21"/>
  <c r="W301" i="21"/>
  <c r="W302" i="21"/>
  <c r="W303" i="21"/>
  <c r="W304" i="21"/>
  <c r="W305" i="21"/>
  <c r="W306" i="21"/>
  <c r="W307" i="21"/>
  <c r="W308" i="21"/>
  <c r="W309" i="21"/>
  <c r="W310" i="21"/>
  <c r="W311" i="21"/>
  <c r="W312" i="21"/>
  <c r="W313" i="21"/>
  <c r="W314" i="21"/>
  <c r="W315" i="21"/>
  <c r="W316" i="21"/>
  <c r="W317" i="21"/>
  <c r="W318" i="21"/>
  <c r="W319" i="21"/>
  <c r="W320" i="21"/>
  <c r="W321" i="21"/>
  <c r="W322" i="21"/>
  <c r="W323" i="21"/>
  <c r="W324" i="21"/>
  <c r="W325" i="21"/>
  <c r="W326" i="21"/>
  <c r="W327" i="21"/>
  <c r="W328" i="21"/>
  <c r="W329" i="21"/>
  <c r="W330" i="21"/>
  <c r="W331" i="21"/>
  <c r="W332" i="21"/>
  <c r="W333" i="21"/>
  <c r="W334" i="21"/>
  <c r="W335" i="21"/>
  <c r="W336" i="21"/>
  <c r="W337" i="21"/>
  <c r="W338" i="21"/>
  <c r="W339" i="21"/>
  <c r="W340" i="21"/>
  <c r="W341" i="21"/>
  <c r="W342" i="21"/>
  <c r="W343" i="21"/>
  <c r="W344" i="21"/>
  <c r="W345" i="21"/>
  <c r="W346" i="21"/>
  <c r="W347" i="21"/>
  <c r="W348" i="21"/>
  <c r="W349" i="21"/>
  <c r="W350" i="21"/>
  <c r="W351" i="21"/>
  <c r="W352" i="21"/>
  <c r="W353" i="21"/>
  <c r="W354" i="21"/>
  <c r="W355" i="21"/>
  <c r="W356" i="21"/>
  <c r="W357" i="21"/>
  <c r="W358" i="21"/>
  <c r="W359" i="21"/>
  <c r="W360" i="21"/>
  <c r="W361" i="21"/>
  <c r="W362" i="21"/>
  <c r="W363" i="21"/>
  <c r="W364" i="21"/>
  <c r="W365" i="21"/>
  <c r="W366" i="21"/>
  <c r="W367" i="21"/>
  <c r="W368" i="21"/>
  <c r="W369" i="21"/>
  <c r="W370" i="21"/>
  <c r="W371" i="21"/>
  <c r="W372" i="21"/>
  <c r="W373" i="21"/>
  <c r="W374" i="21"/>
  <c r="W375" i="21"/>
  <c r="W376" i="21"/>
  <c r="W377" i="21"/>
  <c r="W378" i="21"/>
  <c r="W379" i="21"/>
  <c r="W380" i="21"/>
  <c r="W381" i="21"/>
  <c r="W2" i="21"/>
  <c r="U3" i="21"/>
  <c r="V3" i="21"/>
  <c r="U4" i="21"/>
  <c r="V4" i="21"/>
  <c r="U5" i="21"/>
  <c r="V5" i="21"/>
  <c r="U6" i="21"/>
  <c r="V6" i="21"/>
  <c r="U7" i="21"/>
  <c r="V7" i="21"/>
  <c r="U8" i="21"/>
  <c r="V8" i="21"/>
  <c r="U9" i="21"/>
  <c r="V9" i="21"/>
  <c r="U10" i="21"/>
  <c r="V10" i="21"/>
  <c r="U11" i="21"/>
  <c r="V11" i="21"/>
  <c r="U12" i="21"/>
  <c r="V12" i="21"/>
  <c r="U13" i="21"/>
  <c r="V13" i="21"/>
  <c r="U14" i="21"/>
  <c r="V14" i="21"/>
  <c r="U15" i="21"/>
  <c r="V15" i="21"/>
  <c r="U16" i="21"/>
  <c r="V16" i="21"/>
  <c r="U17" i="21"/>
  <c r="V17" i="21"/>
  <c r="U18" i="21"/>
  <c r="V18" i="21"/>
  <c r="U19" i="21"/>
  <c r="V19" i="21"/>
  <c r="U20" i="21"/>
  <c r="V20" i="21"/>
  <c r="U21" i="21"/>
  <c r="V21" i="21"/>
  <c r="U22" i="21"/>
  <c r="V22" i="21"/>
  <c r="U23" i="21"/>
  <c r="V23" i="21"/>
  <c r="U24" i="21"/>
  <c r="V24" i="21"/>
  <c r="U25" i="21"/>
  <c r="V25" i="21"/>
  <c r="U26" i="21"/>
  <c r="V26" i="21"/>
  <c r="U27" i="21"/>
  <c r="V27" i="21"/>
  <c r="U28" i="21"/>
  <c r="V28" i="21"/>
  <c r="U29" i="21"/>
  <c r="V29" i="21"/>
  <c r="U30" i="21"/>
  <c r="V30" i="21"/>
  <c r="U31" i="21"/>
  <c r="V31" i="21"/>
  <c r="U32" i="21"/>
  <c r="V32" i="21"/>
  <c r="U33" i="21"/>
  <c r="V33" i="21"/>
  <c r="U34" i="21"/>
  <c r="V34" i="21"/>
  <c r="U35" i="21"/>
  <c r="V35" i="21"/>
  <c r="U36" i="21"/>
  <c r="V36" i="21"/>
  <c r="U37" i="21"/>
  <c r="V37" i="21"/>
  <c r="U38" i="21"/>
  <c r="V38" i="21"/>
  <c r="U39" i="21"/>
  <c r="V39" i="21"/>
  <c r="U40" i="21"/>
  <c r="V40" i="21"/>
  <c r="U41" i="21"/>
  <c r="V41" i="21"/>
  <c r="U42" i="21"/>
  <c r="V42" i="21"/>
  <c r="U43" i="21"/>
  <c r="V43" i="21"/>
  <c r="U44" i="21"/>
  <c r="V44" i="21"/>
  <c r="U45" i="21"/>
  <c r="V45" i="21"/>
  <c r="U46" i="21"/>
  <c r="V46" i="21"/>
  <c r="U47" i="21"/>
  <c r="V47" i="21"/>
  <c r="U48" i="21"/>
  <c r="V48" i="21"/>
  <c r="U49" i="21"/>
  <c r="V49" i="21"/>
  <c r="U50" i="21"/>
  <c r="V50" i="21"/>
  <c r="U51" i="21"/>
  <c r="V51" i="21"/>
  <c r="U52" i="21"/>
  <c r="V52" i="21"/>
  <c r="U53" i="21"/>
  <c r="V53" i="21"/>
  <c r="U54" i="21"/>
  <c r="V54" i="21"/>
  <c r="U55" i="21"/>
  <c r="V55" i="21"/>
  <c r="U56" i="21"/>
  <c r="V56" i="21"/>
  <c r="U57" i="21"/>
  <c r="V57" i="21"/>
  <c r="U58" i="21"/>
  <c r="V58" i="21"/>
  <c r="U59" i="21"/>
  <c r="V59" i="21"/>
  <c r="U60" i="21"/>
  <c r="V60" i="21"/>
  <c r="U61" i="21"/>
  <c r="V61" i="21"/>
  <c r="U62" i="21"/>
  <c r="V62" i="21"/>
  <c r="U63" i="21"/>
  <c r="V63" i="21"/>
  <c r="U64" i="21"/>
  <c r="V64" i="21"/>
  <c r="U65" i="21"/>
  <c r="V65" i="21"/>
  <c r="U66" i="21"/>
  <c r="V66" i="21"/>
  <c r="U67" i="21"/>
  <c r="V67" i="21"/>
  <c r="U68" i="21"/>
  <c r="V68" i="21"/>
  <c r="U69" i="21"/>
  <c r="V69" i="21"/>
  <c r="U70" i="21"/>
  <c r="V70" i="21"/>
  <c r="U71" i="21"/>
  <c r="V71" i="21"/>
  <c r="U72" i="21"/>
  <c r="V72" i="21"/>
  <c r="U73" i="21"/>
  <c r="V73" i="21"/>
  <c r="U74" i="21"/>
  <c r="V74" i="21"/>
  <c r="U75" i="21"/>
  <c r="V75" i="21"/>
  <c r="U76" i="21"/>
  <c r="V76" i="21"/>
  <c r="U77" i="21"/>
  <c r="V77" i="21"/>
  <c r="U78" i="21"/>
  <c r="V78" i="21"/>
  <c r="U79" i="21"/>
  <c r="V79" i="21"/>
  <c r="U80" i="21"/>
  <c r="V80" i="21"/>
  <c r="U81" i="21"/>
  <c r="V81" i="21"/>
  <c r="U82" i="21"/>
  <c r="V82" i="21"/>
  <c r="U83" i="21"/>
  <c r="V83" i="21"/>
  <c r="U84" i="21"/>
  <c r="V84" i="21"/>
  <c r="U85" i="21"/>
  <c r="V85" i="21"/>
  <c r="U86" i="21"/>
  <c r="V86" i="21"/>
  <c r="U87" i="21"/>
  <c r="V87" i="21"/>
  <c r="U88" i="21"/>
  <c r="V88" i="21"/>
  <c r="U89" i="21"/>
  <c r="V89" i="21"/>
  <c r="U90" i="21"/>
  <c r="V90" i="21"/>
  <c r="U91" i="21"/>
  <c r="V91" i="21"/>
  <c r="U92" i="21"/>
  <c r="V92" i="21"/>
  <c r="U93" i="21"/>
  <c r="V93" i="21"/>
  <c r="U94" i="21"/>
  <c r="V94" i="21"/>
  <c r="U95" i="21"/>
  <c r="V95" i="21"/>
  <c r="U96" i="21"/>
  <c r="V96" i="21"/>
  <c r="U97" i="21"/>
  <c r="V97" i="21"/>
  <c r="U98" i="21"/>
  <c r="V98" i="21"/>
  <c r="U99" i="21"/>
  <c r="V99" i="21"/>
  <c r="U100" i="21"/>
  <c r="V100" i="21"/>
  <c r="U101" i="21"/>
  <c r="V101" i="21"/>
  <c r="U102" i="21"/>
  <c r="V102" i="21"/>
  <c r="U103" i="21"/>
  <c r="V103" i="21"/>
  <c r="U104" i="21"/>
  <c r="V104" i="21"/>
  <c r="U105" i="21"/>
  <c r="V105" i="21"/>
  <c r="U106" i="21"/>
  <c r="V106" i="21"/>
  <c r="U107" i="21"/>
  <c r="V107" i="21"/>
  <c r="U108" i="21"/>
  <c r="V108" i="21"/>
  <c r="U109" i="21"/>
  <c r="V109" i="21"/>
  <c r="U110" i="21"/>
  <c r="V110" i="21"/>
  <c r="U111" i="21"/>
  <c r="V111" i="21"/>
  <c r="U112" i="21"/>
  <c r="V112" i="21"/>
  <c r="U113" i="21"/>
  <c r="V113" i="21"/>
  <c r="U114" i="21"/>
  <c r="V114" i="21"/>
  <c r="U115" i="21"/>
  <c r="V115" i="21"/>
  <c r="U116" i="21"/>
  <c r="V116" i="21"/>
  <c r="U117" i="21"/>
  <c r="V117" i="21"/>
  <c r="U118" i="21"/>
  <c r="V118" i="21"/>
  <c r="U119" i="21"/>
  <c r="V119" i="21"/>
  <c r="U120" i="21"/>
  <c r="V120" i="21"/>
  <c r="U121" i="21"/>
  <c r="V121" i="21"/>
  <c r="U122" i="21"/>
  <c r="V122" i="21"/>
  <c r="U123" i="21"/>
  <c r="V123" i="21"/>
  <c r="U124" i="21"/>
  <c r="V124" i="21"/>
  <c r="U125" i="21"/>
  <c r="V125" i="21"/>
  <c r="U126" i="21"/>
  <c r="V126" i="21"/>
  <c r="U127" i="21"/>
  <c r="V127" i="21"/>
  <c r="U128" i="21"/>
  <c r="V128" i="21"/>
  <c r="U129" i="21"/>
  <c r="V129" i="21"/>
  <c r="U130" i="21"/>
  <c r="V130" i="21"/>
  <c r="U131" i="21"/>
  <c r="V131" i="21"/>
  <c r="U132" i="21"/>
  <c r="V132" i="21"/>
  <c r="U133" i="21"/>
  <c r="V133" i="21"/>
  <c r="U134" i="21"/>
  <c r="V134" i="21"/>
  <c r="U135" i="21"/>
  <c r="V135" i="21"/>
  <c r="U136" i="21"/>
  <c r="V136" i="21"/>
  <c r="U137" i="21"/>
  <c r="V137" i="21"/>
  <c r="U138" i="21"/>
  <c r="V138" i="21"/>
  <c r="U139" i="21"/>
  <c r="V139" i="21"/>
  <c r="U140" i="21"/>
  <c r="V140" i="21"/>
  <c r="U141" i="21"/>
  <c r="V141" i="21"/>
  <c r="U142" i="21"/>
  <c r="V142" i="21"/>
  <c r="U143" i="21"/>
  <c r="V143" i="21"/>
  <c r="U144" i="21"/>
  <c r="V144" i="21"/>
  <c r="U145" i="21"/>
  <c r="V145" i="21"/>
  <c r="U146" i="21"/>
  <c r="V146" i="21"/>
  <c r="U147" i="21"/>
  <c r="V147" i="21"/>
  <c r="U148" i="21"/>
  <c r="V148" i="21"/>
  <c r="U149" i="21"/>
  <c r="V149" i="21"/>
  <c r="U150" i="21"/>
  <c r="V150" i="21"/>
  <c r="U151" i="21"/>
  <c r="V151" i="21"/>
  <c r="U152" i="21"/>
  <c r="V152" i="21"/>
  <c r="U153" i="21"/>
  <c r="V153" i="21"/>
  <c r="U154" i="21"/>
  <c r="V154" i="21"/>
  <c r="U155" i="21"/>
  <c r="V155" i="21"/>
  <c r="U156" i="21"/>
  <c r="V156" i="21"/>
  <c r="U157" i="21"/>
  <c r="V157" i="21"/>
  <c r="U158" i="21"/>
  <c r="V158" i="21"/>
  <c r="U159" i="21"/>
  <c r="V159" i="21"/>
  <c r="U160" i="21"/>
  <c r="V160" i="21"/>
  <c r="U161" i="21"/>
  <c r="V161" i="21"/>
  <c r="U162" i="21"/>
  <c r="V162" i="21"/>
  <c r="U163" i="21"/>
  <c r="V163" i="21"/>
  <c r="U164" i="21"/>
  <c r="V164" i="21"/>
  <c r="U165" i="21"/>
  <c r="V165" i="21"/>
  <c r="U166" i="21"/>
  <c r="V166" i="21"/>
  <c r="U167" i="21"/>
  <c r="V167" i="21"/>
  <c r="U168" i="21"/>
  <c r="V168" i="21"/>
  <c r="U169" i="21"/>
  <c r="V169" i="21"/>
  <c r="U170" i="21"/>
  <c r="V170" i="21"/>
  <c r="U171" i="21"/>
  <c r="V171" i="21"/>
  <c r="U172" i="21"/>
  <c r="V172" i="21"/>
  <c r="U173" i="21"/>
  <c r="V173" i="21"/>
  <c r="U174" i="21"/>
  <c r="V174" i="21"/>
  <c r="U175" i="21"/>
  <c r="V175" i="21"/>
  <c r="U176" i="21"/>
  <c r="V176" i="21"/>
  <c r="U177" i="21"/>
  <c r="V177" i="21"/>
  <c r="U178" i="21"/>
  <c r="V178" i="21"/>
  <c r="U179" i="21"/>
  <c r="V179" i="21"/>
  <c r="U180" i="21"/>
  <c r="V180" i="21"/>
  <c r="U181" i="21"/>
  <c r="V181" i="21"/>
  <c r="U182" i="21"/>
  <c r="V182" i="21"/>
  <c r="U183" i="21"/>
  <c r="V183" i="21"/>
  <c r="U184" i="21"/>
  <c r="V184" i="21"/>
  <c r="U185" i="21"/>
  <c r="V185" i="21"/>
  <c r="U186" i="21"/>
  <c r="V186" i="21"/>
  <c r="U187" i="21"/>
  <c r="V187" i="21"/>
  <c r="U188" i="21"/>
  <c r="V188" i="21"/>
  <c r="U189" i="21"/>
  <c r="V189" i="21"/>
  <c r="U190" i="21"/>
  <c r="V190" i="21"/>
  <c r="U191" i="21"/>
  <c r="V191" i="21"/>
  <c r="U192" i="21"/>
  <c r="V192" i="21"/>
  <c r="U193" i="21"/>
  <c r="V193" i="21"/>
  <c r="U194" i="21"/>
  <c r="V194" i="21"/>
  <c r="U195" i="21"/>
  <c r="V195" i="21"/>
  <c r="U196" i="21"/>
  <c r="V196" i="21"/>
  <c r="U197" i="21"/>
  <c r="V197" i="21"/>
  <c r="U198" i="21"/>
  <c r="V198" i="21"/>
  <c r="U199" i="21"/>
  <c r="V199" i="21"/>
  <c r="U200" i="21"/>
  <c r="V200" i="21"/>
  <c r="U201" i="21"/>
  <c r="V201" i="21"/>
  <c r="U202" i="21"/>
  <c r="V202" i="21"/>
  <c r="U203" i="21"/>
  <c r="V203" i="21"/>
  <c r="U204" i="21"/>
  <c r="V204" i="21"/>
  <c r="U205" i="21"/>
  <c r="V205" i="21"/>
  <c r="U206" i="21"/>
  <c r="V206" i="21"/>
  <c r="U207" i="21"/>
  <c r="V207" i="21"/>
  <c r="U208" i="21"/>
  <c r="V208" i="21"/>
  <c r="U209" i="21"/>
  <c r="V209" i="21"/>
  <c r="U210" i="21"/>
  <c r="V210" i="21"/>
  <c r="U211" i="21"/>
  <c r="V211" i="21"/>
  <c r="U212" i="21"/>
  <c r="V212" i="21"/>
  <c r="U213" i="21"/>
  <c r="V213" i="21"/>
  <c r="U214" i="21"/>
  <c r="V214" i="21"/>
  <c r="U215" i="21"/>
  <c r="V215" i="21"/>
  <c r="U216" i="21"/>
  <c r="V216" i="21"/>
  <c r="U217" i="21"/>
  <c r="V217" i="21"/>
  <c r="U218" i="21"/>
  <c r="V218" i="21"/>
  <c r="U219" i="21"/>
  <c r="V219" i="21"/>
  <c r="U220" i="21"/>
  <c r="V220" i="21"/>
  <c r="U221" i="21"/>
  <c r="V221" i="21"/>
  <c r="U222" i="21"/>
  <c r="V222" i="21"/>
  <c r="U223" i="21"/>
  <c r="V223" i="21"/>
  <c r="U224" i="21"/>
  <c r="V224" i="21"/>
  <c r="U225" i="21"/>
  <c r="V225" i="21"/>
  <c r="U226" i="21"/>
  <c r="V226" i="21"/>
  <c r="U227" i="21"/>
  <c r="V227" i="21"/>
  <c r="U228" i="21"/>
  <c r="V228" i="21"/>
  <c r="U229" i="21"/>
  <c r="V229" i="21"/>
  <c r="U230" i="21"/>
  <c r="V230" i="21"/>
  <c r="U231" i="21"/>
  <c r="V231" i="21"/>
  <c r="U232" i="21"/>
  <c r="V232" i="21"/>
  <c r="U233" i="21"/>
  <c r="V233" i="21"/>
  <c r="U234" i="21"/>
  <c r="V234" i="21"/>
  <c r="U235" i="21"/>
  <c r="V235" i="21"/>
  <c r="U236" i="21"/>
  <c r="V236" i="21"/>
  <c r="U237" i="21"/>
  <c r="V237" i="21"/>
  <c r="U238" i="21"/>
  <c r="V238" i="21"/>
  <c r="U239" i="21"/>
  <c r="V239" i="21"/>
  <c r="U240" i="21"/>
  <c r="V240" i="21"/>
  <c r="U241" i="21"/>
  <c r="V241" i="21"/>
  <c r="U242" i="21"/>
  <c r="V242" i="21"/>
  <c r="U243" i="21"/>
  <c r="V243" i="21"/>
  <c r="U244" i="21"/>
  <c r="V244" i="21"/>
  <c r="U245" i="21"/>
  <c r="V245" i="21"/>
  <c r="U246" i="21"/>
  <c r="V246" i="21"/>
  <c r="U247" i="21"/>
  <c r="V247" i="21"/>
  <c r="U248" i="21"/>
  <c r="V248" i="21"/>
  <c r="U249" i="21"/>
  <c r="V249" i="21"/>
  <c r="U250" i="21"/>
  <c r="V250" i="21"/>
  <c r="U251" i="21"/>
  <c r="V251" i="21"/>
  <c r="U252" i="21"/>
  <c r="V252" i="21"/>
  <c r="U253" i="21"/>
  <c r="V253" i="21"/>
  <c r="U254" i="21"/>
  <c r="V254" i="21"/>
  <c r="U255" i="21"/>
  <c r="V255" i="21"/>
  <c r="U256" i="21"/>
  <c r="V256" i="21"/>
  <c r="U257" i="21"/>
  <c r="V257" i="21"/>
  <c r="U258" i="21"/>
  <c r="V258" i="21"/>
  <c r="U259" i="21"/>
  <c r="V259" i="21"/>
  <c r="U260" i="21"/>
  <c r="V260" i="21"/>
  <c r="U261" i="21"/>
  <c r="V261" i="21"/>
  <c r="U262" i="21"/>
  <c r="V262" i="21"/>
  <c r="U263" i="21"/>
  <c r="V263" i="21"/>
  <c r="U264" i="21"/>
  <c r="V264" i="21"/>
  <c r="U265" i="21"/>
  <c r="V265" i="21"/>
  <c r="U266" i="21"/>
  <c r="V266" i="21"/>
  <c r="U267" i="21"/>
  <c r="V267" i="21"/>
  <c r="U268" i="21"/>
  <c r="V268" i="21"/>
  <c r="U269" i="21"/>
  <c r="V269" i="21"/>
  <c r="U270" i="21"/>
  <c r="V270" i="21"/>
  <c r="U271" i="21"/>
  <c r="V271" i="21"/>
  <c r="U272" i="21"/>
  <c r="V272" i="21"/>
  <c r="U273" i="21"/>
  <c r="V273" i="21"/>
  <c r="U274" i="21"/>
  <c r="V274" i="21"/>
  <c r="U275" i="21"/>
  <c r="V275" i="21"/>
  <c r="U276" i="21"/>
  <c r="V276" i="21"/>
  <c r="U277" i="21"/>
  <c r="V277" i="21"/>
  <c r="U278" i="21"/>
  <c r="V278" i="21"/>
  <c r="U279" i="21"/>
  <c r="V279" i="21"/>
  <c r="U280" i="21"/>
  <c r="V280" i="21"/>
  <c r="U281" i="21"/>
  <c r="V281" i="21"/>
  <c r="U282" i="21"/>
  <c r="V282" i="21"/>
  <c r="U283" i="21"/>
  <c r="V283" i="21"/>
  <c r="U284" i="21"/>
  <c r="V284" i="21"/>
  <c r="U285" i="21"/>
  <c r="V285" i="21"/>
  <c r="U286" i="21"/>
  <c r="V286" i="21"/>
  <c r="U287" i="21"/>
  <c r="V287" i="21"/>
  <c r="U288" i="21"/>
  <c r="V288" i="21"/>
  <c r="U289" i="21"/>
  <c r="V289" i="21"/>
  <c r="U290" i="21"/>
  <c r="V290" i="21"/>
  <c r="U291" i="21"/>
  <c r="V291" i="21"/>
  <c r="U292" i="21"/>
  <c r="V292" i="21"/>
  <c r="U293" i="21"/>
  <c r="V293" i="21"/>
  <c r="U294" i="21"/>
  <c r="V294" i="21"/>
  <c r="U295" i="21"/>
  <c r="V295" i="21"/>
  <c r="U296" i="21"/>
  <c r="V296" i="21"/>
  <c r="U297" i="21"/>
  <c r="V297" i="21"/>
  <c r="U298" i="21"/>
  <c r="V298" i="21"/>
  <c r="U299" i="21"/>
  <c r="V299" i="21"/>
  <c r="U300" i="21"/>
  <c r="V300" i="21"/>
  <c r="U301" i="21"/>
  <c r="V301" i="21"/>
  <c r="U302" i="21"/>
  <c r="V302" i="21"/>
  <c r="U303" i="21"/>
  <c r="V303" i="21"/>
  <c r="U304" i="21"/>
  <c r="V304" i="21"/>
  <c r="U305" i="21"/>
  <c r="V305" i="21"/>
  <c r="U306" i="21"/>
  <c r="V306" i="21"/>
  <c r="U307" i="21"/>
  <c r="V307" i="21"/>
  <c r="U308" i="21"/>
  <c r="V308" i="21"/>
  <c r="U309" i="21"/>
  <c r="V309" i="21"/>
  <c r="U310" i="21"/>
  <c r="V310" i="21"/>
  <c r="U311" i="21"/>
  <c r="V311" i="21"/>
  <c r="U312" i="21"/>
  <c r="V312" i="21"/>
  <c r="U313" i="21"/>
  <c r="V313" i="21"/>
  <c r="U314" i="21"/>
  <c r="V314" i="21"/>
  <c r="U315" i="21"/>
  <c r="V315" i="21"/>
  <c r="U316" i="21"/>
  <c r="V316" i="21"/>
  <c r="U317" i="21"/>
  <c r="V317" i="21"/>
  <c r="U318" i="21"/>
  <c r="V318" i="21"/>
  <c r="U319" i="21"/>
  <c r="V319" i="21"/>
  <c r="U320" i="21"/>
  <c r="V320" i="21"/>
  <c r="U321" i="21"/>
  <c r="V321" i="21"/>
  <c r="U322" i="21"/>
  <c r="V322" i="21"/>
  <c r="U323" i="21"/>
  <c r="V323" i="21"/>
  <c r="U324" i="21"/>
  <c r="V324" i="21"/>
  <c r="U325" i="21"/>
  <c r="V325" i="21"/>
  <c r="U326" i="21"/>
  <c r="V326" i="21"/>
  <c r="U327" i="21"/>
  <c r="V327" i="21"/>
  <c r="U328" i="21"/>
  <c r="V328" i="21"/>
  <c r="U329" i="21"/>
  <c r="V329" i="21"/>
  <c r="U330" i="21"/>
  <c r="V330" i="21"/>
  <c r="U331" i="21"/>
  <c r="V331" i="21"/>
  <c r="U332" i="21"/>
  <c r="V332" i="21"/>
  <c r="U333" i="21"/>
  <c r="V333" i="21"/>
  <c r="U334" i="21"/>
  <c r="V334" i="21"/>
  <c r="U335" i="21"/>
  <c r="V335" i="21"/>
  <c r="U336" i="21"/>
  <c r="V336" i="21"/>
  <c r="U337" i="21"/>
  <c r="V337" i="21"/>
  <c r="U338" i="21"/>
  <c r="V338" i="21"/>
  <c r="U339" i="21"/>
  <c r="V339" i="21"/>
  <c r="U340" i="21"/>
  <c r="V340" i="21"/>
  <c r="U341" i="21"/>
  <c r="V341" i="21"/>
  <c r="U342" i="21"/>
  <c r="V342" i="21"/>
  <c r="U343" i="21"/>
  <c r="V343" i="21"/>
  <c r="U344" i="21"/>
  <c r="V344" i="21"/>
  <c r="U345" i="21"/>
  <c r="V345" i="21"/>
  <c r="U346" i="21"/>
  <c r="V346" i="21"/>
  <c r="U347" i="21"/>
  <c r="V347" i="21"/>
  <c r="U348" i="21"/>
  <c r="V348" i="21"/>
  <c r="U349" i="21"/>
  <c r="V349" i="21"/>
  <c r="U350" i="21"/>
  <c r="V350" i="21"/>
  <c r="U351" i="21"/>
  <c r="V351" i="21"/>
  <c r="U352" i="21"/>
  <c r="V352" i="21"/>
  <c r="U353" i="21"/>
  <c r="V353" i="21"/>
  <c r="U354" i="21"/>
  <c r="V354" i="21"/>
  <c r="U355" i="21"/>
  <c r="V355" i="21"/>
  <c r="U356" i="21"/>
  <c r="V356" i="21"/>
  <c r="U357" i="21"/>
  <c r="V357" i="21"/>
  <c r="U358" i="21"/>
  <c r="V358" i="21"/>
  <c r="U359" i="21"/>
  <c r="V359" i="21"/>
  <c r="U360" i="21"/>
  <c r="V360" i="21"/>
  <c r="U361" i="21"/>
  <c r="V361" i="21"/>
  <c r="U362" i="21"/>
  <c r="V362" i="21"/>
  <c r="U363" i="21"/>
  <c r="V363" i="21"/>
  <c r="U364" i="21"/>
  <c r="V364" i="21"/>
  <c r="U365" i="21"/>
  <c r="V365" i="21"/>
  <c r="U366" i="21"/>
  <c r="V366" i="21"/>
  <c r="U367" i="21"/>
  <c r="V367" i="21"/>
  <c r="U368" i="21"/>
  <c r="V368" i="21"/>
  <c r="U369" i="21"/>
  <c r="V369" i="21"/>
  <c r="U370" i="21"/>
  <c r="V370" i="21"/>
  <c r="U371" i="21"/>
  <c r="V371" i="21"/>
  <c r="U372" i="21"/>
  <c r="V372" i="21"/>
  <c r="U373" i="21"/>
  <c r="V373" i="21"/>
  <c r="U374" i="21"/>
  <c r="V374" i="21"/>
  <c r="U375" i="21"/>
  <c r="V375" i="21"/>
  <c r="U376" i="21"/>
  <c r="V376" i="21"/>
  <c r="U377" i="21"/>
  <c r="V377" i="21"/>
  <c r="U378" i="21"/>
  <c r="V378" i="21"/>
  <c r="U379" i="21"/>
  <c r="V379" i="21"/>
  <c r="U380" i="21"/>
  <c r="V380" i="21"/>
  <c r="U381" i="21"/>
  <c r="V381" i="21"/>
  <c r="V2" i="21"/>
  <c r="U2" i="21"/>
  <c r="S357" i="21"/>
  <c r="S358" i="21"/>
  <c r="S359" i="21"/>
  <c r="S360" i="21"/>
  <c r="S361" i="21"/>
  <c r="S362" i="21"/>
  <c r="S363" i="21"/>
  <c r="S364" i="21"/>
  <c r="S365" i="21"/>
  <c r="S366" i="21"/>
  <c r="S367" i="21"/>
  <c r="S368" i="21"/>
  <c r="S369" i="21"/>
  <c r="S370" i="21"/>
  <c r="S371" i="21"/>
  <c r="S372" i="21"/>
  <c r="S373" i="21"/>
  <c r="S374" i="21"/>
  <c r="S375" i="21"/>
  <c r="S376" i="21"/>
  <c r="S377" i="21"/>
  <c r="S378" i="21"/>
  <c r="S379" i="21"/>
  <c r="S380" i="21"/>
  <c r="S381" i="21"/>
  <c r="R357" i="21"/>
  <c r="R358" i="21"/>
  <c r="R359" i="21"/>
  <c r="R360" i="21"/>
  <c r="R361" i="21"/>
  <c r="R362" i="21"/>
  <c r="R363" i="21"/>
  <c r="R364" i="21"/>
  <c r="R365" i="21"/>
  <c r="R366" i="21"/>
  <c r="R367" i="21"/>
  <c r="R368" i="21"/>
  <c r="R369" i="21"/>
  <c r="R370" i="21"/>
  <c r="R371" i="21"/>
  <c r="R372" i="21"/>
  <c r="R373" i="21"/>
  <c r="R374" i="21"/>
  <c r="R375" i="21"/>
  <c r="R376" i="21"/>
  <c r="R377" i="21"/>
  <c r="R378" i="21"/>
  <c r="R379" i="21"/>
  <c r="R380" i="21"/>
  <c r="R381" i="21"/>
  <c r="Q362" i="21"/>
  <c r="Q363" i="21"/>
  <c r="Q364" i="21"/>
  <c r="Q365" i="21"/>
  <c r="Q366" i="21"/>
  <c r="Q367" i="21"/>
  <c r="Q368" i="21"/>
  <c r="Q369" i="21"/>
  <c r="Q370" i="21"/>
  <c r="Q371" i="21"/>
  <c r="Q372" i="21"/>
  <c r="Q373" i="21"/>
  <c r="Q374" i="21"/>
  <c r="Q375" i="21"/>
  <c r="Q376" i="21"/>
  <c r="Q377" i="21"/>
  <c r="Q378" i="21"/>
  <c r="Q379" i="21"/>
  <c r="Q380" i="21"/>
  <c r="Q381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S50" i="21"/>
  <c r="S51" i="21"/>
  <c r="S52" i="2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78" i="21"/>
  <c r="S79" i="21"/>
  <c r="S80" i="21"/>
  <c r="S81" i="21"/>
  <c r="S82" i="21"/>
  <c r="S83" i="21"/>
  <c r="S84" i="21"/>
  <c r="S85" i="21"/>
  <c r="S86" i="21"/>
  <c r="S87" i="21"/>
  <c r="S88" i="21"/>
  <c r="S89" i="21"/>
  <c r="S90" i="21"/>
  <c r="S91" i="21"/>
  <c r="S92" i="21"/>
  <c r="S93" i="21"/>
  <c r="S94" i="21"/>
  <c r="S95" i="21"/>
  <c r="S96" i="21"/>
  <c r="S97" i="21"/>
  <c r="S98" i="21"/>
  <c r="S99" i="21"/>
  <c r="S100" i="21"/>
  <c r="S101" i="21"/>
  <c r="S102" i="21"/>
  <c r="S103" i="21"/>
  <c r="S104" i="21"/>
  <c r="S105" i="21"/>
  <c r="S106" i="21"/>
  <c r="S107" i="21"/>
  <c r="S108" i="21"/>
  <c r="S109" i="21"/>
  <c r="S110" i="21"/>
  <c r="S111" i="21"/>
  <c r="S112" i="21"/>
  <c r="S113" i="21"/>
  <c r="S114" i="21"/>
  <c r="S115" i="21"/>
  <c r="S116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S140" i="21"/>
  <c r="S141" i="21"/>
  <c r="S142" i="21"/>
  <c r="S143" i="21"/>
  <c r="S144" i="21"/>
  <c r="S145" i="21"/>
  <c r="S146" i="21"/>
  <c r="S147" i="21"/>
  <c r="S148" i="21"/>
  <c r="S149" i="21"/>
  <c r="S150" i="21"/>
  <c r="S151" i="21"/>
  <c r="S152" i="21"/>
  <c r="S153" i="21"/>
  <c r="S154" i="21"/>
  <c r="S155" i="21"/>
  <c r="S156" i="21"/>
  <c r="S157" i="21"/>
  <c r="S158" i="21"/>
  <c r="S159" i="21"/>
  <c r="S160" i="21"/>
  <c r="S161" i="21"/>
  <c r="S162" i="21"/>
  <c r="S163" i="21"/>
  <c r="S164" i="21"/>
  <c r="S165" i="21"/>
  <c r="S166" i="21"/>
  <c r="S167" i="21"/>
  <c r="S168" i="21"/>
  <c r="S169" i="21"/>
  <c r="S170" i="21"/>
  <c r="S171" i="21"/>
  <c r="S172" i="21"/>
  <c r="S173" i="21"/>
  <c r="S174" i="21"/>
  <c r="S175" i="21"/>
  <c r="S176" i="21"/>
  <c r="S177" i="21"/>
  <c r="S178" i="21"/>
  <c r="S179" i="21"/>
  <c r="S180" i="21"/>
  <c r="S181" i="21"/>
  <c r="S182" i="21"/>
  <c r="S183" i="21"/>
  <c r="S184" i="21"/>
  <c r="S185" i="21"/>
  <c r="S186" i="21"/>
  <c r="S187" i="21"/>
  <c r="S188" i="21"/>
  <c r="S189" i="21"/>
  <c r="S190" i="21"/>
  <c r="S191" i="21"/>
  <c r="S192" i="21"/>
  <c r="S193" i="21"/>
  <c r="S194" i="21"/>
  <c r="S195" i="21"/>
  <c r="S196" i="21"/>
  <c r="S197" i="21"/>
  <c r="S198" i="21"/>
  <c r="S199" i="21"/>
  <c r="S200" i="21"/>
  <c r="S201" i="21"/>
  <c r="S202" i="21"/>
  <c r="S203" i="21"/>
  <c r="S204" i="21"/>
  <c r="S205" i="21"/>
  <c r="S206" i="21"/>
  <c r="S207" i="21"/>
  <c r="S208" i="21"/>
  <c r="S209" i="21"/>
  <c r="S210" i="21"/>
  <c r="S211" i="21"/>
  <c r="S212" i="21"/>
  <c r="S213" i="21"/>
  <c r="S214" i="21"/>
  <c r="S215" i="21"/>
  <c r="S216" i="21"/>
  <c r="S217" i="21"/>
  <c r="S218" i="21"/>
  <c r="S219" i="21"/>
  <c r="S220" i="21"/>
  <c r="S221" i="21"/>
  <c r="S222" i="21"/>
  <c r="S223" i="21"/>
  <c r="S224" i="21"/>
  <c r="S225" i="21"/>
  <c r="S226" i="21"/>
  <c r="S227" i="21"/>
  <c r="S228" i="21"/>
  <c r="S229" i="21"/>
  <c r="S230" i="21"/>
  <c r="S231" i="21"/>
  <c r="S232" i="21"/>
  <c r="S233" i="21"/>
  <c r="S234" i="21"/>
  <c r="S235" i="21"/>
  <c r="S236" i="21"/>
  <c r="S237" i="21"/>
  <c r="S238" i="21"/>
  <c r="S239" i="21"/>
  <c r="S240" i="21"/>
  <c r="S241" i="21"/>
  <c r="S242" i="21"/>
  <c r="S243" i="21"/>
  <c r="S244" i="21"/>
  <c r="S245" i="21"/>
  <c r="S246" i="21"/>
  <c r="S247" i="21"/>
  <c r="S248" i="21"/>
  <c r="S249" i="21"/>
  <c r="S250" i="21"/>
  <c r="S251" i="21"/>
  <c r="S252" i="21"/>
  <c r="S253" i="21"/>
  <c r="S254" i="21"/>
  <c r="S255" i="21"/>
  <c r="S256" i="21"/>
  <c r="S257" i="21"/>
  <c r="S258" i="21"/>
  <c r="S259" i="21"/>
  <c r="S260" i="21"/>
  <c r="S261" i="21"/>
  <c r="S262" i="21"/>
  <c r="S263" i="21"/>
  <c r="S264" i="21"/>
  <c r="S265" i="21"/>
  <c r="S266" i="21"/>
  <c r="S267" i="21"/>
  <c r="S268" i="21"/>
  <c r="S269" i="21"/>
  <c r="S270" i="21"/>
  <c r="S271" i="21"/>
  <c r="S272" i="21"/>
  <c r="S273" i="21"/>
  <c r="S274" i="21"/>
  <c r="S275" i="21"/>
  <c r="S276" i="21"/>
  <c r="S277" i="21"/>
  <c r="S278" i="21"/>
  <c r="S279" i="21"/>
  <c r="S280" i="21"/>
  <c r="S281" i="21"/>
  <c r="S282" i="21"/>
  <c r="S283" i="21"/>
  <c r="S284" i="21"/>
  <c r="S285" i="21"/>
  <c r="S286" i="21"/>
  <c r="S287" i="21"/>
  <c r="S288" i="21"/>
  <c r="S289" i="21"/>
  <c r="S290" i="21"/>
  <c r="S291" i="21"/>
  <c r="S292" i="21"/>
  <c r="S293" i="21"/>
  <c r="S294" i="21"/>
  <c r="S295" i="21"/>
  <c r="S296" i="21"/>
  <c r="S297" i="21"/>
  <c r="S298" i="21"/>
  <c r="S299" i="21"/>
  <c r="S300" i="21"/>
  <c r="S301" i="21"/>
  <c r="S302" i="21"/>
  <c r="S303" i="21"/>
  <c r="S304" i="21"/>
  <c r="S305" i="21"/>
  <c r="S306" i="21"/>
  <c r="S307" i="21"/>
  <c r="S308" i="21"/>
  <c r="S309" i="21"/>
  <c r="S310" i="21"/>
  <c r="S311" i="21"/>
  <c r="S312" i="21"/>
  <c r="S313" i="21"/>
  <c r="S314" i="21"/>
  <c r="S315" i="21"/>
  <c r="S316" i="21"/>
  <c r="S317" i="21"/>
  <c r="S318" i="21"/>
  <c r="S319" i="21"/>
  <c r="S320" i="21"/>
  <c r="S321" i="21"/>
  <c r="S322" i="21"/>
  <c r="S323" i="21"/>
  <c r="S324" i="21"/>
  <c r="S325" i="21"/>
  <c r="S326" i="21"/>
  <c r="S327" i="21"/>
  <c r="S328" i="21"/>
  <c r="S329" i="21"/>
  <c r="S330" i="21"/>
  <c r="S331" i="21"/>
  <c r="S332" i="21"/>
  <c r="S333" i="21"/>
  <c r="S334" i="21"/>
  <c r="S335" i="21"/>
  <c r="S336" i="21"/>
  <c r="S337" i="21"/>
  <c r="S338" i="21"/>
  <c r="S339" i="21"/>
  <c r="S340" i="21"/>
  <c r="S341" i="21"/>
  <c r="S342" i="21"/>
  <c r="S343" i="21"/>
  <c r="S344" i="21"/>
  <c r="S345" i="21"/>
  <c r="S346" i="21"/>
  <c r="S347" i="21"/>
  <c r="S348" i="21"/>
  <c r="S349" i="21"/>
  <c r="S350" i="21"/>
  <c r="S351" i="21"/>
  <c r="S352" i="21"/>
  <c r="S353" i="21"/>
  <c r="S354" i="21"/>
  <c r="S355" i="21"/>
  <c r="S356" i="21"/>
  <c r="T3" i="21"/>
  <c r="T4" i="21"/>
  <c r="T5" i="21"/>
  <c r="T6" i="21"/>
  <c r="T7" i="21"/>
  <c r="T8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T101" i="21"/>
  <c r="T102" i="21"/>
  <c r="T103" i="21"/>
  <c r="T104" i="21"/>
  <c r="T105" i="21"/>
  <c r="T106" i="21"/>
  <c r="T107" i="21"/>
  <c r="T108" i="21"/>
  <c r="T109" i="21"/>
  <c r="T110" i="21"/>
  <c r="T111" i="21"/>
  <c r="T112" i="21"/>
  <c r="T113" i="21"/>
  <c r="T114" i="21"/>
  <c r="T115" i="21"/>
  <c r="T116" i="21"/>
  <c r="T117" i="21"/>
  <c r="T118" i="21"/>
  <c r="T119" i="21"/>
  <c r="T120" i="21"/>
  <c r="T121" i="21"/>
  <c r="T122" i="21"/>
  <c r="T123" i="21"/>
  <c r="T124" i="21"/>
  <c r="T125" i="21"/>
  <c r="T126" i="21"/>
  <c r="T127" i="21"/>
  <c r="T128" i="21"/>
  <c r="T129" i="21"/>
  <c r="T130" i="21"/>
  <c r="T131" i="21"/>
  <c r="T132" i="21"/>
  <c r="T133" i="21"/>
  <c r="T134" i="21"/>
  <c r="T135" i="21"/>
  <c r="T136" i="21"/>
  <c r="T137" i="21"/>
  <c r="T138" i="21"/>
  <c r="T139" i="21"/>
  <c r="T140" i="21"/>
  <c r="T141" i="21"/>
  <c r="T142" i="21"/>
  <c r="T143" i="21"/>
  <c r="T144" i="21"/>
  <c r="T145" i="21"/>
  <c r="T146" i="21"/>
  <c r="T147" i="21"/>
  <c r="T148" i="21"/>
  <c r="T149" i="21"/>
  <c r="T150" i="21"/>
  <c r="T151" i="21"/>
  <c r="T152" i="21"/>
  <c r="T153" i="21"/>
  <c r="T154" i="21"/>
  <c r="T155" i="21"/>
  <c r="T156" i="21"/>
  <c r="T157" i="21"/>
  <c r="T158" i="21"/>
  <c r="T159" i="21"/>
  <c r="T160" i="21"/>
  <c r="T161" i="21"/>
  <c r="T162" i="21"/>
  <c r="T163" i="21"/>
  <c r="T164" i="21"/>
  <c r="T165" i="21"/>
  <c r="T166" i="21"/>
  <c r="T167" i="21"/>
  <c r="T168" i="21"/>
  <c r="T169" i="21"/>
  <c r="T170" i="21"/>
  <c r="T171" i="21"/>
  <c r="T172" i="21"/>
  <c r="T173" i="21"/>
  <c r="T174" i="21"/>
  <c r="T175" i="21"/>
  <c r="T176" i="21"/>
  <c r="T177" i="21"/>
  <c r="T178" i="21"/>
  <c r="T179" i="21"/>
  <c r="T180" i="21"/>
  <c r="T181" i="21"/>
  <c r="T182" i="21"/>
  <c r="T183" i="21"/>
  <c r="T184" i="21"/>
  <c r="T185" i="21"/>
  <c r="T186" i="21"/>
  <c r="T187" i="21"/>
  <c r="T188" i="21"/>
  <c r="T189" i="21"/>
  <c r="T190" i="21"/>
  <c r="T191" i="21"/>
  <c r="T192" i="21"/>
  <c r="T193" i="21"/>
  <c r="T194" i="21"/>
  <c r="T195" i="21"/>
  <c r="T196" i="21"/>
  <c r="T197" i="21"/>
  <c r="T198" i="21"/>
  <c r="T199" i="21"/>
  <c r="T200" i="21"/>
  <c r="T201" i="21"/>
  <c r="T202" i="21"/>
  <c r="T203" i="21"/>
  <c r="T204" i="21"/>
  <c r="T205" i="21"/>
  <c r="T206" i="21"/>
  <c r="T207" i="21"/>
  <c r="T208" i="21"/>
  <c r="T209" i="21"/>
  <c r="T210" i="21"/>
  <c r="T211" i="21"/>
  <c r="T212" i="21"/>
  <c r="T213" i="21"/>
  <c r="T214" i="21"/>
  <c r="T215" i="21"/>
  <c r="T216" i="21"/>
  <c r="T217" i="21"/>
  <c r="T218" i="21"/>
  <c r="T219" i="21"/>
  <c r="T220" i="21"/>
  <c r="T221" i="21"/>
  <c r="T222" i="21"/>
  <c r="T223" i="21"/>
  <c r="T224" i="21"/>
  <c r="T225" i="21"/>
  <c r="T226" i="21"/>
  <c r="T227" i="21"/>
  <c r="T228" i="21"/>
  <c r="T229" i="21"/>
  <c r="T230" i="21"/>
  <c r="T231" i="21"/>
  <c r="T232" i="21"/>
  <c r="T233" i="21"/>
  <c r="T234" i="21"/>
  <c r="T235" i="21"/>
  <c r="T236" i="21"/>
  <c r="T237" i="21"/>
  <c r="T238" i="21"/>
  <c r="T239" i="21"/>
  <c r="T240" i="21"/>
  <c r="T241" i="21"/>
  <c r="T242" i="21"/>
  <c r="T243" i="21"/>
  <c r="T244" i="21"/>
  <c r="T245" i="21"/>
  <c r="T246" i="21"/>
  <c r="T247" i="21"/>
  <c r="T248" i="21"/>
  <c r="T249" i="21"/>
  <c r="T250" i="21"/>
  <c r="T251" i="21"/>
  <c r="T252" i="21"/>
  <c r="T253" i="21"/>
  <c r="T254" i="21"/>
  <c r="T255" i="21"/>
  <c r="T256" i="21"/>
  <c r="T257" i="21"/>
  <c r="T258" i="21"/>
  <c r="T259" i="21"/>
  <c r="T260" i="21"/>
  <c r="T261" i="21"/>
  <c r="T262" i="21"/>
  <c r="T263" i="21"/>
  <c r="T264" i="21"/>
  <c r="T265" i="21"/>
  <c r="T266" i="21"/>
  <c r="T267" i="21"/>
  <c r="T268" i="21"/>
  <c r="T269" i="21"/>
  <c r="T270" i="21"/>
  <c r="T271" i="21"/>
  <c r="T272" i="21"/>
  <c r="T273" i="21"/>
  <c r="T274" i="21"/>
  <c r="T275" i="21"/>
  <c r="T276" i="21"/>
  <c r="T277" i="21"/>
  <c r="T278" i="21"/>
  <c r="T279" i="21"/>
  <c r="T280" i="21"/>
  <c r="T281" i="21"/>
  <c r="T282" i="21"/>
  <c r="T283" i="21"/>
  <c r="T284" i="21"/>
  <c r="T285" i="21"/>
  <c r="T286" i="21"/>
  <c r="T287" i="21"/>
  <c r="T288" i="21"/>
  <c r="T289" i="21"/>
  <c r="T290" i="21"/>
  <c r="T291" i="21"/>
  <c r="T292" i="21"/>
  <c r="T293" i="21"/>
  <c r="T294" i="21"/>
  <c r="T295" i="21"/>
  <c r="T296" i="21"/>
  <c r="T297" i="21"/>
  <c r="T298" i="21"/>
  <c r="T299" i="21"/>
  <c r="T300" i="21"/>
  <c r="T301" i="21"/>
  <c r="T302" i="21"/>
  <c r="T303" i="21"/>
  <c r="T304" i="21"/>
  <c r="T305" i="21"/>
  <c r="T306" i="21"/>
  <c r="T307" i="21"/>
  <c r="T308" i="21"/>
  <c r="T309" i="21"/>
  <c r="T310" i="21"/>
  <c r="T311" i="21"/>
  <c r="T312" i="21"/>
  <c r="T313" i="21"/>
  <c r="T314" i="21"/>
  <c r="T315" i="21"/>
  <c r="T316" i="21"/>
  <c r="T317" i="21"/>
  <c r="T318" i="21"/>
  <c r="T319" i="21"/>
  <c r="T320" i="21"/>
  <c r="T321" i="21"/>
  <c r="T322" i="21"/>
  <c r="T323" i="21"/>
  <c r="T324" i="21"/>
  <c r="T325" i="21"/>
  <c r="T326" i="21"/>
  <c r="T327" i="21"/>
  <c r="T328" i="21"/>
  <c r="T329" i="21"/>
  <c r="T330" i="21"/>
  <c r="T331" i="21"/>
  <c r="T332" i="21"/>
  <c r="T333" i="21"/>
  <c r="T334" i="21"/>
  <c r="T335" i="21"/>
  <c r="T336" i="21"/>
  <c r="T337" i="21"/>
  <c r="T338" i="21"/>
  <c r="T339" i="21"/>
  <c r="T340" i="21"/>
  <c r="T341" i="21"/>
  <c r="T342" i="21"/>
  <c r="T343" i="21"/>
  <c r="T344" i="21"/>
  <c r="T345" i="21"/>
  <c r="T346" i="21"/>
  <c r="T347" i="21"/>
  <c r="T348" i="21"/>
  <c r="T349" i="21"/>
  <c r="T350" i="21"/>
  <c r="T351" i="21"/>
  <c r="T352" i="21"/>
  <c r="T353" i="21"/>
  <c r="T354" i="21"/>
  <c r="T355" i="21"/>
  <c r="T356" i="21"/>
  <c r="T357" i="21"/>
  <c r="T358" i="21"/>
  <c r="T359" i="21"/>
  <c r="T360" i="21"/>
  <c r="T361" i="21"/>
  <c r="T362" i="21"/>
  <c r="T363" i="21"/>
  <c r="T364" i="21"/>
  <c r="T365" i="21"/>
  <c r="T366" i="21"/>
  <c r="T367" i="21"/>
  <c r="T368" i="21"/>
  <c r="T369" i="21"/>
  <c r="T370" i="21"/>
  <c r="T371" i="21"/>
  <c r="T372" i="21"/>
  <c r="T373" i="21"/>
  <c r="T374" i="21"/>
  <c r="T375" i="21"/>
  <c r="T376" i="21"/>
  <c r="T377" i="21"/>
  <c r="T378" i="21"/>
  <c r="T379" i="21"/>
  <c r="T380" i="21"/>
  <c r="T381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74" i="21"/>
  <c r="R175" i="21"/>
  <c r="R176" i="21"/>
  <c r="R177" i="2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0" i="21"/>
  <c r="R191" i="21"/>
  <c r="R192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R207" i="21"/>
  <c r="R208" i="21"/>
  <c r="R209" i="21"/>
  <c r="R210" i="21"/>
  <c r="R211" i="21"/>
  <c r="R212" i="21"/>
  <c r="R213" i="21"/>
  <c r="R214" i="21"/>
  <c r="R215" i="21"/>
  <c r="R216" i="21"/>
  <c r="R217" i="21"/>
  <c r="R218" i="21"/>
  <c r="R219" i="21"/>
  <c r="R220" i="21"/>
  <c r="R221" i="21"/>
  <c r="R222" i="21"/>
  <c r="R223" i="21"/>
  <c r="R224" i="21"/>
  <c r="R225" i="21"/>
  <c r="R226" i="21"/>
  <c r="R227" i="21"/>
  <c r="R228" i="21"/>
  <c r="R229" i="21"/>
  <c r="R230" i="21"/>
  <c r="R231" i="21"/>
  <c r="R232" i="21"/>
  <c r="R233" i="21"/>
  <c r="R234" i="21"/>
  <c r="R235" i="21"/>
  <c r="R236" i="21"/>
  <c r="R237" i="21"/>
  <c r="R238" i="21"/>
  <c r="R239" i="21"/>
  <c r="R240" i="21"/>
  <c r="R241" i="21"/>
  <c r="R242" i="21"/>
  <c r="R243" i="21"/>
  <c r="R244" i="21"/>
  <c r="R245" i="21"/>
  <c r="R246" i="21"/>
  <c r="R247" i="21"/>
  <c r="R248" i="21"/>
  <c r="R249" i="21"/>
  <c r="R250" i="21"/>
  <c r="R251" i="21"/>
  <c r="R252" i="21"/>
  <c r="R253" i="21"/>
  <c r="R254" i="21"/>
  <c r="R255" i="21"/>
  <c r="R256" i="21"/>
  <c r="R257" i="21"/>
  <c r="R258" i="21"/>
  <c r="R259" i="21"/>
  <c r="R260" i="21"/>
  <c r="R261" i="21"/>
  <c r="R262" i="21"/>
  <c r="R263" i="21"/>
  <c r="R264" i="21"/>
  <c r="R265" i="21"/>
  <c r="R266" i="21"/>
  <c r="R267" i="21"/>
  <c r="R268" i="21"/>
  <c r="R269" i="21"/>
  <c r="R270" i="21"/>
  <c r="R271" i="21"/>
  <c r="R272" i="21"/>
  <c r="R273" i="21"/>
  <c r="R274" i="21"/>
  <c r="R275" i="21"/>
  <c r="R276" i="21"/>
  <c r="R277" i="21"/>
  <c r="R278" i="21"/>
  <c r="R279" i="21"/>
  <c r="R280" i="21"/>
  <c r="R281" i="21"/>
  <c r="R282" i="21"/>
  <c r="R283" i="21"/>
  <c r="R284" i="21"/>
  <c r="R285" i="21"/>
  <c r="R286" i="21"/>
  <c r="R287" i="21"/>
  <c r="R288" i="21"/>
  <c r="R289" i="21"/>
  <c r="R290" i="21"/>
  <c r="R291" i="21"/>
  <c r="R292" i="21"/>
  <c r="R293" i="21"/>
  <c r="R294" i="21"/>
  <c r="R295" i="21"/>
  <c r="R296" i="21"/>
  <c r="R297" i="21"/>
  <c r="R298" i="21"/>
  <c r="R299" i="21"/>
  <c r="R300" i="21"/>
  <c r="R301" i="21"/>
  <c r="R302" i="21"/>
  <c r="R303" i="21"/>
  <c r="R304" i="21"/>
  <c r="R305" i="21"/>
  <c r="R306" i="21"/>
  <c r="R307" i="21"/>
  <c r="R308" i="21"/>
  <c r="R309" i="21"/>
  <c r="R310" i="21"/>
  <c r="R311" i="21"/>
  <c r="R312" i="21"/>
  <c r="R313" i="21"/>
  <c r="R314" i="21"/>
  <c r="R315" i="21"/>
  <c r="R316" i="21"/>
  <c r="R317" i="21"/>
  <c r="R318" i="21"/>
  <c r="R319" i="21"/>
  <c r="R320" i="21"/>
  <c r="R321" i="21"/>
  <c r="R322" i="21"/>
  <c r="R323" i="21"/>
  <c r="R324" i="21"/>
  <c r="R325" i="21"/>
  <c r="R326" i="21"/>
  <c r="R327" i="21"/>
  <c r="R328" i="21"/>
  <c r="R329" i="21"/>
  <c r="R330" i="21"/>
  <c r="R331" i="21"/>
  <c r="R332" i="21"/>
  <c r="R333" i="21"/>
  <c r="R334" i="21"/>
  <c r="R335" i="21"/>
  <c r="R336" i="21"/>
  <c r="R337" i="21"/>
  <c r="R338" i="21"/>
  <c r="R339" i="21"/>
  <c r="R340" i="21"/>
  <c r="R341" i="21"/>
  <c r="R342" i="21"/>
  <c r="R343" i="21"/>
  <c r="R344" i="21"/>
  <c r="R345" i="21"/>
  <c r="R346" i="21"/>
  <c r="R347" i="21"/>
  <c r="R348" i="21"/>
  <c r="R349" i="21"/>
  <c r="R350" i="21"/>
  <c r="R351" i="21"/>
  <c r="R352" i="21"/>
  <c r="R353" i="21"/>
  <c r="R354" i="21"/>
  <c r="R355" i="21"/>
  <c r="R356" i="21"/>
  <c r="T2" i="21"/>
  <c r="Q3" i="21"/>
  <c r="Q4" i="21"/>
  <c r="Q5" i="21"/>
  <c r="Q6" i="21"/>
  <c r="Q7" i="21"/>
  <c r="Q8" i="21"/>
  <c r="Q9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8" i="21"/>
  <c r="Q39" i="21"/>
  <c r="Q40" i="21"/>
  <c r="Q41" i="21"/>
  <c r="Q42" i="21"/>
  <c r="Q43" i="21"/>
  <c r="Q44" i="21"/>
  <c r="Q45" i="21"/>
  <c r="Q46" i="21"/>
  <c r="Q47" i="21"/>
  <c r="Q48" i="21"/>
  <c r="Q49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74" i="21"/>
  <c r="Q75" i="21"/>
  <c r="Q76" i="21"/>
  <c r="Q77" i="21"/>
  <c r="Q78" i="21"/>
  <c r="Q79" i="21"/>
  <c r="Q80" i="21"/>
  <c r="Q81" i="21"/>
  <c r="Q82" i="21"/>
  <c r="Q83" i="21"/>
  <c r="Q84" i="21"/>
  <c r="Q85" i="21"/>
  <c r="Q86" i="21"/>
  <c r="Q87" i="21"/>
  <c r="Q88" i="21"/>
  <c r="Q89" i="21"/>
  <c r="Q90" i="21"/>
  <c r="Q91" i="21"/>
  <c r="Q92" i="21"/>
  <c r="Q93" i="21"/>
  <c r="Q94" i="21"/>
  <c r="Q95" i="21"/>
  <c r="Q96" i="21"/>
  <c r="Q97" i="21"/>
  <c r="Q98" i="21"/>
  <c r="Q99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6" i="21"/>
  <c r="Q137" i="21"/>
  <c r="Q138" i="21"/>
  <c r="Q139" i="21"/>
  <c r="Q140" i="21"/>
  <c r="Q141" i="21"/>
  <c r="Q142" i="21"/>
  <c r="Q143" i="21"/>
  <c r="Q144" i="21"/>
  <c r="Q145" i="21"/>
  <c r="Q146" i="21"/>
  <c r="Q147" i="21"/>
  <c r="Q148" i="21"/>
  <c r="Q149" i="21"/>
  <c r="Q150" i="21"/>
  <c r="Q151" i="21"/>
  <c r="Q152" i="21"/>
  <c r="Q153" i="21"/>
  <c r="Q154" i="21"/>
  <c r="Q155" i="21"/>
  <c r="Q156" i="21"/>
  <c r="Q157" i="21"/>
  <c r="Q158" i="21"/>
  <c r="Q159" i="21"/>
  <c r="Q160" i="21"/>
  <c r="Q161" i="21"/>
  <c r="Q162" i="21"/>
  <c r="Q163" i="21"/>
  <c r="Q164" i="21"/>
  <c r="Q165" i="21"/>
  <c r="Q166" i="21"/>
  <c r="Q167" i="21"/>
  <c r="Q168" i="21"/>
  <c r="Q169" i="21"/>
  <c r="Q170" i="21"/>
  <c r="Q171" i="21"/>
  <c r="Q172" i="21"/>
  <c r="Q173" i="21"/>
  <c r="Q174" i="21"/>
  <c r="Q175" i="21"/>
  <c r="Q176" i="21"/>
  <c r="Q177" i="21"/>
  <c r="Q178" i="21"/>
  <c r="Q179" i="21"/>
  <c r="Q180" i="21"/>
  <c r="Q181" i="21"/>
  <c r="Q182" i="21"/>
  <c r="Q183" i="21"/>
  <c r="Q184" i="21"/>
  <c r="Q185" i="21"/>
  <c r="Q186" i="21"/>
  <c r="Q187" i="21"/>
  <c r="Q188" i="21"/>
  <c r="Q189" i="21"/>
  <c r="Q190" i="21"/>
  <c r="Q191" i="21"/>
  <c r="Q192" i="21"/>
  <c r="Q193" i="21"/>
  <c r="Q194" i="21"/>
  <c r="Q195" i="21"/>
  <c r="Q196" i="21"/>
  <c r="Q197" i="21"/>
  <c r="Q198" i="21"/>
  <c r="Q199" i="21"/>
  <c r="Q200" i="21"/>
  <c r="Q201" i="21"/>
  <c r="Q202" i="21"/>
  <c r="Q203" i="21"/>
  <c r="Q204" i="21"/>
  <c r="Q205" i="21"/>
  <c r="Q206" i="21"/>
  <c r="Q207" i="21"/>
  <c r="Q208" i="21"/>
  <c r="Q209" i="21"/>
  <c r="Q210" i="21"/>
  <c r="Q211" i="21"/>
  <c r="Q212" i="21"/>
  <c r="Q213" i="21"/>
  <c r="Q214" i="21"/>
  <c r="Q215" i="21"/>
  <c r="Q216" i="21"/>
  <c r="Q217" i="21"/>
  <c r="Q218" i="21"/>
  <c r="Q219" i="21"/>
  <c r="Q220" i="21"/>
  <c r="Q221" i="21"/>
  <c r="Q222" i="21"/>
  <c r="Q223" i="21"/>
  <c r="Q224" i="21"/>
  <c r="Q225" i="21"/>
  <c r="Q226" i="21"/>
  <c r="Q227" i="21"/>
  <c r="Q228" i="21"/>
  <c r="Q229" i="21"/>
  <c r="Q230" i="21"/>
  <c r="Q231" i="21"/>
  <c r="Q232" i="21"/>
  <c r="Q233" i="21"/>
  <c r="Q234" i="21"/>
  <c r="Q235" i="21"/>
  <c r="Q236" i="21"/>
  <c r="Q237" i="21"/>
  <c r="Q238" i="21"/>
  <c r="Q239" i="21"/>
  <c r="Q240" i="21"/>
  <c r="Q241" i="21"/>
  <c r="Q242" i="21"/>
  <c r="Q243" i="21"/>
  <c r="Q244" i="21"/>
  <c r="Q245" i="21"/>
  <c r="Q246" i="21"/>
  <c r="Q247" i="21"/>
  <c r="Q248" i="21"/>
  <c r="Q249" i="21"/>
  <c r="Q250" i="21"/>
  <c r="Q251" i="21"/>
  <c r="Q252" i="21"/>
  <c r="Q253" i="21"/>
  <c r="Q254" i="21"/>
  <c r="Q255" i="21"/>
  <c r="Q256" i="21"/>
  <c r="Q257" i="21"/>
  <c r="Q258" i="21"/>
  <c r="Q259" i="21"/>
  <c r="Q260" i="21"/>
  <c r="Q261" i="21"/>
  <c r="Q262" i="21"/>
  <c r="Q263" i="21"/>
  <c r="Q264" i="21"/>
  <c r="Q265" i="21"/>
  <c r="Q266" i="21"/>
  <c r="Q267" i="21"/>
  <c r="Q268" i="21"/>
  <c r="Q269" i="21"/>
  <c r="Q270" i="21"/>
  <c r="Q271" i="21"/>
  <c r="Q272" i="21"/>
  <c r="Q273" i="21"/>
  <c r="Q274" i="21"/>
  <c r="Q275" i="21"/>
  <c r="Q276" i="21"/>
  <c r="Q277" i="21"/>
  <c r="Q278" i="21"/>
  <c r="Q279" i="21"/>
  <c r="Q280" i="21"/>
  <c r="Q281" i="21"/>
  <c r="Q282" i="21"/>
  <c r="Q283" i="21"/>
  <c r="Q284" i="21"/>
  <c r="Q285" i="21"/>
  <c r="Q286" i="21"/>
  <c r="Q287" i="21"/>
  <c r="Q288" i="21"/>
  <c r="Q289" i="21"/>
  <c r="Q290" i="21"/>
  <c r="Q291" i="21"/>
  <c r="Q292" i="21"/>
  <c r="Q293" i="21"/>
  <c r="Q294" i="21"/>
  <c r="Q295" i="21"/>
  <c r="Q296" i="21"/>
  <c r="Q297" i="21"/>
  <c r="Q298" i="21"/>
  <c r="Q299" i="21"/>
  <c r="Q300" i="21"/>
  <c r="Q301" i="21"/>
  <c r="Q302" i="21"/>
  <c r="Q303" i="21"/>
  <c r="Q304" i="21"/>
  <c r="Q305" i="21"/>
  <c r="Q306" i="21"/>
  <c r="Q307" i="21"/>
  <c r="Q308" i="21"/>
  <c r="Q309" i="21"/>
  <c r="Q310" i="21"/>
  <c r="Q311" i="21"/>
  <c r="Q312" i="21"/>
  <c r="Q313" i="21"/>
  <c r="Q314" i="21"/>
  <c r="Q315" i="21"/>
  <c r="Q316" i="21"/>
  <c r="Q317" i="21"/>
  <c r="Q318" i="21"/>
  <c r="Q319" i="21"/>
  <c r="Q320" i="21"/>
  <c r="Q321" i="21"/>
  <c r="Q322" i="21"/>
  <c r="Q323" i="21"/>
  <c r="Q324" i="21"/>
  <c r="Q325" i="21"/>
  <c r="Q326" i="21"/>
  <c r="Q327" i="21"/>
  <c r="Q328" i="21"/>
  <c r="Q329" i="21"/>
  <c r="Q330" i="21"/>
  <c r="Q331" i="21"/>
  <c r="Q332" i="21"/>
  <c r="Q333" i="21"/>
  <c r="Q334" i="21"/>
  <c r="Q335" i="21"/>
  <c r="Q336" i="21"/>
  <c r="Q337" i="21"/>
  <c r="Q338" i="21"/>
  <c r="Q339" i="21"/>
  <c r="Q340" i="21"/>
  <c r="Q341" i="21"/>
  <c r="Q342" i="21"/>
  <c r="Q343" i="21"/>
  <c r="Q344" i="21"/>
  <c r="Q345" i="21"/>
  <c r="Q346" i="21"/>
  <c r="Q347" i="21"/>
  <c r="Q348" i="21"/>
  <c r="Q349" i="21"/>
  <c r="Q350" i="21"/>
  <c r="Q351" i="21"/>
  <c r="Q352" i="21"/>
  <c r="Q353" i="21"/>
  <c r="Q354" i="21"/>
  <c r="Q355" i="21"/>
  <c r="Q356" i="21"/>
  <c r="Q357" i="21"/>
  <c r="Q358" i="21"/>
  <c r="Q359" i="21"/>
  <c r="Q360" i="21"/>
  <c r="Q361" i="21"/>
  <c r="Q2" i="21"/>
  <c r="P194" i="21"/>
  <c r="P195" i="21"/>
  <c r="P196" i="21"/>
  <c r="P197" i="21"/>
  <c r="P198" i="21"/>
  <c r="P199" i="21"/>
  <c r="P200" i="21"/>
  <c r="P201" i="21"/>
  <c r="P202" i="21"/>
  <c r="P203" i="21"/>
  <c r="P204" i="21"/>
  <c r="P205" i="21"/>
  <c r="P206" i="21"/>
  <c r="P207" i="21"/>
  <c r="P208" i="21"/>
  <c r="P209" i="21"/>
  <c r="P210" i="21"/>
  <c r="P211" i="21"/>
  <c r="P212" i="21"/>
  <c r="P213" i="21"/>
  <c r="P214" i="21"/>
  <c r="P215" i="21"/>
  <c r="P216" i="21"/>
  <c r="P217" i="21"/>
  <c r="P218" i="21"/>
  <c r="P219" i="21"/>
  <c r="P220" i="21"/>
  <c r="P221" i="21"/>
  <c r="P222" i="21"/>
  <c r="P223" i="21"/>
  <c r="P224" i="21"/>
  <c r="P225" i="21"/>
  <c r="P226" i="21"/>
  <c r="P227" i="21"/>
  <c r="P228" i="21"/>
  <c r="P229" i="21"/>
  <c r="P230" i="21"/>
  <c r="P231" i="21"/>
  <c r="P232" i="21"/>
  <c r="P233" i="21"/>
  <c r="P234" i="21"/>
  <c r="P235" i="21"/>
  <c r="P236" i="21"/>
  <c r="P237" i="21"/>
  <c r="P238" i="21"/>
  <c r="P239" i="21"/>
  <c r="P240" i="21"/>
  <c r="P241" i="21"/>
  <c r="P242" i="21"/>
  <c r="P243" i="21"/>
  <c r="P244" i="21"/>
  <c r="P245" i="21"/>
  <c r="P246" i="21"/>
  <c r="P247" i="21"/>
  <c r="P248" i="21"/>
  <c r="P249" i="21"/>
  <c r="P250" i="21"/>
  <c r="P251" i="21"/>
  <c r="P252" i="21"/>
  <c r="P253" i="21"/>
  <c r="P254" i="21"/>
  <c r="P255" i="21"/>
  <c r="P256" i="21"/>
  <c r="P257" i="21"/>
  <c r="P258" i="21"/>
  <c r="P259" i="21"/>
  <c r="P260" i="21"/>
  <c r="P261" i="21"/>
  <c r="P262" i="21"/>
  <c r="P263" i="21"/>
  <c r="P264" i="21"/>
  <c r="P265" i="21"/>
  <c r="P266" i="21"/>
  <c r="P267" i="21"/>
  <c r="P268" i="21"/>
  <c r="P269" i="21"/>
  <c r="P270" i="21"/>
  <c r="P271" i="21"/>
  <c r="P272" i="21"/>
  <c r="P273" i="21"/>
  <c r="P274" i="21"/>
  <c r="P275" i="21"/>
  <c r="P276" i="21"/>
  <c r="P277" i="21"/>
  <c r="P278" i="21"/>
  <c r="P279" i="21"/>
  <c r="P280" i="21"/>
  <c r="P281" i="21"/>
  <c r="P282" i="21"/>
  <c r="P283" i="21"/>
  <c r="P284" i="21"/>
  <c r="P285" i="21"/>
  <c r="P286" i="21"/>
  <c r="P287" i="21"/>
  <c r="P288" i="21"/>
  <c r="P289" i="21"/>
  <c r="P290" i="21"/>
  <c r="P291" i="21"/>
  <c r="P292" i="21"/>
  <c r="P293" i="21"/>
  <c r="P294" i="21"/>
  <c r="P295" i="21"/>
  <c r="P296" i="21"/>
  <c r="P297" i="21"/>
  <c r="P298" i="21"/>
  <c r="P299" i="21"/>
  <c r="P300" i="21"/>
  <c r="P301" i="21"/>
  <c r="P302" i="21"/>
  <c r="P303" i="21"/>
  <c r="P304" i="21"/>
  <c r="P305" i="21"/>
  <c r="P306" i="21"/>
  <c r="P307" i="21"/>
  <c r="P308" i="21"/>
  <c r="P309" i="21"/>
  <c r="P310" i="21"/>
  <c r="P311" i="21"/>
  <c r="P312" i="21"/>
  <c r="P313" i="21"/>
  <c r="P314" i="21"/>
  <c r="P315" i="21"/>
  <c r="P316" i="21"/>
  <c r="P317" i="21"/>
  <c r="P318" i="21"/>
  <c r="P319" i="21"/>
  <c r="P320" i="21"/>
  <c r="P321" i="21"/>
  <c r="P322" i="21"/>
  <c r="P323" i="21"/>
  <c r="P324" i="21"/>
  <c r="P325" i="21"/>
  <c r="P326" i="21"/>
  <c r="P327" i="21"/>
  <c r="P328" i="21"/>
  <c r="P329" i="21"/>
  <c r="P330" i="21"/>
  <c r="P331" i="21"/>
  <c r="P332" i="21"/>
  <c r="P333" i="21"/>
  <c r="P334" i="21"/>
  <c r="P335" i="21"/>
  <c r="P336" i="21"/>
  <c r="P337" i="21"/>
  <c r="P338" i="21"/>
  <c r="P339" i="21"/>
  <c r="P340" i="21"/>
  <c r="P341" i="21"/>
  <c r="P342" i="21"/>
  <c r="P343" i="21"/>
  <c r="P344" i="21"/>
  <c r="P345" i="21"/>
  <c r="P346" i="21"/>
  <c r="P347" i="21"/>
  <c r="P348" i="21"/>
  <c r="P349" i="21"/>
  <c r="P350" i="21"/>
  <c r="P351" i="21"/>
  <c r="P352" i="21"/>
  <c r="P353" i="21"/>
  <c r="P354" i="21"/>
  <c r="P355" i="21"/>
  <c r="P356" i="21"/>
  <c r="P357" i="21"/>
  <c r="P358" i="21"/>
  <c r="P359" i="21"/>
  <c r="P360" i="21"/>
  <c r="P361" i="21"/>
  <c r="P362" i="21"/>
  <c r="P363" i="21"/>
  <c r="P364" i="21"/>
  <c r="P365" i="21"/>
  <c r="P366" i="21"/>
  <c r="P367" i="21"/>
  <c r="P368" i="21"/>
  <c r="P369" i="21"/>
  <c r="P370" i="21"/>
  <c r="P371" i="21"/>
  <c r="P372" i="21"/>
  <c r="P373" i="21"/>
  <c r="P374" i="21"/>
  <c r="P375" i="21"/>
  <c r="P376" i="21"/>
  <c r="P377" i="21"/>
  <c r="P378" i="21"/>
  <c r="P379" i="21"/>
  <c r="P380" i="21"/>
  <c r="P381" i="21"/>
  <c r="O194" i="21"/>
  <c r="O195" i="21"/>
  <c r="O196" i="21"/>
  <c r="O197" i="21"/>
  <c r="O198" i="21"/>
  <c r="O199" i="21"/>
  <c r="O200" i="21"/>
  <c r="O201" i="21"/>
  <c r="O202" i="21"/>
  <c r="O203" i="21"/>
  <c r="O204" i="21"/>
  <c r="O205" i="21"/>
  <c r="O206" i="21"/>
  <c r="O207" i="21"/>
  <c r="O208" i="21"/>
  <c r="O209" i="21"/>
  <c r="O210" i="21"/>
  <c r="O211" i="21"/>
  <c r="O212" i="21"/>
  <c r="O213" i="21"/>
  <c r="O214" i="21"/>
  <c r="O215" i="21"/>
  <c r="O216" i="21"/>
  <c r="O217" i="21"/>
  <c r="O218" i="21"/>
  <c r="O219" i="21"/>
  <c r="O220" i="21"/>
  <c r="O221" i="21"/>
  <c r="O222" i="21"/>
  <c r="O223" i="21"/>
  <c r="O224" i="21"/>
  <c r="O225" i="21"/>
  <c r="O226" i="21"/>
  <c r="O227" i="21"/>
  <c r="O228" i="21"/>
  <c r="O229" i="21"/>
  <c r="O230" i="21"/>
  <c r="O231" i="21"/>
  <c r="O232" i="21"/>
  <c r="O233" i="21"/>
  <c r="O234" i="21"/>
  <c r="O235" i="21"/>
  <c r="O236" i="21"/>
  <c r="O237" i="21"/>
  <c r="O238" i="21"/>
  <c r="O239" i="21"/>
  <c r="O240" i="21"/>
  <c r="O241" i="21"/>
  <c r="O242" i="21"/>
  <c r="O243" i="21"/>
  <c r="O244" i="21"/>
  <c r="O245" i="21"/>
  <c r="O246" i="21"/>
  <c r="O247" i="21"/>
  <c r="O248" i="21"/>
  <c r="O249" i="21"/>
  <c r="O250" i="21"/>
  <c r="O251" i="21"/>
  <c r="O252" i="21"/>
  <c r="O253" i="21"/>
  <c r="O254" i="21"/>
  <c r="O255" i="21"/>
  <c r="O256" i="21"/>
  <c r="O257" i="21"/>
  <c r="O258" i="21"/>
  <c r="O259" i="21"/>
  <c r="O260" i="21"/>
  <c r="O261" i="21"/>
  <c r="O262" i="21"/>
  <c r="O263" i="21"/>
  <c r="O264" i="21"/>
  <c r="O265" i="21"/>
  <c r="O266" i="21"/>
  <c r="O267" i="21"/>
  <c r="O268" i="21"/>
  <c r="O269" i="21"/>
  <c r="O270" i="21"/>
  <c r="O271" i="21"/>
  <c r="O272" i="21"/>
  <c r="O273" i="21"/>
  <c r="O274" i="21"/>
  <c r="O275" i="21"/>
  <c r="O276" i="21"/>
  <c r="O277" i="21"/>
  <c r="O278" i="21"/>
  <c r="O279" i="21"/>
  <c r="O280" i="21"/>
  <c r="O281" i="21"/>
  <c r="O282" i="21"/>
  <c r="O283" i="21"/>
  <c r="O284" i="21"/>
  <c r="O285" i="21"/>
  <c r="O286" i="21"/>
  <c r="O287" i="21"/>
  <c r="O288" i="21"/>
  <c r="O289" i="21"/>
  <c r="O290" i="21"/>
  <c r="O291" i="21"/>
  <c r="O292" i="21"/>
  <c r="O293" i="21"/>
  <c r="O294" i="21"/>
  <c r="O295" i="21"/>
  <c r="O296" i="21"/>
  <c r="O297" i="21"/>
  <c r="O298" i="21"/>
  <c r="O299" i="21"/>
  <c r="O300" i="21"/>
  <c r="O301" i="21"/>
  <c r="O302" i="21"/>
  <c r="O303" i="21"/>
  <c r="O304" i="21"/>
  <c r="O305" i="21"/>
  <c r="O306" i="21"/>
  <c r="O307" i="21"/>
  <c r="O308" i="21"/>
  <c r="O309" i="21"/>
  <c r="O310" i="21"/>
  <c r="O311" i="21"/>
  <c r="O312" i="21"/>
  <c r="O313" i="21"/>
  <c r="O314" i="21"/>
  <c r="O315" i="21"/>
  <c r="O316" i="21"/>
  <c r="O317" i="21"/>
  <c r="O318" i="21"/>
  <c r="O319" i="21"/>
  <c r="O320" i="21"/>
  <c r="O321" i="21"/>
  <c r="O322" i="21"/>
  <c r="O323" i="21"/>
  <c r="O324" i="21"/>
  <c r="O325" i="21"/>
  <c r="O326" i="21"/>
  <c r="O327" i="21"/>
  <c r="O328" i="21"/>
  <c r="O329" i="21"/>
  <c r="O330" i="21"/>
  <c r="O331" i="21"/>
  <c r="O332" i="21"/>
  <c r="O333" i="21"/>
  <c r="O334" i="21"/>
  <c r="O335" i="21"/>
  <c r="O336" i="21"/>
  <c r="O337" i="21"/>
  <c r="O338" i="21"/>
  <c r="O339" i="21"/>
  <c r="O340" i="21"/>
  <c r="O341" i="21"/>
  <c r="O342" i="21"/>
  <c r="O343" i="21"/>
  <c r="O344" i="21"/>
  <c r="O345" i="21"/>
  <c r="O346" i="21"/>
  <c r="O347" i="21"/>
  <c r="O348" i="21"/>
  <c r="O349" i="21"/>
  <c r="O350" i="21"/>
  <c r="O351" i="21"/>
  <c r="O352" i="21"/>
  <c r="O353" i="21"/>
  <c r="O354" i="21"/>
  <c r="O355" i="21"/>
  <c r="O356" i="21"/>
  <c r="O357" i="21"/>
  <c r="O358" i="21"/>
  <c r="O359" i="21"/>
  <c r="O360" i="21"/>
  <c r="O361" i="21"/>
  <c r="O362" i="21"/>
  <c r="O363" i="21"/>
  <c r="O364" i="21"/>
  <c r="O365" i="21"/>
  <c r="O366" i="21"/>
  <c r="O367" i="21"/>
  <c r="O368" i="21"/>
  <c r="O369" i="21"/>
  <c r="O370" i="21"/>
  <c r="O371" i="21"/>
  <c r="O372" i="21"/>
  <c r="O373" i="21"/>
  <c r="O374" i="21"/>
  <c r="O375" i="21"/>
  <c r="O376" i="21"/>
  <c r="O377" i="21"/>
  <c r="O378" i="21"/>
  <c r="O379" i="21"/>
  <c r="O380" i="21"/>
  <c r="O381" i="21"/>
  <c r="L357" i="21"/>
  <c r="M357" i="21"/>
  <c r="L358" i="21"/>
  <c r="M358" i="21"/>
  <c r="L359" i="21"/>
  <c r="M359" i="21"/>
  <c r="L360" i="21"/>
  <c r="M360" i="21"/>
  <c r="L361" i="21"/>
  <c r="M361" i="21"/>
  <c r="L362" i="21"/>
  <c r="M362" i="21"/>
  <c r="L363" i="21"/>
  <c r="M363" i="21"/>
  <c r="L364" i="21"/>
  <c r="M364" i="21"/>
  <c r="L365" i="21"/>
  <c r="M365" i="21"/>
  <c r="L366" i="21"/>
  <c r="M366" i="21"/>
  <c r="L367" i="21"/>
  <c r="M367" i="21"/>
  <c r="L368" i="21"/>
  <c r="M368" i="21"/>
  <c r="L369" i="21"/>
  <c r="M369" i="21"/>
  <c r="L370" i="21"/>
  <c r="M370" i="21"/>
  <c r="L371" i="21"/>
  <c r="M371" i="21"/>
  <c r="L372" i="21"/>
  <c r="M372" i="21"/>
  <c r="L373" i="21"/>
  <c r="M373" i="21"/>
  <c r="L374" i="21"/>
  <c r="M374" i="21"/>
  <c r="L375" i="21"/>
  <c r="M375" i="21"/>
  <c r="L376" i="21"/>
  <c r="M376" i="21"/>
  <c r="L377" i="21"/>
  <c r="M377" i="21"/>
  <c r="L378" i="21"/>
  <c r="M378" i="21"/>
  <c r="L379" i="21"/>
  <c r="M379" i="21"/>
  <c r="L380" i="21"/>
  <c r="M380" i="21"/>
  <c r="L381" i="21"/>
  <c r="M381" i="21"/>
  <c r="N194" i="21"/>
  <c r="N195" i="21"/>
  <c r="N196" i="21"/>
  <c r="N197" i="21"/>
  <c r="N198" i="21"/>
  <c r="N199" i="21"/>
  <c r="N200" i="21"/>
  <c r="N201" i="21"/>
  <c r="N202" i="21"/>
  <c r="N203" i="21"/>
  <c r="N204" i="21"/>
  <c r="N205" i="21"/>
  <c r="N206" i="21"/>
  <c r="N207" i="21"/>
  <c r="N208" i="21"/>
  <c r="N209" i="21"/>
  <c r="N210" i="21"/>
  <c r="N211" i="21"/>
  <c r="N212" i="21"/>
  <c r="N213" i="21"/>
  <c r="N214" i="21"/>
  <c r="N215" i="21"/>
  <c r="N216" i="21"/>
  <c r="N217" i="21"/>
  <c r="N218" i="21"/>
  <c r="N219" i="21"/>
  <c r="N220" i="21"/>
  <c r="N221" i="21"/>
  <c r="N222" i="21"/>
  <c r="N223" i="21"/>
  <c r="N224" i="21"/>
  <c r="N225" i="21"/>
  <c r="N226" i="21"/>
  <c r="N227" i="21"/>
  <c r="N228" i="21"/>
  <c r="N229" i="21"/>
  <c r="N230" i="21"/>
  <c r="N231" i="21"/>
  <c r="N232" i="21"/>
  <c r="N233" i="21"/>
  <c r="N234" i="21"/>
  <c r="N235" i="21"/>
  <c r="N236" i="21"/>
  <c r="N237" i="21"/>
  <c r="N238" i="21"/>
  <c r="N239" i="21"/>
  <c r="N240" i="21"/>
  <c r="N241" i="21"/>
  <c r="N242" i="21"/>
  <c r="N243" i="21"/>
  <c r="N244" i="21"/>
  <c r="N245" i="21"/>
  <c r="N246" i="21"/>
  <c r="N247" i="21"/>
  <c r="N248" i="21"/>
  <c r="N249" i="21"/>
  <c r="N250" i="21"/>
  <c r="N251" i="21"/>
  <c r="N252" i="21"/>
  <c r="N253" i="21"/>
  <c r="N254" i="21"/>
  <c r="N255" i="21"/>
  <c r="N256" i="21"/>
  <c r="N257" i="21"/>
  <c r="N258" i="21"/>
  <c r="N259" i="21"/>
  <c r="N260" i="21"/>
  <c r="N261" i="21"/>
  <c r="N262" i="21"/>
  <c r="N263" i="21"/>
  <c r="N264" i="21"/>
  <c r="N265" i="21"/>
  <c r="N266" i="21"/>
  <c r="N267" i="21"/>
  <c r="N268" i="21"/>
  <c r="N269" i="21"/>
  <c r="N270" i="21"/>
  <c r="N271" i="21"/>
  <c r="N272" i="21"/>
  <c r="N273" i="21"/>
  <c r="N274" i="21"/>
  <c r="N275" i="21"/>
  <c r="N276" i="21"/>
  <c r="N277" i="21"/>
  <c r="N278" i="21"/>
  <c r="N279" i="21"/>
  <c r="N280" i="21"/>
  <c r="N281" i="21"/>
  <c r="N282" i="21"/>
  <c r="N283" i="21"/>
  <c r="N284" i="21"/>
  <c r="N285" i="21"/>
  <c r="N286" i="21"/>
  <c r="N287" i="21"/>
  <c r="N288" i="21"/>
  <c r="N289" i="21"/>
  <c r="N290" i="21"/>
  <c r="N291" i="21"/>
  <c r="N292" i="21"/>
  <c r="N293" i="21"/>
  <c r="N294" i="21"/>
  <c r="N295" i="21"/>
  <c r="N296" i="21"/>
  <c r="N297" i="21"/>
  <c r="N298" i="21"/>
  <c r="N299" i="21"/>
  <c r="N300" i="21"/>
  <c r="N301" i="21"/>
  <c r="N302" i="21"/>
  <c r="N303" i="21"/>
  <c r="N304" i="21"/>
  <c r="N305" i="21"/>
  <c r="N306" i="21"/>
  <c r="N307" i="21"/>
  <c r="N308" i="21"/>
  <c r="N309" i="21"/>
  <c r="N310" i="21"/>
  <c r="N311" i="21"/>
  <c r="N312" i="21"/>
  <c r="N313" i="21"/>
  <c r="N314" i="21"/>
  <c r="N315" i="21"/>
  <c r="N316" i="21"/>
  <c r="N317" i="21"/>
  <c r="N318" i="21"/>
  <c r="N319" i="21"/>
  <c r="N320" i="21"/>
  <c r="N321" i="21"/>
  <c r="N322" i="21"/>
  <c r="N323" i="21"/>
  <c r="N324" i="21"/>
  <c r="N325" i="21"/>
  <c r="N326" i="21"/>
  <c r="N327" i="21"/>
  <c r="N328" i="21"/>
  <c r="N329" i="21"/>
  <c r="N330" i="21"/>
  <c r="N331" i="21"/>
  <c r="N332" i="21"/>
  <c r="N333" i="21"/>
  <c r="N334" i="21"/>
  <c r="N335" i="21"/>
  <c r="N336" i="21"/>
  <c r="N337" i="21"/>
  <c r="N338" i="21"/>
  <c r="N339" i="21"/>
  <c r="N340" i="21"/>
  <c r="N341" i="21"/>
  <c r="N342" i="21"/>
  <c r="N343" i="21"/>
  <c r="N344" i="21"/>
  <c r="N345" i="21"/>
  <c r="N346" i="21"/>
  <c r="N347" i="21"/>
  <c r="N348" i="21"/>
  <c r="N349" i="21"/>
  <c r="N350" i="21"/>
  <c r="N351" i="21"/>
  <c r="N352" i="21"/>
  <c r="N353" i="21"/>
  <c r="N354" i="21"/>
  <c r="N355" i="21"/>
  <c r="N356" i="21"/>
  <c r="N357" i="21"/>
  <c r="N358" i="21"/>
  <c r="N359" i="21"/>
  <c r="N360" i="21"/>
  <c r="N361" i="21"/>
  <c r="N362" i="21"/>
  <c r="N363" i="21"/>
  <c r="N364" i="21"/>
  <c r="N365" i="21"/>
  <c r="N366" i="21"/>
  <c r="N367" i="21"/>
  <c r="N368" i="21"/>
  <c r="N369" i="21"/>
  <c r="N370" i="21"/>
  <c r="N371" i="21"/>
  <c r="N372" i="21"/>
  <c r="N373" i="21"/>
  <c r="N374" i="21"/>
  <c r="N375" i="21"/>
  <c r="N376" i="21"/>
  <c r="N377" i="21"/>
  <c r="N378" i="21"/>
  <c r="N379" i="21"/>
  <c r="N380" i="21"/>
  <c r="N381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86" i="21"/>
  <c r="M287" i="21"/>
  <c r="M288" i="21"/>
  <c r="M289" i="21"/>
  <c r="M290" i="21"/>
  <c r="M291" i="21"/>
  <c r="M292" i="21"/>
  <c r="M293" i="21"/>
  <c r="M294" i="21"/>
  <c r="M295" i="21"/>
  <c r="M296" i="21"/>
  <c r="M297" i="21"/>
  <c r="M298" i="21"/>
  <c r="M299" i="21"/>
  <c r="M300" i="21"/>
  <c r="M301" i="21"/>
  <c r="M302" i="21"/>
  <c r="M303" i="21"/>
  <c r="M304" i="21"/>
  <c r="M305" i="21"/>
  <c r="M306" i="21"/>
  <c r="M307" i="21"/>
  <c r="M308" i="21"/>
  <c r="M309" i="21"/>
  <c r="M310" i="21"/>
  <c r="M311" i="21"/>
  <c r="M312" i="21"/>
  <c r="M313" i="21"/>
  <c r="M314" i="21"/>
  <c r="M315" i="21"/>
  <c r="M316" i="21"/>
  <c r="M317" i="21"/>
  <c r="M318" i="21"/>
  <c r="M319" i="21"/>
  <c r="M320" i="21"/>
  <c r="M321" i="21"/>
  <c r="M322" i="21"/>
  <c r="M323" i="21"/>
  <c r="M324" i="21"/>
  <c r="M325" i="21"/>
  <c r="M326" i="21"/>
  <c r="M327" i="21"/>
  <c r="M328" i="21"/>
  <c r="M329" i="21"/>
  <c r="M330" i="21"/>
  <c r="M331" i="21"/>
  <c r="M332" i="21"/>
  <c r="M333" i="21"/>
  <c r="M334" i="21"/>
  <c r="M335" i="21"/>
  <c r="M336" i="21"/>
  <c r="M337" i="21"/>
  <c r="M338" i="21"/>
  <c r="M339" i="21"/>
  <c r="M340" i="21"/>
  <c r="M341" i="21"/>
  <c r="M342" i="21"/>
  <c r="M343" i="21"/>
  <c r="M344" i="21"/>
  <c r="M345" i="21"/>
  <c r="M346" i="21"/>
  <c r="M347" i="21"/>
  <c r="M348" i="21"/>
  <c r="M349" i="21"/>
  <c r="M350" i="21"/>
  <c r="M351" i="21"/>
  <c r="M352" i="21"/>
  <c r="M353" i="21"/>
  <c r="M354" i="21"/>
  <c r="M355" i="21"/>
  <c r="M356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10" i="21"/>
  <c r="L211" i="21"/>
  <c r="L212" i="21"/>
  <c r="L213" i="21"/>
  <c r="L214" i="21"/>
  <c r="L215" i="21"/>
  <c r="L216" i="21"/>
  <c r="L217" i="21"/>
  <c r="L218" i="21"/>
  <c r="L21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8" i="21"/>
  <c r="L239" i="21"/>
  <c r="L240" i="21"/>
  <c r="L241" i="21"/>
  <c r="L242" i="21"/>
  <c r="L243" i="21"/>
  <c r="L244" i="21"/>
  <c r="L245" i="21"/>
  <c r="L246" i="21"/>
  <c r="L247" i="21"/>
  <c r="L248" i="21"/>
  <c r="L249" i="21"/>
  <c r="L250" i="21"/>
  <c r="L251" i="21"/>
  <c r="L252" i="21"/>
  <c r="L253" i="21"/>
  <c r="L254" i="21"/>
  <c r="L255" i="21"/>
  <c r="L256" i="21"/>
  <c r="L257" i="21"/>
  <c r="L258" i="21"/>
  <c r="L259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2" i="21"/>
  <c r="L313" i="21"/>
  <c r="L314" i="21"/>
  <c r="L315" i="21"/>
  <c r="L316" i="21"/>
  <c r="L317" i="21"/>
  <c r="L318" i="21"/>
  <c r="L319" i="21"/>
  <c r="L320" i="21"/>
  <c r="L321" i="21"/>
  <c r="L322" i="21"/>
  <c r="L323" i="21"/>
  <c r="L324" i="21"/>
  <c r="L325" i="21"/>
  <c r="L326" i="21"/>
  <c r="L327" i="21"/>
  <c r="L328" i="21"/>
  <c r="L329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I362" i="21"/>
  <c r="I363" i="21"/>
  <c r="I364" i="21"/>
  <c r="I365" i="21"/>
  <c r="I366" i="21"/>
  <c r="I367" i="21"/>
  <c r="I368" i="21"/>
  <c r="I369" i="21"/>
  <c r="I370" i="21"/>
  <c r="I371" i="21"/>
  <c r="I372" i="21"/>
  <c r="I373" i="21"/>
  <c r="I374" i="21"/>
  <c r="I375" i="21"/>
  <c r="I376" i="21"/>
  <c r="I377" i="21"/>
  <c r="I378" i="21"/>
  <c r="I379" i="21"/>
  <c r="I380" i="21"/>
  <c r="I381" i="21"/>
  <c r="G357" i="21"/>
  <c r="H357" i="21"/>
  <c r="G358" i="21"/>
  <c r="H358" i="21"/>
  <c r="G359" i="21"/>
  <c r="H359" i="21"/>
  <c r="G360" i="21"/>
  <c r="H360" i="21"/>
  <c r="G361" i="21"/>
  <c r="H361" i="21"/>
  <c r="G362" i="21"/>
  <c r="H362" i="21"/>
  <c r="G363" i="21"/>
  <c r="H363" i="21"/>
  <c r="G364" i="21"/>
  <c r="H364" i="21"/>
  <c r="G365" i="21"/>
  <c r="H365" i="21"/>
  <c r="G366" i="21"/>
  <c r="H366" i="21"/>
  <c r="G367" i="21"/>
  <c r="H367" i="21"/>
  <c r="G368" i="21"/>
  <c r="H368" i="21"/>
  <c r="G369" i="21"/>
  <c r="H369" i="21"/>
  <c r="G370" i="21"/>
  <c r="H370" i="21"/>
  <c r="G371" i="21"/>
  <c r="H371" i="21"/>
  <c r="G372" i="21"/>
  <c r="H372" i="21"/>
  <c r="G373" i="21"/>
  <c r="H373" i="21"/>
  <c r="G374" i="21"/>
  <c r="H374" i="21"/>
  <c r="G375" i="21"/>
  <c r="H375" i="21"/>
  <c r="G376" i="21"/>
  <c r="H376" i="21"/>
  <c r="G377" i="21"/>
  <c r="H377" i="21"/>
  <c r="G378" i="21"/>
  <c r="H378" i="21"/>
  <c r="G379" i="21"/>
  <c r="H379" i="21"/>
  <c r="G380" i="21"/>
  <c r="H380" i="21"/>
  <c r="G381" i="21"/>
  <c r="H381" i="21"/>
  <c r="D362" i="21"/>
  <c r="E362" i="21"/>
  <c r="D363" i="21"/>
  <c r="E363" i="21"/>
  <c r="D364" i="21"/>
  <c r="E364" i="21"/>
  <c r="D365" i="21"/>
  <c r="E365" i="21"/>
  <c r="D366" i="21"/>
  <c r="E366" i="21"/>
  <c r="D367" i="21"/>
  <c r="E367" i="21"/>
  <c r="D368" i="21"/>
  <c r="E368" i="21"/>
  <c r="D369" i="21"/>
  <c r="E369" i="21"/>
  <c r="D370" i="21"/>
  <c r="E370" i="21"/>
  <c r="D371" i="21"/>
  <c r="E371" i="21"/>
  <c r="D372" i="21"/>
  <c r="E372" i="21"/>
  <c r="D373" i="21"/>
  <c r="E373" i="21"/>
  <c r="D374" i="21"/>
  <c r="E374" i="21"/>
  <c r="D375" i="21"/>
  <c r="E375" i="21"/>
  <c r="D376" i="21"/>
  <c r="E376" i="21"/>
  <c r="D377" i="21"/>
  <c r="E377" i="21"/>
  <c r="D378" i="21"/>
  <c r="E378" i="21"/>
  <c r="D379" i="21"/>
  <c r="E379" i="21"/>
  <c r="D380" i="21"/>
  <c r="E380" i="21"/>
  <c r="D381" i="21"/>
  <c r="E381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J22" i="21"/>
  <c r="K22" i="21"/>
  <c r="J23" i="21"/>
  <c r="K23" i="21"/>
  <c r="J24" i="21"/>
  <c r="K24" i="21"/>
  <c r="J25" i="21"/>
  <c r="K25" i="21"/>
  <c r="J26" i="21"/>
  <c r="K26" i="21"/>
  <c r="J27" i="21"/>
  <c r="K27" i="21"/>
  <c r="J28" i="21"/>
  <c r="K28" i="21"/>
  <c r="J29" i="21"/>
  <c r="K29" i="21"/>
  <c r="J30" i="21"/>
  <c r="K30" i="21"/>
  <c r="J31" i="21"/>
  <c r="K31" i="21"/>
  <c r="J32" i="21"/>
  <c r="K32" i="21"/>
  <c r="J33" i="21"/>
  <c r="K33" i="21"/>
  <c r="J34" i="21"/>
  <c r="K34" i="21"/>
  <c r="J35" i="21"/>
  <c r="K35" i="21"/>
  <c r="J36" i="21"/>
  <c r="K36" i="21"/>
  <c r="J37" i="21"/>
  <c r="K37" i="21"/>
  <c r="J38" i="21"/>
  <c r="K38" i="21"/>
  <c r="J39" i="21"/>
  <c r="K39" i="21"/>
  <c r="J40" i="21"/>
  <c r="K40" i="21"/>
  <c r="J41" i="21"/>
  <c r="K41" i="21"/>
  <c r="J42" i="21"/>
  <c r="K42" i="21"/>
  <c r="J43" i="21"/>
  <c r="K43" i="21"/>
  <c r="J44" i="21"/>
  <c r="K44" i="21"/>
  <c r="J45" i="21"/>
  <c r="K45" i="21"/>
  <c r="J46" i="21"/>
  <c r="K46" i="21"/>
  <c r="J47" i="21"/>
  <c r="K47" i="21"/>
  <c r="J48" i="21"/>
  <c r="K48" i="21"/>
  <c r="J49" i="21"/>
  <c r="K49" i="21"/>
  <c r="J50" i="21"/>
  <c r="K50" i="21"/>
  <c r="J51" i="21"/>
  <c r="K51" i="21"/>
  <c r="J52" i="21"/>
  <c r="K52" i="21"/>
  <c r="J53" i="21"/>
  <c r="K53" i="21"/>
  <c r="J54" i="21"/>
  <c r="K54" i="21"/>
  <c r="J55" i="21"/>
  <c r="K55" i="21"/>
  <c r="J56" i="21"/>
  <c r="K56" i="21"/>
  <c r="J57" i="21"/>
  <c r="K57" i="21"/>
  <c r="J58" i="21"/>
  <c r="K58" i="21"/>
  <c r="J59" i="21"/>
  <c r="K59" i="21"/>
  <c r="J60" i="21"/>
  <c r="K60" i="21"/>
  <c r="J61" i="21"/>
  <c r="K61" i="21"/>
  <c r="J62" i="21"/>
  <c r="K62" i="21"/>
  <c r="J63" i="21"/>
  <c r="K63" i="21"/>
  <c r="J64" i="21"/>
  <c r="K64" i="21"/>
  <c r="J65" i="21"/>
  <c r="K65" i="21"/>
  <c r="J66" i="21"/>
  <c r="K66" i="21"/>
  <c r="J67" i="21"/>
  <c r="K67" i="21"/>
  <c r="J68" i="21"/>
  <c r="K68" i="21"/>
  <c r="J69" i="21"/>
  <c r="K69" i="21"/>
  <c r="J70" i="21"/>
  <c r="K70" i="21"/>
  <c r="J71" i="21"/>
  <c r="K71" i="21"/>
  <c r="J72" i="21"/>
  <c r="K72" i="21"/>
  <c r="J73" i="21"/>
  <c r="K73" i="21"/>
  <c r="J74" i="21"/>
  <c r="K74" i="21"/>
  <c r="J75" i="21"/>
  <c r="K75" i="21"/>
  <c r="J76" i="21"/>
  <c r="K76" i="21"/>
  <c r="J77" i="21"/>
  <c r="K77" i="21"/>
  <c r="J78" i="21"/>
  <c r="K78" i="21"/>
  <c r="J79" i="21"/>
  <c r="K79" i="21"/>
  <c r="J80" i="21"/>
  <c r="K80" i="21"/>
  <c r="J81" i="21"/>
  <c r="K81" i="21"/>
  <c r="J82" i="21"/>
  <c r="K82" i="21"/>
  <c r="J83" i="21"/>
  <c r="K83" i="21"/>
  <c r="J84" i="21"/>
  <c r="K84" i="21"/>
  <c r="J85" i="21"/>
  <c r="K85" i="21"/>
  <c r="J86" i="21"/>
  <c r="K86" i="21"/>
  <c r="J87" i="21"/>
  <c r="K87" i="21"/>
  <c r="J88" i="21"/>
  <c r="K88" i="21"/>
  <c r="J89" i="21"/>
  <c r="K89" i="21"/>
  <c r="J90" i="21"/>
  <c r="K90" i="21"/>
  <c r="J91" i="21"/>
  <c r="K91" i="21"/>
  <c r="J92" i="21"/>
  <c r="K92" i="21"/>
  <c r="J93" i="21"/>
  <c r="K93" i="21"/>
  <c r="J94" i="21"/>
  <c r="K94" i="21"/>
  <c r="J95" i="21"/>
  <c r="K95" i="21"/>
  <c r="J96" i="21"/>
  <c r="K96" i="21"/>
  <c r="J97" i="21"/>
  <c r="K97" i="21"/>
  <c r="J98" i="21"/>
  <c r="K98" i="21"/>
  <c r="J99" i="21"/>
  <c r="K99" i="21"/>
  <c r="J100" i="21"/>
  <c r="K100" i="21"/>
  <c r="J101" i="21"/>
  <c r="K101" i="21"/>
  <c r="J102" i="21"/>
  <c r="K102" i="21"/>
  <c r="J103" i="21"/>
  <c r="K103" i="21"/>
  <c r="J104" i="21"/>
  <c r="K104" i="21"/>
  <c r="J105" i="21"/>
  <c r="K105" i="21"/>
  <c r="J106" i="21"/>
  <c r="K106" i="21"/>
  <c r="J107" i="21"/>
  <c r="K107" i="21"/>
  <c r="J108" i="21"/>
  <c r="K108" i="21"/>
  <c r="J109" i="21"/>
  <c r="K109" i="21"/>
  <c r="J110" i="21"/>
  <c r="K110" i="21"/>
  <c r="J111" i="21"/>
  <c r="K111" i="21"/>
  <c r="J112" i="21"/>
  <c r="K112" i="21"/>
  <c r="J113" i="21"/>
  <c r="K113" i="21"/>
  <c r="J114" i="21"/>
  <c r="K114" i="21"/>
  <c r="J115" i="21"/>
  <c r="K115" i="21"/>
  <c r="J116" i="21"/>
  <c r="K116" i="21"/>
  <c r="J117" i="21"/>
  <c r="K117" i="21"/>
  <c r="J118" i="21"/>
  <c r="K118" i="21"/>
  <c r="J119" i="21"/>
  <c r="K119" i="21"/>
  <c r="J120" i="21"/>
  <c r="K120" i="21"/>
  <c r="J121" i="21"/>
  <c r="K121" i="21"/>
  <c r="J122" i="21"/>
  <c r="K122" i="21"/>
  <c r="J123" i="21"/>
  <c r="K123" i="21"/>
  <c r="J124" i="21"/>
  <c r="K124" i="21"/>
  <c r="J125" i="21"/>
  <c r="K125" i="21"/>
  <c r="J126" i="21"/>
  <c r="K126" i="21"/>
  <c r="J127" i="21"/>
  <c r="K127" i="21"/>
  <c r="J128" i="21"/>
  <c r="K128" i="21"/>
  <c r="J129" i="21"/>
  <c r="K129" i="21"/>
  <c r="J130" i="21"/>
  <c r="K130" i="21"/>
  <c r="J131" i="21"/>
  <c r="K131" i="21"/>
  <c r="J132" i="21"/>
  <c r="K132" i="21"/>
  <c r="J133" i="21"/>
  <c r="K133" i="21"/>
  <c r="J134" i="21"/>
  <c r="K134" i="21"/>
  <c r="J135" i="21"/>
  <c r="K135" i="21"/>
  <c r="J136" i="21"/>
  <c r="K136" i="21"/>
  <c r="J137" i="21"/>
  <c r="K137" i="21"/>
  <c r="J138" i="21"/>
  <c r="K138" i="21"/>
  <c r="J139" i="21"/>
  <c r="K139" i="21"/>
  <c r="J140" i="21"/>
  <c r="K140" i="21"/>
  <c r="J141" i="21"/>
  <c r="K141" i="21"/>
  <c r="J142" i="21"/>
  <c r="K142" i="21"/>
  <c r="J143" i="21"/>
  <c r="K143" i="21"/>
  <c r="J144" i="21"/>
  <c r="K144" i="21"/>
  <c r="J145" i="21"/>
  <c r="K145" i="21"/>
  <c r="J146" i="21"/>
  <c r="K146" i="21"/>
  <c r="J147" i="21"/>
  <c r="K147" i="21"/>
  <c r="J148" i="21"/>
  <c r="K148" i="21"/>
  <c r="J149" i="21"/>
  <c r="K149" i="21"/>
  <c r="J150" i="21"/>
  <c r="K150" i="21"/>
  <c r="J151" i="21"/>
  <c r="K151" i="21"/>
  <c r="J152" i="21"/>
  <c r="K152" i="21"/>
  <c r="J153" i="21"/>
  <c r="K153" i="21"/>
  <c r="J154" i="21"/>
  <c r="K154" i="21"/>
  <c r="J155" i="21"/>
  <c r="K155" i="21"/>
  <c r="J156" i="21"/>
  <c r="K156" i="21"/>
  <c r="J157" i="21"/>
  <c r="K157" i="21"/>
  <c r="J158" i="21"/>
  <c r="K158" i="21"/>
  <c r="J159" i="21"/>
  <c r="K159" i="21"/>
  <c r="J160" i="21"/>
  <c r="K160" i="21"/>
  <c r="J161" i="21"/>
  <c r="K161" i="21"/>
  <c r="J162" i="21"/>
  <c r="K162" i="21"/>
  <c r="J163" i="21"/>
  <c r="K163" i="21"/>
  <c r="J164" i="21"/>
  <c r="K164" i="21"/>
  <c r="J165" i="21"/>
  <c r="K165" i="21"/>
  <c r="J166" i="21"/>
  <c r="K166" i="21"/>
  <c r="J167" i="21"/>
  <c r="K167" i="21"/>
  <c r="J168" i="21"/>
  <c r="K168" i="21"/>
  <c r="J169" i="21"/>
  <c r="K169" i="21"/>
  <c r="J170" i="21"/>
  <c r="K170" i="21"/>
  <c r="J171" i="21"/>
  <c r="K171" i="21"/>
  <c r="J172" i="21"/>
  <c r="K172" i="21"/>
  <c r="J173" i="21"/>
  <c r="K173" i="21"/>
  <c r="J174" i="21"/>
  <c r="K174" i="21"/>
  <c r="J175" i="21"/>
  <c r="K175" i="21"/>
  <c r="J176" i="21"/>
  <c r="K176" i="21"/>
  <c r="J177" i="21"/>
  <c r="K177" i="21"/>
  <c r="J178" i="21"/>
  <c r="K178" i="21"/>
  <c r="J179" i="21"/>
  <c r="K179" i="21"/>
  <c r="J180" i="21"/>
  <c r="K180" i="21"/>
  <c r="J181" i="21"/>
  <c r="K181" i="21"/>
  <c r="J182" i="21"/>
  <c r="K182" i="21"/>
  <c r="J183" i="21"/>
  <c r="K183" i="21"/>
  <c r="J184" i="21"/>
  <c r="K184" i="21"/>
  <c r="J185" i="21"/>
  <c r="K185" i="21"/>
  <c r="J186" i="21"/>
  <c r="K186" i="21"/>
  <c r="J187" i="21"/>
  <c r="K187" i="21"/>
  <c r="J188" i="21"/>
  <c r="K188" i="21"/>
  <c r="J189" i="21"/>
  <c r="K189" i="21"/>
  <c r="J190" i="21"/>
  <c r="K190" i="21"/>
  <c r="J191" i="21"/>
  <c r="K191" i="21"/>
  <c r="J192" i="21"/>
  <c r="K192" i="21"/>
  <c r="J193" i="21"/>
  <c r="K193" i="21"/>
  <c r="J194" i="21"/>
  <c r="K194" i="21"/>
  <c r="J195" i="21"/>
  <c r="K195" i="21"/>
  <c r="J196" i="21"/>
  <c r="K196" i="21"/>
  <c r="J197" i="21"/>
  <c r="K197" i="21"/>
  <c r="J198" i="21"/>
  <c r="K198" i="21"/>
  <c r="J199" i="21"/>
  <c r="K199" i="21"/>
  <c r="J200" i="21"/>
  <c r="K200" i="21"/>
  <c r="J201" i="21"/>
  <c r="K201" i="21"/>
  <c r="J202" i="21"/>
  <c r="K202" i="21"/>
  <c r="J203" i="21"/>
  <c r="K203" i="21"/>
  <c r="J204" i="21"/>
  <c r="K204" i="21"/>
  <c r="J205" i="21"/>
  <c r="K205" i="21"/>
  <c r="J206" i="21"/>
  <c r="K206" i="21"/>
  <c r="J207" i="21"/>
  <c r="K207" i="21"/>
  <c r="J208" i="21"/>
  <c r="K208" i="21"/>
  <c r="J209" i="21"/>
  <c r="K209" i="21"/>
  <c r="J210" i="21"/>
  <c r="K210" i="21"/>
  <c r="J211" i="21"/>
  <c r="K211" i="21"/>
  <c r="J212" i="21"/>
  <c r="K212" i="21"/>
  <c r="J213" i="21"/>
  <c r="K213" i="21"/>
  <c r="J214" i="21"/>
  <c r="K214" i="21"/>
  <c r="J215" i="21"/>
  <c r="K215" i="21"/>
  <c r="J216" i="21"/>
  <c r="K216" i="21"/>
  <c r="J217" i="21"/>
  <c r="K217" i="21"/>
  <c r="J218" i="21"/>
  <c r="K218" i="21"/>
  <c r="J219" i="21"/>
  <c r="K219" i="21"/>
  <c r="J220" i="21"/>
  <c r="K220" i="21"/>
  <c r="J221" i="21"/>
  <c r="K221" i="21"/>
  <c r="J222" i="21"/>
  <c r="K222" i="21"/>
  <c r="J223" i="21"/>
  <c r="K223" i="21"/>
  <c r="J224" i="21"/>
  <c r="K224" i="21"/>
  <c r="J225" i="21"/>
  <c r="K225" i="21"/>
  <c r="J226" i="21"/>
  <c r="K226" i="21"/>
  <c r="J227" i="21"/>
  <c r="K227" i="21"/>
  <c r="J228" i="21"/>
  <c r="K228" i="21"/>
  <c r="J229" i="21"/>
  <c r="K229" i="21"/>
  <c r="J230" i="21"/>
  <c r="K230" i="21"/>
  <c r="J231" i="21"/>
  <c r="K231" i="21"/>
  <c r="J232" i="21"/>
  <c r="K232" i="21"/>
  <c r="J233" i="21"/>
  <c r="K233" i="21"/>
  <c r="J234" i="21"/>
  <c r="K234" i="21"/>
  <c r="J235" i="21"/>
  <c r="K235" i="21"/>
  <c r="J236" i="21"/>
  <c r="K236" i="21"/>
  <c r="J237" i="21"/>
  <c r="K237" i="21"/>
  <c r="J238" i="21"/>
  <c r="K238" i="21"/>
  <c r="J239" i="21"/>
  <c r="K239" i="21"/>
  <c r="J240" i="21"/>
  <c r="K240" i="21"/>
  <c r="J241" i="21"/>
  <c r="K241" i="21"/>
  <c r="J242" i="21"/>
  <c r="K242" i="21"/>
  <c r="J243" i="21"/>
  <c r="K243" i="21"/>
  <c r="J244" i="21"/>
  <c r="K244" i="21"/>
  <c r="J245" i="21"/>
  <c r="K245" i="21"/>
  <c r="J246" i="21"/>
  <c r="K246" i="21"/>
  <c r="J247" i="21"/>
  <c r="K247" i="21"/>
  <c r="J248" i="21"/>
  <c r="K248" i="21"/>
  <c r="J249" i="21"/>
  <c r="K249" i="21"/>
  <c r="J250" i="21"/>
  <c r="K250" i="21"/>
  <c r="J251" i="21"/>
  <c r="K251" i="21"/>
  <c r="J252" i="21"/>
  <c r="K252" i="21"/>
  <c r="J253" i="21"/>
  <c r="K253" i="21"/>
  <c r="J254" i="21"/>
  <c r="K254" i="21"/>
  <c r="J255" i="21"/>
  <c r="K255" i="21"/>
  <c r="J256" i="21"/>
  <c r="K256" i="21"/>
  <c r="J257" i="21"/>
  <c r="K257" i="21"/>
  <c r="J258" i="21"/>
  <c r="K258" i="21"/>
  <c r="J259" i="21"/>
  <c r="K259" i="21"/>
  <c r="J260" i="21"/>
  <c r="K260" i="21"/>
  <c r="J261" i="21"/>
  <c r="K261" i="21"/>
  <c r="J262" i="21"/>
  <c r="K262" i="21"/>
  <c r="J263" i="21"/>
  <c r="K263" i="21"/>
  <c r="J264" i="21"/>
  <c r="K264" i="21"/>
  <c r="J265" i="21"/>
  <c r="K265" i="21"/>
  <c r="J266" i="21"/>
  <c r="K266" i="21"/>
  <c r="J267" i="21"/>
  <c r="K267" i="21"/>
  <c r="J268" i="21"/>
  <c r="K268" i="21"/>
  <c r="J269" i="21"/>
  <c r="K269" i="21"/>
  <c r="J270" i="21"/>
  <c r="K270" i="21"/>
  <c r="J271" i="21"/>
  <c r="K271" i="21"/>
  <c r="J272" i="21"/>
  <c r="K272" i="21"/>
  <c r="J273" i="21"/>
  <c r="K273" i="21"/>
  <c r="J274" i="21"/>
  <c r="K274" i="21"/>
  <c r="J275" i="21"/>
  <c r="K275" i="21"/>
  <c r="J276" i="21"/>
  <c r="K276" i="21"/>
  <c r="J277" i="21"/>
  <c r="K277" i="21"/>
  <c r="J278" i="21"/>
  <c r="K278" i="21"/>
  <c r="J279" i="21"/>
  <c r="K279" i="21"/>
  <c r="J280" i="21"/>
  <c r="K280" i="21"/>
  <c r="J281" i="21"/>
  <c r="K281" i="21"/>
  <c r="J282" i="21"/>
  <c r="K282" i="21"/>
  <c r="J283" i="21"/>
  <c r="K283" i="21"/>
  <c r="J284" i="21"/>
  <c r="K284" i="21"/>
  <c r="J285" i="21"/>
  <c r="K285" i="21"/>
  <c r="J286" i="21"/>
  <c r="K286" i="21"/>
  <c r="J287" i="21"/>
  <c r="K287" i="21"/>
  <c r="J288" i="21"/>
  <c r="K288" i="21"/>
  <c r="J289" i="21"/>
  <c r="K289" i="21"/>
  <c r="J290" i="21"/>
  <c r="K290" i="21"/>
  <c r="J291" i="21"/>
  <c r="K291" i="21"/>
  <c r="J292" i="21"/>
  <c r="K292" i="21"/>
  <c r="J293" i="21"/>
  <c r="K293" i="21"/>
  <c r="J294" i="21"/>
  <c r="K294" i="21"/>
  <c r="J295" i="21"/>
  <c r="K295" i="21"/>
  <c r="J296" i="21"/>
  <c r="K296" i="21"/>
  <c r="J297" i="21"/>
  <c r="K297" i="21"/>
  <c r="J298" i="21"/>
  <c r="K298" i="21"/>
  <c r="J299" i="21"/>
  <c r="K299" i="21"/>
  <c r="J300" i="21"/>
  <c r="K300" i="21"/>
  <c r="J301" i="21"/>
  <c r="K301" i="21"/>
  <c r="J302" i="21"/>
  <c r="K302" i="21"/>
  <c r="J303" i="21"/>
  <c r="K303" i="21"/>
  <c r="J304" i="21"/>
  <c r="K304" i="21"/>
  <c r="J305" i="21"/>
  <c r="K305" i="21"/>
  <c r="J306" i="21"/>
  <c r="K306" i="21"/>
  <c r="J307" i="21"/>
  <c r="K307" i="21"/>
  <c r="J308" i="21"/>
  <c r="K308" i="21"/>
  <c r="J309" i="21"/>
  <c r="K309" i="21"/>
  <c r="J310" i="21"/>
  <c r="K310" i="21"/>
  <c r="J311" i="21"/>
  <c r="K311" i="21"/>
  <c r="J312" i="21"/>
  <c r="K312" i="21"/>
  <c r="J313" i="21"/>
  <c r="K313" i="21"/>
  <c r="J314" i="21"/>
  <c r="K314" i="21"/>
  <c r="J315" i="21"/>
  <c r="K315" i="21"/>
  <c r="J316" i="21"/>
  <c r="K316" i="21"/>
  <c r="J317" i="21"/>
  <c r="K317" i="21"/>
  <c r="J318" i="21"/>
  <c r="K318" i="21"/>
  <c r="J319" i="21"/>
  <c r="K319" i="21"/>
  <c r="J320" i="21"/>
  <c r="K320" i="21"/>
  <c r="J321" i="21"/>
  <c r="K321" i="21"/>
  <c r="J322" i="21"/>
  <c r="K322" i="21"/>
  <c r="J323" i="21"/>
  <c r="K323" i="21"/>
  <c r="J324" i="21"/>
  <c r="K324" i="21"/>
  <c r="J325" i="21"/>
  <c r="K325" i="21"/>
  <c r="J326" i="21"/>
  <c r="K326" i="21"/>
  <c r="J327" i="21"/>
  <c r="K327" i="21"/>
  <c r="J328" i="21"/>
  <c r="K328" i="21"/>
  <c r="J329" i="21"/>
  <c r="K329" i="21"/>
  <c r="J330" i="21"/>
  <c r="K330" i="21"/>
  <c r="J331" i="21"/>
  <c r="K331" i="21"/>
  <c r="J332" i="21"/>
  <c r="K332" i="21"/>
  <c r="J333" i="21"/>
  <c r="K333" i="21"/>
  <c r="J334" i="21"/>
  <c r="K334" i="21"/>
  <c r="J335" i="21"/>
  <c r="K335" i="21"/>
  <c r="J336" i="21"/>
  <c r="K336" i="21"/>
  <c r="J337" i="21"/>
  <c r="K337" i="21"/>
  <c r="J338" i="21"/>
  <c r="K338" i="21"/>
  <c r="J339" i="21"/>
  <c r="K339" i="21"/>
  <c r="J340" i="21"/>
  <c r="K340" i="21"/>
  <c r="J341" i="21"/>
  <c r="K341" i="21"/>
  <c r="J342" i="21"/>
  <c r="K342" i="21"/>
  <c r="J343" i="21"/>
  <c r="K343" i="21"/>
  <c r="J344" i="21"/>
  <c r="K344" i="21"/>
  <c r="J345" i="21"/>
  <c r="K345" i="21"/>
  <c r="J346" i="21"/>
  <c r="K346" i="21"/>
  <c r="J347" i="21"/>
  <c r="K347" i="21"/>
  <c r="J348" i="21"/>
  <c r="K348" i="21"/>
  <c r="J349" i="21"/>
  <c r="K349" i="21"/>
  <c r="J350" i="21"/>
  <c r="K350" i="21"/>
  <c r="J351" i="21"/>
  <c r="K351" i="21"/>
  <c r="J352" i="21"/>
  <c r="K352" i="21"/>
  <c r="J353" i="21"/>
  <c r="K353" i="21"/>
  <c r="J354" i="21"/>
  <c r="K354" i="21"/>
  <c r="J355" i="21"/>
  <c r="K355" i="21"/>
  <c r="J356" i="21"/>
  <c r="K356" i="21"/>
  <c r="J357" i="21"/>
  <c r="K357" i="21"/>
  <c r="J358" i="21"/>
  <c r="K358" i="21"/>
  <c r="J359" i="21"/>
  <c r="K359" i="21"/>
  <c r="J360" i="21"/>
  <c r="K360" i="21"/>
  <c r="J361" i="21"/>
  <c r="K361" i="21"/>
  <c r="J362" i="21"/>
  <c r="K362" i="21"/>
  <c r="J363" i="21"/>
  <c r="K363" i="21"/>
  <c r="J364" i="21"/>
  <c r="K364" i="21"/>
  <c r="J365" i="21"/>
  <c r="K365" i="21"/>
  <c r="J366" i="21"/>
  <c r="K366" i="21"/>
  <c r="J367" i="21"/>
  <c r="K367" i="21"/>
  <c r="J368" i="21"/>
  <c r="K368" i="21"/>
  <c r="J369" i="21"/>
  <c r="K369" i="21"/>
  <c r="J370" i="21"/>
  <c r="K370" i="21"/>
  <c r="J371" i="21"/>
  <c r="K371" i="21"/>
  <c r="J372" i="21"/>
  <c r="K372" i="21"/>
  <c r="J373" i="21"/>
  <c r="K373" i="21"/>
  <c r="J374" i="21"/>
  <c r="K374" i="21"/>
  <c r="J375" i="21"/>
  <c r="K375" i="21"/>
  <c r="J376" i="21"/>
  <c r="K376" i="21"/>
  <c r="J377" i="21"/>
  <c r="K377" i="21"/>
  <c r="J378" i="21"/>
  <c r="K378" i="21"/>
  <c r="J379" i="21"/>
  <c r="K379" i="21"/>
  <c r="J380" i="21"/>
  <c r="K380" i="21"/>
  <c r="J381" i="21"/>
  <c r="K381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I212" i="21"/>
  <c r="I213" i="21"/>
  <c r="I214" i="21"/>
  <c r="I215" i="21"/>
  <c r="I216" i="21"/>
  <c r="I217" i="21"/>
  <c r="I218" i="21"/>
  <c r="I219" i="21"/>
  <c r="I220" i="21"/>
  <c r="I221" i="21"/>
  <c r="I222" i="21"/>
  <c r="I223" i="21"/>
  <c r="I224" i="21"/>
  <c r="I225" i="21"/>
  <c r="I226" i="21"/>
  <c r="I227" i="21"/>
  <c r="I228" i="21"/>
  <c r="I229" i="21"/>
  <c r="I230" i="21"/>
  <c r="I231" i="21"/>
  <c r="I232" i="21"/>
  <c r="I233" i="21"/>
  <c r="I234" i="21"/>
  <c r="I235" i="21"/>
  <c r="I236" i="21"/>
  <c r="I237" i="21"/>
  <c r="I238" i="21"/>
  <c r="I239" i="21"/>
  <c r="I240" i="21"/>
  <c r="I241" i="21"/>
  <c r="I242" i="21"/>
  <c r="I243" i="21"/>
  <c r="I244" i="21"/>
  <c r="I245" i="21"/>
  <c r="I246" i="21"/>
  <c r="I247" i="21"/>
  <c r="I248" i="21"/>
  <c r="I249" i="21"/>
  <c r="I250" i="21"/>
  <c r="I251" i="21"/>
  <c r="I252" i="21"/>
  <c r="I253" i="21"/>
  <c r="I254" i="21"/>
  <c r="I255" i="21"/>
  <c r="I256" i="21"/>
  <c r="I257" i="21"/>
  <c r="I258" i="21"/>
  <c r="I259" i="21"/>
  <c r="I260" i="21"/>
  <c r="I261" i="21"/>
  <c r="I262" i="21"/>
  <c r="I263" i="21"/>
  <c r="I264" i="21"/>
  <c r="I265" i="21"/>
  <c r="I266" i="21"/>
  <c r="I267" i="21"/>
  <c r="I268" i="21"/>
  <c r="I269" i="21"/>
  <c r="I270" i="21"/>
  <c r="I271" i="21"/>
  <c r="I272" i="21"/>
  <c r="I273" i="21"/>
  <c r="I274" i="21"/>
  <c r="I275" i="21"/>
  <c r="I276" i="21"/>
  <c r="I277" i="21"/>
  <c r="I278" i="21"/>
  <c r="I279" i="21"/>
  <c r="I280" i="21"/>
  <c r="I281" i="21"/>
  <c r="I282" i="21"/>
  <c r="I283" i="21"/>
  <c r="I284" i="21"/>
  <c r="I285" i="21"/>
  <c r="I286" i="21"/>
  <c r="I287" i="21"/>
  <c r="I288" i="21"/>
  <c r="I289" i="21"/>
  <c r="I290" i="21"/>
  <c r="I291" i="21"/>
  <c r="I292" i="21"/>
  <c r="I293" i="21"/>
  <c r="I294" i="21"/>
  <c r="I295" i="21"/>
  <c r="I296" i="21"/>
  <c r="I297" i="21"/>
  <c r="I298" i="21"/>
  <c r="I299" i="21"/>
  <c r="I300" i="21"/>
  <c r="I301" i="21"/>
  <c r="I302" i="21"/>
  <c r="I303" i="21"/>
  <c r="I304" i="21"/>
  <c r="I305" i="21"/>
  <c r="I306" i="21"/>
  <c r="I307" i="21"/>
  <c r="I308" i="21"/>
  <c r="I309" i="21"/>
  <c r="I310" i="21"/>
  <c r="I311" i="21"/>
  <c r="I312" i="21"/>
  <c r="I313" i="21"/>
  <c r="I314" i="21"/>
  <c r="I315" i="21"/>
  <c r="I316" i="21"/>
  <c r="I317" i="21"/>
  <c r="I318" i="21"/>
  <c r="I319" i="21"/>
  <c r="I320" i="21"/>
  <c r="I321" i="21"/>
  <c r="I322" i="21"/>
  <c r="I323" i="21"/>
  <c r="I324" i="21"/>
  <c r="I325" i="21"/>
  <c r="I326" i="21"/>
  <c r="I327" i="21"/>
  <c r="I328" i="21"/>
  <c r="I329" i="21"/>
  <c r="I330" i="21"/>
  <c r="I331" i="21"/>
  <c r="I332" i="21"/>
  <c r="I333" i="21"/>
  <c r="I334" i="21"/>
  <c r="I335" i="21"/>
  <c r="I336" i="21"/>
  <c r="I337" i="21"/>
  <c r="I338" i="21"/>
  <c r="I339" i="21"/>
  <c r="I340" i="21"/>
  <c r="I341" i="21"/>
  <c r="I342" i="21"/>
  <c r="I343" i="21"/>
  <c r="I344" i="21"/>
  <c r="I345" i="21"/>
  <c r="I346" i="21"/>
  <c r="I347" i="21"/>
  <c r="I348" i="21"/>
  <c r="I349" i="21"/>
  <c r="I350" i="21"/>
  <c r="I351" i="21"/>
  <c r="I352" i="21"/>
  <c r="I353" i="21"/>
  <c r="I354" i="21"/>
  <c r="I355" i="21"/>
  <c r="I356" i="21"/>
  <c r="I357" i="21"/>
  <c r="I358" i="21"/>
  <c r="I359" i="21"/>
  <c r="I360" i="21"/>
  <c r="I361" i="21"/>
  <c r="I3" i="21"/>
  <c r="J3" i="21"/>
  <c r="K3" i="21"/>
  <c r="I4" i="21"/>
  <c r="J4" i="21"/>
  <c r="K4" i="21"/>
  <c r="I5" i="21"/>
  <c r="J5" i="21"/>
  <c r="K5" i="21"/>
  <c r="I6" i="21"/>
  <c r="J6" i="21"/>
  <c r="K6" i="21"/>
  <c r="I7" i="21"/>
  <c r="J7" i="21"/>
  <c r="K7" i="21"/>
  <c r="I8" i="21"/>
  <c r="J8" i="21"/>
  <c r="K8" i="21"/>
  <c r="I9" i="21"/>
  <c r="J9" i="21"/>
  <c r="K9" i="21"/>
  <c r="I10" i="21"/>
  <c r="J10" i="21"/>
  <c r="K10" i="21"/>
  <c r="I11" i="21"/>
  <c r="J11" i="21"/>
  <c r="K11" i="21"/>
  <c r="I12" i="21"/>
  <c r="J12" i="21"/>
  <c r="K12" i="21"/>
  <c r="I13" i="21"/>
  <c r="J13" i="21"/>
  <c r="K13" i="21"/>
  <c r="J2" i="21"/>
  <c r="K2" i="21"/>
  <c r="I2" i="21"/>
  <c r="F3" i="21"/>
  <c r="G3" i="21"/>
  <c r="H3" i="21"/>
  <c r="F4" i="21"/>
  <c r="G4" i="21"/>
  <c r="H4" i="21"/>
  <c r="F5" i="21"/>
  <c r="G5" i="21"/>
  <c r="H5" i="21"/>
  <c r="F6" i="21"/>
  <c r="G6" i="21"/>
  <c r="H6" i="21"/>
  <c r="F7" i="21"/>
  <c r="G7" i="21"/>
  <c r="H7" i="21"/>
  <c r="F8" i="21"/>
  <c r="G8" i="21"/>
  <c r="H8" i="21"/>
  <c r="F9" i="21"/>
  <c r="G9" i="21"/>
  <c r="H9" i="21"/>
  <c r="F10" i="21"/>
  <c r="G10" i="21"/>
  <c r="H10" i="21"/>
  <c r="F11" i="21"/>
  <c r="G11" i="21"/>
  <c r="H11" i="21"/>
  <c r="F12" i="21"/>
  <c r="G12" i="21"/>
  <c r="H12" i="21"/>
  <c r="F13" i="21"/>
  <c r="G13" i="21"/>
  <c r="H13" i="21"/>
  <c r="F14" i="21"/>
  <c r="G14" i="21"/>
  <c r="H14" i="21"/>
  <c r="F15" i="21"/>
  <c r="G15" i="21"/>
  <c r="H15" i="21"/>
  <c r="F16" i="21"/>
  <c r="G16" i="21"/>
  <c r="H16" i="21"/>
  <c r="F17" i="21"/>
  <c r="G17" i="21"/>
  <c r="H17" i="21"/>
  <c r="F18" i="21"/>
  <c r="G18" i="21"/>
  <c r="H18" i="21"/>
  <c r="F19" i="21"/>
  <c r="G19" i="21"/>
  <c r="H19" i="21"/>
  <c r="F20" i="21"/>
  <c r="G20" i="21"/>
  <c r="H20" i="21"/>
  <c r="F21" i="21"/>
  <c r="G21" i="21"/>
  <c r="H21" i="21"/>
  <c r="F22" i="21"/>
  <c r="G22" i="21"/>
  <c r="H22" i="21"/>
  <c r="F23" i="21"/>
  <c r="G23" i="21"/>
  <c r="H23" i="21"/>
  <c r="F24" i="21"/>
  <c r="G24" i="21"/>
  <c r="H24" i="21"/>
  <c r="F25" i="21"/>
  <c r="G25" i="21"/>
  <c r="H25" i="21"/>
  <c r="F26" i="21"/>
  <c r="G26" i="21"/>
  <c r="H26" i="21"/>
  <c r="F27" i="21"/>
  <c r="G27" i="21"/>
  <c r="H27" i="21"/>
  <c r="F28" i="21"/>
  <c r="G28" i="21"/>
  <c r="H28" i="21"/>
  <c r="F29" i="21"/>
  <c r="G29" i="21"/>
  <c r="H29" i="21"/>
  <c r="F30" i="21"/>
  <c r="G30" i="21"/>
  <c r="H30" i="21"/>
  <c r="F31" i="21"/>
  <c r="G31" i="21"/>
  <c r="H31" i="21"/>
  <c r="F32" i="21"/>
  <c r="G32" i="21"/>
  <c r="H32" i="21"/>
  <c r="F33" i="21"/>
  <c r="G33" i="21"/>
  <c r="H33" i="21"/>
  <c r="F34" i="21"/>
  <c r="G34" i="21"/>
  <c r="H34" i="21"/>
  <c r="F35" i="21"/>
  <c r="G35" i="21"/>
  <c r="H35" i="21"/>
  <c r="F36" i="21"/>
  <c r="G36" i="21"/>
  <c r="H36" i="21"/>
  <c r="F37" i="21"/>
  <c r="G37" i="21"/>
  <c r="H37" i="21"/>
  <c r="F38" i="21"/>
  <c r="G38" i="21"/>
  <c r="H38" i="21"/>
  <c r="F39" i="21"/>
  <c r="G39" i="21"/>
  <c r="H39" i="21"/>
  <c r="F40" i="21"/>
  <c r="G40" i="21"/>
  <c r="H40" i="21"/>
  <c r="F41" i="21"/>
  <c r="G41" i="21"/>
  <c r="H41" i="21"/>
  <c r="F42" i="21"/>
  <c r="G42" i="21"/>
  <c r="H42" i="21"/>
  <c r="F43" i="21"/>
  <c r="G43" i="21"/>
  <c r="H43" i="21"/>
  <c r="F44" i="21"/>
  <c r="G44" i="21"/>
  <c r="H44" i="21"/>
  <c r="F45" i="21"/>
  <c r="G45" i="21"/>
  <c r="H45" i="21"/>
  <c r="F46" i="21"/>
  <c r="G46" i="21"/>
  <c r="H46" i="21"/>
  <c r="F47" i="21"/>
  <c r="G47" i="21"/>
  <c r="H47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2" i="21"/>
  <c r="G52" i="21"/>
  <c r="H52" i="21"/>
  <c r="F53" i="21"/>
  <c r="G53" i="21"/>
  <c r="H53" i="21"/>
  <c r="F54" i="21"/>
  <c r="G54" i="21"/>
  <c r="H54" i="21"/>
  <c r="F55" i="21"/>
  <c r="G55" i="21"/>
  <c r="H55" i="21"/>
  <c r="F56" i="21"/>
  <c r="G56" i="21"/>
  <c r="H56" i="21"/>
  <c r="F57" i="21"/>
  <c r="G57" i="21"/>
  <c r="H57" i="21"/>
  <c r="F58" i="21"/>
  <c r="G58" i="21"/>
  <c r="H58" i="21"/>
  <c r="F59" i="21"/>
  <c r="G59" i="21"/>
  <c r="H59" i="21"/>
  <c r="F60" i="21"/>
  <c r="G60" i="21"/>
  <c r="H60" i="21"/>
  <c r="F61" i="21"/>
  <c r="G61" i="21"/>
  <c r="H61" i="21"/>
  <c r="F62" i="21"/>
  <c r="G62" i="21"/>
  <c r="H62" i="21"/>
  <c r="F63" i="21"/>
  <c r="G63" i="21"/>
  <c r="H63" i="21"/>
  <c r="F64" i="21"/>
  <c r="G64" i="21"/>
  <c r="H64" i="21"/>
  <c r="F65" i="21"/>
  <c r="G65" i="21"/>
  <c r="H65" i="21"/>
  <c r="F66" i="21"/>
  <c r="G66" i="21"/>
  <c r="H66" i="21"/>
  <c r="F67" i="21"/>
  <c r="G67" i="21"/>
  <c r="H67" i="21"/>
  <c r="F68" i="21"/>
  <c r="G68" i="21"/>
  <c r="H68" i="21"/>
  <c r="F69" i="21"/>
  <c r="G69" i="21"/>
  <c r="H69" i="21"/>
  <c r="F70" i="21"/>
  <c r="G70" i="21"/>
  <c r="H70" i="21"/>
  <c r="F71" i="21"/>
  <c r="G71" i="21"/>
  <c r="H71" i="21"/>
  <c r="F72" i="21"/>
  <c r="G72" i="21"/>
  <c r="H72" i="21"/>
  <c r="F73" i="21"/>
  <c r="G73" i="21"/>
  <c r="H73" i="21"/>
  <c r="F74" i="21"/>
  <c r="G74" i="21"/>
  <c r="H74" i="21"/>
  <c r="F75" i="21"/>
  <c r="G75" i="21"/>
  <c r="H75" i="21"/>
  <c r="F76" i="21"/>
  <c r="G76" i="21"/>
  <c r="H76" i="21"/>
  <c r="F77" i="21"/>
  <c r="G77" i="21"/>
  <c r="H77" i="21"/>
  <c r="F78" i="21"/>
  <c r="G78" i="21"/>
  <c r="H78" i="21"/>
  <c r="F79" i="21"/>
  <c r="G79" i="21"/>
  <c r="H79" i="21"/>
  <c r="F80" i="21"/>
  <c r="G80" i="21"/>
  <c r="H80" i="21"/>
  <c r="F81" i="21"/>
  <c r="G81" i="21"/>
  <c r="H81" i="21"/>
  <c r="F82" i="21"/>
  <c r="G82" i="21"/>
  <c r="H82" i="21"/>
  <c r="F83" i="21"/>
  <c r="G83" i="21"/>
  <c r="H83" i="21"/>
  <c r="F84" i="21"/>
  <c r="G84" i="21"/>
  <c r="H84" i="21"/>
  <c r="F85" i="21"/>
  <c r="G85" i="21"/>
  <c r="H85" i="21"/>
  <c r="F86" i="21"/>
  <c r="G86" i="21"/>
  <c r="H86" i="21"/>
  <c r="F87" i="21"/>
  <c r="G87" i="21"/>
  <c r="H87" i="21"/>
  <c r="F88" i="21"/>
  <c r="G88" i="21"/>
  <c r="H88" i="21"/>
  <c r="F89" i="21"/>
  <c r="G89" i="21"/>
  <c r="H89" i="21"/>
  <c r="F90" i="21"/>
  <c r="G90" i="21"/>
  <c r="H90" i="21"/>
  <c r="F91" i="21"/>
  <c r="G91" i="21"/>
  <c r="H91" i="21"/>
  <c r="F92" i="21"/>
  <c r="G92" i="21"/>
  <c r="H92" i="21"/>
  <c r="F93" i="21"/>
  <c r="G93" i="21"/>
  <c r="H93" i="21"/>
  <c r="F94" i="21"/>
  <c r="G94" i="21"/>
  <c r="H94" i="21"/>
  <c r="F95" i="21"/>
  <c r="G95" i="21"/>
  <c r="H95" i="21"/>
  <c r="F96" i="21"/>
  <c r="G96" i="21"/>
  <c r="H96" i="21"/>
  <c r="F97" i="21"/>
  <c r="G97" i="21"/>
  <c r="H97" i="21"/>
  <c r="F98" i="21"/>
  <c r="G98" i="21"/>
  <c r="H98" i="21"/>
  <c r="F99" i="21"/>
  <c r="G99" i="21"/>
  <c r="H99" i="21"/>
  <c r="F100" i="21"/>
  <c r="G100" i="21"/>
  <c r="H100" i="21"/>
  <c r="F101" i="21"/>
  <c r="G101" i="21"/>
  <c r="H101" i="21"/>
  <c r="F102" i="21"/>
  <c r="G102" i="21"/>
  <c r="H102" i="21"/>
  <c r="F103" i="21"/>
  <c r="G103" i="21"/>
  <c r="H103" i="21"/>
  <c r="F104" i="21"/>
  <c r="G104" i="21"/>
  <c r="H104" i="21"/>
  <c r="F105" i="21"/>
  <c r="G105" i="21"/>
  <c r="H105" i="21"/>
  <c r="F106" i="21"/>
  <c r="G106" i="21"/>
  <c r="H106" i="21"/>
  <c r="F107" i="21"/>
  <c r="G107" i="21"/>
  <c r="H107" i="21"/>
  <c r="F108" i="21"/>
  <c r="G108" i="21"/>
  <c r="H108" i="21"/>
  <c r="F109" i="21"/>
  <c r="G109" i="21"/>
  <c r="H109" i="21"/>
  <c r="F110" i="21"/>
  <c r="G110" i="21"/>
  <c r="H110" i="21"/>
  <c r="F111" i="21"/>
  <c r="G111" i="21"/>
  <c r="H111" i="21"/>
  <c r="F112" i="21"/>
  <c r="G112" i="21"/>
  <c r="H112" i="21"/>
  <c r="F113" i="21"/>
  <c r="G113" i="21"/>
  <c r="H113" i="21"/>
  <c r="F114" i="21"/>
  <c r="G114" i="21"/>
  <c r="H114" i="21"/>
  <c r="F115" i="21"/>
  <c r="G115" i="21"/>
  <c r="H115" i="21"/>
  <c r="F116" i="21"/>
  <c r="G116" i="21"/>
  <c r="H116" i="21"/>
  <c r="F117" i="21"/>
  <c r="G117" i="21"/>
  <c r="H117" i="21"/>
  <c r="F118" i="21"/>
  <c r="G118" i="21"/>
  <c r="H118" i="21"/>
  <c r="F119" i="21"/>
  <c r="G119" i="21"/>
  <c r="H119" i="21"/>
  <c r="F120" i="21"/>
  <c r="G120" i="21"/>
  <c r="H120" i="21"/>
  <c r="F121" i="21"/>
  <c r="G121" i="21"/>
  <c r="H121" i="21"/>
  <c r="F122" i="21"/>
  <c r="G122" i="21"/>
  <c r="H122" i="21"/>
  <c r="F123" i="21"/>
  <c r="G123" i="21"/>
  <c r="H123" i="21"/>
  <c r="F124" i="21"/>
  <c r="G124" i="21"/>
  <c r="H124" i="21"/>
  <c r="F125" i="21"/>
  <c r="G125" i="21"/>
  <c r="H125" i="21"/>
  <c r="F126" i="21"/>
  <c r="G126" i="21"/>
  <c r="H126" i="21"/>
  <c r="F127" i="21"/>
  <c r="G127" i="21"/>
  <c r="H127" i="21"/>
  <c r="F128" i="21"/>
  <c r="G128" i="21"/>
  <c r="H128" i="21"/>
  <c r="F129" i="21"/>
  <c r="G129" i="21"/>
  <c r="H129" i="21"/>
  <c r="F130" i="21"/>
  <c r="G130" i="21"/>
  <c r="H130" i="21"/>
  <c r="F131" i="21"/>
  <c r="G131" i="21"/>
  <c r="H131" i="21"/>
  <c r="F132" i="21"/>
  <c r="G132" i="21"/>
  <c r="H132" i="21"/>
  <c r="F133" i="21"/>
  <c r="G133" i="21"/>
  <c r="H133" i="21"/>
  <c r="F134" i="21"/>
  <c r="G134" i="21"/>
  <c r="H134" i="21"/>
  <c r="F135" i="21"/>
  <c r="G135" i="21"/>
  <c r="H135" i="21"/>
  <c r="F136" i="21"/>
  <c r="G136" i="21"/>
  <c r="H136" i="21"/>
  <c r="F137" i="21"/>
  <c r="G137" i="21"/>
  <c r="H137" i="21"/>
  <c r="F138" i="21"/>
  <c r="G138" i="21"/>
  <c r="H138" i="21"/>
  <c r="F139" i="21"/>
  <c r="G139" i="21"/>
  <c r="H139" i="21"/>
  <c r="F140" i="21"/>
  <c r="G140" i="21"/>
  <c r="H140" i="21"/>
  <c r="F141" i="21"/>
  <c r="G141" i="21"/>
  <c r="H141" i="21"/>
  <c r="F142" i="21"/>
  <c r="G142" i="21"/>
  <c r="H142" i="21"/>
  <c r="F143" i="21"/>
  <c r="G143" i="21"/>
  <c r="H143" i="21"/>
  <c r="F144" i="21"/>
  <c r="G144" i="21"/>
  <c r="H144" i="21"/>
  <c r="F145" i="21"/>
  <c r="G145" i="21"/>
  <c r="H145" i="21"/>
  <c r="F146" i="21"/>
  <c r="G146" i="21"/>
  <c r="H146" i="21"/>
  <c r="F147" i="21"/>
  <c r="G147" i="21"/>
  <c r="H147" i="21"/>
  <c r="F148" i="21"/>
  <c r="G148" i="21"/>
  <c r="H148" i="21"/>
  <c r="F149" i="21"/>
  <c r="G149" i="21"/>
  <c r="H149" i="21"/>
  <c r="F150" i="21"/>
  <c r="G150" i="21"/>
  <c r="H150" i="21"/>
  <c r="F151" i="21"/>
  <c r="G151" i="21"/>
  <c r="H151" i="21"/>
  <c r="F152" i="21"/>
  <c r="G152" i="21"/>
  <c r="H152" i="21"/>
  <c r="F153" i="21"/>
  <c r="G153" i="21"/>
  <c r="H153" i="21"/>
  <c r="F154" i="21"/>
  <c r="G154" i="21"/>
  <c r="H154" i="21"/>
  <c r="F155" i="21"/>
  <c r="G155" i="21"/>
  <c r="H155" i="21"/>
  <c r="F156" i="21"/>
  <c r="G156" i="21"/>
  <c r="H156" i="21"/>
  <c r="F157" i="21"/>
  <c r="G157" i="21"/>
  <c r="H157" i="21"/>
  <c r="F158" i="21"/>
  <c r="G158" i="21"/>
  <c r="H158" i="21"/>
  <c r="F159" i="21"/>
  <c r="G159" i="21"/>
  <c r="H159" i="21"/>
  <c r="F160" i="21"/>
  <c r="G160" i="21"/>
  <c r="H160" i="21"/>
  <c r="F161" i="21"/>
  <c r="G161" i="21"/>
  <c r="H161" i="21"/>
  <c r="F162" i="21"/>
  <c r="G162" i="21"/>
  <c r="H162" i="21"/>
  <c r="F163" i="21"/>
  <c r="G163" i="21"/>
  <c r="H163" i="21"/>
  <c r="F164" i="21"/>
  <c r="G164" i="21"/>
  <c r="H164" i="21"/>
  <c r="F165" i="21"/>
  <c r="G165" i="21"/>
  <c r="H165" i="21"/>
  <c r="F166" i="21"/>
  <c r="G166" i="21"/>
  <c r="H166" i="21"/>
  <c r="F167" i="21"/>
  <c r="G167" i="21"/>
  <c r="H167" i="21"/>
  <c r="F168" i="21"/>
  <c r="G168" i="21"/>
  <c r="H168" i="21"/>
  <c r="F169" i="21"/>
  <c r="G169" i="21"/>
  <c r="H169" i="21"/>
  <c r="F170" i="21"/>
  <c r="G170" i="21"/>
  <c r="H170" i="21"/>
  <c r="F171" i="21"/>
  <c r="G171" i="21"/>
  <c r="H171" i="21"/>
  <c r="F172" i="21"/>
  <c r="G172" i="21"/>
  <c r="H172" i="21"/>
  <c r="F173" i="21"/>
  <c r="G173" i="21"/>
  <c r="H173" i="21"/>
  <c r="F174" i="21"/>
  <c r="G174" i="21"/>
  <c r="H174" i="21"/>
  <c r="F175" i="21"/>
  <c r="G175" i="21"/>
  <c r="H175" i="21"/>
  <c r="F176" i="21"/>
  <c r="G176" i="21"/>
  <c r="H176" i="21"/>
  <c r="F177" i="21"/>
  <c r="G177" i="21"/>
  <c r="H177" i="21"/>
  <c r="F178" i="21"/>
  <c r="G178" i="21"/>
  <c r="H178" i="21"/>
  <c r="F179" i="21"/>
  <c r="G179" i="21"/>
  <c r="H179" i="21"/>
  <c r="F180" i="21"/>
  <c r="G180" i="21"/>
  <c r="H180" i="21"/>
  <c r="F181" i="21"/>
  <c r="G181" i="21"/>
  <c r="H181" i="21"/>
  <c r="F182" i="21"/>
  <c r="G182" i="21"/>
  <c r="H182" i="21"/>
  <c r="F183" i="21"/>
  <c r="G183" i="21"/>
  <c r="H183" i="21"/>
  <c r="F184" i="21"/>
  <c r="G184" i="21"/>
  <c r="H184" i="21"/>
  <c r="F185" i="21"/>
  <c r="G185" i="21"/>
  <c r="H185" i="21"/>
  <c r="F186" i="21"/>
  <c r="G186" i="21"/>
  <c r="H186" i="21"/>
  <c r="F187" i="21"/>
  <c r="G187" i="21"/>
  <c r="H187" i="21"/>
  <c r="F188" i="21"/>
  <c r="G188" i="21"/>
  <c r="H188" i="21"/>
  <c r="F189" i="21"/>
  <c r="G189" i="21"/>
  <c r="H189" i="21"/>
  <c r="F190" i="21"/>
  <c r="G190" i="21"/>
  <c r="H190" i="21"/>
  <c r="F191" i="21"/>
  <c r="G191" i="21"/>
  <c r="H191" i="21"/>
  <c r="F192" i="21"/>
  <c r="G192" i="21"/>
  <c r="H192" i="21"/>
  <c r="F193" i="21"/>
  <c r="G193" i="21"/>
  <c r="H193" i="21"/>
  <c r="F194" i="21"/>
  <c r="G194" i="21"/>
  <c r="H194" i="21"/>
  <c r="F195" i="21"/>
  <c r="G195" i="21"/>
  <c r="H195" i="21"/>
  <c r="F196" i="21"/>
  <c r="G196" i="21"/>
  <c r="H196" i="21"/>
  <c r="F197" i="21"/>
  <c r="G197" i="21"/>
  <c r="H197" i="21"/>
  <c r="F198" i="21"/>
  <c r="G198" i="21"/>
  <c r="H198" i="21"/>
  <c r="F199" i="21"/>
  <c r="G199" i="21"/>
  <c r="H199" i="21"/>
  <c r="F200" i="21"/>
  <c r="G200" i="21"/>
  <c r="H200" i="21"/>
  <c r="F201" i="21"/>
  <c r="G201" i="21"/>
  <c r="H201" i="21"/>
  <c r="F202" i="21"/>
  <c r="G202" i="21"/>
  <c r="H202" i="21"/>
  <c r="F203" i="21"/>
  <c r="G203" i="21"/>
  <c r="H203" i="21"/>
  <c r="F204" i="21"/>
  <c r="G204" i="21"/>
  <c r="H204" i="21"/>
  <c r="F205" i="21"/>
  <c r="G205" i="21"/>
  <c r="H205" i="21"/>
  <c r="F206" i="21"/>
  <c r="G206" i="21"/>
  <c r="H206" i="21"/>
  <c r="F207" i="21"/>
  <c r="G207" i="21"/>
  <c r="H207" i="21"/>
  <c r="F208" i="21"/>
  <c r="G208" i="21"/>
  <c r="H208" i="21"/>
  <c r="F209" i="21"/>
  <c r="G209" i="21"/>
  <c r="H209" i="21"/>
  <c r="F210" i="21"/>
  <c r="G210" i="21"/>
  <c r="H210" i="21"/>
  <c r="F211" i="21"/>
  <c r="G211" i="21"/>
  <c r="H211" i="21"/>
  <c r="F212" i="21"/>
  <c r="G212" i="21"/>
  <c r="H212" i="21"/>
  <c r="F213" i="21"/>
  <c r="G213" i="21"/>
  <c r="H213" i="21"/>
  <c r="F214" i="21"/>
  <c r="G214" i="21"/>
  <c r="H214" i="21"/>
  <c r="F215" i="21"/>
  <c r="G215" i="21"/>
  <c r="H215" i="21"/>
  <c r="F216" i="21"/>
  <c r="G216" i="21"/>
  <c r="H216" i="21"/>
  <c r="F217" i="21"/>
  <c r="G217" i="21"/>
  <c r="H217" i="21"/>
  <c r="F218" i="21"/>
  <c r="G218" i="21"/>
  <c r="H218" i="21"/>
  <c r="F219" i="21"/>
  <c r="G219" i="21"/>
  <c r="H219" i="21"/>
  <c r="F220" i="21"/>
  <c r="G220" i="21"/>
  <c r="H220" i="21"/>
  <c r="F221" i="21"/>
  <c r="G221" i="21"/>
  <c r="H221" i="21"/>
  <c r="F222" i="21"/>
  <c r="G222" i="21"/>
  <c r="H222" i="21"/>
  <c r="F223" i="21"/>
  <c r="G223" i="21"/>
  <c r="H223" i="21"/>
  <c r="F224" i="21"/>
  <c r="G224" i="21"/>
  <c r="H224" i="21"/>
  <c r="F225" i="21"/>
  <c r="G225" i="21"/>
  <c r="H225" i="21"/>
  <c r="F226" i="21"/>
  <c r="G226" i="21"/>
  <c r="H226" i="21"/>
  <c r="F227" i="21"/>
  <c r="G227" i="21"/>
  <c r="H227" i="21"/>
  <c r="F228" i="21"/>
  <c r="G228" i="21"/>
  <c r="H228" i="21"/>
  <c r="F229" i="21"/>
  <c r="G229" i="21"/>
  <c r="H229" i="21"/>
  <c r="F230" i="21"/>
  <c r="G230" i="21"/>
  <c r="H230" i="21"/>
  <c r="F231" i="21"/>
  <c r="G231" i="21"/>
  <c r="H231" i="21"/>
  <c r="F232" i="21"/>
  <c r="G232" i="21"/>
  <c r="H232" i="21"/>
  <c r="F233" i="21"/>
  <c r="G233" i="21"/>
  <c r="H233" i="21"/>
  <c r="F234" i="21"/>
  <c r="G234" i="21"/>
  <c r="H234" i="21"/>
  <c r="F235" i="21"/>
  <c r="G235" i="21"/>
  <c r="H235" i="21"/>
  <c r="F236" i="21"/>
  <c r="G236" i="21"/>
  <c r="H236" i="21"/>
  <c r="F237" i="21"/>
  <c r="G237" i="21"/>
  <c r="H237" i="21"/>
  <c r="F238" i="21"/>
  <c r="G238" i="21"/>
  <c r="H238" i="21"/>
  <c r="F239" i="21"/>
  <c r="G239" i="21"/>
  <c r="H239" i="21"/>
  <c r="F240" i="21"/>
  <c r="G240" i="21"/>
  <c r="H240" i="21"/>
  <c r="F241" i="21"/>
  <c r="G241" i="21"/>
  <c r="H241" i="21"/>
  <c r="F242" i="21"/>
  <c r="G242" i="21"/>
  <c r="H242" i="21"/>
  <c r="F243" i="21"/>
  <c r="G243" i="21"/>
  <c r="H243" i="21"/>
  <c r="F244" i="21"/>
  <c r="G244" i="21"/>
  <c r="H244" i="21"/>
  <c r="F245" i="21"/>
  <c r="G245" i="21"/>
  <c r="H245" i="21"/>
  <c r="F246" i="21"/>
  <c r="G246" i="21"/>
  <c r="H246" i="21"/>
  <c r="F247" i="21"/>
  <c r="G247" i="21"/>
  <c r="H247" i="21"/>
  <c r="F248" i="21"/>
  <c r="G248" i="21"/>
  <c r="H248" i="21"/>
  <c r="F249" i="21"/>
  <c r="G249" i="21"/>
  <c r="H249" i="21"/>
  <c r="F250" i="21"/>
  <c r="G250" i="21"/>
  <c r="H250" i="21"/>
  <c r="F251" i="21"/>
  <c r="G251" i="21"/>
  <c r="H251" i="21"/>
  <c r="F252" i="21"/>
  <c r="G252" i="21"/>
  <c r="H252" i="21"/>
  <c r="F253" i="21"/>
  <c r="G253" i="21"/>
  <c r="H253" i="21"/>
  <c r="F254" i="21"/>
  <c r="G254" i="21"/>
  <c r="H254" i="21"/>
  <c r="F255" i="21"/>
  <c r="G255" i="21"/>
  <c r="H255" i="21"/>
  <c r="F256" i="21"/>
  <c r="G256" i="21"/>
  <c r="H256" i="21"/>
  <c r="F257" i="21"/>
  <c r="G257" i="21"/>
  <c r="H257" i="21"/>
  <c r="F258" i="21"/>
  <c r="G258" i="21"/>
  <c r="H258" i="21"/>
  <c r="F259" i="21"/>
  <c r="G259" i="21"/>
  <c r="H259" i="21"/>
  <c r="F260" i="21"/>
  <c r="G260" i="21"/>
  <c r="H260" i="21"/>
  <c r="F261" i="21"/>
  <c r="G261" i="21"/>
  <c r="H261" i="21"/>
  <c r="F262" i="21"/>
  <c r="G262" i="21"/>
  <c r="H262" i="21"/>
  <c r="F263" i="21"/>
  <c r="G263" i="21"/>
  <c r="H263" i="21"/>
  <c r="F264" i="21"/>
  <c r="G264" i="21"/>
  <c r="H264" i="21"/>
  <c r="F265" i="21"/>
  <c r="G265" i="21"/>
  <c r="H265" i="21"/>
  <c r="F266" i="21"/>
  <c r="G266" i="21"/>
  <c r="H266" i="21"/>
  <c r="F267" i="21"/>
  <c r="G267" i="21"/>
  <c r="H267" i="21"/>
  <c r="F268" i="21"/>
  <c r="G268" i="21"/>
  <c r="H268" i="21"/>
  <c r="F269" i="21"/>
  <c r="G269" i="21"/>
  <c r="H269" i="21"/>
  <c r="F270" i="21"/>
  <c r="G270" i="21"/>
  <c r="H270" i="21"/>
  <c r="F271" i="21"/>
  <c r="G271" i="21"/>
  <c r="H271" i="21"/>
  <c r="F272" i="21"/>
  <c r="G272" i="21"/>
  <c r="H272" i="21"/>
  <c r="F273" i="21"/>
  <c r="G273" i="21"/>
  <c r="H273" i="21"/>
  <c r="F274" i="21"/>
  <c r="G274" i="21"/>
  <c r="H274" i="21"/>
  <c r="F275" i="21"/>
  <c r="G275" i="21"/>
  <c r="H275" i="21"/>
  <c r="F276" i="21"/>
  <c r="G276" i="21"/>
  <c r="H276" i="21"/>
  <c r="F277" i="21"/>
  <c r="G277" i="21"/>
  <c r="H277" i="21"/>
  <c r="F278" i="21"/>
  <c r="G278" i="21"/>
  <c r="H278" i="21"/>
  <c r="F279" i="21"/>
  <c r="G279" i="21"/>
  <c r="H279" i="21"/>
  <c r="F280" i="21"/>
  <c r="G280" i="21"/>
  <c r="H280" i="21"/>
  <c r="F281" i="21"/>
  <c r="G281" i="21"/>
  <c r="H281" i="21"/>
  <c r="F282" i="21"/>
  <c r="G282" i="21"/>
  <c r="H282" i="21"/>
  <c r="F283" i="21"/>
  <c r="G283" i="21"/>
  <c r="H283" i="21"/>
  <c r="F284" i="21"/>
  <c r="G284" i="21"/>
  <c r="H284" i="21"/>
  <c r="F285" i="21"/>
  <c r="G285" i="21"/>
  <c r="H285" i="21"/>
  <c r="F286" i="21"/>
  <c r="G286" i="21"/>
  <c r="H286" i="21"/>
  <c r="F287" i="21"/>
  <c r="G287" i="21"/>
  <c r="H287" i="21"/>
  <c r="F288" i="21"/>
  <c r="G288" i="21"/>
  <c r="H288" i="21"/>
  <c r="F289" i="21"/>
  <c r="G289" i="21"/>
  <c r="H289" i="21"/>
  <c r="F290" i="21"/>
  <c r="G290" i="21"/>
  <c r="H290" i="21"/>
  <c r="F291" i="21"/>
  <c r="G291" i="21"/>
  <c r="H291" i="21"/>
  <c r="F292" i="21"/>
  <c r="G292" i="21"/>
  <c r="H292" i="21"/>
  <c r="F293" i="21"/>
  <c r="G293" i="21"/>
  <c r="H293" i="21"/>
  <c r="F294" i="21"/>
  <c r="G294" i="21"/>
  <c r="H294" i="21"/>
  <c r="F295" i="21"/>
  <c r="G295" i="21"/>
  <c r="H295" i="21"/>
  <c r="F296" i="21"/>
  <c r="G296" i="21"/>
  <c r="H296" i="21"/>
  <c r="F297" i="21"/>
  <c r="G297" i="21"/>
  <c r="H297" i="21"/>
  <c r="F298" i="21"/>
  <c r="G298" i="21"/>
  <c r="H298" i="21"/>
  <c r="F299" i="21"/>
  <c r="G299" i="21"/>
  <c r="H299" i="21"/>
  <c r="F300" i="21"/>
  <c r="G300" i="21"/>
  <c r="H300" i="21"/>
  <c r="F301" i="21"/>
  <c r="G301" i="21"/>
  <c r="H301" i="21"/>
  <c r="F302" i="21"/>
  <c r="G302" i="21"/>
  <c r="H302" i="21"/>
  <c r="F303" i="21"/>
  <c r="G303" i="21"/>
  <c r="H303" i="21"/>
  <c r="F304" i="21"/>
  <c r="G304" i="21"/>
  <c r="H304" i="21"/>
  <c r="F305" i="21"/>
  <c r="G305" i="21"/>
  <c r="H305" i="21"/>
  <c r="F306" i="21"/>
  <c r="G306" i="21"/>
  <c r="H306" i="21"/>
  <c r="F307" i="21"/>
  <c r="G307" i="21"/>
  <c r="H307" i="21"/>
  <c r="F308" i="21"/>
  <c r="G308" i="21"/>
  <c r="H308" i="21"/>
  <c r="F309" i="21"/>
  <c r="G309" i="21"/>
  <c r="H309" i="21"/>
  <c r="F310" i="21"/>
  <c r="G310" i="21"/>
  <c r="H310" i="21"/>
  <c r="F311" i="21"/>
  <c r="G311" i="21"/>
  <c r="H311" i="21"/>
  <c r="F312" i="21"/>
  <c r="G312" i="21"/>
  <c r="H312" i="21"/>
  <c r="F313" i="21"/>
  <c r="G313" i="21"/>
  <c r="H313" i="21"/>
  <c r="F314" i="21"/>
  <c r="G314" i="21"/>
  <c r="H314" i="21"/>
  <c r="F315" i="21"/>
  <c r="G315" i="21"/>
  <c r="H315" i="21"/>
  <c r="F316" i="21"/>
  <c r="G316" i="21"/>
  <c r="H316" i="21"/>
  <c r="F317" i="21"/>
  <c r="G317" i="21"/>
  <c r="H317" i="21"/>
  <c r="F318" i="21"/>
  <c r="G318" i="21"/>
  <c r="H318" i="21"/>
  <c r="F319" i="21"/>
  <c r="G319" i="21"/>
  <c r="H319" i="21"/>
  <c r="F320" i="21"/>
  <c r="G320" i="21"/>
  <c r="H320" i="21"/>
  <c r="F321" i="21"/>
  <c r="G321" i="21"/>
  <c r="H321" i="21"/>
  <c r="F322" i="21"/>
  <c r="G322" i="21"/>
  <c r="H322" i="21"/>
  <c r="F323" i="21"/>
  <c r="G323" i="21"/>
  <c r="H323" i="21"/>
  <c r="F324" i="21"/>
  <c r="G324" i="21"/>
  <c r="H324" i="21"/>
  <c r="F325" i="21"/>
  <c r="G325" i="21"/>
  <c r="H325" i="21"/>
  <c r="F326" i="21"/>
  <c r="G326" i="21"/>
  <c r="H326" i="21"/>
  <c r="F327" i="21"/>
  <c r="G327" i="21"/>
  <c r="H327" i="21"/>
  <c r="F328" i="21"/>
  <c r="G328" i="21"/>
  <c r="H328" i="21"/>
  <c r="F329" i="21"/>
  <c r="G329" i="21"/>
  <c r="H329" i="21"/>
  <c r="F330" i="21"/>
  <c r="G330" i="21"/>
  <c r="H330" i="21"/>
  <c r="F331" i="21"/>
  <c r="G331" i="21"/>
  <c r="H331" i="21"/>
  <c r="F332" i="21"/>
  <c r="G332" i="21"/>
  <c r="H332" i="21"/>
  <c r="F333" i="21"/>
  <c r="G333" i="21"/>
  <c r="H333" i="21"/>
  <c r="F334" i="21"/>
  <c r="G334" i="21"/>
  <c r="H334" i="21"/>
  <c r="F335" i="21"/>
  <c r="G335" i="21"/>
  <c r="H335" i="21"/>
  <c r="F336" i="21"/>
  <c r="G336" i="21"/>
  <c r="H336" i="21"/>
  <c r="F337" i="21"/>
  <c r="G337" i="21"/>
  <c r="H337" i="21"/>
  <c r="F338" i="21"/>
  <c r="G338" i="21"/>
  <c r="H338" i="21"/>
  <c r="F339" i="21"/>
  <c r="G339" i="21"/>
  <c r="H339" i="21"/>
  <c r="F340" i="21"/>
  <c r="G340" i="21"/>
  <c r="H340" i="21"/>
  <c r="F341" i="21"/>
  <c r="G341" i="21"/>
  <c r="H341" i="21"/>
  <c r="F342" i="21"/>
  <c r="G342" i="21"/>
  <c r="H342" i="21"/>
  <c r="F343" i="21"/>
  <c r="G343" i="21"/>
  <c r="H343" i="21"/>
  <c r="F344" i="21"/>
  <c r="G344" i="21"/>
  <c r="H344" i="21"/>
  <c r="F345" i="21"/>
  <c r="G345" i="21"/>
  <c r="H345" i="21"/>
  <c r="F346" i="21"/>
  <c r="G346" i="21"/>
  <c r="H346" i="21"/>
  <c r="F347" i="21"/>
  <c r="G347" i="21"/>
  <c r="H347" i="21"/>
  <c r="F348" i="21"/>
  <c r="G348" i="21"/>
  <c r="H348" i="21"/>
  <c r="F349" i="21"/>
  <c r="G349" i="21"/>
  <c r="H349" i="21"/>
  <c r="F350" i="21"/>
  <c r="G350" i="21"/>
  <c r="H350" i="21"/>
  <c r="F351" i="21"/>
  <c r="G351" i="21"/>
  <c r="H351" i="21"/>
  <c r="F352" i="21"/>
  <c r="G352" i="21"/>
  <c r="H352" i="21"/>
  <c r="F353" i="21"/>
  <c r="G353" i="21"/>
  <c r="H353" i="21"/>
  <c r="F354" i="21"/>
  <c r="G354" i="21"/>
  <c r="H354" i="21"/>
  <c r="F355" i="21"/>
  <c r="G355" i="21"/>
  <c r="H355" i="21"/>
  <c r="F356" i="21"/>
  <c r="G356" i="21"/>
  <c r="H356" i="21"/>
  <c r="G2" i="21"/>
  <c r="H2" i="21"/>
  <c r="F2" i="21"/>
  <c r="E3" i="21"/>
  <c r="E4" i="21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E195" i="21"/>
  <c r="E196" i="21"/>
  <c r="E197" i="21"/>
  <c r="E198" i="21"/>
  <c r="E199" i="21"/>
  <c r="E200" i="21"/>
  <c r="E201" i="21"/>
  <c r="E202" i="21"/>
  <c r="E203" i="21"/>
  <c r="E204" i="21"/>
  <c r="E205" i="21"/>
  <c r="E206" i="21"/>
  <c r="E207" i="21"/>
  <c r="E208" i="21"/>
  <c r="E209" i="21"/>
  <c r="E210" i="21"/>
  <c r="E211" i="21"/>
  <c r="E212" i="21"/>
  <c r="E213" i="21"/>
  <c r="E214" i="21"/>
  <c r="E215" i="21"/>
  <c r="E216" i="21"/>
  <c r="E217" i="21"/>
  <c r="E218" i="21"/>
  <c r="E219" i="21"/>
  <c r="E220" i="21"/>
  <c r="E221" i="21"/>
  <c r="E222" i="21"/>
  <c r="E223" i="21"/>
  <c r="E224" i="21"/>
  <c r="E225" i="21"/>
  <c r="E226" i="21"/>
  <c r="E227" i="21"/>
  <c r="E228" i="21"/>
  <c r="E229" i="21"/>
  <c r="E230" i="21"/>
  <c r="E231" i="21"/>
  <c r="E232" i="21"/>
  <c r="E233" i="21"/>
  <c r="E234" i="21"/>
  <c r="E235" i="21"/>
  <c r="E236" i="21"/>
  <c r="E237" i="21"/>
  <c r="E238" i="21"/>
  <c r="E239" i="21"/>
  <c r="E240" i="21"/>
  <c r="E241" i="21"/>
  <c r="E242" i="21"/>
  <c r="E243" i="21"/>
  <c r="E244" i="21"/>
  <c r="E245" i="21"/>
  <c r="E246" i="21"/>
  <c r="E247" i="21"/>
  <c r="E248" i="21"/>
  <c r="E249" i="21"/>
  <c r="E250" i="21"/>
  <c r="E251" i="21"/>
  <c r="E252" i="21"/>
  <c r="E253" i="21"/>
  <c r="E254" i="21"/>
  <c r="E255" i="21"/>
  <c r="E256" i="21"/>
  <c r="E257" i="21"/>
  <c r="E258" i="21"/>
  <c r="E259" i="21"/>
  <c r="E260" i="21"/>
  <c r="E261" i="21"/>
  <c r="E262" i="21"/>
  <c r="E263" i="21"/>
  <c r="E264" i="21"/>
  <c r="E265" i="21"/>
  <c r="E266" i="21"/>
  <c r="E267" i="21"/>
  <c r="E268" i="21"/>
  <c r="E269" i="21"/>
  <c r="E270" i="21"/>
  <c r="E271" i="21"/>
  <c r="E272" i="21"/>
  <c r="E273" i="21"/>
  <c r="E274" i="21"/>
  <c r="E275" i="21"/>
  <c r="E276" i="21"/>
  <c r="E277" i="21"/>
  <c r="E278" i="21"/>
  <c r="E279" i="21"/>
  <c r="E280" i="21"/>
  <c r="E281" i="21"/>
  <c r="E282" i="21"/>
  <c r="E283" i="21"/>
  <c r="E284" i="21"/>
  <c r="E285" i="21"/>
  <c r="E286" i="21"/>
  <c r="E287" i="21"/>
  <c r="E288" i="21"/>
  <c r="E289" i="21"/>
  <c r="E290" i="21"/>
  <c r="E291" i="21"/>
  <c r="E292" i="21"/>
  <c r="E293" i="21"/>
  <c r="E294" i="21"/>
  <c r="E295" i="21"/>
  <c r="E296" i="21"/>
  <c r="E297" i="21"/>
  <c r="E298" i="21"/>
  <c r="E299" i="21"/>
  <c r="E300" i="21"/>
  <c r="E301" i="21"/>
  <c r="E302" i="21"/>
  <c r="E303" i="21"/>
  <c r="E304" i="21"/>
  <c r="E305" i="21"/>
  <c r="E306" i="21"/>
  <c r="E307" i="21"/>
  <c r="E308" i="21"/>
  <c r="E309" i="21"/>
  <c r="E310" i="21"/>
  <c r="E311" i="21"/>
  <c r="E312" i="21"/>
  <c r="E313" i="21"/>
  <c r="E314" i="21"/>
  <c r="E315" i="21"/>
  <c r="E316" i="21"/>
  <c r="E317" i="21"/>
  <c r="E318" i="21"/>
  <c r="E319" i="21"/>
  <c r="E320" i="21"/>
  <c r="E321" i="21"/>
  <c r="E322" i="21"/>
  <c r="E323" i="21"/>
  <c r="E324" i="21"/>
  <c r="E325" i="21"/>
  <c r="E326" i="21"/>
  <c r="E327" i="21"/>
  <c r="E328" i="21"/>
  <c r="E329" i="21"/>
  <c r="E330" i="21"/>
  <c r="E331" i="21"/>
  <c r="E332" i="21"/>
  <c r="E333" i="21"/>
  <c r="E334" i="21"/>
  <c r="E335" i="21"/>
  <c r="E336" i="21"/>
  <c r="E337" i="21"/>
  <c r="E338" i="21"/>
  <c r="E339" i="21"/>
  <c r="E340" i="21"/>
  <c r="E341" i="21"/>
  <c r="E342" i="21"/>
  <c r="E343" i="21"/>
  <c r="E344" i="21"/>
  <c r="E345" i="21"/>
  <c r="E346" i="21"/>
  <c r="E347" i="21"/>
  <c r="E348" i="21"/>
  <c r="E349" i="21"/>
  <c r="E350" i="21"/>
  <c r="E351" i="21"/>
  <c r="E352" i="21"/>
  <c r="E353" i="21"/>
  <c r="E354" i="21"/>
  <c r="E355" i="21"/>
  <c r="E356" i="21"/>
  <c r="E357" i="21"/>
  <c r="E358" i="21"/>
  <c r="E359" i="21"/>
  <c r="E360" i="21"/>
  <c r="E361" i="21"/>
  <c r="E2" i="21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3" i="21"/>
  <c r="D154" i="21"/>
  <c r="D155" i="2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328" i="21"/>
  <c r="D329" i="21"/>
  <c r="D330" i="21"/>
  <c r="D331" i="21"/>
  <c r="D332" i="21"/>
  <c r="D333" i="21"/>
  <c r="D334" i="21"/>
  <c r="D335" i="21"/>
  <c r="D336" i="21"/>
  <c r="D337" i="21"/>
  <c r="D338" i="21"/>
  <c r="D339" i="21"/>
  <c r="D340" i="21"/>
  <c r="D341" i="21"/>
  <c r="D342" i="21"/>
  <c r="D343" i="21"/>
  <c r="D344" i="21"/>
  <c r="D345" i="21"/>
  <c r="D346" i="21"/>
  <c r="D347" i="21"/>
  <c r="D348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2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2" i="21"/>
  <c r="B3" i="21"/>
  <c r="B4" i="21" s="1"/>
  <c r="B5" i="21" s="1"/>
  <c r="B6" i="21" s="1"/>
  <c r="B7" i="21" s="1"/>
  <c r="B8" i="21" s="1"/>
  <c r="B9" i="21" s="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112" i="21" s="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138" i="21" s="1"/>
  <c r="B139" i="21" s="1"/>
  <c r="B140" i="21" s="1"/>
  <c r="B141" i="21" s="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B154" i="21" s="1"/>
  <c r="B155" i="21" s="1"/>
  <c r="B156" i="21" s="1"/>
  <c r="B157" i="21" s="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71" i="21" s="1"/>
  <c r="B172" i="21" s="1"/>
  <c r="B173" i="21" s="1"/>
  <c r="B174" i="21" s="1"/>
  <c r="B175" i="21" s="1"/>
  <c r="B176" i="21" s="1"/>
  <c r="B177" i="21" s="1"/>
  <c r="B178" i="21" s="1"/>
  <c r="B179" i="21" s="1"/>
  <c r="B180" i="21" s="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95" i="21" s="1"/>
  <c r="B196" i="21" s="1"/>
  <c r="B197" i="21" s="1"/>
  <c r="B198" i="21" s="1"/>
  <c r="B199" i="21" s="1"/>
  <c r="B200" i="21" s="1"/>
  <c r="B201" i="21" s="1"/>
  <c r="B202" i="21" s="1"/>
  <c r="B203" i="21" s="1"/>
  <c r="B204" i="21" s="1"/>
  <c r="B205" i="21" s="1"/>
  <c r="B206" i="21" s="1"/>
  <c r="B207" i="21" s="1"/>
  <c r="B208" i="21" s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0" i="21" s="1"/>
  <c r="B231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6" i="21" s="1"/>
  <c r="B287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0" i="21" s="1"/>
  <c r="B311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28" i="21" s="1"/>
  <c r="B329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48" i="21" s="1"/>
  <c r="B349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2" i="21" s="1"/>
  <c r="B383" i="21" s="1"/>
  <c r="B384" i="21" s="1"/>
  <c r="B385" i="21" s="1"/>
  <c r="B386" i="21" s="1"/>
  <c r="B387" i="21" s="1"/>
  <c r="B388" i="21" s="1"/>
  <c r="B389" i="21" s="1"/>
  <c r="B390" i="21" s="1"/>
  <c r="B391" i="21" s="1"/>
  <c r="C379" i="5" l="1"/>
  <c r="D379" i="5"/>
  <c r="C380" i="5"/>
  <c r="D380" i="5"/>
  <c r="C381" i="5"/>
  <c r="D381" i="5"/>
  <c r="C382" i="5"/>
  <c r="D382" i="5"/>
  <c r="C383" i="5"/>
  <c r="D383" i="5"/>
  <c r="S126" i="12"/>
  <c r="T126" i="12"/>
  <c r="U126" i="12"/>
  <c r="W126" i="12"/>
  <c r="X126" i="12"/>
  <c r="Y126" i="12"/>
  <c r="S127" i="12"/>
  <c r="T127" i="12"/>
  <c r="U127" i="12"/>
  <c r="W127" i="12"/>
  <c r="X127" i="12"/>
  <c r="Y127" i="12"/>
  <c r="S128" i="12"/>
  <c r="T128" i="12"/>
  <c r="U128" i="12"/>
  <c r="W128" i="12"/>
  <c r="X128" i="12"/>
  <c r="Y128" i="12"/>
  <c r="S129" i="12"/>
  <c r="T129" i="12"/>
  <c r="V129" i="12" s="1"/>
  <c r="U129" i="12"/>
  <c r="W129" i="12"/>
  <c r="X129" i="12"/>
  <c r="Y129" i="12"/>
  <c r="S130" i="12"/>
  <c r="T130" i="12"/>
  <c r="U130" i="12"/>
  <c r="W130" i="12"/>
  <c r="X130" i="12"/>
  <c r="Y130" i="12"/>
  <c r="S131" i="12"/>
  <c r="T131" i="12"/>
  <c r="V131" i="12" s="1"/>
  <c r="U131" i="12"/>
  <c r="W131" i="12"/>
  <c r="X131" i="12"/>
  <c r="Y131" i="12"/>
  <c r="Q131" i="12"/>
  <c r="V128" i="12" l="1"/>
  <c r="I128" i="5"/>
  <c r="V126" i="12"/>
  <c r="H128" i="5"/>
  <c r="V130" i="12"/>
  <c r="V127" i="12"/>
  <c r="U3" i="15"/>
  <c r="U4" i="15"/>
  <c r="U5" i="15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AE48" i="15" s="1"/>
  <c r="U49" i="15"/>
  <c r="U50" i="15"/>
  <c r="U51" i="15"/>
  <c r="U52" i="15"/>
  <c r="AE52" i="15" s="1"/>
  <c r="U53" i="15"/>
  <c r="U54" i="15"/>
  <c r="U55" i="15"/>
  <c r="U56" i="15"/>
  <c r="AE56" i="15" s="1"/>
  <c r="U57" i="15"/>
  <c r="U58" i="15"/>
  <c r="U59" i="15"/>
  <c r="U60" i="15"/>
  <c r="AE60" i="15" s="1"/>
  <c r="U61" i="15"/>
  <c r="U62" i="15"/>
  <c r="U63" i="15"/>
  <c r="U64" i="15"/>
  <c r="AE64" i="15" s="1"/>
  <c r="U65" i="15"/>
  <c r="U66" i="15"/>
  <c r="U67" i="15"/>
  <c r="U68" i="15"/>
  <c r="AE68" i="15" s="1"/>
  <c r="U69" i="15"/>
  <c r="U70" i="15"/>
  <c r="U71" i="15"/>
  <c r="U72" i="15"/>
  <c r="AE72" i="15" s="1"/>
  <c r="U73" i="15"/>
  <c r="U74" i="15"/>
  <c r="U75" i="15"/>
  <c r="U76" i="15"/>
  <c r="AE76" i="15" s="1"/>
  <c r="U77" i="15"/>
  <c r="U78" i="15"/>
  <c r="U79" i="15"/>
  <c r="U80" i="15"/>
  <c r="AE80" i="15" s="1"/>
  <c r="U81" i="15"/>
  <c r="U82" i="15"/>
  <c r="U83" i="15"/>
  <c r="U84" i="15"/>
  <c r="AE84" i="15" s="1"/>
  <c r="U85" i="15"/>
  <c r="U86" i="15"/>
  <c r="U87" i="15"/>
  <c r="U88" i="15"/>
  <c r="AE88" i="15" s="1"/>
  <c r="U89" i="15"/>
  <c r="U90" i="15"/>
  <c r="U91" i="15"/>
  <c r="U92" i="15"/>
  <c r="AE92" i="15" s="1"/>
  <c r="U93" i="15"/>
  <c r="U94" i="15"/>
  <c r="U95" i="15"/>
  <c r="U96" i="15"/>
  <c r="AE96" i="15" s="1"/>
  <c r="U97" i="15"/>
  <c r="U98" i="15"/>
  <c r="U99" i="15"/>
  <c r="U100" i="15"/>
  <c r="AE100" i="15" s="1"/>
  <c r="U101" i="15"/>
  <c r="U102" i="15"/>
  <c r="U103" i="15"/>
  <c r="U104" i="15"/>
  <c r="AE104" i="15" s="1"/>
  <c r="U105" i="15"/>
  <c r="U106" i="15"/>
  <c r="U107" i="15"/>
  <c r="U108" i="15"/>
  <c r="AE108" i="15" s="1"/>
  <c r="U109" i="15"/>
  <c r="U110" i="15"/>
  <c r="U111" i="15"/>
  <c r="U112" i="15"/>
  <c r="AE112" i="15" s="1"/>
  <c r="U113" i="15"/>
  <c r="U114" i="15"/>
  <c r="U115" i="15"/>
  <c r="U116" i="15"/>
  <c r="AE116" i="15" s="1"/>
  <c r="U117" i="15"/>
  <c r="U118" i="15"/>
  <c r="U119" i="15"/>
  <c r="U120" i="15"/>
  <c r="AE120" i="15" s="1"/>
  <c r="U121" i="15"/>
  <c r="U122" i="15"/>
  <c r="U2" i="15"/>
  <c r="R3" i="13"/>
  <c r="R4" i="13"/>
  <c r="R5" i="13"/>
  <c r="R6" i="13"/>
  <c r="R7" i="13"/>
  <c r="AB7" i="13" s="1"/>
  <c r="R8" i="13"/>
  <c r="R9" i="13"/>
  <c r="R10" i="13"/>
  <c r="R11" i="13"/>
  <c r="AB11" i="13" s="1"/>
  <c r="R12" i="13"/>
  <c r="R13" i="13"/>
  <c r="R14" i="13"/>
  <c r="R15" i="13"/>
  <c r="AB15" i="13" s="1"/>
  <c r="R16" i="13"/>
  <c r="R17" i="13"/>
  <c r="R18" i="13"/>
  <c r="R19" i="13"/>
  <c r="AB19" i="13" s="1"/>
  <c r="R20" i="13"/>
  <c r="R21" i="13"/>
  <c r="R22" i="13"/>
  <c r="R23" i="13"/>
  <c r="AB23" i="13" s="1"/>
  <c r="R24" i="13"/>
  <c r="R25" i="13"/>
  <c r="R26" i="13"/>
  <c r="R27" i="13"/>
  <c r="AB27" i="13" s="1"/>
  <c r="R28" i="13"/>
  <c r="R29" i="13"/>
  <c r="R30" i="13"/>
  <c r="R31" i="13"/>
  <c r="AB31" i="13" s="1"/>
  <c r="R32" i="13"/>
  <c r="R33" i="13"/>
  <c r="R34" i="13"/>
  <c r="R35" i="13"/>
  <c r="AB35" i="13" s="1"/>
  <c r="R36" i="13"/>
  <c r="R37" i="13"/>
  <c r="R38" i="13"/>
  <c r="R39" i="13"/>
  <c r="AB39" i="13" s="1"/>
  <c r="R40" i="13"/>
  <c r="R41" i="13"/>
  <c r="R42" i="13"/>
  <c r="R43" i="13"/>
  <c r="AB43" i="13" s="1"/>
  <c r="R44" i="13"/>
  <c r="R45" i="13"/>
  <c r="R46" i="13"/>
  <c r="R47" i="13"/>
  <c r="AB47" i="13" s="1"/>
  <c r="R48" i="13"/>
  <c r="R49" i="13"/>
  <c r="R50" i="13"/>
  <c r="R51" i="13"/>
  <c r="AB51" i="13" s="1"/>
  <c r="R52" i="13"/>
  <c r="R53" i="13"/>
  <c r="R54" i="13"/>
  <c r="R55" i="13"/>
  <c r="AB55" i="13" s="1"/>
  <c r="R56" i="13"/>
  <c r="R57" i="13"/>
  <c r="R58" i="13"/>
  <c r="R59" i="13"/>
  <c r="AB59" i="13" s="1"/>
  <c r="R60" i="13"/>
  <c r="R61" i="13"/>
  <c r="R62" i="13"/>
  <c r="R63" i="13"/>
  <c r="AB63" i="13" s="1"/>
  <c r="R64" i="13"/>
  <c r="R65" i="13"/>
  <c r="R66" i="13"/>
  <c r="R67" i="13"/>
  <c r="AB67" i="13" s="1"/>
  <c r="R68" i="13"/>
  <c r="R69" i="13"/>
  <c r="R70" i="13"/>
  <c r="R71" i="13"/>
  <c r="AB71" i="13" s="1"/>
  <c r="R72" i="13"/>
  <c r="R73" i="13"/>
  <c r="R74" i="13"/>
  <c r="R75" i="13"/>
  <c r="AB75" i="13" s="1"/>
  <c r="R76" i="13"/>
  <c r="R77" i="13"/>
  <c r="R78" i="13"/>
  <c r="R79" i="13"/>
  <c r="AB79" i="13" s="1"/>
  <c r="R80" i="13"/>
  <c r="R81" i="13"/>
  <c r="R82" i="13"/>
  <c r="R83" i="13"/>
  <c r="AB83" i="13" s="1"/>
  <c r="R84" i="13"/>
  <c r="R85" i="13"/>
  <c r="R86" i="13"/>
  <c r="R87" i="13"/>
  <c r="AB87" i="13" s="1"/>
  <c r="R88" i="13"/>
  <c r="R89" i="13"/>
  <c r="R90" i="13"/>
  <c r="R91" i="13"/>
  <c r="AB91" i="13" s="1"/>
  <c r="R92" i="13"/>
  <c r="R93" i="13"/>
  <c r="R94" i="13"/>
  <c r="R95" i="13"/>
  <c r="AB95" i="13" s="1"/>
  <c r="R96" i="13"/>
  <c r="R97" i="13"/>
  <c r="R98" i="13"/>
  <c r="R99" i="13"/>
  <c r="AB99" i="13" s="1"/>
  <c r="R100" i="13"/>
  <c r="R101" i="13"/>
  <c r="R102" i="13"/>
  <c r="R103" i="13"/>
  <c r="AB103" i="13" s="1"/>
  <c r="R104" i="13"/>
  <c r="R105" i="13"/>
  <c r="R106" i="13"/>
  <c r="R107" i="13"/>
  <c r="AB107" i="13" s="1"/>
  <c r="R108" i="13"/>
  <c r="R109" i="13"/>
  <c r="R110" i="13"/>
  <c r="R111" i="13"/>
  <c r="AB111" i="13" s="1"/>
  <c r="R112" i="13"/>
  <c r="R113" i="13"/>
  <c r="R114" i="13"/>
  <c r="R115" i="13"/>
  <c r="AB115" i="13" s="1"/>
  <c r="R116" i="13"/>
  <c r="R117" i="13"/>
  <c r="R118" i="13"/>
  <c r="R119" i="13"/>
  <c r="AB119" i="13" s="1"/>
  <c r="R120" i="13"/>
  <c r="R121" i="13"/>
  <c r="R122" i="13"/>
  <c r="R2" i="13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6" i="12"/>
  <c r="AC107" i="12"/>
  <c r="AC108" i="12"/>
  <c r="AC109" i="12"/>
  <c r="AC110" i="12"/>
  <c r="AC111" i="12"/>
  <c r="AC112" i="12"/>
  <c r="AC113" i="12"/>
  <c r="AC114" i="12"/>
  <c r="AC115" i="12"/>
  <c r="AC116" i="12"/>
  <c r="AC117" i="12"/>
  <c r="AC118" i="12"/>
  <c r="AC119" i="12"/>
  <c r="AC120" i="12"/>
  <c r="AC121" i="12"/>
  <c r="AC122" i="12"/>
  <c r="AC123" i="12"/>
  <c r="AC124" i="12"/>
  <c r="AC125" i="12"/>
  <c r="AB5" i="12"/>
  <c r="AC5" i="12" s="1"/>
  <c r="AB6" i="12"/>
  <c r="AC6" i="12" s="1"/>
  <c r="AB7" i="12"/>
  <c r="AC7" i="12" s="1"/>
  <c r="AB8" i="12"/>
  <c r="AC8" i="12" s="1"/>
  <c r="AB9" i="12"/>
  <c r="AC9" i="12" s="1"/>
  <c r="AB10" i="12"/>
  <c r="AC10" i="12" s="1"/>
  <c r="AB11" i="12"/>
  <c r="AC11" i="12" s="1"/>
  <c r="AB12" i="12"/>
  <c r="AC12" i="12" s="1"/>
  <c r="AB13" i="12"/>
  <c r="AC13" i="12" s="1"/>
  <c r="AB14" i="12"/>
  <c r="AC14" i="12" s="1"/>
  <c r="AB15" i="12"/>
  <c r="AC15" i="12" s="1"/>
  <c r="AB16" i="12"/>
  <c r="AC16" i="12" s="1"/>
  <c r="AB17" i="12"/>
  <c r="AC17" i="12" s="1"/>
  <c r="AB18" i="12"/>
  <c r="AC18" i="12" s="1"/>
  <c r="AB19" i="12"/>
  <c r="AC19" i="12" s="1"/>
  <c r="AB20" i="12"/>
  <c r="AC20" i="12" s="1"/>
  <c r="AB21" i="12"/>
  <c r="AC21" i="12" s="1"/>
  <c r="AB22" i="12"/>
  <c r="AC22" i="12" s="1"/>
  <c r="AB23" i="12"/>
  <c r="AC23" i="12" s="1"/>
  <c r="AB24" i="12"/>
  <c r="AC24" i="12" s="1"/>
  <c r="AB25" i="12"/>
  <c r="AC25" i="12" s="1"/>
  <c r="AB26" i="12"/>
  <c r="AC26" i="12" s="1"/>
  <c r="AB27" i="12"/>
  <c r="AC27" i="12" s="1"/>
  <c r="AB28" i="12"/>
  <c r="AC28" i="12" s="1"/>
  <c r="AB29" i="12"/>
  <c r="AC29" i="12" s="1"/>
  <c r="AB30" i="12"/>
  <c r="AC30" i="12" s="1"/>
  <c r="AB31" i="12"/>
  <c r="AC31" i="12" s="1"/>
  <c r="AB32" i="12"/>
  <c r="AC32" i="12" s="1"/>
  <c r="P46" i="15"/>
  <c r="P47" i="15"/>
  <c r="AC47" i="15" s="1"/>
  <c r="P48" i="15"/>
  <c r="P49" i="15"/>
  <c r="AC49" i="15" s="1"/>
  <c r="P50" i="15"/>
  <c r="P51" i="15"/>
  <c r="AC51" i="15" s="1"/>
  <c r="P52" i="15"/>
  <c r="P53" i="15"/>
  <c r="AC53" i="15" s="1"/>
  <c r="P54" i="15"/>
  <c r="P55" i="15"/>
  <c r="AC55" i="15" s="1"/>
  <c r="P56" i="15"/>
  <c r="P57" i="15"/>
  <c r="AC57" i="15" s="1"/>
  <c r="P58" i="15"/>
  <c r="P59" i="15"/>
  <c r="AC59" i="15" s="1"/>
  <c r="P60" i="15"/>
  <c r="AC60" i="15" s="1"/>
  <c r="P61" i="15"/>
  <c r="P62" i="15"/>
  <c r="P63" i="15"/>
  <c r="AC63" i="15" s="1"/>
  <c r="P64" i="15"/>
  <c r="AC64" i="15" s="1"/>
  <c r="P65" i="15"/>
  <c r="P66" i="15"/>
  <c r="P67" i="15"/>
  <c r="AC67" i="15" s="1"/>
  <c r="P68" i="15"/>
  <c r="AC68" i="15" s="1"/>
  <c r="P69" i="15"/>
  <c r="P70" i="15"/>
  <c r="P71" i="15"/>
  <c r="AC71" i="15" s="1"/>
  <c r="P72" i="15"/>
  <c r="AC72" i="15" s="1"/>
  <c r="P73" i="15"/>
  <c r="P74" i="15"/>
  <c r="P75" i="15"/>
  <c r="AC75" i="15" s="1"/>
  <c r="P76" i="15"/>
  <c r="AC76" i="15" s="1"/>
  <c r="P77" i="15"/>
  <c r="P78" i="15"/>
  <c r="P79" i="15"/>
  <c r="AC79" i="15" s="1"/>
  <c r="P80" i="15"/>
  <c r="AC80" i="15" s="1"/>
  <c r="P81" i="15"/>
  <c r="P82" i="15"/>
  <c r="P83" i="15"/>
  <c r="AC83" i="15" s="1"/>
  <c r="P84" i="15"/>
  <c r="AC84" i="15" s="1"/>
  <c r="P85" i="15"/>
  <c r="P86" i="15"/>
  <c r="P87" i="15"/>
  <c r="AC87" i="15" s="1"/>
  <c r="P88" i="15"/>
  <c r="AC88" i="15" s="1"/>
  <c r="P89" i="15"/>
  <c r="P90" i="15"/>
  <c r="P91" i="15"/>
  <c r="AC91" i="15" s="1"/>
  <c r="P92" i="15"/>
  <c r="AC92" i="15" s="1"/>
  <c r="P93" i="15"/>
  <c r="P94" i="15"/>
  <c r="P95" i="15"/>
  <c r="AC95" i="15" s="1"/>
  <c r="P96" i="15"/>
  <c r="AC96" i="15" s="1"/>
  <c r="P97" i="15"/>
  <c r="P98" i="15"/>
  <c r="P99" i="15"/>
  <c r="AC99" i="15" s="1"/>
  <c r="P100" i="15"/>
  <c r="AC100" i="15" s="1"/>
  <c r="P101" i="15"/>
  <c r="P102" i="15"/>
  <c r="P103" i="15"/>
  <c r="AC103" i="15" s="1"/>
  <c r="P104" i="15"/>
  <c r="AC104" i="15" s="1"/>
  <c r="P105" i="15"/>
  <c r="P106" i="15"/>
  <c r="P107" i="15"/>
  <c r="AC107" i="15" s="1"/>
  <c r="P108" i="15"/>
  <c r="AC108" i="15" s="1"/>
  <c r="P109" i="15"/>
  <c r="P110" i="15"/>
  <c r="P111" i="15"/>
  <c r="AC111" i="15" s="1"/>
  <c r="P112" i="15"/>
  <c r="AC112" i="15" s="1"/>
  <c r="P113" i="15"/>
  <c r="P114" i="15"/>
  <c r="P115" i="15"/>
  <c r="AC115" i="15" s="1"/>
  <c r="P116" i="15"/>
  <c r="AC116" i="15" s="1"/>
  <c r="P117" i="15"/>
  <c r="P118" i="15"/>
  <c r="P119" i="15"/>
  <c r="AC119" i="15" s="1"/>
  <c r="P120" i="15"/>
  <c r="AC120" i="15" s="1"/>
  <c r="P121" i="15"/>
  <c r="P122" i="15"/>
  <c r="P123" i="15"/>
  <c r="AC123" i="15" s="1"/>
  <c r="P124" i="15"/>
  <c r="AC124" i="15" s="1"/>
  <c r="P125" i="15"/>
  <c r="P126" i="15"/>
  <c r="P127" i="15"/>
  <c r="AC127" i="15" s="1"/>
  <c r="Q34" i="13"/>
  <c r="X33" i="12"/>
  <c r="Y33" i="12"/>
  <c r="T30" i="15" s="1"/>
  <c r="X34" i="12"/>
  <c r="Y34" i="12"/>
  <c r="Q31" i="13" s="1"/>
  <c r="X35" i="12"/>
  <c r="Y35" i="12"/>
  <c r="Q32" i="13" s="1"/>
  <c r="X36" i="12"/>
  <c r="Y36" i="12"/>
  <c r="Q33" i="13" s="1"/>
  <c r="X37" i="12"/>
  <c r="Y37" i="12"/>
  <c r="T34" i="15" s="1"/>
  <c r="X38" i="12"/>
  <c r="Y38" i="12"/>
  <c r="Q35" i="13" s="1"/>
  <c r="X39" i="12"/>
  <c r="Y39" i="12"/>
  <c r="Q36" i="13" s="1"/>
  <c r="X40" i="12"/>
  <c r="Y40" i="12"/>
  <c r="Q37" i="13" s="1"/>
  <c r="X41" i="12"/>
  <c r="Y41" i="12"/>
  <c r="Q38" i="13" s="1"/>
  <c r="X42" i="12"/>
  <c r="Y42" i="12"/>
  <c r="Q39" i="13" s="1"/>
  <c r="X43" i="12"/>
  <c r="Y43" i="12"/>
  <c r="Q40" i="13" s="1"/>
  <c r="X44" i="12"/>
  <c r="Y44" i="12"/>
  <c r="Q41" i="13" s="1"/>
  <c r="X45" i="12"/>
  <c r="Y45" i="12"/>
  <c r="T42" i="15" s="1"/>
  <c r="X46" i="12"/>
  <c r="Y46" i="12"/>
  <c r="Q43" i="13" s="1"/>
  <c r="X47" i="12"/>
  <c r="Y47" i="12"/>
  <c r="Q44" i="13" s="1"/>
  <c r="X48" i="12"/>
  <c r="Y48" i="12"/>
  <c r="Q45" i="13" s="1"/>
  <c r="X49" i="12"/>
  <c r="Y49" i="12"/>
  <c r="T46" i="15" s="1"/>
  <c r="X50" i="12"/>
  <c r="Y50" i="12"/>
  <c r="Q47" i="13" s="1"/>
  <c r="X51" i="12"/>
  <c r="Y51" i="12"/>
  <c r="Q48" i="13" s="1"/>
  <c r="X52" i="12"/>
  <c r="Y52" i="12"/>
  <c r="Q49" i="13" s="1"/>
  <c r="X53" i="12"/>
  <c r="Y53" i="12"/>
  <c r="T50" i="15" s="1"/>
  <c r="X54" i="12"/>
  <c r="Y54" i="12"/>
  <c r="Q51" i="13" s="1"/>
  <c r="X55" i="12"/>
  <c r="Y55" i="12"/>
  <c r="Q52" i="13" s="1"/>
  <c r="X56" i="12"/>
  <c r="Y56" i="12"/>
  <c r="Q53" i="13" s="1"/>
  <c r="X57" i="12"/>
  <c r="Y57" i="12"/>
  <c r="Q54" i="13" s="1"/>
  <c r="X58" i="12"/>
  <c r="Y58" i="12"/>
  <c r="Q55" i="13" s="1"/>
  <c r="X59" i="12"/>
  <c r="Y59" i="12"/>
  <c r="Q56" i="13" s="1"/>
  <c r="X60" i="12"/>
  <c r="Y60" i="12"/>
  <c r="Q57" i="13" s="1"/>
  <c r="X61" i="12"/>
  <c r="Y61" i="12"/>
  <c r="T58" i="15" s="1"/>
  <c r="X62" i="12"/>
  <c r="Y62" i="12"/>
  <c r="Q59" i="13" s="1"/>
  <c r="X63" i="12"/>
  <c r="Y63" i="12"/>
  <c r="Q60" i="13" s="1"/>
  <c r="X64" i="12"/>
  <c r="Y64" i="12"/>
  <c r="Q61" i="13" s="1"/>
  <c r="X65" i="12"/>
  <c r="Y65" i="12"/>
  <c r="T62" i="15" s="1"/>
  <c r="X66" i="12"/>
  <c r="Y66" i="12"/>
  <c r="Q63" i="13" s="1"/>
  <c r="X67" i="12"/>
  <c r="Y67" i="12"/>
  <c r="Q64" i="13" s="1"/>
  <c r="X68" i="12"/>
  <c r="Y68" i="12"/>
  <c r="Q65" i="13" s="1"/>
  <c r="X69" i="12"/>
  <c r="Y69" i="12"/>
  <c r="T66" i="15" s="1"/>
  <c r="X70" i="12"/>
  <c r="Y70" i="12"/>
  <c r="Q67" i="13" s="1"/>
  <c r="X71" i="12"/>
  <c r="Y71" i="12"/>
  <c r="Q68" i="13" s="1"/>
  <c r="X72" i="12"/>
  <c r="Y72" i="12"/>
  <c r="Q69" i="13" s="1"/>
  <c r="X73" i="12"/>
  <c r="Y73" i="12"/>
  <c r="Q70" i="13" s="1"/>
  <c r="X74" i="12"/>
  <c r="Y74" i="12"/>
  <c r="Q71" i="13" s="1"/>
  <c r="X75" i="12"/>
  <c r="Y75" i="12"/>
  <c r="Q72" i="13" s="1"/>
  <c r="X76" i="12"/>
  <c r="Y76" i="12"/>
  <c r="Q73" i="13" s="1"/>
  <c r="X77" i="12"/>
  <c r="Y77" i="12"/>
  <c r="T74" i="15" s="1"/>
  <c r="X78" i="12"/>
  <c r="Y78" i="12"/>
  <c r="Q75" i="13" s="1"/>
  <c r="X79" i="12"/>
  <c r="Y79" i="12"/>
  <c r="Q76" i="13" s="1"/>
  <c r="X80" i="12"/>
  <c r="Y80" i="12"/>
  <c r="Q77" i="13" s="1"/>
  <c r="X81" i="12"/>
  <c r="Y81" i="12"/>
  <c r="T78" i="15" s="1"/>
  <c r="X82" i="12"/>
  <c r="Y82" i="12"/>
  <c r="Q79" i="13" s="1"/>
  <c r="X83" i="12"/>
  <c r="Y83" i="12"/>
  <c r="Q80" i="13" s="1"/>
  <c r="X84" i="12"/>
  <c r="Y84" i="12"/>
  <c r="Q81" i="13" s="1"/>
  <c r="X85" i="12"/>
  <c r="Y85" i="12"/>
  <c r="T82" i="15" s="1"/>
  <c r="X86" i="12"/>
  <c r="Y86" i="12"/>
  <c r="Q83" i="13" s="1"/>
  <c r="X87" i="12"/>
  <c r="Y87" i="12"/>
  <c r="Q84" i="13" s="1"/>
  <c r="X88" i="12"/>
  <c r="Y88" i="12"/>
  <c r="Q85" i="13" s="1"/>
  <c r="X89" i="12"/>
  <c r="Y89" i="12"/>
  <c r="Q86" i="13" s="1"/>
  <c r="X90" i="12"/>
  <c r="Y90" i="12"/>
  <c r="Q87" i="13" s="1"/>
  <c r="X91" i="12"/>
  <c r="Y91" i="12"/>
  <c r="Q88" i="13" s="1"/>
  <c r="X92" i="12"/>
  <c r="Y92" i="12"/>
  <c r="Q89" i="13" s="1"/>
  <c r="X93" i="12"/>
  <c r="Y93" i="12"/>
  <c r="T90" i="15" s="1"/>
  <c r="X94" i="12"/>
  <c r="Y94" i="12"/>
  <c r="Q91" i="13" s="1"/>
  <c r="X95" i="12"/>
  <c r="Y95" i="12"/>
  <c r="Q92" i="13" s="1"/>
  <c r="X96" i="12"/>
  <c r="Y96" i="12"/>
  <c r="Q93" i="13" s="1"/>
  <c r="X97" i="12"/>
  <c r="Y97" i="12"/>
  <c r="T94" i="15" s="1"/>
  <c r="X98" i="12"/>
  <c r="Y98" i="12"/>
  <c r="Q95" i="13" s="1"/>
  <c r="X99" i="12"/>
  <c r="Y99" i="12"/>
  <c r="Q96" i="13" s="1"/>
  <c r="X100" i="12"/>
  <c r="Y100" i="12"/>
  <c r="Q97" i="13" s="1"/>
  <c r="X101" i="12"/>
  <c r="Y101" i="12"/>
  <c r="T98" i="15" s="1"/>
  <c r="X102" i="12"/>
  <c r="Y102" i="12"/>
  <c r="Q99" i="13" s="1"/>
  <c r="X103" i="12"/>
  <c r="Y103" i="12"/>
  <c r="Q100" i="13" s="1"/>
  <c r="X104" i="12"/>
  <c r="Y104" i="12"/>
  <c r="Q101" i="13" s="1"/>
  <c r="X105" i="12"/>
  <c r="Y105" i="12"/>
  <c r="Q102" i="13" s="1"/>
  <c r="X106" i="12"/>
  <c r="Y106" i="12"/>
  <c r="Q103" i="13" s="1"/>
  <c r="X107" i="12"/>
  <c r="Y107" i="12"/>
  <c r="Q104" i="13" s="1"/>
  <c r="X108" i="12"/>
  <c r="Y108" i="12"/>
  <c r="Q105" i="13" s="1"/>
  <c r="X109" i="12"/>
  <c r="Y109" i="12"/>
  <c r="T106" i="15" s="1"/>
  <c r="X110" i="12"/>
  <c r="Y110" i="12"/>
  <c r="Q107" i="13" s="1"/>
  <c r="X111" i="12"/>
  <c r="Y111" i="12"/>
  <c r="Q108" i="13" s="1"/>
  <c r="X112" i="12"/>
  <c r="Y112" i="12"/>
  <c r="Q109" i="13" s="1"/>
  <c r="X113" i="12"/>
  <c r="Y113" i="12"/>
  <c r="T110" i="15" s="1"/>
  <c r="X114" i="12"/>
  <c r="Y114" i="12"/>
  <c r="Q111" i="13" s="1"/>
  <c r="X115" i="12"/>
  <c r="Y115" i="12"/>
  <c r="Q112" i="13" s="1"/>
  <c r="X116" i="12"/>
  <c r="Y116" i="12"/>
  <c r="Q113" i="13" s="1"/>
  <c r="X117" i="12"/>
  <c r="Y117" i="12"/>
  <c r="T114" i="15" s="1"/>
  <c r="X118" i="12"/>
  <c r="Y118" i="12"/>
  <c r="Q115" i="13" s="1"/>
  <c r="X119" i="12"/>
  <c r="Y119" i="12"/>
  <c r="Q116" i="13" s="1"/>
  <c r="X120" i="12"/>
  <c r="Y120" i="12"/>
  <c r="Q117" i="13" s="1"/>
  <c r="X121" i="12"/>
  <c r="Y121" i="12"/>
  <c r="Q118" i="13" s="1"/>
  <c r="X122" i="12"/>
  <c r="Y122" i="12"/>
  <c r="Q119" i="13" s="1"/>
  <c r="X123" i="12"/>
  <c r="Y123" i="12"/>
  <c r="Q120" i="13" s="1"/>
  <c r="X124" i="12"/>
  <c r="Y124" i="12"/>
  <c r="Q121" i="13" s="1"/>
  <c r="X125" i="12"/>
  <c r="Y125" i="12"/>
  <c r="T122" i="15" s="1"/>
  <c r="Q123" i="13"/>
  <c r="Q124" i="13"/>
  <c r="Q125" i="13"/>
  <c r="T126" i="15"/>
  <c r="Q127" i="13"/>
  <c r="N32" i="12"/>
  <c r="N31" i="12" s="1"/>
  <c r="N30" i="12" s="1"/>
  <c r="N29" i="12" s="1"/>
  <c r="N28" i="12" s="1"/>
  <c r="N27" i="12" s="1"/>
  <c r="N26" i="12" s="1"/>
  <c r="N25" i="12" s="1"/>
  <c r="N24" i="12" s="1"/>
  <c r="N23" i="12" s="1"/>
  <c r="N22" i="12" s="1"/>
  <c r="N21" i="12" s="1"/>
  <c r="N20" i="12" s="1"/>
  <c r="N19" i="12" s="1"/>
  <c r="N18" i="12" s="1"/>
  <c r="N17" i="12" s="1"/>
  <c r="N16" i="12" s="1"/>
  <c r="N15" i="12" s="1"/>
  <c r="N14" i="12" s="1"/>
  <c r="N13" i="12" s="1"/>
  <c r="N12" i="12" s="1"/>
  <c r="N11" i="12" s="1"/>
  <c r="N10" i="12" s="1"/>
  <c r="N9" i="12" s="1"/>
  <c r="N8" i="12" s="1"/>
  <c r="N7" i="12" s="1"/>
  <c r="N6" i="12" s="1"/>
  <c r="N5" i="12" s="1"/>
  <c r="Y5" i="12" s="1"/>
  <c r="Q2" i="13" s="1"/>
  <c r="F3" i="13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2" i="13"/>
  <c r="AC126" i="15" l="1"/>
  <c r="AC122" i="15"/>
  <c r="AC118" i="15"/>
  <c r="AC114" i="15"/>
  <c r="AC110" i="15"/>
  <c r="AC106" i="15"/>
  <c r="AC102" i="15"/>
  <c r="AC98" i="15"/>
  <c r="AC94" i="15"/>
  <c r="AC90" i="15"/>
  <c r="AC86" i="15"/>
  <c r="AC82" i="15"/>
  <c r="AC78" i="15"/>
  <c r="AC74" i="15"/>
  <c r="AC70" i="15"/>
  <c r="AC66" i="15"/>
  <c r="AC62" i="15"/>
  <c r="AC58" i="15"/>
  <c r="AC54" i="15"/>
  <c r="AC50" i="15"/>
  <c r="AC125" i="15"/>
  <c r="AC121" i="15"/>
  <c r="AC117" i="15"/>
  <c r="AC113" i="15"/>
  <c r="AC109" i="15"/>
  <c r="AC105" i="15"/>
  <c r="AC101" i="15"/>
  <c r="AC97" i="15"/>
  <c r="AC93" i="15"/>
  <c r="AC89" i="15"/>
  <c r="AC85" i="15"/>
  <c r="AC81" i="15"/>
  <c r="AC77" i="15"/>
  <c r="AC73" i="15"/>
  <c r="AC69" i="15"/>
  <c r="AC65" i="15"/>
  <c r="AC61" i="15"/>
  <c r="AE119" i="15"/>
  <c r="AE115" i="15"/>
  <c r="AE111" i="15"/>
  <c r="AE107" i="15"/>
  <c r="AE103" i="15"/>
  <c r="AE99" i="15"/>
  <c r="AE95" i="15"/>
  <c r="AE91" i="15"/>
  <c r="AE87" i="15"/>
  <c r="AE83" i="15"/>
  <c r="AE79" i="15"/>
  <c r="AE75" i="15"/>
  <c r="AE71" i="15"/>
  <c r="AE67" i="15"/>
  <c r="AE63" i="15"/>
  <c r="AE59" i="15"/>
  <c r="AE55" i="15"/>
  <c r="AE51" i="15"/>
  <c r="AE47" i="15"/>
  <c r="AC56" i="15"/>
  <c r="AC52" i="15"/>
  <c r="AC48" i="15"/>
  <c r="AE122" i="15"/>
  <c r="AE118" i="15"/>
  <c r="AE114" i="15"/>
  <c r="AE110" i="15"/>
  <c r="AE106" i="15"/>
  <c r="AE102" i="15"/>
  <c r="AE98" i="15"/>
  <c r="AE94" i="15"/>
  <c r="AE90" i="15"/>
  <c r="AE86" i="15"/>
  <c r="AE82" i="15"/>
  <c r="AE78" i="15"/>
  <c r="AE74" i="15"/>
  <c r="AE70" i="15"/>
  <c r="AE66" i="15"/>
  <c r="AE62" i="15"/>
  <c r="AE58" i="15"/>
  <c r="AE50" i="15"/>
  <c r="T44" i="15"/>
  <c r="AB3" i="13"/>
  <c r="AB122" i="13"/>
  <c r="AB118" i="13"/>
  <c r="AB114" i="13"/>
  <c r="AB110" i="13"/>
  <c r="AB106" i="13"/>
  <c r="AB102" i="13"/>
  <c r="AB98" i="13"/>
  <c r="AB94" i="13"/>
  <c r="AB90" i="13"/>
  <c r="AB86" i="13"/>
  <c r="AB82" i="13"/>
  <c r="AB78" i="13"/>
  <c r="AB74" i="13"/>
  <c r="AB70" i="13"/>
  <c r="AB66" i="13"/>
  <c r="AB62" i="13"/>
  <c r="AB58" i="13"/>
  <c r="AB54" i="13"/>
  <c r="AB50" i="13"/>
  <c r="AB46" i="13"/>
  <c r="AB42" i="13"/>
  <c r="AB38" i="13"/>
  <c r="AB34" i="13"/>
  <c r="AB30" i="13"/>
  <c r="AB26" i="13"/>
  <c r="AB22" i="13"/>
  <c r="AB18" i="13"/>
  <c r="AB14" i="13"/>
  <c r="AB10" i="13"/>
  <c r="AB6" i="13"/>
  <c r="T108" i="15"/>
  <c r="AB121" i="13"/>
  <c r="AB117" i="13"/>
  <c r="AB113" i="13"/>
  <c r="AB109" i="13"/>
  <c r="AB105" i="13"/>
  <c r="AB101" i="13"/>
  <c r="AB97" i="13"/>
  <c r="AB93" i="13"/>
  <c r="AB89" i="13"/>
  <c r="AB85" i="13"/>
  <c r="AB81" i="13"/>
  <c r="AB77" i="13"/>
  <c r="AB73" i="13"/>
  <c r="AB69" i="13"/>
  <c r="AB65" i="13"/>
  <c r="AB61" i="13"/>
  <c r="AB57" i="13"/>
  <c r="AB53" i="13"/>
  <c r="AB49" i="13"/>
  <c r="AB45" i="13"/>
  <c r="AB41" i="13"/>
  <c r="AB37" i="13"/>
  <c r="AB33" i="13"/>
  <c r="AB29" i="13"/>
  <c r="AB25" i="13"/>
  <c r="AB21" i="13"/>
  <c r="AB17" i="13"/>
  <c r="AB13" i="13"/>
  <c r="AB9" i="13"/>
  <c r="AB5" i="13"/>
  <c r="AB120" i="13"/>
  <c r="AB116" i="13"/>
  <c r="AB112" i="13"/>
  <c r="AB108" i="13"/>
  <c r="AB104" i="13"/>
  <c r="AB100" i="13"/>
  <c r="AB96" i="13"/>
  <c r="AB92" i="13"/>
  <c r="AB88" i="13"/>
  <c r="AB84" i="13"/>
  <c r="AB80" i="13"/>
  <c r="AB76" i="13"/>
  <c r="AB72" i="13"/>
  <c r="AB68" i="13"/>
  <c r="AB64" i="13"/>
  <c r="AB60" i="13"/>
  <c r="AB56" i="13"/>
  <c r="AB52" i="13"/>
  <c r="AB48" i="13"/>
  <c r="AB44" i="13"/>
  <c r="AB40" i="13"/>
  <c r="AB36" i="13"/>
  <c r="AB32" i="13"/>
  <c r="AB28" i="13"/>
  <c r="AB24" i="13"/>
  <c r="AB20" i="13"/>
  <c r="AB16" i="13"/>
  <c r="AB12" i="13"/>
  <c r="AB8" i="13"/>
  <c r="AB4" i="13"/>
  <c r="AE53" i="15"/>
  <c r="AE54" i="15"/>
  <c r="T92" i="15"/>
  <c r="AE121" i="15"/>
  <c r="AE117" i="15"/>
  <c r="AE113" i="15"/>
  <c r="AE109" i="15"/>
  <c r="AE105" i="15"/>
  <c r="AE101" i="15"/>
  <c r="AE97" i="15"/>
  <c r="AE93" i="15"/>
  <c r="AE89" i="15"/>
  <c r="AE85" i="15"/>
  <c r="AE81" i="15"/>
  <c r="AE77" i="15"/>
  <c r="AE73" i="15"/>
  <c r="AE69" i="15"/>
  <c r="AE65" i="15"/>
  <c r="AE61" i="15"/>
  <c r="AE57" i="15"/>
  <c r="AE49" i="15"/>
  <c r="T76" i="15"/>
  <c r="Q98" i="13"/>
  <c r="T124" i="15"/>
  <c r="T60" i="15"/>
  <c r="Q82" i="13"/>
  <c r="AA83" i="13" s="1"/>
  <c r="T120" i="15"/>
  <c r="T104" i="15"/>
  <c r="T88" i="15"/>
  <c r="T72" i="15"/>
  <c r="T56" i="15"/>
  <c r="T40" i="15"/>
  <c r="Q66" i="13"/>
  <c r="AA66" i="13" s="1"/>
  <c r="T116" i="15"/>
  <c r="T100" i="15"/>
  <c r="T84" i="15"/>
  <c r="T68" i="15"/>
  <c r="T52" i="15"/>
  <c r="T36" i="15"/>
  <c r="Q114" i="13"/>
  <c r="AA115" i="13" s="1"/>
  <c r="Q50" i="13"/>
  <c r="AA50" i="13" s="1"/>
  <c r="T2" i="15"/>
  <c r="T112" i="15"/>
  <c r="T96" i="15"/>
  <c r="T80" i="15"/>
  <c r="T64" i="15"/>
  <c r="T48" i="15"/>
  <c r="T32" i="15"/>
  <c r="Q126" i="13"/>
  <c r="AA127" i="13" s="1"/>
  <c r="Q110" i="13"/>
  <c r="AA111" i="13" s="1"/>
  <c r="Q94" i="13"/>
  <c r="AA94" i="13" s="1"/>
  <c r="Q78" i="13"/>
  <c r="AA78" i="13" s="1"/>
  <c r="Q62" i="13"/>
  <c r="AA63" i="13" s="1"/>
  <c r="Q46" i="13"/>
  <c r="AA46" i="13" s="1"/>
  <c r="Q30" i="13"/>
  <c r="T127" i="15"/>
  <c r="AD127" i="15" s="1"/>
  <c r="T123" i="15"/>
  <c r="AD123" i="15" s="1"/>
  <c r="T119" i="15"/>
  <c r="T115" i="15"/>
  <c r="T111" i="15"/>
  <c r="AD111" i="15" s="1"/>
  <c r="T107" i="15"/>
  <c r="AD107" i="15" s="1"/>
  <c r="T103" i="15"/>
  <c r="T99" i="15"/>
  <c r="AD99" i="15" s="1"/>
  <c r="T95" i="15"/>
  <c r="AD95" i="15" s="1"/>
  <c r="T91" i="15"/>
  <c r="AD91" i="15" s="1"/>
  <c r="T87" i="15"/>
  <c r="T83" i="15"/>
  <c r="T79" i="15"/>
  <c r="AD79" i="15" s="1"/>
  <c r="T75" i="15"/>
  <c r="AD75" i="15" s="1"/>
  <c r="T71" i="15"/>
  <c r="T67" i="15"/>
  <c r="AD67" i="15" s="1"/>
  <c r="T63" i="15"/>
  <c r="AD63" i="15" s="1"/>
  <c r="T59" i="15"/>
  <c r="AD59" i="15" s="1"/>
  <c r="T55" i="15"/>
  <c r="T51" i="15"/>
  <c r="AD51" i="15" s="1"/>
  <c r="T47" i="15"/>
  <c r="AD47" i="15" s="1"/>
  <c r="T43" i="15"/>
  <c r="T39" i="15"/>
  <c r="T35" i="15"/>
  <c r="T31" i="15"/>
  <c r="Q122" i="13"/>
  <c r="AA122" i="13" s="1"/>
  <c r="Q106" i="13"/>
  <c r="AA107" i="13" s="1"/>
  <c r="Q90" i="13"/>
  <c r="AA90" i="13" s="1"/>
  <c r="Q74" i="13"/>
  <c r="AA74" i="13" s="1"/>
  <c r="Q58" i="13"/>
  <c r="AA59" i="13" s="1"/>
  <c r="Q42" i="13"/>
  <c r="AA43" i="13" s="1"/>
  <c r="T118" i="15"/>
  <c r="T102" i="15"/>
  <c r="T86" i="15"/>
  <c r="T70" i="15"/>
  <c r="T54" i="15"/>
  <c r="T38" i="15"/>
  <c r="T125" i="15"/>
  <c r="AD126" i="15" s="1"/>
  <c r="T121" i="15"/>
  <c r="AD121" i="15" s="1"/>
  <c r="T117" i="15"/>
  <c r="T113" i="15"/>
  <c r="AD113" i="15" s="1"/>
  <c r="T109" i="15"/>
  <c r="AD110" i="15" s="1"/>
  <c r="T105" i="15"/>
  <c r="T101" i="15"/>
  <c r="AD101" i="15" s="1"/>
  <c r="T97" i="15"/>
  <c r="AD98" i="15" s="1"/>
  <c r="T93" i="15"/>
  <c r="AD94" i="15" s="1"/>
  <c r="T89" i="15"/>
  <c r="T85" i="15"/>
  <c r="T81" i="15"/>
  <c r="AD82" i="15" s="1"/>
  <c r="T77" i="15"/>
  <c r="AD77" i="15" s="1"/>
  <c r="T73" i="15"/>
  <c r="AD74" i="15" s="1"/>
  <c r="T69" i="15"/>
  <c r="T65" i="15"/>
  <c r="AD65" i="15" s="1"/>
  <c r="T61" i="15"/>
  <c r="AD62" i="15" s="1"/>
  <c r="T57" i="15"/>
  <c r="AD57" i="15" s="1"/>
  <c r="T53" i="15"/>
  <c r="T49" i="15"/>
  <c r="AD49" i="15" s="1"/>
  <c r="T45" i="15"/>
  <c r="T41" i="15"/>
  <c r="T37" i="15"/>
  <c r="T33" i="15"/>
  <c r="M110" i="13"/>
  <c r="M126" i="13"/>
  <c r="M122" i="13"/>
  <c r="M118" i="13"/>
  <c r="M114" i="13"/>
  <c r="M98" i="13"/>
  <c r="M94" i="13"/>
  <c r="M82" i="13"/>
  <c r="M70" i="13"/>
  <c r="M66" i="13"/>
  <c r="M58" i="13"/>
  <c r="M54" i="13"/>
  <c r="M42" i="13"/>
  <c r="M30" i="13"/>
  <c r="M26" i="13"/>
  <c r="M14" i="13"/>
  <c r="M6" i="13"/>
  <c r="AA125" i="13"/>
  <c r="AA124" i="13"/>
  <c r="AA121" i="13"/>
  <c r="AA117" i="13"/>
  <c r="AA113" i="13"/>
  <c r="AA112" i="13"/>
  <c r="AA109" i="13"/>
  <c r="AA108" i="13"/>
  <c r="AA105" i="13"/>
  <c r="AA104" i="13"/>
  <c r="AA101" i="13"/>
  <c r="AA100" i="13"/>
  <c r="AA97" i="13"/>
  <c r="AA85" i="13"/>
  <c r="AA84" i="13"/>
  <c r="AA81" i="13"/>
  <c r="AA80" i="13"/>
  <c r="AA77" i="13"/>
  <c r="AA73" i="13"/>
  <c r="AA72" i="13"/>
  <c r="AA69" i="13"/>
  <c r="AA65" i="13"/>
  <c r="AA61" i="13"/>
  <c r="AA60" i="13"/>
  <c r="AA57" i="13"/>
  <c r="AA53" i="13"/>
  <c r="AA48" i="13"/>
  <c r="AA45" i="13"/>
  <c r="AA44" i="13"/>
  <c r="AA41" i="13"/>
  <c r="AA40" i="13"/>
  <c r="AA37" i="13"/>
  <c r="AA36" i="13"/>
  <c r="AA33" i="13"/>
  <c r="M2" i="13"/>
  <c r="M106" i="13"/>
  <c r="M102" i="13"/>
  <c r="M90" i="13"/>
  <c r="M86" i="13"/>
  <c r="M78" i="13"/>
  <c r="M74" i="13"/>
  <c r="M62" i="13"/>
  <c r="M50" i="13"/>
  <c r="M46" i="13"/>
  <c r="M38" i="13"/>
  <c r="M34" i="13"/>
  <c r="M22" i="13"/>
  <c r="M18" i="13"/>
  <c r="M10" i="13"/>
  <c r="M125" i="13"/>
  <c r="M121" i="13"/>
  <c r="M117" i="13"/>
  <c r="M113" i="13"/>
  <c r="M109" i="13"/>
  <c r="M105" i="13"/>
  <c r="M101" i="13"/>
  <c r="M97" i="13"/>
  <c r="M93" i="13"/>
  <c r="M89" i="13"/>
  <c r="M85" i="13"/>
  <c r="M81" i="13"/>
  <c r="M77" i="13"/>
  <c r="M73" i="13"/>
  <c r="M69" i="13"/>
  <c r="M65" i="13"/>
  <c r="M61" i="13"/>
  <c r="M57" i="13"/>
  <c r="M53" i="13"/>
  <c r="M49" i="13"/>
  <c r="M45" i="13"/>
  <c r="M41" i="13"/>
  <c r="M37" i="13"/>
  <c r="M33" i="13"/>
  <c r="M29" i="13"/>
  <c r="M25" i="13"/>
  <c r="M21" i="13"/>
  <c r="M17" i="13"/>
  <c r="M13" i="13"/>
  <c r="M9" i="13"/>
  <c r="M5" i="13"/>
  <c r="AD120" i="15"/>
  <c r="AD64" i="15"/>
  <c r="AA93" i="13"/>
  <c r="AA89" i="13"/>
  <c r="AA49" i="13"/>
  <c r="AA120" i="13"/>
  <c r="AA116" i="13"/>
  <c r="AA96" i="13"/>
  <c r="AA92" i="13"/>
  <c r="AA88" i="13"/>
  <c r="AA76" i="13"/>
  <c r="AA68" i="13"/>
  <c r="AA64" i="13"/>
  <c r="AA56" i="13"/>
  <c r="AA52" i="13"/>
  <c r="AA32" i="13"/>
  <c r="AA86" i="13"/>
  <c r="AA70" i="13"/>
  <c r="AA110" i="13"/>
  <c r="Y25" i="12"/>
  <c r="AA118" i="13"/>
  <c r="AA98" i="13"/>
  <c r="AA34" i="13"/>
  <c r="Y31" i="12"/>
  <c r="Y23" i="12"/>
  <c r="Y15" i="12"/>
  <c r="Y7" i="12"/>
  <c r="Y9" i="12"/>
  <c r="AA102" i="13"/>
  <c r="AA54" i="13"/>
  <c r="Y29" i="12"/>
  <c r="Y21" i="12"/>
  <c r="Y13" i="12"/>
  <c r="Y17" i="12"/>
  <c r="AA82" i="13"/>
  <c r="AA38" i="13"/>
  <c r="Y27" i="12"/>
  <c r="Y19" i="12"/>
  <c r="Y11" i="12"/>
  <c r="AA119" i="13"/>
  <c r="AA103" i="13"/>
  <c r="AA99" i="13"/>
  <c r="AA87" i="13"/>
  <c r="AA75" i="13"/>
  <c r="AA71" i="13"/>
  <c r="AA55" i="13"/>
  <c r="AA39" i="13"/>
  <c r="AA35" i="13"/>
  <c r="AA31" i="13"/>
  <c r="Y32" i="12"/>
  <c r="Y30" i="12"/>
  <c r="Y28" i="12"/>
  <c r="Y26" i="12"/>
  <c r="Y24" i="12"/>
  <c r="Y22" i="12"/>
  <c r="Y20" i="12"/>
  <c r="Y18" i="12"/>
  <c r="Y16" i="12"/>
  <c r="Y14" i="12"/>
  <c r="Y12" i="12"/>
  <c r="Y10" i="12"/>
  <c r="Y8" i="12"/>
  <c r="Y6" i="12"/>
  <c r="M127" i="13"/>
  <c r="M123" i="13"/>
  <c r="M119" i="13"/>
  <c r="M115" i="13"/>
  <c r="M111" i="13"/>
  <c r="Z111" i="13" s="1"/>
  <c r="M107" i="13"/>
  <c r="M103" i="13"/>
  <c r="M99" i="13"/>
  <c r="M95" i="13"/>
  <c r="M91" i="13"/>
  <c r="M87" i="13"/>
  <c r="M83" i="13"/>
  <c r="M79" i="13"/>
  <c r="M75" i="13"/>
  <c r="M71" i="13"/>
  <c r="M67" i="13"/>
  <c r="M63" i="13"/>
  <c r="M59" i="13"/>
  <c r="M55" i="13"/>
  <c r="M51" i="13"/>
  <c r="M47" i="13"/>
  <c r="M43" i="13"/>
  <c r="M39" i="13"/>
  <c r="M35" i="13"/>
  <c r="M31" i="13"/>
  <c r="M27" i="13"/>
  <c r="M23" i="13"/>
  <c r="M19" i="13"/>
  <c r="M15" i="13"/>
  <c r="M11" i="13"/>
  <c r="M7" i="13"/>
  <c r="M3" i="13"/>
  <c r="M116" i="13"/>
  <c r="M108" i="13"/>
  <c r="Z108" i="13" s="1"/>
  <c r="M100" i="13"/>
  <c r="M92" i="13"/>
  <c r="M84" i="13"/>
  <c r="M76" i="13"/>
  <c r="Z76" i="13" s="1"/>
  <c r="M52" i="13"/>
  <c r="M48" i="13"/>
  <c r="M44" i="13"/>
  <c r="M36" i="13"/>
  <c r="M32" i="13"/>
  <c r="M28" i="13"/>
  <c r="M24" i="13"/>
  <c r="M20" i="13"/>
  <c r="M16" i="13"/>
  <c r="M12" i="13"/>
  <c r="M8" i="13"/>
  <c r="M4" i="13"/>
  <c r="M124" i="13"/>
  <c r="M120" i="13"/>
  <c r="M112" i="13"/>
  <c r="Z112" i="13" s="1"/>
  <c r="M104" i="13"/>
  <c r="M96" i="13"/>
  <c r="M88" i="13"/>
  <c r="M80" i="13"/>
  <c r="Z80" i="13" s="1"/>
  <c r="M72" i="13"/>
  <c r="M68" i="13"/>
  <c r="M64" i="13"/>
  <c r="M60" i="13"/>
  <c r="M56" i="13"/>
  <c r="M40" i="13"/>
  <c r="Z40" i="13" s="1"/>
  <c r="E3" i="20"/>
  <c r="E4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2" i="20"/>
  <c r="E343" i="20"/>
  <c r="E344" i="20"/>
  <c r="E345" i="20"/>
  <c r="E346" i="20"/>
  <c r="E347" i="20"/>
  <c r="E348" i="20"/>
  <c r="E349" i="20"/>
  <c r="E350" i="20"/>
  <c r="E351" i="20"/>
  <c r="E352" i="20"/>
  <c r="E353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Z2" i="20"/>
  <c r="AB2" i="20" s="1"/>
  <c r="Z3" i="20"/>
  <c r="AB3" i="20" s="1"/>
  <c r="Z4" i="20"/>
  <c r="AB4" i="20" s="1"/>
  <c r="Z5" i="20"/>
  <c r="AB5" i="20" s="1"/>
  <c r="Z6" i="20"/>
  <c r="AB6" i="20" s="1"/>
  <c r="Z7" i="20"/>
  <c r="AB7" i="20" s="1"/>
  <c r="Z8" i="20"/>
  <c r="AB8" i="20" s="1"/>
  <c r="Z9" i="20"/>
  <c r="AB9" i="20" s="1"/>
  <c r="Z10" i="20"/>
  <c r="AB10" i="20" s="1"/>
  <c r="Z11" i="20"/>
  <c r="AB11" i="20" s="1"/>
  <c r="Z12" i="20"/>
  <c r="AB12" i="20" s="1"/>
  <c r="Z13" i="20"/>
  <c r="AB13" i="20" s="1"/>
  <c r="Z14" i="20"/>
  <c r="AB14" i="20" s="1"/>
  <c r="Z15" i="20"/>
  <c r="AB15" i="20" s="1"/>
  <c r="Z16" i="20"/>
  <c r="AB16" i="20" s="1"/>
  <c r="Z17" i="20"/>
  <c r="AB17" i="20" s="1"/>
  <c r="Z18" i="20"/>
  <c r="AB18" i="20" s="1"/>
  <c r="Z19" i="20"/>
  <c r="AB19" i="20" s="1"/>
  <c r="Z20" i="20"/>
  <c r="AB20" i="20" s="1"/>
  <c r="Z21" i="20"/>
  <c r="AB21" i="20" s="1"/>
  <c r="Z22" i="20"/>
  <c r="AB22" i="20" s="1"/>
  <c r="Z23" i="20"/>
  <c r="AB23" i="20" s="1"/>
  <c r="Z24" i="20"/>
  <c r="AB24" i="20" s="1"/>
  <c r="Z25" i="20"/>
  <c r="AB25" i="20" s="1"/>
  <c r="Z26" i="20"/>
  <c r="AB26" i="20" s="1"/>
  <c r="Z27" i="20"/>
  <c r="AB27" i="20" s="1"/>
  <c r="Z28" i="20"/>
  <c r="AB28" i="20" s="1"/>
  <c r="Z29" i="20"/>
  <c r="AB29" i="20" s="1"/>
  <c r="Z30" i="20"/>
  <c r="AB30" i="20" s="1"/>
  <c r="Z31" i="20"/>
  <c r="AB31" i="20" s="1"/>
  <c r="Z32" i="20"/>
  <c r="AB32" i="20" s="1"/>
  <c r="Z33" i="20"/>
  <c r="AB33" i="20" s="1"/>
  <c r="Z34" i="20"/>
  <c r="AB34" i="20" s="1"/>
  <c r="Z35" i="20"/>
  <c r="AB35" i="20" s="1"/>
  <c r="Z36" i="20"/>
  <c r="AB36" i="20" s="1"/>
  <c r="Z37" i="20"/>
  <c r="AB37" i="20" s="1"/>
  <c r="Z38" i="20"/>
  <c r="AB38" i="20" s="1"/>
  <c r="Z39" i="20"/>
  <c r="AB39" i="20" s="1"/>
  <c r="Z40" i="20"/>
  <c r="AB40" i="20" s="1"/>
  <c r="Z41" i="20"/>
  <c r="AB41" i="20" s="1"/>
  <c r="Z42" i="20"/>
  <c r="AB42" i="20" s="1"/>
  <c r="Z43" i="20"/>
  <c r="AB43" i="20" s="1"/>
  <c r="Z44" i="20"/>
  <c r="AB44" i="20" s="1"/>
  <c r="Z45" i="20"/>
  <c r="AB45" i="20" s="1"/>
  <c r="Z46" i="20"/>
  <c r="AB46" i="20" s="1"/>
  <c r="Z47" i="20"/>
  <c r="AB47" i="20" s="1"/>
  <c r="Z48" i="20"/>
  <c r="AB48" i="20" s="1"/>
  <c r="Z49" i="20"/>
  <c r="AB49" i="20" s="1"/>
  <c r="Z50" i="20"/>
  <c r="AB50" i="20" s="1"/>
  <c r="Z51" i="20"/>
  <c r="AB51" i="20" s="1"/>
  <c r="Z52" i="20"/>
  <c r="AB52" i="20" s="1"/>
  <c r="Z53" i="20"/>
  <c r="AB53" i="20" s="1"/>
  <c r="Z54" i="20"/>
  <c r="AB54" i="20" s="1"/>
  <c r="Z55" i="20"/>
  <c r="AB55" i="20" s="1"/>
  <c r="Z56" i="20"/>
  <c r="AB56" i="20" s="1"/>
  <c r="Z57" i="20"/>
  <c r="AB57" i="20" s="1"/>
  <c r="Z58" i="20"/>
  <c r="AB58" i="20" s="1"/>
  <c r="Z59" i="20"/>
  <c r="AB59" i="20" s="1"/>
  <c r="Z60" i="20"/>
  <c r="AB60" i="20" s="1"/>
  <c r="Z61" i="20"/>
  <c r="AB61" i="20" s="1"/>
  <c r="Z62" i="20"/>
  <c r="AB62" i="20" s="1"/>
  <c r="Z63" i="20"/>
  <c r="AB63" i="20" s="1"/>
  <c r="Z64" i="20"/>
  <c r="AB64" i="20" s="1"/>
  <c r="Z65" i="20"/>
  <c r="AB65" i="20" s="1"/>
  <c r="Z66" i="20"/>
  <c r="AB66" i="20" s="1"/>
  <c r="Z67" i="20"/>
  <c r="AB67" i="20" s="1"/>
  <c r="Z68" i="20"/>
  <c r="AB68" i="20" s="1"/>
  <c r="Z69" i="20"/>
  <c r="AB69" i="20" s="1"/>
  <c r="Z70" i="20"/>
  <c r="AB70" i="20" s="1"/>
  <c r="Z71" i="20"/>
  <c r="AB71" i="20" s="1"/>
  <c r="Z72" i="20"/>
  <c r="AB72" i="20" s="1"/>
  <c r="Z73" i="20"/>
  <c r="AB73" i="20" s="1"/>
  <c r="Z74" i="20"/>
  <c r="AB74" i="20" s="1"/>
  <c r="Z75" i="20"/>
  <c r="AB75" i="20" s="1"/>
  <c r="Z76" i="20"/>
  <c r="AB76" i="20" s="1"/>
  <c r="Z77" i="20"/>
  <c r="AB77" i="20" s="1"/>
  <c r="Z78" i="20"/>
  <c r="AB78" i="20" s="1"/>
  <c r="Z79" i="20"/>
  <c r="AB79" i="20" s="1"/>
  <c r="Z80" i="20"/>
  <c r="AB80" i="20" s="1"/>
  <c r="Z81" i="20"/>
  <c r="AB81" i="20" s="1"/>
  <c r="Z82" i="20"/>
  <c r="AB82" i="20" s="1"/>
  <c r="Z83" i="20"/>
  <c r="AB83" i="20" s="1"/>
  <c r="Z84" i="20"/>
  <c r="AB84" i="20" s="1"/>
  <c r="Z85" i="20"/>
  <c r="AB85" i="20" s="1"/>
  <c r="Z86" i="20"/>
  <c r="AB86" i="20" s="1"/>
  <c r="Z87" i="20"/>
  <c r="AB87" i="20" s="1"/>
  <c r="Z88" i="20"/>
  <c r="AB88" i="20" s="1"/>
  <c r="Z89" i="20"/>
  <c r="AB89" i="20" s="1"/>
  <c r="Z90" i="20"/>
  <c r="AB90" i="20" s="1"/>
  <c r="Z91" i="20"/>
  <c r="AB91" i="20" s="1"/>
  <c r="Z92" i="20"/>
  <c r="AB92" i="20" s="1"/>
  <c r="Z93" i="20"/>
  <c r="AB93" i="20" s="1"/>
  <c r="Z94" i="20"/>
  <c r="AB94" i="20" s="1"/>
  <c r="Z95" i="20"/>
  <c r="AB95" i="20" s="1"/>
  <c r="Z96" i="20"/>
  <c r="AB96" i="20" s="1"/>
  <c r="Z97" i="20"/>
  <c r="AB97" i="20" s="1"/>
  <c r="Z98" i="20"/>
  <c r="AB98" i="20" s="1"/>
  <c r="Z99" i="20"/>
  <c r="AB99" i="20" s="1"/>
  <c r="Z100" i="20"/>
  <c r="AB100" i="20" s="1"/>
  <c r="Z101" i="20"/>
  <c r="AB101" i="20" s="1"/>
  <c r="Z102" i="20"/>
  <c r="AB102" i="20" s="1"/>
  <c r="Z103" i="20"/>
  <c r="AB103" i="20" s="1"/>
  <c r="Z104" i="20"/>
  <c r="AB104" i="20" s="1"/>
  <c r="Z105" i="20"/>
  <c r="AB105" i="20" s="1"/>
  <c r="Z106" i="20"/>
  <c r="AB106" i="20" s="1"/>
  <c r="Z107" i="20"/>
  <c r="AB107" i="20" s="1"/>
  <c r="Z108" i="20"/>
  <c r="AB108" i="20" s="1"/>
  <c r="Z109" i="20"/>
  <c r="AB109" i="20" s="1"/>
  <c r="Z110" i="20"/>
  <c r="AB110" i="20" s="1"/>
  <c r="Z111" i="20"/>
  <c r="AB111" i="20" s="1"/>
  <c r="Z112" i="20"/>
  <c r="AB112" i="20" s="1"/>
  <c r="Z113" i="20"/>
  <c r="AB113" i="20" s="1"/>
  <c r="Z114" i="20"/>
  <c r="AB114" i="20" s="1"/>
  <c r="Z115" i="20"/>
  <c r="AB115" i="20" s="1"/>
  <c r="Z116" i="20"/>
  <c r="AB116" i="20" s="1"/>
  <c r="Z117" i="20"/>
  <c r="AB117" i="20" s="1"/>
  <c r="Z118" i="20"/>
  <c r="AB118" i="20" s="1"/>
  <c r="Z119" i="20"/>
  <c r="AB119" i="20" s="1"/>
  <c r="Z120" i="20"/>
  <c r="AB120" i="20" s="1"/>
  <c r="Z121" i="20"/>
  <c r="AB121" i="20" s="1"/>
  <c r="Z122" i="20"/>
  <c r="AB122" i="20" s="1"/>
  <c r="Z123" i="20"/>
  <c r="AB123" i="20" s="1"/>
  <c r="Z124" i="20"/>
  <c r="AB124" i="20" s="1"/>
  <c r="Z125" i="20"/>
  <c r="AB125" i="20" s="1"/>
  <c r="Z126" i="20"/>
  <c r="AB126" i="20" s="1"/>
  <c r="Z127" i="20"/>
  <c r="AB127" i="20" s="1"/>
  <c r="Z128" i="20"/>
  <c r="AB128" i="20" s="1"/>
  <c r="M2" i="20"/>
  <c r="M3" i="20"/>
  <c r="M4" i="20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Q33" i="12"/>
  <c r="N30" i="20" s="1"/>
  <c r="Q34" i="12"/>
  <c r="N31" i="20" s="1"/>
  <c r="Q35" i="12"/>
  <c r="N32" i="20" s="1"/>
  <c r="Q36" i="12"/>
  <c r="N33" i="20" s="1"/>
  <c r="Q37" i="12"/>
  <c r="N34" i="20" s="1"/>
  <c r="O34" i="20" s="1"/>
  <c r="Q38" i="12"/>
  <c r="N35" i="20" s="1"/>
  <c r="Q39" i="12"/>
  <c r="N36" i="20" s="1"/>
  <c r="Q40" i="12"/>
  <c r="N37" i="20" s="1"/>
  <c r="Q41" i="12"/>
  <c r="N38" i="20" s="1"/>
  <c r="Q42" i="12"/>
  <c r="N39" i="20" s="1"/>
  <c r="Q43" i="12"/>
  <c r="N40" i="20" s="1"/>
  <c r="Q44" i="12"/>
  <c r="N41" i="20" s="1"/>
  <c r="Q45" i="12"/>
  <c r="N42" i="20" s="1"/>
  <c r="O42" i="20" s="1"/>
  <c r="Q46" i="12"/>
  <c r="N43" i="20" s="1"/>
  <c r="Q47" i="12"/>
  <c r="N44" i="20" s="1"/>
  <c r="Q48" i="12"/>
  <c r="N45" i="20" s="1"/>
  <c r="Q49" i="12"/>
  <c r="N46" i="20" s="1"/>
  <c r="Q50" i="12"/>
  <c r="N47" i="20" s="1"/>
  <c r="Q51" i="12"/>
  <c r="N48" i="20" s="1"/>
  <c r="Q52" i="12"/>
  <c r="N49" i="20" s="1"/>
  <c r="Q53" i="12"/>
  <c r="N50" i="20" s="1"/>
  <c r="O50" i="20" s="1"/>
  <c r="Q54" i="12"/>
  <c r="N51" i="20" s="1"/>
  <c r="Q55" i="12"/>
  <c r="N52" i="20" s="1"/>
  <c r="Q56" i="12"/>
  <c r="N53" i="20" s="1"/>
  <c r="Q57" i="12"/>
  <c r="N54" i="20" s="1"/>
  <c r="Q58" i="12"/>
  <c r="N55" i="20" s="1"/>
  <c r="Q59" i="12"/>
  <c r="N56" i="20" s="1"/>
  <c r="Q60" i="12"/>
  <c r="N57" i="20" s="1"/>
  <c r="Q61" i="12"/>
  <c r="N58" i="20" s="1"/>
  <c r="O58" i="20" s="1"/>
  <c r="Q62" i="12"/>
  <c r="N59" i="20" s="1"/>
  <c r="Q63" i="12"/>
  <c r="N60" i="20" s="1"/>
  <c r="Q64" i="12"/>
  <c r="N61" i="20" s="1"/>
  <c r="Q65" i="12"/>
  <c r="N62" i="20" s="1"/>
  <c r="Q66" i="12"/>
  <c r="N63" i="20" s="1"/>
  <c r="Q67" i="12"/>
  <c r="N64" i="20" s="1"/>
  <c r="Q68" i="12"/>
  <c r="N65" i="20" s="1"/>
  <c r="Q69" i="12"/>
  <c r="N66" i="20" s="1"/>
  <c r="O66" i="20" s="1"/>
  <c r="Q70" i="12"/>
  <c r="N67" i="20" s="1"/>
  <c r="Q71" i="12"/>
  <c r="N68" i="20" s="1"/>
  <c r="Q72" i="12"/>
  <c r="N69" i="20" s="1"/>
  <c r="Q73" i="12"/>
  <c r="N70" i="20" s="1"/>
  <c r="Q74" i="12"/>
  <c r="N71" i="20" s="1"/>
  <c r="Q75" i="12"/>
  <c r="N72" i="20" s="1"/>
  <c r="Q76" i="12"/>
  <c r="N73" i="20" s="1"/>
  <c r="Q77" i="12"/>
  <c r="N74" i="20" s="1"/>
  <c r="O74" i="20" s="1"/>
  <c r="Q78" i="12"/>
  <c r="N75" i="20" s="1"/>
  <c r="Q79" i="12"/>
  <c r="N76" i="20" s="1"/>
  <c r="Q80" i="12"/>
  <c r="N77" i="20" s="1"/>
  <c r="Q81" i="12"/>
  <c r="N78" i="20" s="1"/>
  <c r="Q82" i="12"/>
  <c r="N79" i="20" s="1"/>
  <c r="Q83" i="12"/>
  <c r="N80" i="20" s="1"/>
  <c r="Q84" i="12"/>
  <c r="N81" i="20" s="1"/>
  <c r="Q85" i="12"/>
  <c r="N82" i="20" s="1"/>
  <c r="O82" i="20" s="1"/>
  <c r="Q86" i="12"/>
  <c r="N83" i="20" s="1"/>
  <c r="Q87" i="12"/>
  <c r="N84" i="20" s="1"/>
  <c r="Q88" i="12"/>
  <c r="N85" i="20" s="1"/>
  <c r="Q89" i="12"/>
  <c r="N86" i="20" s="1"/>
  <c r="Q90" i="12"/>
  <c r="N87" i="20" s="1"/>
  <c r="Q91" i="12"/>
  <c r="N88" i="20" s="1"/>
  <c r="Q92" i="12"/>
  <c r="N89" i="20" s="1"/>
  <c r="Q93" i="12"/>
  <c r="N90" i="20" s="1"/>
  <c r="O90" i="20" s="1"/>
  <c r="Q94" i="12"/>
  <c r="N91" i="20" s="1"/>
  <c r="Q95" i="12"/>
  <c r="N92" i="20" s="1"/>
  <c r="Q96" i="12"/>
  <c r="N93" i="20" s="1"/>
  <c r="Q97" i="12"/>
  <c r="N94" i="20" s="1"/>
  <c r="Q98" i="12"/>
  <c r="N95" i="20" s="1"/>
  <c r="Q99" i="12"/>
  <c r="N96" i="20" s="1"/>
  <c r="Q100" i="12"/>
  <c r="N97" i="20" s="1"/>
  <c r="Q101" i="12"/>
  <c r="N98" i="20" s="1"/>
  <c r="O98" i="20" s="1"/>
  <c r="Q102" i="12"/>
  <c r="N99" i="20" s="1"/>
  <c r="Q103" i="12"/>
  <c r="N100" i="20" s="1"/>
  <c r="Q104" i="12"/>
  <c r="N101" i="20" s="1"/>
  <c r="Q105" i="12"/>
  <c r="N102" i="20" s="1"/>
  <c r="Q106" i="12"/>
  <c r="N103" i="20" s="1"/>
  <c r="Q107" i="12"/>
  <c r="N104" i="20" s="1"/>
  <c r="Q108" i="12"/>
  <c r="N105" i="20" s="1"/>
  <c r="Q109" i="12"/>
  <c r="N106" i="20" s="1"/>
  <c r="O106" i="20" s="1"/>
  <c r="Q110" i="12"/>
  <c r="N107" i="20" s="1"/>
  <c r="Q111" i="12"/>
  <c r="N108" i="20" s="1"/>
  <c r="Q112" i="12"/>
  <c r="N109" i="20" s="1"/>
  <c r="Q113" i="12"/>
  <c r="N110" i="20" s="1"/>
  <c r="Q114" i="12"/>
  <c r="N111" i="20" s="1"/>
  <c r="Q115" i="12"/>
  <c r="N112" i="20" s="1"/>
  <c r="Q116" i="12"/>
  <c r="N113" i="20" s="1"/>
  <c r="Q117" i="12"/>
  <c r="N114" i="20" s="1"/>
  <c r="O114" i="20" s="1"/>
  <c r="Q118" i="12"/>
  <c r="N115" i="20" s="1"/>
  <c r="Q119" i="12"/>
  <c r="N116" i="20" s="1"/>
  <c r="Q120" i="12"/>
  <c r="N117" i="20" s="1"/>
  <c r="Q121" i="12"/>
  <c r="N118" i="20" s="1"/>
  <c r="Q122" i="12"/>
  <c r="N119" i="20" s="1"/>
  <c r="Q123" i="12"/>
  <c r="N120" i="20" s="1"/>
  <c r="Q124" i="12"/>
  <c r="N121" i="20" s="1"/>
  <c r="Q125" i="12"/>
  <c r="N122" i="20" s="1"/>
  <c r="O122" i="20" s="1"/>
  <c r="Q126" i="12"/>
  <c r="N123" i="20" s="1"/>
  <c r="Q127" i="12"/>
  <c r="N124" i="20" s="1"/>
  <c r="Q128" i="12"/>
  <c r="N125" i="20" s="1"/>
  <c r="Q129" i="12"/>
  <c r="N126" i="20" s="1"/>
  <c r="Q130" i="12"/>
  <c r="N127" i="20" s="1"/>
  <c r="P32" i="12"/>
  <c r="P31" i="12" s="1"/>
  <c r="P30" i="12" s="1"/>
  <c r="P29" i="12" s="1"/>
  <c r="P28" i="12" s="1"/>
  <c r="P27" i="12" s="1"/>
  <c r="P26" i="12" s="1"/>
  <c r="P25" i="12" s="1"/>
  <c r="P24" i="12" s="1"/>
  <c r="P23" i="12" s="1"/>
  <c r="P22" i="12" s="1"/>
  <c r="P21" i="12" s="1"/>
  <c r="P20" i="12" s="1"/>
  <c r="P19" i="12" s="1"/>
  <c r="P18" i="12" s="1"/>
  <c r="P17" i="12" s="1"/>
  <c r="P16" i="12" s="1"/>
  <c r="P15" i="12" s="1"/>
  <c r="P14" i="12" s="1"/>
  <c r="P13" i="12" s="1"/>
  <c r="P12" i="12" s="1"/>
  <c r="P11" i="12" s="1"/>
  <c r="P10" i="12" s="1"/>
  <c r="P9" i="12" s="1"/>
  <c r="P8" i="12" s="1"/>
  <c r="P7" i="12" s="1"/>
  <c r="P6" i="12" s="1"/>
  <c r="P5" i="12" s="1"/>
  <c r="E2" i="20"/>
  <c r="AA47" i="13" l="1"/>
  <c r="Z19" i="13"/>
  <c r="Z115" i="13"/>
  <c r="Z15" i="13"/>
  <c r="AD96" i="15"/>
  <c r="AA51" i="13"/>
  <c r="AA79" i="13"/>
  <c r="AD66" i="15"/>
  <c r="AD53" i="15"/>
  <c r="AD69" i="15"/>
  <c r="AD85" i="15"/>
  <c r="AD117" i="15"/>
  <c r="AD84" i="15"/>
  <c r="AD116" i="15"/>
  <c r="AA114" i="13"/>
  <c r="AD88" i="15"/>
  <c r="AG6" i="15"/>
  <c r="AD48" i="15"/>
  <c r="AD112" i="15"/>
  <c r="AD73" i="15"/>
  <c r="AD105" i="15"/>
  <c r="AD50" i="15"/>
  <c r="AD114" i="15"/>
  <c r="AA91" i="13"/>
  <c r="AD97" i="15"/>
  <c r="AD80" i="15"/>
  <c r="AD118" i="15"/>
  <c r="AA95" i="13"/>
  <c r="AD52" i="15"/>
  <c r="AD115" i="15"/>
  <c r="AD89" i="15"/>
  <c r="AD103" i="15"/>
  <c r="AA67" i="13"/>
  <c r="AD102" i="15"/>
  <c r="AD83" i="15"/>
  <c r="AD86" i="15"/>
  <c r="AD81" i="15"/>
  <c r="Z7" i="13"/>
  <c r="Z71" i="13"/>
  <c r="Z43" i="13"/>
  <c r="Z107" i="13"/>
  <c r="Z57" i="13"/>
  <c r="Z105" i="13"/>
  <c r="AD100" i="15"/>
  <c r="AD54" i="15"/>
  <c r="AD70" i="15"/>
  <c r="AD55" i="15"/>
  <c r="AD87" i="15"/>
  <c r="AD119" i="15"/>
  <c r="AD71" i="15"/>
  <c r="AD90" i="15"/>
  <c r="AD56" i="15"/>
  <c r="AD68" i="15"/>
  <c r="AD104" i="15"/>
  <c r="AD93" i="15"/>
  <c r="AD122" i="15"/>
  <c r="AD58" i="15"/>
  <c r="AD72" i="15"/>
  <c r="AD106" i="15"/>
  <c r="Z65" i="13"/>
  <c r="Z49" i="13"/>
  <c r="Z35" i="13"/>
  <c r="Z67" i="13"/>
  <c r="Z99" i="13"/>
  <c r="AA42" i="13"/>
  <c r="Z39" i="13"/>
  <c r="Z103" i="13"/>
  <c r="AA62" i="13"/>
  <c r="AA106" i="13"/>
  <c r="Q17" i="13"/>
  <c r="T17" i="15"/>
  <c r="Q10" i="13"/>
  <c r="T10" i="15"/>
  <c r="Q3" i="13"/>
  <c r="AA3" i="13" s="1"/>
  <c r="T3" i="15"/>
  <c r="Q11" i="13"/>
  <c r="AA11" i="13" s="1"/>
  <c r="T11" i="15"/>
  <c r="Q19" i="13"/>
  <c r="T19" i="15"/>
  <c r="Q27" i="13"/>
  <c r="T27" i="15"/>
  <c r="Q16" i="13"/>
  <c r="T16" i="15"/>
  <c r="Q18" i="13"/>
  <c r="T18" i="15"/>
  <c r="Q12" i="13"/>
  <c r="T12" i="15"/>
  <c r="AA58" i="13"/>
  <c r="Q22" i="13"/>
  <c r="T22" i="15"/>
  <c r="AD60" i="15"/>
  <c r="AD76" i="15"/>
  <c r="AD92" i="15"/>
  <c r="AD108" i="15"/>
  <c r="AD124" i="15"/>
  <c r="AD125" i="15"/>
  <c r="AD109" i="15"/>
  <c r="Q25" i="13"/>
  <c r="T25" i="15"/>
  <c r="Q8" i="13"/>
  <c r="T8" i="15"/>
  <c r="Q4" i="13"/>
  <c r="AA4" i="13" s="1"/>
  <c r="T4" i="15"/>
  <c r="AD61" i="15"/>
  <c r="Q5" i="13"/>
  <c r="T5" i="15"/>
  <c r="Q13" i="13"/>
  <c r="T13" i="15"/>
  <c r="Q21" i="13"/>
  <c r="T21" i="15"/>
  <c r="Q29" i="13"/>
  <c r="AA30" i="13" s="1"/>
  <c r="T29" i="15"/>
  <c r="AA123" i="13"/>
  <c r="Q24" i="13"/>
  <c r="T24" i="15"/>
  <c r="Q26" i="13"/>
  <c r="T26" i="15"/>
  <c r="AA126" i="13"/>
  <c r="Q20" i="13"/>
  <c r="T20" i="15"/>
  <c r="AD78" i="15"/>
  <c r="Q9" i="13"/>
  <c r="T9" i="15"/>
  <c r="Q7" i="13"/>
  <c r="T7" i="15"/>
  <c r="Q15" i="13"/>
  <c r="T15" i="15"/>
  <c r="Q23" i="13"/>
  <c r="T23" i="15"/>
  <c r="Q14" i="13"/>
  <c r="T14" i="15"/>
  <c r="Q6" i="13"/>
  <c r="T6" i="15"/>
  <c r="Q28" i="13"/>
  <c r="T28" i="15"/>
  <c r="Z11" i="13"/>
  <c r="Z27" i="13"/>
  <c r="Z59" i="13"/>
  <c r="Z75" i="13"/>
  <c r="Z91" i="13"/>
  <c r="Z123" i="13"/>
  <c r="AA16" i="13"/>
  <c r="Z8" i="13"/>
  <c r="Z24" i="13"/>
  <c r="Z31" i="13"/>
  <c r="Z127" i="13"/>
  <c r="Z60" i="13"/>
  <c r="Z44" i="13"/>
  <c r="Z84" i="13"/>
  <c r="Z116" i="13"/>
  <c r="Z47" i="13"/>
  <c r="Z63" i="13"/>
  <c r="Z79" i="13"/>
  <c r="Z95" i="13"/>
  <c r="Z38" i="13"/>
  <c r="Z102" i="13"/>
  <c r="Z30" i="13"/>
  <c r="Z126" i="13"/>
  <c r="Z46" i="13"/>
  <c r="Z78" i="13"/>
  <c r="Z68" i="13"/>
  <c r="Z124" i="13"/>
  <c r="Z52" i="13"/>
  <c r="Z100" i="13"/>
  <c r="Z41" i="13"/>
  <c r="Z73" i="13"/>
  <c r="Z89" i="13"/>
  <c r="Z121" i="13"/>
  <c r="Z22" i="13"/>
  <c r="Z50" i="13"/>
  <c r="Z86" i="13"/>
  <c r="Z14" i="13"/>
  <c r="Z54" i="13"/>
  <c r="Z82" i="13"/>
  <c r="Z118" i="13"/>
  <c r="Z88" i="13"/>
  <c r="Z120" i="13"/>
  <c r="Z12" i="13"/>
  <c r="Z28" i="13"/>
  <c r="Z92" i="13"/>
  <c r="Z3" i="13"/>
  <c r="Z51" i="13"/>
  <c r="Z83" i="13"/>
  <c r="Z109" i="13"/>
  <c r="Z34" i="13"/>
  <c r="Z62" i="13"/>
  <c r="Z90" i="13"/>
  <c r="Z26" i="13"/>
  <c r="Z58" i="13"/>
  <c r="Z94" i="13"/>
  <c r="Z122" i="13"/>
  <c r="Z23" i="13"/>
  <c r="Z55" i="13"/>
  <c r="Z87" i="13"/>
  <c r="Z119" i="13"/>
  <c r="Z77" i="13"/>
  <c r="Z10" i="13"/>
  <c r="Z74" i="13"/>
  <c r="Z66" i="13"/>
  <c r="Z98" i="13"/>
  <c r="Z18" i="13"/>
  <c r="Z106" i="13"/>
  <c r="Z6" i="13"/>
  <c r="Z42" i="13"/>
  <c r="Z70" i="13"/>
  <c r="Z114" i="13"/>
  <c r="Z110" i="13"/>
  <c r="Z96" i="13"/>
  <c r="Z16" i="13"/>
  <c r="Z32" i="13"/>
  <c r="Z17" i="13"/>
  <c r="Z33" i="13"/>
  <c r="Z81" i="13"/>
  <c r="Z97" i="13"/>
  <c r="Z113" i="13"/>
  <c r="Z56" i="13"/>
  <c r="Z72" i="13"/>
  <c r="Z104" i="13"/>
  <c r="Z4" i="13"/>
  <c r="Z20" i="13"/>
  <c r="Z36" i="13"/>
  <c r="Z5" i="13"/>
  <c r="Z21" i="13"/>
  <c r="Z37" i="13"/>
  <c r="Z53" i="13"/>
  <c r="Z69" i="13"/>
  <c r="Z85" i="13"/>
  <c r="Z101" i="13"/>
  <c r="Z117" i="13"/>
  <c r="Z9" i="13"/>
  <c r="Z25" i="13"/>
  <c r="Z64" i="13"/>
  <c r="Z48" i="13"/>
  <c r="Z13" i="13"/>
  <c r="Z29" i="13"/>
  <c r="Z45" i="13"/>
  <c r="Z61" i="13"/>
  <c r="Z93" i="13"/>
  <c r="Z125" i="13"/>
  <c r="O78" i="20"/>
  <c r="O70" i="20"/>
  <c r="O86" i="20"/>
  <c r="O62" i="20"/>
  <c r="O126" i="20"/>
  <c r="O110" i="20"/>
  <c r="O94" i="20"/>
  <c r="O46" i="20"/>
  <c r="O38" i="20"/>
  <c r="O125" i="20"/>
  <c r="O105" i="20"/>
  <c r="O101" i="20"/>
  <c r="O97" i="20"/>
  <c r="O93" i="20"/>
  <c r="O81" i="20"/>
  <c r="O77" i="20"/>
  <c r="O73" i="20"/>
  <c r="O69" i="20"/>
  <c r="O65" i="20"/>
  <c r="O61" i="20"/>
  <c r="O41" i="20"/>
  <c r="O37" i="20"/>
  <c r="O33" i="20"/>
  <c r="O120" i="20"/>
  <c r="O112" i="20"/>
  <c r="O104" i="20"/>
  <c r="O88" i="20"/>
  <c r="O80" i="20"/>
  <c r="O56" i="20"/>
  <c r="O48" i="20"/>
  <c r="O40" i="20"/>
  <c r="O118" i="20"/>
  <c r="O102" i="20"/>
  <c r="O54" i="20"/>
  <c r="O30" i="20"/>
  <c r="O127" i="20"/>
  <c r="O123" i="20"/>
  <c r="O119" i="20"/>
  <c r="O115" i="20"/>
  <c r="O111" i="20"/>
  <c r="O107" i="20"/>
  <c r="O95" i="20"/>
  <c r="O91" i="20"/>
  <c r="O63" i="20"/>
  <c r="O59" i="20"/>
  <c r="O55" i="20"/>
  <c r="O51" i="20"/>
  <c r="O47" i="20"/>
  <c r="O43" i="20"/>
  <c r="O31" i="20"/>
  <c r="O113" i="20"/>
  <c r="O109" i="20"/>
  <c r="O49" i="20"/>
  <c r="O45" i="20"/>
  <c r="O72" i="20"/>
  <c r="O87" i="20"/>
  <c r="O83" i="20"/>
  <c r="O79" i="20"/>
  <c r="O75" i="20"/>
  <c r="O121" i="20"/>
  <c r="O117" i="20"/>
  <c r="O89" i="20"/>
  <c r="O85" i="20"/>
  <c r="O57" i="20"/>
  <c r="O53" i="20"/>
  <c r="O96" i="20"/>
  <c r="O64" i="20"/>
  <c r="O32" i="20"/>
  <c r="O103" i="20"/>
  <c r="O99" i="20"/>
  <c r="O71" i="20"/>
  <c r="O67" i="20"/>
  <c r="O39" i="20"/>
  <c r="O35" i="20"/>
  <c r="O124" i="20"/>
  <c r="O116" i="20"/>
  <c r="O108" i="20"/>
  <c r="O100" i="20"/>
  <c r="O92" i="20"/>
  <c r="O84" i="20"/>
  <c r="O76" i="20"/>
  <c r="O68" i="20"/>
  <c r="O60" i="20"/>
  <c r="O52" i="20"/>
  <c r="O44" i="20"/>
  <c r="O36" i="20"/>
  <c r="AC3" i="20"/>
  <c r="AC5" i="20" s="1"/>
  <c r="AD108" i="20" s="1"/>
  <c r="AD117" i="20"/>
  <c r="AD65" i="20"/>
  <c r="AD21" i="20"/>
  <c r="AD115" i="20"/>
  <c r="AD83" i="20"/>
  <c r="AD51" i="20"/>
  <c r="AD15" i="20"/>
  <c r="F3" i="20"/>
  <c r="F5" i="20" s="1"/>
  <c r="G166" i="20" s="1"/>
  <c r="G19" i="20" l="1"/>
  <c r="G239" i="20"/>
  <c r="G72" i="20"/>
  <c r="AD7" i="20"/>
  <c r="AD79" i="20"/>
  <c r="AD17" i="20"/>
  <c r="G51" i="20"/>
  <c r="G287" i="20"/>
  <c r="AD69" i="20"/>
  <c r="AD26" i="20"/>
  <c r="AD114" i="20"/>
  <c r="G145" i="20"/>
  <c r="G71" i="20"/>
  <c r="G147" i="20"/>
  <c r="AD62" i="20"/>
  <c r="G129" i="20"/>
  <c r="G351" i="20"/>
  <c r="G209" i="20"/>
  <c r="AD47" i="20"/>
  <c r="AD111" i="20"/>
  <c r="G5" i="20"/>
  <c r="G223" i="20"/>
  <c r="G367" i="20"/>
  <c r="AD41" i="20"/>
  <c r="G40" i="20"/>
  <c r="G81" i="20"/>
  <c r="AD8" i="20"/>
  <c r="AA22" i="13"/>
  <c r="AD31" i="20"/>
  <c r="AD63" i="20"/>
  <c r="AD95" i="20"/>
  <c r="AD127" i="20"/>
  <c r="AD33" i="20"/>
  <c r="AD93" i="20"/>
  <c r="AD102" i="20"/>
  <c r="AD22" i="20"/>
  <c r="AD88" i="20"/>
  <c r="AD48" i="20"/>
  <c r="AD35" i="20"/>
  <c r="AD67" i="20"/>
  <c r="AD99" i="20"/>
  <c r="AD5" i="20"/>
  <c r="G21" i="20"/>
  <c r="G175" i="20"/>
  <c r="G303" i="20"/>
  <c r="AD45" i="20"/>
  <c r="AD97" i="20"/>
  <c r="G80" i="20"/>
  <c r="AD92" i="20"/>
  <c r="AD66" i="20"/>
  <c r="G65" i="20"/>
  <c r="G193" i="20"/>
  <c r="AD128" i="20"/>
  <c r="AA15" i="13"/>
  <c r="AA10" i="13"/>
  <c r="AA5" i="13"/>
  <c r="AG5" i="15"/>
  <c r="AA7" i="13"/>
  <c r="AA26" i="13"/>
  <c r="AA25" i="13"/>
  <c r="AA17" i="13"/>
  <c r="AA6" i="13"/>
  <c r="AA23" i="13"/>
  <c r="AA8" i="13"/>
  <c r="AA18" i="13"/>
  <c r="AA27" i="13"/>
  <c r="AA21" i="13"/>
  <c r="AA13" i="13"/>
  <c r="AD6" i="13"/>
  <c r="AE6" i="13"/>
  <c r="AH6" i="15" s="1"/>
  <c r="AE5" i="13"/>
  <c r="AH5" i="15" s="1"/>
  <c r="AA28" i="13"/>
  <c r="AA9" i="13"/>
  <c r="AA20" i="13"/>
  <c r="AA14" i="13"/>
  <c r="AA24" i="13"/>
  <c r="AA12" i="13"/>
  <c r="AA19" i="13"/>
  <c r="AA29" i="13"/>
  <c r="AD30" i="20"/>
  <c r="AD70" i="20"/>
  <c r="AD36" i="20"/>
  <c r="AD100" i="20"/>
  <c r="AD34" i="20"/>
  <c r="AD82" i="20"/>
  <c r="AD116" i="20"/>
  <c r="AD16" i="20"/>
  <c r="AD23" i="20"/>
  <c r="AD39" i="20"/>
  <c r="AD55" i="20"/>
  <c r="AD71" i="20"/>
  <c r="AD87" i="20"/>
  <c r="AD103" i="20"/>
  <c r="AD119" i="20"/>
  <c r="AD9" i="20"/>
  <c r="AD57" i="20"/>
  <c r="AD25" i="20"/>
  <c r="G83" i="20"/>
  <c r="G191" i="20"/>
  <c r="G255" i="20"/>
  <c r="G319" i="20"/>
  <c r="G383" i="20"/>
  <c r="AD49" i="20"/>
  <c r="AD77" i="20"/>
  <c r="AD109" i="20"/>
  <c r="AD105" i="20"/>
  <c r="G144" i="20"/>
  <c r="AD38" i="20"/>
  <c r="AD86" i="20"/>
  <c r="AD60" i="20"/>
  <c r="AD120" i="20"/>
  <c r="G136" i="20"/>
  <c r="AD50" i="20"/>
  <c r="AD90" i="20"/>
  <c r="AD118" i="20"/>
  <c r="G33" i="20"/>
  <c r="G97" i="20"/>
  <c r="G161" i="20"/>
  <c r="AD3" i="20"/>
  <c r="AD24" i="20"/>
  <c r="AD76" i="20"/>
  <c r="AD56" i="20"/>
  <c r="AD27" i="20"/>
  <c r="AD43" i="20"/>
  <c r="AD59" i="20"/>
  <c r="AD75" i="20"/>
  <c r="AD91" i="20"/>
  <c r="AD107" i="20"/>
  <c r="AD123" i="20"/>
  <c r="AD13" i="20"/>
  <c r="AD121" i="20"/>
  <c r="AD89" i="20"/>
  <c r="G115" i="20"/>
  <c r="G207" i="20"/>
  <c r="G271" i="20"/>
  <c r="G335" i="20"/>
  <c r="AD29" i="20"/>
  <c r="AD53" i="20"/>
  <c r="AD85" i="20"/>
  <c r="AD113" i="20"/>
  <c r="AD73" i="20"/>
  <c r="AD10" i="20"/>
  <c r="AD54" i="20"/>
  <c r="AD94" i="20"/>
  <c r="AD80" i="20"/>
  <c r="G8" i="20"/>
  <c r="AD14" i="20"/>
  <c r="AD58" i="20"/>
  <c r="AD98" i="20"/>
  <c r="AD40" i="20"/>
  <c r="G49" i="20"/>
  <c r="G113" i="20"/>
  <c r="G177" i="20"/>
  <c r="AD19" i="20"/>
  <c r="AD32" i="20"/>
  <c r="AD96" i="20"/>
  <c r="G225" i="20"/>
  <c r="G241" i="20"/>
  <c r="G257" i="20"/>
  <c r="G273" i="20"/>
  <c r="G289" i="20"/>
  <c r="G305" i="20"/>
  <c r="G321" i="20"/>
  <c r="G337" i="20"/>
  <c r="G353" i="20"/>
  <c r="G369" i="20"/>
  <c r="G22" i="20"/>
  <c r="G54" i="20"/>
  <c r="G86" i="20"/>
  <c r="G118" i="20"/>
  <c r="G150" i="20"/>
  <c r="G9" i="20"/>
  <c r="G25" i="20"/>
  <c r="G3" i="20"/>
  <c r="G27" i="20"/>
  <c r="G59" i="20"/>
  <c r="G91" i="20"/>
  <c r="G123" i="20"/>
  <c r="G155" i="20"/>
  <c r="G179" i="20"/>
  <c r="G195" i="20"/>
  <c r="G211" i="20"/>
  <c r="G227" i="20"/>
  <c r="G243" i="20"/>
  <c r="G259" i="20"/>
  <c r="G275" i="20"/>
  <c r="G291" i="20"/>
  <c r="G307" i="20"/>
  <c r="G323" i="20"/>
  <c r="G339" i="20"/>
  <c r="G355" i="20"/>
  <c r="G371" i="20"/>
  <c r="G103" i="20"/>
  <c r="G96" i="20"/>
  <c r="G160" i="20"/>
  <c r="G16" i="20"/>
  <c r="G48" i="20"/>
  <c r="G88" i="20"/>
  <c r="G152" i="20"/>
  <c r="AD104" i="20"/>
  <c r="G37" i="20"/>
  <c r="G53" i="20"/>
  <c r="G69" i="20"/>
  <c r="G85" i="20"/>
  <c r="G101" i="20"/>
  <c r="G117" i="20"/>
  <c r="G133" i="20"/>
  <c r="G149" i="20"/>
  <c r="G165" i="20"/>
  <c r="G181" i="20"/>
  <c r="G197" i="20"/>
  <c r="G213" i="20"/>
  <c r="G229" i="20"/>
  <c r="G245" i="20"/>
  <c r="G261" i="20"/>
  <c r="G277" i="20"/>
  <c r="G293" i="20"/>
  <c r="G309" i="20"/>
  <c r="G325" i="20"/>
  <c r="G341" i="20"/>
  <c r="G357" i="20"/>
  <c r="G373" i="20"/>
  <c r="AD11" i="20"/>
  <c r="G30" i="20"/>
  <c r="G62" i="20"/>
  <c r="G94" i="20"/>
  <c r="G126" i="20"/>
  <c r="G158" i="20"/>
  <c r="AD12" i="20"/>
  <c r="AD28" i="20"/>
  <c r="AD52" i="20"/>
  <c r="AD84" i="20"/>
  <c r="G13" i="20"/>
  <c r="G7" i="20"/>
  <c r="G67" i="20"/>
  <c r="G163" i="20"/>
  <c r="G199" i="20"/>
  <c r="G231" i="20"/>
  <c r="G263" i="20"/>
  <c r="G295" i="20"/>
  <c r="G343" i="20"/>
  <c r="G375" i="20"/>
  <c r="G112" i="20"/>
  <c r="G56" i="20"/>
  <c r="G168" i="20"/>
  <c r="G41" i="20"/>
  <c r="G73" i="20"/>
  <c r="G105" i="20"/>
  <c r="G121" i="20"/>
  <c r="G137" i="20"/>
  <c r="G153" i="20"/>
  <c r="G169" i="20"/>
  <c r="G185" i="20"/>
  <c r="G201" i="20"/>
  <c r="G217" i="20"/>
  <c r="G233" i="20"/>
  <c r="G249" i="20"/>
  <c r="G265" i="20"/>
  <c r="G297" i="20"/>
  <c r="G313" i="20"/>
  <c r="G329" i="20"/>
  <c r="G345" i="20"/>
  <c r="G361" i="20"/>
  <c r="G377" i="20"/>
  <c r="G6" i="20"/>
  <c r="G38" i="20"/>
  <c r="G70" i="20"/>
  <c r="G102" i="20"/>
  <c r="G134" i="20"/>
  <c r="AD122" i="20"/>
  <c r="G12" i="20"/>
  <c r="G10" i="20"/>
  <c r="G23" i="20"/>
  <c r="G34" i="20"/>
  <c r="G44" i="20"/>
  <c r="G55" i="20"/>
  <c r="G66" i="20"/>
  <c r="G76" i="20"/>
  <c r="G87" i="20"/>
  <c r="G98" i="20"/>
  <c r="G108" i="20"/>
  <c r="G119" i="20"/>
  <c r="G130" i="20"/>
  <c r="G140" i="20"/>
  <c r="G151" i="20"/>
  <c r="G162" i="20"/>
  <c r="G172" i="20"/>
  <c r="G180" i="20"/>
  <c r="G188" i="20"/>
  <c r="G196" i="20"/>
  <c r="G204" i="20"/>
  <c r="G212" i="20"/>
  <c r="G220" i="20"/>
  <c r="G228" i="20"/>
  <c r="G236" i="20"/>
  <c r="G244" i="20"/>
  <c r="G252" i="20"/>
  <c r="G260" i="20"/>
  <c r="G268" i="20"/>
  <c r="G276" i="20"/>
  <c r="G284" i="20"/>
  <c r="G292" i="20"/>
  <c r="G300" i="20"/>
  <c r="G308" i="20"/>
  <c r="G316" i="20"/>
  <c r="G324" i="20"/>
  <c r="G332" i="20"/>
  <c r="G340" i="20"/>
  <c r="G348" i="20"/>
  <c r="G356" i="20"/>
  <c r="G364" i="20"/>
  <c r="G372" i="20"/>
  <c r="G380" i="20"/>
  <c r="G18" i="20"/>
  <c r="G28" i="20"/>
  <c r="G50" i="20"/>
  <c r="G60" i="20"/>
  <c r="G82" i="20"/>
  <c r="G92" i="20"/>
  <c r="G114" i="20"/>
  <c r="G124" i="20"/>
  <c r="G146" i="20"/>
  <c r="G156" i="20"/>
  <c r="G176" i="20"/>
  <c r="G184" i="20"/>
  <c r="G192" i="20"/>
  <c r="G200" i="20"/>
  <c r="G208" i="20"/>
  <c r="G216" i="20"/>
  <c r="G224" i="20"/>
  <c r="G232" i="20"/>
  <c r="G240" i="20"/>
  <c r="G248" i="20"/>
  <c r="G256" i="20"/>
  <c r="G264" i="20"/>
  <c r="G272" i="20"/>
  <c r="G280" i="20"/>
  <c r="G288" i="20"/>
  <c r="G296" i="20"/>
  <c r="G304" i="20"/>
  <c r="G312" i="20"/>
  <c r="G320" i="20"/>
  <c r="G328" i="20"/>
  <c r="G336" i="20"/>
  <c r="G344" i="20"/>
  <c r="G352" i="20"/>
  <c r="G360" i="20"/>
  <c r="G368" i="20"/>
  <c r="G376" i="20"/>
  <c r="G4" i="20"/>
  <c r="G31" i="20"/>
  <c r="G52" i="20"/>
  <c r="G74" i="20"/>
  <c r="G95" i="20"/>
  <c r="G116" i="20"/>
  <c r="G138" i="20"/>
  <c r="G159" i="20"/>
  <c r="G178" i="20"/>
  <c r="G194" i="20"/>
  <c r="G210" i="20"/>
  <c r="G226" i="20"/>
  <c r="G242" i="20"/>
  <c r="G258" i="20"/>
  <c r="G274" i="20"/>
  <c r="G290" i="20"/>
  <c r="G306" i="20"/>
  <c r="G322" i="20"/>
  <c r="G338" i="20"/>
  <c r="G354" i="20"/>
  <c r="G370" i="20"/>
  <c r="G262" i="20"/>
  <c r="G15" i="20"/>
  <c r="G36" i="20"/>
  <c r="G58" i="20"/>
  <c r="G79" i="20"/>
  <c r="G100" i="20"/>
  <c r="G122" i="20"/>
  <c r="G143" i="20"/>
  <c r="G164" i="20"/>
  <c r="G182" i="20"/>
  <c r="G198" i="20"/>
  <c r="G214" i="20"/>
  <c r="G230" i="20"/>
  <c r="G246" i="20"/>
  <c r="G278" i="20"/>
  <c r="G294" i="20"/>
  <c r="G310" i="20"/>
  <c r="G326" i="20"/>
  <c r="G342" i="20"/>
  <c r="G358" i="20"/>
  <c r="G374" i="20"/>
  <c r="G20" i="20"/>
  <c r="G42" i="20"/>
  <c r="G63" i="20"/>
  <c r="G84" i="20"/>
  <c r="G106" i="20"/>
  <c r="G127" i="20"/>
  <c r="G148" i="20"/>
  <c r="G170" i="20"/>
  <c r="G186" i="20"/>
  <c r="G202" i="20"/>
  <c r="G218" i="20"/>
  <c r="G234" i="20"/>
  <c r="G250" i="20"/>
  <c r="G266" i="20"/>
  <c r="G282" i="20"/>
  <c r="G298" i="20"/>
  <c r="G314" i="20"/>
  <c r="G330" i="20"/>
  <c r="G346" i="20"/>
  <c r="G362" i="20"/>
  <c r="G378" i="20"/>
  <c r="G26" i="20"/>
  <c r="G47" i="20"/>
  <c r="G68" i="20"/>
  <c r="G90" i="20"/>
  <c r="G111" i="20"/>
  <c r="G132" i="20"/>
  <c r="G154" i="20"/>
  <c r="G174" i="20"/>
  <c r="G190" i="20"/>
  <c r="G206" i="20"/>
  <c r="G222" i="20"/>
  <c r="G238" i="20"/>
  <c r="G254" i="20"/>
  <c r="G270" i="20"/>
  <c r="G286" i="20"/>
  <c r="G302" i="20"/>
  <c r="G318" i="20"/>
  <c r="G334" i="20"/>
  <c r="G350" i="20"/>
  <c r="G366" i="20"/>
  <c r="G382" i="20"/>
  <c r="G35" i="20"/>
  <c r="G99" i="20"/>
  <c r="G131" i="20"/>
  <c r="G183" i="20"/>
  <c r="G215" i="20"/>
  <c r="G247" i="20"/>
  <c r="G279" i="20"/>
  <c r="G311" i="20"/>
  <c r="G327" i="20"/>
  <c r="G359" i="20"/>
  <c r="G135" i="20"/>
  <c r="G24" i="20"/>
  <c r="G104" i="20"/>
  <c r="G57" i="20"/>
  <c r="G89" i="20"/>
  <c r="G281" i="20"/>
  <c r="G17" i="20"/>
  <c r="G11" i="20"/>
  <c r="G43" i="20"/>
  <c r="G75" i="20"/>
  <c r="G107" i="20"/>
  <c r="G139" i="20"/>
  <c r="G171" i="20"/>
  <c r="G187" i="20"/>
  <c r="G203" i="20"/>
  <c r="G219" i="20"/>
  <c r="G235" i="20"/>
  <c r="G251" i="20"/>
  <c r="G267" i="20"/>
  <c r="G283" i="20"/>
  <c r="G299" i="20"/>
  <c r="G315" i="20"/>
  <c r="G331" i="20"/>
  <c r="G347" i="20"/>
  <c r="G363" i="20"/>
  <c r="G379" i="20"/>
  <c r="AD37" i="20"/>
  <c r="AD61" i="20"/>
  <c r="AD81" i="20"/>
  <c r="AD101" i="20"/>
  <c r="AD125" i="20"/>
  <c r="G39" i="20"/>
  <c r="G167" i="20"/>
  <c r="G128" i="20"/>
  <c r="AD18" i="20"/>
  <c r="AD46" i="20"/>
  <c r="AD78" i="20"/>
  <c r="AD110" i="20"/>
  <c r="AD72" i="20"/>
  <c r="AD112" i="20"/>
  <c r="G32" i="20"/>
  <c r="G64" i="20"/>
  <c r="G120" i="20"/>
  <c r="AD6" i="20"/>
  <c r="AD42" i="20"/>
  <c r="AD74" i="20"/>
  <c r="AD106" i="20"/>
  <c r="AD126" i="20"/>
  <c r="AD68" i="20"/>
  <c r="AD124" i="20"/>
  <c r="G29" i="20"/>
  <c r="G45" i="20"/>
  <c r="G61" i="20"/>
  <c r="G77" i="20"/>
  <c r="G93" i="20"/>
  <c r="G109" i="20"/>
  <c r="G125" i="20"/>
  <c r="G141" i="20"/>
  <c r="G157" i="20"/>
  <c r="G173" i="20"/>
  <c r="G189" i="20"/>
  <c r="G205" i="20"/>
  <c r="G221" i="20"/>
  <c r="G237" i="20"/>
  <c r="G253" i="20"/>
  <c r="G269" i="20"/>
  <c r="G285" i="20"/>
  <c r="G301" i="20"/>
  <c r="G317" i="20"/>
  <c r="G333" i="20"/>
  <c r="G349" i="20"/>
  <c r="G365" i="20"/>
  <c r="G381" i="20"/>
  <c r="G14" i="20"/>
  <c r="G46" i="20"/>
  <c r="G78" i="20"/>
  <c r="G110" i="20"/>
  <c r="G142" i="20"/>
  <c r="AD4" i="20"/>
  <c r="AD20" i="20"/>
  <c r="AD44" i="20"/>
  <c r="AD64" i="20"/>
  <c r="AD2" i="20"/>
  <c r="P3" i="20"/>
  <c r="P5" i="20" s="1"/>
  <c r="G2" i="20"/>
  <c r="AD5" i="13" l="1"/>
  <c r="L108" i="20"/>
  <c r="Q74" i="20"/>
  <c r="Q111" i="20"/>
  <c r="Q97" i="20"/>
  <c r="Q49" i="20"/>
  <c r="Q120" i="20"/>
  <c r="Q104" i="20"/>
  <c r="Q88" i="20"/>
  <c r="Q72" i="20"/>
  <c r="Q56" i="20"/>
  <c r="Q40" i="20"/>
  <c r="Q78" i="20"/>
  <c r="Q89" i="20"/>
  <c r="Q37" i="20"/>
  <c r="Q103" i="20"/>
  <c r="Q71" i="20"/>
  <c r="Q35" i="20"/>
  <c r="Q122" i="20"/>
  <c r="Q117" i="20"/>
  <c r="Q69" i="20"/>
  <c r="Q119" i="20"/>
  <c r="Q83" i="20"/>
  <c r="Q51" i="20"/>
  <c r="Q70" i="20"/>
  <c r="Q90" i="20"/>
  <c r="Q34" i="20"/>
  <c r="Q126" i="20"/>
  <c r="Q125" i="20"/>
  <c r="Q95" i="20"/>
  <c r="Q63" i="20"/>
  <c r="Q105" i="20"/>
  <c r="Q107" i="20"/>
  <c r="Q43" i="20"/>
  <c r="Q54" i="20"/>
  <c r="Q82" i="20"/>
  <c r="Q94" i="20"/>
  <c r="Q47" i="20"/>
  <c r="Q41" i="20"/>
  <c r="Q59" i="20"/>
  <c r="Q98" i="20"/>
  <c r="Q85" i="20"/>
  <c r="Q33" i="20"/>
  <c r="Q116" i="20"/>
  <c r="Q100" i="20"/>
  <c r="Q84" i="20"/>
  <c r="Q68" i="20"/>
  <c r="Q52" i="20"/>
  <c r="Q36" i="20"/>
  <c r="Q62" i="20"/>
  <c r="Q77" i="20"/>
  <c r="Q58" i="20"/>
  <c r="Q57" i="20"/>
  <c r="Q75" i="20"/>
  <c r="Q118" i="20"/>
  <c r="Q101" i="20"/>
  <c r="Q115" i="20"/>
  <c r="Q127" i="20"/>
  <c r="Q31" i="20"/>
  <c r="Q86" i="20"/>
  <c r="Q121" i="20"/>
  <c r="Q73" i="20"/>
  <c r="Q114" i="20"/>
  <c r="Q112" i="20"/>
  <c r="Q96" i="20"/>
  <c r="Q80" i="20"/>
  <c r="Q64" i="20"/>
  <c r="Q48" i="20"/>
  <c r="Q32" i="20"/>
  <c r="Q110" i="20"/>
  <c r="Q46" i="20"/>
  <c r="Q113" i="20"/>
  <c r="Q65" i="20"/>
  <c r="Q123" i="20"/>
  <c r="Q87" i="20"/>
  <c r="Q55" i="20"/>
  <c r="Q42" i="20"/>
  <c r="Q93" i="20"/>
  <c r="Q45" i="20"/>
  <c r="Q99" i="20"/>
  <c r="Q67" i="20"/>
  <c r="Q39" i="20"/>
  <c r="Q102" i="20"/>
  <c r="Q38" i="20"/>
  <c r="Q106" i="20"/>
  <c r="Q66" i="20"/>
  <c r="Q109" i="20"/>
  <c r="Q61" i="20"/>
  <c r="Q124" i="20"/>
  <c r="Q108" i="20"/>
  <c r="Q92" i="20"/>
  <c r="Q76" i="20"/>
  <c r="Q60" i="20"/>
  <c r="Q44" i="20"/>
  <c r="Q30" i="20"/>
  <c r="Q53" i="20"/>
  <c r="Q79" i="20"/>
  <c r="Q81" i="20"/>
  <c r="Q91" i="20"/>
  <c r="Q50" i="20"/>
  <c r="L40" i="20"/>
  <c r="L121" i="20"/>
  <c r="L115" i="20"/>
  <c r="L101" i="20"/>
  <c r="L26" i="20"/>
  <c r="L96" i="20"/>
  <c r="L102" i="20"/>
  <c r="L70" i="20"/>
  <c r="L38" i="20"/>
  <c r="L71" i="20"/>
  <c r="L55" i="20"/>
  <c r="L39" i="20"/>
  <c r="L23" i="20"/>
  <c r="L113" i="20"/>
  <c r="L103" i="20"/>
  <c r="L7" i="20"/>
  <c r="L8" i="20"/>
  <c r="L118" i="20"/>
  <c r="L105" i="20"/>
  <c r="L32" i="20"/>
  <c r="L10" i="20"/>
  <c r="L82" i="20"/>
  <c r="L50" i="20"/>
  <c r="L124" i="20"/>
  <c r="L123" i="20"/>
  <c r="L98" i="20"/>
  <c r="L64" i="20"/>
  <c r="L24" i="20"/>
  <c r="L85" i="20"/>
  <c r="L66" i="20"/>
  <c r="L34" i="20"/>
  <c r="L56" i="20"/>
  <c r="L89" i="20"/>
  <c r="L72" i="20"/>
  <c r="L114" i="20"/>
  <c r="L87" i="20"/>
  <c r="L65" i="20"/>
  <c r="L33" i="20"/>
  <c r="L17" i="20"/>
  <c r="L111" i="20"/>
  <c r="L109" i="20"/>
  <c r="L92" i="20"/>
  <c r="L80" i="20"/>
  <c r="L106" i="20"/>
  <c r="L76" i="20"/>
  <c r="L44" i="20"/>
  <c r="L100" i="20"/>
  <c r="L93" i="20"/>
  <c r="L86" i="20"/>
  <c r="L78" i="20"/>
  <c r="L46" i="20"/>
  <c r="L14" i="20"/>
  <c r="L107" i="20"/>
  <c r="L91" i="20"/>
  <c r="L75" i="20"/>
  <c r="L59" i="20"/>
  <c r="L43" i="20"/>
  <c r="L27" i="20"/>
  <c r="L11" i="20"/>
  <c r="L12" i="20"/>
  <c r="L69" i="20"/>
  <c r="L53" i="20"/>
  <c r="L37" i="20"/>
  <c r="L21" i="20"/>
  <c r="L5" i="20"/>
  <c r="L110" i="20"/>
  <c r="L116" i="20"/>
  <c r="L94" i="20"/>
  <c r="L120" i="20"/>
  <c r="L125" i="20"/>
  <c r="L48" i="20"/>
  <c r="L16" i="20"/>
  <c r="L74" i="20"/>
  <c r="L42" i="20"/>
  <c r="L6" i="20"/>
  <c r="L104" i="20"/>
  <c r="L97" i="20"/>
  <c r="L90" i="20"/>
  <c r="L52" i="20"/>
  <c r="L20" i="20"/>
  <c r="L84" i="20"/>
  <c r="L54" i="20"/>
  <c r="L22" i="20"/>
  <c r="L95" i="20"/>
  <c r="L79" i="20"/>
  <c r="L63" i="20"/>
  <c r="L47" i="20"/>
  <c r="L31" i="20"/>
  <c r="L15" i="20"/>
  <c r="L73" i="20"/>
  <c r="L57" i="20"/>
  <c r="L41" i="20"/>
  <c r="L25" i="20"/>
  <c r="L9" i="20"/>
  <c r="L122" i="20"/>
  <c r="L58" i="20"/>
  <c r="L68" i="20"/>
  <c r="L36" i="20"/>
  <c r="L49" i="20"/>
  <c r="L126" i="20"/>
  <c r="L18" i="20"/>
  <c r="L112" i="20"/>
  <c r="L88" i="20"/>
  <c r="L81" i="20"/>
  <c r="L60" i="20"/>
  <c r="L28" i="20"/>
  <c r="L2" i="20"/>
  <c r="L62" i="20"/>
  <c r="L30" i="20"/>
  <c r="L99" i="20"/>
  <c r="L83" i="20"/>
  <c r="L67" i="20"/>
  <c r="L51" i="20"/>
  <c r="L35" i="20"/>
  <c r="L19" i="20"/>
  <c r="L3" i="20"/>
  <c r="L4" i="20"/>
  <c r="L77" i="20"/>
  <c r="L61" i="20"/>
  <c r="L45" i="20"/>
  <c r="L29" i="20"/>
  <c r="L13" i="20"/>
  <c r="L128" i="20"/>
  <c r="L127" i="20"/>
  <c r="L119" i="20"/>
  <c r="L117" i="20"/>
  <c r="AD412" i="7" l="1"/>
  <c r="AD411" i="7"/>
  <c r="AD410" i="7"/>
  <c r="AD409" i="7"/>
  <c r="AD408" i="7"/>
  <c r="AD407" i="7"/>
  <c r="AD406" i="7"/>
  <c r="AD405" i="7"/>
  <c r="AD404" i="7"/>
  <c r="AD403" i="7"/>
  <c r="AD402" i="7"/>
  <c r="AD401" i="7"/>
  <c r="AD400" i="7"/>
  <c r="AD399" i="7"/>
  <c r="AD398" i="7"/>
  <c r="AD397" i="7"/>
  <c r="AD396" i="7"/>
  <c r="AD395" i="7"/>
  <c r="AD394" i="7"/>
  <c r="AD393" i="7"/>
  <c r="AD392" i="7"/>
  <c r="AD391" i="7"/>
  <c r="AD390" i="7"/>
  <c r="AD389" i="7"/>
  <c r="AD388" i="7"/>
  <c r="AD387" i="7"/>
  <c r="AD386" i="7"/>
  <c r="AD385" i="7"/>
  <c r="AD384" i="7"/>
  <c r="AD383" i="7"/>
  <c r="AD382" i="7"/>
  <c r="AD381" i="7"/>
  <c r="AD380" i="7"/>
  <c r="AD379" i="7"/>
  <c r="AD378" i="7"/>
  <c r="AD377" i="7"/>
  <c r="AD376" i="7"/>
  <c r="AD375" i="7"/>
  <c r="AD374" i="7"/>
  <c r="AD373" i="7"/>
  <c r="AD372" i="7"/>
  <c r="AD371" i="7"/>
  <c r="AD370" i="7"/>
  <c r="AD369" i="7"/>
  <c r="AD368" i="7"/>
  <c r="AD367" i="7"/>
  <c r="AD366" i="7"/>
  <c r="AD365" i="7"/>
  <c r="AD364" i="7"/>
  <c r="AD363" i="7"/>
  <c r="AD362" i="7"/>
  <c r="AD361" i="7"/>
  <c r="AD360" i="7"/>
  <c r="AD359" i="7"/>
  <c r="AD358" i="7"/>
  <c r="AD357" i="7"/>
  <c r="AD356" i="7"/>
  <c r="AD355" i="7"/>
  <c r="AD354" i="7"/>
  <c r="AD353" i="7"/>
  <c r="AD352" i="7"/>
  <c r="AD351" i="7"/>
  <c r="AD350" i="7"/>
  <c r="AD349" i="7"/>
  <c r="AD348" i="7"/>
  <c r="AD347" i="7"/>
  <c r="AD346" i="7"/>
  <c r="AD345" i="7"/>
  <c r="AD344" i="7"/>
  <c r="AD343" i="7"/>
  <c r="AD342" i="7"/>
  <c r="AD341" i="7"/>
  <c r="AD340" i="7"/>
  <c r="AD339" i="7"/>
  <c r="AD338" i="7"/>
  <c r="AD337" i="7"/>
  <c r="AD336" i="7"/>
  <c r="AD335" i="7"/>
  <c r="AD334" i="7"/>
  <c r="AD333" i="7"/>
  <c r="AD332" i="7"/>
  <c r="AD331" i="7"/>
  <c r="AD330" i="7"/>
  <c r="AD329" i="7"/>
  <c r="AD328" i="7"/>
  <c r="AD327" i="7"/>
  <c r="AD326" i="7"/>
  <c r="AD325" i="7"/>
  <c r="AD324" i="7"/>
  <c r="AD323" i="7"/>
  <c r="AD322" i="7"/>
  <c r="AD321" i="7"/>
  <c r="AD320" i="7"/>
  <c r="AD319" i="7"/>
  <c r="AD318" i="7"/>
  <c r="AD317" i="7"/>
  <c r="AD316" i="7"/>
  <c r="AD315" i="7"/>
  <c r="AD314" i="7"/>
  <c r="AD313" i="7"/>
  <c r="AD312" i="7"/>
  <c r="AD311" i="7"/>
  <c r="AD310" i="7"/>
  <c r="AD309" i="7"/>
  <c r="AD308" i="7"/>
  <c r="AD307" i="7"/>
  <c r="AD306" i="7"/>
  <c r="AD305" i="7"/>
  <c r="AD304" i="7"/>
  <c r="AD303" i="7"/>
  <c r="AD302" i="7"/>
  <c r="AD301" i="7"/>
  <c r="AD300" i="7"/>
  <c r="AD299" i="7"/>
  <c r="AD298" i="7"/>
  <c r="AD297" i="7"/>
  <c r="AD296" i="7"/>
  <c r="AD295" i="7"/>
  <c r="AD294" i="7"/>
  <c r="AD293" i="7"/>
  <c r="AD292" i="7"/>
  <c r="AD291" i="7"/>
  <c r="AD290" i="7"/>
  <c r="AD289" i="7"/>
  <c r="AD288" i="7"/>
  <c r="AD287" i="7"/>
  <c r="AD286" i="7"/>
  <c r="AD285" i="7"/>
  <c r="AD284" i="7"/>
  <c r="AD283" i="7"/>
  <c r="AD282" i="7"/>
  <c r="AD281" i="7"/>
  <c r="AD280" i="7"/>
  <c r="AD279" i="7"/>
  <c r="AD278" i="7"/>
  <c r="AD277" i="7"/>
  <c r="AD276" i="7"/>
  <c r="AD275" i="7"/>
  <c r="AD274" i="7"/>
  <c r="AD273" i="7"/>
  <c r="AD272" i="7"/>
  <c r="AD271" i="7"/>
  <c r="AD270" i="7"/>
  <c r="AD269" i="7"/>
  <c r="AD268" i="7"/>
  <c r="AD267" i="7"/>
  <c r="AD266" i="7"/>
  <c r="AD265" i="7"/>
  <c r="AD264" i="7"/>
  <c r="AD263" i="7"/>
  <c r="AD262" i="7"/>
  <c r="AD261" i="7"/>
  <c r="AD260" i="7"/>
  <c r="AD259" i="7"/>
  <c r="AD258" i="7"/>
  <c r="AD257" i="7"/>
  <c r="AD256" i="7"/>
  <c r="AD255" i="7"/>
  <c r="AD254" i="7"/>
  <c r="AD253" i="7"/>
  <c r="AD252" i="7"/>
  <c r="AD251" i="7"/>
  <c r="AD250" i="7"/>
  <c r="AD249" i="7"/>
  <c r="AD248" i="7"/>
  <c r="AD247" i="7"/>
  <c r="AD246" i="7"/>
  <c r="AD245" i="7"/>
  <c r="AD244" i="7"/>
  <c r="AD243" i="7"/>
  <c r="AD242" i="7"/>
  <c r="AD241" i="7"/>
  <c r="AD240" i="7"/>
  <c r="AD239" i="7"/>
  <c r="AD238" i="7"/>
  <c r="AD237" i="7"/>
  <c r="AD236" i="7"/>
  <c r="AD235" i="7"/>
  <c r="AD234" i="7"/>
  <c r="AD233" i="7"/>
  <c r="AD232" i="7"/>
  <c r="AD231" i="7"/>
  <c r="AD230" i="7"/>
  <c r="AD229" i="7"/>
  <c r="AD228" i="7"/>
  <c r="AD227" i="7"/>
  <c r="AD226" i="7"/>
  <c r="AD225" i="7"/>
  <c r="AD224" i="7"/>
  <c r="AD223" i="7"/>
  <c r="AD222" i="7"/>
  <c r="AD221" i="7"/>
  <c r="AD220" i="7"/>
  <c r="AD219" i="7"/>
  <c r="AD218" i="7"/>
  <c r="AD217" i="7"/>
  <c r="AD216" i="7"/>
  <c r="AD215" i="7"/>
  <c r="AD214" i="7"/>
  <c r="AD213" i="7"/>
  <c r="AD212" i="7"/>
  <c r="AD211" i="7"/>
  <c r="AD210" i="7"/>
  <c r="AD209" i="7"/>
  <c r="AD208" i="7"/>
  <c r="AD207" i="7"/>
  <c r="AD206" i="7"/>
  <c r="AD205" i="7"/>
  <c r="AD204" i="7"/>
  <c r="AD203" i="7"/>
  <c r="AD202" i="7"/>
  <c r="AD201" i="7"/>
  <c r="AD200" i="7"/>
  <c r="AD199" i="7"/>
  <c r="AD198" i="7"/>
  <c r="AD197" i="7"/>
  <c r="AD196" i="7"/>
  <c r="AD195" i="7"/>
  <c r="AD194" i="7"/>
  <c r="AD193" i="7"/>
  <c r="AD192" i="7"/>
  <c r="AD191" i="7"/>
  <c r="AD190" i="7"/>
  <c r="AD189" i="7"/>
  <c r="AD188" i="7"/>
  <c r="AD187" i="7"/>
  <c r="AD186" i="7"/>
  <c r="AD185" i="7"/>
  <c r="AD184" i="7"/>
  <c r="AD183" i="7"/>
  <c r="AD182" i="7"/>
  <c r="AD181" i="7"/>
  <c r="AD180" i="7"/>
  <c r="AD179" i="7"/>
  <c r="AD178" i="7"/>
  <c r="AD177" i="7"/>
  <c r="AD176" i="7"/>
  <c r="AD175" i="7"/>
  <c r="AD174" i="7"/>
  <c r="AD173" i="7"/>
  <c r="AD172" i="7"/>
  <c r="AD171" i="7"/>
  <c r="AD170" i="7"/>
  <c r="AD169" i="7"/>
  <c r="AD168" i="7"/>
  <c r="AD167" i="7"/>
  <c r="AD166" i="7"/>
  <c r="AD165" i="7"/>
  <c r="AD164" i="7"/>
  <c r="AD163" i="7"/>
  <c r="AD162" i="7"/>
  <c r="AD161" i="7"/>
  <c r="AD160" i="7"/>
  <c r="AD159" i="7"/>
  <c r="AD158" i="7"/>
  <c r="AD157" i="7"/>
  <c r="AD156" i="7"/>
  <c r="AD155" i="7"/>
  <c r="AD154" i="7"/>
  <c r="AD153" i="7"/>
  <c r="AD152" i="7"/>
  <c r="AD151" i="7"/>
  <c r="AD150" i="7"/>
  <c r="AD149" i="7"/>
  <c r="AD148" i="7"/>
  <c r="AD147" i="7"/>
  <c r="AD146" i="7"/>
  <c r="AD145" i="7"/>
  <c r="AD144" i="7"/>
  <c r="AD143" i="7"/>
  <c r="AD142" i="7"/>
  <c r="AD141" i="7"/>
  <c r="AD140" i="7"/>
  <c r="AD139" i="7"/>
  <c r="AD138" i="7"/>
  <c r="AD137" i="7"/>
  <c r="AD136" i="7"/>
  <c r="AD135" i="7"/>
  <c r="AD134" i="7"/>
  <c r="AD133" i="7"/>
  <c r="AD132" i="7"/>
  <c r="AD131" i="7"/>
  <c r="AD130" i="7"/>
  <c r="AD129" i="7"/>
  <c r="AD128" i="7"/>
  <c r="AD127" i="7"/>
  <c r="AD126" i="7"/>
  <c r="AD125" i="7"/>
  <c r="AD124" i="7"/>
  <c r="AD123" i="7"/>
  <c r="AD122" i="7"/>
  <c r="AD121" i="7"/>
  <c r="AD120" i="7"/>
  <c r="AD119" i="7"/>
  <c r="AD118" i="7"/>
  <c r="AD117" i="7"/>
  <c r="AD116" i="7"/>
  <c r="AD115" i="7"/>
  <c r="AD114" i="7"/>
  <c r="AD113" i="7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AA208" i="7"/>
  <c r="AA209" i="7"/>
  <c r="AA210" i="7"/>
  <c r="AA211" i="7"/>
  <c r="AA212" i="7"/>
  <c r="AA213" i="7"/>
  <c r="AA214" i="7"/>
  <c r="AA215" i="7"/>
  <c r="AA216" i="7"/>
  <c r="AA217" i="7"/>
  <c r="AA218" i="7"/>
  <c r="AA219" i="7"/>
  <c r="AA220" i="7"/>
  <c r="AA221" i="7"/>
  <c r="AA222" i="7"/>
  <c r="AA223" i="7"/>
  <c r="AA224" i="7"/>
  <c r="AA225" i="7"/>
  <c r="AA226" i="7"/>
  <c r="AA227" i="7"/>
  <c r="AA228" i="7"/>
  <c r="AA229" i="7"/>
  <c r="AA230" i="7"/>
  <c r="AA231" i="7"/>
  <c r="AA232" i="7"/>
  <c r="AA233" i="7"/>
  <c r="AA234" i="7"/>
  <c r="AA235" i="7"/>
  <c r="AA236" i="7"/>
  <c r="AA237" i="7"/>
  <c r="AA238" i="7"/>
  <c r="AA239" i="7"/>
  <c r="AA240" i="7"/>
  <c r="AA241" i="7"/>
  <c r="AA242" i="7"/>
  <c r="AA243" i="7"/>
  <c r="AA244" i="7"/>
  <c r="AA245" i="7"/>
  <c r="AA246" i="7"/>
  <c r="AA247" i="7"/>
  <c r="AA248" i="7"/>
  <c r="AA249" i="7"/>
  <c r="AA250" i="7"/>
  <c r="AA251" i="7"/>
  <c r="AA252" i="7"/>
  <c r="AA253" i="7"/>
  <c r="AA254" i="7"/>
  <c r="AA255" i="7"/>
  <c r="AA256" i="7"/>
  <c r="AA257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5" i="7"/>
  <c r="AA276" i="7"/>
  <c r="AA277" i="7"/>
  <c r="AA278" i="7"/>
  <c r="AA279" i="7"/>
  <c r="AA280" i="7"/>
  <c r="AA281" i="7"/>
  <c r="AA282" i="7"/>
  <c r="AA283" i="7"/>
  <c r="AA284" i="7"/>
  <c r="AA285" i="7"/>
  <c r="AA286" i="7"/>
  <c r="AA287" i="7"/>
  <c r="AA288" i="7"/>
  <c r="AA289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09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29" i="7"/>
  <c r="AA330" i="7"/>
  <c r="AA331" i="7"/>
  <c r="AA332" i="7"/>
  <c r="AA333" i="7"/>
  <c r="AA334" i="7"/>
  <c r="AA335" i="7"/>
  <c r="AA336" i="7"/>
  <c r="AA337" i="7"/>
  <c r="AA338" i="7"/>
  <c r="AA339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2" i="7"/>
  <c r="AA363" i="7"/>
  <c r="AA364" i="7"/>
  <c r="AA365" i="7"/>
  <c r="AA366" i="7"/>
  <c r="AA367" i="7"/>
  <c r="AA368" i="7"/>
  <c r="AA369" i="7"/>
  <c r="AA370" i="7"/>
  <c r="AA371" i="7"/>
  <c r="AA372" i="7"/>
  <c r="AA373" i="7"/>
  <c r="AA374" i="7"/>
  <c r="AA375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7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32" i="7"/>
  <c r="W408" i="7"/>
  <c r="AB408" i="7" s="1"/>
  <c r="W409" i="7"/>
  <c r="AB409" i="7" s="1"/>
  <c r="W410" i="7"/>
  <c r="AB410" i="7" s="1"/>
  <c r="W411" i="7"/>
  <c r="AB411" i="7" s="1"/>
  <c r="W412" i="7"/>
  <c r="AB412" i="7" s="1"/>
  <c r="T412" i="7"/>
  <c r="Y412" i="7" s="1"/>
  <c r="J33" i="7" l="1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32" i="7"/>
  <c r="H412" i="7"/>
  <c r="S33" i="12"/>
  <c r="T33" i="12"/>
  <c r="U33" i="12"/>
  <c r="W33" i="12"/>
  <c r="S34" i="12"/>
  <c r="T34" i="12"/>
  <c r="U34" i="12"/>
  <c r="W34" i="12"/>
  <c r="S35" i="12"/>
  <c r="T35" i="12"/>
  <c r="U35" i="12"/>
  <c r="W35" i="12"/>
  <c r="S36" i="12"/>
  <c r="T36" i="12"/>
  <c r="U36" i="12"/>
  <c r="W36" i="12"/>
  <c r="S37" i="12"/>
  <c r="T37" i="12"/>
  <c r="U37" i="12"/>
  <c r="W37" i="12"/>
  <c r="S38" i="12"/>
  <c r="T38" i="12"/>
  <c r="U38" i="12"/>
  <c r="W38" i="12"/>
  <c r="S39" i="12"/>
  <c r="T39" i="12"/>
  <c r="U39" i="12"/>
  <c r="W39" i="12"/>
  <c r="S40" i="12"/>
  <c r="T40" i="12"/>
  <c r="U40" i="12"/>
  <c r="W40" i="12"/>
  <c r="S41" i="12"/>
  <c r="T41" i="12"/>
  <c r="U41" i="12"/>
  <c r="W41" i="12"/>
  <c r="S42" i="12"/>
  <c r="T42" i="12"/>
  <c r="U42" i="12"/>
  <c r="W42" i="12"/>
  <c r="S43" i="12"/>
  <c r="T43" i="12"/>
  <c r="V43" i="12" s="1"/>
  <c r="U43" i="12"/>
  <c r="W43" i="12"/>
  <c r="S44" i="12"/>
  <c r="T44" i="12"/>
  <c r="U44" i="12"/>
  <c r="W44" i="12"/>
  <c r="S45" i="12"/>
  <c r="T45" i="12"/>
  <c r="U45" i="12"/>
  <c r="W45" i="12"/>
  <c r="S46" i="12"/>
  <c r="T46" i="12"/>
  <c r="U46" i="12"/>
  <c r="W46" i="12"/>
  <c r="S47" i="12"/>
  <c r="T47" i="12"/>
  <c r="V47" i="12" s="1"/>
  <c r="U47" i="12"/>
  <c r="W47" i="12"/>
  <c r="S48" i="12"/>
  <c r="T48" i="12"/>
  <c r="U48" i="12"/>
  <c r="W48" i="12"/>
  <c r="S49" i="12"/>
  <c r="T49" i="12"/>
  <c r="U49" i="12"/>
  <c r="W49" i="12"/>
  <c r="S50" i="12"/>
  <c r="T50" i="12"/>
  <c r="U50" i="12"/>
  <c r="W50" i="12"/>
  <c r="S51" i="12"/>
  <c r="T51" i="12"/>
  <c r="V51" i="12" s="1"/>
  <c r="U51" i="12"/>
  <c r="W51" i="12"/>
  <c r="S52" i="12"/>
  <c r="T52" i="12"/>
  <c r="U52" i="12"/>
  <c r="W52" i="12"/>
  <c r="S53" i="12"/>
  <c r="T53" i="12"/>
  <c r="U53" i="12"/>
  <c r="W53" i="12"/>
  <c r="S54" i="12"/>
  <c r="T54" i="12"/>
  <c r="U54" i="12"/>
  <c r="W54" i="12"/>
  <c r="S55" i="12"/>
  <c r="T55" i="12"/>
  <c r="U55" i="12"/>
  <c r="W55" i="12"/>
  <c r="S56" i="12"/>
  <c r="T56" i="12"/>
  <c r="U56" i="12"/>
  <c r="W56" i="12"/>
  <c r="S57" i="12"/>
  <c r="T57" i="12"/>
  <c r="U57" i="12"/>
  <c r="W57" i="12"/>
  <c r="S58" i="12"/>
  <c r="T58" i="12"/>
  <c r="U58" i="12"/>
  <c r="W58" i="12"/>
  <c r="S59" i="12"/>
  <c r="T59" i="12"/>
  <c r="U59" i="12"/>
  <c r="W59" i="12"/>
  <c r="S60" i="12"/>
  <c r="T60" i="12"/>
  <c r="U60" i="12"/>
  <c r="W60" i="12"/>
  <c r="S61" i="12"/>
  <c r="T61" i="12"/>
  <c r="U61" i="12"/>
  <c r="W61" i="12"/>
  <c r="S62" i="12"/>
  <c r="T62" i="12"/>
  <c r="U62" i="12"/>
  <c r="W62" i="12"/>
  <c r="S63" i="12"/>
  <c r="T63" i="12"/>
  <c r="U63" i="12"/>
  <c r="W63" i="12"/>
  <c r="S64" i="12"/>
  <c r="T64" i="12"/>
  <c r="U64" i="12"/>
  <c r="W64" i="12"/>
  <c r="S65" i="12"/>
  <c r="T65" i="12"/>
  <c r="U65" i="12"/>
  <c r="W65" i="12"/>
  <c r="S66" i="12"/>
  <c r="T66" i="12"/>
  <c r="U66" i="12"/>
  <c r="W66" i="12"/>
  <c r="S67" i="12"/>
  <c r="T67" i="12"/>
  <c r="U67" i="12"/>
  <c r="W67" i="12"/>
  <c r="S68" i="12"/>
  <c r="T68" i="12"/>
  <c r="U68" i="12"/>
  <c r="W68" i="12"/>
  <c r="S69" i="12"/>
  <c r="T69" i="12"/>
  <c r="U69" i="12"/>
  <c r="W69" i="12"/>
  <c r="S70" i="12"/>
  <c r="T70" i="12"/>
  <c r="U70" i="12"/>
  <c r="W70" i="12"/>
  <c r="S71" i="12"/>
  <c r="T71" i="12"/>
  <c r="U71" i="12"/>
  <c r="W71" i="12"/>
  <c r="S72" i="12"/>
  <c r="T72" i="12"/>
  <c r="U72" i="12"/>
  <c r="W72" i="12"/>
  <c r="S73" i="12"/>
  <c r="T73" i="12"/>
  <c r="U73" i="12"/>
  <c r="W73" i="12"/>
  <c r="S74" i="12"/>
  <c r="T74" i="12"/>
  <c r="U74" i="12"/>
  <c r="W74" i="12"/>
  <c r="S75" i="12"/>
  <c r="T75" i="12"/>
  <c r="U75" i="12"/>
  <c r="W75" i="12"/>
  <c r="S76" i="12"/>
  <c r="T76" i="12"/>
  <c r="U76" i="12"/>
  <c r="W76" i="12"/>
  <c r="S77" i="12"/>
  <c r="T77" i="12"/>
  <c r="U77" i="12"/>
  <c r="W77" i="12"/>
  <c r="S78" i="12"/>
  <c r="T78" i="12"/>
  <c r="U78" i="12"/>
  <c r="W78" i="12"/>
  <c r="S79" i="12"/>
  <c r="T79" i="12"/>
  <c r="U79" i="12"/>
  <c r="W79" i="12"/>
  <c r="S80" i="12"/>
  <c r="T80" i="12"/>
  <c r="U80" i="12"/>
  <c r="W80" i="12"/>
  <c r="S81" i="12"/>
  <c r="T81" i="12"/>
  <c r="U81" i="12"/>
  <c r="W81" i="12"/>
  <c r="S82" i="12"/>
  <c r="T82" i="12"/>
  <c r="U82" i="12"/>
  <c r="W82" i="12"/>
  <c r="S83" i="12"/>
  <c r="T83" i="12"/>
  <c r="U83" i="12"/>
  <c r="W83" i="12"/>
  <c r="S84" i="12"/>
  <c r="T84" i="12"/>
  <c r="U84" i="12"/>
  <c r="W84" i="12"/>
  <c r="S85" i="12"/>
  <c r="T85" i="12"/>
  <c r="U85" i="12"/>
  <c r="W85" i="12"/>
  <c r="S86" i="12"/>
  <c r="T86" i="12"/>
  <c r="U86" i="12"/>
  <c r="W86" i="12"/>
  <c r="S87" i="12"/>
  <c r="T87" i="12"/>
  <c r="U87" i="12"/>
  <c r="W87" i="12"/>
  <c r="S88" i="12"/>
  <c r="T88" i="12"/>
  <c r="U88" i="12"/>
  <c r="W88" i="12"/>
  <c r="S89" i="12"/>
  <c r="T89" i="12"/>
  <c r="U89" i="12"/>
  <c r="W89" i="12"/>
  <c r="S90" i="12"/>
  <c r="T90" i="12"/>
  <c r="U90" i="12"/>
  <c r="W90" i="12"/>
  <c r="S91" i="12"/>
  <c r="T91" i="12"/>
  <c r="U91" i="12"/>
  <c r="W91" i="12"/>
  <c r="S92" i="12"/>
  <c r="T92" i="12"/>
  <c r="U92" i="12"/>
  <c r="W92" i="12"/>
  <c r="S93" i="12"/>
  <c r="T93" i="12"/>
  <c r="U93" i="12"/>
  <c r="W93" i="12"/>
  <c r="S94" i="12"/>
  <c r="T94" i="12"/>
  <c r="U94" i="12"/>
  <c r="W94" i="12"/>
  <c r="S95" i="12"/>
  <c r="T95" i="12"/>
  <c r="U95" i="12"/>
  <c r="W95" i="12"/>
  <c r="S96" i="12"/>
  <c r="T96" i="12"/>
  <c r="U96" i="12"/>
  <c r="W96" i="12"/>
  <c r="S97" i="12"/>
  <c r="T97" i="12"/>
  <c r="U97" i="12"/>
  <c r="W97" i="12"/>
  <c r="S98" i="12"/>
  <c r="T98" i="12"/>
  <c r="U98" i="12"/>
  <c r="W98" i="12"/>
  <c r="S99" i="12"/>
  <c r="T99" i="12"/>
  <c r="U99" i="12"/>
  <c r="W99" i="12"/>
  <c r="S100" i="12"/>
  <c r="T100" i="12"/>
  <c r="U100" i="12"/>
  <c r="W100" i="12"/>
  <c r="S101" i="12"/>
  <c r="T101" i="12"/>
  <c r="U101" i="12"/>
  <c r="W101" i="12"/>
  <c r="S102" i="12"/>
  <c r="T102" i="12"/>
  <c r="U102" i="12"/>
  <c r="W102" i="12"/>
  <c r="S103" i="12"/>
  <c r="T103" i="12"/>
  <c r="U103" i="12"/>
  <c r="W103" i="12"/>
  <c r="S104" i="12"/>
  <c r="T104" i="12"/>
  <c r="U104" i="12"/>
  <c r="W104" i="12"/>
  <c r="S105" i="12"/>
  <c r="T105" i="12"/>
  <c r="U105" i="12"/>
  <c r="W105" i="12"/>
  <c r="S106" i="12"/>
  <c r="T106" i="12"/>
  <c r="U106" i="12"/>
  <c r="W106" i="12"/>
  <c r="S107" i="12"/>
  <c r="T107" i="12"/>
  <c r="U107" i="12"/>
  <c r="W107" i="12"/>
  <c r="S108" i="12"/>
  <c r="T108" i="12"/>
  <c r="U108" i="12"/>
  <c r="W108" i="12"/>
  <c r="S109" i="12"/>
  <c r="T109" i="12"/>
  <c r="U109" i="12"/>
  <c r="W109" i="12"/>
  <c r="S110" i="12"/>
  <c r="T110" i="12"/>
  <c r="U110" i="12"/>
  <c r="W110" i="12"/>
  <c r="S111" i="12"/>
  <c r="T111" i="12"/>
  <c r="U111" i="12"/>
  <c r="W111" i="12"/>
  <c r="S112" i="12"/>
  <c r="T112" i="12"/>
  <c r="U112" i="12"/>
  <c r="W112" i="12"/>
  <c r="S113" i="12"/>
  <c r="T113" i="12"/>
  <c r="U113" i="12"/>
  <c r="W113" i="12"/>
  <c r="S114" i="12"/>
  <c r="T114" i="12"/>
  <c r="U114" i="12"/>
  <c r="W114" i="12"/>
  <c r="S115" i="12"/>
  <c r="T115" i="12"/>
  <c r="U115" i="12"/>
  <c r="W115" i="12"/>
  <c r="S116" i="12"/>
  <c r="T116" i="12"/>
  <c r="U116" i="12"/>
  <c r="W116" i="12"/>
  <c r="S117" i="12"/>
  <c r="T117" i="12"/>
  <c r="U117" i="12"/>
  <c r="W117" i="12"/>
  <c r="S118" i="12"/>
  <c r="T118" i="12"/>
  <c r="U118" i="12"/>
  <c r="W118" i="12"/>
  <c r="S119" i="12"/>
  <c r="T119" i="12"/>
  <c r="U119" i="12"/>
  <c r="W119" i="12"/>
  <c r="S120" i="12"/>
  <c r="T120" i="12"/>
  <c r="U120" i="12"/>
  <c r="W120" i="12"/>
  <c r="S121" i="12"/>
  <c r="T121" i="12"/>
  <c r="U121" i="12"/>
  <c r="W121" i="12"/>
  <c r="S122" i="12"/>
  <c r="T122" i="12"/>
  <c r="U122" i="12"/>
  <c r="W122" i="12"/>
  <c r="S123" i="12"/>
  <c r="T123" i="12"/>
  <c r="U123" i="12"/>
  <c r="W123" i="12"/>
  <c r="S124" i="12"/>
  <c r="T124" i="12"/>
  <c r="U124" i="12"/>
  <c r="W124" i="12"/>
  <c r="S125" i="12"/>
  <c r="T125" i="12"/>
  <c r="U125" i="12"/>
  <c r="W125" i="12"/>
  <c r="V90" i="12" l="1"/>
  <c r="V52" i="12"/>
  <c r="V44" i="12"/>
  <c r="Q41" i="15" s="1"/>
  <c r="V36" i="12"/>
  <c r="Q33" i="15" s="1"/>
  <c r="V38" i="12"/>
  <c r="Q35" i="15" s="1"/>
  <c r="V35" i="12"/>
  <c r="V122" i="12"/>
  <c r="V115" i="12"/>
  <c r="V111" i="12"/>
  <c r="Q108" i="15" s="1"/>
  <c r="V107" i="12"/>
  <c r="V102" i="12"/>
  <c r="V99" i="12"/>
  <c r="V95" i="12"/>
  <c r="Q92" i="15" s="1"/>
  <c r="V91" i="12"/>
  <c r="V88" i="12"/>
  <c r="V72" i="12"/>
  <c r="V116" i="12"/>
  <c r="Q113" i="15" s="1"/>
  <c r="V108" i="12"/>
  <c r="V100" i="12"/>
  <c r="Q97" i="15" s="1"/>
  <c r="V92" i="12"/>
  <c r="Q89" i="15" s="1"/>
  <c r="V86" i="12"/>
  <c r="N83" i="13" s="1"/>
  <c r="V74" i="12"/>
  <c r="V58" i="12"/>
  <c r="V124" i="12"/>
  <c r="Q121" i="15" s="1"/>
  <c r="V118" i="12"/>
  <c r="Q115" i="15" s="1"/>
  <c r="V106" i="12"/>
  <c r="V83" i="12"/>
  <c r="V79" i="12"/>
  <c r="Q76" i="15" s="1"/>
  <c r="V75" i="12"/>
  <c r="V70" i="12"/>
  <c r="N67" i="13" s="1"/>
  <c r="V67" i="12"/>
  <c r="V63" i="12"/>
  <c r="N60" i="13" s="1"/>
  <c r="V59" i="12"/>
  <c r="V56" i="12"/>
  <c r="V40" i="12"/>
  <c r="Q124" i="15"/>
  <c r="V123" i="12"/>
  <c r="V120" i="12"/>
  <c r="V104" i="12"/>
  <c r="V84" i="12"/>
  <c r="V76" i="12"/>
  <c r="V68" i="12"/>
  <c r="V60" i="12"/>
  <c r="Q57" i="15" s="1"/>
  <c r="V54" i="12"/>
  <c r="Q51" i="15" s="1"/>
  <c r="V42" i="12"/>
  <c r="V119" i="12"/>
  <c r="Q116" i="15" s="1"/>
  <c r="V98" i="12"/>
  <c r="V94" i="12"/>
  <c r="V87" i="12"/>
  <c r="Q84" i="15" s="1"/>
  <c r="V66" i="12"/>
  <c r="V62" i="12"/>
  <c r="V55" i="12"/>
  <c r="N52" i="13" s="1"/>
  <c r="V34" i="12"/>
  <c r="V114" i="12"/>
  <c r="V110" i="12"/>
  <c r="V103" i="12"/>
  <c r="N100" i="13" s="1"/>
  <c r="V82" i="12"/>
  <c r="V78" i="12"/>
  <c r="V71" i="12"/>
  <c r="Q68" i="15" s="1"/>
  <c r="V50" i="12"/>
  <c r="V46" i="12"/>
  <c r="V39" i="12"/>
  <c r="Q36" i="15" s="1"/>
  <c r="N125" i="13"/>
  <c r="V112" i="12"/>
  <c r="Q109" i="15" s="1"/>
  <c r="V96" i="12"/>
  <c r="Q93" i="15" s="1"/>
  <c r="V80" i="12"/>
  <c r="Q77" i="15" s="1"/>
  <c r="V64" i="12"/>
  <c r="Q61" i="15" s="1"/>
  <c r="V48" i="12"/>
  <c r="Q45" i="15" s="1"/>
  <c r="V121" i="12"/>
  <c r="N118" i="13" s="1"/>
  <c r="V113" i="12"/>
  <c r="V105" i="12"/>
  <c r="Q102" i="15" s="1"/>
  <c r="V97" i="12"/>
  <c r="V89" i="12"/>
  <c r="Q86" i="15" s="1"/>
  <c r="V81" i="12"/>
  <c r="V73" i="12"/>
  <c r="Q70" i="15" s="1"/>
  <c r="V65" i="12"/>
  <c r="V57" i="12"/>
  <c r="Q54" i="15" s="1"/>
  <c r="V49" i="12"/>
  <c r="N46" i="13" s="1"/>
  <c r="V41" i="12"/>
  <c r="Q38" i="15" s="1"/>
  <c r="V33" i="12"/>
  <c r="N30" i="13" s="1"/>
  <c r="V125" i="12"/>
  <c r="Q122" i="15" s="1"/>
  <c r="V117" i="12"/>
  <c r="V109" i="12"/>
  <c r="N106" i="13" s="1"/>
  <c r="V101" i="12"/>
  <c r="V93" i="12"/>
  <c r="Q90" i="15" s="1"/>
  <c r="V85" i="12"/>
  <c r="V77" i="12"/>
  <c r="N74" i="13" s="1"/>
  <c r="V69" i="12"/>
  <c r="V61" i="12"/>
  <c r="Q58" i="15" s="1"/>
  <c r="V53" i="12"/>
  <c r="V45" i="12"/>
  <c r="Q42" i="15" s="1"/>
  <c r="V37" i="12"/>
  <c r="A130" i="12"/>
  <c r="Q125" i="15"/>
  <c r="A126" i="12"/>
  <c r="A127" i="12" s="1"/>
  <c r="A128" i="12" s="1"/>
  <c r="A122" i="12"/>
  <c r="A123" i="12" s="1"/>
  <c r="A124" i="12" s="1"/>
  <c r="A118" i="12"/>
  <c r="A119" i="12" s="1"/>
  <c r="A120" i="12" s="1"/>
  <c r="O114" i="13"/>
  <c r="A114" i="12"/>
  <c r="A115" i="12" s="1"/>
  <c r="A116" i="12" s="1"/>
  <c r="A110" i="12"/>
  <c r="A111" i="12" s="1"/>
  <c r="A112" i="12" s="1"/>
  <c r="A106" i="12"/>
  <c r="A107" i="12" s="1"/>
  <c r="A108" i="12" s="1"/>
  <c r="R101" i="15"/>
  <c r="A102" i="12"/>
  <c r="A103" i="12" s="1"/>
  <c r="A104" i="12" s="1"/>
  <c r="A98" i="12"/>
  <c r="A99" i="12" s="1"/>
  <c r="A100" i="12" s="1"/>
  <c r="A94" i="12"/>
  <c r="A95" i="12" s="1"/>
  <c r="A96" i="12" s="1"/>
  <c r="A90" i="12"/>
  <c r="A91" i="12" s="1"/>
  <c r="A92" i="12" s="1"/>
  <c r="R85" i="15"/>
  <c r="A86" i="12"/>
  <c r="A87" i="12" s="1"/>
  <c r="A88" i="12" s="1"/>
  <c r="R82" i="15"/>
  <c r="A82" i="12"/>
  <c r="A83" i="12" s="1"/>
  <c r="A84" i="12" s="1"/>
  <c r="A78" i="12"/>
  <c r="A79" i="12" s="1"/>
  <c r="A80" i="12" s="1"/>
  <c r="A74" i="12"/>
  <c r="A75" i="12" s="1"/>
  <c r="A76" i="12" s="1"/>
  <c r="A70" i="12"/>
  <c r="A71" i="12" s="1"/>
  <c r="A72" i="12" s="1"/>
  <c r="R66" i="15"/>
  <c r="A66" i="12"/>
  <c r="A67" i="12" s="1"/>
  <c r="A68" i="12" s="1"/>
  <c r="A62" i="12"/>
  <c r="A63" i="12" s="1"/>
  <c r="A64" i="12" s="1"/>
  <c r="A58" i="12"/>
  <c r="A59" i="12" s="1"/>
  <c r="A60" i="12" s="1"/>
  <c r="A54" i="12"/>
  <c r="A55" i="12" s="1"/>
  <c r="A56" i="12" s="1"/>
  <c r="A50" i="12"/>
  <c r="A51" i="12" s="1"/>
  <c r="A52" i="12" s="1"/>
  <c r="Q44" i="15"/>
  <c r="A46" i="12"/>
  <c r="A47" i="12" s="1"/>
  <c r="A48" i="12" s="1"/>
  <c r="A42" i="12"/>
  <c r="A43" i="12" s="1"/>
  <c r="A44" i="12" s="1"/>
  <c r="R37" i="15"/>
  <c r="A38" i="12"/>
  <c r="A39" i="12" s="1"/>
  <c r="A40" i="12" s="1"/>
  <c r="N32" i="13"/>
  <c r="A34" i="12"/>
  <c r="A35" i="12" s="1"/>
  <c r="A36" i="12" s="1"/>
  <c r="L32" i="12"/>
  <c r="X32" i="12" s="1"/>
  <c r="J32" i="12"/>
  <c r="W32" i="12" s="1"/>
  <c r="H32" i="12"/>
  <c r="U32" i="12" s="1"/>
  <c r="F32" i="12"/>
  <c r="D32" i="12"/>
  <c r="A30" i="12"/>
  <c r="A31" i="12" s="1"/>
  <c r="A32" i="12" s="1"/>
  <c r="A26" i="12"/>
  <c r="A27" i="12" s="1"/>
  <c r="A28" i="12" s="1"/>
  <c r="A22" i="12"/>
  <c r="A23" i="12" s="1"/>
  <c r="A24" i="12" s="1"/>
  <c r="A18" i="12"/>
  <c r="A19" i="12" s="1"/>
  <c r="A20" i="12" s="1"/>
  <c r="A14" i="12"/>
  <c r="A15" i="12" s="1"/>
  <c r="A16" i="12" s="1"/>
  <c r="D378" i="5"/>
  <c r="C378" i="5"/>
  <c r="D377" i="5"/>
  <c r="I127" i="5" s="1"/>
  <c r="C377" i="5"/>
  <c r="D376" i="5"/>
  <c r="C376" i="5"/>
  <c r="D375" i="5"/>
  <c r="C375" i="5"/>
  <c r="D374" i="5"/>
  <c r="C374" i="5"/>
  <c r="D373" i="5"/>
  <c r="C373" i="5"/>
  <c r="D372" i="5"/>
  <c r="C372" i="5"/>
  <c r="D371" i="5"/>
  <c r="I125" i="5" s="1"/>
  <c r="C371" i="5"/>
  <c r="D370" i="5"/>
  <c r="C370" i="5"/>
  <c r="D369" i="5"/>
  <c r="C369" i="5"/>
  <c r="D368" i="5"/>
  <c r="C368" i="5"/>
  <c r="D367" i="5"/>
  <c r="C367" i="5"/>
  <c r="D366" i="5"/>
  <c r="C366" i="5"/>
  <c r="D365" i="5"/>
  <c r="I123" i="5" s="1"/>
  <c r="C365" i="5"/>
  <c r="D364" i="5"/>
  <c r="C364" i="5"/>
  <c r="D363" i="5"/>
  <c r="C363" i="5"/>
  <c r="D362" i="5"/>
  <c r="C362" i="5"/>
  <c r="D361" i="5"/>
  <c r="C361" i="5"/>
  <c r="D360" i="5"/>
  <c r="C360" i="5"/>
  <c r="D359" i="5"/>
  <c r="I121" i="5" s="1"/>
  <c r="C359" i="5"/>
  <c r="D358" i="5"/>
  <c r="C358" i="5"/>
  <c r="D357" i="5"/>
  <c r="C357" i="5"/>
  <c r="D356" i="5"/>
  <c r="C356" i="5"/>
  <c r="D355" i="5"/>
  <c r="C355" i="5"/>
  <c r="D354" i="5"/>
  <c r="C354" i="5"/>
  <c r="D353" i="5"/>
  <c r="I119" i="5" s="1"/>
  <c r="C353" i="5"/>
  <c r="D352" i="5"/>
  <c r="C352" i="5"/>
  <c r="D351" i="5"/>
  <c r="C351" i="5"/>
  <c r="D350" i="5"/>
  <c r="C350" i="5"/>
  <c r="D349" i="5"/>
  <c r="C349" i="5"/>
  <c r="D348" i="5"/>
  <c r="C348" i="5"/>
  <c r="D347" i="5"/>
  <c r="I117" i="5" s="1"/>
  <c r="C347" i="5"/>
  <c r="D346" i="5"/>
  <c r="C346" i="5"/>
  <c r="D345" i="5"/>
  <c r="C345" i="5"/>
  <c r="D344" i="5"/>
  <c r="C344" i="5"/>
  <c r="D343" i="5"/>
  <c r="C343" i="5"/>
  <c r="D342" i="5"/>
  <c r="C342" i="5"/>
  <c r="D341" i="5"/>
  <c r="I115" i="5" s="1"/>
  <c r="C341" i="5"/>
  <c r="D340" i="5"/>
  <c r="C340" i="5"/>
  <c r="D339" i="5"/>
  <c r="C339" i="5"/>
  <c r="D338" i="5"/>
  <c r="C338" i="5"/>
  <c r="D337" i="5"/>
  <c r="C337" i="5"/>
  <c r="D336" i="5"/>
  <c r="C336" i="5"/>
  <c r="D335" i="5"/>
  <c r="I113" i="5" s="1"/>
  <c r="C335" i="5"/>
  <c r="D334" i="5"/>
  <c r="C334" i="5"/>
  <c r="D333" i="5"/>
  <c r="C333" i="5"/>
  <c r="D332" i="5"/>
  <c r="C332" i="5"/>
  <c r="D331" i="5"/>
  <c r="C331" i="5"/>
  <c r="D330" i="5"/>
  <c r="C330" i="5"/>
  <c r="D329" i="5"/>
  <c r="I111" i="5" s="1"/>
  <c r="C329" i="5"/>
  <c r="D328" i="5"/>
  <c r="C328" i="5"/>
  <c r="D327" i="5"/>
  <c r="C327" i="5"/>
  <c r="D326" i="5"/>
  <c r="C326" i="5"/>
  <c r="D325" i="5"/>
  <c r="C325" i="5"/>
  <c r="D324" i="5"/>
  <c r="C324" i="5"/>
  <c r="D323" i="5"/>
  <c r="I109" i="5" s="1"/>
  <c r="C323" i="5"/>
  <c r="D322" i="5"/>
  <c r="C322" i="5"/>
  <c r="D321" i="5"/>
  <c r="C321" i="5"/>
  <c r="D320" i="5"/>
  <c r="C320" i="5"/>
  <c r="D319" i="5"/>
  <c r="C319" i="5"/>
  <c r="D318" i="5"/>
  <c r="C318" i="5"/>
  <c r="D317" i="5"/>
  <c r="I107" i="5" s="1"/>
  <c r="C317" i="5"/>
  <c r="D316" i="5"/>
  <c r="C316" i="5"/>
  <c r="D315" i="5"/>
  <c r="C315" i="5"/>
  <c r="D314" i="5"/>
  <c r="C314" i="5"/>
  <c r="D313" i="5"/>
  <c r="C313" i="5"/>
  <c r="D312" i="5"/>
  <c r="C312" i="5"/>
  <c r="D311" i="5"/>
  <c r="I105" i="5" s="1"/>
  <c r="C311" i="5"/>
  <c r="D310" i="5"/>
  <c r="C310" i="5"/>
  <c r="D309" i="5"/>
  <c r="C309" i="5"/>
  <c r="D308" i="5"/>
  <c r="C308" i="5"/>
  <c r="D307" i="5"/>
  <c r="C307" i="5"/>
  <c r="D306" i="5"/>
  <c r="C306" i="5"/>
  <c r="D305" i="5"/>
  <c r="I103" i="5" s="1"/>
  <c r="C305" i="5"/>
  <c r="D304" i="5"/>
  <c r="C304" i="5"/>
  <c r="D303" i="5"/>
  <c r="C303" i="5"/>
  <c r="D302" i="5"/>
  <c r="C302" i="5"/>
  <c r="D301" i="5"/>
  <c r="C301" i="5"/>
  <c r="D300" i="5"/>
  <c r="C300" i="5"/>
  <c r="D299" i="5"/>
  <c r="I101" i="5" s="1"/>
  <c r="C299" i="5"/>
  <c r="D298" i="5"/>
  <c r="C298" i="5"/>
  <c r="D297" i="5"/>
  <c r="C297" i="5"/>
  <c r="D296" i="5"/>
  <c r="C296" i="5"/>
  <c r="D295" i="5"/>
  <c r="C295" i="5"/>
  <c r="D294" i="5"/>
  <c r="C294" i="5"/>
  <c r="D293" i="5"/>
  <c r="I99" i="5" s="1"/>
  <c r="C293" i="5"/>
  <c r="D292" i="5"/>
  <c r="C292" i="5"/>
  <c r="D291" i="5"/>
  <c r="C291" i="5"/>
  <c r="D290" i="5"/>
  <c r="C290" i="5"/>
  <c r="D289" i="5"/>
  <c r="C289" i="5"/>
  <c r="D288" i="5"/>
  <c r="C288" i="5"/>
  <c r="D287" i="5"/>
  <c r="I97" i="5" s="1"/>
  <c r="C287" i="5"/>
  <c r="D286" i="5"/>
  <c r="C286" i="5"/>
  <c r="D285" i="5"/>
  <c r="C285" i="5"/>
  <c r="D284" i="5"/>
  <c r="C284" i="5"/>
  <c r="D283" i="5"/>
  <c r="C283" i="5"/>
  <c r="D282" i="5"/>
  <c r="C282" i="5"/>
  <c r="D281" i="5"/>
  <c r="I95" i="5" s="1"/>
  <c r="C281" i="5"/>
  <c r="D280" i="5"/>
  <c r="C280" i="5"/>
  <c r="D279" i="5"/>
  <c r="C279" i="5"/>
  <c r="D278" i="5"/>
  <c r="C278" i="5"/>
  <c r="D277" i="5"/>
  <c r="C277" i="5"/>
  <c r="D276" i="5"/>
  <c r="C276" i="5"/>
  <c r="D275" i="5"/>
  <c r="I93" i="5" s="1"/>
  <c r="C275" i="5"/>
  <c r="D274" i="5"/>
  <c r="C274" i="5"/>
  <c r="D273" i="5"/>
  <c r="C273" i="5"/>
  <c r="D272" i="5"/>
  <c r="C272" i="5"/>
  <c r="D271" i="5"/>
  <c r="C271" i="5"/>
  <c r="D270" i="5"/>
  <c r="C270" i="5"/>
  <c r="D269" i="5"/>
  <c r="I91" i="5" s="1"/>
  <c r="C269" i="5"/>
  <c r="D268" i="5"/>
  <c r="C268" i="5"/>
  <c r="D267" i="5"/>
  <c r="C267" i="5"/>
  <c r="D266" i="5"/>
  <c r="C266" i="5"/>
  <c r="D265" i="5"/>
  <c r="C265" i="5"/>
  <c r="D264" i="5"/>
  <c r="C264" i="5"/>
  <c r="D263" i="5"/>
  <c r="I89" i="5" s="1"/>
  <c r="C263" i="5"/>
  <c r="D262" i="5"/>
  <c r="C262" i="5"/>
  <c r="D261" i="5"/>
  <c r="C261" i="5"/>
  <c r="D260" i="5"/>
  <c r="C260" i="5"/>
  <c r="D259" i="5"/>
  <c r="C259" i="5"/>
  <c r="D258" i="5"/>
  <c r="C258" i="5"/>
  <c r="D257" i="5"/>
  <c r="I87" i="5" s="1"/>
  <c r="C257" i="5"/>
  <c r="D256" i="5"/>
  <c r="C256" i="5"/>
  <c r="D255" i="5"/>
  <c r="C255" i="5"/>
  <c r="D254" i="5"/>
  <c r="C254" i="5"/>
  <c r="D253" i="5"/>
  <c r="C253" i="5"/>
  <c r="D252" i="5"/>
  <c r="C252" i="5"/>
  <c r="D251" i="5"/>
  <c r="I85" i="5" s="1"/>
  <c r="C251" i="5"/>
  <c r="D250" i="5"/>
  <c r="C250" i="5"/>
  <c r="D249" i="5"/>
  <c r="C249" i="5"/>
  <c r="D248" i="5"/>
  <c r="C248" i="5"/>
  <c r="D247" i="5"/>
  <c r="C247" i="5"/>
  <c r="D246" i="5"/>
  <c r="C246" i="5"/>
  <c r="D245" i="5"/>
  <c r="I83" i="5" s="1"/>
  <c r="C245" i="5"/>
  <c r="D244" i="5"/>
  <c r="C244" i="5"/>
  <c r="D243" i="5"/>
  <c r="C243" i="5"/>
  <c r="D242" i="5"/>
  <c r="C242" i="5"/>
  <c r="D241" i="5"/>
  <c r="C241" i="5"/>
  <c r="D240" i="5"/>
  <c r="C240" i="5"/>
  <c r="D239" i="5"/>
  <c r="I81" i="5" s="1"/>
  <c r="C239" i="5"/>
  <c r="D238" i="5"/>
  <c r="C238" i="5"/>
  <c r="D237" i="5"/>
  <c r="C237" i="5"/>
  <c r="D236" i="5"/>
  <c r="C236" i="5"/>
  <c r="D235" i="5"/>
  <c r="C235" i="5"/>
  <c r="D234" i="5"/>
  <c r="C234" i="5"/>
  <c r="D233" i="5"/>
  <c r="I79" i="5" s="1"/>
  <c r="C233" i="5"/>
  <c r="D232" i="5"/>
  <c r="C232" i="5"/>
  <c r="D231" i="5"/>
  <c r="C231" i="5"/>
  <c r="D230" i="5"/>
  <c r="C230" i="5"/>
  <c r="D229" i="5"/>
  <c r="C229" i="5"/>
  <c r="D228" i="5"/>
  <c r="C228" i="5"/>
  <c r="D227" i="5"/>
  <c r="I77" i="5" s="1"/>
  <c r="C227" i="5"/>
  <c r="D226" i="5"/>
  <c r="C226" i="5"/>
  <c r="D225" i="5"/>
  <c r="C225" i="5"/>
  <c r="D224" i="5"/>
  <c r="C224" i="5"/>
  <c r="D223" i="5"/>
  <c r="C223" i="5"/>
  <c r="D222" i="5"/>
  <c r="C222" i="5"/>
  <c r="D221" i="5"/>
  <c r="I75" i="5" s="1"/>
  <c r="C221" i="5"/>
  <c r="D220" i="5"/>
  <c r="C220" i="5"/>
  <c r="D219" i="5"/>
  <c r="C219" i="5"/>
  <c r="D218" i="5"/>
  <c r="C218" i="5"/>
  <c r="D217" i="5"/>
  <c r="C217" i="5"/>
  <c r="D216" i="5"/>
  <c r="C216" i="5"/>
  <c r="D215" i="5"/>
  <c r="I73" i="5" s="1"/>
  <c r="C215" i="5"/>
  <c r="D214" i="5"/>
  <c r="C214" i="5"/>
  <c r="D213" i="5"/>
  <c r="C213" i="5"/>
  <c r="D212" i="5"/>
  <c r="C212" i="5"/>
  <c r="D211" i="5"/>
  <c r="C211" i="5"/>
  <c r="D210" i="5"/>
  <c r="C210" i="5"/>
  <c r="D209" i="5"/>
  <c r="I71" i="5" s="1"/>
  <c r="C209" i="5"/>
  <c r="D208" i="5"/>
  <c r="C208" i="5"/>
  <c r="D207" i="5"/>
  <c r="C207" i="5"/>
  <c r="D206" i="5"/>
  <c r="C206" i="5"/>
  <c r="D205" i="5"/>
  <c r="C205" i="5"/>
  <c r="D204" i="5"/>
  <c r="C204" i="5"/>
  <c r="D203" i="5"/>
  <c r="I69" i="5" s="1"/>
  <c r="C203" i="5"/>
  <c r="D202" i="5"/>
  <c r="C202" i="5"/>
  <c r="D201" i="5"/>
  <c r="C201" i="5"/>
  <c r="D200" i="5"/>
  <c r="C200" i="5"/>
  <c r="D199" i="5"/>
  <c r="C199" i="5"/>
  <c r="D198" i="5"/>
  <c r="C198" i="5"/>
  <c r="D197" i="5"/>
  <c r="I67" i="5" s="1"/>
  <c r="C197" i="5"/>
  <c r="D196" i="5"/>
  <c r="C196" i="5"/>
  <c r="D195" i="5"/>
  <c r="C195" i="5"/>
  <c r="D194" i="5"/>
  <c r="C194" i="5"/>
  <c r="D193" i="5"/>
  <c r="C193" i="5"/>
  <c r="D192" i="5"/>
  <c r="C192" i="5"/>
  <c r="D191" i="5"/>
  <c r="I65" i="5" s="1"/>
  <c r="C191" i="5"/>
  <c r="D190" i="5"/>
  <c r="C190" i="5"/>
  <c r="D189" i="5"/>
  <c r="C189" i="5"/>
  <c r="D188" i="5"/>
  <c r="C188" i="5"/>
  <c r="D187" i="5"/>
  <c r="C187" i="5"/>
  <c r="D186" i="5"/>
  <c r="C186" i="5"/>
  <c r="D185" i="5"/>
  <c r="I63" i="5" s="1"/>
  <c r="C185" i="5"/>
  <c r="D184" i="5"/>
  <c r="C184" i="5"/>
  <c r="D183" i="5"/>
  <c r="C183" i="5"/>
  <c r="D182" i="5"/>
  <c r="C182" i="5"/>
  <c r="D181" i="5"/>
  <c r="C181" i="5"/>
  <c r="D180" i="5"/>
  <c r="C180" i="5"/>
  <c r="D179" i="5"/>
  <c r="I61" i="5" s="1"/>
  <c r="C179" i="5"/>
  <c r="D178" i="5"/>
  <c r="C178" i="5"/>
  <c r="D177" i="5"/>
  <c r="C177" i="5"/>
  <c r="D176" i="5"/>
  <c r="C176" i="5"/>
  <c r="D175" i="5"/>
  <c r="C175" i="5"/>
  <c r="D174" i="5"/>
  <c r="C174" i="5"/>
  <c r="D173" i="5"/>
  <c r="I59" i="5" s="1"/>
  <c r="C173" i="5"/>
  <c r="D172" i="5"/>
  <c r="C172" i="5"/>
  <c r="D171" i="5"/>
  <c r="C171" i="5"/>
  <c r="D170" i="5"/>
  <c r="C170" i="5"/>
  <c r="D169" i="5"/>
  <c r="C169" i="5"/>
  <c r="D168" i="5"/>
  <c r="C168" i="5"/>
  <c r="D167" i="5"/>
  <c r="I57" i="5" s="1"/>
  <c r="C167" i="5"/>
  <c r="D166" i="5"/>
  <c r="C166" i="5"/>
  <c r="D165" i="5"/>
  <c r="C165" i="5"/>
  <c r="D164" i="5"/>
  <c r="C164" i="5"/>
  <c r="D163" i="5"/>
  <c r="C163" i="5"/>
  <c r="D162" i="5"/>
  <c r="C162" i="5"/>
  <c r="D161" i="5"/>
  <c r="I55" i="5" s="1"/>
  <c r="C161" i="5"/>
  <c r="D160" i="5"/>
  <c r="C160" i="5"/>
  <c r="D159" i="5"/>
  <c r="C159" i="5"/>
  <c r="D158" i="5"/>
  <c r="C158" i="5"/>
  <c r="D157" i="5"/>
  <c r="C157" i="5"/>
  <c r="D156" i="5"/>
  <c r="C156" i="5"/>
  <c r="D155" i="5"/>
  <c r="I53" i="5" s="1"/>
  <c r="C155" i="5"/>
  <c r="D154" i="5"/>
  <c r="C154" i="5"/>
  <c r="D153" i="5"/>
  <c r="C153" i="5"/>
  <c r="D152" i="5"/>
  <c r="C152" i="5"/>
  <c r="D151" i="5"/>
  <c r="C151" i="5"/>
  <c r="D150" i="5"/>
  <c r="C150" i="5"/>
  <c r="D149" i="5"/>
  <c r="I51" i="5" s="1"/>
  <c r="C149" i="5"/>
  <c r="D148" i="5"/>
  <c r="C148" i="5"/>
  <c r="D147" i="5"/>
  <c r="C147" i="5"/>
  <c r="D146" i="5"/>
  <c r="C146" i="5"/>
  <c r="D145" i="5"/>
  <c r="C145" i="5"/>
  <c r="D144" i="5"/>
  <c r="C144" i="5"/>
  <c r="D143" i="5"/>
  <c r="I49" i="5" s="1"/>
  <c r="C143" i="5"/>
  <c r="D142" i="5"/>
  <c r="C142" i="5"/>
  <c r="D141" i="5"/>
  <c r="C141" i="5"/>
  <c r="D140" i="5"/>
  <c r="C140" i="5"/>
  <c r="D139" i="5"/>
  <c r="C139" i="5"/>
  <c r="D138" i="5"/>
  <c r="C138" i="5"/>
  <c r="D137" i="5"/>
  <c r="I47" i="5" s="1"/>
  <c r="C137" i="5"/>
  <c r="D136" i="5"/>
  <c r="C136" i="5"/>
  <c r="D135" i="5"/>
  <c r="C135" i="5"/>
  <c r="D134" i="5"/>
  <c r="C134" i="5"/>
  <c r="D133" i="5"/>
  <c r="C133" i="5"/>
  <c r="D132" i="5"/>
  <c r="C132" i="5"/>
  <c r="D131" i="5"/>
  <c r="I45" i="5" s="1"/>
  <c r="C131" i="5"/>
  <c r="D130" i="5"/>
  <c r="C130" i="5"/>
  <c r="D129" i="5"/>
  <c r="C129" i="5"/>
  <c r="D128" i="5"/>
  <c r="C128" i="5"/>
  <c r="F127" i="5"/>
  <c r="D127" i="5"/>
  <c r="C127" i="5"/>
  <c r="D126" i="5"/>
  <c r="C126" i="5"/>
  <c r="D125" i="5"/>
  <c r="C125" i="5"/>
  <c r="D124" i="5"/>
  <c r="C124" i="5"/>
  <c r="F123" i="5"/>
  <c r="F124" i="5" s="1"/>
  <c r="F125" i="5" s="1"/>
  <c r="D123" i="5"/>
  <c r="C123" i="5"/>
  <c r="D122" i="5"/>
  <c r="I42" i="5" s="1"/>
  <c r="C122" i="5"/>
  <c r="D121" i="5"/>
  <c r="C121" i="5"/>
  <c r="D120" i="5"/>
  <c r="C120" i="5"/>
  <c r="F119" i="5"/>
  <c r="F120" i="5" s="1"/>
  <c r="F121" i="5" s="1"/>
  <c r="D119" i="5"/>
  <c r="C119" i="5"/>
  <c r="D118" i="5"/>
  <c r="C118" i="5"/>
  <c r="D117" i="5"/>
  <c r="C117" i="5"/>
  <c r="D116" i="5"/>
  <c r="C116" i="5"/>
  <c r="F115" i="5"/>
  <c r="F116" i="5" s="1"/>
  <c r="F117" i="5" s="1"/>
  <c r="D115" i="5"/>
  <c r="C115" i="5"/>
  <c r="D114" i="5"/>
  <c r="C114" i="5"/>
  <c r="D113" i="5"/>
  <c r="I39" i="5" s="1"/>
  <c r="C113" i="5"/>
  <c r="D112" i="5"/>
  <c r="C112" i="5"/>
  <c r="F111" i="5"/>
  <c r="F112" i="5" s="1"/>
  <c r="F113" i="5" s="1"/>
  <c r="D111" i="5"/>
  <c r="C111" i="5"/>
  <c r="D110" i="5"/>
  <c r="C110" i="5"/>
  <c r="H38" i="5" s="1"/>
  <c r="D109" i="5"/>
  <c r="C109" i="5"/>
  <c r="D108" i="5"/>
  <c r="C108" i="5"/>
  <c r="F107" i="5"/>
  <c r="F108" i="5" s="1"/>
  <c r="F109" i="5" s="1"/>
  <c r="D107" i="5"/>
  <c r="C107" i="5"/>
  <c r="D106" i="5"/>
  <c r="C106" i="5"/>
  <c r="D105" i="5"/>
  <c r="C105" i="5"/>
  <c r="D104" i="5"/>
  <c r="I36" i="5" s="1"/>
  <c r="C104" i="5"/>
  <c r="F103" i="5"/>
  <c r="F104" i="5" s="1"/>
  <c r="F105" i="5" s="1"/>
  <c r="D103" i="5"/>
  <c r="C103" i="5"/>
  <c r="D102" i="5"/>
  <c r="C102" i="5"/>
  <c r="D101" i="5"/>
  <c r="C101" i="5"/>
  <c r="H35" i="5" s="1"/>
  <c r="D100" i="5"/>
  <c r="C100" i="5"/>
  <c r="F99" i="5"/>
  <c r="F100" i="5" s="1"/>
  <c r="F101" i="5" s="1"/>
  <c r="D99" i="5"/>
  <c r="C99" i="5"/>
  <c r="D98" i="5"/>
  <c r="C98" i="5"/>
  <c r="D97" i="5"/>
  <c r="C97" i="5"/>
  <c r="D96" i="5"/>
  <c r="C96" i="5"/>
  <c r="F95" i="5"/>
  <c r="F96" i="5" s="1"/>
  <c r="F97" i="5" s="1"/>
  <c r="D95" i="5"/>
  <c r="C95" i="5"/>
  <c r="D94" i="5"/>
  <c r="C94" i="5"/>
  <c r="D93" i="5"/>
  <c r="C93" i="5"/>
  <c r="D92" i="5"/>
  <c r="C92" i="5"/>
  <c r="F91" i="5"/>
  <c r="F92" i="5" s="1"/>
  <c r="F93" i="5" s="1"/>
  <c r="D91" i="5"/>
  <c r="C91" i="5"/>
  <c r="D90" i="5"/>
  <c r="C90" i="5"/>
  <c r="D89" i="5"/>
  <c r="C89" i="5"/>
  <c r="D88" i="5"/>
  <c r="C88" i="5"/>
  <c r="F87" i="5"/>
  <c r="F88" i="5" s="1"/>
  <c r="F89" i="5" s="1"/>
  <c r="D87" i="5"/>
  <c r="C87" i="5"/>
  <c r="D86" i="5"/>
  <c r="C86" i="5"/>
  <c r="D85" i="5"/>
  <c r="C85" i="5"/>
  <c r="D84" i="5"/>
  <c r="C84" i="5"/>
  <c r="F83" i="5"/>
  <c r="F84" i="5" s="1"/>
  <c r="F85" i="5" s="1"/>
  <c r="D83" i="5"/>
  <c r="C83" i="5"/>
  <c r="D82" i="5"/>
  <c r="C82" i="5"/>
  <c r="D81" i="5"/>
  <c r="C81" i="5"/>
  <c r="D80" i="5"/>
  <c r="C80" i="5"/>
  <c r="F79" i="5"/>
  <c r="F80" i="5" s="1"/>
  <c r="F81" i="5" s="1"/>
  <c r="D79" i="5"/>
  <c r="C79" i="5"/>
  <c r="D78" i="5"/>
  <c r="C78" i="5"/>
  <c r="D77" i="5"/>
  <c r="C77" i="5"/>
  <c r="D76" i="5"/>
  <c r="C76" i="5"/>
  <c r="F75" i="5"/>
  <c r="F76" i="5" s="1"/>
  <c r="F77" i="5" s="1"/>
  <c r="D75" i="5"/>
  <c r="C75" i="5"/>
  <c r="D74" i="5"/>
  <c r="C74" i="5"/>
  <c r="D73" i="5"/>
  <c r="C73" i="5"/>
  <c r="D72" i="5"/>
  <c r="C72" i="5"/>
  <c r="F71" i="5"/>
  <c r="F72" i="5" s="1"/>
  <c r="F73" i="5" s="1"/>
  <c r="D71" i="5"/>
  <c r="C71" i="5"/>
  <c r="D70" i="5"/>
  <c r="C70" i="5"/>
  <c r="D69" i="5"/>
  <c r="C69" i="5"/>
  <c r="D68" i="5"/>
  <c r="C68" i="5"/>
  <c r="F67" i="5"/>
  <c r="F68" i="5" s="1"/>
  <c r="F69" i="5" s="1"/>
  <c r="D67" i="5"/>
  <c r="C67" i="5"/>
  <c r="D66" i="5"/>
  <c r="C66" i="5"/>
  <c r="D65" i="5"/>
  <c r="C65" i="5"/>
  <c r="D64" i="5"/>
  <c r="C64" i="5"/>
  <c r="F63" i="5"/>
  <c r="F64" i="5" s="1"/>
  <c r="F65" i="5" s="1"/>
  <c r="D63" i="5"/>
  <c r="C63" i="5"/>
  <c r="D62" i="5"/>
  <c r="C62" i="5"/>
  <c r="D61" i="5"/>
  <c r="C61" i="5"/>
  <c r="D60" i="5"/>
  <c r="C60" i="5"/>
  <c r="F59" i="5"/>
  <c r="F60" i="5" s="1"/>
  <c r="F61" i="5" s="1"/>
  <c r="D59" i="5"/>
  <c r="C59" i="5"/>
  <c r="D58" i="5"/>
  <c r="C58" i="5"/>
  <c r="D57" i="5"/>
  <c r="C57" i="5"/>
  <c r="D56" i="5"/>
  <c r="C56" i="5"/>
  <c r="F55" i="5"/>
  <c r="F56" i="5" s="1"/>
  <c r="F57" i="5" s="1"/>
  <c r="D55" i="5"/>
  <c r="C55" i="5"/>
  <c r="D54" i="5"/>
  <c r="C54" i="5"/>
  <c r="D53" i="5"/>
  <c r="C53" i="5"/>
  <c r="D52" i="5"/>
  <c r="C52" i="5"/>
  <c r="F51" i="5"/>
  <c r="F52" i="5" s="1"/>
  <c r="F53" i="5" s="1"/>
  <c r="D51" i="5"/>
  <c r="C51" i="5"/>
  <c r="D50" i="5"/>
  <c r="C50" i="5"/>
  <c r="D49" i="5"/>
  <c r="C49" i="5"/>
  <c r="F48" i="5"/>
  <c r="F49" i="5" s="1"/>
  <c r="D48" i="5"/>
  <c r="C48" i="5"/>
  <c r="F47" i="5"/>
  <c r="D47" i="5"/>
  <c r="C47" i="5"/>
  <c r="D46" i="5"/>
  <c r="C46" i="5"/>
  <c r="D45" i="5"/>
  <c r="C45" i="5"/>
  <c r="D44" i="5"/>
  <c r="C44" i="5"/>
  <c r="F43" i="5"/>
  <c r="F44" i="5" s="1"/>
  <c r="F45" i="5" s="1"/>
  <c r="D43" i="5"/>
  <c r="C43" i="5"/>
  <c r="D42" i="5"/>
  <c r="C42" i="5"/>
  <c r="D41" i="5"/>
  <c r="C41" i="5"/>
  <c r="D40" i="5"/>
  <c r="C40" i="5"/>
  <c r="F39" i="5"/>
  <c r="F40" i="5" s="1"/>
  <c r="F41" i="5" s="1"/>
  <c r="D39" i="5"/>
  <c r="C39" i="5"/>
  <c r="D38" i="5"/>
  <c r="C38" i="5"/>
  <c r="D37" i="5"/>
  <c r="C37" i="5"/>
  <c r="D36" i="5"/>
  <c r="C36" i="5"/>
  <c r="F35" i="5"/>
  <c r="F36" i="5" s="1"/>
  <c r="F37" i="5" s="1"/>
  <c r="D35" i="5"/>
  <c r="C35" i="5"/>
  <c r="D34" i="5"/>
  <c r="C34" i="5"/>
  <c r="D33" i="5"/>
  <c r="C33" i="5"/>
  <c r="F32" i="5"/>
  <c r="F33" i="5" s="1"/>
  <c r="D32" i="5"/>
  <c r="C32" i="5"/>
  <c r="F31" i="5"/>
  <c r="D31" i="5"/>
  <c r="C31" i="5"/>
  <c r="D30" i="5"/>
  <c r="C30" i="5"/>
  <c r="D29" i="5"/>
  <c r="C29" i="5"/>
  <c r="D28" i="5"/>
  <c r="C28" i="5"/>
  <c r="F27" i="5"/>
  <c r="F28" i="5" s="1"/>
  <c r="F29" i="5" s="1"/>
  <c r="D27" i="5"/>
  <c r="C27" i="5"/>
  <c r="D26" i="5"/>
  <c r="C26" i="5"/>
  <c r="D25" i="5"/>
  <c r="C25" i="5"/>
  <c r="D24" i="5"/>
  <c r="C24" i="5"/>
  <c r="F23" i="5"/>
  <c r="F24" i="5" s="1"/>
  <c r="F25" i="5" s="1"/>
  <c r="D23" i="5"/>
  <c r="C23" i="5"/>
  <c r="D22" i="5"/>
  <c r="C22" i="5"/>
  <c r="D21" i="5"/>
  <c r="C21" i="5"/>
  <c r="D20" i="5"/>
  <c r="C20" i="5"/>
  <c r="F19" i="5"/>
  <c r="F20" i="5" s="1"/>
  <c r="F21" i="5" s="1"/>
  <c r="D19" i="5"/>
  <c r="C19" i="5"/>
  <c r="D18" i="5"/>
  <c r="C18" i="5"/>
  <c r="D17" i="5"/>
  <c r="C17" i="5"/>
  <c r="D16" i="5"/>
  <c r="C16" i="5"/>
  <c r="F15" i="5"/>
  <c r="F16" i="5" s="1"/>
  <c r="F17" i="5" s="1"/>
  <c r="D15" i="5"/>
  <c r="C15" i="5"/>
  <c r="D14" i="5"/>
  <c r="C14" i="5"/>
  <c r="D13" i="5"/>
  <c r="C13" i="5"/>
  <c r="D12" i="5"/>
  <c r="C12" i="5"/>
  <c r="F11" i="5"/>
  <c r="F12" i="5" s="1"/>
  <c r="F13" i="5" s="1"/>
  <c r="D11" i="5"/>
  <c r="C11" i="5"/>
  <c r="D10" i="5"/>
  <c r="C10" i="5"/>
  <c r="D9" i="5"/>
  <c r="C9" i="5"/>
  <c r="D8" i="5"/>
  <c r="C8" i="5"/>
  <c r="D7" i="5"/>
  <c r="C7" i="5"/>
  <c r="D6" i="5"/>
  <c r="C6" i="5"/>
  <c r="D5" i="5"/>
  <c r="C5" i="5"/>
  <c r="D4" i="5"/>
  <c r="C4" i="5"/>
  <c r="D3" i="5"/>
  <c r="C3" i="5"/>
  <c r="D2" i="5"/>
  <c r="C2" i="5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4" i="14"/>
  <c r="C374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5" i="14"/>
  <c r="C365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8" i="14"/>
  <c r="C358" i="14"/>
  <c r="D357" i="14"/>
  <c r="C357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6" i="14"/>
  <c r="C346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7" i="14"/>
  <c r="C337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8" i="14"/>
  <c r="C328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9" i="14"/>
  <c r="C319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5" i="14"/>
  <c r="C305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1" i="14"/>
  <c r="C291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9" i="14"/>
  <c r="C279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6" i="14"/>
  <c r="C266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8" i="14"/>
  <c r="C258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4" i="14"/>
  <c r="C244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7" i="14"/>
  <c r="C237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9" i="14"/>
  <c r="C229" i="14"/>
  <c r="D228" i="14"/>
  <c r="C228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20" i="14"/>
  <c r="C220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10" i="14"/>
  <c r="C210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200" i="14"/>
  <c r="C200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2" i="14"/>
  <c r="C192" i="14"/>
  <c r="D191" i="14"/>
  <c r="C191" i="14"/>
  <c r="D190" i="14"/>
  <c r="C190" i="14"/>
  <c r="D189" i="14"/>
  <c r="C189" i="14"/>
  <c r="D188" i="14"/>
  <c r="C188" i="14"/>
  <c r="D187" i="14"/>
  <c r="C187" i="14"/>
  <c r="D186" i="14"/>
  <c r="C186" i="14"/>
  <c r="D185" i="14"/>
  <c r="C185" i="14"/>
  <c r="D184" i="14"/>
  <c r="C184" i="14"/>
  <c r="D183" i="14"/>
  <c r="C183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6" i="14"/>
  <c r="C176" i="14"/>
  <c r="D175" i="14"/>
  <c r="C175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8" i="14"/>
  <c r="C168" i="14"/>
  <c r="D167" i="14"/>
  <c r="C167" i="14"/>
  <c r="D166" i="14"/>
  <c r="C166" i="14"/>
  <c r="D165" i="14"/>
  <c r="C165" i="14"/>
  <c r="D164" i="14"/>
  <c r="C164" i="14"/>
  <c r="D163" i="14"/>
  <c r="C163" i="14"/>
  <c r="D162" i="14"/>
  <c r="C162" i="14"/>
  <c r="D161" i="14"/>
  <c r="C161" i="14"/>
  <c r="D160" i="14"/>
  <c r="C160" i="14"/>
  <c r="D159" i="14"/>
  <c r="C159" i="14"/>
  <c r="D158" i="14"/>
  <c r="C158" i="14"/>
  <c r="D157" i="14"/>
  <c r="C157" i="14"/>
  <c r="D156" i="14"/>
  <c r="C156" i="14"/>
  <c r="D155" i="14"/>
  <c r="C155" i="14"/>
  <c r="D154" i="14"/>
  <c r="C154" i="14"/>
  <c r="D153" i="14"/>
  <c r="C153" i="14"/>
  <c r="D152" i="14"/>
  <c r="C152" i="14"/>
  <c r="D151" i="14"/>
  <c r="C151" i="14"/>
  <c r="D150" i="14"/>
  <c r="C150" i="14"/>
  <c r="D149" i="14"/>
  <c r="C149" i="14"/>
  <c r="D148" i="14"/>
  <c r="C148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40" i="14"/>
  <c r="C140" i="14"/>
  <c r="D139" i="14"/>
  <c r="C139" i="14"/>
  <c r="D138" i="14"/>
  <c r="C138" i="14"/>
  <c r="D137" i="14"/>
  <c r="C137" i="14"/>
  <c r="D136" i="14"/>
  <c r="C136" i="14"/>
  <c r="D135" i="14"/>
  <c r="C135" i="14"/>
  <c r="D134" i="14"/>
  <c r="C134" i="14"/>
  <c r="D133" i="14"/>
  <c r="C133" i="14"/>
  <c r="D132" i="14"/>
  <c r="C132" i="14"/>
  <c r="D131" i="14"/>
  <c r="C131" i="14"/>
  <c r="D130" i="14"/>
  <c r="C130" i="14"/>
  <c r="D129" i="14"/>
  <c r="C129" i="14"/>
  <c r="D128" i="14"/>
  <c r="C128" i="14"/>
  <c r="AN127" i="14"/>
  <c r="J127" i="14"/>
  <c r="D127" i="14"/>
  <c r="C127" i="14"/>
  <c r="AN126" i="14"/>
  <c r="J126" i="14"/>
  <c r="N126" i="14" s="1"/>
  <c r="D126" i="14"/>
  <c r="C126" i="14"/>
  <c r="AN125" i="14"/>
  <c r="J125" i="14"/>
  <c r="D125" i="14"/>
  <c r="C125" i="14"/>
  <c r="AN124" i="14"/>
  <c r="J124" i="14"/>
  <c r="D124" i="14"/>
  <c r="C124" i="14"/>
  <c r="AN123" i="14"/>
  <c r="J123" i="14"/>
  <c r="N123" i="14" s="1"/>
  <c r="D123" i="14"/>
  <c r="C123" i="14"/>
  <c r="AN122" i="14"/>
  <c r="N122" i="14"/>
  <c r="J122" i="14"/>
  <c r="D122" i="14"/>
  <c r="C122" i="14"/>
  <c r="AN121" i="14"/>
  <c r="J121" i="14"/>
  <c r="D121" i="14"/>
  <c r="C121" i="14"/>
  <c r="AN120" i="14"/>
  <c r="J120" i="14"/>
  <c r="D120" i="14"/>
  <c r="C120" i="14"/>
  <c r="AN119" i="14"/>
  <c r="J119" i="14"/>
  <c r="D119" i="14"/>
  <c r="C119" i="14"/>
  <c r="AN118" i="14"/>
  <c r="J118" i="14"/>
  <c r="N118" i="14" s="1"/>
  <c r="D118" i="14"/>
  <c r="C118" i="14"/>
  <c r="AN117" i="14"/>
  <c r="J117" i="14"/>
  <c r="D117" i="14"/>
  <c r="C117" i="14"/>
  <c r="AN116" i="14"/>
  <c r="J116" i="14"/>
  <c r="D116" i="14"/>
  <c r="C116" i="14"/>
  <c r="AN115" i="14"/>
  <c r="J115" i="14"/>
  <c r="N115" i="14" s="1"/>
  <c r="D115" i="14"/>
  <c r="C115" i="14"/>
  <c r="AN114" i="14"/>
  <c r="N114" i="14"/>
  <c r="J114" i="14"/>
  <c r="D114" i="14"/>
  <c r="C114" i="14"/>
  <c r="AN113" i="14"/>
  <c r="J113" i="14"/>
  <c r="D113" i="14"/>
  <c r="C113" i="14"/>
  <c r="AN112" i="14"/>
  <c r="J112" i="14"/>
  <c r="D112" i="14"/>
  <c r="C112" i="14"/>
  <c r="AN111" i="14"/>
  <c r="J111" i="14"/>
  <c r="D111" i="14"/>
  <c r="C111" i="14"/>
  <c r="AN110" i="14"/>
  <c r="J110" i="14"/>
  <c r="N110" i="14" s="1"/>
  <c r="D110" i="14"/>
  <c r="C110" i="14"/>
  <c r="AN109" i="14"/>
  <c r="J109" i="14"/>
  <c r="D109" i="14"/>
  <c r="C109" i="14"/>
  <c r="AN108" i="14"/>
  <c r="J108" i="14"/>
  <c r="D108" i="14"/>
  <c r="C108" i="14"/>
  <c r="AN107" i="14"/>
  <c r="J107" i="14"/>
  <c r="N107" i="14" s="1"/>
  <c r="D107" i="14"/>
  <c r="C107" i="14"/>
  <c r="AN106" i="14"/>
  <c r="N106" i="14"/>
  <c r="J106" i="14"/>
  <c r="D106" i="14"/>
  <c r="C106" i="14"/>
  <c r="AN105" i="14"/>
  <c r="J105" i="14"/>
  <c r="D105" i="14"/>
  <c r="C105" i="14"/>
  <c r="AN104" i="14"/>
  <c r="J104" i="14"/>
  <c r="D104" i="14"/>
  <c r="C104" i="14"/>
  <c r="AN103" i="14"/>
  <c r="J103" i="14"/>
  <c r="D103" i="14"/>
  <c r="C103" i="14"/>
  <c r="AN102" i="14"/>
  <c r="J102" i="14"/>
  <c r="N102" i="14" s="1"/>
  <c r="D102" i="14"/>
  <c r="C102" i="14"/>
  <c r="AN101" i="14"/>
  <c r="J101" i="14"/>
  <c r="N101" i="14" s="1"/>
  <c r="D101" i="14"/>
  <c r="C101" i="14"/>
  <c r="AN100" i="14"/>
  <c r="AM100" i="14"/>
  <c r="AC100" i="14"/>
  <c r="AB100" i="14"/>
  <c r="J100" i="14"/>
  <c r="D100" i="14"/>
  <c r="C100" i="14"/>
  <c r="AN99" i="14"/>
  <c r="AM99" i="14"/>
  <c r="AC99" i="14"/>
  <c r="AB99" i="14"/>
  <c r="J99" i="14"/>
  <c r="N99" i="14" s="1"/>
  <c r="D99" i="14"/>
  <c r="C99" i="14"/>
  <c r="AN98" i="14"/>
  <c r="AM98" i="14"/>
  <c r="AC98" i="14"/>
  <c r="AB98" i="14"/>
  <c r="J98" i="14"/>
  <c r="D98" i="14"/>
  <c r="C98" i="14"/>
  <c r="AN97" i="14"/>
  <c r="AM97" i="14"/>
  <c r="AC97" i="14"/>
  <c r="AB97" i="14"/>
  <c r="J97" i="14"/>
  <c r="D97" i="14"/>
  <c r="C97" i="14"/>
  <c r="AN96" i="14"/>
  <c r="AM96" i="14"/>
  <c r="AC96" i="14"/>
  <c r="AB96" i="14"/>
  <c r="J96" i="14"/>
  <c r="N96" i="14" s="1"/>
  <c r="D96" i="14"/>
  <c r="C96" i="14"/>
  <c r="AN95" i="14"/>
  <c r="AP95" i="14" s="1"/>
  <c r="AM95" i="14"/>
  <c r="AC95" i="14"/>
  <c r="AB95" i="14"/>
  <c r="J95" i="14"/>
  <c r="N95" i="14" s="1"/>
  <c r="D95" i="14"/>
  <c r="C95" i="14"/>
  <c r="AN94" i="14"/>
  <c r="AP94" i="14" s="1"/>
  <c r="AM94" i="14"/>
  <c r="AC94" i="14"/>
  <c r="AB94" i="14"/>
  <c r="N94" i="14"/>
  <c r="J94" i="14"/>
  <c r="D94" i="14"/>
  <c r="C94" i="14"/>
  <c r="AN93" i="14"/>
  <c r="AM93" i="14"/>
  <c r="AO93" i="14" s="1"/>
  <c r="AC93" i="14"/>
  <c r="AB93" i="14"/>
  <c r="J93" i="14"/>
  <c r="D93" i="14"/>
  <c r="C93" i="14"/>
  <c r="AN92" i="14"/>
  <c r="AP92" i="14" s="1"/>
  <c r="AM92" i="14"/>
  <c r="AC92" i="14"/>
  <c r="AB92" i="14"/>
  <c r="N92" i="14"/>
  <c r="J92" i="14"/>
  <c r="D92" i="14"/>
  <c r="C92" i="14"/>
  <c r="AN91" i="14"/>
  <c r="AM91" i="14"/>
  <c r="AO91" i="14" s="1"/>
  <c r="AC91" i="14"/>
  <c r="AB91" i="14"/>
  <c r="J91" i="14"/>
  <c r="D91" i="14"/>
  <c r="C91" i="14"/>
  <c r="AN90" i="14"/>
  <c r="AP90" i="14" s="1"/>
  <c r="AM90" i="14"/>
  <c r="AC90" i="14"/>
  <c r="AB90" i="14"/>
  <c r="J90" i="14"/>
  <c r="D90" i="14"/>
  <c r="C90" i="14"/>
  <c r="AN89" i="14"/>
  <c r="AM89" i="14"/>
  <c r="AC89" i="14"/>
  <c r="AB89" i="14"/>
  <c r="J89" i="14"/>
  <c r="D89" i="14"/>
  <c r="C89" i="14"/>
  <c r="AN88" i="14"/>
  <c r="AM88" i="14"/>
  <c r="AC88" i="14"/>
  <c r="AB88" i="14"/>
  <c r="N88" i="14"/>
  <c r="J88" i="14"/>
  <c r="D88" i="14"/>
  <c r="C88" i="14"/>
  <c r="AP87" i="14"/>
  <c r="AN87" i="14"/>
  <c r="AM87" i="14"/>
  <c r="AC87" i="14"/>
  <c r="AB87" i="14"/>
  <c r="J87" i="14"/>
  <c r="D87" i="14"/>
  <c r="C87" i="14"/>
  <c r="AN86" i="14"/>
  <c r="AM86" i="14"/>
  <c r="AO86" i="14" s="1"/>
  <c r="AC86" i="14"/>
  <c r="AB86" i="14"/>
  <c r="J86" i="14"/>
  <c r="N86" i="14" s="1"/>
  <c r="D86" i="14"/>
  <c r="C86" i="14"/>
  <c r="AN85" i="14"/>
  <c r="AP85" i="14" s="1"/>
  <c r="AM85" i="14"/>
  <c r="AC85" i="14"/>
  <c r="AB85" i="14"/>
  <c r="J85" i="14"/>
  <c r="D85" i="14"/>
  <c r="C85" i="14"/>
  <c r="AN84" i="14"/>
  <c r="AM84" i="14"/>
  <c r="AC84" i="14"/>
  <c r="AB84" i="14"/>
  <c r="J84" i="14"/>
  <c r="N84" i="14" s="1"/>
  <c r="D84" i="14"/>
  <c r="C84" i="14"/>
  <c r="AN83" i="14"/>
  <c r="AP83" i="14" s="1"/>
  <c r="AM83" i="14"/>
  <c r="AC83" i="14"/>
  <c r="AB83" i="14"/>
  <c r="J83" i="14"/>
  <c r="N83" i="14" s="1"/>
  <c r="D83" i="14"/>
  <c r="C83" i="14"/>
  <c r="AN82" i="14"/>
  <c r="AM82" i="14"/>
  <c r="AC82" i="14"/>
  <c r="AB82" i="14"/>
  <c r="J82" i="14"/>
  <c r="D82" i="14"/>
  <c r="C82" i="14"/>
  <c r="AN81" i="14"/>
  <c r="AM81" i="14"/>
  <c r="AC81" i="14"/>
  <c r="AB81" i="14"/>
  <c r="J81" i="14"/>
  <c r="D81" i="14"/>
  <c r="C81" i="14"/>
  <c r="AN80" i="14"/>
  <c r="AM80" i="14"/>
  <c r="AC80" i="14"/>
  <c r="AB80" i="14"/>
  <c r="J80" i="14"/>
  <c r="N80" i="14" s="1"/>
  <c r="D80" i="14"/>
  <c r="C80" i="14"/>
  <c r="AN79" i="14"/>
  <c r="AP79" i="14" s="1"/>
  <c r="AM79" i="14"/>
  <c r="AC79" i="14"/>
  <c r="AB79" i="14"/>
  <c r="J79" i="14"/>
  <c r="D79" i="14"/>
  <c r="C79" i="14"/>
  <c r="AN78" i="14"/>
  <c r="AM78" i="14"/>
  <c r="AO78" i="14" s="1"/>
  <c r="AC78" i="14"/>
  <c r="AB78" i="14"/>
  <c r="J78" i="14"/>
  <c r="N78" i="14" s="1"/>
  <c r="D78" i="14"/>
  <c r="C78" i="14"/>
  <c r="AN77" i="14"/>
  <c r="AP77" i="14" s="1"/>
  <c r="AM77" i="14"/>
  <c r="AO77" i="14" s="1"/>
  <c r="AC77" i="14"/>
  <c r="AB77" i="14"/>
  <c r="J77" i="14"/>
  <c r="D77" i="14"/>
  <c r="C77" i="14"/>
  <c r="AN76" i="14"/>
  <c r="AM76" i="14"/>
  <c r="AC76" i="14"/>
  <c r="AB76" i="14"/>
  <c r="J76" i="14"/>
  <c r="N76" i="14" s="1"/>
  <c r="D76" i="14"/>
  <c r="C76" i="14"/>
  <c r="AN75" i="14"/>
  <c r="AP75" i="14" s="1"/>
  <c r="AM75" i="14"/>
  <c r="AO75" i="14" s="1"/>
  <c r="AC75" i="14"/>
  <c r="AB75" i="14"/>
  <c r="J75" i="14"/>
  <c r="N75" i="14" s="1"/>
  <c r="D75" i="14"/>
  <c r="C75" i="14"/>
  <c r="AN74" i="14"/>
  <c r="AP74" i="14" s="1"/>
  <c r="AM74" i="14"/>
  <c r="AC74" i="14"/>
  <c r="AB74" i="14"/>
  <c r="J74" i="14"/>
  <c r="D74" i="14"/>
  <c r="C74" i="14"/>
  <c r="AN73" i="14"/>
  <c r="AM73" i="14"/>
  <c r="AC73" i="14"/>
  <c r="AB73" i="14"/>
  <c r="J73" i="14"/>
  <c r="D73" i="14"/>
  <c r="C73" i="14"/>
  <c r="AN72" i="14"/>
  <c r="AM72" i="14"/>
  <c r="AC72" i="14"/>
  <c r="AB72" i="14"/>
  <c r="N72" i="14"/>
  <c r="J72" i="14"/>
  <c r="D72" i="14"/>
  <c r="C72" i="14"/>
  <c r="AP71" i="14"/>
  <c r="AN71" i="14"/>
  <c r="AM71" i="14"/>
  <c r="AC71" i="14"/>
  <c r="AB71" i="14"/>
  <c r="J71" i="14"/>
  <c r="D71" i="14"/>
  <c r="C71" i="14"/>
  <c r="AO70" i="14"/>
  <c r="AN70" i="14"/>
  <c r="AM70" i="14"/>
  <c r="AC70" i="14"/>
  <c r="AB70" i="14"/>
  <c r="J70" i="14"/>
  <c r="N70" i="14" s="1"/>
  <c r="D70" i="14"/>
  <c r="C70" i="14"/>
  <c r="AN69" i="14"/>
  <c r="AP69" i="14" s="1"/>
  <c r="AM69" i="14"/>
  <c r="AO69" i="14" s="1"/>
  <c r="AC69" i="14"/>
  <c r="AB69" i="14"/>
  <c r="J69" i="14"/>
  <c r="D69" i="14"/>
  <c r="C69" i="14"/>
  <c r="AN68" i="14"/>
  <c r="AM68" i="14"/>
  <c r="AC68" i="14"/>
  <c r="AB68" i="14"/>
  <c r="J68" i="14"/>
  <c r="N68" i="14" s="1"/>
  <c r="D68" i="14"/>
  <c r="C68" i="14"/>
  <c r="AN67" i="14"/>
  <c r="AP67" i="14" s="1"/>
  <c r="AM67" i="14"/>
  <c r="AO67" i="14" s="1"/>
  <c r="AC67" i="14"/>
  <c r="AB67" i="14"/>
  <c r="J67" i="14"/>
  <c r="N67" i="14" s="1"/>
  <c r="D67" i="14"/>
  <c r="C67" i="14"/>
  <c r="AN66" i="14"/>
  <c r="AM66" i="14"/>
  <c r="AC66" i="14"/>
  <c r="AB66" i="14"/>
  <c r="J66" i="14"/>
  <c r="D66" i="14"/>
  <c r="C66" i="14"/>
  <c r="AN65" i="14"/>
  <c r="AM65" i="14"/>
  <c r="AC65" i="14"/>
  <c r="AB65" i="14"/>
  <c r="J65" i="14"/>
  <c r="D65" i="14"/>
  <c r="C65" i="14"/>
  <c r="AN64" i="14"/>
  <c r="AM64" i="14"/>
  <c r="AC64" i="14"/>
  <c r="AB64" i="14"/>
  <c r="J64" i="14"/>
  <c r="N64" i="14" s="1"/>
  <c r="D64" i="14"/>
  <c r="C64" i="14"/>
  <c r="AN63" i="14"/>
  <c r="AP63" i="14" s="1"/>
  <c r="AM63" i="14"/>
  <c r="AC63" i="14"/>
  <c r="AB63" i="14"/>
  <c r="J63" i="14"/>
  <c r="N63" i="14" s="1"/>
  <c r="D63" i="14"/>
  <c r="C63" i="14"/>
  <c r="AO62" i="14"/>
  <c r="AN62" i="14"/>
  <c r="AP62" i="14" s="1"/>
  <c r="AM62" i="14"/>
  <c r="AC62" i="14"/>
  <c r="AB62" i="14"/>
  <c r="N62" i="14"/>
  <c r="J62" i="14"/>
  <c r="D62" i="14"/>
  <c r="C62" i="14"/>
  <c r="AN61" i="14"/>
  <c r="AM61" i="14"/>
  <c r="AO61" i="14" s="1"/>
  <c r="AC61" i="14"/>
  <c r="AB61" i="14"/>
  <c r="J61" i="14"/>
  <c r="D61" i="14"/>
  <c r="C61" i="14"/>
  <c r="AN60" i="14"/>
  <c r="AP60" i="14" s="1"/>
  <c r="AM60" i="14"/>
  <c r="AC60" i="14"/>
  <c r="AB60" i="14"/>
  <c r="N60" i="14"/>
  <c r="J60" i="14"/>
  <c r="D60" i="14"/>
  <c r="C60" i="14"/>
  <c r="AN59" i="14"/>
  <c r="AM59" i="14"/>
  <c r="AO59" i="14" s="1"/>
  <c r="AC59" i="14"/>
  <c r="AB59" i="14"/>
  <c r="J59" i="14"/>
  <c r="D59" i="14"/>
  <c r="C59" i="14"/>
  <c r="AN58" i="14"/>
  <c r="AP58" i="14" s="1"/>
  <c r="AM58" i="14"/>
  <c r="AC58" i="14"/>
  <c r="AB58" i="14"/>
  <c r="J58" i="14"/>
  <c r="D58" i="14"/>
  <c r="C58" i="14"/>
  <c r="AN57" i="14"/>
  <c r="AM57" i="14"/>
  <c r="AC57" i="14"/>
  <c r="AB57" i="14"/>
  <c r="J57" i="14"/>
  <c r="D57" i="14"/>
  <c r="C57" i="14"/>
  <c r="AN56" i="14"/>
  <c r="AM56" i="14"/>
  <c r="AC56" i="14"/>
  <c r="AB56" i="14"/>
  <c r="J56" i="14"/>
  <c r="N56" i="14" s="1"/>
  <c r="D56" i="14"/>
  <c r="C56" i="14"/>
  <c r="AN55" i="14"/>
  <c r="AP55" i="14" s="1"/>
  <c r="AM55" i="14"/>
  <c r="AC55" i="14"/>
  <c r="AB55" i="14"/>
  <c r="J55" i="14"/>
  <c r="D55" i="14"/>
  <c r="C55" i="14"/>
  <c r="AN54" i="14"/>
  <c r="AM54" i="14"/>
  <c r="AO54" i="14" s="1"/>
  <c r="AC54" i="14"/>
  <c r="AB54" i="14"/>
  <c r="J54" i="14"/>
  <c r="N54" i="14" s="1"/>
  <c r="D54" i="14"/>
  <c r="C54" i="14"/>
  <c r="AN53" i="14"/>
  <c r="AP53" i="14" s="1"/>
  <c r="AM53" i="14"/>
  <c r="AC53" i="14"/>
  <c r="AB53" i="14"/>
  <c r="J53" i="14"/>
  <c r="D53" i="14"/>
  <c r="C53" i="14"/>
  <c r="AN52" i="14"/>
  <c r="AM52" i="14"/>
  <c r="AC52" i="14"/>
  <c r="AB52" i="14"/>
  <c r="J52" i="14"/>
  <c r="N52" i="14" s="1"/>
  <c r="D52" i="14"/>
  <c r="C52" i="14"/>
  <c r="AN51" i="14"/>
  <c r="AP51" i="14" s="1"/>
  <c r="AM51" i="14"/>
  <c r="AC51" i="14"/>
  <c r="AB51" i="14"/>
  <c r="J51" i="14"/>
  <c r="N51" i="14" s="1"/>
  <c r="D51" i="14"/>
  <c r="C51" i="14"/>
  <c r="AN50" i="14"/>
  <c r="AP50" i="14" s="1"/>
  <c r="AM50" i="14"/>
  <c r="AC50" i="14"/>
  <c r="AB50" i="14"/>
  <c r="J50" i="14"/>
  <c r="D50" i="14"/>
  <c r="C50" i="14"/>
  <c r="AN49" i="14"/>
  <c r="AM49" i="14"/>
  <c r="AC49" i="14"/>
  <c r="AB49" i="14"/>
  <c r="J49" i="14"/>
  <c r="D49" i="14"/>
  <c r="C49" i="14"/>
  <c r="AN48" i="14"/>
  <c r="AM48" i="14"/>
  <c r="AC48" i="14"/>
  <c r="AB48" i="14"/>
  <c r="J48" i="14"/>
  <c r="N48" i="14" s="1"/>
  <c r="D48" i="14"/>
  <c r="C48" i="14"/>
  <c r="AN47" i="14"/>
  <c r="AP47" i="14" s="1"/>
  <c r="AM47" i="14"/>
  <c r="AC47" i="14"/>
  <c r="AB47" i="14"/>
  <c r="J47" i="14"/>
  <c r="D47" i="14"/>
  <c r="C47" i="14"/>
  <c r="AN46" i="14"/>
  <c r="AM46" i="14"/>
  <c r="AO46" i="14" s="1"/>
  <c r="AC46" i="14"/>
  <c r="AB46" i="14"/>
  <c r="J46" i="14"/>
  <c r="N46" i="14" s="1"/>
  <c r="D46" i="14"/>
  <c r="C46" i="14"/>
  <c r="AN45" i="14"/>
  <c r="AP45" i="14" s="1"/>
  <c r="AM45" i="14"/>
  <c r="AC45" i="14"/>
  <c r="AB45" i="14"/>
  <c r="J45" i="14"/>
  <c r="N45" i="14" s="1"/>
  <c r="D45" i="14"/>
  <c r="C45" i="14"/>
  <c r="AN44" i="14"/>
  <c r="AP44" i="14" s="1"/>
  <c r="AM44" i="14"/>
  <c r="AC44" i="14"/>
  <c r="AB44" i="14"/>
  <c r="J44" i="14"/>
  <c r="D44" i="14"/>
  <c r="C44" i="14"/>
  <c r="AN43" i="14"/>
  <c r="AM43" i="14"/>
  <c r="AO43" i="14" s="1"/>
  <c r="AC43" i="14"/>
  <c r="AB43" i="14"/>
  <c r="J43" i="14"/>
  <c r="D43" i="14"/>
  <c r="C43" i="14"/>
  <c r="AN42" i="14"/>
  <c r="AM42" i="14"/>
  <c r="AC42" i="14"/>
  <c r="AB42" i="14"/>
  <c r="N42" i="14"/>
  <c r="J42" i="14"/>
  <c r="D42" i="14"/>
  <c r="C42" i="14"/>
  <c r="AP41" i="14"/>
  <c r="AN41" i="14"/>
  <c r="AM41" i="14"/>
  <c r="AO41" i="14" s="1"/>
  <c r="AC41" i="14"/>
  <c r="AB41" i="14"/>
  <c r="J41" i="14"/>
  <c r="N41" i="14" s="1"/>
  <c r="D41" i="14"/>
  <c r="C41" i="14"/>
  <c r="AN40" i="14"/>
  <c r="AM40" i="14"/>
  <c r="AC40" i="14"/>
  <c r="AB40" i="14"/>
  <c r="J40" i="14"/>
  <c r="D40" i="14"/>
  <c r="C40" i="14"/>
  <c r="AN39" i="14"/>
  <c r="AM39" i="14"/>
  <c r="AC39" i="14"/>
  <c r="AB39" i="14"/>
  <c r="J39" i="14"/>
  <c r="D39" i="14"/>
  <c r="C39" i="14"/>
  <c r="AN38" i="14"/>
  <c r="AM38" i="14"/>
  <c r="AC38" i="14"/>
  <c r="AB38" i="14"/>
  <c r="J38" i="14"/>
  <c r="D38" i="14"/>
  <c r="C38" i="14"/>
  <c r="AN37" i="14"/>
  <c r="AM37" i="14"/>
  <c r="AO37" i="14" s="1"/>
  <c r="AC37" i="14"/>
  <c r="AB37" i="14"/>
  <c r="J37" i="14"/>
  <c r="D37" i="14"/>
  <c r="C37" i="14"/>
  <c r="AN36" i="14"/>
  <c r="AM36" i="14"/>
  <c r="AO36" i="14" s="1"/>
  <c r="AC36" i="14"/>
  <c r="AB36" i="14"/>
  <c r="J36" i="14"/>
  <c r="N36" i="14" s="1"/>
  <c r="D36" i="14"/>
  <c r="C36" i="14"/>
  <c r="AN35" i="14"/>
  <c r="AM35" i="14"/>
  <c r="AO35" i="14" s="1"/>
  <c r="AC35" i="14"/>
  <c r="AB35" i="14"/>
  <c r="J35" i="14"/>
  <c r="D35" i="14"/>
  <c r="C35" i="14"/>
  <c r="AN34" i="14"/>
  <c r="AM34" i="14"/>
  <c r="AO34" i="14" s="1"/>
  <c r="AC34" i="14"/>
  <c r="AB34" i="14"/>
  <c r="J34" i="14"/>
  <c r="N34" i="14" s="1"/>
  <c r="D34" i="14"/>
  <c r="C34" i="14"/>
  <c r="AN33" i="14"/>
  <c r="AP33" i="14" s="1"/>
  <c r="AM33" i="14"/>
  <c r="AC33" i="14"/>
  <c r="AB33" i="14"/>
  <c r="J33" i="14"/>
  <c r="N33" i="14" s="1"/>
  <c r="D33" i="14"/>
  <c r="C33" i="14"/>
  <c r="AN32" i="14"/>
  <c r="AP32" i="14" s="1"/>
  <c r="AM32" i="14"/>
  <c r="AO33" i="14" s="1"/>
  <c r="AC32" i="14"/>
  <c r="AB32" i="14"/>
  <c r="J32" i="14"/>
  <c r="D32" i="14"/>
  <c r="C32" i="14"/>
  <c r="AN31" i="14"/>
  <c r="AM31" i="14"/>
  <c r="AO31" i="14" s="1"/>
  <c r="AC31" i="14"/>
  <c r="AB31" i="14"/>
  <c r="J31" i="14"/>
  <c r="D31" i="14"/>
  <c r="C31" i="14"/>
  <c r="AN30" i="14"/>
  <c r="AM30" i="14"/>
  <c r="AC30" i="14"/>
  <c r="AB30" i="14"/>
  <c r="J30" i="14"/>
  <c r="D30" i="14"/>
  <c r="C30" i="14"/>
  <c r="AM29" i="14"/>
  <c r="AO29" i="14" s="1"/>
  <c r="AP29" i="14" s="1"/>
  <c r="AB29" i="14"/>
  <c r="AC29" i="14" s="1"/>
  <c r="AA29" i="14" s="1"/>
  <c r="D29" i="14"/>
  <c r="C29" i="14"/>
  <c r="AM28" i="14"/>
  <c r="AO28" i="14" s="1"/>
  <c r="AP28" i="14" s="1"/>
  <c r="AB28" i="14"/>
  <c r="AC28" i="14" s="1"/>
  <c r="AA28" i="14" s="1"/>
  <c r="D28" i="14"/>
  <c r="C28" i="14"/>
  <c r="AM27" i="14"/>
  <c r="AB27" i="14"/>
  <c r="AC27" i="14" s="1"/>
  <c r="AA27" i="14" s="1"/>
  <c r="D27" i="14"/>
  <c r="C27" i="14"/>
  <c r="AM26" i="14"/>
  <c r="AO26" i="14" s="1"/>
  <c r="AP26" i="14" s="1"/>
  <c r="AC26" i="14"/>
  <c r="AA26" i="14" s="1"/>
  <c r="AB26" i="14"/>
  <c r="D26" i="14"/>
  <c r="C26" i="14"/>
  <c r="AM25" i="14"/>
  <c r="AB25" i="14"/>
  <c r="AC25" i="14" s="1"/>
  <c r="AA25" i="14" s="1"/>
  <c r="D25" i="14"/>
  <c r="C25" i="14"/>
  <c r="AM24" i="14"/>
  <c r="AO24" i="14" s="1"/>
  <c r="AP24" i="14" s="1"/>
  <c r="AB24" i="14"/>
  <c r="AC24" i="14" s="1"/>
  <c r="AA24" i="14" s="1"/>
  <c r="D24" i="14"/>
  <c r="C24" i="14"/>
  <c r="AM23" i="14"/>
  <c r="AB23" i="14"/>
  <c r="AC23" i="14" s="1"/>
  <c r="AA23" i="14" s="1"/>
  <c r="D23" i="14"/>
  <c r="C23" i="14"/>
  <c r="AM22" i="14"/>
  <c r="AO22" i="14" s="1"/>
  <c r="AP22" i="14" s="1"/>
  <c r="AB22" i="14"/>
  <c r="AC22" i="14" s="1"/>
  <c r="AA22" i="14" s="1"/>
  <c r="D22" i="14"/>
  <c r="C22" i="14"/>
  <c r="AM21" i="14"/>
  <c r="AO21" i="14" s="1"/>
  <c r="AP21" i="14" s="1"/>
  <c r="AB21" i="14"/>
  <c r="AC21" i="14" s="1"/>
  <c r="AA21" i="14" s="1"/>
  <c r="D21" i="14"/>
  <c r="C21" i="14"/>
  <c r="AM20" i="14"/>
  <c r="AC20" i="14"/>
  <c r="AA20" i="14" s="1"/>
  <c r="AB20" i="14"/>
  <c r="D20" i="14"/>
  <c r="C20" i="14"/>
  <c r="AM19" i="14"/>
  <c r="AO19" i="14" s="1"/>
  <c r="AP19" i="14" s="1"/>
  <c r="AB19" i="14"/>
  <c r="AC19" i="14" s="1"/>
  <c r="AA19" i="14" s="1"/>
  <c r="D19" i="14"/>
  <c r="C19" i="14"/>
  <c r="AO18" i="14"/>
  <c r="AP18" i="14" s="1"/>
  <c r="AM18" i="14"/>
  <c r="AB18" i="14"/>
  <c r="AC18" i="14" s="1"/>
  <c r="AA18" i="14" s="1"/>
  <c r="D18" i="14"/>
  <c r="C18" i="14"/>
  <c r="AM17" i="14"/>
  <c r="AO17" i="14" s="1"/>
  <c r="AP17" i="14" s="1"/>
  <c r="AB17" i="14"/>
  <c r="AC17" i="14" s="1"/>
  <c r="AA17" i="14" s="1"/>
  <c r="D17" i="14"/>
  <c r="C17" i="14"/>
  <c r="AM16" i="14"/>
  <c r="AB16" i="14"/>
  <c r="AC16" i="14" s="1"/>
  <c r="AA16" i="14" s="1"/>
  <c r="D16" i="14"/>
  <c r="C16" i="14"/>
  <c r="AM15" i="14"/>
  <c r="AB15" i="14"/>
  <c r="AC15" i="14" s="1"/>
  <c r="AA15" i="14" s="1"/>
  <c r="D15" i="14"/>
  <c r="C15" i="14"/>
  <c r="AM14" i="14"/>
  <c r="AO14" i="14" s="1"/>
  <c r="AP14" i="14" s="1"/>
  <c r="AB14" i="14"/>
  <c r="AC14" i="14" s="1"/>
  <c r="AA14" i="14" s="1"/>
  <c r="D14" i="14"/>
  <c r="C14" i="14"/>
  <c r="H6" i="14" s="1"/>
  <c r="AO13" i="14"/>
  <c r="AP13" i="14" s="1"/>
  <c r="AM13" i="14"/>
  <c r="AB13" i="14"/>
  <c r="AC13" i="14" s="1"/>
  <c r="AA13" i="14" s="1"/>
  <c r="D13" i="14"/>
  <c r="C13" i="14"/>
  <c r="AM12" i="14"/>
  <c r="AB12" i="14"/>
  <c r="AC12" i="14" s="1"/>
  <c r="AA12" i="14" s="1"/>
  <c r="D12" i="14"/>
  <c r="C12" i="14"/>
  <c r="AM11" i="14"/>
  <c r="AB11" i="14"/>
  <c r="AC11" i="14" s="1"/>
  <c r="AA11" i="14" s="1"/>
  <c r="D11" i="14"/>
  <c r="C11" i="14"/>
  <c r="AM10" i="14"/>
  <c r="AO10" i="14" s="1"/>
  <c r="AP10" i="14" s="1"/>
  <c r="AB10" i="14"/>
  <c r="AC10" i="14" s="1"/>
  <c r="AA10" i="14" s="1"/>
  <c r="D10" i="14"/>
  <c r="C10" i="14"/>
  <c r="AM9" i="14"/>
  <c r="AO9" i="14" s="1"/>
  <c r="AP9" i="14" s="1"/>
  <c r="AB9" i="14"/>
  <c r="AC9" i="14" s="1"/>
  <c r="AA9" i="14" s="1"/>
  <c r="D9" i="14"/>
  <c r="C9" i="14"/>
  <c r="AM8" i="14"/>
  <c r="AO8" i="14" s="1"/>
  <c r="AP8" i="14" s="1"/>
  <c r="AB8" i="14"/>
  <c r="AC8" i="14" s="1"/>
  <c r="AA8" i="14" s="1"/>
  <c r="D8" i="14"/>
  <c r="C8" i="14"/>
  <c r="AM7" i="14"/>
  <c r="AO7" i="14" s="1"/>
  <c r="AP7" i="14" s="1"/>
  <c r="AB7" i="14"/>
  <c r="AC7" i="14" s="1"/>
  <c r="AA7" i="14" s="1"/>
  <c r="D7" i="14"/>
  <c r="C7" i="14"/>
  <c r="AM6" i="14"/>
  <c r="AO6" i="14" s="1"/>
  <c r="AP6" i="14" s="1"/>
  <c r="AB6" i="14"/>
  <c r="AC6" i="14" s="1"/>
  <c r="AA6" i="14" s="1"/>
  <c r="D6" i="14"/>
  <c r="C6" i="14"/>
  <c r="AM5" i="14"/>
  <c r="AO5" i="14" s="1"/>
  <c r="AP5" i="14" s="1"/>
  <c r="AB5" i="14"/>
  <c r="AC5" i="14" s="1"/>
  <c r="AA5" i="14" s="1"/>
  <c r="D5" i="14"/>
  <c r="C5" i="14"/>
  <c r="AM4" i="14"/>
  <c r="AO4" i="14" s="1"/>
  <c r="AP4" i="14" s="1"/>
  <c r="AB4" i="14"/>
  <c r="AC4" i="14" s="1"/>
  <c r="AA4" i="14" s="1"/>
  <c r="D4" i="14"/>
  <c r="C4" i="14"/>
  <c r="AM3" i="14"/>
  <c r="AC3" i="14"/>
  <c r="AA3" i="14" s="1"/>
  <c r="AB3" i="14"/>
  <c r="D3" i="14"/>
  <c r="C3" i="14"/>
  <c r="AM2" i="14"/>
  <c r="AO3" i="14" s="1"/>
  <c r="AP3" i="14" s="1"/>
  <c r="AB2" i="14"/>
  <c r="AC2" i="14" s="1"/>
  <c r="AA2" i="14" s="1"/>
  <c r="D2" i="14"/>
  <c r="C2" i="14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N118" i="15" s="1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N102" i="15" s="1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S127" i="15"/>
  <c r="R127" i="15"/>
  <c r="O127" i="15"/>
  <c r="AA127" i="15" s="1"/>
  <c r="M127" i="15"/>
  <c r="W127" i="15" s="1"/>
  <c r="R126" i="15"/>
  <c r="O126" i="15"/>
  <c r="M126" i="15"/>
  <c r="S125" i="15"/>
  <c r="R125" i="15"/>
  <c r="O125" i="15"/>
  <c r="M125" i="15"/>
  <c r="S124" i="15"/>
  <c r="R124" i="15"/>
  <c r="O124" i="15"/>
  <c r="M124" i="15"/>
  <c r="R123" i="15"/>
  <c r="O123" i="15"/>
  <c r="M123" i="15"/>
  <c r="S122" i="15"/>
  <c r="R122" i="15"/>
  <c r="O122" i="15"/>
  <c r="AA122" i="15" s="1"/>
  <c r="M122" i="15"/>
  <c r="S121" i="15"/>
  <c r="R121" i="15"/>
  <c r="O121" i="15"/>
  <c r="M121" i="15"/>
  <c r="W121" i="15" s="1"/>
  <c r="R120" i="15"/>
  <c r="O120" i="15"/>
  <c r="AA121" i="15" s="1"/>
  <c r="M120" i="15"/>
  <c r="S119" i="15"/>
  <c r="O119" i="15"/>
  <c r="M119" i="15"/>
  <c r="S118" i="15"/>
  <c r="R118" i="15"/>
  <c r="O118" i="15"/>
  <c r="M118" i="15"/>
  <c r="W118" i="15" s="1"/>
  <c r="O117" i="15"/>
  <c r="M117" i="15"/>
  <c r="S116" i="15"/>
  <c r="R116" i="15"/>
  <c r="O116" i="15"/>
  <c r="M116" i="15"/>
  <c r="S115" i="15"/>
  <c r="R115" i="15"/>
  <c r="O115" i="15"/>
  <c r="M115" i="15"/>
  <c r="S114" i="15"/>
  <c r="R114" i="15"/>
  <c r="O114" i="15"/>
  <c r="M114" i="15"/>
  <c r="W115" i="15" s="1"/>
  <c r="S113" i="15"/>
  <c r="R113" i="15"/>
  <c r="O113" i="15"/>
  <c r="M113" i="15"/>
  <c r="S112" i="15"/>
  <c r="R112" i="15"/>
  <c r="O112" i="15"/>
  <c r="M112" i="15"/>
  <c r="W113" i="15" s="1"/>
  <c r="S111" i="15"/>
  <c r="R111" i="15"/>
  <c r="O111" i="15"/>
  <c r="M111" i="15"/>
  <c r="W111" i="15" s="1"/>
  <c r="R110" i="15"/>
  <c r="O110" i="15"/>
  <c r="M110" i="15"/>
  <c r="AA109" i="15"/>
  <c r="S109" i="15"/>
  <c r="R109" i="15"/>
  <c r="O109" i="15"/>
  <c r="M109" i="15"/>
  <c r="S108" i="15"/>
  <c r="R108" i="15"/>
  <c r="O108" i="15"/>
  <c r="M108" i="15"/>
  <c r="R107" i="15"/>
  <c r="O107" i="15"/>
  <c r="M107" i="15"/>
  <c r="S106" i="15"/>
  <c r="R106" i="15"/>
  <c r="O106" i="15"/>
  <c r="AA106" i="15" s="1"/>
  <c r="M106" i="15"/>
  <c r="S105" i="15"/>
  <c r="R105" i="15"/>
  <c r="O105" i="15"/>
  <c r="M105" i="15"/>
  <c r="W105" i="15" s="1"/>
  <c r="R104" i="15"/>
  <c r="O104" i="15"/>
  <c r="AA104" i="15" s="1"/>
  <c r="M104" i="15"/>
  <c r="S103" i="15"/>
  <c r="O103" i="15"/>
  <c r="M103" i="15"/>
  <c r="S102" i="15"/>
  <c r="R102" i="15"/>
  <c r="O102" i="15"/>
  <c r="M102" i="15"/>
  <c r="O101" i="15"/>
  <c r="M101" i="15"/>
  <c r="S100" i="15"/>
  <c r="R100" i="15"/>
  <c r="O100" i="15"/>
  <c r="M100" i="15"/>
  <c r="S99" i="15"/>
  <c r="R99" i="15"/>
  <c r="O99" i="15"/>
  <c r="M99" i="15"/>
  <c r="W99" i="15" s="1"/>
  <c r="S98" i="15"/>
  <c r="O98" i="15"/>
  <c r="M98" i="15"/>
  <c r="S97" i="15"/>
  <c r="R97" i="15"/>
  <c r="O97" i="15"/>
  <c r="AA97" i="15" s="1"/>
  <c r="M97" i="15"/>
  <c r="AA96" i="15"/>
  <c r="S96" i="15"/>
  <c r="R96" i="15"/>
  <c r="O96" i="15"/>
  <c r="M96" i="15"/>
  <c r="S95" i="15"/>
  <c r="R95" i="15"/>
  <c r="O95" i="15"/>
  <c r="M95" i="15"/>
  <c r="W95" i="15" s="1"/>
  <c r="R94" i="15"/>
  <c r="O94" i="15"/>
  <c r="AA95" i="15" s="1"/>
  <c r="M94" i="15"/>
  <c r="AA93" i="15"/>
  <c r="S93" i="15"/>
  <c r="R93" i="15"/>
  <c r="O93" i="15"/>
  <c r="M93" i="15"/>
  <c r="S92" i="15"/>
  <c r="R92" i="15"/>
  <c r="O92" i="15"/>
  <c r="M92" i="15"/>
  <c r="R91" i="15"/>
  <c r="O91" i="15"/>
  <c r="AA91" i="15" s="1"/>
  <c r="M91" i="15"/>
  <c r="AA90" i="15"/>
  <c r="S90" i="15"/>
  <c r="R90" i="15"/>
  <c r="O90" i="15"/>
  <c r="M90" i="15"/>
  <c r="S89" i="15"/>
  <c r="R89" i="15"/>
  <c r="O89" i="15"/>
  <c r="M89" i="15"/>
  <c r="W89" i="15" s="1"/>
  <c r="R88" i="15"/>
  <c r="O88" i="15"/>
  <c r="AA89" i="15" s="1"/>
  <c r="M88" i="15"/>
  <c r="S87" i="15"/>
  <c r="O87" i="15"/>
  <c r="M87" i="15"/>
  <c r="S86" i="15"/>
  <c r="R86" i="15"/>
  <c r="O86" i="15"/>
  <c r="AA86" i="15" s="1"/>
  <c r="M86" i="15"/>
  <c r="O85" i="15"/>
  <c r="M85" i="15"/>
  <c r="S84" i="15"/>
  <c r="R84" i="15"/>
  <c r="O84" i="15"/>
  <c r="M84" i="15"/>
  <c r="S83" i="15"/>
  <c r="R83" i="15"/>
  <c r="O83" i="15"/>
  <c r="M83" i="15"/>
  <c r="S82" i="15"/>
  <c r="O82" i="15"/>
  <c r="M82" i="15"/>
  <c r="S81" i="15"/>
  <c r="R81" i="15"/>
  <c r="O81" i="15"/>
  <c r="M81" i="15"/>
  <c r="S80" i="15"/>
  <c r="R80" i="15"/>
  <c r="O80" i="15"/>
  <c r="M80" i="15"/>
  <c r="S79" i="15"/>
  <c r="R79" i="15"/>
  <c r="O79" i="15"/>
  <c r="AA79" i="15" s="1"/>
  <c r="M79" i="15"/>
  <c r="W80" i="15" s="1"/>
  <c r="R78" i="15"/>
  <c r="O78" i="15"/>
  <c r="M78" i="15"/>
  <c r="S77" i="15"/>
  <c r="R77" i="15"/>
  <c r="O77" i="15"/>
  <c r="M77" i="15"/>
  <c r="S76" i="15"/>
  <c r="R76" i="15"/>
  <c r="O76" i="15"/>
  <c r="AA77" i="15" s="1"/>
  <c r="N76" i="15"/>
  <c r="M76" i="15"/>
  <c r="R75" i="15"/>
  <c r="O75" i="15"/>
  <c r="M75" i="15"/>
  <c r="S74" i="15"/>
  <c r="R74" i="15"/>
  <c r="O74" i="15"/>
  <c r="M74" i="15"/>
  <c r="S73" i="15"/>
  <c r="R73" i="15"/>
  <c r="O73" i="15"/>
  <c r="M73" i="15"/>
  <c r="R72" i="15"/>
  <c r="O72" i="15"/>
  <c r="M72" i="15"/>
  <c r="S71" i="15"/>
  <c r="R71" i="15"/>
  <c r="O71" i="15"/>
  <c r="M71" i="15"/>
  <c r="S70" i="15"/>
  <c r="R70" i="15"/>
  <c r="O70" i="15"/>
  <c r="M70" i="15"/>
  <c r="O69" i="15"/>
  <c r="M69" i="15"/>
  <c r="S68" i="15"/>
  <c r="R68" i="15"/>
  <c r="O68" i="15"/>
  <c r="M68" i="15"/>
  <c r="W68" i="15" s="1"/>
  <c r="S67" i="15"/>
  <c r="R67" i="15"/>
  <c r="O67" i="15"/>
  <c r="M67" i="15"/>
  <c r="W67" i="15" s="1"/>
  <c r="S66" i="15"/>
  <c r="O66" i="15"/>
  <c r="M66" i="15"/>
  <c r="S65" i="15"/>
  <c r="R65" i="15"/>
  <c r="O65" i="15"/>
  <c r="N65" i="15"/>
  <c r="M65" i="15"/>
  <c r="S64" i="15"/>
  <c r="R64" i="15"/>
  <c r="O64" i="15"/>
  <c r="M64" i="15"/>
  <c r="S63" i="15"/>
  <c r="R63" i="15"/>
  <c r="O63" i="15"/>
  <c r="M63" i="15"/>
  <c r="W63" i="15" s="1"/>
  <c r="R62" i="15"/>
  <c r="O62" i="15"/>
  <c r="M62" i="15"/>
  <c r="S61" i="15"/>
  <c r="R61" i="15"/>
  <c r="O61" i="15"/>
  <c r="M61" i="15"/>
  <c r="S60" i="15"/>
  <c r="R60" i="15"/>
  <c r="O60" i="15"/>
  <c r="M60" i="15"/>
  <c r="R59" i="15"/>
  <c r="O59" i="15"/>
  <c r="AA59" i="15" s="1"/>
  <c r="M59" i="15"/>
  <c r="AA58" i="15"/>
  <c r="S58" i="15"/>
  <c r="R58" i="15"/>
  <c r="O58" i="15"/>
  <c r="M58" i="15"/>
  <c r="S57" i="15"/>
  <c r="R57" i="15"/>
  <c r="O57" i="15"/>
  <c r="M57" i="15"/>
  <c r="W57" i="15" s="1"/>
  <c r="R56" i="15"/>
  <c r="O56" i="15"/>
  <c r="AA57" i="15" s="1"/>
  <c r="M56" i="15"/>
  <c r="S55" i="15"/>
  <c r="O55" i="15"/>
  <c r="M55" i="15"/>
  <c r="S54" i="15"/>
  <c r="R54" i="15"/>
  <c r="O54" i="15"/>
  <c r="AA54" i="15" s="1"/>
  <c r="M54" i="15"/>
  <c r="R53" i="15"/>
  <c r="O53" i="15"/>
  <c r="N53" i="15"/>
  <c r="M53" i="15"/>
  <c r="W54" i="15" s="1"/>
  <c r="S52" i="15"/>
  <c r="R52" i="15"/>
  <c r="O52" i="15"/>
  <c r="M52" i="15"/>
  <c r="S51" i="15"/>
  <c r="R51" i="15"/>
  <c r="O51" i="15"/>
  <c r="M51" i="15"/>
  <c r="S50" i="15"/>
  <c r="R50" i="15"/>
  <c r="O50" i="15"/>
  <c r="M50" i="15"/>
  <c r="W50" i="15" s="1"/>
  <c r="S49" i="15"/>
  <c r="R49" i="15"/>
  <c r="Q49" i="15"/>
  <c r="O49" i="15"/>
  <c r="M49" i="15"/>
  <c r="S48" i="15"/>
  <c r="R48" i="15"/>
  <c r="O48" i="15"/>
  <c r="M48" i="15"/>
  <c r="S47" i="15"/>
  <c r="R47" i="15"/>
  <c r="O47" i="15"/>
  <c r="M47" i="15"/>
  <c r="S46" i="15"/>
  <c r="R46" i="15"/>
  <c r="O46" i="15"/>
  <c r="M46" i="15"/>
  <c r="S45" i="15"/>
  <c r="R45" i="15"/>
  <c r="S44" i="15"/>
  <c r="R44" i="15"/>
  <c r="R43" i="15"/>
  <c r="S42" i="15"/>
  <c r="R42" i="15"/>
  <c r="S41" i="15"/>
  <c r="R41" i="15"/>
  <c r="R40" i="15"/>
  <c r="S39" i="15"/>
  <c r="S38" i="15"/>
  <c r="R38" i="15"/>
  <c r="S36" i="15"/>
  <c r="R36" i="15"/>
  <c r="S35" i="15"/>
  <c r="R35" i="15"/>
  <c r="S34" i="15"/>
  <c r="R34" i="15"/>
  <c r="S33" i="15"/>
  <c r="R33" i="15"/>
  <c r="S32" i="15"/>
  <c r="R32" i="15"/>
  <c r="S31" i="15"/>
  <c r="R31" i="15"/>
  <c r="S30" i="15"/>
  <c r="R30" i="15"/>
  <c r="E381" i="13"/>
  <c r="D381" i="13"/>
  <c r="C381" i="13"/>
  <c r="E380" i="13"/>
  <c r="D380" i="13"/>
  <c r="C380" i="13"/>
  <c r="E379" i="13"/>
  <c r="D379" i="13"/>
  <c r="C379" i="13"/>
  <c r="E378" i="13"/>
  <c r="D378" i="13"/>
  <c r="C378" i="13"/>
  <c r="E377" i="13"/>
  <c r="D377" i="13"/>
  <c r="C377" i="13"/>
  <c r="E376" i="13"/>
  <c r="D376" i="13"/>
  <c r="C376" i="13"/>
  <c r="E375" i="13"/>
  <c r="D375" i="13"/>
  <c r="C375" i="13"/>
  <c r="E374" i="13"/>
  <c r="D374" i="13"/>
  <c r="C374" i="13"/>
  <c r="E373" i="13"/>
  <c r="D373" i="13"/>
  <c r="C373" i="13"/>
  <c r="E372" i="13"/>
  <c r="D372" i="13"/>
  <c r="C372" i="13"/>
  <c r="E371" i="13"/>
  <c r="D371" i="13"/>
  <c r="C371" i="13"/>
  <c r="E370" i="13"/>
  <c r="D370" i="13"/>
  <c r="C370" i="13"/>
  <c r="E369" i="13"/>
  <c r="D369" i="13"/>
  <c r="C369" i="13"/>
  <c r="E368" i="13"/>
  <c r="D368" i="13"/>
  <c r="C368" i="13"/>
  <c r="E367" i="13"/>
  <c r="D367" i="13"/>
  <c r="C367" i="13"/>
  <c r="E366" i="13"/>
  <c r="D366" i="13"/>
  <c r="C366" i="13"/>
  <c r="E365" i="13"/>
  <c r="D365" i="13"/>
  <c r="C365" i="13"/>
  <c r="E364" i="13"/>
  <c r="D364" i="13"/>
  <c r="C364" i="13"/>
  <c r="E363" i="13"/>
  <c r="D363" i="13"/>
  <c r="C363" i="13"/>
  <c r="E362" i="13"/>
  <c r="D362" i="13"/>
  <c r="C362" i="13"/>
  <c r="E361" i="13"/>
  <c r="D361" i="13"/>
  <c r="C361" i="13"/>
  <c r="E360" i="13"/>
  <c r="D360" i="13"/>
  <c r="C360" i="13"/>
  <c r="E359" i="13"/>
  <c r="D359" i="13"/>
  <c r="C359" i="13"/>
  <c r="E358" i="13"/>
  <c r="D358" i="13"/>
  <c r="C358" i="13"/>
  <c r="E357" i="13"/>
  <c r="D357" i="13"/>
  <c r="C357" i="13"/>
  <c r="E356" i="13"/>
  <c r="D356" i="13"/>
  <c r="C356" i="13"/>
  <c r="E355" i="13"/>
  <c r="D355" i="13"/>
  <c r="C355" i="13"/>
  <c r="E354" i="13"/>
  <c r="D354" i="13"/>
  <c r="C354" i="13"/>
  <c r="E353" i="13"/>
  <c r="D353" i="13"/>
  <c r="C353" i="13"/>
  <c r="E352" i="13"/>
  <c r="D352" i="13"/>
  <c r="C352" i="13"/>
  <c r="E351" i="13"/>
  <c r="D351" i="13"/>
  <c r="C351" i="13"/>
  <c r="E350" i="13"/>
  <c r="D350" i="13"/>
  <c r="C350" i="13"/>
  <c r="E349" i="13"/>
  <c r="D349" i="13"/>
  <c r="C349" i="13"/>
  <c r="E348" i="13"/>
  <c r="D348" i="13"/>
  <c r="C348" i="13"/>
  <c r="E347" i="13"/>
  <c r="D347" i="13"/>
  <c r="C347" i="13"/>
  <c r="E346" i="13"/>
  <c r="D346" i="13"/>
  <c r="C346" i="13"/>
  <c r="E345" i="13"/>
  <c r="D345" i="13"/>
  <c r="C345" i="13"/>
  <c r="E344" i="13"/>
  <c r="D344" i="13"/>
  <c r="C344" i="13"/>
  <c r="E343" i="13"/>
  <c r="D343" i="13"/>
  <c r="C343" i="13"/>
  <c r="E342" i="13"/>
  <c r="D342" i="13"/>
  <c r="C342" i="13"/>
  <c r="E341" i="13"/>
  <c r="D341" i="13"/>
  <c r="C341" i="13"/>
  <c r="E340" i="13"/>
  <c r="D340" i="13"/>
  <c r="C340" i="13"/>
  <c r="E339" i="13"/>
  <c r="D339" i="13"/>
  <c r="C339" i="13"/>
  <c r="E338" i="13"/>
  <c r="D338" i="13"/>
  <c r="C338" i="13"/>
  <c r="E337" i="13"/>
  <c r="D337" i="13"/>
  <c r="C337" i="13"/>
  <c r="E336" i="13"/>
  <c r="D336" i="13"/>
  <c r="C336" i="13"/>
  <c r="E335" i="13"/>
  <c r="D335" i="13"/>
  <c r="C335" i="13"/>
  <c r="E334" i="13"/>
  <c r="D334" i="13"/>
  <c r="C334" i="13"/>
  <c r="E333" i="13"/>
  <c r="D333" i="13"/>
  <c r="C333" i="13"/>
  <c r="E332" i="13"/>
  <c r="D332" i="13"/>
  <c r="C332" i="13"/>
  <c r="E331" i="13"/>
  <c r="D331" i="13"/>
  <c r="C331" i="13"/>
  <c r="E330" i="13"/>
  <c r="D330" i="13"/>
  <c r="C330" i="13"/>
  <c r="E329" i="13"/>
  <c r="D329" i="13"/>
  <c r="C329" i="13"/>
  <c r="E328" i="13"/>
  <c r="D328" i="13"/>
  <c r="C328" i="13"/>
  <c r="E327" i="13"/>
  <c r="D327" i="13"/>
  <c r="C327" i="13"/>
  <c r="E326" i="13"/>
  <c r="D326" i="13"/>
  <c r="C326" i="13"/>
  <c r="E325" i="13"/>
  <c r="D325" i="13"/>
  <c r="C325" i="13"/>
  <c r="E324" i="13"/>
  <c r="D324" i="13"/>
  <c r="C324" i="13"/>
  <c r="E323" i="13"/>
  <c r="D323" i="13"/>
  <c r="C323" i="13"/>
  <c r="E322" i="13"/>
  <c r="D322" i="13"/>
  <c r="C322" i="13"/>
  <c r="E321" i="13"/>
  <c r="D321" i="13"/>
  <c r="C321" i="13"/>
  <c r="E320" i="13"/>
  <c r="D320" i="13"/>
  <c r="C320" i="13"/>
  <c r="E319" i="13"/>
  <c r="D319" i="13"/>
  <c r="C319" i="13"/>
  <c r="E318" i="13"/>
  <c r="D318" i="13"/>
  <c r="C318" i="13"/>
  <c r="E317" i="13"/>
  <c r="D317" i="13"/>
  <c r="C317" i="13"/>
  <c r="E316" i="13"/>
  <c r="D316" i="13"/>
  <c r="C316" i="13"/>
  <c r="E315" i="13"/>
  <c r="D315" i="13"/>
  <c r="C315" i="13"/>
  <c r="E314" i="13"/>
  <c r="D314" i="13"/>
  <c r="C314" i="13"/>
  <c r="E313" i="13"/>
  <c r="D313" i="13"/>
  <c r="C313" i="13"/>
  <c r="E312" i="13"/>
  <c r="D312" i="13"/>
  <c r="C312" i="13"/>
  <c r="E311" i="13"/>
  <c r="D311" i="13"/>
  <c r="C311" i="13"/>
  <c r="E310" i="13"/>
  <c r="D310" i="13"/>
  <c r="C310" i="13"/>
  <c r="E309" i="13"/>
  <c r="D309" i="13"/>
  <c r="C309" i="13"/>
  <c r="E308" i="13"/>
  <c r="D308" i="13"/>
  <c r="C308" i="13"/>
  <c r="E307" i="13"/>
  <c r="D307" i="13"/>
  <c r="C307" i="13"/>
  <c r="E306" i="13"/>
  <c r="D306" i="13"/>
  <c r="C306" i="13"/>
  <c r="E305" i="13"/>
  <c r="D305" i="13"/>
  <c r="C305" i="13"/>
  <c r="E304" i="13"/>
  <c r="D304" i="13"/>
  <c r="C304" i="13"/>
  <c r="E303" i="13"/>
  <c r="D303" i="13"/>
  <c r="C303" i="13"/>
  <c r="E302" i="13"/>
  <c r="D302" i="13"/>
  <c r="C302" i="13"/>
  <c r="E301" i="13"/>
  <c r="D301" i="13"/>
  <c r="C301" i="13"/>
  <c r="E300" i="13"/>
  <c r="D300" i="13"/>
  <c r="C300" i="13"/>
  <c r="E299" i="13"/>
  <c r="D299" i="13"/>
  <c r="C299" i="13"/>
  <c r="E298" i="13"/>
  <c r="D298" i="13"/>
  <c r="C298" i="13"/>
  <c r="E297" i="13"/>
  <c r="D297" i="13"/>
  <c r="C297" i="13"/>
  <c r="E296" i="13"/>
  <c r="D296" i="13"/>
  <c r="C296" i="13"/>
  <c r="E295" i="13"/>
  <c r="D295" i="13"/>
  <c r="C295" i="13"/>
  <c r="E294" i="13"/>
  <c r="D294" i="13"/>
  <c r="C294" i="13"/>
  <c r="E293" i="13"/>
  <c r="D293" i="13"/>
  <c r="C293" i="13"/>
  <c r="E292" i="13"/>
  <c r="D292" i="13"/>
  <c r="C292" i="13"/>
  <c r="E291" i="13"/>
  <c r="D291" i="13"/>
  <c r="C291" i="13"/>
  <c r="E290" i="13"/>
  <c r="D290" i="13"/>
  <c r="C290" i="13"/>
  <c r="E289" i="13"/>
  <c r="D289" i="13"/>
  <c r="C289" i="13"/>
  <c r="E288" i="13"/>
  <c r="D288" i="13"/>
  <c r="C288" i="13"/>
  <c r="E287" i="13"/>
  <c r="D287" i="13"/>
  <c r="C287" i="13"/>
  <c r="E286" i="13"/>
  <c r="D286" i="13"/>
  <c r="C286" i="13"/>
  <c r="E285" i="13"/>
  <c r="D285" i="13"/>
  <c r="C285" i="13"/>
  <c r="E284" i="13"/>
  <c r="D284" i="13"/>
  <c r="C284" i="13"/>
  <c r="E283" i="13"/>
  <c r="D283" i="13"/>
  <c r="C283" i="13"/>
  <c r="E282" i="13"/>
  <c r="D282" i="13"/>
  <c r="C282" i="13"/>
  <c r="E281" i="13"/>
  <c r="D281" i="13"/>
  <c r="C281" i="13"/>
  <c r="E280" i="13"/>
  <c r="D280" i="13"/>
  <c r="C280" i="13"/>
  <c r="E279" i="13"/>
  <c r="D279" i="13"/>
  <c r="C279" i="13"/>
  <c r="E278" i="13"/>
  <c r="D278" i="13"/>
  <c r="C278" i="13"/>
  <c r="E277" i="13"/>
  <c r="D277" i="13"/>
  <c r="C277" i="13"/>
  <c r="E276" i="13"/>
  <c r="D276" i="13"/>
  <c r="C276" i="13"/>
  <c r="E275" i="13"/>
  <c r="D275" i="13"/>
  <c r="C275" i="13"/>
  <c r="E274" i="13"/>
  <c r="D274" i="13"/>
  <c r="C274" i="13"/>
  <c r="E273" i="13"/>
  <c r="D273" i="13"/>
  <c r="C273" i="13"/>
  <c r="E272" i="13"/>
  <c r="D272" i="13"/>
  <c r="C272" i="13"/>
  <c r="E271" i="13"/>
  <c r="D271" i="13"/>
  <c r="C271" i="13"/>
  <c r="E270" i="13"/>
  <c r="D270" i="13"/>
  <c r="C270" i="13"/>
  <c r="E269" i="13"/>
  <c r="D269" i="13"/>
  <c r="C269" i="13"/>
  <c r="E268" i="13"/>
  <c r="D268" i="13"/>
  <c r="C268" i="13"/>
  <c r="E267" i="13"/>
  <c r="D267" i="13"/>
  <c r="C267" i="13"/>
  <c r="E266" i="13"/>
  <c r="D266" i="13"/>
  <c r="C266" i="13"/>
  <c r="E265" i="13"/>
  <c r="D265" i="13"/>
  <c r="C265" i="13"/>
  <c r="E264" i="13"/>
  <c r="D264" i="13"/>
  <c r="C264" i="13"/>
  <c r="E263" i="13"/>
  <c r="D263" i="13"/>
  <c r="C263" i="13"/>
  <c r="E262" i="13"/>
  <c r="D262" i="13"/>
  <c r="C262" i="13"/>
  <c r="E261" i="13"/>
  <c r="D261" i="13"/>
  <c r="C261" i="13"/>
  <c r="E260" i="13"/>
  <c r="D260" i="13"/>
  <c r="C260" i="13"/>
  <c r="E259" i="13"/>
  <c r="D259" i="13"/>
  <c r="C259" i="13"/>
  <c r="E258" i="13"/>
  <c r="D258" i="13"/>
  <c r="C258" i="13"/>
  <c r="E257" i="13"/>
  <c r="D257" i="13"/>
  <c r="C257" i="13"/>
  <c r="E256" i="13"/>
  <c r="D256" i="13"/>
  <c r="C256" i="13"/>
  <c r="E255" i="13"/>
  <c r="D255" i="13"/>
  <c r="C255" i="13"/>
  <c r="E254" i="13"/>
  <c r="D254" i="13"/>
  <c r="C254" i="13"/>
  <c r="E253" i="13"/>
  <c r="D253" i="13"/>
  <c r="C253" i="13"/>
  <c r="E252" i="13"/>
  <c r="D252" i="13"/>
  <c r="C252" i="13"/>
  <c r="E251" i="13"/>
  <c r="D251" i="13"/>
  <c r="C251" i="13"/>
  <c r="E250" i="13"/>
  <c r="D250" i="13"/>
  <c r="C250" i="13"/>
  <c r="E249" i="13"/>
  <c r="D249" i="13"/>
  <c r="C249" i="13"/>
  <c r="E248" i="13"/>
  <c r="D248" i="13"/>
  <c r="C248" i="13"/>
  <c r="E247" i="13"/>
  <c r="D247" i="13"/>
  <c r="C247" i="13"/>
  <c r="E246" i="13"/>
  <c r="D246" i="13"/>
  <c r="C246" i="13"/>
  <c r="E245" i="13"/>
  <c r="D245" i="13"/>
  <c r="C245" i="13"/>
  <c r="E244" i="13"/>
  <c r="D244" i="13"/>
  <c r="C244" i="13"/>
  <c r="E243" i="13"/>
  <c r="D243" i="13"/>
  <c r="C243" i="13"/>
  <c r="E242" i="13"/>
  <c r="D242" i="13"/>
  <c r="C242" i="13"/>
  <c r="E241" i="13"/>
  <c r="D241" i="13"/>
  <c r="C241" i="13"/>
  <c r="E240" i="13"/>
  <c r="D240" i="13"/>
  <c r="C240" i="13"/>
  <c r="E239" i="13"/>
  <c r="D239" i="13"/>
  <c r="C239" i="13"/>
  <c r="E238" i="13"/>
  <c r="D238" i="13"/>
  <c r="C238" i="13"/>
  <c r="E237" i="13"/>
  <c r="D237" i="13"/>
  <c r="C237" i="13"/>
  <c r="E236" i="13"/>
  <c r="D236" i="13"/>
  <c r="C236" i="13"/>
  <c r="E235" i="13"/>
  <c r="D235" i="13"/>
  <c r="C235" i="13"/>
  <c r="E234" i="13"/>
  <c r="D234" i="13"/>
  <c r="C234" i="13"/>
  <c r="E233" i="13"/>
  <c r="D233" i="13"/>
  <c r="C233" i="13"/>
  <c r="E232" i="13"/>
  <c r="D232" i="13"/>
  <c r="C232" i="13"/>
  <c r="E231" i="13"/>
  <c r="D231" i="13"/>
  <c r="C231" i="13"/>
  <c r="E230" i="13"/>
  <c r="D230" i="13"/>
  <c r="C230" i="13"/>
  <c r="E229" i="13"/>
  <c r="D229" i="13"/>
  <c r="C229" i="13"/>
  <c r="E228" i="13"/>
  <c r="D228" i="13"/>
  <c r="C228" i="13"/>
  <c r="E227" i="13"/>
  <c r="D227" i="13"/>
  <c r="C227" i="13"/>
  <c r="E226" i="13"/>
  <c r="D226" i="13"/>
  <c r="C226" i="13"/>
  <c r="E225" i="13"/>
  <c r="D225" i="13"/>
  <c r="C225" i="13"/>
  <c r="E224" i="13"/>
  <c r="D224" i="13"/>
  <c r="C224" i="13"/>
  <c r="E223" i="13"/>
  <c r="D223" i="13"/>
  <c r="C223" i="13"/>
  <c r="E222" i="13"/>
  <c r="D222" i="13"/>
  <c r="C222" i="13"/>
  <c r="E221" i="13"/>
  <c r="D221" i="13"/>
  <c r="C221" i="13"/>
  <c r="E220" i="13"/>
  <c r="D220" i="13"/>
  <c r="C220" i="13"/>
  <c r="E219" i="13"/>
  <c r="D219" i="13"/>
  <c r="C219" i="13"/>
  <c r="E218" i="13"/>
  <c r="D218" i="13"/>
  <c r="C218" i="13"/>
  <c r="E217" i="13"/>
  <c r="D217" i="13"/>
  <c r="C217" i="13"/>
  <c r="E216" i="13"/>
  <c r="D216" i="13"/>
  <c r="C216" i="13"/>
  <c r="E215" i="13"/>
  <c r="D215" i="13"/>
  <c r="C215" i="13"/>
  <c r="E214" i="13"/>
  <c r="D214" i="13"/>
  <c r="C214" i="13"/>
  <c r="E213" i="13"/>
  <c r="D213" i="13"/>
  <c r="C213" i="13"/>
  <c r="E212" i="13"/>
  <c r="D212" i="13"/>
  <c r="C212" i="13"/>
  <c r="E211" i="13"/>
  <c r="D211" i="13"/>
  <c r="C211" i="13"/>
  <c r="E210" i="13"/>
  <c r="D210" i="13"/>
  <c r="C210" i="13"/>
  <c r="E209" i="13"/>
  <c r="D209" i="13"/>
  <c r="C209" i="13"/>
  <c r="E208" i="13"/>
  <c r="D208" i="13"/>
  <c r="C208" i="13"/>
  <c r="E207" i="13"/>
  <c r="D207" i="13"/>
  <c r="C207" i="13"/>
  <c r="E206" i="13"/>
  <c r="D206" i="13"/>
  <c r="C206" i="13"/>
  <c r="E205" i="13"/>
  <c r="D205" i="13"/>
  <c r="C205" i="13"/>
  <c r="E204" i="13"/>
  <c r="D204" i="13"/>
  <c r="C204" i="13"/>
  <c r="E203" i="13"/>
  <c r="D203" i="13"/>
  <c r="C203" i="13"/>
  <c r="E202" i="13"/>
  <c r="D202" i="13"/>
  <c r="C202" i="13"/>
  <c r="E201" i="13"/>
  <c r="D201" i="13"/>
  <c r="C201" i="13"/>
  <c r="E200" i="13"/>
  <c r="D200" i="13"/>
  <c r="C200" i="13"/>
  <c r="E199" i="13"/>
  <c r="D199" i="13"/>
  <c r="C199" i="13"/>
  <c r="E198" i="13"/>
  <c r="D198" i="13"/>
  <c r="C198" i="13"/>
  <c r="E197" i="13"/>
  <c r="D197" i="13"/>
  <c r="C197" i="13"/>
  <c r="E196" i="13"/>
  <c r="D196" i="13"/>
  <c r="C196" i="13"/>
  <c r="E195" i="13"/>
  <c r="D195" i="13"/>
  <c r="C195" i="13"/>
  <c r="E194" i="13"/>
  <c r="D194" i="13"/>
  <c r="C194" i="13"/>
  <c r="E193" i="13"/>
  <c r="D193" i="13"/>
  <c r="C193" i="13"/>
  <c r="E192" i="13"/>
  <c r="D192" i="13"/>
  <c r="C192" i="13"/>
  <c r="E191" i="13"/>
  <c r="D191" i="13"/>
  <c r="C191" i="13"/>
  <c r="E190" i="13"/>
  <c r="D190" i="13"/>
  <c r="C190" i="13"/>
  <c r="E189" i="13"/>
  <c r="D189" i="13"/>
  <c r="C189" i="13"/>
  <c r="E188" i="13"/>
  <c r="D188" i="13"/>
  <c r="C188" i="13"/>
  <c r="E187" i="13"/>
  <c r="D187" i="13"/>
  <c r="C187" i="13"/>
  <c r="E186" i="13"/>
  <c r="D186" i="13"/>
  <c r="C186" i="13"/>
  <c r="E185" i="13"/>
  <c r="D185" i="13"/>
  <c r="C185" i="13"/>
  <c r="E184" i="13"/>
  <c r="D184" i="13"/>
  <c r="C184" i="13"/>
  <c r="E183" i="13"/>
  <c r="D183" i="13"/>
  <c r="C183" i="13"/>
  <c r="E182" i="13"/>
  <c r="D182" i="13"/>
  <c r="C182" i="13"/>
  <c r="E181" i="13"/>
  <c r="D181" i="13"/>
  <c r="C181" i="13"/>
  <c r="E180" i="13"/>
  <c r="D180" i="13"/>
  <c r="C180" i="13"/>
  <c r="E179" i="13"/>
  <c r="D179" i="13"/>
  <c r="C179" i="13"/>
  <c r="E178" i="13"/>
  <c r="D178" i="13"/>
  <c r="C178" i="13"/>
  <c r="E177" i="13"/>
  <c r="D177" i="13"/>
  <c r="C177" i="13"/>
  <c r="E176" i="13"/>
  <c r="D176" i="13"/>
  <c r="C176" i="13"/>
  <c r="E175" i="13"/>
  <c r="D175" i="13"/>
  <c r="C175" i="13"/>
  <c r="E174" i="13"/>
  <c r="D174" i="13"/>
  <c r="C174" i="13"/>
  <c r="E173" i="13"/>
  <c r="D173" i="13"/>
  <c r="C173" i="13"/>
  <c r="E172" i="13"/>
  <c r="D172" i="13"/>
  <c r="C172" i="13"/>
  <c r="E171" i="13"/>
  <c r="D171" i="13"/>
  <c r="C171" i="13"/>
  <c r="E170" i="13"/>
  <c r="D170" i="13"/>
  <c r="C170" i="13"/>
  <c r="E169" i="13"/>
  <c r="D169" i="13"/>
  <c r="C169" i="13"/>
  <c r="E168" i="13"/>
  <c r="D168" i="13"/>
  <c r="C168" i="13"/>
  <c r="E167" i="13"/>
  <c r="D167" i="13"/>
  <c r="C167" i="13"/>
  <c r="E166" i="13"/>
  <c r="D166" i="13"/>
  <c r="C166" i="13"/>
  <c r="E165" i="13"/>
  <c r="D165" i="13"/>
  <c r="C165" i="13"/>
  <c r="E164" i="13"/>
  <c r="D164" i="13"/>
  <c r="C164" i="13"/>
  <c r="E163" i="13"/>
  <c r="D163" i="13"/>
  <c r="C163" i="13"/>
  <c r="E162" i="13"/>
  <c r="D162" i="13"/>
  <c r="C162" i="13"/>
  <c r="E161" i="13"/>
  <c r="D161" i="13"/>
  <c r="C161" i="13"/>
  <c r="E160" i="13"/>
  <c r="D160" i="13"/>
  <c r="C160" i="13"/>
  <c r="E159" i="13"/>
  <c r="D159" i="13"/>
  <c r="C159" i="13"/>
  <c r="E158" i="13"/>
  <c r="D158" i="13"/>
  <c r="C158" i="13"/>
  <c r="E157" i="13"/>
  <c r="D157" i="13"/>
  <c r="C157" i="13"/>
  <c r="E156" i="13"/>
  <c r="D156" i="13"/>
  <c r="C156" i="13"/>
  <c r="E155" i="13"/>
  <c r="D155" i="13"/>
  <c r="C155" i="13"/>
  <c r="E154" i="13"/>
  <c r="D154" i="13"/>
  <c r="C154" i="13"/>
  <c r="E153" i="13"/>
  <c r="D153" i="13"/>
  <c r="C153" i="13"/>
  <c r="E152" i="13"/>
  <c r="D152" i="13"/>
  <c r="C152" i="13"/>
  <c r="E151" i="13"/>
  <c r="D151" i="13"/>
  <c r="C151" i="13"/>
  <c r="E150" i="13"/>
  <c r="D150" i="13"/>
  <c r="C150" i="13"/>
  <c r="E149" i="13"/>
  <c r="D149" i="13"/>
  <c r="C149" i="13"/>
  <c r="E148" i="13"/>
  <c r="D148" i="13"/>
  <c r="C148" i="13"/>
  <c r="E147" i="13"/>
  <c r="D147" i="13"/>
  <c r="C147" i="13"/>
  <c r="E146" i="13"/>
  <c r="D146" i="13"/>
  <c r="C146" i="13"/>
  <c r="E145" i="13"/>
  <c r="D145" i="13"/>
  <c r="C145" i="13"/>
  <c r="E144" i="13"/>
  <c r="D144" i="13"/>
  <c r="C144" i="13"/>
  <c r="E143" i="13"/>
  <c r="D143" i="13"/>
  <c r="C143" i="13"/>
  <c r="E142" i="13"/>
  <c r="D142" i="13"/>
  <c r="C142" i="13"/>
  <c r="E141" i="13"/>
  <c r="D141" i="13"/>
  <c r="C141" i="13"/>
  <c r="E140" i="13"/>
  <c r="D140" i="13"/>
  <c r="C140" i="13"/>
  <c r="E139" i="13"/>
  <c r="D139" i="13"/>
  <c r="C139" i="13"/>
  <c r="E138" i="13"/>
  <c r="D138" i="13"/>
  <c r="C138" i="13"/>
  <c r="E137" i="13"/>
  <c r="D137" i="13"/>
  <c r="C137" i="13"/>
  <c r="E136" i="13"/>
  <c r="D136" i="13"/>
  <c r="C136" i="13"/>
  <c r="E135" i="13"/>
  <c r="D135" i="13"/>
  <c r="C135" i="13"/>
  <c r="E134" i="13"/>
  <c r="D134" i="13"/>
  <c r="C134" i="13"/>
  <c r="E133" i="13"/>
  <c r="D133" i="13"/>
  <c r="C133" i="13"/>
  <c r="E132" i="13"/>
  <c r="D132" i="13"/>
  <c r="C132" i="13"/>
  <c r="E131" i="13"/>
  <c r="D131" i="13"/>
  <c r="C131" i="13"/>
  <c r="E130" i="13"/>
  <c r="D130" i="13"/>
  <c r="C130" i="13"/>
  <c r="E129" i="13"/>
  <c r="D129" i="13"/>
  <c r="C129" i="13"/>
  <c r="E128" i="13"/>
  <c r="D128" i="13"/>
  <c r="C128" i="13"/>
  <c r="P127" i="13"/>
  <c r="O127" i="13"/>
  <c r="E127" i="13"/>
  <c r="D127" i="13"/>
  <c r="C127" i="13"/>
  <c r="P126" i="13"/>
  <c r="O126" i="13"/>
  <c r="E126" i="13"/>
  <c r="D126" i="13"/>
  <c r="C126" i="13"/>
  <c r="P125" i="13"/>
  <c r="O125" i="13"/>
  <c r="E125" i="13"/>
  <c r="D125" i="13"/>
  <c r="C125" i="13"/>
  <c r="P124" i="13"/>
  <c r="O124" i="13"/>
  <c r="E124" i="13"/>
  <c r="D124" i="13"/>
  <c r="C124" i="13"/>
  <c r="O123" i="13"/>
  <c r="E123" i="13"/>
  <c r="D123" i="13"/>
  <c r="C123" i="13"/>
  <c r="P122" i="13"/>
  <c r="O122" i="13"/>
  <c r="E122" i="13"/>
  <c r="D122" i="13"/>
  <c r="C122" i="13"/>
  <c r="P121" i="13"/>
  <c r="O121" i="13"/>
  <c r="E121" i="13"/>
  <c r="D121" i="13"/>
  <c r="C121" i="13"/>
  <c r="P120" i="13"/>
  <c r="O120" i="13"/>
  <c r="E120" i="13"/>
  <c r="D120" i="13"/>
  <c r="C120" i="13"/>
  <c r="P119" i="13"/>
  <c r="O119" i="13"/>
  <c r="E119" i="13"/>
  <c r="D119" i="13"/>
  <c r="C119" i="13"/>
  <c r="P118" i="13"/>
  <c r="O118" i="13"/>
  <c r="E118" i="13"/>
  <c r="D118" i="13"/>
  <c r="C118" i="13"/>
  <c r="P117" i="13"/>
  <c r="E117" i="13"/>
  <c r="D117" i="13"/>
  <c r="C117" i="13"/>
  <c r="P116" i="13"/>
  <c r="O116" i="13"/>
  <c r="E116" i="13"/>
  <c r="D116" i="13"/>
  <c r="C116" i="13"/>
  <c r="P115" i="13"/>
  <c r="O115" i="13"/>
  <c r="E115" i="13"/>
  <c r="D115" i="13"/>
  <c r="C115" i="13"/>
  <c r="P114" i="13"/>
  <c r="E114" i="13"/>
  <c r="D114" i="13"/>
  <c r="C114" i="13"/>
  <c r="P113" i="13"/>
  <c r="O113" i="13"/>
  <c r="E113" i="13"/>
  <c r="D113" i="13"/>
  <c r="C113" i="13"/>
  <c r="P112" i="13"/>
  <c r="O112" i="13"/>
  <c r="E112" i="13"/>
  <c r="D112" i="13"/>
  <c r="C112" i="13"/>
  <c r="P111" i="13"/>
  <c r="O111" i="13"/>
  <c r="E111" i="13"/>
  <c r="D111" i="13"/>
  <c r="C111" i="13"/>
  <c r="P110" i="13"/>
  <c r="O110" i="13"/>
  <c r="E110" i="13"/>
  <c r="D110" i="13"/>
  <c r="C110" i="13"/>
  <c r="P109" i="13"/>
  <c r="O109" i="13"/>
  <c r="E109" i="13"/>
  <c r="D109" i="13"/>
  <c r="C109" i="13"/>
  <c r="P108" i="13"/>
  <c r="O108" i="13"/>
  <c r="E108" i="13"/>
  <c r="D108" i="13"/>
  <c r="C108" i="13"/>
  <c r="O107" i="13"/>
  <c r="E107" i="13"/>
  <c r="D107" i="13"/>
  <c r="C107" i="13"/>
  <c r="P106" i="13"/>
  <c r="O106" i="13"/>
  <c r="E106" i="13"/>
  <c r="D106" i="13"/>
  <c r="C106" i="13"/>
  <c r="P105" i="13"/>
  <c r="O105" i="13"/>
  <c r="E105" i="13"/>
  <c r="D105" i="13"/>
  <c r="C105" i="13"/>
  <c r="P104" i="13"/>
  <c r="O104" i="13"/>
  <c r="E104" i="13"/>
  <c r="D104" i="13"/>
  <c r="C104" i="13"/>
  <c r="P103" i="13"/>
  <c r="O103" i="13"/>
  <c r="E103" i="13"/>
  <c r="D103" i="13"/>
  <c r="C103" i="13"/>
  <c r="P102" i="13"/>
  <c r="O102" i="13"/>
  <c r="E102" i="13"/>
  <c r="D102" i="13"/>
  <c r="C102" i="13"/>
  <c r="P101" i="13"/>
  <c r="O101" i="13"/>
  <c r="E101" i="13"/>
  <c r="D101" i="13"/>
  <c r="C101" i="13"/>
  <c r="P100" i="13"/>
  <c r="O100" i="13"/>
  <c r="E100" i="13"/>
  <c r="D100" i="13"/>
  <c r="C100" i="13"/>
  <c r="P99" i="13"/>
  <c r="O99" i="13"/>
  <c r="E99" i="13"/>
  <c r="D99" i="13"/>
  <c r="C99" i="13"/>
  <c r="P98" i="13"/>
  <c r="E98" i="13"/>
  <c r="D98" i="13"/>
  <c r="C98" i="13"/>
  <c r="P97" i="13"/>
  <c r="O97" i="13"/>
  <c r="N97" i="13"/>
  <c r="E97" i="13"/>
  <c r="D97" i="13"/>
  <c r="C97" i="13"/>
  <c r="P96" i="13"/>
  <c r="O96" i="13"/>
  <c r="E96" i="13"/>
  <c r="D96" i="13"/>
  <c r="C96" i="13"/>
  <c r="P95" i="13"/>
  <c r="O95" i="13"/>
  <c r="E95" i="13"/>
  <c r="D95" i="13"/>
  <c r="C95" i="13"/>
  <c r="P94" i="13"/>
  <c r="O94" i="13"/>
  <c r="E94" i="13"/>
  <c r="D94" i="13"/>
  <c r="C94" i="13"/>
  <c r="P93" i="13"/>
  <c r="O93" i="13"/>
  <c r="E93" i="13"/>
  <c r="D93" i="13"/>
  <c r="C93" i="13"/>
  <c r="P92" i="13"/>
  <c r="O92" i="13"/>
  <c r="E92" i="13"/>
  <c r="D92" i="13"/>
  <c r="C92" i="13"/>
  <c r="O91" i="13"/>
  <c r="E91" i="13"/>
  <c r="D91" i="13"/>
  <c r="C91" i="13"/>
  <c r="P90" i="13"/>
  <c r="O90" i="13"/>
  <c r="E90" i="13"/>
  <c r="D90" i="13"/>
  <c r="C90" i="13"/>
  <c r="P89" i="13"/>
  <c r="O89" i="13"/>
  <c r="E89" i="13"/>
  <c r="D89" i="13"/>
  <c r="C89" i="13"/>
  <c r="P88" i="13"/>
  <c r="O88" i="13"/>
  <c r="E88" i="13"/>
  <c r="D88" i="13"/>
  <c r="C88" i="13"/>
  <c r="P87" i="13"/>
  <c r="E87" i="13"/>
  <c r="D87" i="13"/>
  <c r="C87" i="13"/>
  <c r="P86" i="13"/>
  <c r="O86" i="13"/>
  <c r="E86" i="13"/>
  <c r="D86" i="13"/>
  <c r="C86" i="13"/>
  <c r="P85" i="13"/>
  <c r="O85" i="13"/>
  <c r="E85" i="13"/>
  <c r="D85" i="13"/>
  <c r="C85" i="13"/>
  <c r="P84" i="13"/>
  <c r="O84" i="13"/>
  <c r="N84" i="13"/>
  <c r="E84" i="13"/>
  <c r="D84" i="13"/>
  <c r="C84" i="13"/>
  <c r="P83" i="13"/>
  <c r="O83" i="13"/>
  <c r="E83" i="13"/>
  <c r="D83" i="13"/>
  <c r="C83" i="13"/>
  <c r="P82" i="13"/>
  <c r="O82" i="13"/>
  <c r="E82" i="13"/>
  <c r="D82" i="13"/>
  <c r="C82" i="13"/>
  <c r="P81" i="13"/>
  <c r="O81" i="13"/>
  <c r="E81" i="13"/>
  <c r="D81" i="13"/>
  <c r="C81" i="13"/>
  <c r="P80" i="13"/>
  <c r="O80" i="13"/>
  <c r="E80" i="13"/>
  <c r="D80" i="13"/>
  <c r="C80" i="13"/>
  <c r="P79" i="13"/>
  <c r="O79" i="13"/>
  <c r="E79" i="13"/>
  <c r="D79" i="13"/>
  <c r="C79" i="13"/>
  <c r="P78" i="13"/>
  <c r="O78" i="13"/>
  <c r="E78" i="13"/>
  <c r="D78" i="13"/>
  <c r="C78" i="13"/>
  <c r="P77" i="13"/>
  <c r="O77" i="13"/>
  <c r="E77" i="13"/>
  <c r="D77" i="13"/>
  <c r="C77" i="13"/>
  <c r="P76" i="13"/>
  <c r="O76" i="13"/>
  <c r="E76" i="13"/>
  <c r="D76" i="13"/>
  <c r="C76" i="13"/>
  <c r="O75" i="13"/>
  <c r="E75" i="13"/>
  <c r="D75" i="13"/>
  <c r="C75" i="13"/>
  <c r="P74" i="13"/>
  <c r="O74" i="13"/>
  <c r="E74" i="13"/>
  <c r="D74" i="13"/>
  <c r="C74" i="13"/>
  <c r="P73" i="13"/>
  <c r="O73" i="13"/>
  <c r="E73" i="13"/>
  <c r="D73" i="13"/>
  <c r="C73" i="13"/>
  <c r="P72" i="13"/>
  <c r="O72" i="13"/>
  <c r="E72" i="13"/>
  <c r="D72" i="13"/>
  <c r="C72" i="13"/>
  <c r="P71" i="13"/>
  <c r="E71" i="13"/>
  <c r="D71" i="13"/>
  <c r="C71" i="13"/>
  <c r="P70" i="13"/>
  <c r="O70" i="13"/>
  <c r="E70" i="13"/>
  <c r="D70" i="13"/>
  <c r="C70" i="13"/>
  <c r="P69" i="13"/>
  <c r="E69" i="13"/>
  <c r="D69" i="13"/>
  <c r="C69" i="13"/>
  <c r="P68" i="13"/>
  <c r="O68" i="13"/>
  <c r="E68" i="13"/>
  <c r="D68" i="13"/>
  <c r="C68" i="13"/>
  <c r="P67" i="13"/>
  <c r="O67" i="13"/>
  <c r="E67" i="13"/>
  <c r="D67" i="13"/>
  <c r="C67" i="13"/>
  <c r="P66" i="13"/>
  <c r="O66" i="13"/>
  <c r="E66" i="13"/>
  <c r="D66" i="13"/>
  <c r="C66" i="13"/>
  <c r="P65" i="13"/>
  <c r="O65" i="13"/>
  <c r="E65" i="13"/>
  <c r="D65" i="13"/>
  <c r="C65" i="13"/>
  <c r="P64" i="13"/>
  <c r="O64" i="13"/>
  <c r="E64" i="13"/>
  <c r="D64" i="13"/>
  <c r="C64" i="13"/>
  <c r="P63" i="13"/>
  <c r="O63" i="13"/>
  <c r="E63" i="13"/>
  <c r="D63" i="13"/>
  <c r="C63" i="13"/>
  <c r="P62" i="13"/>
  <c r="O62" i="13"/>
  <c r="E62" i="13"/>
  <c r="D62" i="13"/>
  <c r="C62" i="13"/>
  <c r="P61" i="13"/>
  <c r="O61" i="13"/>
  <c r="E61" i="13"/>
  <c r="D61" i="13"/>
  <c r="C61" i="13"/>
  <c r="P60" i="13"/>
  <c r="O60" i="13"/>
  <c r="E60" i="13"/>
  <c r="D60" i="13"/>
  <c r="C60" i="13"/>
  <c r="O59" i="13"/>
  <c r="E59" i="13"/>
  <c r="D59" i="13"/>
  <c r="C59" i="13"/>
  <c r="P58" i="13"/>
  <c r="O58" i="13"/>
  <c r="E58" i="13"/>
  <c r="D58" i="13"/>
  <c r="C58" i="13"/>
  <c r="P57" i="13"/>
  <c r="O57" i="13"/>
  <c r="E57" i="13"/>
  <c r="D57" i="13"/>
  <c r="C57" i="13"/>
  <c r="P56" i="13"/>
  <c r="O56" i="13"/>
  <c r="E56" i="13"/>
  <c r="D56" i="13"/>
  <c r="C56" i="13"/>
  <c r="P55" i="13"/>
  <c r="O55" i="13"/>
  <c r="E55" i="13"/>
  <c r="D55" i="13"/>
  <c r="C55" i="13"/>
  <c r="P54" i="13"/>
  <c r="O54" i="13"/>
  <c r="E54" i="13"/>
  <c r="D54" i="13"/>
  <c r="C54" i="13"/>
  <c r="P53" i="13"/>
  <c r="O53" i="13"/>
  <c r="E53" i="13"/>
  <c r="D53" i="13"/>
  <c r="C53" i="13"/>
  <c r="P52" i="13"/>
  <c r="O52" i="13"/>
  <c r="E52" i="13"/>
  <c r="D52" i="13"/>
  <c r="C52" i="13"/>
  <c r="P51" i="13"/>
  <c r="O51" i="13"/>
  <c r="E51" i="13"/>
  <c r="D51" i="13"/>
  <c r="C51" i="13"/>
  <c r="P50" i="13"/>
  <c r="O50" i="13"/>
  <c r="E50" i="13"/>
  <c r="D50" i="13"/>
  <c r="C50" i="13"/>
  <c r="P49" i="13"/>
  <c r="O49" i="13"/>
  <c r="N49" i="13"/>
  <c r="E49" i="13"/>
  <c r="D49" i="13"/>
  <c r="C49" i="13"/>
  <c r="P48" i="13"/>
  <c r="O48" i="13"/>
  <c r="E48" i="13"/>
  <c r="D48" i="13"/>
  <c r="C48" i="13"/>
  <c r="P47" i="13"/>
  <c r="O47" i="13"/>
  <c r="E47" i="13"/>
  <c r="D47" i="13"/>
  <c r="C47" i="13"/>
  <c r="P46" i="13"/>
  <c r="O46" i="13"/>
  <c r="E46" i="13"/>
  <c r="D46" i="13"/>
  <c r="C46" i="13"/>
  <c r="P45" i="13"/>
  <c r="O45" i="13"/>
  <c r="E45" i="13"/>
  <c r="D45" i="13"/>
  <c r="C45" i="13"/>
  <c r="P44" i="13"/>
  <c r="O44" i="13"/>
  <c r="N44" i="13"/>
  <c r="E44" i="13"/>
  <c r="D44" i="13"/>
  <c r="C44" i="13"/>
  <c r="O43" i="13"/>
  <c r="E43" i="13"/>
  <c r="D43" i="13"/>
  <c r="C43" i="13"/>
  <c r="P42" i="13"/>
  <c r="O42" i="13"/>
  <c r="N42" i="13"/>
  <c r="E42" i="13"/>
  <c r="D42" i="13"/>
  <c r="C42" i="13"/>
  <c r="P41" i="13"/>
  <c r="O41" i="13"/>
  <c r="E41" i="13"/>
  <c r="D41" i="13"/>
  <c r="C41" i="13"/>
  <c r="P40" i="13"/>
  <c r="O40" i="13"/>
  <c r="E40" i="13"/>
  <c r="D40" i="13"/>
  <c r="C40" i="13"/>
  <c r="P39" i="13"/>
  <c r="O39" i="13"/>
  <c r="E39" i="13"/>
  <c r="D39" i="13"/>
  <c r="C39" i="13"/>
  <c r="P38" i="13"/>
  <c r="O38" i="13"/>
  <c r="E38" i="13"/>
  <c r="D38" i="13"/>
  <c r="C38" i="13"/>
  <c r="P37" i="13"/>
  <c r="O37" i="13"/>
  <c r="E37" i="13"/>
  <c r="D37" i="13"/>
  <c r="C37" i="13"/>
  <c r="P36" i="13"/>
  <c r="O36" i="13"/>
  <c r="E36" i="13"/>
  <c r="D36" i="13"/>
  <c r="C36" i="13"/>
  <c r="P35" i="13"/>
  <c r="O35" i="13"/>
  <c r="E35" i="13"/>
  <c r="D35" i="13"/>
  <c r="C35" i="13"/>
  <c r="P34" i="13"/>
  <c r="O34" i="13"/>
  <c r="E34" i="13"/>
  <c r="D34" i="13"/>
  <c r="C34" i="13"/>
  <c r="P33" i="13"/>
  <c r="O33" i="13"/>
  <c r="E33" i="13"/>
  <c r="D33" i="13"/>
  <c r="C33" i="13"/>
  <c r="P32" i="13"/>
  <c r="O32" i="13"/>
  <c r="E32" i="13"/>
  <c r="D32" i="13"/>
  <c r="C32" i="13"/>
  <c r="P31" i="13"/>
  <c r="O31" i="13"/>
  <c r="E31" i="13"/>
  <c r="D31" i="13"/>
  <c r="C31" i="13"/>
  <c r="P30" i="13"/>
  <c r="O30" i="13"/>
  <c r="E30" i="13"/>
  <c r="D30" i="13"/>
  <c r="C30" i="13"/>
  <c r="E29" i="13"/>
  <c r="D29" i="13"/>
  <c r="C29" i="13"/>
  <c r="E28" i="13"/>
  <c r="D28" i="13"/>
  <c r="C28" i="13"/>
  <c r="E27" i="13"/>
  <c r="D27" i="13"/>
  <c r="C27" i="13"/>
  <c r="E26" i="13"/>
  <c r="D26" i="13"/>
  <c r="C26" i="13"/>
  <c r="E25" i="13"/>
  <c r="D25" i="13"/>
  <c r="C25" i="13"/>
  <c r="E24" i="13"/>
  <c r="D24" i="13"/>
  <c r="C24" i="13"/>
  <c r="E23" i="13"/>
  <c r="D23" i="13"/>
  <c r="C23" i="13"/>
  <c r="E22" i="13"/>
  <c r="D22" i="13"/>
  <c r="C22" i="13"/>
  <c r="E21" i="13"/>
  <c r="D21" i="13"/>
  <c r="C21" i="13"/>
  <c r="E20" i="13"/>
  <c r="D20" i="13"/>
  <c r="C20" i="13"/>
  <c r="E19" i="13"/>
  <c r="D19" i="13"/>
  <c r="C19" i="13"/>
  <c r="E18" i="13"/>
  <c r="D18" i="13"/>
  <c r="C18" i="13"/>
  <c r="E17" i="13"/>
  <c r="D17" i="13"/>
  <c r="C17" i="13"/>
  <c r="E16" i="13"/>
  <c r="D16" i="13"/>
  <c r="C16" i="13"/>
  <c r="E15" i="13"/>
  <c r="D15" i="13"/>
  <c r="C15" i="13"/>
  <c r="E14" i="13"/>
  <c r="D14" i="13"/>
  <c r="C14" i="13"/>
  <c r="E13" i="13"/>
  <c r="D13" i="13"/>
  <c r="C13" i="13"/>
  <c r="E12" i="13"/>
  <c r="D12" i="13"/>
  <c r="C12" i="13"/>
  <c r="E11" i="13"/>
  <c r="D11" i="13"/>
  <c r="C11" i="13"/>
  <c r="E10" i="13"/>
  <c r="D10" i="13"/>
  <c r="C10" i="13"/>
  <c r="E9" i="13"/>
  <c r="D9" i="13"/>
  <c r="C9" i="13"/>
  <c r="E8" i="13"/>
  <c r="D8" i="13"/>
  <c r="C8" i="13"/>
  <c r="E7" i="13"/>
  <c r="D7" i="13"/>
  <c r="C7" i="13"/>
  <c r="E6" i="13"/>
  <c r="D6" i="13"/>
  <c r="C6" i="13"/>
  <c r="E5" i="13"/>
  <c r="D5" i="13"/>
  <c r="C5" i="13"/>
  <c r="E4" i="13"/>
  <c r="D4" i="13"/>
  <c r="C4" i="13"/>
  <c r="E3" i="13"/>
  <c r="D3" i="13"/>
  <c r="C3" i="13"/>
  <c r="E2" i="13"/>
  <c r="D2" i="13"/>
  <c r="C2" i="13"/>
  <c r="H386" i="3"/>
  <c r="E386" i="3"/>
  <c r="G386" i="3" s="1"/>
  <c r="H385" i="3"/>
  <c r="E385" i="3"/>
  <c r="G385" i="3" s="1"/>
  <c r="H384" i="3"/>
  <c r="E384" i="3"/>
  <c r="G384" i="3" s="1"/>
  <c r="H383" i="3"/>
  <c r="E383" i="3"/>
  <c r="G383" i="3" s="1"/>
  <c r="H382" i="3"/>
  <c r="E382" i="3"/>
  <c r="G382" i="3" s="1"/>
  <c r="H381" i="3"/>
  <c r="E381" i="3"/>
  <c r="G381" i="3" s="1"/>
  <c r="H380" i="3"/>
  <c r="G380" i="3"/>
  <c r="E380" i="3"/>
  <c r="H379" i="3"/>
  <c r="E379" i="3"/>
  <c r="G379" i="3" s="1"/>
  <c r="H378" i="3"/>
  <c r="E378" i="3"/>
  <c r="G378" i="3" s="1"/>
  <c r="H377" i="3"/>
  <c r="E377" i="3"/>
  <c r="G377" i="3" s="1"/>
  <c r="H376" i="3"/>
  <c r="E376" i="3"/>
  <c r="G376" i="3" s="1"/>
  <c r="H375" i="3"/>
  <c r="E375" i="3"/>
  <c r="G375" i="3" s="1"/>
  <c r="H374" i="3"/>
  <c r="E374" i="3"/>
  <c r="G374" i="3" s="1"/>
  <c r="H373" i="3"/>
  <c r="E373" i="3"/>
  <c r="G373" i="3" s="1"/>
  <c r="H372" i="3"/>
  <c r="E372" i="3"/>
  <c r="G372" i="3" s="1"/>
  <c r="H371" i="3"/>
  <c r="E371" i="3"/>
  <c r="G371" i="3" s="1"/>
  <c r="H370" i="3"/>
  <c r="E370" i="3"/>
  <c r="G370" i="3" s="1"/>
  <c r="H369" i="3"/>
  <c r="E369" i="3"/>
  <c r="G369" i="3" s="1"/>
  <c r="H368" i="3"/>
  <c r="E368" i="3"/>
  <c r="G368" i="3" s="1"/>
  <c r="H367" i="3"/>
  <c r="E367" i="3"/>
  <c r="G367" i="3" s="1"/>
  <c r="H366" i="3"/>
  <c r="E366" i="3"/>
  <c r="G366" i="3" s="1"/>
  <c r="H365" i="3"/>
  <c r="E365" i="3"/>
  <c r="G365" i="3" s="1"/>
  <c r="H364" i="3"/>
  <c r="E364" i="3"/>
  <c r="G364" i="3" s="1"/>
  <c r="H363" i="3"/>
  <c r="E363" i="3"/>
  <c r="G363" i="3" s="1"/>
  <c r="H362" i="3"/>
  <c r="E362" i="3"/>
  <c r="G362" i="3" s="1"/>
  <c r="H361" i="3"/>
  <c r="E361" i="3"/>
  <c r="G361" i="3" s="1"/>
  <c r="H360" i="3"/>
  <c r="G360" i="3"/>
  <c r="E360" i="3"/>
  <c r="H359" i="3"/>
  <c r="E359" i="3"/>
  <c r="G359" i="3" s="1"/>
  <c r="H358" i="3"/>
  <c r="E358" i="3"/>
  <c r="G358" i="3" s="1"/>
  <c r="H357" i="3"/>
  <c r="E357" i="3"/>
  <c r="G357" i="3" s="1"/>
  <c r="H356" i="3"/>
  <c r="E356" i="3"/>
  <c r="G356" i="3" s="1"/>
  <c r="H355" i="3"/>
  <c r="G355" i="3"/>
  <c r="E355" i="3"/>
  <c r="H354" i="3"/>
  <c r="E354" i="3"/>
  <c r="G354" i="3" s="1"/>
  <c r="H353" i="3"/>
  <c r="E353" i="3"/>
  <c r="G353" i="3" s="1"/>
  <c r="H352" i="3"/>
  <c r="E352" i="3"/>
  <c r="G352" i="3" s="1"/>
  <c r="H351" i="3"/>
  <c r="E351" i="3"/>
  <c r="G351" i="3" s="1"/>
  <c r="H350" i="3"/>
  <c r="E350" i="3"/>
  <c r="G350" i="3" s="1"/>
  <c r="H349" i="3"/>
  <c r="E349" i="3"/>
  <c r="G349" i="3" s="1"/>
  <c r="H348" i="3"/>
  <c r="G348" i="3"/>
  <c r="E348" i="3"/>
  <c r="H347" i="3"/>
  <c r="E347" i="3"/>
  <c r="G347" i="3" s="1"/>
  <c r="H346" i="3"/>
  <c r="E346" i="3"/>
  <c r="G346" i="3" s="1"/>
  <c r="H345" i="3"/>
  <c r="E345" i="3"/>
  <c r="G345" i="3" s="1"/>
  <c r="H344" i="3"/>
  <c r="E344" i="3"/>
  <c r="G344" i="3" s="1"/>
  <c r="H343" i="3"/>
  <c r="E343" i="3"/>
  <c r="G343" i="3" s="1"/>
  <c r="H342" i="3"/>
  <c r="E342" i="3"/>
  <c r="G342" i="3" s="1"/>
  <c r="H341" i="3"/>
  <c r="E341" i="3"/>
  <c r="G341" i="3" s="1"/>
  <c r="H340" i="3"/>
  <c r="E340" i="3"/>
  <c r="G340" i="3" s="1"/>
  <c r="H339" i="3"/>
  <c r="E339" i="3"/>
  <c r="G339" i="3" s="1"/>
  <c r="H338" i="3"/>
  <c r="E338" i="3"/>
  <c r="G338" i="3" s="1"/>
  <c r="H337" i="3"/>
  <c r="E337" i="3"/>
  <c r="G337" i="3" s="1"/>
  <c r="H336" i="3"/>
  <c r="E336" i="3"/>
  <c r="G336" i="3" s="1"/>
  <c r="H335" i="3"/>
  <c r="E335" i="3"/>
  <c r="G335" i="3" s="1"/>
  <c r="H334" i="3"/>
  <c r="E334" i="3"/>
  <c r="G334" i="3" s="1"/>
  <c r="H333" i="3"/>
  <c r="E333" i="3"/>
  <c r="G333" i="3" s="1"/>
  <c r="H332" i="3"/>
  <c r="E332" i="3"/>
  <c r="G332" i="3" s="1"/>
  <c r="H331" i="3"/>
  <c r="E331" i="3"/>
  <c r="G331" i="3" s="1"/>
  <c r="H330" i="3"/>
  <c r="E330" i="3"/>
  <c r="G330" i="3" s="1"/>
  <c r="H329" i="3"/>
  <c r="E329" i="3"/>
  <c r="G329" i="3" s="1"/>
  <c r="H328" i="3"/>
  <c r="G328" i="3"/>
  <c r="E328" i="3"/>
  <c r="H327" i="3"/>
  <c r="E327" i="3"/>
  <c r="G327" i="3" s="1"/>
  <c r="H326" i="3"/>
  <c r="E326" i="3"/>
  <c r="G326" i="3" s="1"/>
  <c r="H325" i="3"/>
  <c r="E325" i="3"/>
  <c r="G325" i="3" s="1"/>
  <c r="H324" i="3"/>
  <c r="E324" i="3"/>
  <c r="G324" i="3" s="1"/>
  <c r="H323" i="3"/>
  <c r="G323" i="3"/>
  <c r="E323" i="3"/>
  <c r="H322" i="3"/>
  <c r="E322" i="3"/>
  <c r="G322" i="3" s="1"/>
  <c r="H321" i="3"/>
  <c r="E321" i="3"/>
  <c r="G321" i="3" s="1"/>
  <c r="H320" i="3"/>
  <c r="E320" i="3"/>
  <c r="G320" i="3" s="1"/>
  <c r="H319" i="3"/>
  <c r="E319" i="3"/>
  <c r="G319" i="3" s="1"/>
  <c r="H318" i="3"/>
  <c r="E318" i="3"/>
  <c r="G318" i="3" s="1"/>
  <c r="H317" i="3"/>
  <c r="E317" i="3"/>
  <c r="G317" i="3" s="1"/>
  <c r="H316" i="3"/>
  <c r="G316" i="3"/>
  <c r="E316" i="3"/>
  <c r="H315" i="3"/>
  <c r="E315" i="3"/>
  <c r="G315" i="3" s="1"/>
  <c r="H314" i="3"/>
  <c r="E314" i="3"/>
  <c r="G314" i="3" s="1"/>
  <c r="H313" i="3"/>
  <c r="E313" i="3"/>
  <c r="G313" i="3" s="1"/>
  <c r="H312" i="3"/>
  <c r="E312" i="3"/>
  <c r="G312" i="3" s="1"/>
  <c r="H311" i="3"/>
  <c r="E311" i="3"/>
  <c r="G311" i="3" s="1"/>
  <c r="H310" i="3"/>
  <c r="E310" i="3"/>
  <c r="G310" i="3" s="1"/>
  <c r="H309" i="3"/>
  <c r="E309" i="3"/>
  <c r="G309" i="3" s="1"/>
  <c r="H308" i="3"/>
  <c r="E308" i="3"/>
  <c r="G308" i="3" s="1"/>
  <c r="H307" i="3"/>
  <c r="E307" i="3"/>
  <c r="G307" i="3" s="1"/>
  <c r="H306" i="3"/>
  <c r="E306" i="3"/>
  <c r="G306" i="3" s="1"/>
  <c r="H305" i="3"/>
  <c r="E305" i="3"/>
  <c r="G305" i="3" s="1"/>
  <c r="H304" i="3"/>
  <c r="E304" i="3"/>
  <c r="G304" i="3" s="1"/>
  <c r="H303" i="3"/>
  <c r="E303" i="3"/>
  <c r="G303" i="3" s="1"/>
  <c r="H302" i="3"/>
  <c r="E302" i="3"/>
  <c r="G302" i="3" s="1"/>
  <c r="H301" i="3"/>
  <c r="E301" i="3"/>
  <c r="G301" i="3" s="1"/>
  <c r="H300" i="3"/>
  <c r="G300" i="3"/>
  <c r="E300" i="3"/>
  <c r="H299" i="3"/>
  <c r="E299" i="3"/>
  <c r="G299" i="3" s="1"/>
  <c r="H298" i="3"/>
  <c r="E298" i="3"/>
  <c r="G298" i="3" s="1"/>
  <c r="H297" i="3"/>
  <c r="E297" i="3"/>
  <c r="G297" i="3" s="1"/>
  <c r="H296" i="3"/>
  <c r="G296" i="3"/>
  <c r="E296" i="3"/>
  <c r="H295" i="3"/>
  <c r="E295" i="3"/>
  <c r="G295" i="3" s="1"/>
  <c r="H294" i="3"/>
  <c r="E294" i="3"/>
  <c r="G294" i="3" s="1"/>
  <c r="H293" i="3"/>
  <c r="E293" i="3"/>
  <c r="G293" i="3" s="1"/>
  <c r="H292" i="3"/>
  <c r="E292" i="3"/>
  <c r="G292" i="3" s="1"/>
  <c r="H291" i="3"/>
  <c r="G291" i="3"/>
  <c r="E291" i="3"/>
  <c r="H290" i="3"/>
  <c r="E290" i="3"/>
  <c r="G290" i="3" s="1"/>
  <c r="H289" i="3"/>
  <c r="E289" i="3"/>
  <c r="G289" i="3" s="1"/>
  <c r="H288" i="3"/>
  <c r="E288" i="3"/>
  <c r="G288" i="3" s="1"/>
  <c r="H287" i="3"/>
  <c r="E287" i="3"/>
  <c r="G287" i="3" s="1"/>
  <c r="H286" i="3"/>
  <c r="E286" i="3"/>
  <c r="G286" i="3" s="1"/>
  <c r="H285" i="3"/>
  <c r="E285" i="3"/>
  <c r="G285" i="3" s="1"/>
  <c r="H284" i="3"/>
  <c r="G284" i="3"/>
  <c r="E284" i="3"/>
  <c r="H283" i="3"/>
  <c r="E283" i="3"/>
  <c r="G283" i="3" s="1"/>
  <c r="H282" i="3"/>
  <c r="E282" i="3"/>
  <c r="G282" i="3" s="1"/>
  <c r="H281" i="3"/>
  <c r="E281" i="3"/>
  <c r="G281" i="3" s="1"/>
  <c r="H280" i="3"/>
  <c r="G280" i="3"/>
  <c r="E280" i="3"/>
  <c r="H279" i="3"/>
  <c r="E279" i="3"/>
  <c r="G279" i="3" s="1"/>
  <c r="H278" i="3"/>
  <c r="E278" i="3"/>
  <c r="G278" i="3" s="1"/>
  <c r="H277" i="3"/>
  <c r="E277" i="3"/>
  <c r="G277" i="3" s="1"/>
  <c r="H276" i="3"/>
  <c r="E276" i="3"/>
  <c r="G276" i="3" s="1"/>
  <c r="H275" i="3"/>
  <c r="E275" i="3"/>
  <c r="G275" i="3" s="1"/>
  <c r="H274" i="3"/>
  <c r="E274" i="3"/>
  <c r="G274" i="3" s="1"/>
  <c r="H273" i="3"/>
  <c r="E273" i="3"/>
  <c r="G273" i="3" s="1"/>
  <c r="H272" i="3"/>
  <c r="E272" i="3"/>
  <c r="G272" i="3" s="1"/>
  <c r="H271" i="3"/>
  <c r="E271" i="3"/>
  <c r="G271" i="3" s="1"/>
  <c r="H270" i="3"/>
  <c r="E270" i="3"/>
  <c r="G270" i="3" s="1"/>
  <c r="H269" i="3"/>
  <c r="E269" i="3"/>
  <c r="G269" i="3" s="1"/>
  <c r="H268" i="3"/>
  <c r="E268" i="3"/>
  <c r="G268" i="3" s="1"/>
  <c r="H267" i="3"/>
  <c r="E267" i="3"/>
  <c r="G267" i="3" s="1"/>
  <c r="H266" i="3"/>
  <c r="E266" i="3"/>
  <c r="G266" i="3" s="1"/>
  <c r="H265" i="3"/>
  <c r="E265" i="3"/>
  <c r="G265" i="3" s="1"/>
  <c r="H264" i="3"/>
  <c r="G264" i="3"/>
  <c r="E264" i="3"/>
  <c r="H263" i="3"/>
  <c r="E263" i="3"/>
  <c r="G263" i="3" s="1"/>
  <c r="H262" i="3"/>
  <c r="E262" i="3"/>
  <c r="G262" i="3" s="1"/>
  <c r="H261" i="3"/>
  <c r="E261" i="3"/>
  <c r="G261" i="3" s="1"/>
  <c r="H260" i="3"/>
  <c r="E260" i="3"/>
  <c r="G260" i="3" s="1"/>
  <c r="H259" i="3"/>
  <c r="G259" i="3"/>
  <c r="E259" i="3"/>
  <c r="H258" i="3"/>
  <c r="E258" i="3"/>
  <c r="G258" i="3" s="1"/>
  <c r="H257" i="3"/>
  <c r="E257" i="3"/>
  <c r="G257" i="3" s="1"/>
  <c r="H256" i="3"/>
  <c r="G256" i="3"/>
  <c r="E256" i="3"/>
  <c r="H255" i="3"/>
  <c r="E255" i="3"/>
  <c r="G255" i="3" s="1"/>
  <c r="H254" i="3"/>
  <c r="E254" i="3"/>
  <c r="G254" i="3" s="1"/>
  <c r="H253" i="3"/>
  <c r="E253" i="3"/>
  <c r="G253" i="3" s="1"/>
  <c r="H252" i="3"/>
  <c r="G252" i="3"/>
  <c r="E252" i="3"/>
  <c r="H251" i="3"/>
  <c r="G251" i="3"/>
  <c r="E251" i="3"/>
  <c r="H250" i="3"/>
  <c r="E250" i="3"/>
  <c r="G250" i="3" s="1"/>
  <c r="H249" i="3"/>
  <c r="E249" i="3"/>
  <c r="G249" i="3" s="1"/>
  <c r="H248" i="3"/>
  <c r="E248" i="3"/>
  <c r="G248" i="3" s="1"/>
  <c r="H247" i="3"/>
  <c r="E247" i="3"/>
  <c r="G247" i="3" s="1"/>
  <c r="H246" i="3"/>
  <c r="E246" i="3"/>
  <c r="G246" i="3" s="1"/>
  <c r="H245" i="3"/>
  <c r="E245" i="3"/>
  <c r="G245" i="3" s="1"/>
  <c r="H244" i="3"/>
  <c r="G244" i="3"/>
  <c r="E244" i="3"/>
  <c r="H243" i="3"/>
  <c r="E243" i="3"/>
  <c r="G243" i="3" s="1"/>
  <c r="H242" i="3"/>
  <c r="E242" i="3"/>
  <c r="G242" i="3" s="1"/>
  <c r="H241" i="3"/>
  <c r="E241" i="3"/>
  <c r="G241" i="3" s="1"/>
  <c r="H240" i="3"/>
  <c r="E240" i="3"/>
  <c r="G240" i="3" s="1"/>
  <c r="H239" i="3"/>
  <c r="E239" i="3"/>
  <c r="G239" i="3" s="1"/>
  <c r="H238" i="3"/>
  <c r="E238" i="3"/>
  <c r="G238" i="3" s="1"/>
  <c r="H237" i="3"/>
  <c r="E237" i="3"/>
  <c r="G237" i="3" s="1"/>
  <c r="H236" i="3"/>
  <c r="E236" i="3"/>
  <c r="G236" i="3" s="1"/>
  <c r="H235" i="3"/>
  <c r="E235" i="3"/>
  <c r="G235" i="3" s="1"/>
  <c r="H234" i="3"/>
  <c r="E234" i="3"/>
  <c r="G234" i="3" s="1"/>
  <c r="H233" i="3"/>
  <c r="E233" i="3"/>
  <c r="G233" i="3" s="1"/>
  <c r="H232" i="3"/>
  <c r="G232" i="3"/>
  <c r="E232" i="3"/>
  <c r="H231" i="3"/>
  <c r="E231" i="3"/>
  <c r="G231" i="3" s="1"/>
  <c r="H230" i="3"/>
  <c r="E230" i="3"/>
  <c r="G230" i="3" s="1"/>
  <c r="H229" i="3"/>
  <c r="E229" i="3"/>
  <c r="G229" i="3" s="1"/>
  <c r="H228" i="3"/>
  <c r="E228" i="3"/>
  <c r="G228" i="3" s="1"/>
  <c r="H227" i="3"/>
  <c r="G227" i="3"/>
  <c r="E227" i="3"/>
  <c r="H226" i="3"/>
  <c r="E226" i="3"/>
  <c r="G226" i="3" s="1"/>
  <c r="H225" i="3"/>
  <c r="E225" i="3"/>
  <c r="G225" i="3" s="1"/>
  <c r="H224" i="3"/>
  <c r="E224" i="3"/>
  <c r="G224" i="3" s="1"/>
  <c r="H223" i="3"/>
  <c r="E223" i="3"/>
  <c r="G223" i="3" s="1"/>
  <c r="H222" i="3"/>
  <c r="E222" i="3"/>
  <c r="G222" i="3" s="1"/>
  <c r="H221" i="3"/>
  <c r="E221" i="3"/>
  <c r="G221" i="3" s="1"/>
  <c r="H220" i="3"/>
  <c r="G220" i="3"/>
  <c r="E220" i="3"/>
  <c r="H219" i="3"/>
  <c r="E219" i="3"/>
  <c r="G219" i="3" s="1"/>
  <c r="H218" i="3"/>
  <c r="E218" i="3"/>
  <c r="G218" i="3" s="1"/>
  <c r="H217" i="3"/>
  <c r="E217" i="3"/>
  <c r="G217" i="3" s="1"/>
  <c r="H216" i="3"/>
  <c r="G216" i="3"/>
  <c r="E216" i="3"/>
  <c r="H215" i="3"/>
  <c r="E215" i="3"/>
  <c r="G215" i="3" s="1"/>
  <c r="H214" i="3"/>
  <c r="E214" i="3"/>
  <c r="G214" i="3" s="1"/>
  <c r="H213" i="3"/>
  <c r="E213" i="3"/>
  <c r="G213" i="3" s="1"/>
  <c r="H212" i="3"/>
  <c r="E212" i="3"/>
  <c r="G212" i="3" s="1"/>
  <c r="H211" i="3"/>
  <c r="G211" i="3"/>
  <c r="E211" i="3"/>
  <c r="H210" i="3"/>
  <c r="E210" i="3"/>
  <c r="G210" i="3" s="1"/>
  <c r="H209" i="3"/>
  <c r="E209" i="3"/>
  <c r="G209" i="3" s="1"/>
  <c r="H208" i="3"/>
  <c r="E208" i="3"/>
  <c r="G208" i="3" s="1"/>
  <c r="H207" i="3"/>
  <c r="E207" i="3"/>
  <c r="G207" i="3" s="1"/>
  <c r="H206" i="3"/>
  <c r="E206" i="3"/>
  <c r="G206" i="3" s="1"/>
  <c r="H205" i="3"/>
  <c r="E205" i="3"/>
  <c r="G205" i="3" s="1"/>
  <c r="H204" i="3"/>
  <c r="E204" i="3"/>
  <c r="G204" i="3" s="1"/>
  <c r="H203" i="3"/>
  <c r="E203" i="3"/>
  <c r="G203" i="3" s="1"/>
  <c r="H202" i="3"/>
  <c r="E202" i="3"/>
  <c r="G202" i="3" s="1"/>
  <c r="H201" i="3"/>
  <c r="E201" i="3"/>
  <c r="G201" i="3" s="1"/>
  <c r="H200" i="3"/>
  <c r="G200" i="3"/>
  <c r="E200" i="3"/>
  <c r="H199" i="3"/>
  <c r="E199" i="3"/>
  <c r="G199" i="3" s="1"/>
  <c r="H198" i="3"/>
  <c r="E198" i="3"/>
  <c r="G198" i="3" s="1"/>
  <c r="H197" i="3"/>
  <c r="E197" i="3"/>
  <c r="G197" i="3" s="1"/>
  <c r="H196" i="3"/>
  <c r="E196" i="3"/>
  <c r="G196" i="3" s="1"/>
  <c r="H195" i="3"/>
  <c r="G195" i="3"/>
  <c r="E195" i="3"/>
  <c r="H194" i="3"/>
  <c r="E194" i="3"/>
  <c r="G194" i="3" s="1"/>
  <c r="H193" i="3"/>
  <c r="E193" i="3"/>
  <c r="G193" i="3" s="1"/>
  <c r="H192" i="3"/>
  <c r="E192" i="3"/>
  <c r="G192" i="3" s="1"/>
  <c r="H191" i="3"/>
  <c r="E191" i="3"/>
  <c r="G191" i="3" s="1"/>
  <c r="H190" i="3"/>
  <c r="E190" i="3"/>
  <c r="G190" i="3" s="1"/>
  <c r="H189" i="3"/>
  <c r="E189" i="3"/>
  <c r="G189" i="3" s="1"/>
  <c r="H188" i="3"/>
  <c r="G188" i="3"/>
  <c r="E188" i="3"/>
  <c r="H187" i="3"/>
  <c r="E187" i="3"/>
  <c r="G187" i="3" s="1"/>
  <c r="H186" i="3"/>
  <c r="E186" i="3"/>
  <c r="G186" i="3" s="1"/>
  <c r="H185" i="3"/>
  <c r="E185" i="3"/>
  <c r="G185" i="3" s="1"/>
  <c r="H184" i="3"/>
  <c r="E184" i="3"/>
  <c r="G184" i="3" s="1"/>
  <c r="H183" i="3"/>
  <c r="E183" i="3"/>
  <c r="G183" i="3" s="1"/>
  <c r="H182" i="3"/>
  <c r="E182" i="3"/>
  <c r="G182" i="3" s="1"/>
  <c r="H181" i="3"/>
  <c r="E181" i="3"/>
  <c r="G181" i="3" s="1"/>
  <c r="H180" i="3"/>
  <c r="E180" i="3"/>
  <c r="G180" i="3" s="1"/>
  <c r="H179" i="3"/>
  <c r="E179" i="3"/>
  <c r="G179" i="3" s="1"/>
  <c r="H178" i="3"/>
  <c r="E178" i="3"/>
  <c r="G178" i="3" s="1"/>
  <c r="H177" i="3"/>
  <c r="E177" i="3"/>
  <c r="G177" i="3" s="1"/>
  <c r="H176" i="3"/>
  <c r="E176" i="3"/>
  <c r="G176" i="3" s="1"/>
  <c r="H175" i="3"/>
  <c r="E175" i="3"/>
  <c r="G175" i="3" s="1"/>
  <c r="H174" i="3"/>
  <c r="E174" i="3"/>
  <c r="G174" i="3" s="1"/>
  <c r="H173" i="3"/>
  <c r="E173" i="3"/>
  <c r="G173" i="3" s="1"/>
  <c r="H172" i="3"/>
  <c r="G172" i="3"/>
  <c r="E172" i="3"/>
  <c r="H171" i="3"/>
  <c r="E171" i="3"/>
  <c r="G171" i="3" s="1"/>
  <c r="H170" i="3"/>
  <c r="E170" i="3"/>
  <c r="G170" i="3" s="1"/>
  <c r="H169" i="3"/>
  <c r="E169" i="3"/>
  <c r="G169" i="3" s="1"/>
  <c r="H168" i="3"/>
  <c r="G168" i="3"/>
  <c r="E168" i="3"/>
  <c r="H167" i="3"/>
  <c r="E167" i="3"/>
  <c r="G167" i="3" s="1"/>
  <c r="H166" i="3"/>
  <c r="E166" i="3"/>
  <c r="G166" i="3" s="1"/>
  <c r="H165" i="3"/>
  <c r="E165" i="3"/>
  <c r="G165" i="3" s="1"/>
  <c r="H164" i="3"/>
  <c r="E164" i="3"/>
  <c r="G164" i="3" s="1"/>
  <c r="H163" i="3"/>
  <c r="G163" i="3"/>
  <c r="E163" i="3"/>
  <c r="H162" i="3"/>
  <c r="E162" i="3"/>
  <c r="G162" i="3" s="1"/>
  <c r="H161" i="3"/>
  <c r="E161" i="3"/>
  <c r="G161" i="3" s="1"/>
  <c r="H160" i="3"/>
  <c r="E160" i="3"/>
  <c r="G160" i="3" s="1"/>
  <c r="H159" i="3"/>
  <c r="E159" i="3"/>
  <c r="G159" i="3" s="1"/>
  <c r="H158" i="3"/>
  <c r="E158" i="3"/>
  <c r="G158" i="3" s="1"/>
  <c r="H157" i="3"/>
  <c r="E157" i="3"/>
  <c r="G157" i="3" s="1"/>
  <c r="H156" i="3"/>
  <c r="G156" i="3"/>
  <c r="E156" i="3"/>
  <c r="H155" i="3"/>
  <c r="E155" i="3"/>
  <c r="G155" i="3" s="1"/>
  <c r="H154" i="3"/>
  <c r="E154" i="3"/>
  <c r="G154" i="3" s="1"/>
  <c r="H153" i="3"/>
  <c r="E153" i="3"/>
  <c r="G153" i="3" s="1"/>
  <c r="H152" i="3"/>
  <c r="G152" i="3"/>
  <c r="E152" i="3"/>
  <c r="H151" i="3"/>
  <c r="E151" i="3"/>
  <c r="G151" i="3" s="1"/>
  <c r="H150" i="3"/>
  <c r="E150" i="3"/>
  <c r="G150" i="3" s="1"/>
  <c r="H149" i="3"/>
  <c r="E149" i="3"/>
  <c r="G149" i="3" s="1"/>
  <c r="H148" i="3"/>
  <c r="E148" i="3"/>
  <c r="G148" i="3" s="1"/>
  <c r="H147" i="3"/>
  <c r="E147" i="3"/>
  <c r="G147" i="3" s="1"/>
  <c r="H146" i="3"/>
  <c r="E146" i="3"/>
  <c r="G146" i="3" s="1"/>
  <c r="H145" i="3"/>
  <c r="E145" i="3"/>
  <c r="G145" i="3" s="1"/>
  <c r="H144" i="3"/>
  <c r="E144" i="3"/>
  <c r="G144" i="3" s="1"/>
  <c r="H143" i="3"/>
  <c r="E143" i="3"/>
  <c r="G143" i="3" s="1"/>
  <c r="H142" i="3"/>
  <c r="E142" i="3"/>
  <c r="G142" i="3" s="1"/>
  <c r="H141" i="3"/>
  <c r="E141" i="3"/>
  <c r="G141" i="3" s="1"/>
  <c r="H140" i="3"/>
  <c r="E140" i="3"/>
  <c r="G140" i="3" s="1"/>
  <c r="H139" i="3"/>
  <c r="E139" i="3"/>
  <c r="G139" i="3" s="1"/>
  <c r="H138" i="3"/>
  <c r="E138" i="3"/>
  <c r="G138" i="3" s="1"/>
  <c r="H137" i="3"/>
  <c r="E137" i="3"/>
  <c r="G137" i="3" s="1"/>
  <c r="H136" i="3"/>
  <c r="G136" i="3"/>
  <c r="E136" i="3"/>
  <c r="H135" i="3"/>
  <c r="E135" i="3"/>
  <c r="G135" i="3" s="1"/>
  <c r="H134" i="3"/>
  <c r="E134" i="3"/>
  <c r="G134" i="3" s="1"/>
  <c r="H133" i="3"/>
  <c r="E133" i="3"/>
  <c r="G133" i="3" s="1"/>
  <c r="H132" i="3"/>
  <c r="E132" i="3"/>
  <c r="G132" i="3" s="1"/>
  <c r="H131" i="3"/>
  <c r="G131" i="3"/>
  <c r="E131" i="3"/>
  <c r="H130" i="3"/>
  <c r="E130" i="3"/>
  <c r="G130" i="3" s="1"/>
  <c r="H129" i="3"/>
  <c r="E129" i="3"/>
  <c r="G129" i="3" s="1"/>
  <c r="H128" i="3"/>
  <c r="E128" i="3"/>
  <c r="G128" i="3" s="1"/>
  <c r="H127" i="3"/>
  <c r="E127" i="3"/>
  <c r="G127" i="3" s="1"/>
  <c r="H126" i="3"/>
  <c r="E126" i="3"/>
  <c r="G126" i="3" s="1"/>
  <c r="H125" i="3"/>
  <c r="E125" i="3"/>
  <c r="G125" i="3" s="1"/>
  <c r="H124" i="3"/>
  <c r="G124" i="3"/>
  <c r="E124" i="3"/>
  <c r="H123" i="3"/>
  <c r="E123" i="3"/>
  <c r="G123" i="3" s="1"/>
  <c r="H122" i="3"/>
  <c r="E122" i="3"/>
  <c r="G122" i="3" s="1"/>
  <c r="H121" i="3"/>
  <c r="E121" i="3"/>
  <c r="G121" i="3" s="1"/>
  <c r="H120" i="3"/>
  <c r="E120" i="3"/>
  <c r="G120" i="3" s="1"/>
  <c r="H119" i="3"/>
  <c r="E119" i="3"/>
  <c r="G119" i="3" s="1"/>
  <c r="H118" i="3"/>
  <c r="E118" i="3"/>
  <c r="G118" i="3" s="1"/>
  <c r="H117" i="3"/>
  <c r="E117" i="3"/>
  <c r="G117" i="3" s="1"/>
  <c r="H116" i="3"/>
  <c r="E116" i="3"/>
  <c r="G116" i="3" s="1"/>
  <c r="H115" i="3"/>
  <c r="E115" i="3"/>
  <c r="G115" i="3" s="1"/>
  <c r="H114" i="3"/>
  <c r="E114" i="3"/>
  <c r="G114" i="3" s="1"/>
  <c r="H113" i="3"/>
  <c r="E113" i="3"/>
  <c r="G113" i="3" s="1"/>
  <c r="H112" i="3"/>
  <c r="E112" i="3"/>
  <c r="G112" i="3" s="1"/>
  <c r="H111" i="3"/>
  <c r="E111" i="3"/>
  <c r="G111" i="3" s="1"/>
  <c r="H110" i="3"/>
  <c r="E110" i="3"/>
  <c r="G110" i="3" s="1"/>
  <c r="H109" i="3"/>
  <c r="E109" i="3"/>
  <c r="G109" i="3" s="1"/>
  <c r="H108" i="3"/>
  <c r="E108" i="3"/>
  <c r="G108" i="3" s="1"/>
  <c r="H107" i="3"/>
  <c r="E107" i="3"/>
  <c r="G107" i="3" s="1"/>
  <c r="H106" i="3"/>
  <c r="E106" i="3"/>
  <c r="G106" i="3" s="1"/>
  <c r="H105" i="3"/>
  <c r="E105" i="3"/>
  <c r="G105" i="3" s="1"/>
  <c r="H104" i="3"/>
  <c r="G104" i="3"/>
  <c r="E104" i="3"/>
  <c r="H103" i="3"/>
  <c r="E103" i="3"/>
  <c r="G103" i="3" s="1"/>
  <c r="H102" i="3"/>
  <c r="E102" i="3"/>
  <c r="G102" i="3" s="1"/>
  <c r="H101" i="3"/>
  <c r="E101" i="3"/>
  <c r="G101" i="3" s="1"/>
  <c r="H100" i="3"/>
  <c r="E100" i="3"/>
  <c r="G100" i="3" s="1"/>
  <c r="H99" i="3"/>
  <c r="G99" i="3"/>
  <c r="E99" i="3"/>
  <c r="H98" i="3"/>
  <c r="E98" i="3"/>
  <c r="G98" i="3" s="1"/>
  <c r="H97" i="3"/>
  <c r="E97" i="3"/>
  <c r="G97" i="3" s="1"/>
  <c r="H96" i="3"/>
  <c r="E96" i="3"/>
  <c r="G96" i="3" s="1"/>
  <c r="H95" i="3"/>
  <c r="E95" i="3"/>
  <c r="G95" i="3" s="1"/>
  <c r="H94" i="3"/>
  <c r="E94" i="3"/>
  <c r="G94" i="3" s="1"/>
  <c r="H93" i="3"/>
  <c r="E93" i="3"/>
  <c r="G93" i="3" s="1"/>
  <c r="H92" i="3"/>
  <c r="G92" i="3"/>
  <c r="E92" i="3"/>
  <c r="H91" i="3"/>
  <c r="E91" i="3"/>
  <c r="G91" i="3" s="1"/>
  <c r="H90" i="3"/>
  <c r="E90" i="3"/>
  <c r="G90" i="3" s="1"/>
  <c r="H89" i="3"/>
  <c r="E89" i="3"/>
  <c r="G89" i="3" s="1"/>
  <c r="H88" i="3"/>
  <c r="E88" i="3"/>
  <c r="G88" i="3" s="1"/>
  <c r="H87" i="3"/>
  <c r="E87" i="3"/>
  <c r="G87" i="3" s="1"/>
  <c r="H86" i="3"/>
  <c r="E86" i="3"/>
  <c r="G86" i="3" s="1"/>
  <c r="H85" i="3"/>
  <c r="E85" i="3"/>
  <c r="G85" i="3" s="1"/>
  <c r="H84" i="3"/>
  <c r="E84" i="3"/>
  <c r="G84" i="3" s="1"/>
  <c r="H83" i="3"/>
  <c r="E83" i="3"/>
  <c r="G83" i="3" s="1"/>
  <c r="H82" i="3"/>
  <c r="E82" i="3"/>
  <c r="G82" i="3" s="1"/>
  <c r="H81" i="3"/>
  <c r="E81" i="3"/>
  <c r="G81" i="3" s="1"/>
  <c r="H80" i="3"/>
  <c r="E80" i="3"/>
  <c r="G80" i="3" s="1"/>
  <c r="H79" i="3"/>
  <c r="E79" i="3"/>
  <c r="G79" i="3" s="1"/>
  <c r="H78" i="3"/>
  <c r="E78" i="3"/>
  <c r="G78" i="3" s="1"/>
  <c r="H77" i="3"/>
  <c r="E77" i="3"/>
  <c r="G77" i="3" s="1"/>
  <c r="H76" i="3"/>
  <c r="E76" i="3"/>
  <c r="G76" i="3" s="1"/>
  <c r="H75" i="3"/>
  <c r="E75" i="3"/>
  <c r="G75" i="3" s="1"/>
  <c r="H74" i="3"/>
  <c r="E74" i="3"/>
  <c r="G74" i="3" s="1"/>
  <c r="H73" i="3"/>
  <c r="E73" i="3"/>
  <c r="G73" i="3" s="1"/>
  <c r="H72" i="3"/>
  <c r="G72" i="3"/>
  <c r="E72" i="3"/>
  <c r="H71" i="3"/>
  <c r="E71" i="3"/>
  <c r="G71" i="3" s="1"/>
  <c r="H70" i="3"/>
  <c r="E70" i="3"/>
  <c r="G70" i="3" s="1"/>
  <c r="H69" i="3"/>
  <c r="E69" i="3"/>
  <c r="G69" i="3" s="1"/>
  <c r="H68" i="3"/>
  <c r="E68" i="3"/>
  <c r="G68" i="3" s="1"/>
  <c r="H67" i="3"/>
  <c r="G67" i="3"/>
  <c r="E67" i="3"/>
  <c r="H66" i="3"/>
  <c r="E66" i="3"/>
  <c r="G66" i="3" s="1"/>
  <c r="H65" i="3"/>
  <c r="E65" i="3"/>
  <c r="G65" i="3" s="1"/>
  <c r="H64" i="3"/>
  <c r="E64" i="3"/>
  <c r="G64" i="3" s="1"/>
  <c r="H63" i="3"/>
  <c r="E63" i="3"/>
  <c r="G63" i="3" s="1"/>
  <c r="H62" i="3"/>
  <c r="E62" i="3"/>
  <c r="G62" i="3" s="1"/>
  <c r="H61" i="3"/>
  <c r="E61" i="3"/>
  <c r="G61" i="3" s="1"/>
  <c r="H60" i="3"/>
  <c r="G60" i="3"/>
  <c r="E60" i="3"/>
  <c r="H59" i="3"/>
  <c r="E59" i="3"/>
  <c r="G59" i="3" s="1"/>
  <c r="H58" i="3"/>
  <c r="E58" i="3"/>
  <c r="G58" i="3" s="1"/>
  <c r="H57" i="3"/>
  <c r="E57" i="3"/>
  <c r="G57" i="3" s="1"/>
  <c r="H56" i="3"/>
  <c r="G56" i="3"/>
  <c r="E56" i="3"/>
  <c r="H55" i="3"/>
  <c r="E55" i="3"/>
  <c r="G55" i="3" s="1"/>
  <c r="H54" i="3"/>
  <c r="E54" i="3"/>
  <c r="G54" i="3" s="1"/>
  <c r="H53" i="3"/>
  <c r="E53" i="3"/>
  <c r="G53" i="3" s="1"/>
  <c r="H52" i="3"/>
  <c r="E52" i="3"/>
  <c r="G52" i="3" s="1"/>
  <c r="H51" i="3"/>
  <c r="E51" i="3"/>
  <c r="G51" i="3" s="1"/>
  <c r="H50" i="3"/>
  <c r="E50" i="3"/>
  <c r="G50" i="3" s="1"/>
  <c r="H49" i="3"/>
  <c r="E49" i="3"/>
  <c r="G49" i="3" s="1"/>
  <c r="H48" i="3"/>
  <c r="E48" i="3"/>
  <c r="G48" i="3" s="1"/>
  <c r="H47" i="3"/>
  <c r="E47" i="3"/>
  <c r="G47" i="3" s="1"/>
  <c r="H46" i="3"/>
  <c r="E46" i="3"/>
  <c r="G46" i="3" s="1"/>
  <c r="H45" i="3"/>
  <c r="E45" i="3"/>
  <c r="G45" i="3" s="1"/>
  <c r="H44" i="3"/>
  <c r="G44" i="3"/>
  <c r="E44" i="3"/>
  <c r="H43" i="3"/>
  <c r="E43" i="3"/>
  <c r="G43" i="3" s="1"/>
  <c r="H42" i="3"/>
  <c r="E42" i="3"/>
  <c r="G42" i="3" s="1"/>
  <c r="H41" i="3"/>
  <c r="E41" i="3"/>
  <c r="G41" i="3" s="1"/>
  <c r="H40" i="3"/>
  <c r="G40" i="3"/>
  <c r="E40" i="3"/>
  <c r="H39" i="3"/>
  <c r="E39" i="3"/>
  <c r="G39" i="3" s="1"/>
  <c r="H38" i="3"/>
  <c r="E38" i="3"/>
  <c r="G38" i="3" s="1"/>
  <c r="H37" i="3"/>
  <c r="E37" i="3"/>
  <c r="G37" i="3" s="1"/>
  <c r="H36" i="3"/>
  <c r="E36" i="3"/>
  <c r="G36" i="3" s="1"/>
  <c r="H35" i="3"/>
  <c r="G35" i="3"/>
  <c r="E35" i="3"/>
  <c r="H34" i="3"/>
  <c r="E34" i="3"/>
  <c r="G34" i="3" s="1"/>
  <c r="H33" i="3"/>
  <c r="E33" i="3"/>
  <c r="G33" i="3" s="1"/>
  <c r="H32" i="3"/>
  <c r="E32" i="3"/>
  <c r="G32" i="3" s="1"/>
  <c r="H31" i="3"/>
  <c r="E31" i="3"/>
  <c r="G31" i="3" s="1"/>
  <c r="H30" i="3"/>
  <c r="E30" i="3"/>
  <c r="G30" i="3" s="1"/>
  <c r="H29" i="3"/>
  <c r="E29" i="3"/>
  <c r="G29" i="3" s="1"/>
  <c r="H28" i="3"/>
  <c r="G28" i="3"/>
  <c r="E28" i="3"/>
  <c r="H27" i="3"/>
  <c r="E27" i="3"/>
  <c r="G27" i="3" s="1"/>
  <c r="H26" i="3"/>
  <c r="E26" i="3"/>
  <c r="G26" i="3" s="1"/>
  <c r="H25" i="3"/>
  <c r="E25" i="3"/>
  <c r="G25" i="3" s="1"/>
  <c r="H24" i="3"/>
  <c r="G24" i="3"/>
  <c r="E24" i="3"/>
  <c r="H23" i="3"/>
  <c r="E23" i="3"/>
  <c r="G23" i="3" s="1"/>
  <c r="H22" i="3"/>
  <c r="E22" i="3"/>
  <c r="G22" i="3" s="1"/>
  <c r="H21" i="3"/>
  <c r="E21" i="3"/>
  <c r="G21" i="3" s="1"/>
  <c r="H20" i="3"/>
  <c r="E20" i="3"/>
  <c r="G20" i="3" s="1"/>
  <c r="H19" i="3"/>
  <c r="G19" i="3"/>
  <c r="E19" i="3"/>
  <c r="H18" i="3"/>
  <c r="E18" i="3"/>
  <c r="G18" i="3" s="1"/>
  <c r="H17" i="3"/>
  <c r="E17" i="3"/>
  <c r="G17" i="3" s="1"/>
  <c r="H16" i="3"/>
  <c r="E16" i="3"/>
  <c r="G16" i="3" s="1"/>
  <c r="H15" i="3"/>
  <c r="E15" i="3"/>
  <c r="G15" i="3" s="1"/>
  <c r="H14" i="3"/>
  <c r="E14" i="3"/>
  <c r="G14" i="3" s="1"/>
  <c r="H13" i="3"/>
  <c r="E13" i="3"/>
  <c r="G13" i="3" s="1"/>
  <c r="H12" i="3"/>
  <c r="G12" i="3"/>
  <c r="E12" i="3"/>
  <c r="H11" i="3"/>
  <c r="E11" i="3"/>
  <c r="G11" i="3" s="1"/>
  <c r="H10" i="3"/>
  <c r="E10" i="3"/>
  <c r="G10" i="3" s="1"/>
  <c r="H9" i="3"/>
  <c r="E9" i="3"/>
  <c r="G9" i="3" s="1"/>
  <c r="H8" i="3"/>
  <c r="G8" i="3"/>
  <c r="E8" i="3"/>
  <c r="H7" i="3"/>
  <c r="E7" i="3"/>
  <c r="G7" i="3" s="1"/>
  <c r="H471" i="2"/>
  <c r="H470" i="2"/>
  <c r="H469" i="2"/>
  <c r="H468" i="2"/>
  <c r="H467" i="2"/>
  <c r="H466" i="2"/>
  <c r="H465" i="2"/>
  <c r="H464" i="2"/>
  <c r="H463" i="2"/>
  <c r="H462" i="2"/>
  <c r="E462" i="2"/>
  <c r="G462" i="2" s="1"/>
  <c r="H461" i="2"/>
  <c r="E461" i="2"/>
  <c r="G461" i="2" s="1"/>
  <c r="H460" i="2"/>
  <c r="E460" i="2"/>
  <c r="G460" i="2" s="1"/>
  <c r="H459" i="2"/>
  <c r="E459" i="2"/>
  <c r="G459" i="2" s="1"/>
  <c r="H458" i="2"/>
  <c r="E458" i="2"/>
  <c r="G458" i="2" s="1"/>
  <c r="H457" i="2"/>
  <c r="E457" i="2"/>
  <c r="G457" i="2" s="1"/>
  <c r="H456" i="2"/>
  <c r="E456" i="2"/>
  <c r="G456" i="2" s="1"/>
  <c r="H455" i="2"/>
  <c r="E455" i="2"/>
  <c r="G455" i="2" s="1"/>
  <c r="H454" i="2"/>
  <c r="E454" i="2"/>
  <c r="G454" i="2" s="1"/>
  <c r="H453" i="2"/>
  <c r="E453" i="2"/>
  <c r="G453" i="2" s="1"/>
  <c r="H452" i="2"/>
  <c r="E452" i="2"/>
  <c r="G452" i="2" s="1"/>
  <c r="H451" i="2"/>
  <c r="G451" i="2"/>
  <c r="E451" i="2"/>
  <c r="H450" i="2"/>
  <c r="E450" i="2"/>
  <c r="G450" i="2" s="1"/>
  <c r="H449" i="2"/>
  <c r="E449" i="2"/>
  <c r="G449" i="2" s="1"/>
  <c r="H448" i="2"/>
  <c r="E448" i="2"/>
  <c r="G448" i="2" s="1"/>
  <c r="H447" i="2"/>
  <c r="E447" i="2"/>
  <c r="G447" i="2" s="1"/>
  <c r="H446" i="2"/>
  <c r="E446" i="2"/>
  <c r="G446" i="2" s="1"/>
  <c r="H445" i="2"/>
  <c r="E445" i="2"/>
  <c r="G445" i="2" s="1"/>
  <c r="H444" i="2"/>
  <c r="G444" i="2"/>
  <c r="E444" i="2"/>
  <c r="H443" i="2"/>
  <c r="E443" i="2"/>
  <c r="G443" i="2" s="1"/>
  <c r="H442" i="2"/>
  <c r="E442" i="2"/>
  <c r="G442" i="2" s="1"/>
  <c r="H441" i="2"/>
  <c r="E441" i="2"/>
  <c r="G441" i="2" s="1"/>
  <c r="H440" i="2"/>
  <c r="E440" i="2"/>
  <c r="G440" i="2" s="1"/>
  <c r="H439" i="2"/>
  <c r="G439" i="2"/>
  <c r="E439" i="2"/>
  <c r="H438" i="2"/>
  <c r="E438" i="2"/>
  <c r="G438" i="2" s="1"/>
  <c r="H437" i="2"/>
  <c r="E437" i="2"/>
  <c r="G437" i="2" s="1"/>
  <c r="H436" i="2"/>
  <c r="E436" i="2"/>
  <c r="G436" i="2" s="1"/>
  <c r="H435" i="2"/>
  <c r="E435" i="2"/>
  <c r="G435" i="2" s="1"/>
  <c r="H434" i="2"/>
  <c r="E434" i="2"/>
  <c r="G434" i="2" s="1"/>
  <c r="H433" i="2"/>
  <c r="E433" i="2"/>
  <c r="G433" i="2" s="1"/>
  <c r="H432" i="2"/>
  <c r="E432" i="2"/>
  <c r="G432" i="2" s="1"/>
  <c r="H431" i="2"/>
  <c r="E431" i="2"/>
  <c r="G431" i="2" s="1"/>
  <c r="H430" i="2"/>
  <c r="E430" i="2"/>
  <c r="G430" i="2" s="1"/>
  <c r="H429" i="2"/>
  <c r="E429" i="2"/>
  <c r="G429" i="2" s="1"/>
  <c r="H428" i="2"/>
  <c r="E428" i="2"/>
  <c r="G428" i="2" s="1"/>
  <c r="H427" i="2"/>
  <c r="E427" i="2"/>
  <c r="G427" i="2" s="1"/>
  <c r="H426" i="2"/>
  <c r="E426" i="2"/>
  <c r="G426" i="2" s="1"/>
  <c r="H425" i="2"/>
  <c r="E425" i="2"/>
  <c r="G425" i="2" s="1"/>
  <c r="H424" i="2"/>
  <c r="E424" i="2"/>
  <c r="G424" i="2" s="1"/>
  <c r="H423" i="2"/>
  <c r="E423" i="2"/>
  <c r="G423" i="2" s="1"/>
  <c r="H422" i="2"/>
  <c r="E422" i="2"/>
  <c r="G422" i="2" s="1"/>
  <c r="H421" i="2"/>
  <c r="E421" i="2"/>
  <c r="G421" i="2" s="1"/>
  <c r="H420" i="2"/>
  <c r="E420" i="2"/>
  <c r="G420" i="2" s="1"/>
  <c r="H419" i="2"/>
  <c r="G419" i="2"/>
  <c r="E419" i="2"/>
  <c r="H418" i="2"/>
  <c r="E418" i="2"/>
  <c r="G418" i="2" s="1"/>
  <c r="H417" i="2"/>
  <c r="E417" i="2"/>
  <c r="G417" i="2" s="1"/>
  <c r="H416" i="2"/>
  <c r="E416" i="2"/>
  <c r="G416" i="2" s="1"/>
  <c r="H415" i="2"/>
  <c r="E415" i="2"/>
  <c r="G415" i="2" s="1"/>
  <c r="H414" i="2"/>
  <c r="E414" i="2"/>
  <c r="G414" i="2" s="1"/>
  <c r="H413" i="2"/>
  <c r="E413" i="2"/>
  <c r="G413" i="2" s="1"/>
  <c r="H412" i="2"/>
  <c r="E412" i="2"/>
  <c r="G412" i="2" s="1"/>
  <c r="H411" i="2"/>
  <c r="E411" i="2"/>
  <c r="G411" i="2" s="1"/>
  <c r="H410" i="2"/>
  <c r="E410" i="2"/>
  <c r="G410" i="2" s="1"/>
  <c r="H409" i="2"/>
  <c r="E409" i="2"/>
  <c r="G409" i="2" s="1"/>
  <c r="H408" i="2"/>
  <c r="E408" i="2"/>
  <c r="G408" i="2" s="1"/>
  <c r="H407" i="2"/>
  <c r="E407" i="2"/>
  <c r="G407" i="2" s="1"/>
  <c r="H406" i="2"/>
  <c r="E406" i="2"/>
  <c r="G406" i="2" s="1"/>
  <c r="H405" i="2"/>
  <c r="E405" i="2"/>
  <c r="G405" i="2" s="1"/>
  <c r="H404" i="2"/>
  <c r="E404" i="2"/>
  <c r="G404" i="2" s="1"/>
  <c r="H403" i="2"/>
  <c r="G403" i="2"/>
  <c r="E403" i="2"/>
  <c r="H402" i="2"/>
  <c r="E402" i="2"/>
  <c r="G402" i="2" s="1"/>
  <c r="H401" i="2"/>
  <c r="E401" i="2"/>
  <c r="G401" i="2" s="1"/>
  <c r="H400" i="2"/>
  <c r="E400" i="2"/>
  <c r="G400" i="2" s="1"/>
  <c r="H399" i="2"/>
  <c r="E399" i="2"/>
  <c r="G399" i="2" s="1"/>
  <c r="H398" i="2"/>
  <c r="E398" i="2"/>
  <c r="G398" i="2" s="1"/>
  <c r="H397" i="2"/>
  <c r="E397" i="2"/>
  <c r="G397" i="2" s="1"/>
  <c r="H396" i="2"/>
  <c r="E396" i="2"/>
  <c r="G396" i="2" s="1"/>
  <c r="H395" i="2"/>
  <c r="E395" i="2"/>
  <c r="G395" i="2" s="1"/>
  <c r="H394" i="2"/>
  <c r="E394" i="2"/>
  <c r="G394" i="2" s="1"/>
  <c r="H393" i="2"/>
  <c r="E393" i="2"/>
  <c r="G393" i="2" s="1"/>
  <c r="H392" i="2"/>
  <c r="E392" i="2"/>
  <c r="G392" i="2" s="1"/>
  <c r="H391" i="2"/>
  <c r="E391" i="2"/>
  <c r="G391" i="2" s="1"/>
  <c r="H390" i="2"/>
  <c r="E390" i="2"/>
  <c r="G390" i="2" s="1"/>
  <c r="H389" i="2"/>
  <c r="G389" i="2"/>
  <c r="E389" i="2"/>
  <c r="H388" i="2"/>
  <c r="E388" i="2"/>
  <c r="G388" i="2" s="1"/>
  <c r="H387" i="2"/>
  <c r="E387" i="2"/>
  <c r="G387" i="2" s="1"/>
  <c r="H386" i="2"/>
  <c r="E386" i="2"/>
  <c r="G386" i="2" s="1"/>
  <c r="H385" i="2"/>
  <c r="E385" i="2"/>
  <c r="G385" i="2" s="1"/>
  <c r="H384" i="2"/>
  <c r="E384" i="2"/>
  <c r="G384" i="2" s="1"/>
  <c r="H383" i="2"/>
  <c r="E383" i="2"/>
  <c r="G383" i="2" s="1"/>
  <c r="H382" i="2"/>
  <c r="E382" i="2"/>
  <c r="G382" i="2" s="1"/>
  <c r="H381" i="2"/>
  <c r="E381" i="2"/>
  <c r="G381" i="2" s="1"/>
  <c r="H380" i="2"/>
  <c r="E380" i="2"/>
  <c r="G380" i="2" s="1"/>
  <c r="H379" i="2"/>
  <c r="E379" i="2"/>
  <c r="G379" i="2" s="1"/>
  <c r="H378" i="2"/>
  <c r="E378" i="2"/>
  <c r="G378" i="2" s="1"/>
  <c r="H377" i="2"/>
  <c r="G377" i="2"/>
  <c r="E377" i="2"/>
  <c r="H376" i="2"/>
  <c r="E376" i="2"/>
  <c r="G376" i="2" s="1"/>
  <c r="H375" i="2"/>
  <c r="E375" i="2"/>
  <c r="G375" i="2" s="1"/>
  <c r="H374" i="2"/>
  <c r="E374" i="2"/>
  <c r="G374" i="2" s="1"/>
  <c r="H373" i="2"/>
  <c r="E373" i="2"/>
  <c r="G373" i="2" s="1"/>
  <c r="H372" i="2"/>
  <c r="E372" i="2"/>
  <c r="G372" i="2" s="1"/>
  <c r="H371" i="2"/>
  <c r="E371" i="2"/>
  <c r="G371" i="2" s="1"/>
  <c r="H370" i="2"/>
  <c r="E370" i="2"/>
  <c r="G370" i="2" s="1"/>
  <c r="H369" i="2"/>
  <c r="E369" i="2"/>
  <c r="G369" i="2" s="1"/>
  <c r="H368" i="2"/>
  <c r="E368" i="2"/>
  <c r="G368" i="2" s="1"/>
  <c r="H367" i="2"/>
  <c r="E367" i="2"/>
  <c r="G367" i="2" s="1"/>
  <c r="E366" i="2"/>
  <c r="H366" i="2" s="1"/>
  <c r="E365" i="2"/>
  <c r="H365" i="2" s="1"/>
  <c r="E364" i="2"/>
  <c r="H364" i="2" s="1"/>
  <c r="E363" i="2"/>
  <c r="H363" i="2" s="1"/>
  <c r="E362" i="2"/>
  <c r="H362" i="2" s="1"/>
  <c r="E361" i="2"/>
  <c r="H361" i="2" s="1"/>
  <c r="E360" i="2"/>
  <c r="H360" i="2" s="1"/>
  <c r="E359" i="2"/>
  <c r="H359" i="2" s="1"/>
  <c r="E358" i="2"/>
  <c r="H358" i="2" s="1"/>
  <c r="E357" i="2"/>
  <c r="H357" i="2" s="1"/>
  <c r="E356" i="2"/>
  <c r="H356" i="2" s="1"/>
  <c r="E355" i="2"/>
  <c r="H355" i="2" s="1"/>
  <c r="E354" i="2"/>
  <c r="H354" i="2" s="1"/>
  <c r="E353" i="2"/>
  <c r="H353" i="2" s="1"/>
  <c r="E352" i="2"/>
  <c r="H352" i="2" s="1"/>
  <c r="E351" i="2"/>
  <c r="H351" i="2" s="1"/>
  <c r="E350" i="2"/>
  <c r="H350" i="2" s="1"/>
  <c r="E349" i="2"/>
  <c r="H349" i="2" s="1"/>
  <c r="E348" i="2"/>
  <c r="H348" i="2" s="1"/>
  <c r="E347" i="2"/>
  <c r="H347" i="2" s="1"/>
  <c r="E346" i="2"/>
  <c r="H346" i="2" s="1"/>
  <c r="E345" i="2"/>
  <c r="H345" i="2" s="1"/>
  <c r="E344" i="2"/>
  <c r="H344" i="2" s="1"/>
  <c r="E343" i="2"/>
  <c r="H343" i="2" s="1"/>
  <c r="E342" i="2"/>
  <c r="H342" i="2" s="1"/>
  <c r="E341" i="2"/>
  <c r="H341" i="2" s="1"/>
  <c r="E340" i="2"/>
  <c r="H340" i="2" s="1"/>
  <c r="E339" i="2"/>
  <c r="H339" i="2" s="1"/>
  <c r="E338" i="2"/>
  <c r="H338" i="2" s="1"/>
  <c r="E337" i="2"/>
  <c r="H337" i="2" s="1"/>
  <c r="E336" i="2"/>
  <c r="H336" i="2" s="1"/>
  <c r="E335" i="2"/>
  <c r="H335" i="2" s="1"/>
  <c r="E334" i="2"/>
  <c r="H334" i="2" s="1"/>
  <c r="H333" i="2"/>
  <c r="E333" i="2"/>
  <c r="E332" i="2"/>
  <c r="H332" i="2" s="1"/>
  <c r="E331" i="2"/>
  <c r="H331" i="2" s="1"/>
  <c r="H330" i="2"/>
  <c r="E330" i="2"/>
  <c r="E329" i="2"/>
  <c r="H329" i="2" s="1"/>
  <c r="E328" i="2"/>
  <c r="H328" i="2" s="1"/>
  <c r="E327" i="2"/>
  <c r="H327" i="2" s="1"/>
  <c r="E326" i="2"/>
  <c r="H326" i="2" s="1"/>
  <c r="E325" i="2"/>
  <c r="H325" i="2" s="1"/>
  <c r="E324" i="2"/>
  <c r="H324" i="2" s="1"/>
  <c r="E323" i="2"/>
  <c r="H323" i="2" s="1"/>
  <c r="E322" i="2"/>
  <c r="H322" i="2" s="1"/>
  <c r="E321" i="2"/>
  <c r="H321" i="2" s="1"/>
  <c r="E320" i="2"/>
  <c r="H320" i="2" s="1"/>
  <c r="E319" i="2"/>
  <c r="H319" i="2" s="1"/>
  <c r="E318" i="2"/>
  <c r="H318" i="2" s="1"/>
  <c r="E317" i="2"/>
  <c r="H317" i="2" s="1"/>
  <c r="E316" i="2"/>
  <c r="H316" i="2" s="1"/>
  <c r="E315" i="2"/>
  <c r="H315" i="2" s="1"/>
  <c r="E314" i="2"/>
  <c r="H314" i="2" s="1"/>
  <c r="E313" i="2"/>
  <c r="H313" i="2" s="1"/>
  <c r="E312" i="2"/>
  <c r="H312" i="2" s="1"/>
  <c r="E311" i="2"/>
  <c r="H311" i="2" s="1"/>
  <c r="E310" i="2"/>
  <c r="H310" i="2" s="1"/>
  <c r="E309" i="2"/>
  <c r="H309" i="2" s="1"/>
  <c r="E308" i="2"/>
  <c r="H308" i="2" s="1"/>
  <c r="E307" i="2"/>
  <c r="H307" i="2" s="1"/>
  <c r="E306" i="2"/>
  <c r="H306" i="2" s="1"/>
  <c r="E305" i="2"/>
  <c r="H305" i="2" s="1"/>
  <c r="E304" i="2"/>
  <c r="H304" i="2" s="1"/>
  <c r="E303" i="2"/>
  <c r="H303" i="2" s="1"/>
  <c r="E302" i="2"/>
  <c r="H302" i="2" s="1"/>
  <c r="E301" i="2"/>
  <c r="H301" i="2" s="1"/>
  <c r="E300" i="2"/>
  <c r="H300" i="2" s="1"/>
  <c r="E299" i="2"/>
  <c r="H299" i="2" s="1"/>
  <c r="E298" i="2"/>
  <c r="H298" i="2" s="1"/>
  <c r="E297" i="2"/>
  <c r="H297" i="2" s="1"/>
  <c r="E296" i="2"/>
  <c r="H296" i="2" s="1"/>
  <c r="E295" i="2"/>
  <c r="H295" i="2" s="1"/>
  <c r="E294" i="2"/>
  <c r="H294" i="2" s="1"/>
  <c r="E293" i="2"/>
  <c r="H293" i="2" s="1"/>
  <c r="E292" i="2"/>
  <c r="H292" i="2" s="1"/>
  <c r="E291" i="2"/>
  <c r="H291" i="2" s="1"/>
  <c r="E290" i="2"/>
  <c r="H290" i="2" s="1"/>
  <c r="E289" i="2"/>
  <c r="H289" i="2" s="1"/>
  <c r="E288" i="2"/>
  <c r="H288" i="2" s="1"/>
  <c r="E287" i="2"/>
  <c r="H287" i="2" s="1"/>
  <c r="E286" i="2"/>
  <c r="H286" i="2" s="1"/>
  <c r="E285" i="2"/>
  <c r="H285" i="2" s="1"/>
  <c r="E284" i="2"/>
  <c r="H284" i="2" s="1"/>
  <c r="E283" i="2"/>
  <c r="H283" i="2" s="1"/>
  <c r="E282" i="2"/>
  <c r="H282" i="2" s="1"/>
  <c r="E281" i="2"/>
  <c r="H281" i="2" s="1"/>
  <c r="E280" i="2"/>
  <c r="H280" i="2" s="1"/>
  <c r="E279" i="2"/>
  <c r="H279" i="2" s="1"/>
  <c r="E278" i="2"/>
  <c r="H278" i="2" s="1"/>
  <c r="E277" i="2"/>
  <c r="H277" i="2" s="1"/>
  <c r="E276" i="2"/>
  <c r="H276" i="2" s="1"/>
  <c r="E275" i="2"/>
  <c r="H275" i="2" s="1"/>
  <c r="E274" i="2"/>
  <c r="H274" i="2" s="1"/>
  <c r="E273" i="2"/>
  <c r="H273" i="2" s="1"/>
  <c r="E272" i="2"/>
  <c r="H272" i="2" s="1"/>
  <c r="E271" i="2"/>
  <c r="H271" i="2" s="1"/>
  <c r="E270" i="2"/>
  <c r="H270" i="2" s="1"/>
  <c r="E269" i="2"/>
  <c r="H269" i="2" s="1"/>
  <c r="E268" i="2"/>
  <c r="H268" i="2" s="1"/>
  <c r="E267" i="2"/>
  <c r="H267" i="2" s="1"/>
  <c r="E266" i="2"/>
  <c r="H266" i="2" s="1"/>
  <c r="E265" i="2"/>
  <c r="H265" i="2" s="1"/>
  <c r="E264" i="2"/>
  <c r="H264" i="2" s="1"/>
  <c r="E263" i="2"/>
  <c r="H263" i="2" s="1"/>
  <c r="E262" i="2"/>
  <c r="H262" i="2" s="1"/>
  <c r="E261" i="2"/>
  <c r="H261" i="2" s="1"/>
  <c r="E260" i="2"/>
  <c r="H260" i="2" s="1"/>
  <c r="E259" i="2"/>
  <c r="H259" i="2" s="1"/>
  <c r="E258" i="2"/>
  <c r="H258" i="2" s="1"/>
  <c r="E257" i="2"/>
  <c r="H257" i="2" s="1"/>
  <c r="E256" i="2"/>
  <c r="H256" i="2" s="1"/>
  <c r="E255" i="2"/>
  <c r="H255" i="2" s="1"/>
  <c r="E254" i="2"/>
  <c r="H254" i="2" s="1"/>
  <c r="E253" i="2"/>
  <c r="H253" i="2" s="1"/>
  <c r="E252" i="2"/>
  <c r="H252" i="2" s="1"/>
  <c r="E251" i="2"/>
  <c r="H251" i="2" s="1"/>
  <c r="E250" i="2"/>
  <c r="H250" i="2" s="1"/>
  <c r="E249" i="2"/>
  <c r="H249" i="2" s="1"/>
  <c r="E248" i="2"/>
  <c r="H248" i="2" s="1"/>
  <c r="E247" i="2"/>
  <c r="H247" i="2" s="1"/>
  <c r="E246" i="2"/>
  <c r="H246" i="2" s="1"/>
  <c r="E245" i="2"/>
  <c r="H245" i="2" s="1"/>
  <c r="E244" i="2"/>
  <c r="H244" i="2" s="1"/>
  <c r="E243" i="2"/>
  <c r="H243" i="2" s="1"/>
  <c r="E242" i="2"/>
  <c r="H242" i="2" s="1"/>
  <c r="E241" i="2"/>
  <c r="H241" i="2" s="1"/>
  <c r="E240" i="2"/>
  <c r="H240" i="2" s="1"/>
  <c r="E239" i="2"/>
  <c r="H239" i="2" s="1"/>
  <c r="E238" i="2"/>
  <c r="H238" i="2" s="1"/>
  <c r="E237" i="2"/>
  <c r="H237" i="2" s="1"/>
  <c r="E236" i="2"/>
  <c r="H236" i="2" s="1"/>
  <c r="E235" i="2"/>
  <c r="H235" i="2" s="1"/>
  <c r="E234" i="2"/>
  <c r="H234" i="2" s="1"/>
  <c r="E233" i="2"/>
  <c r="H233" i="2" s="1"/>
  <c r="E232" i="2"/>
  <c r="H232" i="2" s="1"/>
  <c r="E231" i="2"/>
  <c r="H231" i="2" s="1"/>
  <c r="E230" i="2"/>
  <c r="H230" i="2" s="1"/>
  <c r="E229" i="2"/>
  <c r="H229" i="2" s="1"/>
  <c r="E228" i="2"/>
  <c r="H228" i="2" s="1"/>
  <c r="E227" i="2"/>
  <c r="H227" i="2" s="1"/>
  <c r="E226" i="2"/>
  <c r="H226" i="2" s="1"/>
  <c r="E225" i="2"/>
  <c r="H225" i="2" s="1"/>
  <c r="E224" i="2"/>
  <c r="H224" i="2" s="1"/>
  <c r="E223" i="2"/>
  <c r="H223" i="2" s="1"/>
  <c r="E222" i="2"/>
  <c r="H222" i="2" s="1"/>
  <c r="E221" i="2"/>
  <c r="H221" i="2" s="1"/>
  <c r="E220" i="2"/>
  <c r="H220" i="2" s="1"/>
  <c r="E219" i="2"/>
  <c r="H219" i="2" s="1"/>
  <c r="E218" i="2"/>
  <c r="H218" i="2" s="1"/>
  <c r="E217" i="2"/>
  <c r="H217" i="2" s="1"/>
  <c r="E216" i="2"/>
  <c r="H216" i="2" s="1"/>
  <c r="E215" i="2"/>
  <c r="H215" i="2" s="1"/>
  <c r="E214" i="2"/>
  <c r="H214" i="2" s="1"/>
  <c r="E213" i="2"/>
  <c r="H213" i="2" s="1"/>
  <c r="E212" i="2"/>
  <c r="H212" i="2" s="1"/>
  <c r="E211" i="2"/>
  <c r="H211" i="2" s="1"/>
  <c r="E210" i="2"/>
  <c r="H210" i="2" s="1"/>
  <c r="E209" i="2"/>
  <c r="H209" i="2" s="1"/>
  <c r="E208" i="2"/>
  <c r="H208" i="2" s="1"/>
  <c r="E207" i="2"/>
  <c r="H207" i="2" s="1"/>
  <c r="E206" i="2"/>
  <c r="H206" i="2" s="1"/>
  <c r="E205" i="2"/>
  <c r="H205" i="2" s="1"/>
  <c r="E204" i="2"/>
  <c r="H204" i="2" s="1"/>
  <c r="E203" i="2"/>
  <c r="H203" i="2" s="1"/>
  <c r="E202" i="2"/>
  <c r="H202" i="2" s="1"/>
  <c r="E201" i="2"/>
  <c r="H201" i="2" s="1"/>
  <c r="E200" i="2"/>
  <c r="H200" i="2" s="1"/>
  <c r="E199" i="2"/>
  <c r="H199" i="2" s="1"/>
  <c r="E198" i="2"/>
  <c r="H198" i="2" s="1"/>
  <c r="E197" i="2"/>
  <c r="H197" i="2" s="1"/>
  <c r="E196" i="2"/>
  <c r="H196" i="2" s="1"/>
  <c r="E195" i="2"/>
  <c r="H195" i="2" s="1"/>
  <c r="E194" i="2"/>
  <c r="H194" i="2" s="1"/>
  <c r="E193" i="2"/>
  <c r="H193" i="2" s="1"/>
  <c r="E192" i="2"/>
  <c r="H192" i="2" s="1"/>
  <c r="E191" i="2"/>
  <c r="H191" i="2" s="1"/>
  <c r="E190" i="2"/>
  <c r="H190" i="2" s="1"/>
  <c r="E189" i="2"/>
  <c r="H189" i="2" s="1"/>
  <c r="E188" i="2"/>
  <c r="H188" i="2" s="1"/>
  <c r="E187" i="2"/>
  <c r="H187" i="2" s="1"/>
  <c r="E186" i="2"/>
  <c r="H186" i="2" s="1"/>
  <c r="E185" i="2"/>
  <c r="H185" i="2" s="1"/>
  <c r="E184" i="2"/>
  <c r="H184" i="2" s="1"/>
  <c r="E183" i="2"/>
  <c r="H183" i="2" s="1"/>
  <c r="E182" i="2"/>
  <c r="H182" i="2" s="1"/>
  <c r="E181" i="2"/>
  <c r="H181" i="2" s="1"/>
  <c r="E180" i="2"/>
  <c r="H180" i="2" s="1"/>
  <c r="E179" i="2"/>
  <c r="H179" i="2" s="1"/>
  <c r="E178" i="2"/>
  <c r="H178" i="2" s="1"/>
  <c r="E177" i="2"/>
  <c r="H177" i="2" s="1"/>
  <c r="E176" i="2"/>
  <c r="H176" i="2" s="1"/>
  <c r="E175" i="2"/>
  <c r="H175" i="2" s="1"/>
  <c r="E174" i="2"/>
  <c r="H174" i="2" s="1"/>
  <c r="E173" i="2"/>
  <c r="H173" i="2" s="1"/>
  <c r="E172" i="2"/>
  <c r="H172" i="2" s="1"/>
  <c r="E171" i="2"/>
  <c r="H171" i="2" s="1"/>
  <c r="E170" i="2"/>
  <c r="H170" i="2" s="1"/>
  <c r="E169" i="2"/>
  <c r="H169" i="2" s="1"/>
  <c r="E168" i="2"/>
  <c r="H168" i="2" s="1"/>
  <c r="E167" i="2"/>
  <c r="H167" i="2" s="1"/>
  <c r="E166" i="2"/>
  <c r="H166" i="2" s="1"/>
  <c r="E165" i="2"/>
  <c r="H165" i="2" s="1"/>
  <c r="E164" i="2"/>
  <c r="H164" i="2" s="1"/>
  <c r="E163" i="2"/>
  <c r="H163" i="2" s="1"/>
  <c r="E162" i="2"/>
  <c r="H162" i="2" s="1"/>
  <c r="E161" i="2"/>
  <c r="H161" i="2" s="1"/>
  <c r="E160" i="2"/>
  <c r="H160" i="2" s="1"/>
  <c r="E159" i="2"/>
  <c r="H159" i="2" s="1"/>
  <c r="E158" i="2"/>
  <c r="H158" i="2" s="1"/>
  <c r="E157" i="2"/>
  <c r="H157" i="2" s="1"/>
  <c r="E156" i="2"/>
  <c r="H156" i="2" s="1"/>
  <c r="E155" i="2"/>
  <c r="H155" i="2" s="1"/>
  <c r="E154" i="2"/>
  <c r="H154" i="2" s="1"/>
  <c r="E153" i="2"/>
  <c r="H153" i="2" s="1"/>
  <c r="E152" i="2"/>
  <c r="H152" i="2" s="1"/>
  <c r="E151" i="2"/>
  <c r="H151" i="2" s="1"/>
  <c r="E150" i="2"/>
  <c r="H150" i="2" s="1"/>
  <c r="E149" i="2"/>
  <c r="H149" i="2" s="1"/>
  <c r="E148" i="2"/>
  <c r="H148" i="2" s="1"/>
  <c r="E147" i="2"/>
  <c r="H147" i="2" s="1"/>
  <c r="E146" i="2"/>
  <c r="H146" i="2" s="1"/>
  <c r="E145" i="2"/>
  <c r="H145" i="2" s="1"/>
  <c r="E144" i="2"/>
  <c r="H144" i="2" s="1"/>
  <c r="E143" i="2"/>
  <c r="H143" i="2" s="1"/>
  <c r="E142" i="2"/>
  <c r="H142" i="2" s="1"/>
  <c r="E141" i="2"/>
  <c r="H141" i="2" s="1"/>
  <c r="E140" i="2"/>
  <c r="H140" i="2" s="1"/>
  <c r="E139" i="2"/>
  <c r="H139" i="2" s="1"/>
  <c r="E138" i="2"/>
  <c r="H138" i="2" s="1"/>
  <c r="E137" i="2"/>
  <c r="H137" i="2" s="1"/>
  <c r="E136" i="2"/>
  <c r="H136" i="2" s="1"/>
  <c r="E135" i="2"/>
  <c r="H135" i="2" s="1"/>
  <c r="E134" i="2"/>
  <c r="H134" i="2" s="1"/>
  <c r="E133" i="2"/>
  <c r="H133" i="2" s="1"/>
  <c r="E132" i="2"/>
  <c r="H132" i="2" s="1"/>
  <c r="E131" i="2"/>
  <c r="H131" i="2" s="1"/>
  <c r="E130" i="2"/>
  <c r="H130" i="2" s="1"/>
  <c r="E129" i="2"/>
  <c r="H129" i="2" s="1"/>
  <c r="E128" i="2"/>
  <c r="H128" i="2" s="1"/>
  <c r="E127" i="2"/>
  <c r="H127" i="2" s="1"/>
  <c r="E126" i="2"/>
  <c r="H126" i="2" s="1"/>
  <c r="E125" i="2"/>
  <c r="H125" i="2" s="1"/>
  <c r="E124" i="2"/>
  <c r="H124" i="2" s="1"/>
  <c r="E123" i="2"/>
  <c r="H123" i="2" s="1"/>
  <c r="E122" i="2"/>
  <c r="H122" i="2" s="1"/>
  <c r="E121" i="2"/>
  <c r="H121" i="2" s="1"/>
  <c r="E120" i="2"/>
  <c r="H120" i="2" s="1"/>
  <c r="E119" i="2"/>
  <c r="H119" i="2" s="1"/>
  <c r="E118" i="2"/>
  <c r="H118" i="2" s="1"/>
  <c r="E117" i="2"/>
  <c r="H117" i="2" s="1"/>
  <c r="E116" i="2"/>
  <c r="H116" i="2" s="1"/>
  <c r="E115" i="2"/>
  <c r="H115" i="2" s="1"/>
  <c r="E114" i="2"/>
  <c r="H114" i="2" s="1"/>
  <c r="E113" i="2"/>
  <c r="H113" i="2" s="1"/>
  <c r="E112" i="2"/>
  <c r="H112" i="2" s="1"/>
  <c r="E111" i="2"/>
  <c r="H111" i="2" s="1"/>
  <c r="E110" i="2"/>
  <c r="H110" i="2" s="1"/>
  <c r="E109" i="2"/>
  <c r="H109" i="2" s="1"/>
  <c r="E108" i="2"/>
  <c r="H108" i="2" s="1"/>
  <c r="E107" i="2"/>
  <c r="H107" i="2" s="1"/>
  <c r="E106" i="2"/>
  <c r="H106" i="2" s="1"/>
  <c r="E105" i="2"/>
  <c r="H105" i="2" s="1"/>
  <c r="E104" i="2"/>
  <c r="H104" i="2" s="1"/>
  <c r="E103" i="2"/>
  <c r="H103" i="2" s="1"/>
  <c r="E102" i="2"/>
  <c r="H102" i="2" s="1"/>
  <c r="E101" i="2"/>
  <c r="H101" i="2" s="1"/>
  <c r="E100" i="2"/>
  <c r="H100" i="2" s="1"/>
  <c r="E99" i="2"/>
  <c r="H99" i="2" s="1"/>
  <c r="E98" i="2"/>
  <c r="H98" i="2" s="1"/>
  <c r="E97" i="2"/>
  <c r="H97" i="2" s="1"/>
  <c r="E96" i="2"/>
  <c r="H96" i="2" s="1"/>
  <c r="E95" i="2"/>
  <c r="H95" i="2" s="1"/>
  <c r="E94" i="2"/>
  <c r="H94" i="2" s="1"/>
  <c r="E93" i="2"/>
  <c r="H93" i="2" s="1"/>
  <c r="E92" i="2"/>
  <c r="H92" i="2" s="1"/>
  <c r="E91" i="2"/>
  <c r="H91" i="2" s="1"/>
  <c r="E90" i="2"/>
  <c r="H90" i="2" s="1"/>
  <c r="E89" i="2"/>
  <c r="H89" i="2" s="1"/>
  <c r="E88" i="2"/>
  <c r="H88" i="2" s="1"/>
  <c r="E87" i="2"/>
  <c r="H87" i="2" s="1"/>
  <c r="E86" i="2"/>
  <c r="H86" i="2" s="1"/>
  <c r="E85" i="2"/>
  <c r="H85" i="2" s="1"/>
  <c r="E84" i="2"/>
  <c r="H84" i="2" s="1"/>
  <c r="E83" i="2"/>
  <c r="H83" i="2" s="1"/>
  <c r="E82" i="2"/>
  <c r="H82" i="2" s="1"/>
  <c r="E81" i="2"/>
  <c r="H81" i="2" s="1"/>
  <c r="E80" i="2"/>
  <c r="H80" i="2" s="1"/>
  <c r="E79" i="2"/>
  <c r="H79" i="2" s="1"/>
  <c r="E78" i="2"/>
  <c r="H78" i="2" s="1"/>
  <c r="E77" i="2"/>
  <c r="H77" i="2" s="1"/>
  <c r="E76" i="2"/>
  <c r="H76" i="2" s="1"/>
  <c r="E75" i="2"/>
  <c r="H75" i="2" s="1"/>
  <c r="E74" i="2"/>
  <c r="H74" i="2" s="1"/>
  <c r="E73" i="2"/>
  <c r="H73" i="2" s="1"/>
  <c r="E72" i="2"/>
  <c r="H72" i="2" s="1"/>
  <c r="E71" i="2"/>
  <c r="H71" i="2" s="1"/>
  <c r="E70" i="2"/>
  <c r="H70" i="2" s="1"/>
  <c r="E69" i="2"/>
  <c r="H69" i="2" s="1"/>
  <c r="E68" i="2"/>
  <c r="H68" i="2" s="1"/>
  <c r="E67" i="2"/>
  <c r="H67" i="2" s="1"/>
  <c r="E66" i="2"/>
  <c r="H66" i="2" s="1"/>
  <c r="E65" i="2"/>
  <c r="H65" i="2" s="1"/>
  <c r="E64" i="2"/>
  <c r="H64" i="2" s="1"/>
  <c r="E63" i="2"/>
  <c r="H63" i="2" s="1"/>
  <c r="E62" i="2"/>
  <c r="H62" i="2" s="1"/>
  <c r="E61" i="2"/>
  <c r="H61" i="2" s="1"/>
  <c r="E60" i="2"/>
  <c r="H60" i="2" s="1"/>
  <c r="E59" i="2"/>
  <c r="H59" i="2" s="1"/>
  <c r="E58" i="2"/>
  <c r="H58" i="2" s="1"/>
  <c r="E57" i="2"/>
  <c r="H57" i="2" s="1"/>
  <c r="E56" i="2"/>
  <c r="H56" i="2" s="1"/>
  <c r="E55" i="2"/>
  <c r="H55" i="2" s="1"/>
  <c r="E54" i="2"/>
  <c r="H54" i="2" s="1"/>
  <c r="E53" i="2"/>
  <c r="H53" i="2" s="1"/>
  <c r="E52" i="2"/>
  <c r="H52" i="2" s="1"/>
  <c r="E51" i="2"/>
  <c r="H51" i="2" s="1"/>
  <c r="E50" i="2"/>
  <c r="H50" i="2" s="1"/>
  <c r="E49" i="2"/>
  <c r="H49" i="2" s="1"/>
  <c r="E48" i="2"/>
  <c r="H48" i="2" s="1"/>
  <c r="E47" i="2"/>
  <c r="H47" i="2" s="1"/>
  <c r="E46" i="2"/>
  <c r="H46" i="2" s="1"/>
  <c r="E45" i="2"/>
  <c r="H45" i="2" s="1"/>
  <c r="E44" i="2"/>
  <c r="H44" i="2" s="1"/>
  <c r="E43" i="2"/>
  <c r="H43" i="2" s="1"/>
  <c r="E42" i="2"/>
  <c r="H42" i="2" s="1"/>
  <c r="E41" i="2"/>
  <c r="H41" i="2" s="1"/>
  <c r="E40" i="2"/>
  <c r="H40" i="2" s="1"/>
  <c r="E39" i="2"/>
  <c r="H39" i="2" s="1"/>
  <c r="E38" i="2"/>
  <c r="H38" i="2" s="1"/>
  <c r="E37" i="2"/>
  <c r="H37" i="2" s="1"/>
  <c r="E36" i="2"/>
  <c r="H36" i="2" s="1"/>
  <c r="E35" i="2"/>
  <c r="H35" i="2" s="1"/>
  <c r="E34" i="2"/>
  <c r="H34" i="2" s="1"/>
  <c r="E33" i="2"/>
  <c r="H33" i="2" s="1"/>
  <c r="E32" i="2"/>
  <c r="H32" i="2" s="1"/>
  <c r="E31" i="2"/>
  <c r="H31" i="2" s="1"/>
  <c r="E30" i="2"/>
  <c r="H30" i="2" s="1"/>
  <c r="E29" i="2"/>
  <c r="H29" i="2" s="1"/>
  <c r="E28" i="2"/>
  <c r="H28" i="2" s="1"/>
  <c r="E27" i="2"/>
  <c r="H27" i="2" s="1"/>
  <c r="E26" i="2"/>
  <c r="H26" i="2" s="1"/>
  <c r="E25" i="2"/>
  <c r="H25" i="2" s="1"/>
  <c r="E24" i="2"/>
  <c r="H24" i="2" s="1"/>
  <c r="E23" i="2"/>
  <c r="H23" i="2" s="1"/>
  <c r="E22" i="2"/>
  <c r="H22" i="2" s="1"/>
  <c r="E21" i="2"/>
  <c r="H21" i="2" s="1"/>
  <c r="E20" i="2"/>
  <c r="H20" i="2" s="1"/>
  <c r="E19" i="2"/>
  <c r="H19" i="2" s="1"/>
  <c r="E18" i="2"/>
  <c r="H18" i="2" s="1"/>
  <c r="E17" i="2"/>
  <c r="H17" i="2" s="1"/>
  <c r="E16" i="2"/>
  <c r="H16" i="2" s="1"/>
  <c r="E15" i="2"/>
  <c r="H15" i="2" s="1"/>
  <c r="E14" i="2"/>
  <c r="H14" i="2" s="1"/>
  <c r="E13" i="2"/>
  <c r="H13" i="2" s="1"/>
  <c r="E12" i="2"/>
  <c r="H12" i="2" s="1"/>
  <c r="E11" i="2"/>
  <c r="H11" i="2" s="1"/>
  <c r="E10" i="2"/>
  <c r="H10" i="2" s="1"/>
  <c r="E9" i="2"/>
  <c r="H9" i="2" s="1"/>
  <c r="E8" i="2"/>
  <c r="H8" i="2" s="1"/>
  <c r="E7" i="2"/>
  <c r="H7" i="2" s="1"/>
  <c r="T411" i="7"/>
  <c r="Y411" i="7" s="1"/>
  <c r="H411" i="7"/>
  <c r="T410" i="7"/>
  <c r="Y410" i="7" s="1"/>
  <c r="H410" i="7"/>
  <c r="T409" i="7"/>
  <c r="Y409" i="7" s="1"/>
  <c r="H409" i="7"/>
  <c r="T408" i="7"/>
  <c r="Y408" i="7" s="1"/>
  <c r="H408" i="7"/>
  <c r="W407" i="7"/>
  <c r="AB407" i="7" s="1"/>
  <c r="T407" i="7"/>
  <c r="Y407" i="7" s="1"/>
  <c r="H407" i="7"/>
  <c r="W406" i="7"/>
  <c r="AB406" i="7" s="1"/>
  <c r="T406" i="7"/>
  <c r="Y406" i="7" s="1"/>
  <c r="H406" i="7"/>
  <c r="W405" i="7"/>
  <c r="AB405" i="7" s="1"/>
  <c r="T405" i="7"/>
  <c r="Y405" i="7" s="1"/>
  <c r="H405" i="7"/>
  <c r="W404" i="7"/>
  <c r="AB404" i="7" s="1"/>
  <c r="T404" i="7"/>
  <c r="Y404" i="7" s="1"/>
  <c r="H404" i="7"/>
  <c r="W403" i="7"/>
  <c r="AB403" i="7" s="1"/>
  <c r="T403" i="7"/>
  <c r="Y403" i="7" s="1"/>
  <c r="H403" i="7"/>
  <c r="W402" i="7"/>
  <c r="AB402" i="7" s="1"/>
  <c r="T402" i="7"/>
  <c r="Y402" i="7" s="1"/>
  <c r="H402" i="7"/>
  <c r="W401" i="7"/>
  <c r="AB401" i="7" s="1"/>
  <c r="T401" i="7"/>
  <c r="Y401" i="7" s="1"/>
  <c r="H401" i="7"/>
  <c r="W400" i="7"/>
  <c r="AB400" i="7" s="1"/>
  <c r="T400" i="7"/>
  <c r="Y400" i="7" s="1"/>
  <c r="H400" i="7"/>
  <c r="W399" i="7"/>
  <c r="AB399" i="7" s="1"/>
  <c r="T399" i="7"/>
  <c r="Y399" i="7" s="1"/>
  <c r="H399" i="7"/>
  <c r="W398" i="7"/>
  <c r="AB398" i="7" s="1"/>
  <c r="T398" i="7"/>
  <c r="Y398" i="7" s="1"/>
  <c r="H398" i="7"/>
  <c r="W397" i="7"/>
  <c r="AB397" i="7" s="1"/>
  <c r="T397" i="7"/>
  <c r="Y397" i="7" s="1"/>
  <c r="H397" i="7"/>
  <c r="W396" i="7"/>
  <c r="AB396" i="7" s="1"/>
  <c r="T396" i="7"/>
  <c r="Y396" i="7" s="1"/>
  <c r="H396" i="7"/>
  <c r="W395" i="7"/>
  <c r="AB395" i="7" s="1"/>
  <c r="T395" i="7"/>
  <c r="Y395" i="7" s="1"/>
  <c r="H395" i="7"/>
  <c r="W394" i="7"/>
  <c r="AB394" i="7" s="1"/>
  <c r="T394" i="7"/>
  <c r="Y394" i="7" s="1"/>
  <c r="H394" i="7"/>
  <c r="W393" i="7"/>
  <c r="AB393" i="7" s="1"/>
  <c r="T393" i="7"/>
  <c r="Y393" i="7" s="1"/>
  <c r="H393" i="7"/>
  <c r="W392" i="7"/>
  <c r="AB392" i="7" s="1"/>
  <c r="T392" i="7"/>
  <c r="Y392" i="7" s="1"/>
  <c r="H392" i="7"/>
  <c r="W391" i="7"/>
  <c r="AB391" i="7" s="1"/>
  <c r="T391" i="7"/>
  <c r="Y391" i="7" s="1"/>
  <c r="H391" i="7"/>
  <c r="W390" i="7"/>
  <c r="AB390" i="7" s="1"/>
  <c r="T390" i="7"/>
  <c r="Y390" i="7" s="1"/>
  <c r="H390" i="7"/>
  <c r="W389" i="7"/>
  <c r="AB389" i="7" s="1"/>
  <c r="T389" i="7"/>
  <c r="Y389" i="7" s="1"/>
  <c r="H389" i="7"/>
  <c r="W388" i="7"/>
  <c r="AB388" i="7" s="1"/>
  <c r="T388" i="7"/>
  <c r="Y388" i="7" s="1"/>
  <c r="H388" i="7"/>
  <c r="W387" i="7"/>
  <c r="AB387" i="7" s="1"/>
  <c r="T387" i="7"/>
  <c r="Y387" i="7" s="1"/>
  <c r="H387" i="7"/>
  <c r="W386" i="7"/>
  <c r="AB386" i="7" s="1"/>
  <c r="T386" i="7"/>
  <c r="Y386" i="7" s="1"/>
  <c r="H386" i="7"/>
  <c r="W385" i="7"/>
  <c r="AB385" i="7" s="1"/>
  <c r="T385" i="7"/>
  <c r="Y385" i="7" s="1"/>
  <c r="H385" i="7"/>
  <c r="W384" i="7"/>
  <c r="AB384" i="7" s="1"/>
  <c r="T384" i="7"/>
  <c r="Y384" i="7" s="1"/>
  <c r="H384" i="7"/>
  <c r="W383" i="7"/>
  <c r="AB383" i="7" s="1"/>
  <c r="T383" i="7"/>
  <c r="Y383" i="7" s="1"/>
  <c r="H383" i="7"/>
  <c r="W382" i="7"/>
  <c r="AB382" i="7" s="1"/>
  <c r="T382" i="7"/>
  <c r="Y382" i="7" s="1"/>
  <c r="H382" i="7"/>
  <c r="W381" i="7"/>
  <c r="AB381" i="7" s="1"/>
  <c r="T381" i="7"/>
  <c r="Y381" i="7" s="1"/>
  <c r="H381" i="7"/>
  <c r="W380" i="7"/>
  <c r="AB380" i="7" s="1"/>
  <c r="T380" i="7"/>
  <c r="Y380" i="7" s="1"/>
  <c r="H380" i="7"/>
  <c r="W379" i="7"/>
  <c r="AB379" i="7" s="1"/>
  <c r="T379" i="7"/>
  <c r="Y379" i="7" s="1"/>
  <c r="H379" i="7"/>
  <c r="W378" i="7"/>
  <c r="AB378" i="7" s="1"/>
  <c r="T378" i="7"/>
  <c r="Y378" i="7" s="1"/>
  <c r="H378" i="7"/>
  <c r="W377" i="7"/>
  <c r="AB377" i="7" s="1"/>
  <c r="T377" i="7"/>
  <c r="Y377" i="7" s="1"/>
  <c r="H377" i="7"/>
  <c r="W376" i="7"/>
  <c r="AB376" i="7" s="1"/>
  <c r="T376" i="7"/>
  <c r="Y376" i="7" s="1"/>
  <c r="H376" i="7"/>
  <c r="W375" i="7"/>
  <c r="AB375" i="7" s="1"/>
  <c r="T375" i="7"/>
  <c r="Y375" i="7" s="1"/>
  <c r="H375" i="7"/>
  <c r="W374" i="7"/>
  <c r="AB374" i="7" s="1"/>
  <c r="T374" i="7"/>
  <c r="Y374" i="7" s="1"/>
  <c r="H374" i="7"/>
  <c r="W373" i="7"/>
  <c r="AB373" i="7" s="1"/>
  <c r="T373" i="7"/>
  <c r="Y373" i="7" s="1"/>
  <c r="H373" i="7"/>
  <c r="W372" i="7"/>
  <c r="AB372" i="7" s="1"/>
  <c r="T372" i="7"/>
  <c r="Y372" i="7" s="1"/>
  <c r="H372" i="7"/>
  <c r="W371" i="7"/>
  <c r="AB371" i="7" s="1"/>
  <c r="T371" i="7"/>
  <c r="Y371" i="7" s="1"/>
  <c r="H371" i="7"/>
  <c r="W370" i="7"/>
  <c r="AB370" i="7" s="1"/>
  <c r="T370" i="7"/>
  <c r="Y370" i="7" s="1"/>
  <c r="H370" i="7"/>
  <c r="W369" i="7"/>
  <c r="AB369" i="7" s="1"/>
  <c r="T369" i="7"/>
  <c r="Y369" i="7" s="1"/>
  <c r="H369" i="7"/>
  <c r="W368" i="7"/>
  <c r="AB368" i="7" s="1"/>
  <c r="T368" i="7"/>
  <c r="Y368" i="7" s="1"/>
  <c r="H368" i="7"/>
  <c r="W367" i="7"/>
  <c r="AB367" i="7" s="1"/>
  <c r="T367" i="7"/>
  <c r="Y367" i="7" s="1"/>
  <c r="H367" i="7"/>
  <c r="W366" i="7"/>
  <c r="AB366" i="7" s="1"/>
  <c r="T366" i="7"/>
  <c r="Y366" i="7" s="1"/>
  <c r="H366" i="7"/>
  <c r="W365" i="7"/>
  <c r="AB365" i="7" s="1"/>
  <c r="T365" i="7"/>
  <c r="Y365" i="7" s="1"/>
  <c r="H365" i="7"/>
  <c r="W364" i="7"/>
  <c r="AB364" i="7" s="1"/>
  <c r="T364" i="7"/>
  <c r="Y364" i="7" s="1"/>
  <c r="H364" i="7"/>
  <c r="W363" i="7"/>
  <c r="AB363" i="7" s="1"/>
  <c r="T363" i="7"/>
  <c r="Y363" i="7" s="1"/>
  <c r="H363" i="7"/>
  <c r="W362" i="7"/>
  <c r="AB362" i="7" s="1"/>
  <c r="T362" i="7"/>
  <c r="Y362" i="7" s="1"/>
  <c r="H362" i="7"/>
  <c r="W361" i="7"/>
  <c r="AB361" i="7" s="1"/>
  <c r="T361" i="7"/>
  <c r="Y361" i="7" s="1"/>
  <c r="H361" i="7"/>
  <c r="W360" i="7"/>
  <c r="AB360" i="7" s="1"/>
  <c r="T360" i="7"/>
  <c r="Y360" i="7" s="1"/>
  <c r="H360" i="7"/>
  <c r="W359" i="7"/>
  <c r="AB359" i="7" s="1"/>
  <c r="T359" i="7"/>
  <c r="Y359" i="7" s="1"/>
  <c r="H359" i="7"/>
  <c r="W358" i="7"/>
  <c r="AB358" i="7" s="1"/>
  <c r="T358" i="7"/>
  <c r="Y358" i="7" s="1"/>
  <c r="H358" i="7"/>
  <c r="W357" i="7"/>
  <c r="AB357" i="7" s="1"/>
  <c r="T357" i="7"/>
  <c r="Y357" i="7" s="1"/>
  <c r="H357" i="7"/>
  <c r="W356" i="7"/>
  <c r="AB356" i="7" s="1"/>
  <c r="T356" i="7"/>
  <c r="Y356" i="7" s="1"/>
  <c r="H356" i="7"/>
  <c r="W355" i="7"/>
  <c r="AB355" i="7" s="1"/>
  <c r="T355" i="7"/>
  <c r="Y355" i="7" s="1"/>
  <c r="H355" i="7"/>
  <c r="W354" i="7"/>
  <c r="AB354" i="7" s="1"/>
  <c r="T354" i="7"/>
  <c r="Y354" i="7" s="1"/>
  <c r="H354" i="7"/>
  <c r="W353" i="7"/>
  <c r="AB353" i="7" s="1"/>
  <c r="T353" i="7"/>
  <c r="Y353" i="7" s="1"/>
  <c r="H353" i="7"/>
  <c r="W352" i="7"/>
  <c r="AB352" i="7" s="1"/>
  <c r="T352" i="7"/>
  <c r="Y352" i="7" s="1"/>
  <c r="H352" i="7"/>
  <c r="W351" i="7"/>
  <c r="AB351" i="7" s="1"/>
  <c r="T351" i="7"/>
  <c r="Y351" i="7" s="1"/>
  <c r="H351" i="7"/>
  <c r="W350" i="7"/>
  <c r="AB350" i="7" s="1"/>
  <c r="T350" i="7"/>
  <c r="Y350" i="7" s="1"/>
  <c r="H350" i="7"/>
  <c r="W349" i="7"/>
  <c r="AB349" i="7" s="1"/>
  <c r="T349" i="7"/>
  <c r="Y349" i="7" s="1"/>
  <c r="H349" i="7"/>
  <c r="W348" i="7"/>
  <c r="AB348" i="7" s="1"/>
  <c r="T348" i="7"/>
  <c r="Y348" i="7" s="1"/>
  <c r="H348" i="7"/>
  <c r="W347" i="7"/>
  <c r="AB347" i="7" s="1"/>
  <c r="T347" i="7"/>
  <c r="Y347" i="7" s="1"/>
  <c r="H347" i="7"/>
  <c r="W346" i="7"/>
  <c r="AB346" i="7" s="1"/>
  <c r="T346" i="7"/>
  <c r="Y346" i="7" s="1"/>
  <c r="H346" i="7"/>
  <c r="W345" i="7"/>
  <c r="AB345" i="7" s="1"/>
  <c r="T345" i="7"/>
  <c r="Y345" i="7" s="1"/>
  <c r="H345" i="7"/>
  <c r="W344" i="7"/>
  <c r="AB344" i="7" s="1"/>
  <c r="T344" i="7"/>
  <c r="Y344" i="7" s="1"/>
  <c r="H344" i="7"/>
  <c r="W343" i="7"/>
  <c r="AB343" i="7" s="1"/>
  <c r="T343" i="7"/>
  <c r="Y343" i="7" s="1"/>
  <c r="H343" i="7"/>
  <c r="W342" i="7"/>
  <c r="AB342" i="7" s="1"/>
  <c r="T342" i="7"/>
  <c r="Y342" i="7" s="1"/>
  <c r="H342" i="7"/>
  <c r="W341" i="7"/>
  <c r="AB341" i="7" s="1"/>
  <c r="T341" i="7"/>
  <c r="Y341" i="7" s="1"/>
  <c r="H341" i="7"/>
  <c r="W340" i="7"/>
  <c r="AB340" i="7" s="1"/>
  <c r="T340" i="7"/>
  <c r="Y340" i="7" s="1"/>
  <c r="H340" i="7"/>
  <c r="W339" i="7"/>
  <c r="AB339" i="7" s="1"/>
  <c r="T339" i="7"/>
  <c r="Y339" i="7" s="1"/>
  <c r="H339" i="7"/>
  <c r="W338" i="7"/>
  <c r="AB338" i="7" s="1"/>
  <c r="T338" i="7"/>
  <c r="Y338" i="7" s="1"/>
  <c r="H338" i="7"/>
  <c r="W337" i="7"/>
  <c r="AB337" i="7" s="1"/>
  <c r="T337" i="7"/>
  <c r="Y337" i="7" s="1"/>
  <c r="H337" i="7"/>
  <c r="W336" i="7"/>
  <c r="AB336" i="7" s="1"/>
  <c r="T336" i="7"/>
  <c r="Y336" i="7" s="1"/>
  <c r="H336" i="7"/>
  <c r="W335" i="7"/>
  <c r="AB335" i="7" s="1"/>
  <c r="T335" i="7"/>
  <c r="Y335" i="7" s="1"/>
  <c r="H335" i="7"/>
  <c r="W334" i="7"/>
  <c r="AB334" i="7" s="1"/>
  <c r="T334" i="7"/>
  <c r="Y334" i="7" s="1"/>
  <c r="H334" i="7"/>
  <c r="W333" i="7"/>
  <c r="AB333" i="7" s="1"/>
  <c r="T333" i="7"/>
  <c r="Y333" i="7" s="1"/>
  <c r="H333" i="7"/>
  <c r="W332" i="7"/>
  <c r="AB332" i="7" s="1"/>
  <c r="T332" i="7"/>
  <c r="Y332" i="7" s="1"/>
  <c r="H332" i="7"/>
  <c r="W331" i="7"/>
  <c r="AB331" i="7" s="1"/>
  <c r="T331" i="7"/>
  <c r="Y331" i="7" s="1"/>
  <c r="H331" i="7"/>
  <c r="W330" i="7"/>
  <c r="AB330" i="7" s="1"/>
  <c r="T330" i="7"/>
  <c r="Y330" i="7" s="1"/>
  <c r="H330" i="7"/>
  <c r="AT329" i="7"/>
  <c r="AP329" i="7"/>
  <c r="AL329" i="7"/>
  <c r="AH329" i="7"/>
  <c r="W329" i="7"/>
  <c r="AB329" i="7" s="1"/>
  <c r="T329" i="7"/>
  <c r="Y329" i="7" s="1"/>
  <c r="H329" i="7"/>
  <c r="D329" i="7"/>
  <c r="AV328" i="7"/>
  <c r="AU328" i="7"/>
  <c r="AR328" i="7"/>
  <c r="AQ328" i="7"/>
  <c r="AN328" i="7"/>
  <c r="AM328" i="7"/>
  <c r="AJ328" i="7"/>
  <c r="AI328" i="7"/>
  <c r="W328" i="7"/>
  <c r="AB328" i="7" s="1"/>
  <c r="T328" i="7"/>
  <c r="Y328" i="7" s="1"/>
  <c r="H328" i="7"/>
  <c r="F328" i="7"/>
  <c r="E328" i="7"/>
  <c r="AU327" i="7"/>
  <c r="AQ327" i="7"/>
  <c r="AM327" i="7"/>
  <c r="AI327" i="7"/>
  <c r="E327" i="7"/>
  <c r="AU326" i="7"/>
  <c r="AQ326" i="7"/>
  <c r="AM326" i="7"/>
  <c r="AI326" i="7"/>
  <c r="E326" i="7"/>
  <c r="AU325" i="7"/>
  <c r="AQ325" i="7"/>
  <c r="AM325" i="7"/>
  <c r="AI325" i="7"/>
  <c r="E325" i="7"/>
  <c r="AU324" i="7"/>
  <c r="AQ324" i="7"/>
  <c r="AM324" i="7"/>
  <c r="AI324" i="7"/>
  <c r="E324" i="7"/>
  <c r="AU323" i="7"/>
  <c r="AQ323" i="7"/>
  <c r="AM323" i="7"/>
  <c r="AI323" i="7"/>
  <c r="E323" i="7"/>
  <c r="AU322" i="7"/>
  <c r="AQ322" i="7"/>
  <c r="AM322" i="7"/>
  <c r="AI322" i="7"/>
  <c r="E322" i="7"/>
  <c r="AV321" i="7"/>
  <c r="AR321" i="7"/>
  <c r="AN321" i="7"/>
  <c r="AJ321" i="7"/>
  <c r="W321" i="7"/>
  <c r="AB321" i="7" s="1"/>
  <c r="T321" i="7"/>
  <c r="Y321" i="7" s="1"/>
  <c r="H321" i="7"/>
  <c r="F321" i="7"/>
  <c r="W320" i="7"/>
  <c r="AB320" i="7" s="1"/>
  <c r="T320" i="7"/>
  <c r="Y320" i="7" s="1"/>
  <c r="H320" i="7"/>
  <c r="W319" i="7"/>
  <c r="AB319" i="7" s="1"/>
  <c r="T319" i="7"/>
  <c r="Y319" i="7" s="1"/>
  <c r="H319" i="7"/>
  <c r="W318" i="7"/>
  <c r="AB318" i="7" s="1"/>
  <c r="T318" i="7"/>
  <c r="Y318" i="7" s="1"/>
  <c r="H318" i="7"/>
  <c r="W317" i="7"/>
  <c r="AB317" i="7" s="1"/>
  <c r="T317" i="7"/>
  <c r="Y317" i="7" s="1"/>
  <c r="H317" i="7"/>
  <c r="W316" i="7"/>
  <c r="AB316" i="7" s="1"/>
  <c r="T316" i="7"/>
  <c r="Y316" i="7" s="1"/>
  <c r="H316" i="7"/>
  <c r="W315" i="7"/>
  <c r="AB315" i="7" s="1"/>
  <c r="T315" i="7"/>
  <c r="Y315" i="7" s="1"/>
  <c r="H315" i="7"/>
  <c r="W314" i="7"/>
  <c r="AB314" i="7" s="1"/>
  <c r="T314" i="7"/>
  <c r="Y314" i="7" s="1"/>
  <c r="H314" i="7"/>
  <c r="W313" i="7"/>
  <c r="AB313" i="7" s="1"/>
  <c r="T313" i="7"/>
  <c r="Y313" i="7" s="1"/>
  <c r="H313" i="7"/>
  <c r="W312" i="7"/>
  <c r="AB312" i="7" s="1"/>
  <c r="T312" i="7"/>
  <c r="Y312" i="7" s="1"/>
  <c r="H312" i="7"/>
  <c r="W311" i="7"/>
  <c r="AB311" i="7" s="1"/>
  <c r="T311" i="7"/>
  <c r="Y311" i="7" s="1"/>
  <c r="H311" i="7"/>
  <c r="W310" i="7"/>
  <c r="AB310" i="7" s="1"/>
  <c r="T310" i="7"/>
  <c r="Y310" i="7" s="1"/>
  <c r="H310" i="7"/>
  <c r="W309" i="7"/>
  <c r="AB309" i="7" s="1"/>
  <c r="T309" i="7"/>
  <c r="Y309" i="7" s="1"/>
  <c r="H309" i="7"/>
  <c r="W308" i="7"/>
  <c r="AB308" i="7" s="1"/>
  <c r="T308" i="7"/>
  <c r="Y308" i="7" s="1"/>
  <c r="H308" i="7"/>
  <c r="W307" i="7"/>
  <c r="AB307" i="7" s="1"/>
  <c r="V307" i="7"/>
  <c r="X307" i="7" s="1"/>
  <c r="T307" i="7"/>
  <c r="Y307" i="7" s="1"/>
  <c r="S307" i="7"/>
  <c r="H307" i="7"/>
  <c r="Y306" i="7"/>
  <c r="W306" i="7"/>
  <c r="AB306" i="7" s="1"/>
  <c r="V306" i="7"/>
  <c r="T306" i="7"/>
  <c r="S306" i="7"/>
  <c r="U306" i="7" s="1"/>
  <c r="H306" i="7"/>
  <c r="W305" i="7"/>
  <c r="AB305" i="7" s="1"/>
  <c r="V305" i="7"/>
  <c r="T305" i="7"/>
  <c r="Y305" i="7" s="1"/>
  <c r="S305" i="7"/>
  <c r="H305" i="7"/>
  <c r="W304" i="7"/>
  <c r="AB304" i="7" s="1"/>
  <c r="V304" i="7"/>
  <c r="T304" i="7"/>
  <c r="Y304" i="7" s="1"/>
  <c r="S304" i="7"/>
  <c r="H304" i="7"/>
  <c r="W303" i="7"/>
  <c r="AB303" i="7" s="1"/>
  <c r="V303" i="7"/>
  <c r="T303" i="7"/>
  <c r="Y303" i="7" s="1"/>
  <c r="S303" i="7"/>
  <c r="H303" i="7"/>
  <c r="W302" i="7"/>
  <c r="AB302" i="7" s="1"/>
  <c r="V302" i="7"/>
  <c r="T302" i="7"/>
  <c r="Y302" i="7" s="1"/>
  <c r="S302" i="7"/>
  <c r="U302" i="7" s="1"/>
  <c r="H302" i="7"/>
  <c r="W301" i="7"/>
  <c r="V301" i="7"/>
  <c r="T301" i="7"/>
  <c r="Y301" i="7" s="1"/>
  <c r="S301" i="7"/>
  <c r="H301" i="7"/>
  <c r="W300" i="7"/>
  <c r="AB300" i="7" s="1"/>
  <c r="V300" i="7"/>
  <c r="X300" i="7" s="1"/>
  <c r="T300" i="7"/>
  <c r="Y300" i="7" s="1"/>
  <c r="S300" i="7"/>
  <c r="H300" i="7"/>
  <c r="W299" i="7"/>
  <c r="AB299" i="7" s="1"/>
  <c r="V299" i="7"/>
  <c r="T299" i="7"/>
  <c r="Y299" i="7" s="1"/>
  <c r="S299" i="7"/>
  <c r="H299" i="7"/>
  <c r="W298" i="7"/>
  <c r="AB298" i="7" s="1"/>
  <c r="V298" i="7"/>
  <c r="T298" i="7"/>
  <c r="Y298" i="7" s="1"/>
  <c r="S298" i="7"/>
  <c r="H298" i="7"/>
  <c r="W297" i="7"/>
  <c r="AB297" i="7" s="1"/>
  <c r="V297" i="7"/>
  <c r="T297" i="7"/>
  <c r="Y297" i="7" s="1"/>
  <c r="S297" i="7"/>
  <c r="H297" i="7"/>
  <c r="W296" i="7"/>
  <c r="AB296" i="7" s="1"/>
  <c r="V296" i="7"/>
  <c r="T296" i="7"/>
  <c r="Y296" i="7" s="1"/>
  <c r="S296" i="7"/>
  <c r="H296" i="7"/>
  <c r="W295" i="7"/>
  <c r="AB295" i="7" s="1"/>
  <c r="V295" i="7"/>
  <c r="T295" i="7"/>
  <c r="Y295" i="7" s="1"/>
  <c r="S295" i="7"/>
  <c r="H295" i="7"/>
  <c r="X294" i="7"/>
  <c r="W294" i="7"/>
  <c r="AB294" i="7" s="1"/>
  <c r="V294" i="7"/>
  <c r="T294" i="7"/>
  <c r="Y294" i="7" s="1"/>
  <c r="S294" i="7"/>
  <c r="H294" i="7"/>
  <c r="W293" i="7"/>
  <c r="AB293" i="7" s="1"/>
  <c r="V293" i="7"/>
  <c r="T293" i="7"/>
  <c r="Y293" i="7" s="1"/>
  <c r="S293" i="7"/>
  <c r="H293" i="7"/>
  <c r="W292" i="7"/>
  <c r="AB292" i="7" s="1"/>
  <c r="V292" i="7"/>
  <c r="T292" i="7"/>
  <c r="Y292" i="7" s="1"/>
  <c r="S292" i="7"/>
  <c r="H292" i="7"/>
  <c r="W291" i="7"/>
  <c r="AB291" i="7" s="1"/>
  <c r="V291" i="7"/>
  <c r="T291" i="7"/>
  <c r="Y291" i="7" s="1"/>
  <c r="S291" i="7"/>
  <c r="H291" i="7"/>
  <c r="W290" i="7"/>
  <c r="AB290" i="7" s="1"/>
  <c r="V290" i="7"/>
  <c r="T290" i="7"/>
  <c r="Y290" i="7" s="1"/>
  <c r="S290" i="7"/>
  <c r="H290" i="7"/>
  <c r="W289" i="7"/>
  <c r="AB289" i="7" s="1"/>
  <c r="V289" i="7"/>
  <c r="T289" i="7"/>
  <c r="Y289" i="7" s="1"/>
  <c r="S289" i="7"/>
  <c r="H289" i="7"/>
  <c r="W288" i="7"/>
  <c r="AB288" i="7" s="1"/>
  <c r="V288" i="7"/>
  <c r="T288" i="7"/>
  <c r="Y288" i="7" s="1"/>
  <c r="S288" i="7"/>
  <c r="H288" i="7"/>
  <c r="W287" i="7"/>
  <c r="AB287" i="7" s="1"/>
  <c r="V287" i="7"/>
  <c r="T287" i="7"/>
  <c r="Y287" i="7" s="1"/>
  <c r="S287" i="7"/>
  <c r="H287" i="7"/>
  <c r="W286" i="7"/>
  <c r="AB286" i="7" s="1"/>
  <c r="V286" i="7"/>
  <c r="X286" i="7" s="1"/>
  <c r="T286" i="7"/>
  <c r="Y286" i="7" s="1"/>
  <c r="S286" i="7"/>
  <c r="H286" i="7"/>
  <c r="W285" i="7"/>
  <c r="AB285" i="7" s="1"/>
  <c r="V285" i="7"/>
  <c r="T285" i="7"/>
  <c r="Y285" i="7" s="1"/>
  <c r="S285" i="7"/>
  <c r="H285" i="7"/>
  <c r="W284" i="7"/>
  <c r="AB284" i="7" s="1"/>
  <c r="V284" i="7"/>
  <c r="T284" i="7"/>
  <c r="Y284" i="7" s="1"/>
  <c r="S284" i="7"/>
  <c r="U284" i="7" s="1"/>
  <c r="H284" i="7"/>
  <c r="W283" i="7"/>
  <c r="AB283" i="7" s="1"/>
  <c r="V283" i="7"/>
  <c r="T283" i="7"/>
  <c r="Y283" i="7" s="1"/>
  <c r="S283" i="7"/>
  <c r="H283" i="7"/>
  <c r="W282" i="7"/>
  <c r="AB282" i="7" s="1"/>
  <c r="V282" i="7"/>
  <c r="T282" i="7"/>
  <c r="Y282" i="7" s="1"/>
  <c r="S282" i="7"/>
  <c r="H282" i="7"/>
  <c r="W281" i="7"/>
  <c r="AB281" i="7" s="1"/>
  <c r="V281" i="7"/>
  <c r="T281" i="7"/>
  <c r="Y281" i="7" s="1"/>
  <c r="S281" i="7"/>
  <c r="H281" i="7"/>
  <c r="W280" i="7"/>
  <c r="AB280" i="7" s="1"/>
  <c r="V280" i="7"/>
  <c r="T280" i="7"/>
  <c r="Y280" i="7" s="1"/>
  <c r="S280" i="7"/>
  <c r="U280" i="7" s="1"/>
  <c r="H280" i="7"/>
  <c r="W279" i="7"/>
  <c r="AB279" i="7" s="1"/>
  <c r="V279" i="7"/>
  <c r="T279" i="7"/>
  <c r="Y279" i="7" s="1"/>
  <c r="S279" i="7"/>
  <c r="H279" i="7"/>
  <c r="W278" i="7"/>
  <c r="AB278" i="7" s="1"/>
  <c r="V278" i="7"/>
  <c r="T278" i="7"/>
  <c r="Y278" i="7" s="1"/>
  <c r="S278" i="7"/>
  <c r="H278" i="7"/>
  <c r="W277" i="7"/>
  <c r="AB277" i="7" s="1"/>
  <c r="V277" i="7"/>
  <c r="T277" i="7"/>
  <c r="Y277" i="7" s="1"/>
  <c r="S277" i="7"/>
  <c r="H277" i="7"/>
  <c r="W276" i="7"/>
  <c r="AB276" i="7" s="1"/>
  <c r="V276" i="7"/>
  <c r="T276" i="7"/>
  <c r="Y276" i="7" s="1"/>
  <c r="S276" i="7"/>
  <c r="H276" i="7"/>
  <c r="W275" i="7"/>
  <c r="AB275" i="7" s="1"/>
  <c r="V275" i="7"/>
  <c r="T275" i="7"/>
  <c r="Y275" i="7" s="1"/>
  <c r="S275" i="7"/>
  <c r="H275" i="7"/>
  <c r="W274" i="7"/>
  <c r="AB274" i="7" s="1"/>
  <c r="V274" i="7"/>
  <c r="T274" i="7"/>
  <c r="Y274" i="7" s="1"/>
  <c r="S274" i="7"/>
  <c r="H274" i="7"/>
  <c r="W273" i="7"/>
  <c r="AB273" i="7" s="1"/>
  <c r="V273" i="7"/>
  <c r="T273" i="7"/>
  <c r="Y273" i="7" s="1"/>
  <c r="S273" i="7"/>
  <c r="H273" i="7"/>
  <c r="W272" i="7"/>
  <c r="AB272" i="7" s="1"/>
  <c r="V272" i="7"/>
  <c r="T272" i="7"/>
  <c r="Y272" i="7" s="1"/>
  <c r="S272" i="7"/>
  <c r="H272" i="7"/>
  <c r="W271" i="7"/>
  <c r="AB271" i="7" s="1"/>
  <c r="V271" i="7"/>
  <c r="X271" i="7" s="1"/>
  <c r="T271" i="7"/>
  <c r="Y271" i="7" s="1"/>
  <c r="S271" i="7"/>
  <c r="H271" i="7"/>
  <c r="W270" i="7"/>
  <c r="AB270" i="7" s="1"/>
  <c r="V270" i="7"/>
  <c r="T270" i="7"/>
  <c r="Y270" i="7" s="1"/>
  <c r="S270" i="7"/>
  <c r="H270" i="7"/>
  <c r="W269" i="7"/>
  <c r="AB269" i="7" s="1"/>
  <c r="V269" i="7"/>
  <c r="T269" i="7"/>
  <c r="Y269" i="7" s="1"/>
  <c r="S269" i="7"/>
  <c r="H269" i="7"/>
  <c r="W268" i="7"/>
  <c r="AB268" i="7" s="1"/>
  <c r="V268" i="7"/>
  <c r="T268" i="7"/>
  <c r="Y268" i="7" s="1"/>
  <c r="S268" i="7"/>
  <c r="H268" i="7"/>
  <c r="W267" i="7"/>
  <c r="AB267" i="7" s="1"/>
  <c r="V267" i="7"/>
  <c r="T267" i="7"/>
  <c r="Y267" i="7" s="1"/>
  <c r="S267" i="7"/>
  <c r="H267" i="7"/>
  <c r="W266" i="7"/>
  <c r="AB266" i="7" s="1"/>
  <c r="V266" i="7"/>
  <c r="T266" i="7"/>
  <c r="Y266" i="7" s="1"/>
  <c r="S266" i="7"/>
  <c r="H266" i="7"/>
  <c r="W265" i="7"/>
  <c r="AB265" i="7" s="1"/>
  <c r="V265" i="7"/>
  <c r="T265" i="7"/>
  <c r="Y265" i="7" s="1"/>
  <c r="S265" i="7"/>
  <c r="H265" i="7"/>
  <c r="W264" i="7"/>
  <c r="AB264" i="7" s="1"/>
  <c r="V264" i="7"/>
  <c r="T264" i="7"/>
  <c r="Y264" i="7" s="1"/>
  <c r="S264" i="7"/>
  <c r="H264" i="7"/>
  <c r="W263" i="7"/>
  <c r="AB263" i="7" s="1"/>
  <c r="V263" i="7"/>
  <c r="X263" i="7" s="1"/>
  <c r="T263" i="7"/>
  <c r="Y263" i="7" s="1"/>
  <c r="S263" i="7"/>
  <c r="H263" i="7"/>
  <c r="W262" i="7"/>
  <c r="AB262" i="7" s="1"/>
  <c r="V262" i="7"/>
  <c r="X262" i="7" s="1"/>
  <c r="T262" i="7"/>
  <c r="Y262" i="7" s="1"/>
  <c r="S262" i="7"/>
  <c r="U262" i="7" s="1"/>
  <c r="H262" i="7"/>
  <c r="W261" i="7"/>
  <c r="AB261" i="7" s="1"/>
  <c r="V261" i="7"/>
  <c r="T261" i="7"/>
  <c r="Y261" i="7" s="1"/>
  <c r="S261" i="7"/>
  <c r="H261" i="7"/>
  <c r="W260" i="7"/>
  <c r="AB260" i="7" s="1"/>
  <c r="V260" i="7"/>
  <c r="T260" i="7"/>
  <c r="Y260" i="7" s="1"/>
  <c r="S260" i="7"/>
  <c r="H260" i="7"/>
  <c r="W259" i="7"/>
  <c r="AB259" i="7" s="1"/>
  <c r="V259" i="7"/>
  <c r="T259" i="7"/>
  <c r="Y259" i="7" s="1"/>
  <c r="S259" i="7"/>
  <c r="H259" i="7"/>
  <c r="W258" i="7"/>
  <c r="AB258" i="7" s="1"/>
  <c r="V258" i="7"/>
  <c r="T258" i="7"/>
  <c r="Y258" i="7" s="1"/>
  <c r="S258" i="7"/>
  <c r="H258" i="7"/>
  <c r="W257" i="7"/>
  <c r="AB257" i="7" s="1"/>
  <c r="V257" i="7"/>
  <c r="T257" i="7"/>
  <c r="Y257" i="7" s="1"/>
  <c r="S257" i="7"/>
  <c r="H257" i="7"/>
  <c r="W256" i="7"/>
  <c r="AB256" i="7" s="1"/>
  <c r="V256" i="7"/>
  <c r="T256" i="7"/>
  <c r="S256" i="7"/>
  <c r="H256" i="7"/>
  <c r="W255" i="7"/>
  <c r="AB255" i="7" s="1"/>
  <c r="V255" i="7"/>
  <c r="T255" i="7"/>
  <c r="Y255" i="7" s="1"/>
  <c r="S255" i="7"/>
  <c r="H255" i="7"/>
  <c r="W254" i="7"/>
  <c r="AB254" i="7" s="1"/>
  <c r="V254" i="7"/>
  <c r="T254" i="7"/>
  <c r="Y254" i="7" s="1"/>
  <c r="S254" i="7"/>
  <c r="H254" i="7"/>
  <c r="W253" i="7"/>
  <c r="AB253" i="7" s="1"/>
  <c r="V253" i="7"/>
  <c r="T253" i="7"/>
  <c r="Y253" i="7" s="1"/>
  <c r="S253" i="7"/>
  <c r="H253" i="7"/>
  <c r="W252" i="7"/>
  <c r="AB252" i="7" s="1"/>
  <c r="V252" i="7"/>
  <c r="T252" i="7"/>
  <c r="S252" i="7"/>
  <c r="H252" i="7"/>
  <c r="W251" i="7"/>
  <c r="AB251" i="7" s="1"/>
  <c r="V251" i="7"/>
  <c r="T251" i="7"/>
  <c r="Y251" i="7" s="1"/>
  <c r="S251" i="7"/>
  <c r="H251" i="7"/>
  <c r="W250" i="7"/>
  <c r="AB250" i="7" s="1"/>
  <c r="V250" i="7"/>
  <c r="T250" i="7"/>
  <c r="Y250" i="7" s="1"/>
  <c r="S250" i="7"/>
  <c r="H250" i="7"/>
  <c r="W249" i="7"/>
  <c r="AB249" i="7" s="1"/>
  <c r="V249" i="7"/>
  <c r="T249" i="7"/>
  <c r="Y249" i="7" s="1"/>
  <c r="S249" i="7"/>
  <c r="H249" i="7"/>
  <c r="W248" i="7"/>
  <c r="AB248" i="7" s="1"/>
  <c r="V248" i="7"/>
  <c r="T248" i="7"/>
  <c r="S248" i="7"/>
  <c r="H248" i="7"/>
  <c r="W247" i="7"/>
  <c r="AB247" i="7" s="1"/>
  <c r="V247" i="7"/>
  <c r="T247" i="7"/>
  <c r="Y247" i="7" s="1"/>
  <c r="S247" i="7"/>
  <c r="H247" i="7"/>
  <c r="W246" i="7"/>
  <c r="AB246" i="7" s="1"/>
  <c r="V246" i="7"/>
  <c r="T246" i="7"/>
  <c r="S246" i="7"/>
  <c r="H246" i="7"/>
  <c r="W245" i="7"/>
  <c r="AB245" i="7" s="1"/>
  <c r="V245" i="7"/>
  <c r="T245" i="7"/>
  <c r="Y245" i="7" s="1"/>
  <c r="S245" i="7"/>
  <c r="H245" i="7"/>
  <c r="W244" i="7"/>
  <c r="AB244" i="7" s="1"/>
  <c r="V244" i="7"/>
  <c r="T244" i="7"/>
  <c r="S244" i="7"/>
  <c r="H244" i="7"/>
  <c r="W243" i="7"/>
  <c r="AB243" i="7" s="1"/>
  <c r="V243" i="7"/>
  <c r="T243" i="7"/>
  <c r="Y243" i="7" s="1"/>
  <c r="S243" i="7"/>
  <c r="H243" i="7"/>
  <c r="W242" i="7"/>
  <c r="AB242" i="7" s="1"/>
  <c r="V242" i="7"/>
  <c r="T242" i="7"/>
  <c r="S242" i="7"/>
  <c r="H242" i="7"/>
  <c r="W241" i="7"/>
  <c r="AB241" i="7" s="1"/>
  <c r="V241" i="7"/>
  <c r="T241" i="7"/>
  <c r="Y241" i="7" s="1"/>
  <c r="S241" i="7"/>
  <c r="H241" i="7"/>
  <c r="W240" i="7"/>
  <c r="AB240" i="7" s="1"/>
  <c r="V240" i="7"/>
  <c r="T240" i="7"/>
  <c r="S240" i="7"/>
  <c r="H240" i="7"/>
  <c r="W239" i="7"/>
  <c r="AB239" i="7" s="1"/>
  <c r="V239" i="7"/>
  <c r="T239" i="7"/>
  <c r="Y239" i="7" s="1"/>
  <c r="S239" i="7"/>
  <c r="H239" i="7"/>
  <c r="W238" i="7"/>
  <c r="AB238" i="7" s="1"/>
  <c r="V238" i="7"/>
  <c r="T238" i="7"/>
  <c r="S238" i="7"/>
  <c r="H238" i="7"/>
  <c r="W237" i="7"/>
  <c r="AB237" i="7" s="1"/>
  <c r="V237" i="7"/>
  <c r="T237" i="7"/>
  <c r="Y237" i="7" s="1"/>
  <c r="S237" i="7"/>
  <c r="H237" i="7"/>
  <c r="W236" i="7"/>
  <c r="AB236" i="7" s="1"/>
  <c r="V236" i="7"/>
  <c r="T236" i="7"/>
  <c r="S236" i="7"/>
  <c r="H236" i="7"/>
  <c r="W235" i="7"/>
  <c r="AB235" i="7" s="1"/>
  <c r="V235" i="7"/>
  <c r="T235" i="7"/>
  <c r="Y235" i="7" s="1"/>
  <c r="S235" i="7"/>
  <c r="H235" i="7"/>
  <c r="W234" i="7"/>
  <c r="AB234" i="7" s="1"/>
  <c r="V234" i="7"/>
  <c r="T234" i="7"/>
  <c r="S234" i="7"/>
  <c r="H234" i="7"/>
  <c r="W233" i="7"/>
  <c r="AB233" i="7" s="1"/>
  <c r="V233" i="7"/>
  <c r="T233" i="7"/>
  <c r="Y233" i="7" s="1"/>
  <c r="S233" i="7"/>
  <c r="H233" i="7"/>
  <c r="W232" i="7"/>
  <c r="AB232" i="7" s="1"/>
  <c r="V232" i="7"/>
  <c r="T232" i="7"/>
  <c r="Y232" i="7" s="1"/>
  <c r="S232" i="7"/>
  <c r="H232" i="7"/>
  <c r="W231" i="7"/>
  <c r="AB231" i="7" s="1"/>
  <c r="V231" i="7"/>
  <c r="T231" i="7"/>
  <c r="Y231" i="7" s="1"/>
  <c r="S231" i="7"/>
  <c r="H231" i="7"/>
  <c r="W230" i="7"/>
  <c r="AB230" i="7" s="1"/>
  <c r="V230" i="7"/>
  <c r="T230" i="7"/>
  <c r="Y230" i="7" s="1"/>
  <c r="S230" i="7"/>
  <c r="H230" i="7"/>
  <c r="W229" i="7"/>
  <c r="AB229" i="7" s="1"/>
  <c r="V229" i="7"/>
  <c r="T229" i="7"/>
  <c r="Y229" i="7" s="1"/>
  <c r="S229" i="7"/>
  <c r="U229" i="7" s="1"/>
  <c r="H229" i="7"/>
  <c r="W228" i="7"/>
  <c r="AB228" i="7" s="1"/>
  <c r="V228" i="7"/>
  <c r="T228" i="7"/>
  <c r="S228" i="7"/>
  <c r="H228" i="7"/>
  <c r="W227" i="7"/>
  <c r="AB227" i="7" s="1"/>
  <c r="V227" i="7"/>
  <c r="T227" i="7"/>
  <c r="Y227" i="7" s="1"/>
  <c r="S227" i="7"/>
  <c r="H227" i="7"/>
  <c r="W226" i="7"/>
  <c r="AB226" i="7" s="1"/>
  <c r="V226" i="7"/>
  <c r="T226" i="7"/>
  <c r="Y226" i="7" s="1"/>
  <c r="S226" i="7"/>
  <c r="H226" i="7"/>
  <c r="W225" i="7"/>
  <c r="AB225" i="7" s="1"/>
  <c r="V225" i="7"/>
  <c r="T225" i="7"/>
  <c r="Y225" i="7" s="1"/>
  <c r="S225" i="7"/>
  <c r="H225" i="7"/>
  <c r="W224" i="7"/>
  <c r="AB224" i="7" s="1"/>
  <c r="V224" i="7"/>
  <c r="T224" i="7"/>
  <c r="S224" i="7"/>
  <c r="H224" i="7"/>
  <c r="W223" i="7"/>
  <c r="AB223" i="7" s="1"/>
  <c r="V223" i="7"/>
  <c r="T223" i="7"/>
  <c r="Y223" i="7" s="1"/>
  <c r="S223" i="7"/>
  <c r="H223" i="7"/>
  <c r="W222" i="7"/>
  <c r="AB222" i="7" s="1"/>
  <c r="V222" i="7"/>
  <c r="T222" i="7"/>
  <c r="Y222" i="7" s="1"/>
  <c r="S222" i="7"/>
  <c r="H222" i="7"/>
  <c r="W221" i="7"/>
  <c r="AB221" i="7" s="1"/>
  <c r="V221" i="7"/>
  <c r="T221" i="7"/>
  <c r="Y221" i="7" s="1"/>
  <c r="S221" i="7"/>
  <c r="H221" i="7"/>
  <c r="W220" i="7"/>
  <c r="AB220" i="7" s="1"/>
  <c r="V220" i="7"/>
  <c r="T220" i="7"/>
  <c r="S220" i="7"/>
  <c r="H220" i="7"/>
  <c r="W219" i="7"/>
  <c r="AB219" i="7" s="1"/>
  <c r="V219" i="7"/>
  <c r="T219" i="7"/>
  <c r="Y219" i="7" s="1"/>
  <c r="S219" i="7"/>
  <c r="H219" i="7"/>
  <c r="W218" i="7"/>
  <c r="AB218" i="7" s="1"/>
  <c r="V218" i="7"/>
  <c r="T218" i="7"/>
  <c r="Y218" i="7" s="1"/>
  <c r="S218" i="7"/>
  <c r="H218" i="7"/>
  <c r="W217" i="7"/>
  <c r="AB217" i="7" s="1"/>
  <c r="V217" i="7"/>
  <c r="T217" i="7"/>
  <c r="Y217" i="7" s="1"/>
  <c r="S217" i="7"/>
  <c r="H217" i="7"/>
  <c r="W216" i="7"/>
  <c r="AB216" i="7" s="1"/>
  <c r="V216" i="7"/>
  <c r="T216" i="7"/>
  <c r="S216" i="7"/>
  <c r="H216" i="7"/>
  <c r="W215" i="7"/>
  <c r="AB215" i="7" s="1"/>
  <c r="V215" i="7"/>
  <c r="T215" i="7"/>
  <c r="Y215" i="7" s="1"/>
  <c r="S215" i="7"/>
  <c r="H215" i="7"/>
  <c r="W214" i="7"/>
  <c r="AB214" i="7" s="1"/>
  <c r="V214" i="7"/>
  <c r="T214" i="7"/>
  <c r="Y214" i="7" s="1"/>
  <c r="S214" i="7"/>
  <c r="H214" i="7"/>
  <c r="W213" i="7"/>
  <c r="AB213" i="7" s="1"/>
  <c r="V213" i="7"/>
  <c r="T213" i="7"/>
  <c r="Y213" i="7" s="1"/>
  <c r="S213" i="7"/>
  <c r="H213" i="7"/>
  <c r="W212" i="7"/>
  <c r="AB212" i="7" s="1"/>
  <c r="V212" i="7"/>
  <c r="T212" i="7"/>
  <c r="S212" i="7"/>
  <c r="H212" i="7"/>
  <c r="W211" i="7"/>
  <c r="AB211" i="7" s="1"/>
  <c r="V211" i="7"/>
  <c r="T211" i="7"/>
  <c r="Y211" i="7" s="1"/>
  <c r="S211" i="7"/>
  <c r="H211" i="7"/>
  <c r="W210" i="7"/>
  <c r="AB210" i="7" s="1"/>
  <c r="V210" i="7"/>
  <c r="T210" i="7"/>
  <c r="Y210" i="7" s="1"/>
  <c r="S210" i="7"/>
  <c r="H210" i="7"/>
  <c r="W209" i="7"/>
  <c r="AB209" i="7" s="1"/>
  <c r="V209" i="7"/>
  <c r="T209" i="7"/>
  <c r="Y209" i="7" s="1"/>
  <c r="S209" i="7"/>
  <c r="H209" i="7"/>
  <c r="W208" i="7"/>
  <c r="AB208" i="7" s="1"/>
  <c r="V208" i="7"/>
  <c r="T208" i="7"/>
  <c r="S208" i="7"/>
  <c r="H208" i="7"/>
  <c r="W207" i="7"/>
  <c r="AB207" i="7" s="1"/>
  <c r="V207" i="7"/>
  <c r="T207" i="7"/>
  <c r="Y207" i="7" s="1"/>
  <c r="S207" i="7"/>
  <c r="H207" i="7"/>
  <c r="W206" i="7"/>
  <c r="AB206" i="7" s="1"/>
  <c r="V206" i="7"/>
  <c r="T206" i="7"/>
  <c r="Y206" i="7" s="1"/>
  <c r="S206" i="7"/>
  <c r="H206" i="7"/>
  <c r="W205" i="7"/>
  <c r="AB205" i="7" s="1"/>
  <c r="V205" i="7"/>
  <c r="T205" i="7"/>
  <c r="Y205" i="7" s="1"/>
  <c r="S205" i="7"/>
  <c r="H205" i="7"/>
  <c r="W204" i="7"/>
  <c r="AB204" i="7" s="1"/>
  <c r="V204" i="7"/>
  <c r="T204" i="7"/>
  <c r="S204" i="7"/>
  <c r="H204" i="7"/>
  <c r="W203" i="7"/>
  <c r="AB203" i="7" s="1"/>
  <c r="V203" i="7"/>
  <c r="T203" i="7"/>
  <c r="Y203" i="7" s="1"/>
  <c r="S203" i="7"/>
  <c r="H203" i="7"/>
  <c r="W202" i="7"/>
  <c r="AB202" i="7" s="1"/>
  <c r="V202" i="7"/>
  <c r="T202" i="7"/>
  <c r="Y202" i="7" s="1"/>
  <c r="S202" i="7"/>
  <c r="H202" i="7"/>
  <c r="W201" i="7"/>
  <c r="AB201" i="7" s="1"/>
  <c r="V201" i="7"/>
  <c r="T201" i="7"/>
  <c r="Y201" i="7" s="1"/>
  <c r="S201" i="7"/>
  <c r="H201" i="7"/>
  <c r="W200" i="7"/>
  <c r="AB200" i="7" s="1"/>
  <c r="V200" i="7"/>
  <c r="T200" i="7"/>
  <c r="S200" i="7"/>
  <c r="H200" i="7"/>
  <c r="W199" i="7"/>
  <c r="AB199" i="7" s="1"/>
  <c r="V199" i="7"/>
  <c r="T199" i="7"/>
  <c r="Y199" i="7" s="1"/>
  <c r="S199" i="7"/>
  <c r="H199" i="7"/>
  <c r="W198" i="7"/>
  <c r="AB198" i="7" s="1"/>
  <c r="V198" i="7"/>
  <c r="T198" i="7"/>
  <c r="Y198" i="7" s="1"/>
  <c r="S198" i="7"/>
  <c r="H198" i="7"/>
  <c r="W197" i="7"/>
  <c r="AB197" i="7" s="1"/>
  <c r="V197" i="7"/>
  <c r="T197" i="7"/>
  <c r="Y197" i="7" s="1"/>
  <c r="S197" i="7"/>
  <c r="H197" i="7"/>
  <c r="W196" i="7"/>
  <c r="AB196" i="7" s="1"/>
  <c r="V196" i="7"/>
  <c r="T196" i="7"/>
  <c r="U196" i="7" s="1"/>
  <c r="S196" i="7"/>
  <c r="H196" i="7"/>
  <c r="W195" i="7"/>
  <c r="AB195" i="7" s="1"/>
  <c r="V195" i="7"/>
  <c r="T195" i="7"/>
  <c r="Y195" i="7" s="1"/>
  <c r="S195" i="7"/>
  <c r="U195" i="7" s="1"/>
  <c r="H195" i="7"/>
  <c r="W194" i="7"/>
  <c r="AB194" i="7" s="1"/>
  <c r="V194" i="7"/>
  <c r="T194" i="7"/>
  <c r="Y194" i="7" s="1"/>
  <c r="S194" i="7"/>
  <c r="H194" i="7"/>
  <c r="W193" i="7"/>
  <c r="AB193" i="7" s="1"/>
  <c r="V193" i="7"/>
  <c r="T193" i="7"/>
  <c r="Y193" i="7" s="1"/>
  <c r="S193" i="7"/>
  <c r="H193" i="7"/>
  <c r="W192" i="7"/>
  <c r="AB192" i="7" s="1"/>
  <c r="V192" i="7"/>
  <c r="T192" i="7"/>
  <c r="S192" i="7"/>
  <c r="H192" i="7"/>
  <c r="W191" i="7"/>
  <c r="AB191" i="7" s="1"/>
  <c r="V191" i="7"/>
  <c r="T191" i="7"/>
  <c r="Y191" i="7" s="1"/>
  <c r="S191" i="7"/>
  <c r="H191" i="7"/>
  <c r="W190" i="7"/>
  <c r="AB190" i="7" s="1"/>
  <c r="V190" i="7"/>
  <c r="T190" i="7"/>
  <c r="Y190" i="7" s="1"/>
  <c r="S190" i="7"/>
  <c r="H190" i="7"/>
  <c r="W189" i="7"/>
  <c r="AB189" i="7" s="1"/>
  <c r="V189" i="7"/>
  <c r="T189" i="7"/>
  <c r="Y189" i="7" s="1"/>
  <c r="S189" i="7"/>
  <c r="H189" i="7"/>
  <c r="W188" i="7"/>
  <c r="AB188" i="7" s="1"/>
  <c r="V188" i="7"/>
  <c r="T188" i="7"/>
  <c r="U188" i="7" s="1"/>
  <c r="S188" i="7"/>
  <c r="H188" i="7"/>
  <c r="V187" i="7"/>
  <c r="AB187" i="7" s="1"/>
  <c r="S187" i="7"/>
  <c r="Y187" i="7" s="1"/>
  <c r="H187" i="7"/>
  <c r="V186" i="7"/>
  <c r="AB186" i="7" s="1"/>
  <c r="S186" i="7"/>
  <c r="Y186" i="7" s="1"/>
  <c r="H186" i="7"/>
  <c r="V185" i="7"/>
  <c r="AB185" i="7" s="1"/>
  <c r="S185" i="7"/>
  <c r="Y185" i="7" s="1"/>
  <c r="H185" i="7"/>
  <c r="V184" i="7"/>
  <c r="AB184" i="7" s="1"/>
  <c r="S184" i="7"/>
  <c r="Y184" i="7" s="1"/>
  <c r="H184" i="7"/>
  <c r="V183" i="7"/>
  <c r="AB183" i="7" s="1"/>
  <c r="S183" i="7"/>
  <c r="Y183" i="7" s="1"/>
  <c r="H183" i="7"/>
  <c r="V182" i="7"/>
  <c r="AB182" i="7" s="1"/>
  <c r="S182" i="7"/>
  <c r="Y182" i="7" s="1"/>
  <c r="H182" i="7"/>
  <c r="V181" i="7"/>
  <c r="AB181" i="7" s="1"/>
  <c r="S181" i="7"/>
  <c r="Y181" i="7" s="1"/>
  <c r="H181" i="7"/>
  <c r="V180" i="7"/>
  <c r="AB180" i="7" s="1"/>
  <c r="S180" i="7"/>
  <c r="Y180" i="7" s="1"/>
  <c r="H180" i="7"/>
  <c r="V179" i="7"/>
  <c r="AB179" i="7" s="1"/>
  <c r="S179" i="7"/>
  <c r="Y179" i="7" s="1"/>
  <c r="H179" i="7"/>
  <c r="V178" i="7"/>
  <c r="AB178" i="7" s="1"/>
  <c r="S178" i="7"/>
  <c r="Y178" i="7" s="1"/>
  <c r="H178" i="7"/>
  <c r="V177" i="7"/>
  <c r="AB177" i="7" s="1"/>
  <c r="S177" i="7"/>
  <c r="Y177" i="7" s="1"/>
  <c r="H177" i="7"/>
  <c r="V176" i="7"/>
  <c r="AB176" i="7" s="1"/>
  <c r="S176" i="7"/>
  <c r="Y176" i="7" s="1"/>
  <c r="H176" i="7"/>
  <c r="V175" i="7"/>
  <c r="AB175" i="7" s="1"/>
  <c r="S175" i="7"/>
  <c r="Y175" i="7" s="1"/>
  <c r="H175" i="7"/>
  <c r="V174" i="7"/>
  <c r="AB174" i="7" s="1"/>
  <c r="S174" i="7"/>
  <c r="Y174" i="7" s="1"/>
  <c r="H174" i="7"/>
  <c r="V173" i="7"/>
  <c r="AB173" i="7" s="1"/>
  <c r="S173" i="7"/>
  <c r="Y173" i="7" s="1"/>
  <c r="H173" i="7"/>
  <c r="V172" i="7"/>
  <c r="AB172" i="7" s="1"/>
  <c r="S172" i="7"/>
  <c r="Y172" i="7" s="1"/>
  <c r="H172" i="7"/>
  <c r="V171" i="7"/>
  <c r="AB171" i="7" s="1"/>
  <c r="S171" i="7"/>
  <c r="Y171" i="7" s="1"/>
  <c r="H171" i="7"/>
  <c r="V170" i="7"/>
  <c r="AB170" i="7" s="1"/>
  <c r="S170" i="7"/>
  <c r="Y170" i="7" s="1"/>
  <c r="H170" i="7"/>
  <c r="V169" i="7"/>
  <c r="AB169" i="7" s="1"/>
  <c r="S169" i="7"/>
  <c r="Y169" i="7" s="1"/>
  <c r="H169" i="7"/>
  <c r="V168" i="7"/>
  <c r="AB168" i="7" s="1"/>
  <c r="S168" i="7"/>
  <c r="Y168" i="7" s="1"/>
  <c r="H168" i="7"/>
  <c r="V167" i="7"/>
  <c r="AB167" i="7" s="1"/>
  <c r="S167" i="7"/>
  <c r="Y167" i="7" s="1"/>
  <c r="H167" i="7"/>
  <c r="V166" i="7"/>
  <c r="AB166" i="7" s="1"/>
  <c r="S166" i="7"/>
  <c r="Y166" i="7" s="1"/>
  <c r="H166" i="7"/>
  <c r="V165" i="7"/>
  <c r="AB165" i="7" s="1"/>
  <c r="S165" i="7"/>
  <c r="Y165" i="7" s="1"/>
  <c r="H165" i="7"/>
  <c r="V164" i="7"/>
  <c r="AB164" i="7" s="1"/>
  <c r="S164" i="7"/>
  <c r="Y164" i="7" s="1"/>
  <c r="H164" i="7"/>
  <c r="V163" i="7"/>
  <c r="AB163" i="7" s="1"/>
  <c r="S163" i="7"/>
  <c r="Y163" i="7" s="1"/>
  <c r="H163" i="7"/>
  <c r="V162" i="7"/>
  <c r="AB162" i="7" s="1"/>
  <c r="S162" i="7"/>
  <c r="Y162" i="7" s="1"/>
  <c r="H162" i="7"/>
  <c r="V161" i="7"/>
  <c r="AB161" i="7" s="1"/>
  <c r="S161" i="7"/>
  <c r="Y161" i="7" s="1"/>
  <c r="H161" i="7"/>
  <c r="V160" i="7"/>
  <c r="AB160" i="7" s="1"/>
  <c r="S160" i="7"/>
  <c r="Y160" i="7" s="1"/>
  <c r="H160" i="7"/>
  <c r="V159" i="7"/>
  <c r="AB159" i="7" s="1"/>
  <c r="S159" i="7"/>
  <c r="Y159" i="7" s="1"/>
  <c r="H159" i="7"/>
  <c r="V158" i="7"/>
  <c r="AB158" i="7" s="1"/>
  <c r="S158" i="7"/>
  <c r="Y158" i="7" s="1"/>
  <c r="H158" i="7"/>
  <c r="V157" i="7"/>
  <c r="AB157" i="7" s="1"/>
  <c r="S157" i="7"/>
  <c r="Y157" i="7" s="1"/>
  <c r="H157" i="7"/>
  <c r="V156" i="7"/>
  <c r="AB156" i="7" s="1"/>
  <c r="S156" i="7"/>
  <c r="Y156" i="7" s="1"/>
  <c r="H156" i="7"/>
  <c r="V155" i="7"/>
  <c r="AB155" i="7" s="1"/>
  <c r="S155" i="7"/>
  <c r="Y155" i="7" s="1"/>
  <c r="H155" i="7"/>
  <c r="V154" i="7"/>
  <c r="AB154" i="7" s="1"/>
  <c r="S154" i="7"/>
  <c r="Y154" i="7" s="1"/>
  <c r="H154" i="7"/>
  <c r="V153" i="7"/>
  <c r="AB153" i="7" s="1"/>
  <c r="S153" i="7"/>
  <c r="Y153" i="7" s="1"/>
  <c r="H153" i="7"/>
  <c r="V152" i="7"/>
  <c r="AB152" i="7" s="1"/>
  <c r="S152" i="7"/>
  <c r="Y152" i="7" s="1"/>
  <c r="H152" i="7"/>
  <c r="V151" i="7"/>
  <c r="AB151" i="7" s="1"/>
  <c r="S151" i="7"/>
  <c r="Y151" i="7" s="1"/>
  <c r="H151" i="7"/>
  <c r="V150" i="7"/>
  <c r="AB150" i="7" s="1"/>
  <c r="S150" i="7"/>
  <c r="Y150" i="7" s="1"/>
  <c r="H150" i="7"/>
  <c r="V149" i="7"/>
  <c r="AB149" i="7" s="1"/>
  <c r="S149" i="7"/>
  <c r="Y149" i="7" s="1"/>
  <c r="H149" i="7"/>
  <c r="V148" i="7"/>
  <c r="AB148" i="7" s="1"/>
  <c r="S148" i="7"/>
  <c r="Y148" i="7" s="1"/>
  <c r="H148" i="7"/>
  <c r="V147" i="7"/>
  <c r="AB147" i="7" s="1"/>
  <c r="S147" i="7"/>
  <c r="Y147" i="7" s="1"/>
  <c r="H147" i="7"/>
  <c r="V146" i="7"/>
  <c r="AB146" i="7" s="1"/>
  <c r="S146" i="7"/>
  <c r="Y146" i="7" s="1"/>
  <c r="H146" i="7"/>
  <c r="V145" i="7"/>
  <c r="AB145" i="7" s="1"/>
  <c r="S145" i="7"/>
  <c r="Y145" i="7" s="1"/>
  <c r="H145" i="7"/>
  <c r="V144" i="7"/>
  <c r="AB144" i="7" s="1"/>
  <c r="S144" i="7"/>
  <c r="Y144" i="7" s="1"/>
  <c r="H144" i="7"/>
  <c r="V143" i="7"/>
  <c r="AB143" i="7" s="1"/>
  <c r="S143" i="7"/>
  <c r="Y143" i="7" s="1"/>
  <c r="H143" i="7"/>
  <c r="V142" i="7"/>
  <c r="AB142" i="7" s="1"/>
  <c r="S142" i="7"/>
  <c r="Y142" i="7" s="1"/>
  <c r="H142" i="7"/>
  <c r="V141" i="7"/>
  <c r="AB141" i="7" s="1"/>
  <c r="S141" i="7"/>
  <c r="Y141" i="7" s="1"/>
  <c r="H141" i="7"/>
  <c r="V140" i="7"/>
  <c r="AB140" i="7" s="1"/>
  <c r="S140" i="7"/>
  <c r="Y140" i="7" s="1"/>
  <c r="H140" i="7"/>
  <c r="V139" i="7"/>
  <c r="AB139" i="7" s="1"/>
  <c r="S139" i="7"/>
  <c r="Y139" i="7" s="1"/>
  <c r="H139" i="7"/>
  <c r="V138" i="7"/>
  <c r="AB138" i="7" s="1"/>
  <c r="S138" i="7"/>
  <c r="Y138" i="7" s="1"/>
  <c r="H138" i="7"/>
  <c r="V137" i="7"/>
  <c r="AB137" i="7" s="1"/>
  <c r="S137" i="7"/>
  <c r="Y137" i="7" s="1"/>
  <c r="H137" i="7"/>
  <c r="V136" i="7"/>
  <c r="AB136" i="7" s="1"/>
  <c r="S136" i="7"/>
  <c r="Y136" i="7" s="1"/>
  <c r="H136" i="7"/>
  <c r="V135" i="7"/>
  <c r="AB135" i="7" s="1"/>
  <c r="S135" i="7"/>
  <c r="Y135" i="7" s="1"/>
  <c r="H135" i="7"/>
  <c r="V134" i="7"/>
  <c r="AB134" i="7" s="1"/>
  <c r="S134" i="7"/>
  <c r="Y134" i="7" s="1"/>
  <c r="H134" i="7"/>
  <c r="V133" i="7"/>
  <c r="AB133" i="7" s="1"/>
  <c r="S133" i="7"/>
  <c r="Y133" i="7" s="1"/>
  <c r="H133" i="7"/>
  <c r="V132" i="7"/>
  <c r="AB132" i="7" s="1"/>
  <c r="S132" i="7"/>
  <c r="Y132" i="7" s="1"/>
  <c r="H132" i="7"/>
  <c r="V131" i="7"/>
  <c r="AB131" i="7" s="1"/>
  <c r="S131" i="7"/>
  <c r="Y131" i="7" s="1"/>
  <c r="H131" i="7"/>
  <c r="V130" i="7"/>
  <c r="AB130" i="7" s="1"/>
  <c r="S130" i="7"/>
  <c r="Y130" i="7" s="1"/>
  <c r="H130" i="7"/>
  <c r="V129" i="7"/>
  <c r="AB129" i="7" s="1"/>
  <c r="S129" i="7"/>
  <c r="Y129" i="7" s="1"/>
  <c r="H129" i="7"/>
  <c r="V128" i="7"/>
  <c r="AB128" i="7" s="1"/>
  <c r="S128" i="7"/>
  <c r="Y128" i="7" s="1"/>
  <c r="H128" i="7"/>
  <c r="V127" i="7"/>
  <c r="AB127" i="7" s="1"/>
  <c r="S127" i="7"/>
  <c r="Y127" i="7" s="1"/>
  <c r="H127" i="7"/>
  <c r="V126" i="7"/>
  <c r="AB126" i="7" s="1"/>
  <c r="S126" i="7"/>
  <c r="Y126" i="7" s="1"/>
  <c r="H126" i="7"/>
  <c r="V125" i="7"/>
  <c r="AB125" i="7" s="1"/>
  <c r="S125" i="7"/>
  <c r="Y125" i="7" s="1"/>
  <c r="H125" i="7"/>
  <c r="V124" i="7"/>
  <c r="AB124" i="7" s="1"/>
  <c r="S124" i="7"/>
  <c r="Y124" i="7" s="1"/>
  <c r="H124" i="7"/>
  <c r="V123" i="7"/>
  <c r="AB123" i="7" s="1"/>
  <c r="S123" i="7"/>
  <c r="Y123" i="7" s="1"/>
  <c r="H123" i="7"/>
  <c r="V122" i="7"/>
  <c r="AB122" i="7" s="1"/>
  <c r="S122" i="7"/>
  <c r="Y122" i="7" s="1"/>
  <c r="H122" i="7"/>
  <c r="V121" i="7"/>
  <c r="AB121" i="7" s="1"/>
  <c r="S121" i="7"/>
  <c r="Y121" i="7" s="1"/>
  <c r="H121" i="7"/>
  <c r="V120" i="7"/>
  <c r="AB120" i="7" s="1"/>
  <c r="S120" i="7"/>
  <c r="Y120" i="7" s="1"/>
  <c r="H120" i="7"/>
  <c r="V119" i="7"/>
  <c r="AB119" i="7" s="1"/>
  <c r="S119" i="7"/>
  <c r="Y119" i="7" s="1"/>
  <c r="H119" i="7"/>
  <c r="V118" i="7"/>
  <c r="AB118" i="7" s="1"/>
  <c r="S118" i="7"/>
  <c r="Y118" i="7" s="1"/>
  <c r="H118" i="7"/>
  <c r="V117" i="7"/>
  <c r="AB117" i="7" s="1"/>
  <c r="S117" i="7"/>
  <c r="Y117" i="7" s="1"/>
  <c r="H117" i="7"/>
  <c r="V116" i="7"/>
  <c r="AB116" i="7" s="1"/>
  <c r="S116" i="7"/>
  <c r="Y116" i="7" s="1"/>
  <c r="H116" i="7"/>
  <c r="V115" i="7"/>
  <c r="AB115" i="7" s="1"/>
  <c r="S115" i="7"/>
  <c r="Y115" i="7" s="1"/>
  <c r="H115" i="7"/>
  <c r="V114" i="7"/>
  <c r="AB114" i="7" s="1"/>
  <c r="S114" i="7"/>
  <c r="Y114" i="7" s="1"/>
  <c r="H114" i="7"/>
  <c r="V113" i="7"/>
  <c r="AB113" i="7" s="1"/>
  <c r="S113" i="7"/>
  <c r="Y113" i="7" s="1"/>
  <c r="H113" i="7"/>
  <c r="V112" i="7"/>
  <c r="AB112" i="7" s="1"/>
  <c r="S112" i="7"/>
  <c r="Y112" i="7" s="1"/>
  <c r="H112" i="7"/>
  <c r="V111" i="7"/>
  <c r="AB111" i="7" s="1"/>
  <c r="S111" i="7"/>
  <c r="Y111" i="7" s="1"/>
  <c r="H111" i="7"/>
  <c r="V110" i="7"/>
  <c r="AB110" i="7" s="1"/>
  <c r="S110" i="7"/>
  <c r="Y110" i="7" s="1"/>
  <c r="H110" i="7"/>
  <c r="V109" i="7"/>
  <c r="AB109" i="7" s="1"/>
  <c r="S109" i="7"/>
  <c r="Y109" i="7" s="1"/>
  <c r="H109" i="7"/>
  <c r="V108" i="7"/>
  <c r="AB108" i="7" s="1"/>
  <c r="S108" i="7"/>
  <c r="Y108" i="7" s="1"/>
  <c r="H108" i="7"/>
  <c r="V107" i="7"/>
  <c r="AB107" i="7" s="1"/>
  <c r="S107" i="7"/>
  <c r="Y107" i="7" s="1"/>
  <c r="H107" i="7"/>
  <c r="V106" i="7"/>
  <c r="AB106" i="7" s="1"/>
  <c r="S106" i="7"/>
  <c r="Y106" i="7" s="1"/>
  <c r="H106" i="7"/>
  <c r="V105" i="7"/>
  <c r="AB105" i="7" s="1"/>
  <c r="S105" i="7"/>
  <c r="Y105" i="7" s="1"/>
  <c r="H105" i="7"/>
  <c r="V104" i="7"/>
  <c r="AB104" i="7" s="1"/>
  <c r="S104" i="7"/>
  <c r="Y104" i="7" s="1"/>
  <c r="H104" i="7"/>
  <c r="V103" i="7"/>
  <c r="AB103" i="7" s="1"/>
  <c r="S103" i="7"/>
  <c r="Y103" i="7" s="1"/>
  <c r="H103" i="7"/>
  <c r="V102" i="7"/>
  <c r="AB102" i="7" s="1"/>
  <c r="S102" i="7"/>
  <c r="Y102" i="7" s="1"/>
  <c r="H102" i="7"/>
  <c r="V101" i="7"/>
  <c r="AB101" i="7" s="1"/>
  <c r="S101" i="7"/>
  <c r="Y101" i="7" s="1"/>
  <c r="H101" i="7"/>
  <c r="V100" i="7"/>
  <c r="AB100" i="7" s="1"/>
  <c r="S100" i="7"/>
  <c r="Y100" i="7" s="1"/>
  <c r="H100" i="7"/>
  <c r="V99" i="7"/>
  <c r="AB99" i="7" s="1"/>
  <c r="S99" i="7"/>
  <c r="Y99" i="7" s="1"/>
  <c r="H99" i="7"/>
  <c r="V98" i="7"/>
  <c r="AB98" i="7" s="1"/>
  <c r="S98" i="7"/>
  <c r="Y98" i="7" s="1"/>
  <c r="H98" i="7"/>
  <c r="V97" i="7"/>
  <c r="AB97" i="7" s="1"/>
  <c r="S97" i="7"/>
  <c r="Y97" i="7" s="1"/>
  <c r="H97" i="7"/>
  <c r="V96" i="7"/>
  <c r="AB96" i="7" s="1"/>
  <c r="S96" i="7"/>
  <c r="Y96" i="7" s="1"/>
  <c r="H96" i="7"/>
  <c r="V95" i="7"/>
  <c r="AB95" i="7" s="1"/>
  <c r="S95" i="7"/>
  <c r="Y95" i="7" s="1"/>
  <c r="H95" i="7"/>
  <c r="V94" i="7"/>
  <c r="AB94" i="7" s="1"/>
  <c r="S94" i="7"/>
  <c r="Y94" i="7" s="1"/>
  <c r="H94" i="7"/>
  <c r="V93" i="7"/>
  <c r="AB93" i="7" s="1"/>
  <c r="S93" i="7"/>
  <c r="Y93" i="7" s="1"/>
  <c r="H93" i="7"/>
  <c r="V92" i="7"/>
  <c r="AB92" i="7" s="1"/>
  <c r="S92" i="7"/>
  <c r="Y92" i="7" s="1"/>
  <c r="H92" i="7"/>
  <c r="V91" i="7"/>
  <c r="AB91" i="7" s="1"/>
  <c r="S91" i="7"/>
  <c r="Y91" i="7" s="1"/>
  <c r="H91" i="7"/>
  <c r="V90" i="7"/>
  <c r="AB90" i="7" s="1"/>
  <c r="S90" i="7"/>
  <c r="Y90" i="7" s="1"/>
  <c r="H90" i="7"/>
  <c r="V89" i="7"/>
  <c r="AB89" i="7" s="1"/>
  <c r="S89" i="7"/>
  <c r="Y89" i="7" s="1"/>
  <c r="H89" i="7"/>
  <c r="V88" i="7"/>
  <c r="AB88" i="7" s="1"/>
  <c r="S88" i="7"/>
  <c r="Y88" i="7" s="1"/>
  <c r="H88" i="7"/>
  <c r="V87" i="7"/>
  <c r="AB87" i="7" s="1"/>
  <c r="S87" i="7"/>
  <c r="Y87" i="7" s="1"/>
  <c r="H87" i="7"/>
  <c r="V86" i="7"/>
  <c r="AB86" i="7" s="1"/>
  <c r="S86" i="7"/>
  <c r="Y86" i="7" s="1"/>
  <c r="H86" i="7"/>
  <c r="V85" i="7"/>
  <c r="AB85" i="7" s="1"/>
  <c r="S85" i="7"/>
  <c r="Y85" i="7" s="1"/>
  <c r="H85" i="7"/>
  <c r="V84" i="7"/>
  <c r="AB84" i="7" s="1"/>
  <c r="S84" i="7"/>
  <c r="Y84" i="7" s="1"/>
  <c r="H84" i="7"/>
  <c r="V83" i="7"/>
  <c r="AB83" i="7" s="1"/>
  <c r="S83" i="7"/>
  <c r="Y83" i="7" s="1"/>
  <c r="H83" i="7"/>
  <c r="V82" i="7"/>
  <c r="AB82" i="7" s="1"/>
  <c r="S82" i="7"/>
  <c r="Y82" i="7" s="1"/>
  <c r="H82" i="7"/>
  <c r="V81" i="7"/>
  <c r="AB81" i="7" s="1"/>
  <c r="S81" i="7"/>
  <c r="Y81" i="7" s="1"/>
  <c r="H81" i="7"/>
  <c r="V80" i="7"/>
  <c r="AB80" i="7" s="1"/>
  <c r="S80" i="7"/>
  <c r="Y80" i="7" s="1"/>
  <c r="H80" i="7"/>
  <c r="V79" i="7"/>
  <c r="AB79" i="7" s="1"/>
  <c r="S79" i="7"/>
  <c r="Y79" i="7" s="1"/>
  <c r="H79" i="7"/>
  <c r="V78" i="7"/>
  <c r="AB78" i="7" s="1"/>
  <c r="S78" i="7"/>
  <c r="Y78" i="7" s="1"/>
  <c r="H78" i="7"/>
  <c r="V77" i="7"/>
  <c r="AB77" i="7" s="1"/>
  <c r="S77" i="7"/>
  <c r="Y77" i="7" s="1"/>
  <c r="H77" i="7"/>
  <c r="V76" i="7"/>
  <c r="AB76" i="7" s="1"/>
  <c r="S76" i="7"/>
  <c r="Y76" i="7" s="1"/>
  <c r="H76" i="7"/>
  <c r="V75" i="7"/>
  <c r="AB75" i="7" s="1"/>
  <c r="S75" i="7"/>
  <c r="Y75" i="7" s="1"/>
  <c r="H75" i="7"/>
  <c r="V74" i="7"/>
  <c r="AB74" i="7" s="1"/>
  <c r="S74" i="7"/>
  <c r="Y74" i="7" s="1"/>
  <c r="H74" i="7"/>
  <c r="V73" i="7"/>
  <c r="AB73" i="7" s="1"/>
  <c r="S73" i="7"/>
  <c r="Y73" i="7" s="1"/>
  <c r="H73" i="7"/>
  <c r="V72" i="7"/>
  <c r="AB72" i="7" s="1"/>
  <c r="S72" i="7"/>
  <c r="Y72" i="7" s="1"/>
  <c r="H72" i="7"/>
  <c r="V71" i="7"/>
  <c r="AB71" i="7" s="1"/>
  <c r="S71" i="7"/>
  <c r="Y71" i="7" s="1"/>
  <c r="H71" i="7"/>
  <c r="V70" i="7"/>
  <c r="AB70" i="7" s="1"/>
  <c r="S70" i="7"/>
  <c r="Y70" i="7" s="1"/>
  <c r="H70" i="7"/>
  <c r="V69" i="7"/>
  <c r="AB69" i="7" s="1"/>
  <c r="S69" i="7"/>
  <c r="Y69" i="7" s="1"/>
  <c r="H69" i="7"/>
  <c r="V68" i="7"/>
  <c r="AB68" i="7" s="1"/>
  <c r="S68" i="7"/>
  <c r="Y68" i="7" s="1"/>
  <c r="H68" i="7"/>
  <c r="V67" i="7"/>
  <c r="AB67" i="7" s="1"/>
  <c r="S67" i="7"/>
  <c r="Y67" i="7" s="1"/>
  <c r="H67" i="7"/>
  <c r="V66" i="7"/>
  <c r="AB66" i="7" s="1"/>
  <c r="S66" i="7"/>
  <c r="Y66" i="7" s="1"/>
  <c r="H66" i="7"/>
  <c r="V65" i="7"/>
  <c r="AB65" i="7" s="1"/>
  <c r="S65" i="7"/>
  <c r="Y65" i="7" s="1"/>
  <c r="H65" i="7"/>
  <c r="V64" i="7"/>
  <c r="AB64" i="7" s="1"/>
  <c r="S64" i="7"/>
  <c r="Y64" i="7" s="1"/>
  <c r="H64" i="7"/>
  <c r="V63" i="7"/>
  <c r="AB63" i="7" s="1"/>
  <c r="S63" i="7"/>
  <c r="Y63" i="7" s="1"/>
  <c r="H63" i="7"/>
  <c r="V62" i="7"/>
  <c r="AB62" i="7" s="1"/>
  <c r="S62" i="7"/>
  <c r="Y62" i="7" s="1"/>
  <c r="H62" i="7"/>
  <c r="V61" i="7"/>
  <c r="AB61" i="7" s="1"/>
  <c r="S61" i="7"/>
  <c r="Y61" i="7" s="1"/>
  <c r="H61" i="7"/>
  <c r="V60" i="7"/>
  <c r="AB60" i="7" s="1"/>
  <c r="S60" i="7"/>
  <c r="Y60" i="7" s="1"/>
  <c r="H60" i="7"/>
  <c r="V59" i="7"/>
  <c r="AB59" i="7" s="1"/>
  <c r="S59" i="7"/>
  <c r="Y59" i="7" s="1"/>
  <c r="H59" i="7"/>
  <c r="V58" i="7"/>
  <c r="AB58" i="7" s="1"/>
  <c r="S58" i="7"/>
  <c r="Y58" i="7" s="1"/>
  <c r="H58" i="7"/>
  <c r="V57" i="7"/>
  <c r="AB57" i="7" s="1"/>
  <c r="S57" i="7"/>
  <c r="Y57" i="7" s="1"/>
  <c r="H57" i="7"/>
  <c r="V56" i="7"/>
  <c r="AB56" i="7" s="1"/>
  <c r="S56" i="7"/>
  <c r="Y56" i="7" s="1"/>
  <c r="H56" i="7"/>
  <c r="V55" i="7"/>
  <c r="AB55" i="7" s="1"/>
  <c r="S55" i="7"/>
  <c r="Y55" i="7" s="1"/>
  <c r="H55" i="7"/>
  <c r="V54" i="7"/>
  <c r="AB54" i="7" s="1"/>
  <c r="S54" i="7"/>
  <c r="Y54" i="7" s="1"/>
  <c r="H54" i="7"/>
  <c r="V53" i="7"/>
  <c r="AB53" i="7" s="1"/>
  <c r="S53" i="7"/>
  <c r="Y53" i="7" s="1"/>
  <c r="H53" i="7"/>
  <c r="V52" i="7"/>
  <c r="AB52" i="7" s="1"/>
  <c r="S52" i="7"/>
  <c r="Y52" i="7" s="1"/>
  <c r="H52" i="7"/>
  <c r="V51" i="7"/>
  <c r="AB51" i="7" s="1"/>
  <c r="S51" i="7"/>
  <c r="Y51" i="7" s="1"/>
  <c r="H51" i="7"/>
  <c r="V50" i="7"/>
  <c r="AB50" i="7" s="1"/>
  <c r="S50" i="7"/>
  <c r="Y50" i="7" s="1"/>
  <c r="H50" i="7"/>
  <c r="V49" i="7"/>
  <c r="AB49" i="7" s="1"/>
  <c r="S49" i="7"/>
  <c r="Y49" i="7" s="1"/>
  <c r="H49" i="7"/>
  <c r="V48" i="7"/>
  <c r="AB48" i="7" s="1"/>
  <c r="S48" i="7"/>
  <c r="Y48" i="7" s="1"/>
  <c r="H48" i="7"/>
  <c r="V47" i="7"/>
  <c r="AB47" i="7" s="1"/>
  <c r="S47" i="7"/>
  <c r="Y47" i="7" s="1"/>
  <c r="H47" i="7"/>
  <c r="V46" i="7"/>
  <c r="AB46" i="7" s="1"/>
  <c r="S46" i="7"/>
  <c r="Y46" i="7" s="1"/>
  <c r="H46" i="7"/>
  <c r="V45" i="7"/>
  <c r="AB45" i="7" s="1"/>
  <c r="S45" i="7"/>
  <c r="Y45" i="7" s="1"/>
  <c r="H45" i="7"/>
  <c r="V44" i="7"/>
  <c r="AB44" i="7" s="1"/>
  <c r="S44" i="7"/>
  <c r="Y44" i="7" s="1"/>
  <c r="H44" i="7"/>
  <c r="V43" i="7"/>
  <c r="AB43" i="7" s="1"/>
  <c r="S43" i="7"/>
  <c r="Y43" i="7" s="1"/>
  <c r="H43" i="7"/>
  <c r="V42" i="7"/>
  <c r="AB42" i="7" s="1"/>
  <c r="S42" i="7"/>
  <c r="Y42" i="7" s="1"/>
  <c r="H42" i="7"/>
  <c r="V41" i="7"/>
  <c r="AB41" i="7" s="1"/>
  <c r="S41" i="7"/>
  <c r="Y41" i="7" s="1"/>
  <c r="H41" i="7"/>
  <c r="V40" i="7"/>
  <c r="AB40" i="7" s="1"/>
  <c r="S40" i="7"/>
  <c r="Y40" i="7" s="1"/>
  <c r="H40" i="7"/>
  <c r="V39" i="7"/>
  <c r="AB39" i="7" s="1"/>
  <c r="S39" i="7"/>
  <c r="Y39" i="7" s="1"/>
  <c r="H39" i="7"/>
  <c r="V38" i="7"/>
  <c r="AB38" i="7" s="1"/>
  <c r="S38" i="7"/>
  <c r="Y38" i="7" s="1"/>
  <c r="H38" i="7"/>
  <c r="V37" i="7"/>
  <c r="AB37" i="7" s="1"/>
  <c r="S37" i="7"/>
  <c r="Y37" i="7" s="1"/>
  <c r="H37" i="7"/>
  <c r="V36" i="7"/>
  <c r="AB36" i="7" s="1"/>
  <c r="S36" i="7"/>
  <c r="Y36" i="7" s="1"/>
  <c r="H36" i="7"/>
  <c r="V35" i="7"/>
  <c r="AB35" i="7" s="1"/>
  <c r="S35" i="7"/>
  <c r="Y35" i="7" s="1"/>
  <c r="H35" i="7"/>
  <c r="V34" i="7"/>
  <c r="AB34" i="7" s="1"/>
  <c r="S34" i="7"/>
  <c r="Y34" i="7" s="1"/>
  <c r="H34" i="7"/>
  <c r="V33" i="7"/>
  <c r="AB33" i="7" s="1"/>
  <c r="S33" i="7"/>
  <c r="Y33" i="7" s="1"/>
  <c r="H33" i="7"/>
  <c r="V32" i="7"/>
  <c r="AB32" i="7" s="1"/>
  <c r="S32" i="7"/>
  <c r="Y32" i="7" s="1"/>
  <c r="H32" i="7"/>
  <c r="V31" i="7"/>
  <c r="AB31" i="7" s="1"/>
  <c r="S31" i="7"/>
  <c r="Y31" i="7" s="1"/>
  <c r="H31" i="7"/>
  <c r="V30" i="7"/>
  <c r="AB30" i="7" s="1"/>
  <c r="S30" i="7"/>
  <c r="Y30" i="7" s="1"/>
  <c r="H30" i="7"/>
  <c r="V29" i="7"/>
  <c r="AB29" i="7" s="1"/>
  <c r="S29" i="7"/>
  <c r="Y29" i="7" s="1"/>
  <c r="H29" i="7"/>
  <c r="V28" i="7"/>
  <c r="AB28" i="7" s="1"/>
  <c r="S28" i="7"/>
  <c r="Y28" i="7" s="1"/>
  <c r="H28" i="7"/>
  <c r="V27" i="7"/>
  <c r="AB27" i="7" s="1"/>
  <c r="S27" i="7"/>
  <c r="Y27" i="7" s="1"/>
  <c r="H27" i="7"/>
  <c r="V26" i="7"/>
  <c r="AB26" i="7" s="1"/>
  <c r="S26" i="7"/>
  <c r="Y26" i="7" s="1"/>
  <c r="H26" i="7"/>
  <c r="V25" i="7"/>
  <c r="AB25" i="7" s="1"/>
  <c r="S25" i="7"/>
  <c r="Y25" i="7" s="1"/>
  <c r="H25" i="7"/>
  <c r="V24" i="7"/>
  <c r="AB24" i="7" s="1"/>
  <c r="S24" i="7"/>
  <c r="Y24" i="7" s="1"/>
  <c r="H24" i="7"/>
  <c r="V23" i="7"/>
  <c r="AB23" i="7" s="1"/>
  <c r="S23" i="7"/>
  <c r="Y23" i="7" s="1"/>
  <c r="H23" i="7"/>
  <c r="V22" i="7"/>
  <c r="AB22" i="7" s="1"/>
  <c r="S22" i="7"/>
  <c r="Y22" i="7" s="1"/>
  <c r="H22" i="7"/>
  <c r="V21" i="7"/>
  <c r="AB21" i="7" s="1"/>
  <c r="S21" i="7"/>
  <c r="Y21" i="7" s="1"/>
  <c r="H21" i="7"/>
  <c r="V20" i="7"/>
  <c r="AB20" i="7" s="1"/>
  <c r="S20" i="7"/>
  <c r="Y20" i="7" s="1"/>
  <c r="H20" i="7"/>
  <c r="V19" i="7"/>
  <c r="AB19" i="7" s="1"/>
  <c r="S19" i="7"/>
  <c r="Y19" i="7" s="1"/>
  <c r="H19" i="7"/>
  <c r="V18" i="7"/>
  <c r="AB18" i="7" s="1"/>
  <c r="S18" i="7"/>
  <c r="Y18" i="7" s="1"/>
  <c r="H18" i="7"/>
  <c r="V17" i="7"/>
  <c r="AB17" i="7" s="1"/>
  <c r="S17" i="7"/>
  <c r="Y17" i="7" s="1"/>
  <c r="H17" i="7"/>
  <c r="V16" i="7"/>
  <c r="AB16" i="7" s="1"/>
  <c r="S16" i="7"/>
  <c r="Y16" i="7" s="1"/>
  <c r="H16" i="7"/>
  <c r="V15" i="7"/>
  <c r="AB15" i="7" s="1"/>
  <c r="S15" i="7"/>
  <c r="Y15" i="7" s="1"/>
  <c r="H15" i="7"/>
  <c r="V14" i="7"/>
  <c r="AB14" i="7" s="1"/>
  <c r="S14" i="7"/>
  <c r="Y14" i="7" s="1"/>
  <c r="H14" i="7"/>
  <c r="V13" i="7"/>
  <c r="AB13" i="7" s="1"/>
  <c r="S13" i="7"/>
  <c r="Y13" i="7" s="1"/>
  <c r="H13" i="7"/>
  <c r="V12" i="7"/>
  <c r="AB12" i="7" s="1"/>
  <c r="S12" i="7"/>
  <c r="Y12" i="7" s="1"/>
  <c r="H12" i="7"/>
  <c r="V11" i="7"/>
  <c r="AB11" i="7" s="1"/>
  <c r="S11" i="7"/>
  <c r="Y11" i="7" s="1"/>
  <c r="H11" i="7"/>
  <c r="V10" i="7"/>
  <c r="AB10" i="7" s="1"/>
  <c r="S10" i="7"/>
  <c r="Y10" i="7" s="1"/>
  <c r="H10" i="7"/>
  <c r="V9" i="7"/>
  <c r="AB9" i="7" s="1"/>
  <c r="S9" i="7"/>
  <c r="Y9" i="7" s="1"/>
  <c r="H9" i="7"/>
  <c r="V8" i="7"/>
  <c r="AB8" i="7" s="1"/>
  <c r="S8" i="7"/>
  <c r="Y8" i="7" s="1"/>
  <c r="H8" i="7"/>
  <c r="A128" i="10"/>
  <c r="A124" i="10"/>
  <c r="A125" i="10" s="1"/>
  <c r="A126" i="10" s="1"/>
  <c r="A120" i="10"/>
  <c r="A121" i="10" s="1"/>
  <c r="A122" i="10" s="1"/>
  <c r="A116" i="10"/>
  <c r="A117" i="10" s="1"/>
  <c r="A118" i="10" s="1"/>
  <c r="A112" i="10"/>
  <c r="A113" i="10" s="1"/>
  <c r="A114" i="10" s="1"/>
  <c r="A108" i="10"/>
  <c r="A109" i="10" s="1"/>
  <c r="A110" i="10" s="1"/>
  <c r="A104" i="10"/>
  <c r="A105" i="10" s="1"/>
  <c r="A106" i="10" s="1"/>
  <c r="A100" i="10"/>
  <c r="A101" i="10" s="1"/>
  <c r="A102" i="10" s="1"/>
  <c r="A96" i="10"/>
  <c r="A97" i="10" s="1"/>
  <c r="A98" i="10" s="1"/>
  <c r="A92" i="10"/>
  <c r="A93" i="10" s="1"/>
  <c r="A94" i="10" s="1"/>
  <c r="A88" i="10"/>
  <c r="A89" i="10" s="1"/>
  <c r="A90" i="10" s="1"/>
  <c r="A84" i="10"/>
  <c r="A85" i="10" s="1"/>
  <c r="A86" i="10" s="1"/>
  <c r="A80" i="10"/>
  <c r="A81" i="10" s="1"/>
  <c r="A82" i="10" s="1"/>
  <c r="A76" i="10"/>
  <c r="A77" i="10" s="1"/>
  <c r="A78" i="10" s="1"/>
  <c r="A72" i="10"/>
  <c r="A73" i="10" s="1"/>
  <c r="A74" i="10" s="1"/>
  <c r="A68" i="10"/>
  <c r="A69" i="10" s="1"/>
  <c r="A70" i="10" s="1"/>
  <c r="A64" i="10"/>
  <c r="A65" i="10" s="1"/>
  <c r="A66" i="10" s="1"/>
  <c r="A60" i="10"/>
  <c r="A61" i="10" s="1"/>
  <c r="A62" i="10" s="1"/>
  <c r="A56" i="10"/>
  <c r="A57" i="10" s="1"/>
  <c r="A58" i="10" s="1"/>
  <c r="A52" i="10"/>
  <c r="A53" i="10" s="1"/>
  <c r="A54" i="10" s="1"/>
  <c r="A48" i="10"/>
  <c r="A49" i="10" s="1"/>
  <c r="A50" i="10" s="1"/>
  <c r="A44" i="10"/>
  <c r="A45" i="10" s="1"/>
  <c r="A46" i="10" s="1"/>
  <c r="A40" i="10"/>
  <c r="A41" i="10" s="1"/>
  <c r="A42" i="10" s="1"/>
  <c r="A36" i="10"/>
  <c r="A37" i="10" s="1"/>
  <c r="A38" i="10" s="1"/>
  <c r="A32" i="10"/>
  <c r="A33" i="10" s="1"/>
  <c r="A34" i="10" s="1"/>
  <c r="A28" i="10"/>
  <c r="A29" i="10" s="1"/>
  <c r="A30" i="10" s="1"/>
  <c r="A24" i="10"/>
  <c r="A25" i="10" s="1"/>
  <c r="A26" i="10" s="1"/>
  <c r="A20" i="10"/>
  <c r="A21" i="10" s="1"/>
  <c r="A22" i="10" s="1"/>
  <c r="A16" i="10"/>
  <c r="A17" i="10" s="1"/>
  <c r="A18" i="10" s="1"/>
  <c r="A12" i="10"/>
  <c r="A13" i="10" s="1"/>
  <c r="A14" i="10" s="1"/>
  <c r="X290" i="7" l="1"/>
  <c r="U292" i="7"/>
  <c r="U295" i="7"/>
  <c r="U231" i="7"/>
  <c r="U235" i="7"/>
  <c r="U239" i="7"/>
  <c r="U243" i="7"/>
  <c r="U247" i="7"/>
  <c r="U270" i="7"/>
  <c r="U189" i="7"/>
  <c r="U193" i="7"/>
  <c r="U197" i="7"/>
  <c r="U201" i="7"/>
  <c r="U205" i="7"/>
  <c r="U209" i="7"/>
  <c r="U213" i="7"/>
  <c r="U217" i="7"/>
  <c r="U221" i="7"/>
  <c r="U225" i="7"/>
  <c r="U279" i="7"/>
  <c r="X281" i="7"/>
  <c r="U287" i="7"/>
  <c r="U294" i="7"/>
  <c r="U297" i="7"/>
  <c r="U301" i="7"/>
  <c r="AA47" i="15"/>
  <c r="W51" i="15"/>
  <c r="W52" i="15"/>
  <c r="W72" i="15"/>
  <c r="W87" i="15"/>
  <c r="AO25" i="14"/>
  <c r="AP25" i="14" s="1"/>
  <c r="AO38" i="14"/>
  <c r="N53" i="14"/>
  <c r="AO55" i="14"/>
  <c r="AP59" i="14"/>
  <c r="AP61" i="14"/>
  <c r="N85" i="14"/>
  <c r="AO87" i="14"/>
  <c r="AP91" i="14"/>
  <c r="AP93" i="14"/>
  <c r="N116" i="14"/>
  <c r="N117" i="14"/>
  <c r="AA50" i="15"/>
  <c r="AA52" i="15"/>
  <c r="W64" i="15"/>
  <c r="W65" i="15"/>
  <c r="AA73" i="15"/>
  <c r="AA119" i="15"/>
  <c r="N52" i="15"/>
  <c r="Y53" i="15" s="1"/>
  <c r="N60" i="15"/>
  <c r="N63" i="15"/>
  <c r="N67" i="15"/>
  <c r="N68" i="15"/>
  <c r="N80" i="15"/>
  <c r="N84" i="15"/>
  <c r="Y85" i="15" s="1"/>
  <c r="N92" i="15"/>
  <c r="N100" i="15"/>
  <c r="Y102" i="15"/>
  <c r="N112" i="15"/>
  <c r="Y113" i="15" s="1"/>
  <c r="N116" i="15"/>
  <c r="N124" i="15"/>
  <c r="AO15" i="14"/>
  <c r="AP15" i="14" s="1"/>
  <c r="AO20" i="14"/>
  <c r="AP20" i="14" s="1"/>
  <c r="AP36" i="14"/>
  <c r="N37" i="14"/>
  <c r="N38" i="14"/>
  <c r="AP38" i="14"/>
  <c r="AO47" i="14"/>
  <c r="AP52" i="14"/>
  <c r="AP54" i="14"/>
  <c r="N55" i="14"/>
  <c r="N77" i="14"/>
  <c r="AO79" i="14"/>
  <c r="AP82" i="14"/>
  <c r="AP84" i="14"/>
  <c r="AP86" i="14"/>
  <c r="N87" i="14"/>
  <c r="AO94" i="14"/>
  <c r="AO99" i="14"/>
  <c r="N100" i="14"/>
  <c r="AP100" i="14"/>
  <c r="N103" i="14"/>
  <c r="N104" i="14"/>
  <c r="N105" i="14"/>
  <c r="N119" i="14"/>
  <c r="N120" i="14"/>
  <c r="N121" i="14"/>
  <c r="AA68" i="15"/>
  <c r="W69" i="15"/>
  <c r="W100" i="15"/>
  <c r="AA105" i="15"/>
  <c r="W125" i="15"/>
  <c r="N49" i="15"/>
  <c r="N57" i="15"/>
  <c r="Y58" i="15" s="1"/>
  <c r="N61" i="15"/>
  <c r="N69" i="15"/>
  <c r="N73" i="15"/>
  <c r="N77" i="15"/>
  <c r="N81" i="15"/>
  <c r="N85" i="15"/>
  <c r="N89" i="15"/>
  <c r="Y90" i="15" s="1"/>
  <c r="N93" i="15"/>
  <c r="Y93" i="15" s="1"/>
  <c r="N97" i="15"/>
  <c r="N101" i="15"/>
  <c r="N105" i="15"/>
  <c r="N109" i="15"/>
  <c r="Y110" i="15" s="1"/>
  <c r="N113" i="15"/>
  <c r="N117" i="15"/>
  <c r="Y118" i="15" s="1"/>
  <c r="N121" i="15"/>
  <c r="N125" i="15"/>
  <c r="Y125" i="15" s="1"/>
  <c r="N127" i="15"/>
  <c r="AO11" i="14"/>
  <c r="AP11" i="14" s="1"/>
  <c r="AO16" i="14"/>
  <c r="AP16" i="14" s="1"/>
  <c r="AP34" i="14"/>
  <c r="AP46" i="14"/>
  <c r="N47" i="14"/>
  <c r="N69" i="14"/>
  <c r="AO71" i="14"/>
  <c r="AP76" i="14"/>
  <c r="AP78" i="14"/>
  <c r="N79" i="14"/>
  <c r="N108" i="14"/>
  <c r="N109" i="14"/>
  <c r="N124" i="14"/>
  <c r="N125" i="14"/>
  <c r="I7" i="5"/>
  <c r="I10" i="5"/>
  <c r="I14" i="5"/>
  <c r="I18" i="5"/>
  <c r="H31" i="5"/>
  <c r="I32" i="5"/>
  <c r="W48" i="15"/>
  <c r="W75" i="15"/>
  <c r="AA76" i="15"/>
  <c r="AA99" i="15"/>
  <c r="W107" i="15"/>
  <c r="AA108" i="15"/>
  <c r="AA111" i="15"/>
  <c r="AA116" i="15"/>
  <c r="AA117" i="15"/>
  <c r="W124" i="15"/>
  <c r="AO12" i="14"/>
  <c r="AP12" i="14" s="1"/>
  <c r="H7" i="14"/>
  <c r="AO23" i="14"/>
  <c r="AP23" i="14" s="1"/>
  <c r="AO27" i="14"/>
  <c r="AP27" i="14" s="1"/>
  <c r="AO39" i="14"/>
  <c r="AP40" i="14"/>
  <c r="AO42" i="14"/>
  <c r="AO51" i="14"/>
  <c r="AO53" i="14"/>
  <c r="N59" i="14"/>
  <c r="N61" i="14"/>
  <c r="AO63" i="14"/>
  <c r="AP66" i="14"/>
  <c r="AP68" i="14"/>
  <c r="AP70" i="14"/>
  <c r="N71" i="14"/>
  <c r="AO83" i="14"/>
  <c r="AO85" i="14"/>
  <c r="N91" i="14"/>
  <c r="N93" i="14"/>
  <c r="AO95" i="14"/>
  <c r="AP98" i="14"/>
  <c r="N111" i="14"/>
  <c r="N112" i="14"/>
  <c r="N113" i="14"/>
  <c r="N127" i="14"/>
  <c r="H100" i="14"/>
  <c r="H3" i="5"/>
  <c r="I6" i="5"/>
  <c r="W55" i="15"/>
  <c r="AA87" i="15"/>
  <c r="U204" i="7"/>
  <c r="U212" i="7"/>
  <c r="W49" i="15"/>
  <c r="AA55" i="15"/>
  <c r="W84" i="15"/>
  <c r="W85" i="15"/>
  <c r="Y68" i="15"/>
  <c r="U241" i="7"/>
  <c r="U245" i="7"/>
  <c r="U268" i="7"/>
  <c r="X270" i="7"/>
  <c r="U272" i="7"/>
  <c r="X274" i="7"/>
  <c r="U276" i="7"/>
  <c r="AA63" i="15"/>
  <c r="AA64" i="15"/>
  <c r="AA74" i="15"/>
  <c r="AA75" i="15"/>
  <c r="AA100" i="15"/>
  <c r="AA101" i="15"/>
  <c r="W116" i="15"/>
  <c r="W126" i="15"/>
  <c r="N46" i="15"/>
  <c r="N47" i="15"/>
  <c r="N50" i="15"/>
  <c r="N51" i="15"/>
  <c r="Y52" i="15" s="1"/>
  <c r="N54" i="15"/>
  <c r="Y54" i="15" s="1"/>
  <c r="N55" i="15"/>
  <c r="N58" i="15"/>
  <c r="N59" i="15"/>
  <c r="Y60" i="15" s="1"/>
  <c r="Y61" i="15"/>
  <c r="N62" i="15"/>
  <c r="N66" i="15"/>
  <c r="Y66" i="15" s="1"/>
  <c r="Y69" i="15"/>
  <c r="N70" i="15"/>
  <c r="Y70" i="15" s="1"/>
  <c r="N71" i="15"/>
  <c r="N74" i="15"/>
  <c r="N75" i="15"/>
  <c r="Y75" i="15" s="1"/>
  <c r="Y77" i="15"/>
  <c r="N78" i="15"/>
  <c r="N79" i="15"/>
  <c r="Y79" i="15" s="1"/>
  <c r="Y81" i="15"/>
  <c r="N82" i="15"/>
  <c r="Y83" i="15" s="1"/>
  <c r="N83" i="15"/>
  <c r="N86" i="15"/>
  <c r="Y86" i="15" s="1"/>
  <c r="N87" i="15"/>
  <c r="N90" i="15"/>
  <c r="N91" i="15"/>
  <c r="Y91" i="15" s="1"/>
  <c r="N94" i="15"/>
  <c r="Y95" i="15" s="1"/>
  <c r="N95" i="15"/>
  <c r="AA48" i="15"/>
  <c r="U219" i="7"/>
  <c r="U227" i="7"/>
  <c r="W47" i="15"/>
  <c r="AA60" i="15"/>
  <c r="AA61" i="15"/>
  <c r="AA62" i="15"/>
  <c r="AA71" i="15"/>
  <c r="W86" i="15"/>
  <c r="N98" i="15"/>
  <c r="Y101" i="15"/>
  <c r="N103" i="15"/>
  <c r="Y103" i="15" s="1"/>
  <c r="N106" i="15"/>
  <c r="Y106" i="15" s="1"/>
  <c r="N111" i="15"/>
  <c r="Y111" i="15" s="1"/>
  <c r="N114" i="15"/>
  <c r="Y117" i="15"/>
  <c r="U199" i="7"/>
  <c r="U203" i="7"/>
  <c r="U211" i="7"/>
  <c r="U237" i="7"/>
  <c r="X250" i="7"/>
  <c r="X254" i="7"/>
  <c r="X258" i="7"/>
  <c r="U260" i="7"/>
  <c r="X265" i="7"/>
  <c r="X273" i="7"/>
  <c r="U278" i="7"/>
  <c r="U296" i="7"/>
  <c r="X298" i="7"/>
  <c r="AA49" i="15"/>
  <c r="W56" i="15"/>
  <c r="W60" i="15"/>
  <c r="W61" i="15"/>
  <c r="W62" i="15"/>
  <c r="AA66" i="15"/>
  <c r="AA67" i="15"/>
  <c r="W70" i="15"/>
  <c r="W71" i="15"/>
  <c r="W73" i="15"/>
  <c r="W74" i="15"/>
  <c r="AA78" i="15"/>
  <c r="AA80" i="15"/>
  <c r="AA81" i="15"/>
  <c r="AA82" i="15"/>
  <c r="AA92" i="15"/>
  <c r="AA102" i="15"/>
  <c r="AA103" i="15"/>
  <c r="AA124" i="15"/>
  <c r="N99" i="15"/>
  <c r="Y105" i="15"/>
  <c r="N107" i="15"/>
  <c r="N110" i="15"/>
  <c r="N115" i="15"/>
  <c r="Y115" i="15" s="1"/>
  <c r="N119" i="15"/>
  <c r="Y119" i="15" s="1"/>
  <c r="N122" i="15"/>
  <c r="N123" i="15"/>
  <c r="Y123" i="15" s="1"/>
  <c r="N126" i="15"/>
  <c r="Y126" i="15" s="1"/>
  <c r="AL27" i="14"/>
  <c r="J27" i="14" s="1"/>
  <c r="U220" i="7"/>
  <c r="U228" i="7"/>
  <c r="U246" i="7"/>
  <c r="AA51" i="15"/>
  <c r="AA53" i="15"/>
  <c r="W58" i="15"/>
  <c r="AA65" i="15"/>
  <c r="W66" i="15"/>
  <c r="AA70" i="15"/>
  <c r="W78" i="15"/>
  <c r="AA85" i="15"/>
  <c r="AA84" i="15"/>
  <c r="W90" i="15"/>
  <c r="W93" i="15"/>
  <c r="W96" i="15"/>
  <c r="W102" i="15"/>
  <c r="W103" i="15"/>
  <c r="AA107" i="15"/>
  <c r="AA110" i="15"/>
  <c r="AA125" i="15"/>
  <c r="AA126" i="15"/>
  <c r="W81" i="15"/>
  <c r="W83" i="15"/>
  <c r="AA83" i="15"/>
  <c r="W88" i="15"/>
  <c r="AA98" i="15"/>
  <c r="W104" i="15"/>
  <c r="W108" i="15"/>
  <c r="AA112" i="15"/>
  <c r="AA113" i="15"/>
  <c r="AA114" i="15"/>
  <c r="AA115" i="15"/>
  <c r="W120" i="15"/>
  <c r="N48" i="15"/>
  <c r="N56" i="15"/>
  <c r="N64" i="15"/>
  <c r="N72" i="15"/>
  <c r="Y73" i="15" s="1"/>
  <c r="N88" i="15"/>
  <c r="N96" i="15"/>
  <c r="Y97" i="15" s="1"/>
  <c r="N104" i="15"/>
  <c r="N108" i="15"/>
  <c r="Y109" i="15" s="1"/>
  <c r="N120" i="15"/>
  <c r="Y120" i="15" s="1"/>
  <c r="AO32" i="14"/>
  <c r="N35" i="14"/>
  <c r="AO40" i="14"/>
  <c r="N43" i="14"/>
  <c r="N44" i="14"/>
  <c r="AO44" i="14"/>
  <c r="N49" i="14"/>
  <c r="N50" i="14"/>
  <c r="AO52" i="14"/>
  <c r="N57" i="14"/>
  <c r="N58" i="14"/>
  <c r="AO60" i="14"/>
  <c r="N65" i="14"/>
  <c r="N66" i="14"/>
  <c r="AO68" i="14"/>
  <c r="N73" i="14"/>
  <c r="N74" i="14"/>
  <c r="AO76" i="14"/>
  <c r="N81" i="14"/>
  <c r="N82" i="14"/>
  <c r="AO84" i="14"/>
  <c r="N89" i="14"/>
  <c r="N90" i="14"/>
  <c r="AO92" i="14"/>
  <c r="N97" i="14"/>
  <c r="N98" i="14"/>
  <c r="AO100" i="14"/>
  <c r="AA118" i="15"/>
  <c r="W119" i="15"/>
  <c r="AA120" i="15"/>
  <c r="AP35" i="14"/>
  <c r="AP42" i="14"/>
  <c r="AP43" i="14"/>
  <c r="AP48" i="14"/>
  <c r="AP49" i="14"/>
  <c r="AP56" i="14"/>
  <c r="AP57" i="14"/>
  <c r="AP64" i="14"/>
  <c r="AP65" i="14"/>
  <c r="AP72" i="14"/>
  <c r="AP73" i="14"/>
  <c r="AP80" i="14"/>
  <c r="AP81" i="14"/>
  <c r="AP88" i="14"/>
  <c r="AP89" i="14"/>
  <c r="AP96" i="14"/>
  <c r="AP97" i="14"/>
  <c r="AO30" i="14"/>
  <c r="AP30" i="14" s="1"/>
  <c r="N31" i="14"/>
  <c r="N39" i="14"/>
  <c r="H4" i="14"/>
  <c r="AN29" i="14"/>
  <c r="AN28" i="14" s="1"/>
  <c r="AN27" i="14" s="1"/>
  <c r="AP31" i="14"/>
  <c r="N32" i="14"/>
  <c r="AP37" i="14"/>
  <c r="AP39" i="14"/>
  <c r="N40" i="14"/>
  <c r="AO49" i="14"/>
  <c r="AO50" i="14"/>
  <c r="AO57" i="14"/>
  <c r="AO58" i="14"/>
  <c r="AO65" i="14"/>
  <c r="AO66" i="14"/>
  <c r="AO73" i="14"/>
  <c r="AO74" i="14"/>
  <c r="AO81" i="14"/>
  <c r="AO82" i="14"/>
  <c r="AO89" i="14"/>
  <c r="AO90" i="14"/>
  <c r="AO97" i="14"/>
  <c r="AO98" i="14"/>
  <c r="AO45" i="14"/>
  <c r="AO48" i="14"/>
  <c r="AO56" i="14"/>
  <c r="AO64" i="14"/>
  <c r="AO72" i="14"/>
  <c r="AO80" i="14"/>
  <c r="AO88" i="14"/>
  <c r="AO96" i="14"/>
  <c r="AP99" i="14"/>
  <c r="H5" i="5"/>
  <c r="H9" i="5"/>
  <c r="I17" i="5"/>
  <c r="I21" i="5"/>
  <c r="I25" i="5"/>
  <c r="I3" i="5"/>
  <c r="H16" i="5"/>
  <c r="H24" i="5"/>
  <c r="H27" i="5"/>
  <c r="I28" i="5"/>
  <c r="I31" i="5"/>
  <c r="I35" i="5"/>
  <c r="I38" i="5"/>
  <c r="I5" i="5"/>
  <c r="H12" i="5"/>
  <c r="I2" i="5"/>
  <c r="I4" i="5"/>
  <c r="H7" i="5"/>
  <c r="I8" i="5"/>
  <c r="H10" i="5"/>
  <c r="I11" i="5"/>
  <c r="H14" i="5"/>
  <c r="I15" i="5"/>
  <c r="I19" i="5"/>
  <c r="H21" i="5"/>
  <c r="I22" i="5"/>
  <c r="I23" i="5"/>
  <c r="H25" i="5"/>
  <c r="I26" i="5"/>
  <c r="I29" i="5"/>
  <c r="H32" i="5"/>
  <c r="H36" i="5"/>
  <c r="H39" i="5"/>
  <c r="I40" i="5"/>
  <c r="H42" i="5"/>
  <c r="I43" i="5"/>
  <c r="H45" i="5"/>
  <c r="H47" i="5"/>
  <c r="H49" i="5"/>
  <c r="H51" i="5"/>
  <c r="H53" i="5"/>
  <c r="H55" i="5"/>
  <c r="H57" i="5"/>
  <c r="H59" i="5"/>
  <c r="H61" i="5"/>
  <c r="H63" i="5"/>
  <c r="H65" i="5"/>
  <c r="H67" i="5"/>
  <c r="H69" i="5"/>
  <c r="H71" i="5"/>
  <c r="H73" i="5"/>
  <c r="H75" i="5"/>
  <c r="H77" i="5"/>
  <c r="H81" i="5"/>
  <c r="H83" i="5"/>
  <c r="H85" i="5"/>
  <c r="H87" i="5"/>
  <c r="H89" i="5"/>
  <c r="H91" i="5"/>
  <c r="H93" i="5"/>
  <c r="H95" i="5"/>
  <c r="H97" i="5"/>
  <c r="H99" i="5"/>
  <c r="H101" i="5"/>
  <c r="H103" i="5"/>
  <c r="H105" i="5"/>
  <c r="H107" i="5"/>
  <c r="H109" i="5"/>
  <c r="H111" i="5"/>
  <c r="H113" i="5"/>
  <c r="H115" i="5"/>
  <c r="H117" i="5"/>
  <c r="H119" i="5"/>
  <c r="H121" i="5"/>
  <c r="H123" i="5"/>
  <c r="H125" i="5"/>
  <c r="H127" i="5"/>
  <c r="I9" i="5"/>
  <c r="I13" i="5"/>
  <c r="I41" i="5"/>
  <c r="H82" i="14"/>
  <c r="H11" i="5"/>
  <c r="I12" i="5"/>
  <c r="I16" i="5"/>
  <c r="H19" i="5"/>
  <c r="I20" i="5"/>
  <c r="I24" i="5"/>
  <c r="I27" i="5"/>
  <c r="H29" i="5"/>
  <c r="I30" i="5"/>
  <c r="I33" i="5"/>
  <c r="I34" i="5"/>
  <c r="I37" i="5"/>
  <c r="H40" i="5"/>
  <c r="H43" i="5"/>
  <c r="I44" i="5"/>
  <c r="I46" i="5"/>
  <c r="I48" i="5"/>
  <c r="I50" i="5"/>
  <c r="I52" i="5"/>
  <c r="I54" i="5"/>
  <c r="I56" i="5"/>
  <c r="I58" i="5"/>
  <c r="I60" i="5"/>
  <c r="I62" i="5"/>
  <c r="I64" i="5"/>
  <c r="I66" i="5"/>
  <c r="I68" i="5"/>
  <c r="I70" i="5"/>
  <c r="I72" i="5"/>
  <c r="I74" i="5"/>
  <c r="I76" i="5"/>
  <c r="I78" i="5"/>
  <c r="I80" i="5"/>
  <c r="I82" i="5"/>
  <c r="I84" i="5"/>
  <c r="I86" i="5"/>
  <c r="I88" i="5"/>
  <c r="I90" i="5"/>
  <c r="I92" i="5"/>
  <c r="I94" i="5"/>
  <c r="I96" i="5"/>
  <c r="I98" i="5"/>
  <c r="I100" i="5"/>
  <c r="I102" i="5"/>
  <c r="I104" i="5"/>
  <c r="I106" i="5"/>
  <c r="I108" i="5"/>
  <c r="I110" i="5"/>
  <c r="I112" i="5"/>
  <c r="I114" i="5"/>
  <c r="I116" i="5"/>
  <c r="I118" i="5"/>
  <c r="I120" i="5"/>
  <c r="I122" i="5"/>
  <c r="I124" i="5"/>
  <c r="I126" i="5"/>
  <c r="H15" i="5"/>
  <c r="H79" i="5"/>
  <c r="H13" i="5"/>
  <c r="H17" i="5"/>
  <c r="H18" i="5"/>
  <c r="H22" i="5"/>
  <c r="H23" i="5"/>
  <c r="H26" i="5"/>
  <c r="H30" i="5"/>
  <c r="H33" i="5"/>
  <c r="H34" i="5"/>
  <c r="H37" i="5"/>
  <c r="H41" i="5"/>
  <c r="H4" i="5"/>
  <c r="H8" i="5"/>
  <c r="H44" i="5"/>
  <c r="H46" i="5"/>
  <c r="H48" i="5"/>
  <c r="H50" i="5"/>
  <c r="H52" i="5"/>
  <c r="H54" i="5"/>
  <c r="H56" i="5"/>
  <c r="H58" i="5"/>
  <c r="H60" i="5"/>
  <c r="H62" i="5"/>
  <c r="H64" i="5"/>
  <c r="H66" i="5"/>
  <c r="H68" i="5"/>
  <c r="H70" i="5"/>
  <c r="H72" i="5"/>
  <c r="H74" i="5"/>
  <c r="H76" i="5"/>
  <c r="H78" i="5"/>
  <c r="H80" i="5"/>
  <c r="H82" i="5"/>
  <c r="H84" i="5"/>
  <c r="H86" i="5"/>
  <c r="H88" i="5"/>
  <c r="H90" i="5"/>
  <c r="H92" i="5"/>
  <c r="H94" i="5"/>
  <c r="H96" i="5"/>
  <c r="H98" i="5"/>
  <c r="H100" i="5"/>
  <c r="H102" i="5"/>
  <c r="H104" i="5"/>
  <c r="H106" i="5"/>
  <c r="H108" i="5"/>
  <c r="H110" i="5"/>
  <c r="H112" i="5"/>
  <c r="H114" i="5"/>
  <c r="H116" i="5"/>
  <c r="H118" i="5"/>
  <c r="H120" i="5"/>
  <c r="H122" i="5"/>
  <c r="H124" i="5"/>
  <c r="H126" i="5"/>
  <c r="H6" i="5"/>
  <c r="H20" i="5"/>
  <c r="H28" i="5"/>
  <c r="H2" i="5"/>
  <c r="N45" i="13"/>
  <c r="U45" i="13" s="1"/>
  <c r="Q60" i="15"/>
  <c r="X61" i="15" s="1"/>
  <c r="Z86" i="15"/>
  <c r="Q74" i="15"/>
  <c r="N76" i="13"/>
  <c r="N54" i="13"/>
  <c r="N116" i="13"/>
  <c r="N51" i="13"/>
  <c r="U52" i="13" s="1"/>
  <c r="N33" i="13"/>
  <c r="U33" i="13" s="1"/>
  <c r="Q83" i="15"/>
  <c r="X84" i="15" s="1"/>
  <c r="L77" i="13"/>
  <c r="Y38" i="13"/>
  <c r="K114" i="13"/>
  <c r="N35" i="13"/>
  <c r="N92" i="13"/>
  <c r="N108" i="13"/>
  <c r="N115" i="13"/>
  <c r="N113" i="13"/>
  <c r="N36" i="13"/>
  <c r="N77" i="13"/>
  <c r="N124" i="13"/>
  <c r="U125" i="13" s="1"/>
  <c r="Q52" i="15"/>
  <c r="X52" i="15" s="1"/>
  <c r="N70" i="13"/>
  <c r="N102" i="13"/>
  <c r="N109" i="13"/>
  <c r="Z67" i="15"/>
  <c r="Q100" i="15"/>
  <c r="Q67" i="15"/>
  <c r="X68" i="15" s="1"/>
  <c r="N38" i="13"/>
  <c r="Q106" i="15"/>
  <c r="N57" i="13"/>
  <c r="N93" i="13"/>
  <c r="Q30" i="15"/>
  <c r="Q46" i="15"/>
  <c r="S32" i="12"/>
  <c r="Q32" i="12"/>
  <c r="N29" i="20" s="1"/>
  <c r="O29" i="20" s="1"/>
  <c r="Q29" i="20" s="1"/>
  <c r="Z84" i="15"/>
  <c r="AB52" i="15"/>
  <c r="W59" i="13"/>
  <c r="L41" i="13"/>
  <c r="K74" i="13"/>
  <c r="Y88" i="13"/>
  <c r="Y73" i="13"/>
  <c r="Y45" i="13"/>
  <c r="Y109" i="13"/>
  <c r="H63" i="14"/>
  <c r="H68" i="14"/>
  <c r="H78" i="14"/>
  <c r="H87" i="14"/>
  <c r="L88" i="14" s="1"/>
  <c r="H88" i="14"/>
  <c r="H92" i="14"/>
  <c r="H105" i="14"/>
  <c r="L105" i="14" s="1"/>
  <c r="L49" i="13"/>
  <c r="L29" i="13"/>
  <c r="K50" i="13"/>
  <c r="J65" i="13"/>
  <c r="L67" i="13"/>
  <c r="J81" i="13"/>
  <c r="K104" i="13"/>
  <c r="H124" i="14"/>
  <c r="H126" i="14"/>
  <c r="J34" i="13"/>
  <c r="J56" i="13"/>
  <c r="L58" i="13"/>
  <c r="L66" i="13"/>
  <c r="J76" i="13"/>
  <c r="L78" i="13"/>
  <c r="X78" i="13" s="1"/>
  <c r="J80" i="13"/>
  <c r="J112" i="13"/>
  <c r="H29" i="14"/>
  <c r="J33" i="13"/>
  <c r="K94" i="13"/>
  <c r="H103" i="14"/>
  <c r="J21" i="13"/>
  <c r="K33" i="13"/>
  <c r="L34" i="13"/>
  <c r="K36" i="13"/>
  <c r="J28" i="13"/>
  <c r="H43" i="14"/>
  <c r="I69" i="14"/>
  <c r="I85" i="14"/>
  <c r="I101" i="14"/>
  <c r="I106" i="14"/>
  <c r="I122" i="14"/>
  <c r="J24" i="13"/>
  <c r="L47" i="13"/>
  <c r="J49" i="13"/>
  <c r="L51" i="13"/>
  <c r="J54" i="13"/>
  <c r="J57" i="13"/>
  <c r="L63" i="13"/>
  <c r="K68" i="13"/>
  <c r="L72" i="13"/>
  <c r="L83" i="13"/>
  <c r="J85" i="13"/>
  <c r="L87" i="13"/>
  <c r="J89" i="13"/>
  <c r="K101" i="13"/>
  <c r="L116" i="13"/>
  <c r="L123" i="13"/>
  <c r="K19" i="13"/>
  <c r="J38" i="13"/>
  <c r="K41" i="13"/>
  <c r="L42" i="13"/>
  <c r="L7" i="13"/>
  <c r="L40" i="13"/>
  <c r="L45" i="13"/>
  <c r="K46" i="13"/>
  <c r="J47" i="13"/>
  <c r="L53" i="13"/>
  <c r="K54" i="13"/>
  <c r="L61" i="13"/>
  <c r="J62" i="13"/>
  <c r="J63" i="13"/>
  <c r="K66" i="13"/>
  <c r="L69" i="13"/>
  <c r="K70" i="13"/>
  <c r="L73" i="13"/>
  <c r="K78" i="13"/>
  <c r="L81" i="13"/>
  <c r="J83" i="13"/>
  <c r="L93" i="13"/>
  <c r="K102" i="13"/>
  <c r="H15" i="14"/>
  <c r="H44" i="14"/>
  <c r="H45" i="14"/>
  <c r="H46" i="14"/>
  <c r="H47" i="14"/>
  <c r="H48" i="14"/>
  <c r="H49" i="14"/>
  <c r="H50" i="14"/>
  <c r="H51" i="14"/>
  <c r="J25" i="13"/>
  <c r="J29" i="13"/>
  <c r="T29" i="13" s="1"/>
  <c r="K37" i="13"/>
  <c r="L127" i="13"/>
  <c r="W44" i="13"/>
  <c r="Y126" i="13"/>
  <c r="Y77" i="13"/>
  <c r="Y117" i="13"/>
  <c r="Y121" i="13"/>
  <c r="AB83" i="15"/>
  <c r="W124" i="13"/>
  <c r="U192" i="7"/>
  <c r="U208" i="7"/>
  <c r="U215" i="7"/>
  <c r="U224" i="7"/>
  <c r="U234" i="7"/>
  <c r="AM329" i="7"/>
  <c r="U238" i="7"/>
  <c r="U191" i="7"/>
  <c r="U200" i="7"/>
  <c r="U207" i="7"/>
  <c r="U216" i="7"/>
  <c r="U223" i="7"/>
  <c r="U233" i="7"/>
  <c r="U242" i="7"/>
  <c r="X266" i="7"/>
  <c r="Y50" i="15"/>
  <c r="Y51" i="15"/>
  <c r="Y82" i="15"/>
  <c r="Y114" i="15"/>
  <c r="Y48" i="15"/>
  <c r="W59" i="15"/>
  <c r="AB61" i="15"/>
  <c r="AA69" i="15"/>
  <c r="W76" i="15"/>
  <c r="Y98" i="15"/>
  <c r="Y67" i="15"/>
  <c r="AA72" i="15"/>
  <c r="W79" i="15"/>
  <c r="W92" i="15"/>
  <c r="W97" i="15"/>
  <c r="W98" i="15"/>
  <c r="W101" i="15"/>
  <c r="W106" i="15"/>
  <c r="W109" i="15"/>
  <c r="W110" i="15"/>
  <c r="W112" i="15"/>
  <c r="W114" i="15"/>
  <c r="Y116" i="15"/>
  <c r="W117" i="15"/>
  <c r="W122" i="15"/>
  <c r="W123" i="15"/>
  <c r="Y72" i="15"/>
  <c r="W91" i="15"/>
  <c r="Y107" i="15"/>
  <c r="Y122" i="15"/>
  <c r="W82" i="15"/>
  <c r="AA88" i="15"/>
  <c r="Y92" i="15"/>
  <c r="AA94" i="15"/>
  <c r="Y62" i="15"/>
  <c r="Y78" i="15"/>
  <c r="W53" i="15"/>
  <c r="AA56" i="15"/>
  <c r="W77" i="15"/>
  <c r="Y80" i="15"/>
  <c r="W94" i="15"/>
  <c r="Y124" i="15"/>
  <c r="AA123" i="15"/>
  <c r="U288" i="7"/>
  <c r="X297" i="7"/>
  <c r="Y188" i="7"/>
  <c r="Y192" i="7"/>
  <c r="Y196" i="7"/>
  <c r="Y200" i="7"/>
  <c r="Y204" i="7"/>
  <c r="Y208" i="7"/>
  <c r="Y212" i="7"/>
  <c r="Y216" i="7"/>
  <c r="Y220" i="7"/>
  <c r="Y224" i="7"/>
  <c r="Y228" i="7"/>
  <c r="Y234" i="7"/>
  <c r="Y238" i="7"/>
  <c r="Y242" i="7"/>
  <c r="Y246" i="7"/>
  <c r="X191" i="7"/>
  <c r="X195" i="7"/>
  <c r="X199" i="7"/>
  <c r="X203" i="7"/>
  <c r="X207" i="7"/>
  <c r="X211" i="7"/>
  <c r="X215" i="7"/>
  <c r="X219" i="7"/>
  <c r="X223" i="7"/>
  <c r="X227" i="7"/>
  <c r="X231" i="7"/>
  <c r="U232" i="7"/>
  <c r="X233" i="7"/>
  <c r="U236" i="7"/>
  <c r="X237" i="7"/>
  <c r="U240" i="7"/>
  <c r="X241" i="7"/>
  <c r="U244" i="7"/>
  <c r="X245" i="7"/>
  <c r="U248" i="7"/>
  <c r="U252" i="7"/>
  <c r="U256" i="7"/>
  <c r="U264" i="7"/>
  <c r="X275" i="7"/>
  <c r="X278" i="7"/>
  <c r="X282" i="7"/>
  <c r="X302" i="7"/>
  <c r="U263" i="7"/>
  <c r="AU329" i="7"/>
  <c r="AN329" i="7"/>
  <c r="AM330" i="7" s="1"/>
  <c r="AO323" i="7" s="1"/>
  <c r="AV329" i="7"/>
  <c r="AU330" i="7" s="1"/>
  <c r="X249" i="7"/>
  <c r="X253" i="7"/>
  <c r="X257" i="7"/>
  <c r="U271" i="7"/>
  <c r="U286" i="7"/>
  <c r="X289" i="7"/>
  <c r="U293" i="7"/>
  <c r="U303" i="7"/>
  <c r="X304" i="7"/>
  <c r="X189" i="7"/>
  <c r="U190" i="7"/>
  <c r="X193" i="7"/>
  <c r="U194" i="7"/>
  <c r="X197" i="7"/>
  <c r="U198" i="7"/>
  <c r="X201" i="7"/>
  <c r="U202" i="7"/>
  <c r="X205" i="7"/>
  <c r="U206" i="7"/>
  <c r="X209" i="7"/>
  <c r="U210" i="7"/>
  <c r="X213" i="7"/>
  <c r="U214" i="7"/>
  <c r="X217" i="7"/>
  <c r="U218" i="7"/>
  <c r="X221" i="7"/>
  <c r="U222" i="7"/>
  <c r="X225" i="7"/>
  <c r="U226" i="7"/>
  <c r="X229" i="7"/>
  <c r="U230" i="7"/>
  <c r="X235" i="7"/>
  <c r="X239" i="7"/>
  <c r="X243" i="7"/>
  <c r="X247" i="7"/>
  <c r="U250" i="7"/>
  <c r="X251" i="7"/>
  <c r="U254" i="7"/>
  <c r="X255" i="7"/>
  <c r="U258" i="7"/>
  <c r="X261" i="7"/>
  <c r="U267" i="7"/>
  <c r="U274" i="7"/>
  <c r="X277" i="7"/>
  <c r="U283" i="7"/>
  <c r="U290" i="7"/>
  <c r="X293" i="7"/>
  <c r="U299" i="7"/>
  <c r="X305" i="7"/>
  <c r="Y236" i="7"/>
  <c r="Y240" i="7"/>
  <c r="Y244" i="7"/>
  <c r="Y248" i="7"/>
  <c r="Y252" i="7"/>
  <c r="Y256" i="7"/>
  <c r="X188" i="7"/>
  <c r="X190" i="7"/>
  <c r="X192" i="7"/>
  <c r="X194" i="7"/>
  <c r="X196" i="7"/>
  <c r="X198" i="7"/>
  <c r="X200" i="7"/>
  <c r="X202" i="7"/>
  <c r="X204" i="7"/>
  <c r="X206" i="7"/>
  <c r="X208" i="7"/>
  <c r="X210" i="7"/>
  <c r="X212" i="7"/>
  <c r="X214" i="7"/>
  <c r="X216" i="7"/>
  <c r="X218" i="7"/>
  <c r="X220" i="7"/>
  <c r="X222" i="7"/>
  <c r="X224" i="7"/>
  <c r="X226" i="7"/>
  <c r="X228" i="7"/>
  <c r="X230" i="7"/>
  <c r="X234" i="7"/>
  <c r="X238" i="7"/>
  <c r="X242" i="7"/>
  <c r="X246" i="7"/>
  <c r="U251" i="7"/>
  <c r="U255" i="7"/>
  <c r="U259" i="7"/>
  <c r="U266" i="7"/>
  <c r="X269" i="7"/>
  <c r="U275" i="7"/>
  <c r="U282" i="7"/>
  <c r="X285" i="7"/>
  <c r="U291" i="7"/>
  <c r="U298" i="7"/>
  <c r="U249" i="7"/>
  <c r="U253" i="7"/>
  <c r="U257" i="7"/>
  <c r="U261" i="7"/>
  <c r="U265" i="7"/>
  <c r="U269" i="7"/>
  <c r="U273" i="7"/>
  <c r="U277" i="7"/>
  <c r="U281" i="7"/>
  <c r="U285" i="7"/>
  <c r="U289" i="7"/>
  <c r="X259" i="7"/>
  <c r="X267" i="7"/>
  <c r="X279" i="7"/>
  <c r="X283" i="7"/>
  <c r="X287" i="7"/>
  <c r="X291" i="7"/>
  <c r="X295" i="7"/>
  <c r="X299" i="7"/>
  <c r="X306" i="7"/>
  <c r="U307" i="7"/>
  <c r="AQ329" i="7"/>
  <c r="AJ329" i="7"/>
  <c r="AI330" i="7" s="1"/>
  <c r="AK323" i="7" s="1"/>
  <c r="X303" i="7"/>
  <c r="U304" i="7"/>
  <c r="E329" i="7"/>
  <c r="F329" i="7"/>
  <c r="E330" i="7" s="1"/>
  <c r="AI329" i="7"/>
  <c r="X232" i="7"/>
  <c r="X236" i="7"/>
  <c r="X240" i="7"/>
  <c r="X244" i="7"/>
  <c r="X248" i="7"/>
  <c r="X252" i="7"/>
  <c r="X256" i="7"/>
  <c r="X260" i="7"/>
  <c r="X264" i="7"/>
  <c r="X268" i="7"/>
  <c r="X272" i="7"/>
  <c r="X276" i="7"/>
  <c r="X280" i="7"/>
  <c r="X284" i="7"/>
  <c r="X288" i="7"/>
  <c r="X292" i="7"/>
  <c r="X296" i="7"/>
  <c r="U300" i="7"/>
  <c r="AB301" i="7"/>
  <c r="X301" i="7"/>
  <c r="U305" i="7"/>
  <c r="AR329" i="7"/>
  <c r="J11" i="13"/>
  <c r="K12" i="13"/>
  <c r="J36" i="13"/>
  <c r="J39" i="13"/>
  <c r="J40" i="13"/>
  <c r="J42" i="13"/>
  <c r="K44" i="13"/>
  <c r="J45" i="13"/>
  <c r="K48" i="13"/>
  <c r="K52" i="13"/>
  <c r="J53" i="13"/>
  <c r="L55" i="13"/>
  <c r="K56" i="13"/>
  <c r="L59" i="13"/>
  <c r="K60" i="13"/>
  <c r="J61" i="13"/>
  <c r="K64" i="13"/>
  <c r="J69" i="13"/>
  <c r="L71" i="13"/>
  <c r="K72" i="13"/>
  <c r="J73" i="13"/>
  <c r="L75" i="13"/>
  <c r="K76" i="13"/>
  <c r="J77" i="13"/>
  <c r="L79" i="13"/>
  <c r="K80" i="13"/>
  <c r="K84" i="13"/>
  <c r="H22" i="14"/>
  <c r="K11" i="13"/>
  <c r="K23" i="13"/>
  <c r="L44" i="13"/>
  <c r="J44" i="13"/>
  <c r="J46" i="13"/>
  <c r="J48" i="13"/>
  <c r="J50" i="13"/>
  <c r="K51" i="13"/>
  <c r="J52" i="13"/>
  <c r="K53" i="13"/>
  <c r="L54" i="13"/>
  <c r="K55" i="13"/>
  <c r="L56" i="13"/>
  <c r="K57" i="13"/>
  <c r="V57" i="13" s="1"/>
  <c r="K59" i="13"/>
  <c r="L60" i="13"/>
  <c r="L62" i="13"/>
  <c r="J64" i="13"/>
  <c r="K65" i="13"/>
  <c r="K67" i="13"/>
  <c r="J68" i="13"/>
  <c r="J70" i="13"/>
  <c r="K71" i="13"/>
  <c r="J72" i="13"/>
  <c r="K75" i="13"/>
  <c r="L76" i="13"/>
  <c r="K79" i="13"/>
  <c r="L82" i="13"/>
  <c r="J86" i="13"/>
  <c r="L86" i="13"/>
  <c r="J88" i="13"/>
  <c r="J90" i="13"/>
  <c r="J92" i="13"/>
  <c r="K95" i="13"/>
  <c r="V95" i="13" s="1"/>
  <c r="K99" i="13"/>
  <c r="J100" i="13"/>
  <c r="L102" i="13"/>
  <c r="L106" i="13"/>
  <c r="K107" i="13"/>
  <c r="L109" i="13"/>
  <c r="K110" i="13"/>
  <c r="L113" i="13"/>
  <c r="K115" i="13"/>
  <c r="K117" i="13"/>
  <c r="K118" i="13"/>
  <c r="K119" i="13"/>
  <c r="J120" i="13"/>
  <c r="K121" i="13"/>
  <c r="K122" i="13"/>
  <c r="K123" i="13"/>
  <c r="K127" i="13"/>
  <c r="J9" i="13"/>
  <c r="J17" i="13"/>
  <c r="L19" i="13"/>
  <c r="K20" i="13"/>
  <c r="L21" i="13"/>
  <c r="K27" i="13"/>
  <c r="L31" i="13"/>
  <c r="K34" i="13"/>
  <c r="K35" i="13"/>
  <c r="L37" i="13"/>
  <c r="L38" i="13"/>
  <c r="J41" i="13"/>
  <c r="L43" i="13"/>
  <c r="H40" i="14"/>
  <c r="H31" i="14"/>
  <c r="H36" i="14"/>
  <c r="H52" i="14"/>
  <c r="H53" i="14"/>
  <c r="H54" i="14"/>
  <c r="H55" i="14"/>
  <c r="H56" i="14"/>
  <c r="H57" i="14"/>
  <c r="H58" i="14"/>
  <c r="H59" i="14"/>
  <c r="H60" i="14"/>
  <c r="H61" i="14"/>
  <c r="H64" i="14"/>
  <c r="L64" i="14" s="1"/>
  <c r="H65" i="14"/>
  <c r="H67" i="14"/>
  <c r="H69" i="14"/>
  <c r="H70" i="14"/>
  <c r="H71" i="14"/>
  <c r="H72" i="14"/>
  <c r="H73" i="14"/>
  <c r="H74" i="14"/>
  <c r="L74" i="14" s="1"/>
  <c r="H75" i="14"/>
  <c r="H76" i="14"/>
  <c r="H77" i="14"/>
  <c r="H79" i="14"/>
  <c r="L79" i="14" s="1"/>
  <c r="H80" i="14"/>
  <c r="H81" i="14"/>
  <c r="H83" i="14"/>
  <c r="H84" i="14"/>
  <c r="H85" i="14"/>
  <c r="H89" i="14"/>
  <c r="H90" i="14"/>
  <c r="H91" i="14"/>
  <c r="L92" i="14" s="1"/>
  <c r="H93" i="14"/>
  <c r="H94" i="14"/>
  <c r="H95" i="14"/>
  <c r="H96" i="14"/>
  <c r="H97" i="14"/>
  <c r="H98" i="14"/>
  <c r="H99" i="14"/>
  <c r="H101" i="14"/>
  <c r="L101" i="14" s="1"/>
  <c r="H102" i="14"/>
  <c r="H104" i="14"/>
  <c r="H106" i="14"/>
  <c r="H107" i="14"/>
  <c r="L107" i="14" s="1"/>
  <c r="H108" i="14"/>
  <c r="H109" i="14"/>
  <c r="H110" i="14"/>
  <c r="H111" i="14"/>
  <c r="L111" i="14" s="1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5" i="14"/>
  <c r="H127" i="14"/>
  <c r="L23" i="13"/>
  <c r="L36" i="13"/>
  <c r="H23" i="14"/>
  <c r="H28" i="14"/>
  <c r="L29" i="14" s="1"/>
  <c r="K5" i="13"/>
  <c r="J16" i="13"/>
  <c r="J30" i="13"/>
  <c r="K31" i="13"/>
  <c r="K40" i="13"/>
  <c r="K43" i="13"/>
  <c r="J43" i="13"/>
  <c r="J84" i="13"/>
  <c r="K87" i="13"/>
  <c r="K91" i="13"/>
  <c r="L94" i="13"/>
  <c r="J96" i="13"/>
  <c r="L98" i="13"/>
  <c r="K103" i="13"/>
  <c r="V104" i="13" s="1"/>
  <c r="J108" i="13"/>
  <c r="K111" i="13"/>
  <c r="L114" i="13"/>
  <c r="J116" i="13"/>
  <c r="J124" i="13"/>
  <c r="L126" i="13"/>
  <c r="H33" i="14"/>
  <c r="H42" i="14"/>
  <c r="J4" i="13"/>
  <c r="K16" i="13"/>
  <c r="J18" i="13"/>
  <c r="K45" i="13"/>
  <c r="V45" i="13" s="1"/>
  <c r="L48" i="13"/>
  <c r="K49" i="13"/>
  <c r="J51" i="13"/>
  <c r="L52" i="13"/>
  <c r="J55" i="13"/>
  <c r="L57" i="13"/>
  <c r="J58" i="13"/>
  <c r="K58" i="13"/>
  <c r="J59" i="13"/>
  <c r="K61" i="13"/>
  <c r="L64" i="13"/>
  <c r="L65" i="13"/>
  <c r="J66" i="13"/>
  <c r="L68" i="13"/>
  <c r="K69" i="13"/>
  <c r="J71" i="13"/>
  <c r="K73" i="13"/>
  <c r="J74" i="13"/>
  <c r="J75" i="13"/>
  <c r="K77" i="13"/>
  <c r="J78" i="13"/>
  <c r="L80" i="13"/>
  <c r="K81" i="13"/>
  <c r="J82" i="13"/>
  <c r="K82" i="13"/>
  <c r="L84" i="13"/>
  <c r="K85" i="13"/>
  <c r="H24" i="14"/>
  <c r="L85" i="13"/>
  <c r="K86" i="13"/>
  <c r="J87" i="13"/>
  <c r="K88" i="13"/>
  <c r="L88" i="13"/>
  <c r="K89" i="13"/>
  <c r="L89" i="13"/>
  <c r="K90" i="13"/>
  <c r="L91" i="13"/>
  <c r="J91" i="13"/>
  <c r="K92" i="13"/>
  <c r="L92" i="13"/>
  <c r="J93" i="13"/>
  <c r="K93" i="13"/>
  <c r="J94" i="13"/>
  <c r="L95" i="13"/>
  <c r="K96" i="13"/>
  <c r="L96" i="13"/>
  <c r="J97" i="13"/>
  <c r="K97" i="13"/>
  <c r="L97" i="13"/>
  <c r="J98" i="13"/>
  <c r="K98" i="13"/>
  <c r="L99" i="13"/>
  <c r="J99" i="13"/>
  <c r="K100" i="13"/>
  <c r="L100" i="13"/>
  <c r="J101" i="13"/>
  <c r="L101" i="13"/>
  <c r="J102" i="13"/>
  <c r="L103" i="13"/>
  <c r="J103" i="13"/>
  <c r="L104" i="13"/>
  <c r="J105" i="13"/>
  <c r="K105" i="13"/>
  <c r="J106" i="13"/>
  <c r="K106" i="13"/>
  <c r="L107" i="13"/>
  <c r="J107" i="13"/>
  <c r="K108" i="13"/>
  <c r="L108" i="13"/>
  <c r="J109" i="13"/>
  <c r="K109" i="13"/>
  <c r="J110" i="13"/>
  <c r="L111" i="13"/>
  <c r="J111" i="13"/>
  <c r="K112" i="13"/>
  <c r="L112" i="13"/>
  <c r="J113" i="13"/>
  <c r="K113" i="13"/>
  <c r="J114" i="13"/>
  <c r="L115" i="13"/>
  <c r="J115" i="13"/>
  <c r="K116" i="13"/>
  <c r="J117" i="13"/>
  <c r="L117" i="13"/>
  <c r="J118" i="13"/>
  <c r="L119" i="13"/>
  <c r="J119" i="13"/>
  <c r="K120" i="13"/>
  <c r="L120" i="13"/>
  <c r="J121" i="13"/>
  <c r="L121" i="13"/>
  <c r="J122" i="13"/>
  <c r="J123" i="13"/>
  <c r="K124" i="13"/>
  <c r="L124" i="13"/>
  <c r="J125" i="13"/>
  <c r="T125" i="13" s="1"/>
  <c r="K125" i="13"/>
  <c r="L125" i="13"/>
  <c r="J126" i="13"/>
  <c r="K126" i="13"/>
  <c r="J127" i="13"/>
  <c r="H18" i="14"/>
  <c r="H26" i="14"/>
  <c r="H27" i="14"/>
  <c r="H37" i="14"/>
  <c r="H38" i="14"/>
  <c r="H41" i="14"/>
  <c r="I66" i="14"/>
  <c r="I67" i="14"/>
  <c r="I68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2" i="14"/>
  <c r="I103" i="14"/>
  <c r="I104" i="14"/>
  <c r="I105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3" i="14"/>
  <c r="M123" i="14" s="1"/>
  <c r="I124" i="14"/>
  <c r="I125" i="14"/>
  <c r="I126" i="14"/>
  <c r="I127" i="14"/>
  <c r="J37" i="13"/>
  <c r="L46" i="13"/>
  <c r="K47" i="13"/>
  <c r="L50" i="13"/>
  <c r="J60" i="13"/>
  <c r="K63" i="13"/>
  <c r="L70" i="13"/>
  <c r="L74" i="13"/>
  <c r="J79" i="13"/>
  <c r="K83" i="13"/>
  <c r="L90" i="13"/>
  <c r="X90" i="13" s="1"/>
  <c r="J95" i="13"/>
  <c r="J104" i="13"/>
  <c r="L105" i="13"/>
  <c r="L110" i="13"/>
  <c r="L118" i="13"/>
  <c r="X118" i="13" s="1"/>
  <c r="L122" i="13"/>
  <c r="J2" i="13"/>
  <c r="L3" i="13"/>
  <c r="J8" i="13"/>
  <c r="K10" i="13"/>
  <c r="J20" i="13"/>
  <c r="H11" i="14"/>
  <c r="H19" i="14"/>
  <c r="H62" i="14"/>
  <c r="L63" i="14" s="1"/>
  <c r="H66" i="14"/>
  <c r="H86" i="14"/>
  <c r="L7" i="14"/>
  <c r="K2" i="13"/>
  <c r="L15" i="13"/>
  <c r="K22" i="13"/>
  <c r="J27" i="13"/>
  <c r="L39" i="13"/>
  <c r="H16" i="14"/>
  <c r="H20" i="14"/>
  <c r="L33" i="13"/>
  <c r="K3" i="13"/>
  <c r="J5" i="13"/>
  <c r="L6" i="13"/>
  <c r="K7" i="13"/>
  <c r="L12" i="13"/>
  <c r="L13" i="13"/>
  <c r="J14" i="13"/>
  <c r="K26" i="13"/>
  <c r="K62" i="13"/>
  <c r="J67" i="13"/>
  <c r="H21" i="14"/>
  <c r="H25" i="14"/>
  <c r="K18" i="13"/>
  <c r="J22" i="13"/>
  <c r="L27" i="13"/>
  <c r="K28" i="13"/>
  <c r="K30" i="13"/>
  <c r="L30" i="13"/>
  <c r="L32" i="13"/>
  <c r="L35" i="13"/>
  <c r="K42" i="13"/>
  <c r="H2" i="14"/>
  <c r="H9" i="14"/>
  <c r="H10" i="14"/>
  <c r="H3" i="14"/>
  <c r="H30" i="14"/>
  <c r="H32" i="14"/>
  <c r="H34" i="14"/>
  <c r="H35" i="14"/>
  <c r="J32" i="13"/>
  <c r="K32" i="13"/>
  <c r="J35" i="13"/>
  <c r="K39" i="13"/>
  <c r="H5" i="14"/>
  <c r="L6" i="14" s="1"/>
  <c r="H39" i="14"/>
  <c r="L2" i="13"/>
  <c r="L5" i="13"/>
  <c r="J3" i="13"/>
  <c r="H17" i="14"/>
  <c r="K8" i="13"/>
  <c r="K9" i="13"/>
  <c r="J10" i="13"/>
  <c r="L11" i="13"/>
  <c r="J12" i="13"/>
  <c r="L16" i="13"/>
  <c r="L18" i="13"/>
  <c r="K4" i="13"/>
  <c r="J6" i="13"/>
  <c r="L8" i="13"/>
  <c r="K15" i="13"/>
  <c r="L28" i="13"/>
  <c r="L4" i="13"/>
  <c r="J7" i="13"/>
  <c r="L9" i="13"/>
  <c r="L10" i="13"/>
  <c r="J13" i="13"/>
  <c r="L14" i="13"/>
  <c r="L17" i="13"/>
  <c r="J19" i="13"/>
  <c r="J23" i="13"/>
  <c r="K25" i="13"/>
  <c r="L22" i="13"/>
  <c r="K24" i="13"/>
  <c r="L25" i="13"/>
  <c r="L26" i="13"/>
  <c r="J26" i="13"/>
  <c r="K29" i="13"/>
  <c r="J31" i="13"/>
  <c r="K38" i="13"/>
  <c r="H14" i="14"/>
  <c r="H12" i="14"/>
  <c r="H13" i="14"/>
  <c r="H8" i="14"/>
  <c r="L8" i="14" s="1"/>
  <c r="K14" i="13"/>
  <c r="J15" i="13"/>
  <c r="K6" i="13"/>
  <c r="K17" i="13"/>
  <c r="L20" i="13"/>
  <c r="K21" i="13"/>
  <c r="L24" i="13"/>
  <c r="K13" i="13"/>
  <c r="Z78" i="15"/>
  <c r="AB80" i="15"/>
  <c r="Z90" i="15"/>
  <c r="Z123" i="15"/>
  <c r="AB125" i="15"/>
  <c r="N68" i="13"/>
  <c r="U68" i="13" s="1"/>
  <c r="Y69" i="13"/>
  <c r="Y70" i="13"/>
  <c r="W91" i="13"/>
  <c r="AB49" i="15"/>
  <c r="AB90" i="15"/>
  <c r="Z93" i="15"/>
  <c r="AB96" i="15"/>
  <c r="AB98" i="15"/>
  <c r="AB100" i="15"/>
  <c r="Z107" i="15"/>
  <c r="AB109" i="15"/>
  <c r="AB116" i="15"/>
  <c r="X77" i="15"/>
  <c r="Y58" i="13"/>
  <c r="N61" i="13"/>
  <c r="U61" i="13" s="1"/>
  <c r="W66" i="13"/>
  <c r="Y119" i="13"/>
  <c r="Z57" i="15"/>
  <c r="AB66" i="15"/>
  <c r="AB87" i="15"/>
  <c r="AB103" i="15"/>
  <c r="AB119" i="15"/>
  <c r="D31" i="12"/>
  <c r="D30" i="12" s="1"/>
  <c r="Q30" i="12" s="1"/>
  <c r="N27" i="20" s="1"/>
  <c r="O27" i="20" s="1"/>
  <c r="Q27" i="20" s="1"/>
  <c r="W32" i="13"/>
  <c r="Y48" i="13"/>
  <c r="Y57" i="13"/>
  <c r="Y81" i="13"/>
  <c r="W92" i="13"/>
  <c r="Y94" i="13"/>
  <c r="AB47" i="15"/>
  <c r="X116" i="15"/>
  <c r="Y49" i="13"/>
  <c r="Y34" i="13"/>
  <c r="W46" i="13"/>
  <c r="W54" i="13"/>
  <c r="Y55" i="13"/>
  <c r="Y62" i="13"/>
  <c r="Y78" i="13"/>
  <c r="W81" i="13"/>
  <c r="Y82" i="13"/>
  <c r="N86" i="13"/>
  <c r="Y87" i="13"/>
  <c r="N90" i="13"/>
  <c r="W96" i="13"/>
  <c r="W102" i="13"/>
  <c r="Y113" i="13"/>
  <c r="Y122" i="13"/>
  <c r="Z47" i="15"/>
  <c r="Z60" i="15"/>
  <c r="Z65" i="15"/>
  <c r="AB67" i="15"/>
  <c r="AB71" i="15"/>
  <c r="AB77" i="15"/>
  <c r="AB84" i="15"/>
  <c r="AB93" i="15"/>
  <c r="AB106" i="15"/>
  <c r="AB122" i="15"/>
  <c r="Z101" i="15"/>
  <c r="Q118" i="15"/>
  <c r="AB81" i="15"/>
  <c r="W38" i="13"/>
  <c r="Y39" i="13"/>
  <c r="W51" i="13"/>
  <c r="Y53" i="13"/>
  <c r="N58" i="13"/>
  <c r="Y65" i="13"/>
  <c r="W75" i="13"/>
  <c r="W86" i="13"/>
  <c r="W89" i="13"/>
  <c r="Y97" i="13"/>
  <c r="W100" i="13"/>
  <c r="Y101" i="13"/>
  <c r="Y102" i="13"/>
  <c r="W115" i="13"/>
  <c r="AB48" i="15"/>
  <c r="Z51" i="15"/>
  <c r="AB58" i="15"/>
  <c r="AB64" i="15"/>
  <c r="AB65" i="15"/>
  <c r="AB68" i="15"/>
  <c r="Z113" i="15"/>
  <c r="Z115" i="15"/>
  <c r="L31" i="12"/>
  <c r="X31" i="12" s="1"/>
  <c r="N122" i="13"/>
  <c r="Y74" i="13"/>
  <c r="AB74" i="15"/>
  <c r="W42" i="13"/>
  <c r="Y50" i="13"/>
  <c r="W73" i="13"/>
  <c r="W79" i="13"/>
  <c r="Y80" i="13"/>
  <c r="Y85" i="13"/>
  <c r="Y89" i="13"/>
  <c r="Y90" i="13"/>
  <c r="Y105" i="13"/>
  <c r="W108" i="13"/>
  <c r="Y110" i="13"/>
  <c r="Y114" i="13"/>
  <c r="AB50" i="15"/>
  <c r="AB51" i="15"/>
  <c r="AB55" i="15"/>
  <c r="Z81" i="15"/>
  <c r="AB82" i="15"/>
  <c r="Z95" i="15"/>
  <c r="AB99" i="15"/>
  <c r="Z105" i="15"/>
  <c r="Z110" i="15"/>
  <c r="AB112" i="15"/>
  <c r="AB113" i="15"/>
  <c r="AB114" i="15"/>
  <c r="AB115" i="15"/>
  <c r="Z121" i="15"/>
  <c r="Z126" i="15"/>
  <c r="F31" i="12"/>
  <c r="T32" i="12"/>
  <c r="V32" i="12" s="1"/>
  <c r="W33" i="13"/>
  <c r="W36" i="13"/>
  <c r="W47" i="13"/>
  <c r="Y127" i="13"/>
  <c r="AB97" i="15"/>
  <c r="W31" i="13"/>
  <c r="Y33" i="13"/>
  <c r="Y35" i="13"/>
  <c r="W43" i="13"/>
  <c r="Y46" i="13"/>
  <c r="Y54" i="13"/>
  <c r="W64" i="13"/>
  <c r="Y66" i="13"/>
  <c r="Y67" i="13"/>
  <c r="Y68" i="13"/>
  <c r="W74" i="13"/>
  <c r="W80" i="13"/>
  <c r="Y86" i="13"/>
  <c r="Y99" i="13"/>
  <c r="Y100" i="13"/>
  <c r="W112" i="13"/>
  <c r="W113" i="13"/>
  <c r="Y118" i="13"/>
  <c r="W121" i="13"/>
  <c r="W122" i="13"/>
  <c r="W123" i="13"/>
  <c r="Z62" i="15"/>
  <c r="Z63" i="15"/>
  <c r="Z64" i="15"/>
  <c r="Z68" i="15"/>
  <c r="Z72" i="15"/>
  <c r="Z73" i="15"/>
  <c r="Z75" i="15"/>
  <c r="Z91" i="15"/>
  <c r="Z92" i="15"/>
  <c r="X93" i="15"/>
  <c r="Z102" i="15"/>
  <c r="Z106" i="15"/>
  <c r="Z108" i="15"/>
  <c r="Z109" i="15"/>
  <c r="Z111" i="15"/>
  <c r="Z112" i="15"/>
  <c r="Z122" i="15"/>
  <c r="Z124" i="15"/>
  <c r="Z125" i="15"/>
  <c r="Z127" i="15"/>
  <c r="Z66" i="15"/>
  <c r="W35" i="13"/>
  <c r="Y37" i="13"/>
  <c r="W77" i="13"/>
  <c r="W82" i="13"/>
  <c r="W84" i="13"/>
  <c r="W93" i="13"/>
  <c r="W103" i="13"/>
  <c r="Z48" i="15"/>
  <c r="Y31" i="13"/>
  <c r="W40" i="13"/>
  <c r="Y42" i="13"/>
  <c r="Y41" i="13"/>
  <c r="W56" i="13"/>
  <c r="W57" i="13"/>
  <c r="W62" i="13"/>
  <c r="W63" i="13"/>
  <c r="W97" i="13"/>
  <c r="Y98" i="13"/>
  <c r="W105" i="13"/>
  <c r="W106" i="13"/>
  <c r="W111" i="13"/>
  <c r="Y112" i="13"/>
  <c r="W120" i="13"/>
  <c r="Z49" i="15"/>
  <c r="Z52" i="15"/>
  <c r="Z58" i="15"/>
  <c r="Z59" i="15"/>
  <c r="Z76" i="15"/>
  <c r="Z83" i="15"/>
  <c r="Z100" i="15"/>
  <c r="Z116" i="15"/>
  <c r="W34" i="13"/>
  <c r="W45" i="13"/>
  <c r="W52" i="13"/>
  <c r="W68" i="13"/>
  <c r="W76" i="13"/>
  <c r="W83" i="13"/>
  <c r="W109" i="13"/>
  <c r="W125" i="13"/>
  <c r="Z82" i="15"/>
  <c r="W37" i="13"/>
  <c r="W39" i="13"/>
  <c r="W48" i="13"/>
  <c r="W49" i="13"/>
  <c r="W50" i="13"/>
  <c r="W53" i="13"/>
  <c r="W55" i="13"/>
  <c r="Y56" i="13"/>
  <c r="W58" i="13"/>
  <c r="W60" i="13"/>
  <c r="W61" i="13"/>
  <c r="W78" i="13"/>
  <c r="W85" i="13"/>
  <c r="W94" i="13"/>
  <c r="W95" i="13"/>
  <c r="W101" i="13"/>
  <c r="W104" i="13"/>
  <c r="Y106" i="13"/>
  <c r="W110" i="13"/>
  <c r="W119" i="13"/>
  <c r="Y120" i="13"/>
  <c r="W126" i="13"/>
  <c r="Z50" i="15"/>
  <c r="Z53" i="15"/>
  <c r="Z77" i="15"/>
  <c r="Z79" i="15"/>
  <c r="Z80" i="15"/>
  <c r="Z89" i="15"/>
  <c r="Z94" i="15"/>
  <c r="Z97" i="15"/>
  <c r="Z114" i="15"/>
  <c r="J31" i="12"/>
  <c r="R29" i="15"/>
  <c r="O29" i="13"/>
  <c r="W30" i="13" s="1"/>
  <c r="H31" i="12"/>
  <c r="U31" i="12" s="1"/>
  <c r="W67" i="13"/>
  <c r="W90" i="13"/>
  <c r="W127" i="13"/>
  <c r="Z61" i="15"/>
  <c r="Z71" i="15"/>
  <c r="Z96" i="15"/>
  <c r="N99" i="13"/>
  <c r="Q99" i="15"/>
  <c r="W41" i="13"/>
  <c r="Z54" i="15"/>
  <c r="Z74" i="15"/>
  <c r="R39" i="15"/>
  <c r="R55" i="15"/>
  <c r="Q65" i="15"/>
  <c r="N65" i="13"/>
  <c r="O69" i="13"/>
  <c r="W69" i="13" s="1"/>
  <c r="R69" i="15"/>
  <c r="Z69" i="15" s="1"/>
  <c r="O71" i="13"/>
  <c r="W71" i="13" s="1"/>
  <c r="Q81" i="15"/>
  <c r="N81" i="13"/>
  <c r="Z85" i="15"/>
  <c r="O87" i="13"/>
  <c r="W87" i="13" s="1"/>
  <c r="R87" i="15"/>
  <c r="Z87" i="15" s="1"/>
  <c r="R103" i="15"/>
  <c r="Z103" i="15" s="1"/>
  <c r="R117" i="15"/>
  <c r="Z117" i="15" s="1"/>
  <c r="O117" i="13"/>
  <c r="W117" i="13" s="1"/>
  <c r="R119" i="15"/>
  <c r="Z119" i="15" s="1"/>
  <c r="U46" i="13"/>
  <c r="W65" i="13"/>
  <c r="W72" i="13"/>
  <c r="W116" i="13"/>
  <c r="R98" i="15"/>
  <c r="Z98" i="15" s="1"/>
  <c r="O98" i="13"/>
  <c r="W98" i="13" s="1"/>
  <c r="W114" i="13"/>
  <c r="W107" i="13"/>
  <c r="U84" i="13"/>
  <c r="Y83" i="13"/>
  <c r="Y84" i="13"/>
  <c r="Y125" i="13"/>
  <c r="Q31" i="15"/>
  <c r="N31" i="13"/>
  <c r="U31" i="13" s="1"/>
  <c r="N63" i="13"/>
  <c r="Q63" i="15"/>
  <c r="Q64" i="15"/>
  <c r="N64" i="13"/>
  <c r="Q73" i="15"/>
  <c r="N73" i="13"/>
  <c r="U74" i="13" s="1"/>
  <c r="Q79" i="15"/>
  <c r="N79" i="13"/>
  <c r="S91" i="15"/>
  <c r="P91" i="13"/>
  <c r="Y91" i="13" s="1"/>
  <c r="Q95" i="15"/>
  <c r="N95" i="13"/>
  <c r="Q96" i="15"/>
  <c r="N96" i="13"/>
  <c r="Q105" i="15"/>
  <c r="N105" i="13"/>
  <c r="S107" i="15"/>
  <c r="P107" i="13"/>
  <c r="Q111" i="15"/>
  <c r="N111" i="13"/>
  <c r="Q112" i="15"/>
  <c r="N112" i="13"/>
  <c r="S123" i="15"/>
  <c r="P123" i="13"/>
  <c r="Y123" i="13" s="1"/>
  <c r="Q127" i="15"/>
  <c r="N127" i="13"/>
  <c r="Y36" i="13"/>
  <c r="N41" i="13"/>
  <c r="U42" i="13" s="1"/>
  <c r="Y51" i="13"/>
  <c r="Y52" i="13"/>
  <c r="Y71" i="13"/>
  <c r="Y72" i="13"/>
  <c r="Y93" i="13"/>
  <c r="Y95" i="13"/>
  <c r="Y96" i="13"/>
  <c r="Y103" i="13"/>
  <c r="Y104" i="13"/>
  <c r="N47" i="13"/>
  <c r="U47" i="13" s="1"/>
  <c r="Q47" i="15"/>
  <c r="S59" i="15"/>
  <c r="P59" i="13"/>
  <c r="Y59" i="13" s="1"/>
  <c r="S75" i="15"/>
  <c r="P75" i="13"/>
  <c r="Q80" i="15"/>
  <c r="N80" i="13"/>
  <c r="Y40" i="13"/>
  <c r="P43" i="13"/>
  <c r="Y61" i="13"/>
  <c r="Y63" i="13"/>
  <c r="Y64" i="13"/>
  <c r="N121" i="13"/>
  <c r="S43" i="15"/>
  <c r="X97" i="15"/>
  <c r="Q43" i="15"/>
  <c r="N43" i="13"/>
  <c r="U43" i="13" s="1"/>
  <c r="Q48" i="15"/>
  <c r="X49" i="15" s="1"/>
  <c r="N48" i="13"/>
  <c r="Y32" i="13"/>
  <c r="N89" i="13"/>
  <c r="Y115" i="13"/>
  <c r="Y116" i="13"/>
  <c r="Q32" i="15"/>
  <c r="X122" i="15"/>
  <c r="Y47" i="13"/>
  <c r="Y79" i="13"/>
  <c r="Y111" i="13"/>
  <c r="X58" i="15"/>
  <c r="X90" i="15"/>
  <c r="S40" i="15"/>
  <c r="S56" i="15"/>
  <c r="S62" i="15"/>
  <c r="S72" i="15"/>
  <c r="S78" i="15"/>
  <c r="S88" i="15"/>
  <c r="S94" i="15"/>
  <c r="S104" i="15"/>
  <c r="X109" i="15"/>
  <c r="S110" i="15"/>
  <c r="S120" i="15"/>
  <c r="X125" i="15"/>
  <c r="S126" i="15"/>
  <c r="S37" i="15"/>
  <c r="S53" i="15"/>
  <c r="S69" i="15"/>
  <c r="S85" i="15"/>
  <c r="S101" i="15"/>
  <c r="S117" i="15"/>
  <c r="L100" i="14" l="1"/>
  <c r="Y64" i="15"/>
  <c r="Y99" i="15"/>
  <c r="X70" i="13"/>
  <c r="L106" i="14"/>
  <c r="Y94" i="15"/>
  <c r="Y127" i="15"/>
  <c r="L82" i="14"/>
  <c r="L68" i="14"/>
  <c r="Y84" i="15"/>
  <c r="Y59" i="15"/>
  <c r="AN26" i="14"/>
  <c r="AN25" i="14" s="1"/>
  <c r="AN24" i="14" s="1"/>
  <c r="Y57" i="15"/>
  <c r="Y74" i="15"/>
  <c r="V47" i="13"/>
  <c r="L78" i="14"/>
  <c r="Y65" i="15"/>
  <c r="Y108" i="15"/>
  <c r="Y100" i="15"/>
  <c r="L127" i="14"/>
  <c r="AL29" i="14"/>
  <c r="J29" i="14" s="1"/>
  <c r="N30" i="14" s="1"/>
  <c r="Y88" i="15"/>
  <c r="Y49" i="15"/>
  <c r="Y96" i="15"/>
  <c r="Y63" i="15"/>
  <c r="Y55" i="15"/>
  <c r="Y47" i="15"/>
  <c r="AK325" i="7"/>
  <c r="Y104" i="15"/>
  <c r="Y76" i="15"/>
  <c r="L4" i="14"/>
  <c r="M86" i="14"/>
  <c r="T112" i="13"/>
  <c r="V94" i="13"/>
  <c r="L104" i="14"/>
  <c r="AL28" i="14"/>
  <c r="J28" i="14" s="1"/>
  <c r="N28" i="14" s="1"/>
  <c r="Y121" i="15"/>
  <c r="Y89" i="15"/>
  <c r="Y87" i="15"/>
  <c r="X123" i="13"/>
  <c r="T80" i="13"/>
  <c r="AK328" i="7"/>
  <c r="Y112" i="15"/>
  <c r="Y56" i="15"/>
  <c r="AL26" i="14"/>
  <c r="J26" i="14" s="1"/>
  <c r="N27" i="14" s="1"/>
  <c r="Y71" i="15"/>
  <c r="L81" i="14"/>
  <c r="L18" i="14"/>
  <c r="M107" i="14"/>
  <c r="L126" i="14"/>
  <c r="V105" i="13"/>
  <c r="L83" i="14"/>
  <c r="L69" i="14"/>
  <c r="X56" i="13"/>
  <c r="T46" i="13"/>
  <c r="U116" i="13"/>
  <c r="U77" i="13"/>
  <c r="L89" i="14"/>
  <c r="X106" i="15"/>
  <c r="T22" i="13"/>
  <c r="V85" i="13"/>
  <c r="V70" i="13"/>
  <c r="X64" i="13"/>
  <c r="V115" i="13"/>
  <c r="V117" i="13"/>
  <c r="V114" i="13"/>
  <c r="V74" i="13"/>
  <c r="U36" i="13"/>
  <c r="U58" i="13"/>
  <c r="V24" i="13"/>
  <c r="X38" i="13"/>
  <c r="X34" i="13"/>
  <c r="X84" i="13"/>
  <c r="V50" i="13"/>
  <c r="V41" i="13"/>
  <c r="X35" i="13"/>
  <c r="X41" i="13"/>
  <c r="U109" i="13"/>
  <c r="L48" i="14"/>
  <c r="X100" i="15"/>
  <c r="U93" i="13"/>
  <c r="X47" i="15"/>
  <c r="S31" i="12"/>
  <c r="Q31" i="12"/>
  <c r="N28" i="20" s="1"/>
  <c r="O28" i="20" s="1"/>
  <c r="Q28" i="20" s="1"/>
  <c r="V13" i="13"/>
  <c r="X42" i="13"/>
  <c r="T35" i="13"/>
  <c r="T113" i="13"/>
  <c r="V34" i="13"/>
  <c r="V75" i="13"/>
  <c r="X63" i="13"/>
  <c r="X55" i="13"/>
  <c r="T39" i="13"/>
  <c r="X73" i="13"/>
  <c r="X66" i="13"/>
  <c r="U65" i="13"/>
  <c r="X30" i="13"/>
  <c r="V63" i="13"/>
  <c r="X93" i="13"/>
  <c r="T34" i="13"/>
  <c r="T81" i="13"/>
  <c r="X59" i="13"/>
  <c r="X67" i="13"/>
  <c r="X16" i="13"/>
  <c r="T106" i="13"/>
  <c r="T71" i="13"/>
  <c r="V58" i="13"/>
  <c r="V67" i="13"/>
  <c r="X61" i="13"/>
  <c r="V55" i="13"/>
  <c r="X72" i="13"/>
  <c r="V60" i="13"/>
  <c r="T57" i="13"/>
  <c r="T28" i="13"/>
  <c r="V32" i="13"/>
  <c r="T78" i="13"/>
  <c r="T4" i="13"/>
  <c r="T33" i="13"/>
  <c r="T96" i="13"/>
  <c r="X74" i="13"/>
  <c r="X50" i="13"/>
  <c r="X94" i="13"/>
  <c r="V31" i="13"/>
  <c r="V112" i="13"/>
  <c r="V82" i="13"/>
  <c r="T59" i="13"/>
  <c r="V44" i="13"/>
  <c r="V111" i="13"/>
  <c r="V28" i="13"/>
  <c r="X40" i="13"/>
  <c r="X58" i="13"/>
  <c r="X51" i="13"/>
  <c r="V11" i="13"/>
  <c r="X103" i="13"/>
  <c r="T87" i="13"/>
  <c r="T52" i="13"/>
  <c r="V21" i="13"/>
  <c r="T77" i="13"/>
  <c r="V46" i="13"/>
  <c r="L31" i="14"/>
  <c r="T61" i="13"/>
  <c r="V91" i="13"/>
  <c r="L123" i="14"/>
  <c r="L96" i="14"/>
  <c r="L91" i="14"/>
  <c r="T84" i="13"/>
  <c r="T86" i="13"/>
  <c r="T50" i="13"/>
  <c r="L124" i="14"/>
  <c r="T13" i="13"/>
  <c r="X75" i="13"/>
  <c r="L95" i="14"/>
  <c r="V39" i="13"/>
  <c r="T26" i="13"/>
  <c r="T21" i="13"/>
  <c r="V84" i="13"/>
  <c r="X126" i="13"/>
  <c r="T91" i="13"/>
  <c r="L28" i="14"/>
  <c r="V72" i="13"/>
  <c r="X20" i="13"/>
  <c r="X8" i="13"/>
  <c r="X7" i="13"/>
  <c r="T37" i="13"/>
  <c r="M122" i="14"/>
  <c r="M70" i="14"/>
  <c r="T66" i="13"/>
  <c r="T56" i="13"/>
  <c r="T85" i="13"/>
  <c r="T65" i="13"/>
  <c r="X79" i="13"/>
  <c r="X19" i="13"/>
  <c r="X32" i="13"/>
  <c r="M69" i="14"/>
  <c r="X117" i="13"/>
  <c r="X116" i="13"/>
  <c r="T83" i="13"/>
  <c r="L119" i="14"/>
  <c r="L115" i="14"/>
  <c r="L84" i="14"/>
  <c r="L70" i="14"/>
  <c r="T62" i="13"/>
  <c r="L49" i="14"/>
  <c r="L45" i="14"/>
  <c r="L19" i="14"/>
  <c r="T102" i="13"/>
  <c r="T43" i="13"/>
  <c r="V122" i="13"/>
  <c r="V83" i="13"/>
  <c r="M76" i="14"/>
  <c r="X125" i="13"/>
  <c r="V81" i="13"/>
  <c r="T18" i="13"/>
  <c r="X60" i="13"/>
  <c r="V51" i="13"/>
  <c r="V5" i="13"/>
  <c r="X97" i="13"/>
  <c r="X85" i="13"/>
  <c r="L103" i="14"/>
  <c r="X76" i="13"/>
  <c r="T70" i="13"/>
  <c r="V53" i="13"/>
  <c r="T8" i="13"/>
  <c r="T97" i="13"/>
  <c r="M103" i="14"/>
  <c r="M98" i="14"/>
  <c r="M81" i="14"/>
  <c r="T45" i="13"/>
  <c r="T92" i="13"/>
  <c r="V118" i="13"/>
  <c r="L21" i="14"/>
  <c r="L12" i="14"/>
  <c r="X28" i="13"/>
  <c r="V8" i="13"/>
  <c r="X5" i="13"/>
  <c r="L22" i="14"/>
  <c r="V61" i="13"/>
  <c r="V71" i="13"/>
  <c r="X127" i="13"/>
  <c r="V42" i="13"/>
  <c r="V101" i="13"/>
  <c r="X83" i="13"/>
  <c r="T58" i="13"/>
  <c r="L44" i="14"/>
  <c r="X27" i="13"/>
  <c r="X9" i="13"/>
  <c r="T98" i="13"/>
  <c r="T104" i="13"/>
  <c r="V126" i="13"/>
  <c r="X112" i="13"/>
  <c r="X109" i="13"/>
  <c r="X102" i="13"/>
  <c r="T100" i="13"/>
  <c r="T93" i="13"/>
  <c r="V73" i="13"/>
  <c r="L23" i="14"/>
  <c r="L120" i="14"/>
  <c r="L116" i="14"/>
  <c r="L112" i="14"/>
  <c r="L108" i="14"/>
  <c r="L97" i="14"/>
  <c r="L85" i="14"/>
  <c r="L80" i="14"/>
  <c r="L71" i="14"/>
  <c r="L65" i="14"/>
  <c r="L59" i="14"/>
  <c r="L55" i="14"/>
  <c r="X43" i="13"/>
  <c r="V36" i="13"/>
  <c r="V123" i="13"/>
  <c r="V119" i="13"/>
  <c r="X113" i="13"/>
  <c r="X106" i="13"/>
  <c r="T49" i="13"/>
  <c r="T40" i="13"/>
  <c r="V37" i="13"/>
  <c r="V66" i="13"/>
  <c r="X45" i="13"/>
  <c r="T89" i="13"/>
  <c r="T25" i="13"/>
  <c r="T108" i="13"/>
  <c r="X95" i="13"/>
  <c r="T63" i="13"/>
  <c r="V76" i="13"/>
  <c r="T14" i="13"/>
  <c r="T88" i="13"/>
  <c r="X107" i="13"/>
  <c r="V35" i="13"/>
  <c r="T48" i="13"/>
  <c r="V54" i="13"/>
  <c r="T10" i="13"/>
  <c r="X33" i="13"/>
  <c r="X3" i="13"/>
  <c r="L56" i="14"/>
  <c r="M94" i="14"/>
  <c r="M90" i="14"/>
  <c r="M77" i="14"/>
  <c r="M73" i="14"/>
  <c r="V121" i="13"/>
  <c r="T110" i="13"/>
  <c r="X99" i="13"/>
  <c r="V97" i="13"/>
  <c r="X96" i="13"/>
  <c r="V90" i="13"/>
  <c r="V89" i="13"/>
  <c r="L25" i="14"/>
  <c r="X48" i="13"/>
  <c r="L117" i="14"/>
  <c r="L113" i="14"/>
  <c r="L109" i="14"/>
  <c r="L99" i="14"/>
  <c r="L77" i="14"/>
  <c r="L73" i="14"/>
  <c r="L52" i="14"/>
  <c r="X37" i="13"/>
  <c r="T17" i="13"/>
  <c r="V127" i="13"/>
  <c r="T121" i="13"/>
  <c r="V108" i="13"/>
  <c r="V79" i="13"/>
  <c r="X54" i="13"/>
  <c r="T51" i="13"/>
  <c r="V52" i="13"/>
  <c r="T42" i="13"/>
  <c r="V12" i="13"/>
  <c r="L121" i="14"/>
  <c r="X104" i="13"/>
  <c r="T31" i="13"/>
  <c r="X65" i="13"/>
  <c r="T44" i="13"/>
  <c r="V120" i="13"/>
  <c r="T12" i="13"/>
  <c r="V23" i="13"/>
  <c r="L86" i="14"/>
  <c r="M106" i="14"/>
  <c r="T109" i="13"/>
  <c r="X77" i="13"/>
  <c r="X62" i="13"/>
  <c r="V102" i="13"/>
  <c r="V78" i="13"/>
  <c r="T54" i="13"/>
  <c r="V124" i="13"/>
  <c r="L15" i="14"/>
  <c r="L16" i="14"/>
  <c r="L37" i="14"/>
  <c r="T127" i="13"/>
  <c r="T124" i="13"/>
  <c r="X121" i="13"/>
  <c r="T119" i="13"/>
  <c r="T115" i="13"/>
  <c r="V106" i="13"/>
  <c r="V96" i="13"/>
  <c r="X89" i="13"/>
  <c r="X81" i="13"/>
  <c r="T74" i="13"/>
  <c r="X69" i="13"/>
  <c r="X114" i="13"/>
  <c r="X82" i="13"/>
  <c r="T72" i="13"/>
  <c r="V20" i="13"/>
  <c r="X124" i="13"/>
  <c r="X87" i="13"/>
  <c r="V68" i="13"/>
  <c r="X57" i="13"/>
  <c r="L5" i="14"/>
  <c r="V80" i="13"/>
  <c r="T19" i="13"/>
  <c r="V116" i="13"/>
  <c r="T7" i="13"/>
  <c r="X71" i="13"/>
  <c r="V17" i="13"/>
  <c r="T55" i="13"/>
  <c r="X22" i="13"/>
  <c r="T95" i="13"/>
  <c r="T24" i="13"/>
  <c r="X49" i="13"/>
  <c r="L90" i="14"/>
  <c r="V88" i="13"/>
  <c r="T9" i="13"/>
  <c r="M102" i="14"/>
  <c r="M85" i="14"/>
  <c r="T120" i="13"/>
  <c r="T117" i="13"/>
  <c r="V77" i="13"/>
  <c r="V59" i="13"/>
  <c r="X52" i="13"/>
  <c r="T73" i="13"/>
  <c r="L98" i="14"/>
  <c r="L125" i="14"/>
  <c r="X119" i="13"/>
  <c r="T111" i="13"/>
  <c r="L30" i="14"/>
  <c r="T64" i="13"/>
  <c r="V16" i="13"/>
  <c r="V43" i="13"/>
  <c r="V19" i="13"/>
  <c r="X111" i="13"/>
  <c r="X46" i="13"/>
  <c r="M119" i="14"/>
  <c r="M115" i="14"/>
  <c r="M111" i="14"/>
  <c r="M101" i="14"/>
  <c r="V100" i="13"/>
  <c r="T30" i="13"/>
  <c r="T90" i="13"/>
  <c r="L13" i="14"/>
  <c r="V87" i="13"/>
  <c r="L94" i="14"/>
  <c r="L76" i="14"/>
  <c r="L72" i="14"/>
  <c r="V65" i="13"/>
  <c r="V56" i="13"/>
  <c r="V48" i="13"/>
  <c r="T41" i="13"/>
  <c r="L3" i="14"/>
  <c r="L27" i="14"/>
  <c r="V109" i="13"/>
  <c r="T107" i="13"/>
  <c r="X100" i="13"/>
  <c r="V98" i="13"/>
  <c r="V86" i="13"/>
  <c r="T101" i="13"/>
  <c r="T69" i="13"/>
  <c r="T53" i="13"/>
  <c r="L51" i="14"/>
  <c r="L47" i="14"/>
  <c r="T122" i="13"/>
  <c r="T103" i="13"/>
  <c r="L24" i="14"/>
  <c r="L57" i="14"/>
  <c r="L53" i="14"/>
  <c r="L50" i="14"/>
  <c r="L46" i="14"/>
  <c r="X91" i="13"/>
  <c r="X44" i="13"/>
  <c r="G323" i="7"/>
  <c r="G325" i="7"/>
  <c r="AK326" i="7"/>
  <c r="AK322" i="7"/>
  <c r="M125" i="14"/>
  <c r="M120" i="14"/>
  <c r="M116" i="14"/>
  <c r="M112" i="14"/>
  <c r="M108" i="14"/>
  <c r="M97" i="14"/>
  <c r="M93" i="14"/>
  <c r="M89" i="14"/>
  <c r="M80" i="14"/>
  <c r="M72" i="14"/>
  <c r="M68" i="14"/>
  <c r="M126" i="14"/>
  <c r="M118" i="14"/>
  <c r="M114" i="14"/>
  <c r="M110" i="14"/>
  <c r="M105" i="14"/>
  <c r="M99" i="14"/>
  <c r="M96" i="14"/>
  <c r="M92" i="14"/>
  <c r="M87" i="14"/>
  <c r="M82" i="14"/>
  <c r="M79" i="14"/>
  <c r="M74" i="14"/>
  <c r="AW326" i="7"/>
  <c r="AW324" i="7"/>
  <c r="AO327" i="7"/>
  <c r="AK324" i="7"/>
  <c r="AK327" i="7"/>
  <c r="AQ330" i="7"/>
  <c r="AW327" i="7"/>
  <c r="AW325" i="7"/>
  <c r="AW323" i="7"/>
  <c r="AW328" i="7"/>
  <c r="G326" i="7"/>
  <c r="G328" i="7"/>
  <c r="G324" i="7"/>
  <c r="G322" i="7"/>
  <c r="AO328" i="7"/>
  <c r="AO326" i="7"/>
  <c r="AO324" i="7"/>
  <c r="AO322" i="7"/>
  <c r="G327" i="7"/>
  <c r="AO325" i="7"/>
  <c r="AW322" i="7"/>
  <c r="AJ322" i="7"/>
  <c r="L34" i="14"/>
  <c r="M124" i="14"/>
  <c r="X31" i="13"/>
  <c r="T15" i="13"/>
  <c r="L93" i="14"/>
  <c r="L75" i="14"/>
  <c r="V125" i="13"/>
  <c r="V99" i="13"/>
  <c r="X115" i="13"/>
  <c r="V33" i="13"/>
  <c r="M95" i="14"/>
  <c r="T68" i="13"/>
  <c r="L66" i="14"/>
  <c r="L11" i="14"/>
  <c r="L102" i="14"/>
  <c r="L58" i="14"/>
  <c r="L54" i="14"/>
  <c r="X88" i="13"/>
  <c r="V27" i="13"/>
  <c r="T118" i="13"/>
  <c r="T99" i="13"/>
  <c r="X68" i="13"/>
  <c r="T47" i="13"/>
  <c r="X110" i="13"/>
  <c r="L41" i="14"/>
  <c r="X47" i="13"/>
  <c r="M127" i="14"/>
  <c r="T23" i="13"/>
  <c r="L87" i="14"/>
  <c r="T123" i="13"/>
  <c r="T82" i="13"/>
  <c r="X39" i="13"/>
  <c r="V6" i="13"/>
  <c r="V62" i="13"/>
  <c r="V49" i="13"/>
  <c r="V4" i="13"/>
  <c r="M91" i="14"/>
  <c r="M84" i="14"/>
  <c r="M75" i="14"/>
  <c r="V110" i="13"/>
  <c r="V26" i="13"/>
  <c r="X11" i="13"/>
  <c r="V40" i="13"/>
  <c r="L26" i="14"/>
  <c r="T5" i="13"/>
  <c r="L60" i="14"/>
  <c r="T105" i="13"/>
  <c r="V64" i="13"/>
  <c r="M67" i="14"/>
  <c r="T75" i="13"/>
  <c r="T116" i="13"/>
  <c r="V92" i="13"/>
  <c r="L122" i="14"/>
  <c r="L118" i="14"/>
  <c r="L114" i="14"/>
  <c r="L110" i="14"/>
  <c r="L61" i="14"/>
  <c r="X53" i="13"/>
  <c r="X122" i="13"/>
  <c r="X86" i="13"/>
  <c r="T20" i="13"/>
  <c r="M100" i="14"/>
  <c r="V103" i="13"/>
  <c r="T6" i="13"/>
  <c r="L38" i="14"/>
  <c r="T76" i="13"/>
  <c r="X101" i="13"/>
  <c r="T38" i="13"/>
  <c r="L35" i="14"/>
  <c r="L62" i="14"/>
  <c r="X12" i="13"/>
  <c r="V3" i="13"/>
  <c r="V10" i="13"/>
  <c r="M121" i="14"/>
  <c r="M117" i="14"/>
  <c r="M113" i="14"/>
  <c r="M109" i="14"/>
  <c r="T126" i="13"/>
  <c r="X80" i="13"/>
  <c r="X98" i="13"/>
  <c r="X92" i="13"/>
  <c r="M104" i="14"/>
  <c r="V107" i="13"/>
  <c r="X24" i="13"/>
  <c r="M83" i="14"/>
  <c r="M78" i="14"/>
  <c r="X14" i="13"/>
  <c r="T94" i="13"/>
  <c r="T3" i="13"/>
  <c r="T114" i="13"/>
  <c r="V113" i="13"/>
  <c r="V93" i="13"/>
  <c r="T79" i="13"/>
  <c r="T60" i="13"/>
  <c r="M88" i="14"/>
  <c r="V69" i="13"/>
  <c r="X105" i="13"/>
  <c r="M71" i="14"/>
  <c r="X120" i="13"/>
  <c r="X108" i="13"/>
  <c r="L42" i="14"/>
  <c r="L43" i="14"/>
  <c r="X36" i="13"/>
  <c r="X17" i="13"/>
  <c r="X29" i="13"/>
  <c r="L40" i="14"/>
  <c r="L39" i="14"/>
  <c r="L32" i="14"/>
  <c r="L33" i="14"/>
  <c r="L67" i="14"/>
  <c r="T36" i="13"/>
  <c r="L9" i="14"/>
  <c r="X25" i="13"/>
  <c r="L17" i="14"/>
  <c r="X21" i="13"/>
  <c r="V9" i="13"/>
  <c r="X4" i="13"/>
  <c r="T67" i="13"/>
  <c r="X6" i="13"/>
  <c r="X15" i="13"/>
  <c r="L10" i="14"/>
  <c r="X13" i="13"/>
  <c r="L36" i="14"/>
  <c r="L20" i="14"/>
  <c r="V30" i="13"/>
  <c r="V29" i="13"/>
  <c r="X18" i="13"/>
  <c r="T11" i="13"/>
  <c r="T16" i="13"/>
  <c r="V18" i="13"/>
  <c r="V7" i="13"/>
  <c r="T27" i="13"/>
  <c r="V38" i="13"/>
  <c r="V25" i="13"/>
  <c r="V15" i="13"/>
  <c r="X26" i="13"/>
  <c r="X10" i="13"/>
  <c r="L14" i="14"/>
  <c r="T32" i="13"/>
  <c r="X23" i="13"/>
  <c r="V14" i="13"/>
  <c r="V22" i="13"/>
  <c r="Y60" i="13"/>
  <c r="L30" i="12"/>
  <c r="X30" i="12" s="1"/>
  <c r="U90" i="13"/>
  <c r="X65" i="15"/>
  <c r="S30" i="12"/>
  <c r="D29" i="12"/>
  <c r="Q29" i="12" s="1"/>
  <c r="N26" i="20" s="1"/>
  <c r="O26" i="20" s="1"/>
  <c r="Q26" i="20" s="1"/>
  <c r="Y124" i="13"/>
  <c r="Z120" i="15"/>
  <c r="J30" i="12"/>
  <c r="W31" i="12"/>
  <c r="T31" i="12"/>
  <c r="F30" i="12"/>
  <c r="U112" i="13"/>
  <c r="U96" i="13"/>
  <c r="X81" i="15"/>
  <c r="U48" i="13"/>
  <c r="X112" i="15"/>
  <c r="W118" i="13"/>
  <c r="Z99" i="15"/>
  <c r="Z70" i="15"/>
  <c r="H30" i="12"/>
  <c r="U30" i="12" s="1"/>
  <c r="L29" i="12"/>
  <c r="X29" i="12" s="1"/>
  <c r="Q82" i="15"/>
  <c r="N82" i="13"/>
  <c r="N119" i="13"/>
  <c r="U119" i="13" s="1"/>
  <c r="Q119" i="15"/>
  <c r="X119" i="15" s="1"/>
  <c r="N103" i="13"/>
  <c r="U103" i="13" s="1"/>
  <c r="Q103" i="15"/>
  <c r="X103" i="15" s="1"/>
  <c r="U80" i="13"/>
  <c r="U113" i="13"/>
  <c r="N66" i="13"/>
  <c r="Q66" i="15"/>
  <c r="Q55" i="15"/>
  <c r="X55" i="15" s="1"/>
  <c r="N55" i="13"/>
  <c r="U55" i="13" s="1"/>
  <c r="Z104" i="15"/>
  <c r="Z118" i="15"/>
  <c r="Z88" i="15"/>
  <c r="W88" i="13"/>
  <c r="W99" i="13"/>
  <c r="Q114" i="15"/>
  <c r="N114" i="13"/>
  <c r="Q50" i="15"/>
  <c r="N50" i="13"/>
  <c r="N87" i="13"/>
  <c r="U87" i="13" s="1"/>
  <c r="Q87" i="15"/>
  <c r="X87" i="15" s="1"/>
  <c r="Z55" i="15"/>
  <c r="Z56" i="15"/>
  <c r="X64" i="15"/>
  <c r="Q98" i="15"/>
  <c r="X98" i="15" s="1"/>
  <c r="N98" i="13"/>
  <c r="U98" i="13" s="1"/>
  <c r="Q34" i="15"/>
  <c r="N34" i="13"/>
  <c r="Q71" i="15"/>
  <c r="X71" i="15" s="1"/>
  <c r="N71" i="13"/>
  <c r="U71" i="13" s="1"/>
  <c r="Q39" i="15"/>
  <c r="N39" i="13"/>
  <c r="U39" i="13" s="1"/>
  <c r="U100" i="13"/>
  <c r="W70" i="13"/>
  <c r="Q75" i="15"/>
  <c r="N75" i="13"/>
  <c r="AB124" i="15"/>
  <c r="AB123" i="15"/>
  <c r="AB108" i="15"/>
  <c r="AB107" i="15"/>
  <c r="U49" i="13"/>
  <c r="AB118" i="15"/>
  <c r="AB117" i="15"/>
  <c r="Q101" i="15"/>
  <c r="N101" i="13"/>
  <c r="Q69" i="15"/>
  <c r="N69" i="13"/>
  <c r="Q37" i="15"/>
  <c r="N37" i="13"/>
  <c r="AB127" i="15"/>
  <c r="AB126" i="15"/>
  <c r="AB121" i="15"/>
  <c r="AB120" i="15"/>
  <c r="Q110" i="15"/>
  <c r="X110" i="15" s="1"/>
  <c r="N110" i="13"/>
  <c r="U110" i="13" s="1"/>
  <c r="Q104" i="15"/>
  <c r="X104" i="15" s="1"/>
  <c r="N104" i="13"/>
  <c r="AB89" i="15"/>
  <c r="AB88" i="15"/>
  <c r="AB73" i="15"/>
  <c r="AB72" i="15"/>
  <c r="AB57" i="15"/>
  <c r="AB56" i="15"/>
  <c r="X48" i="15"/>
  <c r="X80" i="15"/>
  <c r="U97" i="13"/>
  <c r="Q123" i="15"/>
  <c r="N123" i="13"/>
  <c r="Q107" i="15"/>
  <c r="N107" i="13"/>
  <c r="X96" i="15"/>
  <c r="AB92" i="15"/>
  <c r="AB91" i="15"/>
  <c r="AB102" i="15"/>
  <c r="AB101" i="15"/>
  <c r="AB111" i="15"/>
  <c r="AB110" i="15"/>
  <c r="Q94" i="15"/>
  <c r="X94" i="15" s="1"/>
  <c r="N94" i="13"/>
  <c r="U94" i="13" s="1"/>
  <c r="Q62" i="15"/>
  <c r="X62" i="15" s="1"/>
  <c r="N62" i="13"/>
  <c r="U62" i="13" s="1"/>
  <c r="Q117" i="15"/>
  <c r="N117" i="13"/>
  <c r="AB86" i="15"/>
  <c r="AB85" i="15"/>
  <c r="AB54" i="15"/>
  <c r="AB53" i="15"/>
  <c r="Q126" i="15"/>
  <c r="X126" i="15" s="1"/>
  <c r="N126" i="13"/>
  <c r="U126" i="13" s="1"/>
  <c r="Q120" i="15"/>
  <c r="N120" i="13"/>
  <c r="U121" i="13" s="1"/>
  <c r="Q88" i="15"/>
  <c r="N88" i="13"/>
  <c r="U89" i="13" s="1"/>
  <c r="N72" i="13"/>
  <c r="Q72" i="15"/>
  <c r="Q56" i="15"/>
  <c r="N56" i="13"/>
  <c r="Y43" i="13"/>
  <c r="Y44" i="13"/>
  <c r="Y75" i="13"/>
  <c r="Y76" i="13"/>
  <c r="AB60" i="15"/>
  <c r="AB59" i="15"/>
  <c r="U32" i="13"/>
  <c r="Q91" i="15"/>
  <c r="N91" i="13"/>
  <c r="X74" i="15"/>
  <c r="U106" i="13"/>
  <c r="S29" i="15"/>
  <c r="P29" i="13"/>
  <c r="AB70" i="15"/>
  <c r="AB69" i="15"/>
  <c r="AB105" i="15"/>
  <c r="AB104" i="15"/>
  <c r="N78" i="13"/>
  <c r="U78" i="13" s="1"/>
  <c r="Q78" i="15"/>
  <c r="X78" i="15" s="1"/>
  <c r="N40" i="13"/>
  <c r="Q40" i="15"/>
  <c r="Q85" i="15"/>
  <c r="N85" i="13"/>
  <c r="Q53" i="15"/>
  <c r="N53" i="13"/>
  <c r="AB95" i="15"/>
  <c r="AB94" i="15"/>
  <c r="AB79" i="15"/>
  <c r="AB78" i="15"/>
  <c r="AB63" i="15"/>
  <c r="AB62" i="15"/>
  <c r="X113" i="15"/>
  <c r="AB76" i="15"/>
  <c r="AB75" i="15"/>
  <c r="Q59" i="15"/>
  <c r="N59" i="13"/>
  <c r="U122" i="13"/>
  <c r="Y92" i="13"/>
  <c r="Y107" i="13"/>
  <c r="Y108" i="13"/>
  <c r="U64" i="13"/>
  <c r="U44" i="13"/>
  <c r="U81" i="13"/>
  <c r="AN23" i="14" l="1"/>
  <c r="AL24" i="14"/>
  <c r="J24" i="14" s="1"/>
  <c r="AG3" i="15"/>
  <c r="AL25" i="14"/>
  <c r="J25" i="14" s="1"/>
  <c r="N25" i="14" s="1"/>
  <c r="N29" i="14"/>
  <c r="AG4" i="15"/>
  <c r="AE3" i="13"/>
  <c r="AH3" i="15" s="1"/>
  <c r="AE4" i="13"/>
  <c r="AH4" i="15" s="1"/>
  <c r="X72" i="15"/>
  <c r="U120" i="13"/>
  <c r="Q4" i="14"/>
  <c r="Q6" i="14"/>
  <c r="AK329" i="7"/>
  <c r="AK330" i="7" s="1"/>
  <c r="AW329" i="7"/>
  <c r="AW330" i="7" s="1"/>
  <c r="AV322" i="7"/>
  <c r="AV323" i="7" s="1"/>
  <c r="AV324" i="7" s="1"/>
  <c r="AV325" i="7" s="1"/>
  <c r="AV326" i="7" s="1"/>
  <c r="AV327" i="7" s="1"/>
  <c r="AJ323" i="7"/>
  <c r="AO329" i="7"/>
  <c r="AO330" i="7" s="1"/>
  <c r="AN322" i="7"/>
  <c r="AN323" i="7" s="1"/>
  <c r="AN324" i="7" s="1"/>
  <c r="AN325" i="7" s="1"/>
  <c r="AN326" i="7" s="1"/>
  <c r="AN327" i="7" s="1"/>
  <c r="G329" i="7"/>
  <c r="G330" i="7" s="1"/>
  <c r="F322" i="7"/>
  <c r="AS326" i="7"/>
  <c r="AS324" i="7"/>
  <c r="AS322" i="7"/>
  <c r="AS328" i="7"/>
  <c r="AS325" i="7"/>
  <c r="AS327" i="7"/>
  <c r="AS323" i="7"/>
  <c r="Q5" i="14"/>
  <c r="U40" i="13"/>
  <c r="V31" i="12"/>
  <c r="P28" i="13"/>
  <c r="S28" i="15"/>
  <c r="X111" i="15"/>
  <c r="U88" i="13"/>
  <c r="U111" i="13"/>
  <c r="U104" i="13"/>
  <c r="S29" i="12"/>
  <c r="D28" i="12"/>
  <c r="Q28" i="12" s="1"/>
  <c r="N25" i="20" s="1"/>
  <c r="O25" i="20" s="1"/>
  <c r="Q25" i="20" s="1"/>
  <c r="W30" i="12"/>
  <c r="J29" i="12"/>
  <c r="F29" i="12"/>
  <c r="T30" i="12"/>
  <c r="X79" i="15"/>
  <c r="U95" i="13"/>
  <c r="U127" i="13"/>
  <c r="X99" i="15"/>
  <c r="H29" i="12"/>
  <c r="U29" i="12" s="1"/>
  <c r="R28" i="15"/>
  <c r="O28" i="13"/>
  <c r="L28" i="12"/>
  <c r="X28" i="12" s="1"/>
  <c r="U51" i="13"/>
  <c r="U50" i="13"/>
  <c r="X82" i="15"/>
  <c r="X83" i="15"/>
  <c r="U105" i="13"/>
  <c r="U72" i="13"/>
  <c r="X50" i="15"/>
  <c r="X51" i="15"/>
  <c r="X66" i="15"/>
  <c r="X67" i="15"/>
  <c r="X95" i="15"/>
  <c r="U35" i="13"/>
  <c r="U34" i="13"/>
  <c r="U115" i="13"/>
  <c r="U114" i="13"/>
  <c r="U66" i="13"/>
  <c r="U67" i="13"/>
  <c r="X105" i="15"/>
  <c r="X63" i="15"/>
  <c r="U99" i="13"/>
  <c r="X114" i="15"/>
  <c r="X115" i="15"/>
  <c r="U82" i="13"/>
  <c r="U83" i="13"/>
  <c r="X73" i="15"/>
  <c r="X120" i="15"/>
  <c r="X121" i="15"/>
  <c r="X107" i="15"/>
  <c r="X108" i="15"/>
  <c r="X101" i="15"/>
  <c r="X102" i="15"/>
  <c r="U59" i="13"/>
  <c r="U60" i="13"/>
  <c r="U53" i="13"/>
  <c r="U54" i="13"/>
  <c r="Y30" i="13"/>
  <c r="X91" i="15"/>
  <c r="X92" i="15"/>
  <c r="X127" i="15"/>
  <c r="U56" i="13"/>
  <c r="U57" i="13"/>
  <c r="U41" i="13"/>
  <c r="U69" i="13"/>
  <c r="U70" i="13"/>
  <c r="U91" i="13"/>
  <c r="U92" i="13"/>
  <c r="U79" i="13"/>
  <c r="X59" i="15"/>
  <c r="X60" i="15"/>
  <c r="X53" i="15"/>
  <c r="X54" i="15"/>
  <c r="U63" i="13"/>
  <c r="X56" i="15"/>
  <c r="X57" i="15"/>
  <c r="X88" i="15"/>
  <c r="X89" i="15"/>
  <c r="U123" i="13"/>
  <c r="U124" i="13"/>
  <c r="X69" i="15"/>
  <c r="X70" i="15"/>
  <c r="U75" i="13"/>
  <c r="U76" i="13"/>
  <c r="X85" i="15"/>
  <c r="X86" i="15"/>
  <c r="U117" i="13"/>
  <c r="U118" i="13"/>
  <c r="U85" i="13"/>
  <c r="U86" i="13"/>
  <c r="Q29" i="15"/>
  <c r="N29" i="13"/>
  <c r="X117" i="15"/>
  <c r="X118" i="15"/>
  <c r="U73" i="13"/>
  <c r="U107" i="13"/>
  <c r="U108" i="13"/>
  <c r="X123" i="15"/>
  <c r="X124" i="15"/>
  <c r="U37" i="13"/>
  <c r="U38" i="13"/>
  <c r="U101" i="13"/>
  <c r="U102" i="13"/>
  <c r="X75" i="15"/>
  <c r="X76" i="15"/>
  <c r="N26" i="14" l="1"/>
  <c r="AN22" i="14"/>
  <c r="AL23" i="14"/>
  <c r="J23" i="14" s="1"/>
  <c r="AG2" i="15"/>
  <c r="AE2" i="13"/>
  <c r="AH2" i="15" s="1"/>
  <c r="T322" i="7"/>
  <c r="Y322" i="7" s="1"/>
  <c r="AS329" i="7"/>
  <c r="AS330" i="7" s="1"/>
  <c r="AR322" i="7"/>
  <c r="AJ324" i="7"/>
  <c r="T323" i="7"/>
  <c r="Y323" i="7" s="1"/>
  <c r="F323" i="7"/>
  <c r="H322" i="7"/>
  <c r="Y29" i="13"/>
  <c r="S28" i="12"/>
  <c r="D27" i="12"/>
  <c r="Q27" i="12" s="1"/>
  <c r="N24" i="20" s="1"/>
  <c r="O24" i="20" s="1"/>
  <c r="Q24" i="20" s="1"/>
  <c r="W29" i="12"/>
  <c r="J28" i="12"/>
  <c r="V30" i="12"/>
  <c r="P27" i="13"/>
  <c r="S27" i="15"/>
  <c r="T29" i="12"/>
  <c r="F28" i="12"/>
  <c r="W29" i="13"/>
  <c r="H28" i="12"/>
  <c r="U28" i="12" s="1"/>
  <c r="Q28" i="15"/>
  <c r="N28" i="13"/>
  <c r="U29" i="13" s="1"/>
  <c r="R27" i="15"/>
  <c r="O27" i="13"/>
  <c r="W28" i="13" s="1"/>
  <c r="L27" i="12"/>
  <c r="X27" i="12" s="1"/>
  <c r="U30" i="13"/>
  <c r="AN21" i="14" l="1"/>
  <c r="AL22" i="14"/>
  <c r="J22" i="14" s="1"/>
  <c r="N24" i="14"/>
  <c r="F324" i="7"/>
  <c r="H323" i="7"/>
  <c r="AJ325" i="7"/>
  <c r="T324" i="7"/>
  <c r="Y324" i="7" s="1"/>
  <c r="W322" i="7"/>
  <c r="AB322" i="7" s="1"/>
  <c r="AR323" i="7"/>
  <c r="S27" i="12"/>
  <c r="D26" i="12"/>
  <c r="Q26" i="12" s="1"/>
  <c r="N23" i="20" s="1"/>
  <c r="O23" i="20" s="1"/>
  <c r="Q23" i="20" s="1"/>
  <c r="T28" i="12"/>
  <c r="F27" i="12"/>
  <c r="V29" i="12"/>
  <c r="S26" i="15"/>
  <c r="P26" i="13"/>
  <c r="W28" i="12"/>
  <c r="J27" i="12"/>
  <c r="Y28" i="13"/>
  <c r="H27" i="12"/>
  <c r="U27" i="12" s="1"/>
  <c r="R26" i="15"/>
  <c r="O26" i="13"/>
  <c r="W27" i="13" s="1"/>
  <c r="N27" i="13"/>
  <c r="Q27" i="15"/>
  <c r="L26" i="12"/>
  <c r="X26" i="12" s="1"/>
  <c r="AN20" i="14" l="1"/>
  <c r="AL21" i="14"/>
  <c r="J21" i="14" s="1"/>
  <c r="N23" i="14"/>
  <c r="AJ326" i="7"/>
  <c r="T325" i="7"/>
  <c r="Y325" i="7" s="1"/>
  <c r="F325" i="7"/>
  <c r="H324" i="7"/>
  <c r="AR324" i="7"/>
  <c r="W323" i="7"/>
  <c r="AB323" i="7" s="1"/>
  <c r="W27" i="12"/>
  <c r="J26" i="12"/>
  <c r="V28" i="12"/>
  <c r="S25" i="15"/>
  <c r="P25" i="13"/>
  <c r="S26" i="12"/>
  <c r="D25" i="12"/>
  <c r="Q25" i="12" s="1"/>
  <c r="N22" i="20" s="1"/>
  <c r="O22" i="20" s="1"/>
  <c r="Q22" i="20" s="1"/>
  <c r="T27" i="12"/>
  <c r="F26" i="12"/>
  <c r="Y27" i="13"/>
  <c r="Q26" i="15"/>
  <c r="N26" i="13"/>
  <c r="U28" i="13"/>
  <c r="R25" i="15"/>
  <c r="O25" i="13"/>
  <c r="W26" i="13" s="1"/>
  <c r="H26" i="12"/>
  <c r="U26" i="12" s="1"/>
  <c r="L25" i="12"/>
  <c r="X25" i="12" s="1"/>
  <c r="AN19" i="14" l="1"/>
  <c r="AL20" i="14"/>
  <c r="J20" i="14" s="1"/>
  <c r="N22" i="14"/>
  <c r="W324" i="7"/>
  <c r="AB324" i="7" s="1"/>
  <c r="AR325" i="7"/>
  <c r="AJ327" i="7"/>
  <c r="T327" i="7" s="1"/>
  <c r="Y327" i="7" s="1"/>
  <c r="T326" i="7"/>
  <c r="Y326" i="7" s="1"/>
  <c r="F326" i="7"/>
  <c r="H325" i="7"/>
  <c r="T26" i="12"/>
  <c r="F25" i="12"/>
  <c r="W26" i="12"/>
  <c r="J25" i="12"/>
  <c r="V27" i="12"/>
  <c r="S24" i="15"/>
  <c r="P24" i="13"/>
  <c r="Y25" i="13" s="1"/>
  <c r="S25" i="12"/>
  <c r="D24" i="12"/>
  <c r="Q24" i="12" s="1"/>
  <c r="N21" i="20" s="1"/>
  <c r="O21" i="20" s="1"/>
  <c r="Q21" i="20" s="1"/>
  <c r="Y26" i="13"/>
  <c r="H25" i="12"/>
  <c r="U25" i="12" s="1"/>
  <c r="R24" i="15"/>
  <c r="O24" i="13"/>
  <c r="W25" i="13" s="1"/>
  <c r="N25" i="13"/>
  <c r="U26" i="13" s="1"/>
  <c r="Q25" i="15"/>
  <c r="U27" i="13"/>
  <c r="L24" i="12"/>
  <c r="X24" i="12" s="1"/>
  <c r="AN18" i="14" l="1"/>
  <c r="AL19" i="14"/>
  <c r="J19" i="14" s="1"/>
  <c r="N21" i="14"/>
  <c r="AR326" i="7"/>
  <c r="W325" i="7"/>
  <c r="AB325" i="7" s="1"/>
  <c r="F327" i="7"/>
  <c r="H327" i="7" s="1"/>
  <c r="H326" i="7"/>
  <c r="S24" i="12"/>
  <c r="D23" i="12"/>
  <c r="Q23" i="12" s="1"/>
  <c r="N20" i="20" s="1"/>
  <c r="O20" i="20" s="1"/>
  <c r="Q20" i="20" s="1"/>
  <c r="T25" i="12"/>
  <c r="F24" i="12"/>
  <c r="W25" i="12"/>
  <c r="J24" i="12"/>
  <c r="V26" i="12"/>
  <c r="S23" i="15"/>
  <c r="P23" i="13"/>
  <c r="Y24" i="13" s="1"/>
  <c r="Q24" i="15"/>
  <c r="N24" i="13"/>
  <c r="R23" i="15"/>
  <c r="O23" i="13"/>
  <c r="W24" i="13" s="1"/>
  <c r="H24" i="12"/>
  <c r="U24" i="12" s="1"/>
  <c r="L23" i="12"/>
  <c r="X23" i="12" s="1"/>
  <c r="AN17" i="14" l="1"/>
  <c r="AL18" i="14"/>
  <c r="J18" i="14" s="1"/>
  <c r="N20" i="14"/>
  <c r="W326" i="7"/>
  <c r="AB326" i="7" s="1"/>
  <c r="AR327" i="7"/>
  <c r="W327" i="7" s="1"/>
  <c r="AB327" i="7" s="1"/>
  <c r="T24" i="12"/>
  <c r="F23" i="12"/>
  <c r="V25" i="12"/>
  <c r="S22" i="15"/>
  <c r="P22" i="13"/>
  <c r="W24" i="12"/>
  <c r="J23" i="12"/>
  <c r="S23" i="12"/>
  <c r="D22" i="12"/>
  <c r="Q22" i="12" s="1"/>
  <c r="N19" i="20" s="1"/>
  <c r="O19" i="20" s="1"/>
  <c r="Q19" i="20" s="1"/>
  <c r="R22" i="15"/>
  <c r="O22" i="13"/>
  <c r="W23" i="13" s="1"/>
  <c r="Q23" i="15"/>
  <c r="N23" i="13"/>
  <c r="U24" i="13" s="1"/>
  <c r="H23" i="12"/>
  <c r="U23" i="12" s="1"/>
  <c r="U25" i="13"/>
  <c r="L22" i="12"/>
  <c r="X22" i="12" s="1"/>
  <c r="AN16" i="14" l="1"/>
  <c r="AL17" i="14"/>
  <c r="J17" i="14" s="1"/>
  <c r="N19" i="14"/>
  <c r="T23" i="12"/>
  <c r="F22" i="12"/>
  <c r="S22" i="12"/>
  <c r="D21" i="12"/>
  <c r="Q21" i="12" s="1"/>
  <c r="N18" i="20" s="1"/>
  <c r="O18" i="20" s="1"/>
  <c r="Q18" i="20" s="1"/>
  <c r="Y23" i="13"/>
  <c r="V24" i="12"/>
  <c r="S21" i="15"/>
  <c r="P21" i="13"/>
  <c r="Y22" i="13" s="1"/>
  <c r="W23" i="12"/>
  <c r="J22" i="12"/>
  <c r="H22" i="12"/>
  <c r="U22" i="12" s="1"/>
  <c r="R21" i="15"/>
  <c r="O21" i="13"/>
  <c r="Q22" i="15"/>
  <c r="N22" i="13"/>
  <c r="U23" i="13" s="1"/>
  <c r="L21" i="12"/>
  <c r="X21" i="12" s="1"/>
  <c r="AN15" i="14" l="1"/>
  <c r="AL16" i="14"/>
  <c r="J16" i="14" s="1"/>
  <c r="N17" i="14"/>
  <c r="N18" i="14"/>
  <c r="V23" i="12"/>
  <c r="S20" i="15"/>
  <c r="P20" i="13"/>
  <c r="Y21" i="13" s="1"/>
  <c r="S21" i="12"/>
  <c r="D20" i="12"/>
  <c r="Q20" i="12" s="1"/>
  <c r="N17" i="20" s="1"/>
  <c r="O17" i="20" s="1"/>
  <c r="Q17" i="20" s="1"/>
  <c r="W22" i="12"/>
  <c r="J21" i="12"/>
  <c r="T22" i="12"/>
  <c r="F21" i="12"/>
  <c r="W22" i="13"/>
  <c r="R20" i="15"/>
  <c r="O20" i="13"/>
  <c r="Q21" i="15"/>
  <c r="N21" i="13"/>
  <c r="U22" i="13" s="1"/>
  <c r="H21" i="12"/>
  <c r="U21" i="12" s="1"/>
  <c r="L20" i="12"/>
  <c r="X20" i="12" s="1"/>
  <c r="AN14" i="14" l="1"/>
  <c r="AL15" i="14"/>
  <c r="J15" i="14" s="1"/>
  <c r="V22" i="12"/>
  <c r="S19" i="15"/>
  <c r="P19" i="13"/>
  <c r="Y20" i="13" s="1"/>
  <c r="W21" i="12"/>
  <c r="J20" i="12"/>
  <c r="T21" i="12"/>
  <c r="F20" i="12"/>
  <c r="S20" i="12"/>
  <c r="D19" i="12"/>
  <c r="Q19" i="12" s="1"/>
  <c r="N16" i="20" s="1"/>
  <c r="O16" i="20" s="1"/>
  <c r="Q16" i="20" s="1"/>
  <c r="H20" i="12"/>
  <c r="U20" i="12" s="1"/>
  <c r="N20" i="13"/>
  <c r="Q20" i="15"/>
  <c r="R19" i="15"/>
  <c r="O19" i="13"/>
  <c r="W20" i="13" s="1"/>
  <c r="W21" i="13"/>
  <c r="L19" i="12"/>
  <c r="X19" i="12" s="1"/>
  <c r="AN13" i="14" l="1"/>
  <c r="AL14" i="14"/>
  <c r="J14" i="14" s="1"/>
  <c r="N16" i="14"/>
  <c r="S19" i="12"/>
  <c r="D18" i="12"/>
  <c r="Q18" i="12" s="1"/>
  <c r="N15" i="20" s="1"/>
  <c r="O15" i="20" s="1"/>
  <c r="Q15" i="20" s="1"/>
  <c r="W20" i="12"/>
  <c r="J19" i="12"/>
  <c r="T20" i="12"/>
  <c r="F19" i="12"/>
  <c r="V21" i="12"/>
  <c r="P18" i="13"/>
  <c r="Y19" i="13" s="1"/>
  <c r="S18" i="15"/>
  <c r="O18" i="13"/>
  <c r="W19" i="13" s="1"/>
  <c r="R18" i="15"/>
  <c r="U21" i="13"/>
  <c r="Q19" i="15"/>
  <c r="N19" i="13"/>
  <c r="U20" i="13" s="1"/>
  <c r="H19" i="12"/>
  <c r="U19" i="12" s="1"/>
  <c r="L18" i="12"/>
  <c r="X18" i="12" s="1"/>
  <c r="AN12" i="14" l="1"/>
  <c r="AL13" i="14"/>
  <c r="J13" i="14" s="1"/>
  <c r="N15" i="14"/>
  <c r="V20" i="12"/>
  <c r="P17" i="13"/>
  <c r="Y18" i="13" s="1"/>
  <c r="S17" i="15"/>
  <c r="W19" i="12"/>
  <c r="J18" i="12"/>
  <c r="T19" i="12"/>
  <c r="F18" i="12"/>
  <c r="S18" i="12"/>
  <c r="D17" i="12"/>
  <c r="Q17" i="12" s="1"/>
  <c r="N14" i="20" s="1"/>
  <c r="O14" i="20" s="1"/>
  <c r="Q14" i="20" s="1"/>
  <c r="H18" i="12"/>
  <c r="U18" i="12" s="1"/>
  <c r="R17" i="15"/>
  <c r="O17" i="13"/>
  <c r="N18" i="13"/>
  <c r="Q18" i="15"/>
  <c r="L17" i="12"/>
  <c r="X17" i="12" s="1"/>
  <c r="AN11" i="14" l="1"/>
  <c r="AL12" i="14"/>
  <c r="J12" i="14" s="1"/>
  <c r="N14" i="14"/>
  <c r="S17" i="12"/>
  <c r="D16" i="12"/>
  <c r="Q16" i="12" s="1"/>
  <c r="N13" i="20" s="1"/>
  <c r="O13" i="20" s="1"/>
  <c r="Q13" i="20" s="1"/>
  <c r="W18" i="12"/>
  <c r="J17" i="12"/>
  <c r="T18" i="12"/>
  <c r="F17" i="12"/>
  <c r="V19" i="12"/>
  <c r="S16" i="15"/>
  <c r="P16" i="13"/>
  <c r="Y17" i="13" s="1"/>
  <c r="R16" i="15"/>
  <c r="O16" i="13"/>
  <c r="W17" i="13" s="1"/>
  <c r="W18" i="13"/>
  <c r="U19" i="13"/>
  <c r="Q17" i="15"/>
  <c r="N17" i="13"/>
  <c r="U18" i="13" s="1"/>
  <c r="H17" i="12"/>
  <c r="U17" i="12" s="1"/>
  <c r="L16" i="12"/>
  <c r="X16" i="12" s="1"/>
  <c r="AN10" i="14" l="1"/>
  <c r="AL11" i="14"/>
  <c r="J11" i="14" s="1"/>
  <c r="N12" i="14"/>
  <c r="N13" i="14"/>
  <c r="T17" i="12"/>
  <c r="F16" i="12"/>
  <c r="S16" i="12"/>
  <c r="D15" i="12"/>
  <c r="Q15" i="12" s="1"/>
  <c r="N12" i="20" s="1"/>
  <c r="O12" i="20" s="1"/>
  <c r="Q12" i="20" s="1"/>
  <c r="W17" i="12"/>
  <c r="J16" i="12"/>
  <c r="V18" i="12"/>
  <c r="S15" i="15"/>
  <c r="P15" i="13"/>
  <c r="Y16" i="13" s="1"/>
  <c r="Q16" i="15"/>
  <c r="N16" i="13"/>
  <c r="H16" i="12"/>
  <c r="U16" i="12" s="1"/>
  <c r="R15" i="15"/>
  <c r="O15" i="13"/>
  <c r="L15" i="12"/>
  <c r="X15" i="12" s="1"/>
  <c r="AN9" i="14" l="1"/>
  <c r="AL10" i="14"/>
  <c r="J10" i="14" s="1"/>
  <c r="W16" i="12"/>
  <c r="J15" i="12"/>
  <c r="T16" i="12"/>
  <c r="F15" i="12"/>
  <c r="V17" i="12"/>
  <c r="P14" i="13"/>
  <c r="S14" i="15"/>
  <c r="S15" i="12"/>
  <c r="D14" i="12"/>
  <c r="Q14" i="12" s="1"/>
  <c r="N11" i="20" s="1"/>
  <c r="O11" i="20" s="1"/>
  <c r="Q11" i="20" s="1"/>
  <c r="Q15" i="15"/>
  <c r="N15" i="13"/>
  <c r="U16" i="13" s="1"/>
  <c r="W16" i="13"/>
  <c r="H15" i="12"/>
  <c r="U15" i="12" s="1"/>
  <c r="O14" i="13"/>
  <c r="R14" i="15"/>
  <c r="U17" i="13"/>
  <c r="L14" i="12"/>
  <c r="X14" i="12" s="1"/>
  <c r="AN8" i="14" l="1"/>
  <c r="AL9" i="14"/>
  <c r="J9" i="14" s="1"/>
  <c r="N11" i="14"/>
  <c r="S14" i="12"/>
  <c r="D13" i="12"/>
  <c r="Q13" i="12" s="1"/>
  <c r="N10" i="20" s="1"/>
  <c r="O10" i="20" s="1"/>
  <c r="Q10" i="20" s="1"/>
  <c r="T15" i="12"/>
  <c r="F14" i="12"/>
  <c r="V16" i="12"/>
  <c r="S13" i="15"/>
  <c r="P13" i="13"/>
  <c r="Y14" i="13" s="1"/>
  <c r="Y15" i="13"/>
  <c r="W15" i="12"/>
  <c r="J14" i="12"/>
  <c r="Q14" i="15"/>
  <c r="N14" i="13"/>
  <c r="W15" i="13"/>
  <c r="H14" i="12"/>
  <c r="U14" i="12" s="1"/>
  <c r="O13" i="13"/>
  <c r="W14" i="13" s="1"/>
  <c r="R13" i="15"/>
  <c r="L13" i="12"/>
  <c r="X13" i="12" s="1"/>
  <c r="AN7" i="14" l="1"/>
  <c r="AL8" i="14"/>
  <c r="J8" i="14" s="1"/>
  <c r="N10" i="14"/>
  <c r="T14" i="12"/>
  <c r="F13" i="12"/>
  <c r="W14" i="12"/>
  <c r="J13" i="12"/>
  <c r="V15" i="12"/>
  <c r="P12" i="13"/>
  <c r="S12" i="15"/>
  <c r="S13" i="12"/>
  <c r="D12" i="12"/>
  <c r="Q12" i="12" s="1"/>
  <c r="N9" i="20" s="1"/>
  <c r="O9" i="20" s="1"/>
  <c r="Q9" i="20" s="1"/>
  <c r="Q13" i="15"/>
  <c r="N13" i="13"/>
  <c r="U14" i="13" s="1"/>
  <c r="H13" i="12"/>
  <c r="U13" i="12" s="1"/>
  <c r="R12" i="15"/>
  <c r="O12" i="13"/>
  <c r="U15" i="13"/>
  <c r="L12" i="12"/>
  <c r="X12" i="12" s="1"/>
  <c r="AN6" i="14" l="1"/>
  <c r="AL7" i="14"/>
  <c r="J7" i="14" s="1"/>
  <c r="N9" i="14"/>
  <c r="W13" i="12"/>
  <c r="J12" i="12"/>
  <c r="Y13" i="13"/>
  <c r="T13" i="12"/>
  <c r="F12" i="12"/>
  <c r="S12" i="12"/>
  <c r="D11" i="12"/>
  <c r="Q11" i="12" s="1"/>
  <c r="N8" i="20" s="1"/>
  <c r="O8" i="20" s="1"/>
  <c r="Q8" i="20" s="1"/>
  <c r="V14" i="12"/>
  <c r="S11" i="15"/>
  <c r="P11" i="13"/>
  <c r="Y12" i="13" s="1"/>
  <c r="R11" i="15"/>
  <c r="O11" i="13"/>
  <c r="W12" i="13" s="1"/>
  <c r="N12" i="13"/>
  <c r="Q12" i="15"/>
  <c r="H12" i="12"/>
  <c r="U12" i="12" s="1"/>
  <c r="W13" i="13"/>
  <c r="L11" i="12"/>
  <c r="X11" i="12" s="1"/>
  <c r="N7" i="14" l="1"/>
  <c r="AN5" i="14"/>
  <c r="AL6" i="14"/>
  <c r="J6" i="14" s="1"/>
  <c r="N8" i="14"/>
  <c r="S11" i="12"/>
  <c r="D10" i="12"/>
  <c r="Q10" i="12" s="1"/>
  <c r="N7" i="20" s="1"/>
  <c r="O7" i="20" s="1"/>
  <c r="Q7" i="20" s="1"/>
  <c r="T12" i="12"/>
  <c r="F11" i="12"/>
  <c r="W12" i="12"/>
  <c r="J11" i="12"/>
  <c r="V13" i="12"/>
  <c r="P10" i="13"/>
  <c r="Y11" i="13" s="1"/>
  <c r="S10" i="15"/>
  <c r="R10" i="15"/>
  <c r="O10" i="13"/>
  <c r="U13" i="13"/>
  <c r="H11" i="12"/>
  <c r="U11" i="12" s="1"/>
  <c r="Q11" i="15"/>
  <c r="N11" i="13"/>
  <c r="U12" i="13" s="1"/>
  <c r="L10" i="12"/>
  <c r="X10" i="12" s="1"/>
  <c r="AN4" i="14" l="1"/>
  <c r="AL5" i="14"/>
  <c r="J5" i="14" s="1"/>
  <c r="N6" i="14"/>
  <c r="W11" i="12"/>
  <c r="J10" i="12"/>
  <c r="S10" i="12"/>
  <c r="D9" i="12"/>
  <c r="Q9" i="12" s="1"/>
  <c r="N6" i="20" s="1"/>
  <c r="O6" i="20" s="1"/>
  <c r="Q6" i="20" s="1"/>
  <c r="V12" i="12"/>
  <c r="S9" i="15"/>
  <c r="P9" i="13"/>
  <c r="Y10" i="13" s="1"/>
  <c r="T11" i="12"/>
  <c r="F10" i="12"/>
  <c r="H10" i="12"/>
  <c r="U10" i="12" s="1"/>
  <c r="W11" i="13"/>
  <c r="R9" i="15"/>
  <c r="O9" i="13"/>
  <c r="W10" i="13" s="1"/>
  <c r="Q10" i="15"/>
  <c r="N10" i="13"/>
  <c r="U11" i="13" s="1"/>
  <c r="L9" i="12"/>
  <c r="X9" i="12" s="1"/>
  <c r="AN3" i="14" l="1"/>
  <c r="AL4" i="14"/>
  <c r="J4" i="14" s="1"/>
  <c r="V11" i="12"/>
  <c r="S8" i="15"/>
  <c r="P8" i="13"/>
  <c r="Y9" i="13" s="1"/>
  <c r="W10" i="12"/>
  <c r="J9" i="12"/>
  <c r="S9" i="12"/>
  <c r="D8" i="12"/>
  <c r="Q8" i="12" s="1"/>
  <c r="N5" i="20" s="1"/>
  <c r="O5" i="20" s="1"/>
  <c r="Q5" i="20" s="1"/>
  <c r="T10" i="12"/>
  <c r="F9" i="12"/>
  <c r="H9" i="12"/>
  <c r="U9" i="12" s="1"/>
  <c r="N9" i="13"/>
  <c r="U10" i="13" s="1"/>
  <c r="Q9" i="15"/>
  <c r="R8" i="15"/>
  <c r="O8" i="13"/>
  <c r="W9" i="13" s="1"/>
  <c r="L8" i="12"/>
  <c r="X8" i="12" s="1"/>
  <c r="AN2" i="14" l="1"/>
  <c r="AL2" i="14" s="1"/>
  <c r="J2" i="14" s="1"/>
  <c r="AL3" i="14"/>
  <c r="J3" i="14" s="1"/>
  <c r="N3" i="14" s="1"/>
  <c r="N5" i="14"/>
  <c r="S8" i="12"/>
  <c r="D7" i="12"/>
  <c r="Q7" i="12" s="1"/>
  <c r="N4" i="20" s="1"/>
  <c r="O4" i="20" s="1"/>
  <c r="Q4" i="20" s="1"/>
  <c r="V10" i="12"/>
  <c r="P7" i="13"/>
  <c r="Y8" i="13" s="1"/>
  <c r="S7" i="15"/>
  <c r="T9" i="12"/>
  <c r="F8" i="12"/>
  <c r="W9" i="12"/>
  <c r="J8" i="12"/>
  <c r="N8" i="13"/>
  <c r="U9" i="13" s="1"/>
  <c r="Q8" i="15"/>
  <c r="H8" i="12"/>
  <c r="U8" i="12" s="1"/>
  <c r="R7" i="15"/>
  <c r="O7" i="13"/>
  <c r="W8" i="13" s="1"/>
  <c r="L7" i="12"/>
  <c r="X7" i="12" s="1"/>
  <c r="P4" i="14" l="1"/>
  <c r="N4" i="14"/>
  <c r="T8" i="12"/>
  <c r="F7" i="12"/>
  <c r="V9" i="12"/>
  <c r="P6" i="13"/>
  <c r="S6" i="15"/>
  <c r="S7" i="12"/>
  <c r="D6" i="12"/>
  <c r="Q6" i="12" s="1"/>
  <c r="N3" i="20" s="1"/>
  <c r="O3" i="20" s="1"/>
  <c r="Q3" i="20" s="1"/>
  <c r="W8" i="12"/>
  <c r="J7" i="12"/>
  <c r="Q7" i="15"/>
  <c r="N7" i="13"/>
  <c r="U8" i="13" s="1"/>
  <c r="H7" i="12"/>
  <c r="U7" i="12" s="1"/>
  <c r="R6" i="15"/>
  <c r="O6" i="13"/>
  <c r="W7" i="13" s="1"/>
  <c r="L6" i="12"/>
  <c r="X6" i="12" s="1"/>
  <c r="S6" i="12" l="1"/>
  <c r="D5" i="12"/>
  <c r="T7" i="12"/>
  <c r="F6" i="12"/>
  <c r="Y7" i="13"/>
  <c r="W7" i="12"/>
  <c r="J6" i="12"/>
  <c r="V8" i="12"/>
  <c r="S5" i="15"/>
  <c r="P5" i="13"/>
  <c r="Y6" i="13" s="1"/>
  <c r="Q6" i="15"/>
  <c r="N6" i="13"/>
  <c r="R5" i="15"/>
  <c r="O5" i="13"/>
  <c r="W6" i="13" s="1"/>
  <c r="H6" i="12"/>
  <c r="U6" i="12" s="1"/>
  <c r="L5" i="12"/>
  <c r="X5" i="12" s="1"/>
  <c r="S5" i="12" l="1"/>
  <c r="Q5" i="12"/>
  <c r="N2" i="20" s="1"/>
  <c r="O2" i="20" s="1"/>
  <c r="Q2" i="20" s="1"/>
  <c r="W6" i="12"/>
  <c r="J5" i="12"/>
  <c r="W5" i="12" s="1"/>
  <c r="T6" i="12"/>
  <c r="F5" i="12"/>
  <c r="T5" i="12" s="1"/>
  <c r="V7" i="12"/>
  <c r="P4" i="13"/>
  <c r="S4" i="15"/>
  <c r="U7" i="13"/>
  <c r="O4" i="13"/>
  <c r="R4" i="15"/>
  <c r="Q5" i="15"/>
  <c r="N5" i="13"/>
  <c r="U6" i="13" s="1"/>
  <c r="H5" i="12"/>
  <c r="U5" i="12" s="1"/>
  <c r="AF2" i="20" l="1"/>
  <c r="S2" i="20"/>
  <c r="S2" i="15"/>
  <c r="P2" i="13"/>
  <c r="V6" i="12"/>
  <c r="P3" i="13"/>
  <c r="S3" i="15"/>
  <c r="Y5" i="13"/>
  <c r="R3" i="15"/>
  <c r="O3" i="13"/>
  <c r="W5" i="13"/>
  <c r="O2" i="13"/>
  <c r="V5" i="12"/>
  <c r="R2" i="15"/>
  <c r="N4" i="13"/>
  <c r="U5" i="13" s="1"/>
  <c r="Q4" i="15"/>
  <c r="Y3" i="13" l="1"/>
  <c r="Y4" i="13"/>
  <c r="W3" i="13"/>
  <c r="W4" i="13"/>
  <c r="Q2" i="15"/>
  <c r="N2" i="13"/>
  <c r="N3" i="13"/>
  <c r="U4" i="13" s="1"/>
  <c r="Q3" i="15"/>
  <c r="AD4" i="13" l="1"/>
  <c r="AD3" i="13"/>
  <c r="U3" i="13"/>
  <c r="AD2" i="13" s="1"/>
</calcChain>
</file>

<file path=xl/sharedStrings.xml><?xml version="1.0" encoding="utf-8"?>
<sst xmlns="http://schemas.openxmlformats.org/spreadsheetml/2006/main" count="6891" uniqueCount="825">
  <si>
    <t>NA</t>
  </si>
  <si>
    <t>seasonally adjusted</t>
    <phoneticPr fontId="9"/>
  </si>
  <si>
    <t>Consumer Price Index (all items less fresh food, 2015=100)</t>
    <phoneticPr fontId="9"/>
  </si>
  <si>
    <t>original</t>
    <phoneticPr fontId="9"/>
  </si>
  <si>
    <t>My calculations</t>
    <phoneticPr fontId="9"/>
  </si>
  <si>
    <t>difference</t>
    <phoneticPr fontId="9"/>
  </si>
  <si>
    <t>Monthly Labour Survey</t>
    <phoneticPr fontId="9"/>
  </si>
  <si>
    <t>[A]/[B]*100</t>
    <phoneticPr fontId="9"/>
  </si>
  <si>
    <t>Q1</t>
    <phoneticPr fontId="9"/>
  </si>
  <si>
    <t>Q2</t>
    <phoneticPr fontId="9"/>
  </si>
  <si>
    <t>Q3</t>
    <phoneticPr fontId="9"/>
  </si>
  <si>
    <t>Q4</t>
    <phoneticPr fontId="9"/>
  </si>
  <si>
    <t>Private Residential Investment</t>
  </si>
  <si>
    <t>Private Non-Residential Investment</t>
  </si>
  <si>
    <t>Private Consumption</t>
  </si>
  <si>
    <t>GDP</t>
    <phoneticPr fontId="9"/>
  </si>
  <si>
    <t>enterprises with 1-29 employees</t>
  </si>
  <si>
    <t>enterprises with 30-99 employees</t>
    <phoneticPr fontId="9"/>
  </si>
  <si>
    <t>enterprises with 100-499 employees</t>
    <phoneticPr fontId="9"/>
  </si>
  <si>
    <t>enterprises with 500 or more employees</t>
    <phoneticPr fontId="9"/>
  </si>
  <si>
    <t>1 to 99</t>
  </si>
  <si>
    <t>1 to 99</t>
    <phoneticPr fontId="9"/>
  </si>
  <si>
    <t>100 or more</t>
  </si>
  <si>
    <t>100 or more</t>
    <phoneticPr fontId="9"/>
  </si>
  <si>
    <t>NA</t>
    <phoneticPr fontId="9"/>
  </si>
  <si>
    <t>1 to 29</t>
    <phoneticPr fontId="9"/>
  </si>
  <si>
    <t>30 to 99</t>
    <phoneticPr fontId="9"/>
  </si>
  <si>
    <t>100 to 499</t>
    <phoneticPr fontId="9"/>
  </si>
  <si>
    <t>500 or more</t>
    <phoneticPr fontId="9"/>
  </si>
  <si>
    <t>Excluding three prefectures including Miyagi, Iwate, and Fukushima</t>
    <phoneticPr fontId="9"/>
  </si>
  <si>
    <t>Adj. Coeff.</t>
    <phoneticPr fontId="9"/>
  </si>
  <si>
    <t>Original</t>
  </si>
  <si>
    <t>Original</t>
    <phoneticPr fontId="9"/>
  </si>
  <si>
    <t>Seasonally adjusted</t>
  </si>
  <si>
    <t>Seasonally adjusted</t>
    <phoneticPr fontId="9"/>
  </si>
  <si>
    <t>Employee by the number of persons engaged in enterprises, non-agricultural industries, unit: ten thousand persons</t>
    <phoneticPr fontId="9"/>
  </si>
  <si>
    <t xml:space="preserve">Regular employment index (establishments with 5 employees or more, 2015 average=100) </t>
    <phoneticPr fontId="9"/>
  </si>
  <si>
    <t>https://www.mhlw.go.jp/toukei/list/30-2.html</t>
    <phoneticPr fontId="9"/>
  </si>
  <si>
    <t xml:space="preserve">Wage Index (based on total cash earnings, seasonally adjusted, establishments with 30 employees or more, 2015 average=100) </t>
    <phoneticPr fontId="9"/>
  </si>
  <si>
    <t xml:space="preserve">Hours Worked Index (based on total hours worked, seasonally adjusted, establishments with 30 employees or more, 2015 average=100) </t>
    <phoneticPr fontId="9"/>
  </si>
  <si>
    <t>wage [A]</t>
    <phoneticPr fontId="9"/>
  </si>
  <si>
    <t>hours worked [B]</t>
    <phoneticPr fontId="9"/>
  </si>
  <si>
    <t>hourly wage</t>
    <phoneticPr fontId="9"/>
  </si>
  <si>
    <t>wage</t>
    <phoneticPr fontId="9"/>
  </si>
  <si>
    <t>hours worked</t>
    <phoneticPr fontId="9"/>
  </si>
  <si>
    <t>Statistics Bureau</t>
  </si>
  <si>
    <r>
      <rPr>
        <b/>
        <sz val="12"/>
        <rFont val="Tahoma"/>
        <family val="2"/>
      </rPr>
      <t>Nikkei 225</t>
    </r>
    <r>
      <rPr>
        <sz val="12"/>
        <rFont val="Tahoma"/>
        <family val="2"/>
      </rPr>
      <t xml:space="preserve"> (monthly average, unit: yen), Source: NIKKEI</t>
    </r>
    <phoneticPr fontId="9"/>
  </si>
  <si>
    <r>
      <rPr>
        <b/>
        <sz val="12"/>
        <rFont val="Tahoma"/>
        <family val="2"/>
      </rPr>
      <t>Japan Economic Policy Uncertainty Index</t>
    </r>
    <r>
      <rPr>
        <sz val="12"/>
        <rFont val="Tahoma"/>
        <family val="2"/>
      </rPr>
      <t>, Source: Economic Policy Uncertainty Project at www.PolicyUncertainty.com</t>
    </r>
    <phoneticPr fontId="9"/>
  </si>
  <si>
    <r>
      <rPr>
        <b/>
        <sz val="12"/>
        <rFont val="Tahoma"/>
        <family val="2"/>
      </rPr>
      <t>Index of Private Housing Construction Investment</t>
    </r>
    <r>
      <rPr>
        <sz val="12"/>
        <rFont val="Tahoma"/>
        <family val="2"/>
      </rPr>
      <t xml:space="preserve"> (seasonally adjusted, 2010 average=100), Source: Ministry of Land, Infrastructure, Transport and Tourism and my calculations</t>
    </r>
    <phoneticPr fontId="9"/>
  </si>
  <si>
    <t>Source: Ministry of Health, Labour and Welfare</t>
  </si>
  <si>
    <t>Source: Ministry of Health, Labour and Welfare</t>
    <phoneticPr fontId="9"/>
  </si>
  <si>
    <t>Labour Force Survey</t>
  </si>
  <si>
    <t>Source: Statistics Bureau, Ministry of Internal Affairs and Communications</t>
    <phoneticPr fontId="9"/>
  </si>
  <si>
    <t>https://www.stat.go.jp/data/cpi/index.html</t>
    <phoneticPr fontId="9"/>
  </si>
  <si>
    <t>Source: Statistics Bureau, Ministry of Internal Affairs and Communications</t>
    <phoneticPr fontId="9"/>
  </si>
  <si>
    <t>https://www.stat.go.jp/data/roudou/index.html</t>
  </si>
  <si>
    <t>Monthly Labour Survey</t>
  </si>
  <si>
    <t>https://www.mhlw.go.jp/toukei/list/30-2.html</t>
  </si>
  <si>
    <t>Raw Data_Monthly</t>
    <phoneticPr fontId="9"/>
  </si>
  <si>
    <t>Gross Fixed Capital Formation</t>
    <phoneticPr fontId="9"/>
  </si>
  <si>
    <t>Gross Fixed Capital Formation by Private Sector</t>
    <phoneticPr fontId="9"/>
  </si>
  <si>
    <r>
      <rPr>
        <b/>
        <sz val="12"/>
        <rFont val="Tahoma"/>
        <family val="2"/>
      </rPr>
      <t>Gross Domestic Product</t>
    </r>
    <r>
      <rPr>
        <sz val="12"/>
        <rFont val="Tahoma"/>
        <family val="2"/>
      </rPr>
      <t xml:space="preserve"> (real value, seasonally adjusted, unit: hundred millions of chained (2011) yen), Source: Cabinet Office</t>
    </r>
  </si>
  <si>
    <r>
      <rPr>
        <b/>
        <sz val="12"/>
        <rFont val="Tahoma"/>
        <family val="2"/>
      </rPr>
      <t>Gross Fixed Capital Formation</t>
    </r>
    <r>
      <rPr>
        <sz val="12"/>
        <rFont val="Tahoma"/>
        <family val="2"/>
      </rPr>
      <t xml:space="preserve"> (real value, seasonally adjusted, unit: hundred millions of chained (2011) yen), Source: Cabinet Office</t>
    </r>
  </si>
  <si>
    <r>
      <rPr>
        <b/>
        <sz val="12"/>
        <rFont val="Tahoma"/>
        <family val="2"/>
      </rPr>
      <t>Private Residential Investment</t>
    </r>
    <r>
      <rPr>
        <sz val="12"/>
        <rFont val="Tahoma"/>
        <family val="2"/>
      </rPr>
      <t xml:space="preserve"> (real value, seasonally adjusted, unit: hundred millions of chained (2011) yen), Source: Cabinet Office</t>
    </r>
  </si>
  <si>
    <r>
      <rPr>
        <b/>
        <sz val="12"/>
        <rFont val="Tahoma"/>
        <family val="2"/>
      </rPr>
      <t>Private Non-Residential Investment</t>
    </r>
    <r>
      <rPr>
        <sz val="12"/>
        <rFont val="Tahoma"/>
        <family val="2"/>
      </rPr>
      <t xml:space="preserve"> (real value, seasonally adjusted, unit: hundred millions of chained (2011) yen), Source: Cabinet Office</t>
    </r>
  </si>
  <si>
    <r>
      <rPr>
        <b/>
        <sz val="12"/>
        <rFont val="Tahoma"/>
        <family val="2"/>
      </rPr>
      <t xml:space="preserve">Gross Fixed Capital Formation by Private Sector </t>
    </r>
    <r>
      <rPr>
        <sz val="12"/>
        <rFont val="Tahoma"/>
        <family val="2"/>
      </rPr>
      <t>(real value, seasonally adjusted, unit: hundred millions of chained (2011) yen), Source: Cabinet Office</t>
    </r>
  </si>
  <si>
    <r>
      <rPr>
        <b/>
        <sz val="12"/>
        <rFont val="Tahoma"/>
        <family val="2"/>
      </rPr>
      <t>Private Consumption</t>
    </r>
    <r>
      <rPr>
        <sz val="12"/>
        <rFont val="Tahoma"/>
        <family val="2"/>
      </rPr>
      <t xml:space="preserve"> (real value, seasonally adjusted, unit: hundred millions of chained (2011) yen), Source: Cabinet Office</t>
    </r>
  </si>
  <si>
    <r>
      <rPr>
        <b/>
        <sz val="12"/>
        <rFont val="Tahoma"/>
        <family val="2"/>
      </rPr>
      <t>Index of Private Non-Housing Construction Investment</t>
    </r>
    <r>
      <rPr>
        <sz val="12"/>
        <rFont val="Tahoma"/>
        <family val="2"/>
      </rPr>
      <t xml:space="preserve"> (seasonally adjusted, 2010 average=100), Source: Ministry of Land, Infrastructure, Transport and Tourism and my calculations</t>
    </r>
  </si>
  <si>
    <t>Raw Data_Quarterly</t>
    <phoneticPr fontId="9"/>
  </si>
  <si>
    <t>1. Covert Monthly Data</t>
    <phoneticPr fontId="9"/>
  </si>
  <si>
    <t>2. GDP</t>
    <phoneticPr fontId="9"/>
  </si>
  <si>
    <r>
      <rPr>
        <b/>
        <sz val="12"/>
        <rFont val="Tahoma"/>
        <family val="2"/>
      </rPr>
      <t>Index of Building and Civil Engineering Work by Private Sector</t>
    </r>
    <r>
      <rPr>
        <sz val="12"/>
        <rFont val="Tahoma"/>
        <family val="2"/>
      </rPr>
      <t xml:space="preserve"> (quarterly average)</t>
    </r>
    <phoneticPr fontId="9"/>
  </si>
  <si>
    <t>Jan</t>
  </si>
  <si>
    <t>Jan</t>
    <phoneticPr fontId="9"/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</si>
  <si>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</si>
  <si>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</si>
  <si>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</si>
  <si>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</si>
  <si>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</si>
  <si>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</si>
  <si>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</si>
  <si>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</si>
  <si>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</si>
  <si>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</si>
  <si>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</si>
  <si>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Gross Fixed Capital Formation by Private Sector (SNA)</t>
    <phoneticPr fontId="9"/>
  </si>
  <si>
    <t>Private Non-Residential Investment (SNA)</t>
    <phoneticPr fontId="9"/>
  </si>
  <si>
    <t>Private Residential Investment (SNA)</t>
    <phoneticPr fontId="9"/>
  </si>
  <si>
    <t>Source: Cabinet Office</t>
    <phoneticPr fontId="9"/>
  </si>
  <si>
    <t>SNA (National Accounts of Japan)</t>
    <phoneticPr fontId="9"/>
  </si>
  <si>
    <t>Jan</t>
    <phoneticPr fontId="9"/>
  </si>
  <si>
    <r>
      <rPr>
        <b/>
        <sz val="12"/>
        <rFont val="Tahoma"/>
        <family val="2"/>
      </rPr>
      <t>Index of Building and Civil Engineering Work by Private Sector</t>
    </r>
    <r>
      <rPr>
        <sz val="12"/>
        <rFont val="Tahoma"/>
        <family val="2"/>
      </rPr>
      <t xml:space="preserve"> (seasonally adjusted, 2010 average=100), Source: Ministry of Land, Infrastructure, Transport and Tourism and my calculations</t>
    </r>
    <phoneticPr fontId="9"/>
  </si>
  <si>
    <r>
      <rPr>
        <b/>
        <sz val="12"/>
        <rFont val="Tahoma"/>
        <family val="2"/>
      </rPr>
      <t>Index of Private Housing Construction Investment</t>
    </r>
    <r>
      <rPr>
        <sz val="12"/>
        <rFont val="Tahoma"/>
        <family val="2"/>
      </rPr>
      <t xml:space="preserve"> (seasonally adjusted, 2010 average=100), Source: Ministry of Land, Infrastructure, Transport and Tourism and my calculations</t>
    </r>
    <phoneticPr fontId="9"/>
  </si>
  <si>
    <r>
      <rPr>
        <b/>
        <sz val="12"/>
        <rFont val="Tahoma"/>
        <family val="2"/>
      </rPr>
      <t>Index of Private Non-Housing Construction Investment</t>
    </r>
    <r>
      <rPr>
        <sz val="12"/>
        <rFont val="Tahoma"/>
        <family val="2"/>
      </rPr>
      <t xml:space="preserve"> (quarterly average)</t>
    </r>
    <phoneticPr fontId="9"/>
  </si>
  <si>
    <r>
      <rPr>
        <b/>
        <sz val="12"/>
        <rFont val="Tahoma"/>
        <family val="2"/>
      </rPr>
      <t>Index of Private Housing Construction Investment</t>
    </r>
    <r>
      <rPr>
        <sz val="12"/>
        <rFont val="Tahoma"/>
        <family val="2"/>
      </rPr>
      <t xml:space="preserve"> (quarterly average)</t>
    </r>
    <phoneticPr fontId="9"/>
  </si>
  <si>
    <t>Correlation between [A] and [B]</t>
    <phoneticPr fontId="9"/>
  </si>
  <si>
    <t>Correlation between [C] and [D]</t>
    <phoneticPr fontId="9"/>
  </si>
  <si>
    <t>Correlation between [E] and [F]</t>
    <phoneticPr fontId="9"/>
  </si>
  <si>
    <t>Consumption Expenditure of Households, Services (SNA)</t>
    <phoneticPr fontId="9"/>
  </si>
  <si>
    <r>
      <rPr>
        <b/>
        <sz val="12"/>
        <rFont val="Tahoma"/>
        <family val="2"/>
      </rPr>
      <t>Index of Tertiary Industry Activity, Broad-ranging Personal Services</t>
    </r>
    <r>
      <rPr>
        <sz val="12"/>
        <rFont val="Tahoma"/>
        <family val="2"/>
      </rPr>
      <t xml:space="preserve"> (seasonally adjusted, 2010 average=100), Source: Ministry of Economy, Trade and Industry and my calculations</t>
    </r>
    <phoneticPr fontId="9"/>
  </si>
  <si>
    <r>
      <t>Index of Tertiary Industry Activity, Broad-ranging Personal Services</t>
    </r>
    <r>
      <rPr>
        <sz val="12"/>
        <rFont val="Tahoma"/>
        <family val="2"/>
      </rPr>
      <t xml:space="preserve"> (quarterly average)</t>
    </r>
    <phoneticPr fontId="9"/>
  </si>
  <si>
    <r>
      <rPr>
        <b/>
        <sz val="12"/>
        <rFont val="Tahoma"/>
        <family val="2"/>
      </rPr>
      <t>Real Services Index</t>
    </r>
    <r>
      <rPr>
        <sz val="12"/>
        <rFont val="Tahoma"/>
        <family val="2"/>
      </rPr>
      <t xml:space="preserve"> (seasonally adjusted, CY 2011=100), Source: Bank of Japan</t>
    </r>
    <phoneticPr fontId="9"/>
  </si>
  <si>
    <r>
      <t>Real Services Index</t>
    </r>
    <r>
      <rPr>
        <sz val="12"/>
        <rFont val="Tahoma"/>
        <family val="2"/>
      </rPr>
      <t xml:space="preserve"> (quarterly average)</t>
    </r>
    <phoneticPr fontId="9"/>
  </si>
  <si>
    <r>
      <rPr>
        <b/>
        <sz val="12"/>
        <rFont val="Tahoma"/>
        <family val="2"/>
      </rPr>
      <t>Services</t>
    </r>
    <r>
      <rPr>
        <sz val="12"/>
        <rFont val="Tahoma"/>
        <family val="2"/>
      </rPr>
      <t xml:space="preserve"> (nominal value, seasonally adjusted, unit: hundred million yen)</t>
    </r>
    <phoneticPr fontId="9"/>
  </si>
  <si>
    <r>
      <rPr>
        <b/>
        <sz val="12"/>
        <rFont val="Tahoma"/>
        <family val="2"/>
      </rPr>
      <t>Services</t>
    </r>
    <r>
      <rPr>
        <sz val="12"/>
        <rFont val="Tahoma"/>
        <family val="2"/>
      </rPr>
      <t xml:space="preserve"> (real value, seasonally adjusted, unit: billions of chained (2000) yen)</t>
    </r>
    <phoneticPr fontId="9"/>
  </si>
  <si>
    <t>Deflator</t>
    <phoneticPr fontId="9"/>
  </si>
  <si>
    <r>
      <rPr>
        <b/>
        <sz val="12"/>
        <rFont val="Tahoma"/>
        <family val="2"/>
      </rPr>
      <t>Services</t>
    </r>
    <r>
      <rPr>
        <sz val="12"/>
        <rFont val="Tahoma"/>
        <family val="2"/>
      </rPr>
      <t xml:space="preserve"> (real value, seasonally adjusted, unit: billions of chained (2011) yen)</t>
    </r>
    <r>
      <rPr>
        <sz val="12"/>
        <color theme="1"/>
        <rFont val="Arial"/>
        <family val="2"/>
        <charset val="128"/>
      </rPr>
      <t/>
    </r>
    <phoneticPr fontId="9"/>
  </si>
  <si>
    <t>a=</t>
    <phoneticPr fontId="9"/>
  </si>
  <si>
    <t>b=</t>
    <phoneticPr fontId="9"/>
  </si>
  <si>
    <t>y=a*x+b</t>
    <phoneticPr fontId="9"/>
  </si>
  <si>
    <t>Correlation between [A] and [C]</t>
    <phoneticPr fontId="9"/>
  </si>
  <si>
    <t>Correlation between [B] and [C]</t>
    <phoneticPr fontId="9"/>
  </si>
  <si>
    <t>1987Q2-2018Q2</t>
    <phoneticPr fontId="9"/>
  </si>
  <si>
    <t>2003Q2-2018Q2</t>
    <phoneticPr fontId="9"/>
  </si>
  <si>
    <t>Q/Q annualized growth rate</t>
    <phoneticPr fontId="9"/>
  </si>
  <si>
    <r>
      <t>[A] Index of Tertiary Industry Activity, Broad-ranging Personal Services</t>
    </r>
    <r>
      <rPr>
        <sz val="12"/>
        <rFont val="Tahoma"/>
        <family val="2"/>
      </rPr>
      <t>, Q/Q annualized growth rate</t>
    </r>
    <phoneticPr fontId="9"/>
  </si>
  <si>
    <r>
      <t>[B] Real Services Index</t>
    </r>
    <r>
      <rPr>
        <sz val="12"/>
        <rFont val="Tahoma"/>
        <family val="2"/>
      </rPr>
      <t>, Q/Q annualized growth rate</t>
    </r>
    <phoneticPr fontId="9"/>
  </si>
  <si>
    <r>
      <t>[C] Consumption Expenditure of Households, Services (SNA)</t>
    </r>
    <r>
      <rPr>
        <sz val="12"/>
        <rFont val="Tahoma"/>
        <family val="2"/>
      </rPr>
      <t>, Q/Q annualized growth rate</t>
    </r>
    <phoneticPr fontId="9"/>
  </si>
  <si>
    <r>
      <t>[A] Index of Building and Civil Engineering Work by Private Sector</t>
    </r>
    <r>
      <rPr>
        <sz val="12"/>
        <rFont val="Tahoma"/>
        <family val="2"/>
      </rPr>
      <t>, Q/Q annualized growth rate</t>
    </r>
    <phoneticPr fontId="9"/>
  </si>
  <si>
    <r>
      <t>[B] Gross Fixed Capital Formation by Private Sector (SNA)</t>
    </r>
    <r>
      <rPr>
        <sz val="12"/>
        <rFont val="Tahoma"/>
        <family val="2"/>
      </rPr>
      <t>, Q/Q annualized growth rate</t>
    </r>
    <phoneticPr fontId="9"/>
  </si>
  <si>
    <r>
      <rPr>
        <b/>
        <sz val="12"/>
        <rFont val="Tahoma"/>
        <family val="2"/>
      </rPr>
      <t>[C] Index of Private Non-Housing Construction Investment</t>
    </r>
    <r>
      <rPr>
        <sz val="12"/>
        <rFont val="Tahoma"/>
        <family val="2"/>
      </rPr>
      <t>, Q/Q annualized growth rate</t>
    </r>
    <phoneticPr fontId="9"/>
  </si>
  <si>
    <r>
      <t>[D] Private Non-Residential Investment (SNA)</t>
    </r>
    <r>
      <rPr>
        <sz val="12"/>
        <rFont val="Tahoma"/>
        <family val="2"/>
      </rPr>
      <t>, Q/Q annualized growth rate</t>
    </r>
    <phoneticPr fontId="9"/>
  </si>
  <si>
    <r>
      <rPr>
        <b/>
        <sz val="12"/>
        <rFont val="Tahoma"/>
        <family val="2"/>
      </rPr>
      <t>[E] Index of Private Housing Construction Investment</t>
    </r>
    <r>
      <rPr>
        <sz val="12"/>
        <rFont val="Tahoma"/>
        <family val="2"/>
      </rPr>
      <t>, Q/Q annualized growth rate</t>
    </r>
    <phoneticPr fontId="9"/>
  </si>
  <si>
    <r>
      <t>[F] Private Residential Investment (SNA)</t>
    </r>
    <r>
      <rPr>
        <sz val="12"/>
        <rFont val="Tahoma"/>
        <family val="2"/>
      </rPr>
      <t>, Q/Q annualized growth rate</t>
    </r>
    <phoneticPr fontId="9"/>
  </si>
  <si>
    <t>log (Services)</t>
  </si>
  <si>
    <r>
      <rPr>
        <b/>
        <sz val="12"/>
        <rFont val="Tahoma"/>
        <family val="2"/>
      </rPr>
      <t>Index of Building and Civil Engineering Work by Private Sector</t>
    </r>
    <r>
      <rPr>
        <sz val="12"/>
        <rFont val="Tahoma"/>
        <family val="2"/>
      </rPr>
      <t xml:space="preserve"> (seasonally adjusted, 2010 average=100), Source: Ministry of Economy, Trade and Industry</t>
    </r>
    <phoneticPr fontId="9"/>
  </si>
  <si>
    <r>
      <rPr>
        <b/>
        <sz val="12"/>
        <rFont val="Tahoma"/>
        <family val="2"/>
      </rPr>
      <t>Index of Private Housing Construction Investment</t>
    </r>
    <r>
      <rPr>
        <sz val="12"/>
        <rFont val="Tahoma"/>
        <family val="2"/>
      </rPr>
      <t xml:space="preserve"> (seasonally adjusted, 2010 average=100), Source: Ministry of Economy, Trade and Industry</t>
    </r>
    <phoneticPr fontId="9"/>
  </si>
  <si>
    <r>
      <rPr>
        <b/>
        <sz val="12"/>
        <rFont val="Tahoma"/>
        <family val="2"/>
      </rPr>
      <t>Index of Private Non-Housing Construction Investment</t>
    </r>
    <r>
      <rPr>
        <sz val="12"/>
        <rFont val="Tahoma"/>
        <family val="2"/>
      </rPr>
      <t xml:space="preserve"> (seasonally adjusted, 2010 average=100), Source: Ministry of Economy, Trade and Industry</t>
    </r>
    <phoneticPr fontId="9"/>
  </si>
  <si>
    <r>
      <rPr>
        <b/>
        <sz val="12"/>
        <rFont val="Tahoma"/>
        <family val="2"/>
      </rPr>
      <t>Index of Private Building Work on Non-Housing</t>
    </r>
    <r>
      <rPr>
        <sz val="12"/>
        <rFont val="Tahoma"/>
        <family val="2"/>
      </rPr>
      <t xml:space="preserve"> (seasonally adjusted, 2010 average=100), Source: Ministry of Economy, Trade and Industry</t>
    </r>
    <phoneticPr fontId="9"/>
  </si>
  <si>
    <r>
      <rPr>
        <b/>
        <sz val="12"/>
        <rFont val="Tahoma"/>
        <family val="2"/>
      </rPr>
      <t>Index of Private Civil Engineering Work</t>
    </r>
    <r>
      <rPr>
        <sz val="12"/>
        <rFont val="Tahoma"/>
        <family val="2"/>
      </rPr>
      <t xml:space="preserve"> (seasonally adjusted, 2010 average=100), Source: Ministry of Economy, Trade and Industry</t>
    </r>
    <phoneticPr fontId="9"/>
  </si>
  <si>
    <t>1. Employment</t>
    <phoneticPr fontId="9"/>
  </si>
  <si>
    <t>2. CPI</t>
    <phoneticPr fontId="9"/>
  </si>
  <si>
    <t>3. Wage and Hours</t>
    <phoneticPr fontId="9"/>
  </si>
  <si>
    <t>4. Comparison_Investment_Arata</t>
    <phoneticPr fontId="9"/>
  </si>
  <si>
    <t>5. Comparison_Investment_METI</t>
    <phoneticPr fontId="9"/>
  </si>
  <si>
    <t>6. Comparison_Services</t>
    <phoneticPr fontId="9"/>
  </si>
  <si>
    <r>
      <rPr>
        <b/>
        <sz val="12"/>
        <rFont val="Tahoma"/>
        <family val="2"/>
      </rPr>
      <t>Global Economic Policy Uncertainty Index</t>
    </r>
    <r>
      <rPr>
        <sz val="12"/>
        <rFont val="Tahoma"/>
        <family val="2"/>
      </rPr>
      <t xml:space="preserve"> (PPP weighting), Source: Economic Policy Uncertainty Project at www.PolicyUncertainty.com</t>
    </r>
    <phoneticPr fontId="9"/>
  </si>
  <si>
    <t>Employee in Non-agricultural Industries, unit: thousand persons</t>
    <phoneticPr fontId="9"/>
  </si>
  <si>
    <r>
      <rPr>
        <b/>
        <sz val="12"/>
        <rFont val="Tahoma"/>
        <family val="2"/>
      </rPr>
      <t>Employment</t>
    </r>
    <r>
      <rPr>
        <sz val="12"/>
        <rFont val="Tahoma"/>
        <family val="2"/>
      </rPr>
      <t xml:space="preserve"> (seasonally adjusted, non-agricultural industries, unit: thousand persons), Source: Statistics Bureau, Ministry of Internal Affairs and Communications and my calculations</t>
    </r>
    <phoneticPr fontId="9"/>
  </si>
  <si>
    <r>
      <rPr>
        <b/>
        <sz val="12"/>
        <rFont val="Tahoma"/>
        <family val="2"/>
      </rPr>
      <t>Consumer Price Index</t>
    </r>
    <r>
      <rPr>
        <sz val="12"/>
        <rFont val="Tahoma"/>
        <family val="2"/>
      </rPr>
      <t xml:space="preserve"> (seasonally adjusted, all items less fresh food, 2015=100), Source: Statistics Bureau, Ministry of Internal Affairs and Communications and my calculations</t>
    </r>
    <phoneticPr fontId="9"/>
  </si>
  <si>
    <r>
      <rPr>
        <b/>
        <sz val="12"/>
        <rFont val="Tahoma"/>
        <family val="2"/>
      </rPr>
      <t>Hourly Wage Index</t>
    </r>
    <r>
      <rPr>
        <sz val="12"/>
        <rFont val="Tahoma"/>
        <family val="2"/>
      </rPr>
      <t xml:space="preserve"> (based on total cash earnings per hour, seasonally adjusted, establishments with 30 employees or more, 2015 average=100), Source: Ministry of Health, Labour and Welfare and my calculations </t>
    </r>
    <phoneticPr fontId="9"/>
  </si>
  <si>
    <r>
      <rPr>
        <b/>
        <sz val="12"/>
        <rFont val="Tahoma"/>
        <family val="2"/>
      </rPr>
      <t>Industrial Production, Investment goods</t>
    </r>
    <r>
      <rPr>
        <sz val="12"/>
        <rFont val="Tahoma"/>
        <family val="2"/>
      </rPr>
      <t xml:space="preserve"> (seasonally adjusted, 2015 average=100), Source: Ministry of Economy, Trade and Industry</t>
    </r>
    <phoneticPr fontId="9"/>
  </si>
  <si>
    <r>
      <rPr>
        <b/>
        <sz val="12"/>
        <rFont val="Tahoma"/>
        <family val="2"/>
      </rPr>
      <t>Real Consumption Activity Index</t>
    </r>
    <r>
      <rPr>
        <sz val="12"/>
        <rFont val="Tahoma"/>
        <family val="2"/>
      </rPr>
      <t xml:space="preserve"> (seasonally adjusted, CY 2011=100), Source: Bank of Japan</t>
    </r>
    <phoneticPr fontId="9"/>
  </si>
  <si>
    <t>Q1</t>
    <phoneticPr fontId="33"/>
  </si>
  <si>
    <t>Q2</t>
    <phoneticPr fontId="33"/>
  </si>
  <si>
    <t>CORRELATION</t>
    <phoneticPr fontId="33"/>
  </si>
  <si>
    <t>Q3</t>
    <phoneticPr fontId="33"/>
  </si>
  <si>
    <t>Q4</t>
    <phoneticPr fontId="33"/>
  </si>
  <si>
    <t>Q1</t>
    <phoneticPr fontId="33"/>
  </si>
  <si>
    <t>Q2</t>
    <phoneticPr fontId="33"/>
  </si>
  <si>
    <t>Q3</t>
    <phoneticPr fontId="33"/>
  </si>
  <si>
    <t>Q4</t>
    <phoneticPr fontId="33"/>
  </si>
  <si>
    <t>Q1</t>
    <phoneticPr fontId="33"/>
  </si>
  <si>
    <t>Q3</t>
    <phoneticPr fontId="33"/>
  </si>
  <si>
    <t>Q2</t>
    <phoneticPr fontId="33"/>
  </si>
  <si>
    <t>Q2</t>
    <phoneticPr fontId="33"/>
  </si>
  <si>
    <t>Q3</t>
    <phoneticPr fontId="33"/>
  </si>
  <si>
    <t>Q4</t>
    <phoneticPr fontId="33"/>
  </si>
  <si>
    <t>Q1</t>
    <phoneticPr fontId="33"/>
  </si>
  <si>
    <t>Q4</t>
    <phoneticPr fontId="33"/>
  </si>
  <si>
    <t>Q2</t>
    <phoneticPr fontId="33"/>
  </si>
  <si>
    <t>Q3</t>
    <phoneticPr fontId="33"/>
  </si>
  <si>
    <t>Q1</t>
    <phoneticPr fontId="33"/>
  </si>
  <si>
    <t>Q4</t>
    <phoneticPr fontId="33"/>
  </si>
  <si>
    <t>Q4</t>
    <phoneticPr fontId="33"/>
  </si>
  <si>
    <t>Q3</t>
    <phoneticPr fontId="33"/>
  </si>
  <si>
    <t>Q2</t>
    <phoneticPr fontId="33"/>
  </si>
  <si>
    <t>Q1</t>
    <phoneticPr fontId="33"/>
  </si>
  <si>
    <t>Q1</t>
    <phoneticPr fontId="33"/>
  </si>
  <si>
    <t>Q4</t>
    <phoneticPr fontId="33"/>
  </si>
  <si>
    <t>Q2</t>
    <phoneticPr fontId="33"/>
  </si>
  <si>
    <t>Q3</t>
    <phoneticPr fontId="33"/>
  </si>
  <si>
    <t>Q1</t>
    <phoneticPr fontId="33"/>
  </si>
  <si>
    <t>Q2</t>
    <phoneticPr fontId="33"/>
  </si>
  <si>
    <t>Q4</t>
    <phoneticPr fontId="33"/>
  </si>
  <si>
    <t>2015 avg</t>
    <phoneticPr fontId="9"/>
  </si>
  <si>
    <t>Adj. Coeff.</t>
    <phoneticPr fontId="9"/>
  </si>
  <si>
    <t>Relative Price of Crude Oil</t>
  </si>
  <si>
    <t>Relative Price of Crude Oil</t>
    <phoneticPr fontId="9"/>
  </si>
  <si>
    <r>
      <rPr>
        <b/>
        <sz val="12"/>
        <rFont val="Tahoma"/>
        <family val="2"/>
      </rPr>
      <t>Gross Domestic Product</t>
    </r>
    <r>
      <rPr>
        <sz val="12"/>
        <rFont val="Tahoma"/>
        <family val="2"/>
      </rPr>
      <t xml:space="preserve"> (nominal values, seasonally adjusted, unit: billion yen)</t>
    </r>
    <phoneticPr fontId="9"/>
  </si>
  <si>
    <r>
      <rPr>
        <b/>
        <sz val="12"/>
        <rFont val="Tahoma"/>
        <family val="2"/>
      </rPr>
      <t>Private Consumption</t>
    </r>
    <r>
      <rPr>
        <sz val="12"/>
        <rFont val="Tahoma"/>
        <family val="2"/>
      </rPr>
      <t xml:space="preserve"> (real values, seasonally adjusted, unit: billions of chained (2011) yen)</t>
    </r>
    <phoneticPr fontId="9"/>
  </si>
  <si>
    <r>
      <rPr>
        <b/>
        <sz val="12"/>
        <rFont val="Tahoma"/>
        <family val="2"/>
      </rPr>
      <t>Gross Fixed Capital Formation</t>
    </r>
    <r>
      <rPr>
        <sz val="12"/>
        <rFont val="Tahoma"/>
        <family val="2"/>
      </rPr>
      <t xml:space="preserve"> (real values, seasonally adjusted, unit: billions of chained (2011) yen)</t>
    </r>
    <phoneticPr fontId="9"/>
  </si>
  <si>
    <r>
      <rPr>
        <b/>
        <sz val="12"/>
        <rFont val="Tahoma"/>
        <family val="2"/>
      </rPr>
      <t>Private Non-Residential Investment</t>
    </r>
    <r>
      <rPr>
        <sz val="12"/>
        <rFont val="Tahoma"/>
        <family val="2"/>
      </rPr>
      <t xml:space="preserve"> (real values, seasonally adjusted, unit: billions of chained (2011) yen)</t>
    </r>
    <phoneticPr fontId="9"/>
  </si>
  <si>
    <r>
      <rPr>
        <b/>
        <sz val="12"/>
        <rFont val="Tahoma"/>
        <family val="2"/>
      </rPr>
      <t>Private Residential Investment</t>
    </r>
    <r>
      <rPr>
        <sz val="12"/>
        <rFont val="Tahoma"/>
        <family val="2"/>
      </rPr>
      <t xml:space="preserve"> (real values, seasonally adjusted, unit: billions of chained (2011) yen)</t>
    </r>
    <phoneticPr fontId="9"/>
  </si>
  <si>
    <r>
      <rPr>
        <b/>
        <sz val="12"/>
        <rFont val="Tahoma"/>
        <family val="2"/>
      </rPr>
      <t>Gross Domestic Product</t>
    </r>
    <r>
      <rPr>
        <sz val="12"/>
        <rFont val="Tahoma"/>
        <family val="2"/>
      </rPr>
      <t xml:space="preserve"> (real values, seasonally adjusted, unit: billions of chained (2011) yen)</t>
    </r>
    <phoneticPr fontId="9"/>
  </si>
  <si>
    <t>GDP Deflator</t>
    <phoneticPr fontId="9"/>
  </si>
  <si>
    <t>[B] GDP Deflator</t>
    <phoneticPr fontId="33"/>
  </si>
  <si>
    <t>Adj. Coeff.</t>
    <phoneticPr fontId="33"/>
  </si>
  <si>
    <t>[A] Crude Petroleum</t>
    <phoneticPr fontId="9"/>
  </si>
  <si>
    <t>[C] Crude Petroleum</t>
    <phoneticPr fontId="9"/>
  </si>
  <si>
    <t>Relative Price of Crude Oil (based on the price index for GDP): [A]/[B]</t>
    <phoneticPr fontId="9"/>
  </si>
  <si>
    <t>Relative Price of Crude Oil (based on the price index for GDP): [C]/[D]</t>
    <phoneticPr fontId="9"/>
  </si>
  <si>
    <t>7. Supply Shock</t>
    <phoneticPr fontId="9"/>
  </si>
  <si>
    <t>Relative Price of Crude Oil: divide the price index for crude petroleum by the one for demestic demand products</t>
    <phoneticPr fontId="9"/>
  </si>
  <si>
    <r>
      <rPr>
        <b/>
        <sz val="12"/>
        <rFont val="Tahoma"/>
        <family val="2"/>
      </rPr>
      <t>Crude Petroleum</t>
    </r>
    <r>
      <rPr>
        <sz val="12"/>
        <rFont val="Tahoma"/>
        <family val="2"/>
      </rPr>
      <t>, Corporate Goods Price Index (2015 BASE), Import Price Index (yen basis), Source: the Bank of Japan</t>
    </r>
    <phoneticPr fontId="9"/>
  </si>
  <si>
    <r>
      <rPr>
        <b/>
        <sz val="12"/>
        <rFont val="Tahoma"/>
        <family val="2"/>
      </rPr>
      <t>Domestic Demand Products</t>
    </r>
    <r>
      <rPr>
        <sz val="12"/>
        <rFont val="Tahoma"/>
        <family val="2"/>
      </rPr>
      <t>, Corporate Goods Price Index (2015 BASE), Source: the Bank of Japan</t>
    </r>
    <phoneticPr fontId="9"/>
  </si>
  <si>
    <r>
      <rPr>
        <b/>
        <sz val="12"/>
        <rFont val="Tahoma"/>
        <family val="2"/>
      </rPr>
      <t>Crude Petroleum (domestic production)</t>
    </r>
    <r>
      <rPr>
        <sz val="12"/>
        <rFont val="Tahoma"/>
        <family val="2"/>
      </rPr>
      <t>, Producer Price Index Commodity data for Fuels and related products and power (Series Id: WPU0561, 1982 average=100), Source: the Bureau of Labor Statistics, https://data.bls.gov/timeseries/WPU0561</t>
    </r>
    <phoneticPr fontId="9"/>
  </si>
  <si>
    <r>
      <t xml:space="preserve">[D] </t>
    </r>
    <r>
      <rPr>
        <b/>
        <sz val="12"/>
        <rFont val="Tahoma"/>
        <family val="2"/>
      </rPr>
      <t>U.S. GDP Deflator</t>
    </r>
    <r>
      <rPr>
        <sz val="12"/>
        <rFont val="Tahoma"/>
        <family val="2"/>
      </rPr>
      <t xml:space="preserve"> (2012 = 100) Source: U.S. Bureau of Economic Analysis, https://www.bea.gov/data/prices-inflation/gdp-price-deflator</t>
    </r>
    <phoneticPr fontId="33"/>
  </si>
  <si>
    <t>Use these as indicators associated with household consumption</t>
    <phoneticPr fontId="9"/>
  </si>
  <si>
    <t>Use these as proxies for employment with smaller and larger companies</t>
    <phoneticPr fontId="9"/>
  </si>
  <si>
    <t>Use these as indicators associated with gross fixed investment</t>
    <phoneticPr fontId="9"/>
  </si>
  <si>
    <t>Use this as a measure of supply shocks</t>
    <phoneticPr fontId="9"/>
  </si>
  <si>
    <r>
      <rPr>
        <b/>
        <sz val="12"/>
        <rFont val="Tahoma"/>
        <family val="2"/>
      </rPr>
      <t>Index of Building and Civil Engineering Work by Public Sector</t>
    </r>
    <r>
      <rPr>
        <sz val="12"/>
        <rFont val="Tahoma"/>
        <family val="2"/>
      </rPr>
      <t xml:space="preserve"> (seasonally adjusted, 2010 average=100), Source: Ministry of Land, Infrastructure, Transport and Tourism and my calculations</t>
    </r>
    <phoneticPr fontId="9"/>
  </si>
  <si>
    <r>
      <rPr>
        <b/>
        <sz val="12"/>
        <rFont val="Tahoma"/>
        <family val="2"/>
      </rPr>
      <t>Index of Building and Civil Engineering Work by Public Sector</t>
    </r>
    <r>
      <rPr>
        <sz val="12"/>
        <rFont val="Tahoma"/>
        <family val="2"/>
      </rPr>
      <t xml:space="preserve"> (quarterly average)</t>
    </r>
    <phoneticPr fontId="9"/>
  </si>
  <si>
    <r>
      <t>[G] Index of Building and Civil Engineering Work by Public Sector</t>
    </r>
    <r>
      <rPr>
        <sz val="12"/>
        <rFont val="Tahoma"/>
        <family val="2"/>
      </rPr>
      <t>, Q/Q annualized growth rate</t>
    </r>
    <phoneticPr fontId="9"/>
  </si>
  <si>
    <t>Correlation between [G] and [H]</t>
    <phoneticPr fontId="9"/>
  </si>
  <si>
    <t>Public Investment</t>
    <phoneticPr fontId="9"/>
  </si>
  <si>
    <t>Gross Fixed Capital Formation by Public Sector (SNA)</t>
    <phoneticPr fontId="9"/>
  </si>
  <si>
    <r>
      <rPr>
        <b/>
        <sz val="12"/>
        <rFont val="Tahoma"/>
        <family val="2"/>
      </rPr>
      <t>Public Investment</t>
    </r>
    <r>
      <rPr>
        <sz val="12"/>
        <rFont val="Tahoma"/>
        <family val="2"/>
      </rPr>
      <t xml:space="preserve"> (real values, seasonally adjusted, unit: billions of chained (2011) yen)</t>
    </r>
    <phoneticPr fontId="9"/>
  </si>
  <si>
    <r>
      <t>[H] Gross Fixed Capital Formation by Public Sector (SNA)</t>
    </r>
    <r>
      <rPr>
        <sz val="12"/>
        <rFont val="Tahoma"/>
        <family val="2"/>
      </rPr>
      <t>, Q/Q annualized growth rate</t>
    </r>
    <phoneticPr fontId="9"/>
  </si>
  <si>
    <r>
      <rPr>
        <b/>
        <sz val="12"/>
        <rFont val="Tahoma"/>
        <family val="2"/>
      </rPr>
      <t xml:space="preserve">Index of Building and Civil Engineering Work by Public Sector </t>
    </r>
    <r>
      <rPr>
        <sz val="12"/>
        <rFont val="Tahoma"/>
        <family val="2"/>
      </rPr>
      <t>(seasonally adjusted, 2010 average=100), Source: Ministry of Economy, Trade and Industry</t>
    </r>
    <phoneticPr fontId="9"/>
  </si>
  <si>
    <r>
      <rPr>
        <b/>
        <sz val="12"/>
        <rFont val="Tahoma"/>
        <family val="2"/>
      </rPr>
      <t>Index of Building and Civil Engineering Work by Public Sector</t>
    </r>
    <r>
      <rPr>
        <sz val="12"/>
        <rFont val="Tahoma"/>
        <family val="2"/>
      </rPr>
      <t xml:space="preserve"> (quarterly average)</t>
    </r>
    <phoneticPr fontId="9"/>
  </si>
  <si>
    <r>
      <rPr>
        <b/>
        <sz val="12"/>
        <rFont val="Tahoma"/>
        <family val="2"/>
      </rPr>
      <t>Industrial Production</t>
    </r>
    <r>
      <rPr>
        <sz val="12"/>
        <rFont val="Tahoma"/>
        <family val="2"/>
      </rPr>
      <t xml:space="preserve"> (seasonally adjusted, 2015 average=100), Source: Ministry of Economy, Trade and Industry</t>
    </r>
    <phoneticPr fontId="9"/>
  </si>
  <si>
    <r>
      <rPr>
        <b/>
        <sz val="12"/>
        <rFont val="Tahoma"/>
        <family val="2"/>
      </rPr>
      <t xml:space="preserve">3-Month London Interbank Offered Rate (LIBOR), based on Japanese Yen </t>
    </r>
    <r>
      <rPr>
        <sz val="12"/>
        <rFont val="Tahoma"/>
        <family val="2"/>
      </rPr>
      <t>(JPY3MTD156N, monthly average, unit: percent), Source: FRED, Federal Reserve Bank of St. Louis, https://fred.stlouisfed.org/series/JPY3MTD156N</t>
    </r>
    <phoneticPr fontId="9"/>
  </si>
  <si>
    <r>
      <rPr>
        <b/>
        <sz val="12"/>
        <rFont val="Tahoma"/>
        <family val="2"/>
      </rPr>
      <t>Building Starts</t>
    </r>
    <r>
      <rPr>
        <sz val="12"/>
        <rFont val="Tahoma"/>
        <family val="2"/>
      </rPr>
      <t xml:space="preserve"> (floor area, seasonally adjusted, unit: thousand square meters), Source: Ministry of Land, Infrastructure, Transport and Tourism</t>
    </r>
    <phoneticPr fontId="9"/>
  </si>
  <si>
    <r>
      <rPr>
        <b/>
        <sz val="12"/>
        <rFont val="Tahoma"/>
        <family val="2"/>
      </rPr>
      <t>Index of Tertiary Industry Activity, Broad-ranging Non-essential Personal Services</t>
    </r>
    <r>
      <rPr>
        <sz val="12"/>
        <rFont val="Tahoma"/>
        <family val="2"/>
      </rPr>
      <t xml:space="preserve"> (seasonally adjusted, 2010 average=100), Source: Ministry of Economy, Trade and Industry and my calculations</t>
    </r>
    <phoneticPr fontId="9"/>
  </si>
  <si>
    <r>
      <t>Japan Economic Policy Uncertainty Index</t>
    </r>
    <r>
      <rPr>
        <sz val="12"/>
        <rFont val="Tahoma"/>
        <family val="2"/>
      </rPr>
      <t xml:space="preserve"> (quarterly average)</t>
    </r>
    <phoneticPr fontId="9"/>
  </si>
  <si>
    <r>
      <rPr>
        <b/>
        <sz val="12"/>
        <rFont val="Tahoma"/>
        <family val="2"/>
      </rPr>
      <t>Nikkei 225</t>
    </r>
    <r>
      <rPr>
        <sz val="12"/>
        <rFont val="Tahoma"/>
        <family val="2"/>
      </rPr>
      <t xml:space="preserve"> (quarterly average)</t>
    </r>
    <phoneticPr fontId="9"/>
  </si>
  <si>
    <r>
      <rPr>
        <b/>
        <sz val="12"/>
        <rFont val="Tahoma"/>
        <family val="2"/>
      </rPr>
      <t>Call Rate, Uncollateralized Overnight</t>
    </r>
    <r>
      <rPr>
        <sz val="12"/>
        <rFont val="Tahoma"/>
        <family val="2"/>
      </rPr>
      <t xml:space="preserve"> (monthly average, unit: percent per annum), Source: Bank of Japan</t>
    </r>
    <phoneticPr fontId="9"/>
  </si>
  <si>
    <r>
      <rPr>
        <b/>
        <sz val="12"/>
        <rFont val="Tahoma"/>
        <family val="2"/>
      </rPr>
      <t>Monetary Base</t>
    </r>
    <r>
      <rPr>
        <sz val="12"/>
        <rFont val="Tahoma"/>
        <family val="2"/>
      </rPr>
      <t xml:space="preserve"> (seasonally adjusted, monthly average, unit: hundred million yen), Source: Bank of Japan</t>
    </r>
    <phoneticPr fontId="9"/>
  </si>
  <si>
    <r>
      <rPr>
        <b/>
        <sz val="12"/>
        <rFont val="Tahoma"/>
        <family val="2"/>
      </rPr>
      <t>Housing Starts</t>
    </r>
    <r>
      <rPr>
        <sz val="12"/>
        <rFont val="Tahoma"/>
        <family val="2"/>
      </rPr>
      <t xml:space="preserve"> (seasonally adjusted, unit: dwelling unit), Source: Ministry of Land, Infrastructure, Transport and Tourism</t>
    </r>
    <phoneticPr fontId="9"/>
  </si>
  <si>
    <r>
      <rPr>
        <b/>
        <sz val="12"/>
        <rFont val="Tahoma"/>
        <family val="2"/>
      </rPr>
      <t>Industrial Production, Non-durable Consumer Goods</t>
    </r>
    <r>
      <rPr>
        <sz val="12"/>
        <rFont val="Tahoma"/>
        <family val="2"/>
      </rPr>
      <t xml:space="preserve"> (seasonally adjusted, 2015 average=100), Source: Ministry of Economy, Trade and Industry</t>
    </r>
    <phoneticPr fontId="9"/>
  </si>
  <si>
    <r>
      <rPr>
        <b/>
        <sz val="12"/>
        <rFont val="Tahoma"/>
        <family val="2"/>
      </rPr>
      <t>Japan Economic Policy Uncertainty Index</t>
    </r>
    <r>
      <rPr>
        <sz val="12"/>
        <rFont val="Tahoma"/>
        <family val="2"/>
      </rPr>
      <t>, Source: Economic Policy Uncertainty Project at www.PolicyUncertainty.com</t>
    </r>
    <phoneticPr fontId="9"/>
  </si>
  <si>
    <r>
      <rPr>
        <b/>
        <sz val="12"/>
        <rFont val="Tahoma"/>
        <family val="2"/>
      </rPr>
      <t>Nikkei 225</t>
    </r>
    <r>
      <rPr>
        <sz val="12"/>
        <rFont val="Tahoma"/>
        <family val="2"/>
      </rPr>
      <t xml:space="preserve"> (monthly average, unit: yen), Source: NIKKEI</t>
    </r>
    <phoneticPr fontId="9"/>
  </si>
  <si>
    <r>
      <rPr>
        <b/>
        <sz val="12"/>
        <rFont val="Tahoma"/>
        <family val="2"/>
      </rPr>
      <t xml:space="preserve">3-Month Tokyo Interbank Offered Rate (TIBOR), based on Japanese Yen </t>
    </r>
    <r>
      <rPr>
        <sz val="12"/>
        <rFont val="Tahoma"/>
        <family val="2"/>
      </rPr>
      <t>(monthly average, unit: percent per annum), Source: the Japanese Bankers Association TIBOR Administration (JBATA), http://www.jbatibor.or.jp/english/rate/</t>
    </r>
    <phoneticPr fontId="9"/>
  </si>
  <si>
    <r>
      <rPr>
        <b/>
        <sz val="12"/>
        <rFont val="Tahoma"/>
        <family val="2"/>
      </rPr>
      <t>Japan Shadow Short-Term Rate</t>
    </r>
    <r>
      <rPr>
        <sz val="12"/>
        <rFont val="Tahoma"/>
        <family val="2"/>
      </rPr>
      <t xml:space="preserve"> (Estimates by Leo Krippner, monthly average, unit: percent per annum), Source: https://www.rbnz.govt.nz/research-and-publications/research-programme/additional-research/measures-of-the-stance-of-united-states-monetary-policy/comparison-of-international-monetary-policy-measures</t>
    </r>
    <phoneticPr fontId="9"/>
  </si>
  <si>
    <r>
      <rPr>
        <b/>
        <sz val="12"/>
        <rFont val="Tahoma"/>
        <family val="2"/>
      </rPr>
      <t>Nikkei Stock Average Volatility Index</t>
    </r>
    <r>
      <rPr>
        <sz val="12"/>
        <rFont val="Tahoma"/>
        <family val="2"/>
      </rPr>
      <t xml:space="preserve"> (monthly average), Source: NIKKEI</t>
    </r>
    <phoneticPr fontId="9"/>
  </si>
  <si>
    <r>
      <rPr>
        <b/>
        <sz val="12"/>
        <rFont val="Tahoma"/>
        <family val="2"/>
      </rPr>
      <t xml:space="preserve">Global Economic Policy Uncertainty Index </t>
    </r>
    <r>
      <rPr>
        <b/>
        <u/>
        <sz val="12"/>
        <rFont val="Tahoma"/>
        <family val="2"/>
      </rPr>
      <t>Excluding Japan</t>
    </r>
    <r>
      <rPr>
        <sz val="12"/>
        <rFont val="Tahoma"/>
        <family val="2"/>
      </rPr>
      <t xml:space="preserve"> (PPP weighting), Source: Economic Policy Uncertainty Project at www.PolicyUncertainty.com and my calculations</t>
    </r>
    <phoneticPr fontId="9"/>
  </si>
  <si>
    <r>
      <rPr>
        <b/>
        <sz val="12"/>
        <rFont val="Tahoma"/>
        <family val="2"/>
      </rPr>
      <t>Effective Exchange Rate</t>
    </r>
    <r>
      <rPr>
        <sz val="12"/>
        <rFont val="Tahoma"/>
        <family val="2"/>
      </rPr>
      <t xml:space="preserve"> (nominal value, monthly average, 2010=100), Source: The Bank of Japan, Bank for International Settlements, https://www.bis.org/statistics/eer.htm</t>
    </r>
    <phoneticPr fontId="9"/>
  </si>
  <si>
    <r>
      <rPr>
        <b/>
        <sz val="12"/>
        <rFont val="Tahoma"/>
        <family val="2"/>
      </rPr>
      <t>Hours Worked Index</t>
    </r>
    <r>
      <rPr>
        <sz val="12"/>
        <rFont val="Tahoma"/>
        <family val="2"/>
      </rPr>
      <t xml:space="preserve"> (based on total hours worked, seasonally adjusted, establishments with 30 employees or more, 2015 average=100), Source: Ministry of Health, Labour and Welfare</t>
    </r>
    <phoneticPr fontId="9"/>
  </si>
  <si>
    <r>
      <rPr>
        <b/>
        <sz val="12"/>
        <rFont val="Tahoma"/>
        <family val="2"/>
      </rPr>
      <t>Regular Employment Index, Full-time Employee</t>
    </r>
    <r>
      <rPr>
        <sz val="12"/>
        <rFont val="Tahoma"/>
        <family val="2"/>
      </rPr>
      <t xml:space="preserve"> (seasonally adjusted, establishments with 5 employees or more, 2015 average=100), Source: Ministry of Health, Labour and Welfare</t>
    </r>
    <phoneticPr fontId="9"/>
  </si>
  <si>
    <r>
      <rPr>
        <b/>
        <sz val="12"/>
        <rFont val="Tahoma"/>
        <family val="2"/>
      </rPr>
      <t>Regular Employment Index, Part-time Employee</t>
    </r>
    <r>
      <rPr>
        <sz val="12"/>
        <rFont val="Tahoma"/>
        <family val="2"/>
      </rPr>
      <t xml:space="preserve"> (seasonally adjusted, establishments with 5 employees or more, 2015 average=100), Source: Ministry of Health, Labour and Welfare</t>
    </r>
    <phoneticPr fontId="9"/>
  </si>
  <si>
    <r>
      <rPr>
        <b/>
        <sz val="12"/>
        <rFont val="Tahoma"/>
        <family val="2"/>
      </rPr>
      <t>Employment</t>
    </r>
    <r>
      <rPr>
        <sz val="12"/>
        <rFont val="Tahoma"/>
        <family val="2"/>
      </rPr>
      <t xml:space="preserve"> (seasonally adjusted, </t>
    </r>
    <r>
      <rPr>
        <u/>
        <sz val="12"/>
        <rFont val="Tahoma"/>
        <family val="2"/>
      </rPr>
      <t>companies with 1-99 employees</t>
    </r>
    <r>
      <rPr>
        <sz val="12"/>
        <rFont val="Tahoma"/>
        <family val="2"/>
      </rPr>
      <t xml:space="preserve"> in non-agricultural industries, unit: thousand persons), Source: Statistics Bureau, Ministry of Internal Affairs and Communications and my calculations</t>
    </r>
    <phoneticPr fontId="9"/>
  </si>
  <si>
    <r>
      <rPr>
        <b/>
        <sz val="12"/>
        <rFont val="Tahoma"/>
        <family val="2"/>
      </rPr>
      <t>Employment</t>
    </r>
    <r>
      <rPr>
        <sz val="12"/>
        <rFont val="Tahoma"/>
        <family val="2"/>
      </rPr>
      <t xml:space="preserve"> (seasonally adjusted, </t>
    </r>
    <r>
      <rPr>
        <u/>
        <sz val="12"/>
        <rFont val="Tahoma"/>
        <family val="2"/>
      </rPr>
      <t>companies with 100 or more employees</t>
    </r>
    <r>
      <rPr>
        <sz val="12"/>
        <rFont val="Tahoma"/>
        <family val="2"/>
      </rPr>
      <t xml:space="preserve"> in non-agricultural industries, unit: thousand persons), Source: Statistics Bureau, Ministry of Internal Affairs and Communications and my calculations</t>
    </r>
    <phoneticPr fontId="9"/>
  </si>
  <si>
    <r>
      <rPr>
        <b/>
        <sz val="12"/>
        <rFont val="Tahoma"/>
        <family val="2"/>
      </rPr>
      <t>Machinery Orders by Private Sector</t>
    </r>
    <r>
      <rPr>
        <sz val="12"/>
        <rFont val="Tahoma"/>
        <family val="2"/>
      </rPr>
      <t xml:space="preserve"> (seasonally adjusted, unit: million yen), Source: Cabinet Office</t>
    </r>
    <phoneticPr fontId="9"/>
  </si>
  <si>
    <r>
      <rPr>
        <b/>
        <sz val="12"/>
        <rFont val="Tahoma"/>
        <family val="2"/>
      </rPr>
      <t>Industrial Production, Consumer Goods</t>
    </r>
    <r>
      <rPr>
        <sz val="12"/>
        <rFont val="Tahoma"/>
        <family val="2"/>
      </rPr>
      <t xml:space="preserve"> (seasonally adjusted, 2015 average=100), Source: Ministry of Economy, Trade and Industry</t>
    </r>
    <phoneticPr fontId="9"/>
  </si>
  <si>
    <r>
      <rPr>
        <b/>
        <sz val="12"/>
        <rFont val="Tahoma"/>
        <family val="2"/>
      </rPr>
      <t>Industrial Production, Durable Consumer Goods</t>
    </r>
    <r>
      <rPr>
        <sz val="12"/>
        <rFont val="Tahoma"/>
        <family val="2"/>
      </rPr>
      <t xml:space="preserve"> (seasonally adjusted, 2015 average=100), Source: Ministry of Economy, Trade and Industry</t>
    </r>
    <phoneticPr fontId="9"/>
  </si>
  <si>
    <r>
      <rPr>
        <b/>
        <sz val="12"/>
        <rFont val="Tahoma"/>
        <family val="2"/>
      </rPr>
      <t>Index of Tertiary Industry Activity, Broad-ranging Personal Services</t>
    </r>
    <r>
      <rPr>
        <sz val="12"/>
        <rFont val="Tahoma"/>
        <family val="2"/>
      </rPr>
      <t xml:space="preserve"> (seasonally adjusted, 2010 average=100), Source: Ministry of Economy, Trade and Industry and my calculations</t>
    </r>
    <phoneticPr fontId="9"/>
  </si>
  <si>
    <r>
      <rPr>
        <b/>
        <sz val="12"/>
        <rFont val="Tahoma"/>
        <family val="2"/>
      </rPr>
      <t>Index of Tertiary Industry Activity, Broad-ranging Essential Personal Services</t>
    </r>
    <r>
      <rPr>
        <sz val="12"/>
        <rFont val="Tahoma"/>
        <family val="2"/>
      </rPr>
      <t xml:space="preserve"> (seasonally adjusted, 2010 average=100), Source: Ministry of Economy, Trade and Industry and my calculations</t>
    </r>
    <phoneticPr fontId="9"/>
  </si>
  <si>
    <r>
      <rPr>
        <b/>
        <sz val="12"/>
        <rFont val="Tahoma"/>
        <family val="2"/>
      </rPr>
      <t>Synthetic Consumption Index</t>
    </r>
    <r>
      <rPr>
        <sz val="12"/>
        <rFont val="Tahoma"/>
        <family val="2"/>
      </rPr>
      <t xml:space="preserve"> (seasonally adjusted, 2011 average=100), Source: Cabinet Office</t>
    </r>
    <phoneticPr fontId="9"/>
  </si>
  <si>
    <r>
      <rPr>
        <b/>
        <sz val="12"/>
        <rFont val="Tahoma"/>
        <family val="2"/>
      </rPr>
      <t>Real Durable Goods Index</t>
    </r>
    <r>
      <rPr>
        <sz val="12"/>
        <rFont val="Tahoma"/>
        <family val="2"/>
      </rPr>
      <t xml:space="preserve"> (seasonally adjusted, CY 2011=100), Source: Bank of Japan</t>
    </r>
    <phoneticPr fontId="9"/>
  </si>
  <si>
    <r>
      <rPr>
        <b/>
        <sz val="12"/>
        <rFont val="Tahoma"/>
        <family val="2"/>
      </rPr>
      <t>Real Non-durable Goods Index</t>
    </r>
    <r>
      <rPr>
        <sz val="12"/>
        <rFont val="Tahoma"/>
        <family val="2"/>
      </rPr>
      <t xml:space="preserve"> (seasonally adjusted, CY 2011=100), Source: Bank of Japan</t>
    </r>
    <phoneticPr fontId="9"/>
  </si>
  <si>
    <r>
      <rPr>
        <b/>
        <sz val="12"/>
        <rFont val="Tahoma"/>
        <family val="2"/>
      </rPr>
      <t>Real Services Index</t>
    </r>
    <r>
      <rPr>
        <sz val="12"/>
        <rFont val="Tahoma"/>
        <family val="2"/>
      </rPr>
      <t xml:space="preserve"> (seasonally adjusted, CY 2011=100), Source: Bank of Japan</t>
    </r>
    <phoneticPr fontId="9"/>
  </si>
  <si>
    <r>
      <rPr>
        <b/>
        <sz val="12"/>
        <rFont val="Tahoma"/>
        <family val="2"/>
      </rPr>
      <t>Index of Building and Civil Engineering Work by Public Sector</t>
    </r>
    <r>
      <rPr>
        <sz val="12"/>
        <rFont val="Tahoma"/>
        <family val="2"/>
      </rPr>
      <t xml:space="preserve"> (seasonally adjusted, 2010 average=100), Source: Ministry of Land, Infrastructure, Transport and Tourism and my calculations</t>
    </r>
    <phoneticPr fontId="9"/>
  </si>
  <si>
    <t>b=</t>
    <phoneticPr fontId="9"/>
  </si>
  <si>
    <t>a=</t>
    <phoneticPr fontId="9"/>
  </si>
  <si>
    <t>y=a*x+b</t>
    <phoneticPr fontId="9"/>
  </si>
  <si>
    <r>
      <rPr>
        <b/>
        <sz val="12"/>
        <rFont val="Tahoma"/>
        <family val="2"/>
      </rPr>
      <t>General Government Gross Fixed Investment</t>
    </r>
    <r>
      <rPr>
        <sz val="12"/>
        <rFont val="Tahoma"/>
        <family val="2"/>
      </rPr>
      <t xml:space="preserve"> (real values, not seasonally adjusted, unit: billions of chained (2000) yen)</t>
    </r>
    <phoneticPr fontId="9"/>
  </si>
  <si>
    <r>
      <rPr>
        <b/>
        <sz val="12"/>
        <rFont val="Tahoma"/>
        <family val="2"/>
      </rPr>
      <t>General Government Gross Fixed Investment</t>
    </r>
    <r>
      <rPr>
        <sz val="12"/>
        <rFont val="Tahoma"/>
        <family val="2"/>
      </rPr>
      <t xml:space="preserve"> (real values, not seasonally adjusted, unit: billions of chained (2011) yen)</t>
    </r>
    <phoneticPr fontId="9"/>
  </si>
  <si>
    <t>General Government Gross Fixed Investment (SNA)</t>
    <phoneticPr fontId="9"/>
  </si>
  <si>
    <t>Seasonally Adjusted: my calculations</t>
    <phoneticPr fontId="9"/>
  </si>
  <si>
    <t>Correlation between [G] and [I]</t>
    <phoneticPr fontId="9"/>
  </si>
  <si>
    <r>
      <t>[I] General Government Gross Fixed Investment (SNA)</t>
    </r>
    <r>
      <rPr>
        <sz val="12"/>
        <rFont val="Tahoma"/>
        <family val="2"/>
      </rPr>
      <t>, Q/Q annualized growth rate</t>
    </r>
    <phoneticPr fontId="9"/>
  </si>
  <si>
    <t>Correlation between [G] and [I]</t>
    <phoneticPr fontId="9"/>
  </si>
  <si>
    <t>Combine Call Rate with Shadow Rate: Column G and H</t>
    <phoneticPr fontId="9"/>
  </si>
  <si>
    <t>Use this as an indicator associated with general government gross fixed investment</t>
    <phoneticPr fontId="9"/>
  </si>
  <si>
    <t>Q3</t>
    <phoneticPr fontId="9"/>
  </si>
  <si>
    <t>Last Update: 16 November 2018</t>
    <phoneticPr fontId="9"/>
  </si>
  <si>
    <t>Last Update: 16 November 2018</t>
    <phoneticPr fontId="9"/>
  </si>
  <si>
    <r>
      <rPr>
        <b/>
        <sz val="12"/>
        <color rgb="FFFF0066"/>
        <rFont val="Tahoma"/>
        <family val="2"/>
      </rPr>
      <t>Japan Economic Policy Uncertainty Index</t>
    </r>
    <r>
      <rPr>
        <sz val="12"/>
        <color rgb="FFFF0066"/>
        <rFont val="Tahoma"/>
        <family val="2"/>
      </rPr>
      <t xml:space="preserve"> (quarterly average)</t>
    </r>
    <phoneticPr fontId="9"/>
  </si>
  <si>
    <r>
      <rPr>
        <b/>
        <sz val="12"/>
        <color rgb="FFFF0066"/>
        <rFont val="Tahoma"/>
        <family val="2"/>
      </rPr>
      <t>Nikkei 225</t>
    </r>
    <r>
      <rPr>
        <sz val="12"/>
        <color rgb="FFFF0066"/>
        <rFont val="Tahoma"/>
        <family val="2"/>
      </rPr>
      <t xml:space="preserve"> (quarterly average)</t>
    </r>
    <phoneticPr fontId="9"/>
  </si>
  <si>
    <t>month</t>
  </si>
  <si>
    <t>date_var</t>
  </si>
  <si>
    <t>nikkei</t>
  </si>
  <si>
    <t>ip</t>
  </si>
  <si>
    <t>ip_inv</t>
  </si>
  <si>
    <t>ip_cons</t>
  </si>
  <si>
    <t>ip_consdur</t>
  </si>
  <si>
    <t>ip_consnondur</t>
  </si>
  <si>
    <t>tertiary</t>
  </si>
  <si>
    <t>emp</t>
  </si>
  <si>
    <t>emp_full</t>
  </si>
  <si>
    <t>vix</t>
  </si>
  <si>
    <t>pol_uncert</t>
  </si>
  <si>
    <t>1987M01</t>
  </si>
  <si>
    <t>1987M02</t>
  </si>
  <si>
    <t>1987M03</t>
  </si>
  <si>
    <t>1987M04</t>
  </si>
  <si>
    <t>1987M05</t>
  </si>
  <si>
    <t>1987M06</t>
  </si>
  <si>
    <t>1987M07</t>
  </si>
  <si>
    <t>1987M08</t>
  </si>
  <si>
    <t>1987M09</t>
  </si>
  <si>
    <t>1987M10</t>
  </si>
  <si>
    <t>1987M11</t>
  </si>
  <si>
    <t>1987M12</t>
  </si>
  <si>
    <t>1988M01</t>
  </si>
  <si>
    <t>1988M02</t>
  </si>
  <si>
    <t>1988M03</t>
  </si>
  <si>
    <t>1988M04</t>
  </si>
  <si>
    <t>1988M05</t>
  </si>
  <si>
    <t>1988M06</t>
  </si>
  <si>
    <t>1988M07</t>
  </si>
  <si>
    <t>1988M08</t>
  </si>
  <si>
    <t>1988M09</t>
  </si>
  <si>
    <t>1988M10</t>
  </si>
  <si>
    <t>1988M11</t>
  </si>
  <si>
    <t>1988M12</t>
  </si>
  <si>
    <t>1989M01</t>
  </si>
  <si>
    <t>1989M02</t>
  </si>
  <si>
    <t>1989M03</t>
  </si>
  <si>
    <t>1989M04</t>
  </si>
  <si>
    <t>1989M05</t>
  </si>
  <si>
    <t>1989M06</t>
  </si>
  <si>
    <t>1989M07</t>
  </si>
  <si>
    <t>1989M08</t>
  </si>
  <si>
    <t>1989M09</t>
  </si>
  <si>
    <t>1989M10</t>
  </si>
  <si>
    <t>1989M11</t>
  </si>
  <si>
    <t>1989M12</t>
  </si>
  <si>
    <t>1990M01</t>
  </si>
  <si>
    <t>1990M02</t>
  </si>
  <si>
    <t>1990M03</t>
  </si>
  <si>
    <t>1990M04</t>
  </si>
  <si>
    <t>1990M05</t>
  </si>
  <si>
    <t>1990M06</t>
  </si>
  <si>
    <t>1990M07</t>
  </si>
  <si>
    <t>1990M08</t>
  </si>
  <si>
    <t>1990M09</t>
  </si>
  <si>
    <t>1990M10</t>
  </si>
  <si>
    <t>1990M11</t>
  </si>
  <si>
    <t>1990M12</t>
  </si>
  <si>
    <t>1991M01</t>
  </si>
  <si>
    <t>1991M02</t>
  </si>
  <si>
    <t>1991M03</t>
  </si>
  <si>
    <t>1991M04</t>
  </si>
  <si>
    <t>1991M05</t>
  </si>
  <si>
    <t>1991M06</t>
  </si>
  <si>
    <t>1991M07</t>
  </si>
  <si>
    <t>1991M08</t>
  </si>
  <si>
    <t>1991M09</t>
  </si>
  <si>
    <t>1991M10</t>
  </si>
  <si>
    <t>1991M11</t>
  </si>
  <si>
    <t>1991M12</t>
  </si>
  <si>
    <t>1992M01</t>
  </si>
  <si>
    <t>1992M02</t>
  </si>
  <si>
    <t>1992M03</t>
  </si>
  <si>
    <t>1992M04</t>
  </si>
  <si>
    <t>1992M05</t>
  </si>
  <si>
    <t>1992M06</t>
  </si>
  <si>
    <t>1992M07</t>
  </si>
  <si>
    <t>1992M08</t>
  </si>
  <si>
    <t>1992M09</t>
  </si>
  <si>
    <t>1992M10</t>
  </si>
  <si>
    <t>1992M11</t>
  </si>
  <si>
    <t>1992M12</t>
  </si>
  <si>
    <t>1993M01</t>
  </si>
  <si>
    <t>1993M02</t>
  </si>
  <si>
    <t>1993M03</t>
  </si>
  <si>
    <t>1993M04</t>
  </si>
  <si>
    <t>1993M05</t>
  </si>
  <si>
    <t>1993M06</t>
  </si>
  <si>
    <t>1993M07</t>
  </si>
  <si>
    <t>1993M08</t>
  </si>
  <si>
    <t>1993M09</t>
  </si>
  <si>
    <t>1993M10</t>
  </si>
  <si>
    <t>1993M11</t>
  </si>
  <si>
    <t>1993M12</t>
  </si>
  <si>
    <t>1994M01</t>
  </si>
  <si>
    <t>1994M02</t>
  </si>
  <si>
    <t>1994M03</t>
  </si>
  <si>
    <t>1994M04</t>
  </si>
  <si>
    <t>1994M05</t>
  </si>
  <si>
    <t>1994M06</t>
  </si>
  <si>
    <t>1994M07</t>
  </si>
  <si>
    <t>1994M08</t>
  </si>
  <si>
    <t>1994M09</t>
  </si>
  <si>
    <t>1994M10</t>
  </si>
  <si>
    <t>1994M11</t>
  </si>
  <si>
    <t>1994M12</t>
  </si>
  <si>
    <t>1995M01</t>
  </si>
  <si>
    <t>1995M02</t>
  </si>
  <si>
    <t>1995M03</t>
  </si>
  <si>
    <t>1995M04</t>
  </si>
  <si>
    <t>1995M05</t>
  </si>
  <si>
    <t>1995M06</t>
  </si>
  <si>
    <t>1995M07</t>
  </si>
  <si>
    <t>1995M08</t>
  </si>
  <si>
    <t>1995M09</t>
  </si>
  <si>
    <t>1995M10</t>
  </si>
  <si>
    <t>1995M11</t>
  </si>
  <si>
    <t>1995M12</t>
  </si>
  <si>
    <t>1996M01</t>
  </si>
  <si>
    <t>1996M02</t>
  </si>
  <si>
    <t>1996M03</t>
  </si>
  <si>
    <t>1996M04</t>
  </si>
  <si>
    <t>1996M05</t>
  </si>
  <si>
    <t>1996M06</t>
  </si>
  <si>
    <t>1996M07</t>
  </si>
  <si>
    <t>1996M08</t>
  </si>
  <si>
    <t>1996M09</t>
  </si>
  <si>
    <t>1996M10</t>
  </si>
  <si>
    <t>1996M11</t>
  </si>
  <si>
    <t>1996M12</t>
  </si>
  <si>
    <t>1997M01</t>
  </si>
  <si>
    <t>1997M02</t>
  </si>
  <si>
    <t>1997M03</t>
  </si>
  <si>
    <t>1997M04</t>
  </si>
  <si>
    <t>1997M05</t>
  </si>
  <si>
    <t>1997M06</t>
  </si>
  <si>
    <t>1997M07</t>
  </si>
  <si>
    <t>1997M08</t>
  </si>
  <si>
    <t>1997M09</t>
  </si>
  <si>
    <t>1997M10</t>
  </si>
  <si>
    <t>1997M11</t>
  </si>
  <si>
    <t>1997M12</t>
  </si>
  <si>
    <t>1998M01</t>
  </si>
  <si>
    <t>1998M02</t>
  </si>
  <si>
    <t>1998M03</t>
  </si>
  <si>
    <t>1998M04</t>
  </si>
  <si>
    <t>1998M05</t>
  </si>
  <si>
    <t>1998M06</t>
  </si>
  <si>
    <t>1998M07</t>
  </si>
  <si>
    <t>1998M08</t>
  </si>
  <si>
    <t>1998M09</t>
  </si>
  <si>
    <t>1998M10</t>
  </si>
  <si>
    <t>1998M11</t>
  </si>
  <si>
    <t>1998M12</t>
  </si>
  <si>
    <t>1999M01</t>
  </si>
  <si>
    <t>1999M02</t>
  </si>
  <si>
    <t>1999M03</t>
  </si>
  <si>
    <t>1999M04</t>
  </si>
  <si>
    <t>1999M05</t>
  </si>
  <si>
    <t>1999M06</t>
  </si>
  <si>
    <t>1999M07</t>
  </si>
  <si>
    <t>1999M08</t>
  </si>
  <si>
    <t>1999M09</t>
  </si>
  <si>
    <t>1999M10</t>
  </si>
  <si>
    <t>1999M11</t>
  </si>
  <si>
    <t>1999M12</t>
  </si>
  <si>
    <t>2000M01</t>
  </si>
  <si>
    <t>2000M02</t>
  </si>
  <si>
    <t>2000M03</t>
  </si>
  <si>
    <t>2000M04</t>
  </si>
  <si>
    <t>2000M05</t>
  </si>
  <si>
    <t>2000M06</t>
  </si>
  <si>
    <t>2000M07</t>
  </si>
  <si>
    <t>2000M08</t>
  </si>
  <si>
    <t>2000M09</t>
  </si>
  <si>
    <t>2000M10</t>
  </si>
  <si>
    <t>2000M11</t>
  </si>
  <si>
    <t>2000M12</t>
  </si>
  <si>
    <t>2001M01</t>
  </si>
  <si>
    <t>2001M02</t>
  </si>
  <si>
    <t>2001M03</t>
  </si>
  <si>
    <t>2001M04</t>
  </si>
  <si>
    <t>2001M05</t>
  </si>
  <si>
    <t>2001M06</t>
  </si>
  <si>
    <t>2001M07</t>
  </si>
  <si>
    <t>2001M08</t>
  </si>
  <si>
    <t>2001M09</t>
  </si>
  <si>
    <t>2001M10</t>
  </si>
  <si>
    <t>2001M11</t>
  </si>
  <si>
    <t>2001M12</t>
  </si>
  <si>
    <t>2002M01</t>
  </si>
  <si>
    <t>2002M02</t>
  </si>
  <si>
    <t>2002M03</t>
  </si>
  <si>
    <t>2002M04</t>
  </si>
  <si>
    <t>2002M05</t>
  </si>
  <si>
    <t>2002M06</t>
  </si>
  <si>
    <t>2002M07</t>
  </si>
  <si>
    <t>2002M08</t>
  </si>
  <si>
    <t>2002M09</t>
  </si>
  <si>
    <t>2002M10</t>
  </si>
  <si>
    <t>2002M11</t>
  </si>
  <si>
    <t>2002M12</t>
  </si>
  <si>
    <t>2003M01</t>
  </si>
  <si>
    <t>2003M02</t>
  </si>
  <si>
    <t>2003M03</t>
  </si>
  <si>
    <t>2003M04</t>
  </si>
  <si>
    <t>2003M05</t>
  </si>
  <si>
    <t>2003M06</t>
  </si>
  <si>
    <t>2003M07</t>
  </si>
  <si>
    <t>2003M08</t>
  </si>
  <si>
    <t>2003M09</t>
  </si>
  <si>
    <t>2003M10</t>
  </si>
  <si>
    <t>2003M11</t>
  </si>
  <si>
    <t>2003M12</t>
  </si>
  <si>
    <t>2004M01</t>
  </si>
  <si>
    <t>2004M02</t>
  </si>
  <si>
    <t>2004M03</t>
  </si>
  <si>
    <t>2004M04</t>
  </si>
  <si>
    <t>2004M05</t>
  </si>
  <si>
    <t>2004M06</t>
  </si>
  <si>
    <t>2004M07</t>
  </si>
  <si>
    <t>2004M08</t>
  </si>
  <si>
    <t>2004M09</t>
  </si>
  <si>
    <t>2004M10</t>
  </si>
  <si>
    <t>2004M11</t>
  </si>
  <si>
    <t>2004M12</t>
  </si>
  <si>
    <t>2005M01</t>
  </si>
  <si>
    <t>2005M02</t>
  </si>
  <si>
    <t>2005M03</t>
  </si>
  <si>
    <t>2005M04</t>
  </si>
  <si>
    <t>2005M05</t>
  </si>
  <si>
    <t>2005M06</t>
  </si>
  <si>
    <t>2005M07</t>
  </si>
  <si>
    <t>2005M08</t>
  </si>
  <si>
    <t>2005M09</t>
  </si>
  <si>
    <t>2005M10</t>
  </si>
  <si>
    <t>2005M11</t>
  </si>
  <si>
    <t>2005M12</t>
  </si>
  <si>
    <t>2006M01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</si>
  <si>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</si>
  <si>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</si>
  <si>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</si>
  <si>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</si>
  <si>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</si>
  <si>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</si>
  <si>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</si>
  <si>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</si>
  <si>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</si>
  <si>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</si>
  <si>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</si>
  <si>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2007M01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</si>
  <si>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</si>
  <si>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</si>
  <si>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</si>
  <si>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</si>
  <si>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</si>
  <si>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</si>
  <si>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</si>
  <si>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</si>
  <si>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</si>
  <si>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</si>
  <si>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</si>
  <si>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2008M01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</si>
  <si>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</si>
  <si>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</si>
  <si>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</si>
  <si>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</si>
  <si>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</si>
  <si>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</si>
  <si>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</si>
  <si>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</si>
  <si>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</si>
  <si>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</si>
  <si>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</si>
  <si>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2009M01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</si>
  <si>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</si>
  <si>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</si>
  <si>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</si>
  <si>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</si>
  <si>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</si>
  <si>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</si>
  <si>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</si>
  <si>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</si>
  <si>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</si>
  <si>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</si>
  <si>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</si>
  <si>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</si>
  <si>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</si>
  <si>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</si>
  <si>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</si>
  <si>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</si>
  <si>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</si>
  <si>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</si>
  <si>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</si>
  <si>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</si>
  <si>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</si>
  <si>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</si>
  <si>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</si>
  <si>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</si>
  <si>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</si>
  <si>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</si>
  <si>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</si>
  <si>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</si>
  <si>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</si>
  <si>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</si>
  <si>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</si>
  <si>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</si>
  <si>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</si>
  <si>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</si>
  <si>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</si>
  <si>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</si>
  <si>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</si>
  <si>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</si>
  <si>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</si>
  <si>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</si>
  <si>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</si>
  <si>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</si>
  <si>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</si>
  <si>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</si>
  <si>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</si>
  <si>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</si>
  <si>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</si>
  <si>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2013M01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</si>
  <si>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</si>
  <si>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</si>
  <si>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</si>
  <si>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</si>
  <si>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</si>
  <si>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</si>
  <si>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</si>
  <si>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</si>
  <si>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</si>
  <si>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</si>
  <si>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</si>
  <si>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2014M01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</si>
  <si>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</si>
  <si>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</si>
  <si>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</si>
  <si>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</si>
  <si>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</si>
  <si>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</si>
  <si>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</si>
  <si>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</si>
  <si>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</si>
  <si>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</si>
  <si>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</si>
  <si>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</si>
  <si>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</si>
  <si>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</si>
  <si>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</si>
  <si>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</si>
  <si>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</si>
  <si>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</si>
  <si>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</si>
  <si>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</si>
  <si>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</si>
  <si>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</si>
  <si>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</si>
  <si>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</si>
  <si>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</si>
  <si>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</si>
  <si>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</si>
  <si>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</si>
  <si>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</si>
  <si>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</si>
  <si>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</si>
  <si>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</si>
  <si>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</si>
  <si>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</si>
  <si>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</si>
  <si>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</si>
  <si>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</si>
  <si>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</si>
  <si>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</si>
  <si>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</si>
  <si>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</si>
  <si>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</si>
  <si>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</si>
  <si>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</si>
  <si>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</si>
  <si>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</si>
  <si>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</si>
  <si>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</si>
  <si>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</si>
  <si>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</si>
  <si>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</si>
  <si>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</si>
  <si>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</si>
  <si>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</si>
  <si>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</si>
  <si>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</si>
  <si>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</si>
  <si>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tertiary_essential</t>
  </si>
  <si>
    <t>tertiary_nonessential</t>
  </si>
  <si>
    <t>synth_cons</t>
  </si>
  <si>
    <t>real_cons_act</t>
  </si>
  <si>
    <t>real_cons_act_dur</t>
  </si>
  <si>
    <t>real_cons_act_nondur</t>
  </si>
  <si>
    <t>real_services</t>
  </si>
  <si>
    <t>emp_part</t>
  </si>
  <si>
    <t>emp_tot_hours</t>
  </si>
  <si>
    <t>emp_smallc</t>
  </si>
  <si>
    <t>emp_bigc</t>
  </si>
  <si>
    <t>wage_index</t>
  </si>
  <si>
    <t>call_rate</t>
  </si>
  <si>
    <t>shadow_call_rate</t>
  </si>
  <si>
    <t>nikkei_vol</t>
  </si>
  <si>
    <t>global_epu</t>
  </si>
  <si>
    <t>global_epu_excjpn</t>
  </si>
  <si>
    <t>mon_base</t>
  </si>
  <si>
    <t>build_index</t>
  </si>
  <si>
    <t>priv_investment</t>
  </si>
  <si>
    <t>building_start</t>
  </si>
  <si>
    <t>mach_order</t>
  </si>
  <si>
    <t>housing_const</t>
  </si>
  <si>
    <t>housing_start</t>
  </si>
  <si>
    <t>effect_exc_rate</t>
  </si>
  <si>
    <t>cpi</t>
  </si>
  <si>
    <t>oil_price</t>
  </si>
  <si>
    <t>public_invest</t>
  </si>
  <si>
    <t>tibor</t>
  </si>
  <si>
    <t>libor</t>
  </si>
  <si>
    <r>
      <rPr>
        <b/>
        <sz val="12"/>
        <rFont val="Tahoma"/>
        <family val="2"/>
      </rPr>
      <t>Index of Building and Civil Engineering Work by Private Sector</t>
    </r>
    <r>
      <rPr>
        <sz val="12"/>
        <rFont val="Tahoma"/>
        <family val="2"/>
      </rPr>
      <t xml:space="preserve"> (seasonally adjusted, 2010 average=100), Source: Ministry of Land, Infrastructure, Transport and Tourism and my calculations</t>
    </r>
  </si>
  <si>
    <t>quarter</t>
  </si>
  <si>
    <t>real_cons</t>
  </si>
  <si>
    <t>real_gdp</t>
  </si>
  <si>
    <t>vat_dum_97</t>
  </si>
  <si>
    <t>vat_dum_14</t>
  </si>
  <si>
    <t>19871</t>
  </si>
  <si>
    <t>19872</t>
  </si>
  <si>
    <t>19873</t>
  </si>
  <si>
    <t>19874</t>
  </si>
  <si>
    <t>19881</t>
  </si>
  <si>
    <t>19882</t>
  </si>
  <si>
    <t>19883</t>
  </si>
  <si>
    <t>19884</t>
  </si>
  <si>
    <t>19891</t>
  </si>
  <si>
    <t>19892</t>
  </si>
  <si>
    <t>19893</t>
  </si>
  <si>
    <t>19894</t>
  </si>
  <si>
    <t>19901</t>
  </si>
  <si>
    <t>19902</t>
  </si>
  <si>
    <t>19903</t>
  </si>
  <si>
    <t>19904</t>
  </si>
  <si>
    <t>19911</t>
  </si>
  <si>
    <t>19912</t>
  </si>
  <si>
    <t>19913</t>
  </si>
  <si>
    <t>19914</t>
  </si>
  <si>
    <t>19921</t>
  </si>
  <si>
    <t>19922</t>
  </si>
  <si>
    <t>19923</t>
  </si>
  <si>
    <t>19924</t>
  </si>
  <si>
    <t>19931</t>
  </si>
  <si>
    <t>19932</t>
  </si>
  <si>
    <t>19933</t>
  </si>
  <si>
    <t>19934</t>
  </si>
  <si>
    <t>19941</t>
  </si>
  <si>
    <t>19942</t>
  </si>
  <si>
    <t>19943</t>
  </si>
  <si>
    <t>19944</t>
  </si>
  <si>
    <t>19951</t>
  </si>
  <si>
    <t>19952</t>
  </si>
  <si>
    <t>19953</t>
  </si>
  <si>
    <t>19954</t>
  </si>
  <si>
    <t>19961</t>
  </si>
  <si>
    <t>19962</t>
  </si>
  <si>
    <t>19963</t>
  </si>
  <si>
    <t>19964</t>
  </si>
  <si>
    <t>19971</t>
  </si>
  <si>
    <t>19972</t>
  </si>
  <si>
    <t>19973</t>
  </si>
  <si>
    <t>19974</t>
  </si>
  <si>
    <t>19981</t>
  </si>
  <si>
    <t>19982</t>
  </si>
  <si>
    <t>19983</t>
  </si>
  <si>
    <t>19984</t>
  </si>
  <si>
    <t>19991</t>
  </si>
  <si>
    <t>19992</t>
  </si>
  <si>
    <t>19993</t>
  </si>
  <si>
    <t>19994</t>
  </si>
  <si>
    <t>20001</t>
  </si>
  <si>
    <t>20002</t>
  </si>
  <si>
    <t>20003</t>
  </si>
  <si>
    <t>20004</t>
  </si>
  <si>
    <t>20011</t>
  </si>
  <si>
    <t>20012</t>
  </si>
  <si>
    <t>20013</t>
  </si>
  <si>
    <t>20014</t>
  </si>
  <si>
    <t>20021</t>
  </si>
  <si>
    <t>20022</t>
  </si>
  <si>
    <t>20023</t>
  </si>
  <si>
    <t>20024</t>
  </si>
  <si>
    <t>20031</t>
  </si>
  <si>
    <t>20032</t>
  </si>
  <si>
    <t>20033</t>
  </si>
  <si>
    <t>20034</t>
  </si>
  <si>
    <t>20041</t>
  </si>
  <si>
    <t>20042</t>
  </si>
  <si>
    <t>20043</t>
  </si>
  <si>
    <t>20044</t>
  </si>
  <si>
    <t>20051</t>
  </si>
  <si>
    <t>20052</t>
  </si>
  <si>
    <t>20053</t>
  </si>
  <si>
    <t>20054</t>
  </si>
  <si>
    <t>20061</t>
  </si>
  <si>
    <t>20062</t>
  </si>
  <si>
    <t>20063</t>
  </si>
  <si>
    <t>20064</t>
  </si>
  <si>
    <t>20071</t>
  </si>
  <si>
    <t>20072</t>
  </si>
  <si>
    <t>20073</t>
  </si>
  <si>
    <t>20074</t>
  </si>
  <si>
    <t>20081</t>
  </si>
  <si>
    <t>20082</t>
  </si>
  <si>
    <t>20083</t>
  </si>
  <si>
    <t>20084</t>
  </si>
  <si>
    <t>20091</t>
  </si>
  <si>
    <t>20092</t>
  </si>
  <si>
    <t>20093</t>
  </si>
  <si>
    <t>20094</t>
  </si>
  <si>
    <t>20101</t>
  </si>
  <si>
    <t>20102</t>
  </si>
  <si>
    <t>20103</t>
  </si>
  <si>
    <t>20104</t>
  </si>
  <si>
    <t>20111</t>
  </si>
  <si>
    <t>20112</t>
  </si>
  <si>
    <t>20113</t>
  </si>
  <si>
    <t>20114</t>
  </si>
  <si>
    <t>20121</t>
  </si>
  <si>
    <t>20122</t>
  </si>
  <si>
    <t>20123</t>
  </si>
  <si>
    <t>20124</t>
  </si>
  <si>
    <t>20131</t>
  </si>
  <si>
    <t>20132</t>
  </si>
  <si>
    <t>20133</t>
  </si>
  <si>
    <t>20134</t>
  </si>
  <si>
    <t>20141</t>
  </si>
  <si>
    <t>20142</t>
  </si>
  <si>
    <t>20143</t>
  </si>
  <si>
    <t>20144</t>
  </si>
  <si>
    <t>20151</t>
  </si>
  <si>
    <t>20152</t>
  </si>
  <si>
    <t>20153</t>
  </si>
  <si>
    <t>20154</t>
  </si>
  <si>
    <t>20161</t>
  </si>
  <si>
    <t>20162</t>
  </si>
  <si>
    <t>20163</t>
  </si>
  <si>
    <t>20164</t>
  </si>
  <si>
    <t>real_invest_nonres</t>
  </si>
  <si>
    <t>real_invest_res</t>
  </si>
  <si>
    <t>gross_privfixed_capform</t>
  </si>
  <si>
    <t>Q4</t>
  </si>
  <si>
    <t>Q1</t>
  </si>
  <si>
    <t>2018M11</t>
  </si>
  <si>
    <t>2018M12</t>
  </si>
  <si>
    <t>2019M1</t>
  </si>
  <si>
    <t>2019M2</t>
  </si>
  <si>
    <t>2019M3</t>
  </si>
  <si>
    <t>2019M4</t>
  </si>
  <si>
    <t>2019M5</t>
  </si>
  <si>
    <t>2019M6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</si>
</sst>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 * #,##0.00_ ;_ * \-#,##0.00_ ;_ * &quot;-&quot;??_ ;_ @_ "/>
    <numFmt numFmtId="166" formatCode="[$$-1009]#,##0.00;\-[$$-1009]#,##0.00"/>
    <numFmt numFmtId="167" formatCode="[$$-409]#,##0.00_ ;\-[$$-409]#,##0.00\ "/>
    <numFmt numFmtId="168" formatCode="@\ *."/>
    <numFmt numFmtId="169" formatCode="&quot;   &quot;@"/>
    <numFmt numFmtId="170" formatCode="\ \ \ \ \ \ \ \ \ \ @\ *."/>
    <numFmt numFmtId="171" formatCode="\ \ \ \ \ \ \ \ \ \ \ \ @\ *."/>
    <numFmt numFmtId="172" formatCode="\ \ \ \ \ \ \ \ \ \ \ \ @"/>
    <numFmt numFmtId="173" formatCode="\ \ \ \ \ \ \ \ \ \ \ \ \ @\ *."/>
    <numFmt numFmtId="174" formatCode="\ @\ *."/>
    <numFmt numFmtId="175" formatCode="\ @"/>
    <numFmt numFmtId="176" formatCode="&quot;      &quot;@"/>
    <numFmt numFmtId="177" formatCode="[$-C0A]mmm\-yy;@"/>
    <numFmt numFmtId="178" formatCode="\ \ @\ *."/>
    <numFmt numFmtId="179" formatCode="\ \ @"/>
    <numFmt numFmtId="180" formatCode="&quot;         &quot;@"/>
    <numFmt numFmtId="181" formatCode="\ \ \ @\ *."/>
    <numFmt numFmtId="182" formatCode="\ \ \ @"/>
    <numFmt numFmtId="183" formatCode="&quot;            &quot;@"/>
    <numFmt numFmtId="184" formatCode="\ \ \ \ @\ *."/>
    <numFmt numFmtId="185" formatCode="\ \ \ \ @"/>
    <numFmt numFmtId="186" formatCode="&quot;               &quot;@"/>
    <numFmt numFmtId="187" formatCode="\ \ \ \ \ \ @\ *."/>
    <numFmt numFmtId="188" formatCode="\ \ \ \ \ \ @"/>
    <numFmt numFmtId="189" formatCode="\ \ \ \ \ \ \ @\ *."/>
    <numFmt numFmtId="190" formatCode="\ \ \ \ \ \ \ \ \ @\ *."/>
    <numFmt numFmtId="191" formatCode="\ \ \ \ \ \ \ \ \ @"/>
    <numFmt numFmtId="192" formatCode="#\ ###\ ##0_-;\-#\ ###\ ##0_-;_-0_-;_-@_ "/>
    <numFmt numFmtId="193" formatCode="#,##0.0;\-#,##0.0;;"/>
    <numFmt numFmtId="194" formatCode="&quot;Rp&quot;#,##0;\-&quot;Rp&quot;#,##0"/>
    <numFmt numFmtId="195" formatCode="&quot;Rp&quot;#,##0;[Red]\-&quot;Rp&quot;#,##0"/>
    <numFmt numFmtId="196" formatCode="mmm\.yy"/>
    <numFmt numFmtId="197" formatCode="#,##0.0_);\(#,##0.0\)"/>
    <numFmt numFmtId="198" formatCode="d\.m\.yy\ h:mm"/>
    <numFmt numFmtId="199" formatCode="mmmm\-yy"/>
    <numFmt numFmtId="200" formatCode="0&quot;  &quot;"/>
    <numFmt numFmtId="201" formatCode="_-&quot;$&quot;* #,##0_-;\-&quot;$&quot;* #,##0_-;_-&quot;$&quot;* &quot;-&quot;_-;_-@_-"/>
    <numFmt numFmtId="202" formatCode="_-[$CHF]&quot;  &quot;#,##0.00_-;\-[$CHF]\ * #,##0.00_-;_-[$CHF]\ * \-??_-;_-@_-"/>
    <numFmt numFmtId="203" formatCode="_(* #,##0.00_);_(* \(#,##0.00\);_(* &quot;-&quot;??_);_(@_)"/>
    <numFmt numFmtId="204" formatCode="_-* #,##0.00\ _S_k_-;\-* #,##0.00\ _S_k_-;_-* &quot;-&quot;??\ _S_k_-;_-@_-"/>
    <numFmt numFmtId="205" formatCode="#,##0;[Red]\(#,##0\)"/>
    <numFmt numFmtId="206" formatCode="#,##0.0"/>
    <numFmt numFmtId="207" formatCode="#,##0.000"/>
    <numFmt numFmtId="208" formatCode="#,##0.0000"/>
    <numFmt numFmtId="209" formatCode="0.0000%"/>
    <numFmt numFmtId="210" formatCode="_(* #,##0_);_(* \(#,##0\);_(* &quot;-&quot;_);_(@_)"/>
    <numFmt numFmtId="211" formatCode="_-* #,##0.00\ _€_-;\-* #,##0.00\ _€_-;_-* &quot;-&quot;??\ _€_-;_-@_-"/>
    <numFmt numFmtId="212" formatCode="_-* #,##0.00\ _F_B_-;\-* #,##0.00\ _F_B_-;_-* &quot;-&quot;??\ _F_B_-;_-@_-"/>
    <numFmt numFmtId="213" formatCode="_-* #,##0.00_-;_-* #,##0.00\-;_-* &quot;-&quot;??_-;_-@_-"/>
    <numFmt numFmtId="214" formatCode="_(&quot;₮&quot;\ * #,##0_);_(&quot;₮&quot;\ * \(#,##0\);_(&quot;₮&quot;\ * &quot;-&quot;_);_(@_)"/>
    <numFmt numFmtId="215" formatCode="0.0_);\(0.0\)"/>
    <numFmt numFmtId="216" formatCode="_(&quot;$&quot;* #,##0.00_);_(&quot;$&quot;* \(#,##0.00\);_(&quot;$&quot;* &quot;-&quot;??_);_(@_)"/>
    <numFmt numFmtId="217" formatCode="\$#,##0\ ;&quot;($&quot;#,##0\)"/>
    <numFmt numFmtId="218" formatCode="#,##0\ &quot;SIT&quot;;\-#,##0\ &quot;SIT&quot;"/>
    <numFmt numFmtId="219" formatCode="mmm\-yyyy"/>
    <numFmt numFmtId="220" formatCode="[$DEM-4C0A]#,##0.00_ ;\-[$DEM-4C0A]#,##0.00\ "/>
    <numFmt numFmtId="221" formatCode="0.0"/>
    <numFmt numFmtId="222" formatCode="&quot;&quot;\ #\ ##0_-;&quot;&quot;\ \-#\ ##0_-"/>
    <numFmt numFmtId="223" formatCode="&quot;&quot;\ #,##0.0_-;&quot;&quot;\ \-#,##0.0_-"/>
    <numFmt numFmtId="224" formatCode="&quot;&quot;\ #,##0.00_-;&quot;&quot;\ \-#,##0.00_-"/>
    <numFmt numFmtId="225" formatCode="########0"/>
    <numFmt numFmtId="226" formatCode="#,##0.00\ &quot;F&quot;;\-#,##0.00\ &quot;F&quot;"/>
    <numFmt numFmtId="227" formatCode="_([$€-2]* #,##0.00_);_([$€-2]* \(#,##0.00\);_([$€-2]* &quot;-&quot;??_)"/>
    <numFmt numFmtId="228" formatCode="_-[$€-2]* #,##0.00_-;\-[$€-2]* #,##0.00_-;_-[$€-2]* &quot;-&quot;??_-"/>
    <numFmt numFmtId="229" formatCode="_-&quot;€&quot;\ * #,##0.00_-;\-&quot;€&quot;\ * #,##0.00_-;_-&quot;€&quot;\ * &quot;-&quot;??_-;_-@_-"/>
    <numFmt numFmtId="230" formatCode="General_)"/>
    <numFmt numFmtId="231" formatCode="_-* #,##0\ _F_t_-;\-* #,##0\ _F_t_-;_-* &quot;-&quot;\ _F_t_-;_-@_-"/>
    <numFmt numFmtId="232" formatCode="_-* #,##0.00\ _F_t_-;\-* #,##0.00\ _F_t_-;_-* &quot;-&quot;??\ _F_t_-;_-@_-"/>
    <numFmt numFmtId="233" formatCode="&quot;&quot;\ #\ ##0_-;&quot;&quot;\ \-#\ ##0_-"/>
    <numFmt numFmtId="234" formatCode="&quot;&quot;\ #,##0.0_-;&quot;&quot;\ \-#,##0.0_-"/>
    <numFmt numFmtId="235" formatCode="#."/>
    <numFmt numFmtId="236" formatCode="&quot;&quot;\ #,##0.00_-;&quot;&quot;\ \-#,##0.00_-"/>
    <numFmt numFmtId="237" formatCode="#,#00"/>
    <numFmt numFmtId="238" formatCode="[$-C09]dd\-mmm\-yyyy;@"/>
    <numFmt numFmtId="239" formatCode="[&gt;0.05]#,##0.0;[&lt;-0.05]\-#,##0.0;\-\-&quot; &quot;;"/>
    <numFmt numFmtId="240" formatCode="[&gt;0.5]#,##0;[&lt;-0.5]\-#,##0;\-\-&quot; &quot;;"/>
    <numFmt numFmtId="241" formatCode="[$JPY]\ #,##0.00;\-[$JPY]\ #,##0.00"/>
    <numFmt numFmtId="242" formatCode="0.000"/>
    <numFmt numFmtId="243" formatCode="_-* #,##0_-;_-* #,##0\-;_-* &quot;-&quot;_-;_-@_-"/>
    <numFmt numFmtId="244" formatCode="0.000000"/>
    <numFmt numFmtId="245" formatCode="0_)"/>
    <numFmt numFmtId="246" formatCode="#,##0\ &quot;Kč&quot;;\-#,##0\ &quot;Kč&quot;"/>
    <numFmt numFmtId="247" formatCode="_-* #,##0.00\ &quot;Kč&quot;_-;\-* #,##0.00\ &quot;Kč&quot;_-;_-* &quot;-&quot;??\ &quot;Kč&quot;_-;_-@_-"/>
    <numFmt numFmtId="248" formatCode="_-* #,##0\ _p_t_a_-;\-* #,##0\ _p_t_a_-;_-* &quot;-&quot;\ _p_t_a_-;_-@_-"/>
    <numFmt numFmtId="249" formatCode="_-* #,##0\ _F_-;\-* #,##0\ _F_-;_-* &quot;-&quot;\ _F_-;_-@_-"/>
    <numFmt numFmtId="250" formatCode="_-* #,##0.00\ _F_-;\-* #,##0.00\ _F_-;_-* &quot;-&quot;??\ _F_-;_-@_-"/>
    <numFmt numFmtId="251" formatCode="&quot;$&quot;#,##0_);\(&quot;$&quot;#,##0\)"/>
    <numFmt numFmtId="252" formatCode="mmm"/>
    <numFmt numFmtId="253" formatCode="&quot;Cr$&quot;#,##0_);[Red]\(&quot;Cr$&quot;#,##0\)"/>
    <numFmt numFmtId="254" formatCode="&quot;Cr$&quot;#,##0.00_);[Red]\(&quot;Cr$&quot;#,##0.00\)"/>
    <numFmt numFmtId="255" formatCode="\$#,"/>
    <numFmt numFmtId="256" formatCode="_-&quot;$&quot;* #,##0.00_-;\-&quot;$&quot;* #,##0.00_-;_-&quot;$&quot;* &quot;-&quot;??_-;_-@_-"/>
    <numFmt numFmtId="257" formatCode="_-* #,##0\ &quot;F&quot;_-;\-* #,##0\ &quot;F&quot;_-;_-* &quot;-&quot;\ &quot;F&quot;_-;_-@_-"/>
    <numFmt numFmtId="258" formatCode="_-* #,##0.00\ &quot;F&quot;_-;\-* #,##0.00\ &quot;F&quot;_-;_-* &quot;-&quot;??\ &quot;F&quot;_-;_-@_-"/>
    <numFmt numFmtId="259" formatCode="&quot;$&quot;#,#00"/>
    <numFmt numFmtId="260" formatCode="&quot;$&quot;#,"/>
    <numFmt numFmtId="261" formatCode="###,##0.0"/>
    <numFmt numFmtId="262" formatCode="_-* #,##0\ &quot;FB&quot;_-;\-* #,##0\ &quot;FB&quot;_-;_-* &quot;-&quot;\ &quot;FB&quot;_-;_-@_-"/>
    <numFmt numFmtId="263" formatCode="_-* #,##0.00\ &quot;FB&quot;_-;\-* #,##0.00\ &quot;FB&quot;_-;_-* &quot;-&quot;??\ &quot;FB&quot;_-;_-@_-"/>
    <numFmt numFmtId="264" formatCode="ddd\ d\-mmm\-yy"/>
    <numFmt numFmtId="265" formatCode="#\ ##0_-;\-#\ ##0_-;_-0_-;_-@_ "/>
    <numFmt numFmtId="266" formatCode="#\ ##0.0_-;\-#\ ##0.0_-;_-0.0_-;_-@_ "/>
    <numFmt numFmtId="267" formatCode="#\ ##0.00_-;\-#\ ##0.00_-;_-0.00_-;_-@_ "/>
    <numFmt numFmtId="268" formatCode="00"/>
    <numFmt numFmtId="269" formatCode="####0.000"/>
    <numFmt numFmtId="270" formatCode="0.00_)"/>
    <numFmt numFmtId="271" formatCode="#,##0\ &quot;F&quot;;[Red]\-#,##0\ &quot;F&quot;"/>
    <numFmt numFmtId="272" formatCode="0_);\(0\)"/>
    <numFmt numFmtId="273" formatCode="[$-409]mmm\-yy;@"/>
    <numFmt numFmtId="274" formatCode="[&gt;=0.05]#,##0.0;[&lt;=-0.05]\-#,##0.0;?0.0"/>
    <numFmt numFmtId="275" formatCode="#,##0;\-\ #,##0;_-\ &quot;- &quot;"/>
    <numFmt numFmtId="276" formatCode="[&gt;=0.05]\(#,##0.0\);[&lt;=-0.05]\(\-#,##0.0\);\(\-\-\);\(@\)"/>
    <numFmt numFmtId="277" formatCode="&quot;&quot;\ #\ ##0_-;&quot;&quot;\ \-#\ ##0_-"/>
    <numFmt numFmtId="278" formatCode="&quot;&quot;\ #,##0.0_-;&quot;&quot;\ \-#,##0.0_-"/>
    <numFmt numFmtId="279" formatCode="&quot;&quot;\ #,##0.00_-;&quot;&quot;\ \-#,##0.00_-"/>
    <numFmt numFmtId="280" formatCode="_-* #,##0\ &quot;Ft&quot;_-;\-* #,##0\ &quot;Ft&quot;_-;_-* &quot;-&quot;\ &quot;Ft&quot;_-;_-@_-"/>
    <numFmt numFmtId="281" formatCode="_-* #,##0.00\ &quot;Ft&quot;_-;\-* #,##0.00\ &quot;Ft&quot;_-;_-* &quot;-&quot;??\ &quot;Ft&quot;_-;_-@_-"/>
    <numFmt numFmtId="282" formatCode="0.0%"/>
    <numFmt numFmtId="283" formatCode="[Black]#,##0.0;[Black]\-#,##0.0;;"/>
    <numFmt numFmtId="284" formatCode="[Black][&gt;0.05]#,##0.0;[Black][&lt;-0.05]\-#,##0.0;;"/>
    <numFmt numFmtId="285" formatCode="[Black][&gt;0.5]#,##0;[Black][&lt;-0.5]\-#,##0;;"/>
    <numFmt numFmtId="286" formatCode="%#,#00"/>
    <numFmt numFmtId="287" formatCode="#\ ###\ ##0\ \ \ \ \ \ "/>
    <numFmt numFmtId="288" formatCode="#.##000"/>
    <numFmt numFmtId="289" formatCode="dd\-mmm\-yy_)"/>
    <numFmt numFmtId="290" formatCode="#,##0_)"/>
    <numFmt numFmtId="291" formatCode="#,##0.0____"/>
    <numFmt numFmtId="292" formatCode="#.##0,"/>
    <numFmt numFmtId="293" formatCode="&quot;&quot;\ #\ ##0_-;&quot;&quot;\ \-#\ ##0_-"/>
    <numFmt numFmtId="294" formatCode="&quot;&quot;\ #,##0.0_-;&quot;&quot;\ \-#,##0.0_-"/>
    <numFmt numFmtId="295" formatCode="&quot;&quot;\ #,##0.00_-;&quot;&quot;\ \-#,##0.00_-"/>
    <numFmt numFmtId="296" formatCode="0.0%&quot;   &quot;"/>
    <numFmt numFmtId="297" formatCode="#,##0.000000"/>
    <numFmt numFmtId="298" formatCode="@*."/>
    <numFmt numFmtId="299" formatCode="#\ ###\ ##0;&quot;-&quot;#\ ###\ ##0"/>
    <numFmt numFmtId="300" formatCode="#\ ##0.0"/>
    <numFmt numFmtId="301" formatCode="0.00&quot;  &quot;"/>
    <numFmt numFmtId="302" formatCode="#,##0&quot;£&quot;_);\(#,##0&quot;£&quot;\)"/>
    <numFmt numFmtId="303" formatCode="#,"/>
    <numFmt numFmtId="304" formatCode="&quot;($&quot;#,###\)"/>
    <numFmt numFmtId="305" formatCode="\(\$#,###\)"/>
    <numFmt numFmtId="306" formatCode="_-&quot;£&quot;* #,##0_-;\-&quot;£&quot;* #,##0_-;_-&quot;£&quot;* &quot;-&quot;_-;_-@_-"/>
    <numFmt numFmtId="307" formatCode="_-&quot;€&quot;\ * #,##0_-;_-&quot;€&quot;\ * #,##0\-;_-&quot;€&quot;\ * &quot;-&quot;_-;_-@_-"/>
    <numFmt numFmtId="308" formatCode="_-&quot;€&quot;\ * #,##0.00_-;_-&quot;€&quot;\ * #,##0.00\-;_-&quot;€&quot;\ * &quot;-&quot;??_-;_-@_-"/>
    <numFmt numFmtId="309" formatCode="General\ \ \ \ \ \ "/>
    <numFmt numFmtId="310" formatCode="0.0\ \ \ \ \ \ \ \ "/>
    <numFmt numFmtId="311" formatCode="mmmm\ yyyy"/>
    <numFmt numFmtId="312" formatCode="0.000_)"/>
    <numFmt numFmtId="313" formatCode="_-* #,##0_р_._-;\-* #,##0_р_._-;_-* &quot;-&quot;_р_._-;_-@_-"/>
    <numFmt numFmtId="314" formatCode="_-* #,##0.00_р_._-;\-* #,##0.00_р_._-;_-* &quot;-&quot;??_р_._-;_-@_-"/>
    <numFmt numFmtId="315" formatCode="dd\-mmm_)"/>
    <numFmt numFmtId="316" formatCode="_-* #,##0_-;&quot;\&quot;\!\-* #,##0_-;_-* &quot;-&quot;_-;_-@_-"/>
    <numFmt numFmtId="317" formatCode="_(&quot;$&quot;* #,##0_);_(&quot;$&quot;* \(#,##0\);_(&quot;$&quot;* &quot;-&quot;_);_(@_)"/>
  </numFmts>
  <fonts count="404">
    <font>
      <sz val="12"/>
      <color theme="1"/>
      <name val="Tahoma"/>
      <family val="2"/>
      <charset val="12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  <charset val="128"/>
    </font>
    <font>
      <sz val="6"/>
      <name val="Tahoma"/>
      <family val="2"/>
      <charset val="128"/>
    </font>
    <font>
      <sz val="12"/>
      <color theme="0"/>
      <name val="Tahoma"/>
      <family val="2"/>
      <charset val="128"/>
    </font>
    <font>
      <sz val="12"/>
      <color theme="0"/>
      <name val="Arial"/>
      <family val="2"/>
      <charset val="128"/>
    </font>
    <font>
      <sz val="12"/>
      <name val="Tahoma"/>
      <family val="2"/>
    </font>
    <font>
      <b/>
      <sz val="12"/>
      <name val="Tahoma"/>
      <family val="2"/>
    </font>
    <font>
      <sz val="12"/>
      <color rgb="FFFF0066"/>
      <name val="Tahoma"/>
      <family val="2"/>
    </font>
    <font>
      <sz val="12"/>
      <color theme="1"/>
      <name val="Tahoma"/>
      <family val="2"/>
    </font>
    <font>
      <i/>
      <u/>
      <sz val="12"/>
      <color theme="1"/>
      <name val="Tahoma"/>
      <family val="2"/>
    </font>
    <font>
      <sz val="12"/>
      <color rgb="FF00B0F0"/>
      <name val="Tahoma"/>
      <family val="2"/>
    </font>
    <font>
      <sz val="12"/>
      <color rgb="FFFF0000"/>
      <name val="Tahoma"/>
      <family val="2"/>
    </font>
    <font>
      <sz val="12"/>
      <color theme="0"/>
      <name val="Tahoma"/>
      <family val="2"/>
    </font>
    <font>
      <i/>
      <u/>
      <sz val="12"/>
      <color rgb="FF00B050"/>
      <name val="Tahoma"/>
      <family val="2"/>
    </font>
    <font>
      <sz val="12"/>
      <color theme="5"/>
      <name val="Tahoma"/>
      <family val="2"/>
    </font>
    <font>
      <sz val="12"/>
      <color rgb="FF00B050"/>
      <name val="Tahoma"/>
      <family val="2"/>
    </font>
    <font>
      <b/>
      <i/>
      <u/>
      <sz val="12"/>
      <name val="Tahoma"/>
      <family val="2"/>
    </font>
    <font>
      <b/>
      <sz val="12"/>
      <color theme="0"/>
      <name val="Tahoma"/>
      <family val="2"/>
    </font>
    <font>
      <b/>
      <sz val="12"/>
      <color rgb="FFFF0000"/>
      <name val="Tahoma"/>
      <family val="2"/>
    </font>
    <font>
      <i/>
      <u/>
      <sz val="12"/>
      <name val="Tahoma"/>
      <family val="2"/>
    </font>
    <font>
      <b/>
      <sz val="12"/>
      <color rgb="FFFF0066"/>
      <name val="Tahoma"/>
      <family val="2"/>
    </font>
    <font>
      <u/>
      <sz val="12"/>
      <name val="Tahoma"/>
      <family val="2"/>
    </font>
    <font>
      <b/>
      <sz val="72"/>
      <color rgb="FF00B050"/>
      <name val="Calibri"/>
      <family val="2"/>
    </font>
    <font>
      <sz val="12"/>
      <color rgb="FF00B050"/>
      <name val="Calibri"/>
      <family val="2"/>
    </font>
    <font>
      <b/>
      <sz val="50"/>
      <color rgb="FF00B050"/>
      <name val="Calibri"/>
      <family val="2"/>
    </font>
    <font>
      <b/>
      <sz val="12"/>
      <color rgb="FF00B0F0"/>
      <name val="Tahoma"/>
      <family val="2"/>
    </font>
    <font>
      <sz val="6"/>
      <name val="Meiryo UI"/>
      <family val="2"/>
      <charset val="128"/>
    </font>
    <font>
      <b/>
      <u/>
      <sz val="12"/>
      <name val="Tahoma"/>
      <family val="2"/>
    </font>
    <font>
      <b/>
      <i/>
      <sz val="12"/>
      <name val="Tahoma"/>
      <family val="2"/>
    </font>
    <font>
      <sz val="12"/>
      <color theme="1"/>
      <name val="Tahoma"/>
      <family val="2"/>
      <charset val="128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MS Sans Serif"/>
      <family val="2"/>
    </font>
    <font>
      <sz val="12"/>
      <name val="바탕체"/>
      <family val="1"/>
      <charset val="129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10"/>
      <name val="Helv"/>
    </font>
    <font>
      <sz val="10"/>
      <name val="Courier"/>
      <family val="3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name val="돋움"/>
      <family val="3"/>
      <charset val="129"/>
    </font>
    <font>
      <sz val="8"/>
      <name val="Arial"/>
      <family val="2"/>
    </font>
    <font>
      <sz val="9"/>
      <name val="Times New Roman"/>
      <family val="1"/>
    </font>
    <font>
      <sz val="10"/>
      <name val="Arial MT"/>
    </font>
    <font>
      <sz val="10"/>
      <color indexed="12"/>
      <name val="MS Sans Serif"/>
      <family val="2"/>
    </font>
    <font>
      <sz val="7"/>
      <name val="Letter Gothic CE"/>
      <family val="3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color theme="1"/>
      <name val="Times New Roman"/>
      <family val="2"/>
    </font>
    <font>
      <sz val="10"/>
      <color indexed="8"/>
      <name val="Verdana"/>
      <family val="2"/>
    </font>
    <font>
      <sz val="11"/>
      <color indexed="8"/>
      <name val="ＭＳ Ｐゴシック"/>
      <family val="2"/>
      <charset val="128"/>
    </font>
    <font>
      <sz val="11"/>
      <color indexed="8"/>
      <name val="맑은 고딕"/>
      <family val="3"/>
      <charset val="129"/>
    </font>
    <font>
      <sz val="7"/>
      <name val="Arial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0"/>
      <color indexed="9"/>
      <name val="Arial"/>
      <family val="2"/>
    </font>
    <font>
      <sz val="11"/>
      <color theme="0"/>
      <name val="Times New Roman"/>
      <family val="2"/>
    </font>
    <font>
      <sz val="10"/>
      <color indexed="9"/>
      <name val="Verdana"/>
      <family val="2"/>
    </font>
    <font>
      <sz val="11"/>
      <color indexed="9"/>
      <name val="ＭＳ Ｐゴシック"/>
      <family val="2"/>
      <charset val="128"/>
    </font>
    <font>
      <sz val="11"/>
      <color indexed="9"/>
      <name val="맑은 고딕"/>
      <family val="3"/>
      <charset val="129"/>
    </font>
    <font>
      <sz val="7.5"/>
      <name val="Century Schoolbook"/>
      <family val="1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1"/>
      <color indexed="10"/>
      <name val="Calibri"/>
      <family val="2"/>
    </font>
    <font>
      <sz val="11"/>
      <name val="μ¸¿o"/>
      <family val="3"/>
      <charset val="129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1"/>
      <color indexed="20"/>
      <name val="Calibri"/>
      <family val="2"/>
      <charset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1"/>
      <color rgb="FF9C0006"/>
      <name val="Times New Roman"/>
      <family val="2"/>
    </font>
    <font>
      <b/>
      <sz val="11"/>
      <color rgb="FFFA7D00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sz val="10"/>
      <color indexed="17"/>
      <name val="Verdana"/>
      <family val="2"/>
    </font>
    <font>
      <sz val="12"/>
      <name val="±¼¸²A¼"/>
      <family val="3"/>
      <charset val="129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8"/>
      <name val="Times New Roman"/>
      <family val="1"/>
    </font>
    <font>
      <sz val="10"/>
      <name val="Times"/>
      <family val="1"/>
    </font>
    <font>
      <sz val="12"/>
      <name val="Times New Roman"/>
      <family val="1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  <charset val="1"/>
    </font>
    <font>
      <b/>
      <sz val="11"/>
      <color rgb="FFFA7D00"/>
      <name val="Times New Roman"/>
      <family val="2"/>
    </font>
    <font>
      <b/>
      <sz val="10"/>
      <color indexed="52"/>
      <name val="Arial"/>
      <family val="2"/>
    </font>
    <font>
      <b/>
      <sz val="10"/>
      <color indexed="52"/>
      <name val="Verdana"/>
      <family val="2"/>
    </font>
    <font>
      <b/>
      <sz val="10"/>
      <name val="Helv"/>
      <family val="2"/>
    </font>
    <font>
      <b/>
      <sz val="10"/>
      <color indexed="9"/>
      <name val="Verdana"/>
      <family val="2"/>
    </font>
    <font>
      <sz val="10"/>
      <color indexed="52"/>
      <name val="Verdana"/>
      <family val="2"/>
    </font>
    <font>
      <sz val="11"/>
      <color indexed="52"/>
      <name val="Calibri"/>
      <family val="2"/>
    </font>
    <font>
      <sz val="10"/>
      <name val="Arial CE"/>
      <charset val="238"/>
    </font>
    <font>
      <sz val="10"/>
      <name val="Arial CE"/>
      <family val="2"/>
      <charset val="238"/>
    </font>
    <font>
      <b/>
      <sz val="11"/>
      <color indexed="9"/>
      <name val="Calibri"/>
      <family val="2"/>
      <charset val="1"/>
    </font>
    <font>
      <b/>
      <sz val="11"/>
      <color theme="0"/>
      <name val="Times New Roman"/>
      <family val="2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2"/>
      <name val="Times"/>
      <family val="1"/>
    </font>
    <font>
      <sz val="12"/>
      <name val="Tms Rmn"/>
    </font>
    <font>
      <sz val="11"/>
      <color theme="1"/>
      <name val="Calibri"/>
      <family val="3"/>
      <charset val="128"/>
      <scheme val="minor"/>
    </font>
    <font>
      <sz val="10"/>
      <color theme="1"/>
      <name val="Arial"/>
      <family val="2"/>
    </font>
    <font>
      <sz val="11"/>
      <name val="ＭＳ Ｐゴシック"/>
      <family val="3"/>
      <charset val="128"/>
    </font>
    <font>
      <sz val="12"/>
      <name val="Osaka"/>
      <family val="3"/>
      <charset val="128"/>
    </font>
    <font>
      <sz val="12"/>
      <color indexed="8"/>
      <name val="Times New Roman"/>
      <family val="2"/>
      <charset val="186"/>
    </font>
    <font>
      <sz val="8"/>
      <color indexed="8"/>
      <name val="Arial"/>
      <family val="2"/>
      <charset val="1"/>
    </font>
    <font>
      <sz val="11"/>
      <color theme="1"/>
      <name val="Calibri"/>
      <family val="2"/>
    </font>
    <font>
      <sz val="9"/>
      <name val="Times"/>
      <family val="1"/>
    </font>
    <font>
      <sz val="10"/>
      <name val="Helv"/>
      <family val="2"/>
    </font>
    <font>
      <sz val="8"/>
      <name val="Tahoma"/>
      <family val="2"/>
    </font>
    <font>
      <sz val="10"/>
      <name val="MS Sans Serif"/>
      <family val="2"/>
    </font>
    <font>
      <sz val="13"/>
      <name val="Times New Roman"/>
      <family val="1"/>
    </font>
    <font>
      <sz val="8"/>
      <name val="Times New Roman"/>
      <family val="1"/>
    </font>
    <font>
      <b/>
      <sz val="9"/>
      <name val="Arial"/>
      <family val="2"/>
    </font>
    <font>
      <sz val="9"/>
      <name val="Tms Rmn"/>
    </font>
    <font>
      <sz val="9"/>
      <name val="Tms Rmn"/>
      <family val="1"/>
    </font>
    <font>
      <b/>
      <sz val="11"/>
      <color indexed="8"/>
      <name val="Arial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Verdana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62"/>
      <name val="Verdana"/>
      <family val="2"/>
    </font>
    <font>
      <sz val="12"/>
      <name val="Helv"/>
    </font>
    <font>
      <sz val="10"/>
      <name val="BaltGaramond"/>
      <family val="2"/>
      <charset val="186"/>
    </font>
    <font>
      <i/>
      <sz val="11"/>
      <color indexed="23"/>
      <name val="Calibri"/>
      <family val="2"/>
      <charset val="1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sz val="1"/>
      <color indexed="16"/>
      <name val="Courier New"/>
      <family val="3"/>
    </font>
    <font>
      <sz val="18"/>
      <name val="Arial"/>
      <family val="2"/>
    </font>
    <font>
      <sz val="12"/>
      <name val="Arial"/>
      <family val="2"/>
    </font>
    <font>
      <b/>
      <sz val="12"/>
      <name val="Helv"/>
    </font>
    <font>
      <sz val="1"/>
      <color indexed="16"/>
      <name val="Courier"/>
      <family val="3"/>
    </font>
    <font>
      <sz val="14"/>
      <name val="Helv"/>
    </font>
    <font>
      <sz val="10"/>
      <color indexed="24"/>
      <name val="Arial"/>
      <family val="2"/>
    </font>
    <font>
      <sz val="11"/>
      <name val="Arial CE"/>
      <family val="2"/>
      <charset val="238"/>
    </font>
    <font>
      <sz val="14"/>
      <name val="Helv"/>
      <family val="2"/>
    </font>
    <font>
      <vertAlign val="superscript"/>
      <sz val="11"/>
      <name val="Arial"/>
      <family val="2"/>
    </font>
    <font>
      <i/>
      <sz val="11"/>
      <color rgb="FF7F7F7F"/>
      <name val="Calibri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indexed="8"/>
      <name val="Arial"/>
      <family val="2"/>
      <charset val="238"/>
    </font>
    <font>
      <sz val="11"/>
      <color rgb="FF006100"/>
      <name val="Calibri"/>
      <family val="2"/>
    </font>
    <font>
      <sz val="11"/>
      <color indexed="17"/>
      <name val="Calibri"/>
      <family val="2"/>
      <charset val="1"/>
    </font>
    <font>
      <sz val="11"/>
      <color rgb="FF006100"/>
      <name val="Times New Roman"/>
      <family val="2"/>
    </font>
    <font>
      <b/>
      <sz val="8"/>
      <color indexed="8"/>
      <name val="MS Sans Serif"/>
      <family val="2"/>
    </font>
    <font>
      <b/>
      <sz val="8"/>
      <name val="Arial"/>
      <family val="2"/>
    </font>
    <font>
      <b/>
      <sz val="12"/>
      <name val="Helv"/>
      <family val="2"/>
    </font>
    <font>
      <b/>
      <sz val="10"/>
      <name val="Arial Narrow"/>
      <family val="2"/>
    </font>
    <font>
      <b/>
      <sz val="12"/>
      <name val="Arial"/>
      <family val="2"/>
    </font>
    <font>
      <b/>
      <sz val="18"/>
      <name val="Helv"/>
      <family val="2"/>
    </font>
    <font>
      <b/>
      <sz val="8"/>
      <color indexed="9"/>
      <name val="Helvetica"/>
      <family val="2"/>
    </font>
    <font>
      <b/>
      <sz val="15"/>
      <color indexed="56"/>
      <name val="Calibri"/>
      <family val="2"/>
    </font>
    <font>
      <b/>
      <sz val="18"/>
      <name val="Arial"/>
      <family val="2"/>
      <charset val="238"/>
    </font>
    <font>
      <b/>
      <sz val="18"/>
      <name val="Arial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2"/>
      <name val="Arial"/>
      <family val="2"/>
      <charset val="238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  <charset val="1"/>
    </font>
    <font>
      <b/>
      <sz val="11"/>
      <color theme="3"/>
      <name val="Times New Roman"/>
      <family val="2"/>
    </font>
    <font>
      <b/>
      <sz val="15"/>
      <name val="Arial"/>
      <family val="2"/>
      <charset val="161"/>
    </font>
    <font>
      <b/>
      <sz val="1"/>
      <color indexed="8"/>
      <name val="Courier"/>
      <family val="3"/>
    </font>
    <font>
      <sz val="12"/>
      <color indexed="24"/>
      <name val="Arial"/>
      <family val="2"/>
    </font>
    <font>
      <b/>
      <sz val="11"/>
      <name val="Arial"/>
      <family val="2"/>
      <charset val="161"/>
    </font>
    <font>
      <b/>
      <sz val="12"/>
      <color indexed="24"/>
      <name val="Arial"/>
      <family val="2"/>
    </font>
    <font>
      <u/>
      <sz val="10"/>
      <color indexed="12"/>
      <name val="Times New Roman CE"/>
    </font>
    <font>
      <u/>
      <sz val="10"/>
      <color indexed="12"/>
      <name val="Times New Roman CE"/>
      <charset val="238"/>
    </font>
    <font>
      <u/>
      <sz val="7.2"/>
      <color indexed="12"/>
      <name val="Helv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Verdana"/>
      <family val="2"/>
    </font>
    <font>
      <u/>
      <sz val="7.2"/>
      <color indexed="36"/>
      <name val="Helv"/>
    </font>
    <font>
      <u/>
      <sz val="5"/>
      <color indexed="12"/>
      <name val="Courier"/>
      <family val="3"/>
    </font>
    <font>
      <b/>
      <sz val="10"/>
      <color indexed="10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Times New Roman"/>
      <family val="1"/>
    </font>
    <font>
      <u/>
      <sz val="12"/>
      <color indexed="12"/>
      <name val="Times New Roman"/>
      <family val="1"/>
    </font>
    <font>
      <u/>
      <sz val="10"/>
      <color theme="10"/>
      <name val="Times New Roman"/>
      <family val="1"/>
    </font>
    <font>
      <u/>
      <sz val="8"/>
      <color indexed="12"/>
      <name val="Tahom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11"/>
      <color indexed="12"/>
      <name val="돋움"/>
      <family val="3"/>
      <charset val="129"/>
    </font>
    <font>
      <u/>
      <sz val="9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  <charset val="238"/>
    </font>
    <font>
      <sz val="10"/>
      <name val="Arial Cyr"/>
      <family val="2"/>
      <charset val="204"/>
    </font>
    <font>
      <sz val="10"/>
      <color indexed="20"/>
      <name val="Verdana"/>
      <family val="2"/>
    </font>
    <font>
      <sz val="11"/>
      <color rgb="FF3F3F76"/>
      <name val="Calibri"/>
      <family val="2"/>
    </font>
    <font>
      <sz val="11"/>
      <color indexed="62"/>
      <name val="Calibri"/>
      <family val="2"/>
      <charset val="1"/>
    </font>
    <font>
      <sz val="11"/>
      <color rgb="FF3F3F76"/>
      <name val="Times New Roman"/>
      <family val="2"/>
    </font>
    <font>
      <u/>
      <sz val="10"/>
      <color indexed="36"/>
      <name val="Arial Tur"/>
      <charset val="162"/>
    </font>
    <font>
      <u/>
      <sz val="10"/>
      <color indexed="12"/>
      <name val="Arial Tur"/>
      <charset val="162"/>
    </font>
    <font>
      <sz val="10"/>
      <name val="CTimesRoman"/>
    </font>
    <font>
      <sz val="8"/>
      <name val="Arial"/>
      <family val="2"/>
      <charset val="238"/>
    </font>
    <font>
      <u/>
      <sz val="10"/>
      <color indexed="12"/>
      <name val="MS Sans Serif"/>
      <family val="2"/>
      <charset val="238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  <charset val="238"/>
    </font>
    <font>
      <u/>
      <sz val="10"/>
      <color indexed="36"/>
      <name val="MS Sans Serif"/>
      <family val="2"/>
    </font>
    <font>
      <sz val="9"/>
      <name val="UniversCondLight"/>
    </font>
    <font>
      <sz val="10"/>
      <color indexed="10"/>
      <name val="Arial"/>
      <family val="2"/>
    </font>
    <font>
      <sz val="11"/>
      <color indexed="52"/>
      <name val="Calibri"/>
      <family val="2"/>
      <charset val="1"/>
    </font>
    <font>
      <sz val="11"/>
      <color rgb="FFFA7D00"/>
      <name val="Times New Roman"/>
      <family val="2"/>
    </font>
    <font>
      <sz val="8"/>
      <color indexed="8"/>
      <name val="Helv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</font>
    <font>
      <u/>
      <sz val="10"/>
      <color indexed="36"/>
      <name val="Times New Roman CE"/>
      <charset val="238"/>
    </font>
    <font>
      <sz val="10"/>
      <name val="Arial CE"/>
    </font>
    <font>
      <b/>
      <sz val="11"/>
      <name val="Helv"/>
      <family val="2"/>
    </font>
    <font>
      <sz val="10"/>
      <color indexed="8"/>
      <name val="جيزة"/>
      <charset val="178"/>
    </font>
    <font>
      <sz val="11"/>
      <name val="Times New Roman"/>
      <family val="1"/>
      <charset val="238"/>
    </font>
    <font>
      <sz val="11"/>
      <color rgb="FF9C6500"/>
      <name val="Calibri"/>
      <family val="2"/>
    </font>
    <font>
      <sz val="10"/>
      <color indexed="60"/>
      <name val="Verdana"/>
      <family val="2"/>
    </font>
    <font>
      <sz val="11"/>
      <color indexed="60"/>
      <name val="Calibri"/>
      <family val="2"/>
      <charset val="1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DUTCH"/>
    </font>
    <font>
      <sz val="8"/>
      <name val="Courier New"/>
      <family val="3"/>
    </font>
    <font>
      <b/>
      <i/>
      <sz val="16"/>
      <name val="Helv"/>
      <family val="2"/>
    </font>
    <font>
      <b/>
      <i/>
      <sz val="16"/>
      <name val="Helv"/>
    </font>
    <font>
      <sz val="10"/>
      <name val="Tms Rmn"/>
    </font>
    <font>
      <sz val="12"/>
      <name val="Tms Rmn"/>
      <family val="1"/>
    </font>
    <font>
      <sz val="11"/>
      <name val="Tms Rmn"/>
      <family val="1"/>
    </font>
    <font>
      <sz val="11"/>
      <name val="Tms Rmn"/>
    </font>
    <font>
      <sz val="10"/>
      <name val="明朝"/>
      <family val="1"/>
      <charset val="128"/>
    </font>
    <font>
      <sz val="10"/>
      <name val="Arial"/>
      <family val="2"/>
      <charset val="186"/>
    </font>
    <font>
      <sz val="10"/>
      <color theme="1"/>
      <name val="Arial Narrow"/>
      <family val="2"/>
    </font>
    <font>
      <sz val="11"/>
      <color rgb="FF000000"/>
      <name val="Calibri"/>
      <family val="2"/>
    </font>
    <font>
      <sz val="11"/>
      <name val="ＭＳ 明朝"/>
      <family val="1"/>
      <charset val="128"/>
    </font>
    <font>
      <sz val="11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  <charset val="238"/>
    </font>
    <font>
      <sz val="10"/>
      <color theme="1"/>
      <name val="Segoe UI"/>
      <family val="2"/>
    </font>
    <font>
      <sz val="11"/>
      <name val="Arial"/>
      <family val="2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0"/>
      <name val="Verdana"/>
      <family val="2"/>
    </font>
    <font>
      <sz val="8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0"/>
      <name val="Times New Roman CE"/>
    </font>
    <font>
      <i/>
      <sz val="10"/>
      <name val="Helv"/>
    </font>
    <font>
      <i/>
      <sz val="10"/>
      <name val="Helv"/>
      <family val="2"/>
    </font>
    <font>
      <sz val="14"/>
      <name val="Times New Roman CE"/>
      <charset val="238"/>
    </font>
    <font>
      <sz val="12"/>
      <name val="新細明體"/>
      <family val="1"/>
      <charset val="136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b/>
      <sz val="11"/>
      <color rgb="FF3F3F3F"/>
      <name val="Calibri"/>
      <family val="2"/>
    </font>
    <font>
      <b/>
      <sz val="11"/>
      <color indexed="63"/>
      <name val="Calibri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indexed="8"/>
      <name val="Arial"/>
      <family val="2"/>
      <charset val="186"/>
    </font>
    <font>
      <sz val="10"/>
      <name val="BERNHARD"/>
    </font>
    <font>
      <sz val="10"/>
      <name val="Arial"/>
      <family val="2"/>
      <charset val="161"/>
    </font>
    <font>
      <sz val="10"/>
      <color indexed="16"/>
      <name val="Arial"/>
      <family val="2"/>
    </font>
    <font>
      <b/>
      <sz val="10"/>
      <name val="MS Sans Serif"/>
      <family val="2"/>
    </font>
    <font>
      <b/>
      <sz val="16"/>
      <name val="Times New Roman"/>
      <family val="1"/>
    </font>
    <font>
      <b/>
      <i/>
      <sz val="12"/>
      <name val="Times New Roman"/>
      <family val="1"/>
    </font>
    <font>
      <sz val="10"/>
      <color indexed="10"/>
      <name val="MS Sans Serif"/>
      <family val="2"/>
    </font>
    <font>
      <sz val="8"/>
      <name val="Helv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b/>
      <sz val="10"/>
      <color indexed="63"/>
      <name val="Verdana"/>
      <family val="2"/>
    </font>
    <font>
      <sz val="11"/>
      <color rgb="FFFA7D00"/>
      <name val="Calibri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b/>
      <sz val="10"/>
      <color indexed="39"/>
      <name val="Arial"/>
      <family val="2"/>
    </font>
    <font>
      <sz val="12"/>
      <color indexed="9"/>
      <name val="MS Sans Serif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b/>
      <sz val="12"/>
      <color indexed="8"/>
      <name val="Arial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0"/>
      <color indexed="39"/>
      <name val="Arial"/>
      <family val="2"/>
    </font>
    <font>
      <sz val="11"/>
      <color indexed="56"/>
      <name val="Arial"/>
      <family val="2"/>
    </font>
    <font>
      <sz val="10"/>
      <color indexed="8"/>
      <name val="Times New Roman"/>
      <family val="1"/>
      <charset val="186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9"/>
      <color indexed="48"/>
      <name val="Arial"/>
      <family val="2"/>
    </font>
    <font>
      <sz val="11"/>
      <color indexed="10"/>
      <name val="Arial"/>
      <family val="2"/>
    </font>
    <font>
      <b/>
      <i/>
      <sz val="8"/>
      <name val="Arial"/>
      <family val="2"/>
    </font>
    <font>
      <sz val="12"/>
      <name val="Univers (WN)"/>
      <family val="2"/>
    </font>
    <font>
      <b/>
      <sz val="18"/>
      <color indexed="62"/>
      <name val="Cambria"/>
      <family val="2"/>
    </font>
    <font>
      <b/>
      <sz val="12"/>
      <name val="Times New Roman"/>
      <family val="1"/>
    </font>
    <font>
      <sz val="6.5"/>
      <name val="Univers"/>
      <family val="2"/>
    </font>
    <font>
      <b/>
      <sz val="10"/>
      <name val="Tms Rmn"/>
      <family val="1"/>
    </font>
    <font>
      <sz val="10"/>
      <color indexed="17"/>
      <name val="Arial"/>
      <family val="2"/>
    </font>
    <font>
      <i/>
      <sz val="8"/>
      <name val="Tms Rmn"/>
    </font>
    <font>
      <b/>
      <sz val="8"/>
      <color indexed="8"/>
      <name val="Tahoma"/>
      <family val="2"/>
      <charset val="204"/>
    </font>
    <font>
      <b/>
      <i/>
      <u/>
      <sz val="8"/>
      <color indexed="8"/>
      <name val="Tahoma"/>
      <family val="2"/>
      <charset val="204"/>
    </font>
    <font>
      <b/>
      <u/>
      <sz val="8"/>
      <color indexed="8"/>
      <name val="Tahoma"/>
      <family val="2"/>
      <charset val="204"/>
    </font>
    <font>
      <sz val="10"/>
      <color indexed="10"/>
      <name val="Verdana"/>
      <family val="2"/>
    </font>
    <font>
      <i/>
      <sz val="10"/>
      <color indexed="23"/>
      <name val="Verdana"/>
      <family val="2"/>
    </font>
    <font>
      <b/>
      <sz val="18"/>
      <color theme="3"/>
      <name val="Cambria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1"/>
    </font>
    <font>
      <b/>
      <sz val="16"/>
      <color indexed="62"/>
      <name val="Arial"/>
      <family val="2"/>
    </font>
    <font>
      <b/>
      <sz val="8"/>
      <name val="Tms Rmn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5"/>
      <color indexed="56"/>
      <name val="Verdana"/>
      <family val="2"/>
    </font>
    <font>
      <b/>
      <sz val="13"/>
      <color indexed="56"/>
      <name val="Verdana"/>
      <family val="2"/>
    </font>
    <font>
      <b/>
      <sz val="11"/>
      <color theme="1"/>
      <name val="Times New Roman"/>
      <family val="2"/>
    </font>
    <font>
      <sz val="11"/>
      <color rgb="FF9C0006"/>
      <name val="Calibri"/>
      <family val="2"/>
    </font>
    <font>
      <sz val="8"/>
      <color indexed="10"/>
      <name val="Arial Narrow"/>
      <family val="2"/>
    </font>
    <font>
      <sz val="11"/>
      <color indexed="10"/>
      <name val="Calibri"/>
      <family val="2"/>
      <charset val="1"/>
    </font>
    <font>
      <sz val="11"/>
      <color rgb="FFFF0000"/>
      <name val="Times New Roman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sz val="9"/>
      <color indexed="8"/>
      <name val="Times New Roman"/>
      <family val="1"/>
    </font>
    <font>
      <vertAlign val="superscript"/>
      <sz val="9"/>
      <color indexed="8"/>
      <name val="Times New Roman"/>
      <family val="1"/>
    </font>
    <font>
      <sz val="14"/>
      <name val="ZapfHumnst BT"/>
    </font>
    <font>
      <sz val="10"/>
      <color indexed="62"/>
      <name val="Arial"/>
      <family val="2"/>
    </font>
    <font>
      <b/>
      <sz val="18"/>
      <name val="Arial CE"/>
      <charset val="238"/>
    </font>
    <font>
      <b/>
      <sz val="18"/>
      <name val="Arial CE"/>
      <family val="2"/>
      <charset val="238"/>
    </font>
    <font>
      <b/>
      <sz val="12"/>
      <name val="Arial CE"/>
      <charset val="238"/>
    </font>
    <font>
      <b/>
      <sz val="12"/>
      <name val="Arial CE"/>
      <family val="2"/>
      <charset val="238"/>
    </font>
    <font>
      <u/>
      <sz val="10"/>
      <color indexed="12"/>
      <name val="Arial Cyr"/>
      <charset val="204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2"/>
      <name val="Times New Roman Cyr"/>
      <charset val="204"/>
    </font>
    <font>
      <u/>
      <sz val="10"/>
      <color indexed="36"/>
      <name val="Arial Cyr"/>
      <charset val="204"/>
    </font>
    <font>
      <sz val="10"/>
      <name val="Arial Cyr"/>
      <charset val="204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u/>
      <sz val="10"/>
      <color indexed="12"/>
      <name val="明朝"/>
      <family val="1"/>
      <charset val="128"/>
    </font>
    <font>
      <sz val="11"/>
      <color indexed="52"/>
      <name val="ＭＳ Ｐゴシック"/>
      <family val="2"/>
      <charset val="128"/>
    </font>
    <font>
      <sz val="16"/>
      <name val="AngsanaUPC"/>
      <family val="1"/>
      <charset val="222"/>
    </font>
    <font>
      <sz val="11"/>
      <color indexed="10"/>
      <name val="맑은 고딕"/>
      <family val="3"/>
      <charset val="129"/>
    </font>
    <font>
      <b/>
      <sz val="11"/>
      <color indexed="34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34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indexed="62"/>
      <name val="ＭＳ Ｐゴシック"/>
      <family val="2"/>
      <charset val="128"/>
    </font>
    <font>
      <b/>
      <sz val="11"/>
      <color indexed="63"/>
      <name val="ＭＳ Ｐゴシック"/>
      <family val="2"/>
      <charset val="128"/>
    </font>
    <font>
      <u/>
      <sz val="11"/>
      <color indexed="12"/>
      <name val="Comic Sans MS"/>
      <family val="4"/>
    </font>
    <font>
      <u/>
      <sz val="9"/>
      <color indexed="12"/>
      <name val="Times New Roman"/>
      <family val="1"/>
    </font>
    <font>
      <sz val="12"/>
      <name val="宋体"/>
      <charset val="134"/>
    </font>
    <font>
      <sz val="12"/>
      <name val="Courier"/>
      <family val="3"/>
    </font>
    <font>
      <b/>
      <sz val="12"/>
      <name val="Times"/>
      <family val="1"/>
    </font>
    <font>
      <sz val="11"/>
      <color indexed="20"/>
      <name val="ＭＳ Ｐゴシック"/>
      <family val="2"/>
      <charset val="128"/>
    </font>
    <font>
      <sz val="11"/>
      <color theme="1"/>
      <name val="ＭＳ 明朝"/>
      <family val="1"/>
      <charset val="128"/>
    </font>
    <font>
      <sz val="11"/>
      <color indexed="17"/>
      <name val="ＭＳ Ｐゴシック"/>
      <family val="2"/>
      <charset val="128"/>
    </font>
    <font>
      <u/>
      <sz val="10"/>
      <color indexed="36"/>
      <name val="明朝"/>
      <family val="1"/>
      <charset val="128"/>
    </font>
    <font>
      <sz val="14"/>
      <color indexed="12"/>
      <name val="ＭＳ 明朝"/>
      <family val="1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2"/>
      <name val="ＭＳ Ｐゴシック"/>
      <family val="2"/>
      <charset val="128"/>
    </font>
    <font>
      <i/>
      <sz val="11"/>
      <color indexed="23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b/>
      <sz val="11"/>
      <color indexed="8"/>
      <name val="ＭＳ Ｐゴシック"/>
      <family val="2"/>
      <charset val="128"/>
    </font>
  </fonts>
  <fills count="13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40"/>
        <bgColor indexed="4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7"/>
        <bgColor indexed="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57"/>
      </patternFill>
    </fill>
    <fill>
      <patternFill patternType="solid">
        <fgColor rgb="FFC6EFC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mediumGray"/>
    </fill>
    <fill>
      <patternFill patternType="solid">
        <fgColor indexed="11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0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lightUp">
        <fgColor indexed="48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lightGray"/>
    </fill>
    <fill>
      <patternFill patternType="solid">
        <fgColor rgb="FFFFC7CE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3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</borders>
  <cellStyleXfs count="64717">
    <xf numFmtId="0" fontId="0" fillId="0" borderId="0">
      <alignment vertical="center"/>
    </xf>
    <xf numFmtId="0" fontId="10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7" fillId="0" borderId="0"/>
    <xf numFmtId="0" fontId="39" fillId="0" borderId="0"/>
    <xf numFmtId="0" fontId="39" fillId="0" borderId="0"/>
    <xf numFmtId="166" fontId="39" fillId="0" borderId="0"/>
    <xf numFmtId="0" fontId="40" fillId="0" borderId="0"/>
    <xf numFmtId="0" fontId="40" fillId="0" borderId="0"/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6" fontId="42" fillId="0" borderId="0"/>
    <xf numFmtId="0" fontId="43" fillId="0" borderId="0"/>
    <xf numFmtId="0" fontId="43" fillId="0" borderId="0"/>
    <xf numFmtId="0" fontId="43" fillId="0" borderId="0"/>
    <xf numFmtId="166" fontId="43" fillId="0" borderId="0"/>
    <xf numFmtId="166" fontId="43" fillId="0" borderId="0"/>
    <xf numFmtId="0" fontId="43" fillId="0" borderId="0"/>
    <xf numFmtId="0" fontId="43" fillId="0" borderId="0"/>
    <xf numFmtId="166" fontId="43" fillId="0" borderId="0"/>
    <xf numFmtId="166" fontId="43" fillId="0" borderId="0"/>
    <xf numFmtId="0" fontId="43" fillId="0" borderId="0"/>
    <xf numFmtId="0" fontId="42" fillId="0" borderId="0"/>
    <xf numFmtId="0" fontId="42" fillId="0" borderId="0"/>
    <xf numFmtId="166" fontId="42" fillId="0" borderId="0"/>
    <xf numFmtId="0" fontId="42" fillId="0" borderId="0"/>
    <xf numFmtId="3" fontId="44" fillId="0" borderId="0"/>
    <xf numFmtId="0" fontId="42" fillId="0" borderId="0"/>
    <xf numFmtId="0" fontId="42" fillId="0" borderId="0"/>
    <xf numFmtId="166" fontId="42" fillId="0" borderId="0"/>
    <xf numFmtId="0" fontId="42" fillId="0" borderId="0"/>
    <xf numFmtId="166" fontId="42" fillId="0" borderId="0"/>
    <xf numFmtId="0" fontId="42" fillId="0" borderId="0"/>
    <xf numFmtId="166" fontId="42" fillId="0" borderId="0"/>
    <xf numFmtId="166" fontId="42" fillId="0" borderId="0"/>
    <xf numFmtId="0" fontId="45" fillId="0" borderId="0"/>
    <xf numFmtId="0" fontId="45" fillId="0" borderId="0"/>
    <xf numFmtId="166" fontId="45" fillId="0" borderId="0"/>
    <xf numFmtId="0" fontId="42" fillId="0" borderId="0"/>
    <xf numFmtId="0" fontId="42" fillId="0" borderId="0"/>
    <xf numFmtId="166" fontId="42" fillId="0" borderId="0"/>
    <xf numFmtId="0" fontId="42" fillId="0" borderId="0"/>
    <xf numFmtId="0" fontId="42" fillId="0" borderId="0"/>
    <xf numFmtId="166" fontId="42" fillId="0" borderId="0"/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2" fillId="0" borderId="0"/>
    <xf numFmtId="0" fontId="42" fillId="0" borderId="0"/>
    <xf numFmtId="166" fontId="42" fillId="0" borderId="0"/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167" fontId="41" fillId="0" borderId="0">
      <alignment vertical="top"/>
    </xf>
    <xf numFmtId="0" fontId="43" fillId="0" borderId="0"/>
    <xf numFmtId="0" fontId="43" fillId="0" borderId="0"/>
    <xf numFmtId="0" fontId="43" fillId="0" borderId="0"/>
    <xf numFmtId="166" fontId="43" fillId="0" borderId="0"/>
    <xf numFmtId="166" fontId="43" fillId="0" borderId="0"/>
    <xf numFmtId="0" fontId="43" fillId="0" borderId="0"/>
    <xf numFmtId="0" fontId="43" fillId="0" borderId="0"/>
    <xf numFmtId="166" fontId="43" fillId="0" borderId="0"/>
    <xf numFmtId="166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2" fillId="0" borderId="0"/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3" fontId="44" fillId="0" borderId="0"/>
    <xf numFmtId="0" fontId="45" fillId="0" borderId="0"/>
    <xf numFmtId="0" fontId="45" fillId="0" borderId="0"/>
    <xf numFmtId="166" fontId="45" fillId="0" borderId="0"/>
    <xf numFmtId="3" fontId="44" fillId="0" borderId="0"/>
    <xf numFmtId="3" fontId="44" fillId="0" borderId="0"/>
    <xf numFmtId="0" fontId="42" fillId="0" borderId="0"/>
    <xf numFmtId="0" fontId="42" fillId="0" borderId="0"/>
    <xf numFmtId="166" fontId="42" fillId="0" borderId="0"/>
    <xf numFmtId="0" fontId="41" fillId="0" borderId="0">
      <alignment vertical="top"/>
    </xf>
    <xf numFmtId="0" fontId="41" fillId="0" borderId="0">
      <alignment vertical="top"/>
    </xf>
    <xf numFmtId="0" fontId="42" fillId="0" borderId="0"/>
    <xf numFmtId="0" fontId="42" fillId="0" borderId="0"/>
    <xf numFmtId="166" fontId="42" fillId="0" borderId="0"/>
    <xf numFmtId="0" fontId="45" fillId="0" borderId="0"/>
    <xf numFmtId="0" fontId="45" fillId="0" borderId="0"/>
    <xf numFmtId="166" fontId="45" fillId="0" borderId="0"/>
    <xf numFmtId="0" fontId="42" fillId="0" borderId="0"/>
    <xf numFmtId="0" fontId="42" fillId="0" borderId="0"/>
    <xf numFmtId="166" fontId="42" fillId="0" borderId="0"/>
    <xf numFmtId="0" fontId="45" fillId="0" borderId="0"/>
    <xf numFmtId="0" fontId="45" fillId="0" borderId="0"/>
    <xf numFmtId="166" fontId="45" fillId="0" borderId="0"/>
    <xf numFmtId="0" fontId="45" fillId="0" borderId="0"/>
    <xf numFmtId="0" fontId="45" fillId="0" borderId="0"/>
    <xf numFmtId="166" fontId="45" fillId="0" borderId="0"/>
    <xf numFmtId="0" fontId="45" fillId="0" borderId="0"/>
    <xf numFmtId="0" fontId="45" fillId="0" borderId="0"/>
    <xf numFmtId="166" fontId="45" fillId="0" borderId="0"/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66" fontId="41" fillId="0" borderId="0">
      <alignment vertical="top"/>
    </xf>
    <xf numFmtId="167" fontId="41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7" fontId="41" fillId="0" borderId="0">
      <alignment vertical="top"/>
    </xf>
    <xf numFmtId="3" fontId="44" fillId="0" borderId="0"/>
    <xf numFmtId="3" fontId="44" fillId="0" borderId="0"/>
    <xf numFmtId="3" fontId="44" fillId="0" borderId="0"/>
    <xf numFmtId="3" fontId="44" fillId="0" borderId="0"/>
    <xf numFmtId="3" fontId="44" fillId="0" borderId="0"/>
    <xf numFmtId="3" fontId="44" fillId="0" borderId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3" fontId="44" fillId="0" borderId="0"/>
    <xf numFmtId="0" fontId="45" fillId="0" borderId="0"/>
    <xf numFmtId="0" fontId="45" fillId="0" borderId="0"/>
    <xf numFmtId="166" fontId="45" fillId="0" borderId="0"/>
    <xf numFmtId="0" fontId="46" fillId="0" borderId="0"/>
    <xf numFmtId="0" fontId="46" fillId="0" borderId="0"/>
    <xf numFmtId="166" fontId="46" fillId="0" borderId="0"/>
    <xf numFmtId="167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46" fillId="0" borderId="0"/>
    <xf numFmtId="0" fontId="43" fillId="0" borderId="0"/>
    <xf numFmtId="0" fontId="46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167" fontId="43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166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166" fontId="48" fillId="0" borderId="0" applyNumberFormat="0" applyFill="0" applyBorder="0" applyAlignment="0" applyProtection="0">
      <alignment vertical="top"/>
      <protection locked="0"/>
    </xf>
    <xf numFmtId="0" fontId="49" fillId="0" borderId="0"/>
    <xf numFmtId="168" fontId="50" fillId="0" borderId="0"/>
    <xf numFmtId="49" fontId="50" fillId="0" borderId="0"/>
    <xf numFmtId="0" fontId="51" fillId="0" borderId="0"/>
    <xf numFmtId="0" fontId="52" fillId="37" borderId="10"/>
    <xf numFmtId="169" fontId="42" fillId="0" borderId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0" fontId="50" fillId="0" borderId="0">
      <alignment horizontal="center"/>
    </xf>
    <xf numFmtId="171" fontId="50" fillId="0" borderId="0"/>
    <xf numFmtId="172" fontId="50" fillId="0" borderId="0"/>
    <xf numFmtId="173" fontId="50" fillId="0" borderId="0"/>
    <xf numFmtId="38" fontId="53" fillId="0" borderId="0" applyFill="0" applyBorder="0" applyAlignment="0">
      <protection locked="0"/>
    </xf>
    <xf numFmtId="174" fontId="50" fillId="0" borderId="0"/>
    <xf numFmtId="175" fontId="54" fillId="0" borderId="0"/>
    <xf numFmtId="175" fontId="55" fillId="0" borderId="0"/>
    <xf numFmtId="175" fontId="55" fillId="0" borderId="0"/>
    <xf numFmtId="175" fontId="55" fillId="0" borderId="0"/>
    <xf numFmtId="0" fontId="52" fillId="37" borderId="10"/>
    <xf numFmtId="176" fontId="42" fillId="0" borderId="0" applyFill="0" applyBorder="0" applyAlignment="0" applyProtection="0"/>
    <xf numFmtId="176" fontId="51" fillId="0" borderId="0" applyFont="0" applyFill="0" applyBorder="0" applyAlignment="0" applyProtection="0"/>
    <xf numFmtId="176" fontId="51" fillId="0" borderId="0" applyFont="0" applyFill="0" applyBorder="0" applyAlignment="0" applyProtection="0"/>
    <xf numFmtId="176" fontId="51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166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166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166" fontId="56" fillId="49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166" fontId="56" fillId="51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166" fontId="56" fillId="52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166" fontId="56" fillId="50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167" fontId="56" fillId="45" borderId="0" applyNumberFormat="0" applyBorder="0" applyAlignment="0" applyProtection="0"/>
    <xf numFmtId="0" fontId="57" fillId="45" borderId="0" applyNumberFormat="0" applyBorder="0" applyAlignment="0" applyProtection="0"/>
    <xf numFmtId="0" fontId="7" fillId="19" borderId="0" applyNumberFormat="0" applyBorder="0" applyAlignment="0" applyProtection="0"/>
    <xf numFmtId="0" fontId="57" fillId="45" borderId="0" applyNumberFormat="0" applyBorder="0" applyAlignment="0" applyProtection="0"/>
    <xf numFmtId="166" fontId="57" fillId="45" borderId="0" applyNumberFormat="0" applyBorder="0" applyAlignment="0" applyProtection="0"/>
    <xf numFmtId="0" fontId="56" fillId="45" borderId="0" applyNumberFormat="0" applyBorder="0" applyAlignment="0" applyProtection="0"/>
    <xf numFmtId="0" fontId="7" fillId="19" borderId="0" applyNumberFormat="0" applyBorder="0" applyAlignment="0" applyProtection="0"/>
    <xf numFmtId="167" fontId="56" fillId="45" borderId="0" applyNumberFormat="0" applyBorder="0" applyAlignment="0" applyProtection="0"/>
    <xf numFmtId="0" fontId="58" fillId="19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167" fontId="56" fillId="47" borderId="0" applyNumberFormat="0" applyBorder="0" applyAlignment="0" applyProtection="0"/>
    <xf numFmtId="0" fontId="57" fillId="47" borderId="0" applyNumberFormat="0" applyBorder="0" applyAlignment="0" applyProtection="0"/>
    <xf numFmtId="0" fontId="7" fillId="21" borderId="0" applyNumberFormat="0" applyBorder="0" applyAlignment="0" applyProtection="0"/>
    <xf numFmtId="0" fontId="57" fillId="47" borderId="0" applyNumberFormat="0" applyBorder="0" applyAlignment="0" applyProtection="0"/>
    <xf numFmtId="166" fontId="57" fillId="47" borderId="0" applyNumberFormat="0" applyBorder="0" applyAlignment="0" applyProtection="0"/>
    <xf numFmtId="0" fontId="56" fillId="47" borderId="0" applyNumberFormat="0" applyBorder="0" applyAlignment="0" applyProtection="0"/>
    <xf numFmtId="0" fontId="7" fillId="21" borderId="0" applyNumberFormat="0" applyBorder="0" applyAlignment="0" applyProtection="0"/>
    <xf numFmtId="167" fontId="56" fillId="47" borderId="0" applyNumberFormat="0" applyBorder="0" applyAlignment="0" applyProtection="0"/>
    <xf numFmtId="0" fontId="58" fillId="21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167" fontId="56" fillId="49" borderId="0" applyNumberFormat="0" applyBorder="0" applyAlignment="0" applyProtection="0"/>
    <xf numFmtId="0" fontId="57" fillId="49" borderId="0" applyNumberFormat="0" applyBorder="0" applyAlignment="0" applyProtection="0"/>
    <xf numFmtId="0" fontId="7" fillId="23" borderId="0" applyNumberFormat="0" applyBorder="0" applyAlignment="0" applyProtection="0"/>
    <xf numFmtId="0" fontId="57" fillId="49" borderId="0" applyNumberFormat="0" applyBorder="0" applyAlignment="0" applyProtection="0"/>
    <xf numFmtId="166" fontId="57" fillId="49" borderId="0" applyNumberFormat="0" applyBorder="0" applyAlignment="0" applyProtection="0"/>
    <xf numFmtId="0" fontId="56" fillId="49" borderId="0" applyNumberFormat="0" applyBorder="0" applyAlignment="0" applyProtection="0"/>
    <xf numFmtId="0" fontId="7" fillId="23" borderId="0" applyNumberFormat="0" applyBorder="0" applyAlignment="0" applyProtection="0"/>
    <xf numFmtId="167" fontId="56" fillId="49" borderId="0" applyNumberFormat="0" applyBorder="0" applyAlignment="0" applyProtection="0"/>
    <xf numFmtId="0" fontId="58" fillId="23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6" fillId="50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167" fontId="56" fillId="51" borderId="0" applyNumberFormat="0" applyBorder="0" applyAlignment="0" applyProtection="0"/>
    <xf numFmtId="0" fontId="57" fillId="51" borderId="0" applyNumberFormat="0" applyBorder="0" applyAlignment="0" applyProtection="0"/>
    <xf numFmtId="0" fontId="7" fillId="27" borderId="0" applyNumberFormat="0" applyBorder="0" applyAlignment="0" applyProtection="0"/>
    <xf numFmtId="0" fontId="57" fillId="51" borderId="0" applyNumberFormat="0" applyBorder="0" applyAlignment="0" applyProtection="0"/>
    <xf numFmtId="166" fontId="57" fillId="51" borderId="0" applyNumberFormat="0" applyBorder="0" applyAlignment="0" applyProtection="0"/>
    <xf numFmtId="0" fontId="56" fillId="51" borderId="0" applyNumberFormat="0" applyBorder="0" applyAlignment="0" applyProtection="0"/>
    <xf numFmtId="0" fontId="7" fillId="27" borderId="0" applyNumberFormat="0" applyBorder="0" applyAlignment="0" applyProtection="0"/>
    <xf numFmtId="167" fontId="56" fillId="51" borderId="0" applyNumberFormat="0" applyBorder="0" applyAlignment="0" applyProtection="0"/>
    <xf numFmtId="0" fontId="58" fillId="27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167" fontId="56" fillId="52" borderId="0" applyNumberFormat="0" applyBorder="0" applyAlignment="0" applyProtection="0"/>
    <xf numFmtId="0" fontId="57" fillId="52" borderId="0" applyNumberFormat="0" applyBorder="0" applyAlignment="0" applyProtection="0"/>
    <xf numFmtId="0" fontId="7" fillId="31" borderId="0" applyNumberFormat="0" applyBorder="0" applyAlignment="0" applyProtection="0"/>
    <xf numFmtId="166" fontId="57" fillId="52" borderId="0" applyNumberFormat="0" applyBorder="0" applyAlignment="0" applyProtection="0"/>
    <xf numFmtId="0" fontId="56" fillId="52" borderId="0" applyNumberFormat="0" applyBorder="0" applyAlignment="0" applyProtection="0"/>
    <xf numFmtId="0" fontId="7" fillId="31" borderId="0" applyNumberFormat="0" applyBorder="0" applyAlignment="0" applyProtection="0"/>
    <xf numFmtId="167" fontId="56" fillId="52" borderId="0" applyNumberFormat="0" applyBorder="0" applyAlignment="0" applyProtection="0"/>
    <xf numFmtId="0" fontId="58" fillId="31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6" fillId="48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167" fontId="56" fillId="50" borderId="0" applyNumberFormat="0" applyBorder="0" applyAlignment="0" applyProtection="0"/>
    <xf numFmtId="0" fontId="57" fillId="50" borderId="0" applyNumberFormat="0" applyBorder="0" applyAlignment="0" applyProtection="0"/>
    <xf numFmtId="0" fontId="7" fillId="34" borderId="0" applyNumberFormat="0" applyBorder="0" applyAlignment="0" applyProtection="0"/>
    <xf numFmtId="0" fontId="57" fillId="50" borderId="0" applyNumberFormat="0" applyBorder="0" applyAlignment="0" applyProtection="0"/>
    <xf numFmtId="166" fontId="57" fillId="50" borderId="0" applyNumberFormat="0" applyBorder="0" applyAlignment="0" applyProtection="0"/>
    <xf numFmtId="0" fontId="56" fillId="50" borderId="0" applyNumberFormat="0" applyBorder="0" applyAlignment="0" applyProtection="0"/>
    <xf numFmtId="0" fontId="7" fillId="34" borderId="0" applyNumberFormat="0" applyBorder="0" applyAlignment="0" applyProtection="0"/>
    <xf numFmtId="167" fontId="56" fillId="50" borderId="0" applyNumberFormat="0" applyBorder="0" applyAlignment="0" applyProtection="0"/>
    <xf numFmtId="0" fontId="58" fillId="34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6" fillId="45" borderId="0" applyNumberFormat="0" applyBorder="0" applyAlignment="0" applyProtection="0"/>
    <xf numFmtId="0" fontId="56" fillId="47" borderId="0" applyNumberFormat="0" applyBorder="0" applyAlignment="0" applyProtection="0"/>
    <xf numFmtId="0" fontId="56" fillId="49" borderId="0" applyNumberFormat="0" applyBorder="0" applyAlignment="0" applyProtection="0"/>
    <xf numFmtId="0" fontId="56" fillId="51" borderId="0" applyNumberFormat="0" applyBorder="0" applyAlignment="0" applyProtection="0"/>
    <xf numFmtId="0" fontId="56" fillId="52" borderId="0" applyNumberFormat="0" applyBorder="0" applyAlignment="0" applyProtection="0"/>
    <xf numFmtId="0" fontId="56" fillId="50" borderId="0" applyNumberFormat="0" applyBorder="0" applyAlignment="0" applyProtection="0"/>
    <xf numFmtId="167" fontId="56" fillId="45" borderId="0" applyNumberFormat="0" applyBorder="0" applyAlignment="0" applyProtection="0"/>
    <xf numFmtId="167" fontId="56" fillId="45" borderId="0" applyNumberFormat="0" applyBorder="0" applyAlignment="0" applyProtection="0"/>
    <xf numFmtId="167" fontId="56" fillId="45" borderId="0" applyNumberFormat="0" applyBorder="0" applyAlignment="0" applyProtection="0"/>
    <xf numFmtId="167" fontId="56" fillId="47" borderId="0" applyNumberFormat="0" applyBorder="0" applyAlignment="0" applyProtection="0"/>
    <xf numFmtId="167" fontId="56" fillId="47" borderId="0" applyNumberFormat="0" applyBorder="0" applyAlignment="0" applyProtection="0"/>
    <xf numFmtId="167" fontId="56" fillId="47" borderId="0" applyNumberFormat="0" applyBorder="0" applyAlignment="0" applyProtection="0"/>
    <xf numFmtId="167" fontId="56" fillId="49" borderId="0" applyNumberFormat="0" applyBorder="0" applyAlignment="0" applyProtection="0"/>
    <xf numFmtId="167" fontId="56" fillId="49" borderId="0" applyNumberFormat="0" applyBorder="0" applyAlignment="0" applyProtection="0"/>
    <xf numFmtId="167" fontId="56" fillId="49" borderId="0" applyNumberFormat="0" applyBorder="0" applyAlignment="0" applyProtection="0"/>
    <xf numFmtId="167" fontId="56" fillId="51" borderId="0" applyNumberFormat="0" applyBorder="0" applyAlignment="0" applyProtection="0"/>
    <xf numFmtId="167" fontId="56" fillId="51" borderId="0" applyNumberFormat="0" applyBorder="0" applyAlignment="0" applyProtection="0"/>
    <xf numFmtId="167" fontId="56" fillId="51" borderId="0" applyNumberFormat="0" applyBorder="0" applyAlignment="0" applyProtection="0"/>
    <xf numFmtId="167" fontId="56" fillId="52" borderId="0" applyNumberFormat="0" applyBorder="0" applyAlignment="0" applyProtection="0"/>
    <xf numFmtId="167" fontId="56" fillId="52" borderId="0" applyNumberFormat="0" applyBorder="0" applyAlignment="0" applyProtection="0"/>
    <xf numFmtId="167" fontId="56" fillId="52" borderId="0" applyNumberFormat="0" applyBorder="0" applyAlignment="0" applyProtection="0"/>
    <xf numFmtId="167" fontId="56" fillId="50" borderId="0" applyNumberFormat="0" applyBorder="0" applyAlignment="0" applyProtection="0"/>
    <xf numFmtId="167" fontId="56" fillId="50" borderId="0" applyNumberFormat="0" applyBorder="0" applyAlignment="0" applyProtection="0"/>
    <xf numFmtId="167" fontId="56" fillId="50" borderId="0" applyNumberFormat="0" applyBorder="0" applyAlignment="0" applyProtection="0"/>
    <xf numFmtId="167" fontId="56" fillId="44" borderId="0" applyNumberFormat="0" applyBorder="0" applyAlignment="0" applyProtection="0"/>
    <xf numFmtId="0" fontId="59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9" fillId="45" borderId="0" applyNumberFormat="0" applyBorder="0" applyAlignment="0" applyProtection="0"/>
    <xf numFmtId="177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177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6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167" fontId="56" fillId="46" borderId="0" applyNumberFormat="0" applyBorder="0" applyAlignment="0" applyProtection="0"/>
    <xf numFmtId="0" fontId="59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9" fillId="47" borderId="0" applyNumberFormat="0" applyBorder="0" applyAlignment="0" applyProtection="0"/>
    <xf numFmtId="177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177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6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167" fontId="56" fillId="48" borderId="0" applyNumberFormat="0" applyBorder="0" applyAlignment="0" applyProtection="0"/>
    <xf numFmtId="0" fontId="59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9" fillId="49" borderId="0" applyNumberFormat="0" applyBorder="0" applyAlignment="0" applyProtection="0"/>
    <xf numFmtId="177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177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6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167" fontId="56" fillId="50" borderId="0" applyNumberFormat="0" applyBorder="0" applyAlignment="0" applyProtection="0"/>
    <xf numFmtId="0" fontId="59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9" fillId="51" borderId="0" applyNumberFormat="0" applyBorder="0" applyAlignment="0" applyProtection="0"/>
    <xf numFmtId="177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177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6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167" fontId="56" fillId="52" borderId="0" applyNumberFormat="0" applyBorder="0" applyAlignment="0" applyProtection="0"/>
    <xf numFmtId="0" fontId="59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9" fillId="52" borderId="0" applyNumberFormat="0" applyBorder="0" applyAlignment="0" applyProtection="0"/>
    <xf numFmtId="177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177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6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167" fontId="56" fillId="48" borderId="0" applyNumberFormat="0" applyBorder="0" applyAlignment="0" applyProtection="0"/>
    <xf numFmtId="0" fontId="59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9" fillId="50" borderId="0" applyNumberFormat="0" applyBorder="0" applyAlignment="0" applyProtection="0"/>
    <xf numFmtId="177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177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6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60" fillId="45" borderId="0" applyNumberFormat="0" applyBorder="0" applyAlignment="0" applyProtection="0">
      <alignment vertical="center"/>
    </xf>
    <xf numFmtId="0" fontId="60" fillId="45" borderId="0" applyNumberFormat="0" applyBorder="0" applyAlignment="0" applyProtection="0">
      <alignment vertical="center"/>
    </xf>
    <xf numFmtId="166" fontId="60" fillId="45" borderId="0" applyNumberFormat="0" applyBorder="0" applyAlignment="0" applyProtection="0">
      <alignment vertical="center"/>
    </xf>
    <xf numFmtId="0" fontId="60" fillId="47" borderId="0" applyNumberFormat="0" applyBorder="0" applyAlignment="0" applyProtection="0">
      <alignment vertical="center"/>
    </xf>
    <xf numFmtId="0" fontId="60" fillId="47" borderId="0" applyNumberFormat="0" applyBorder="0" applyAlignment="0" applyProtection="0">
      <alignment vertical="center"/>
    </xf>
    <xf numFmtId="166" fontId="60" fillId="47" borderId="0" applyNumberFormat="0" applyBorder="0" applyAlignment="0" applyProtection="0">
      <alignment vertical="center"/>
    </xf>
    <xf numFmtId="0" fontId="60" fillId="49" borderId="0" applyNumberFormat="0" applyBorder="0" applyAlignment="0" applyProtection="0">
      <alignment vertical="center"/>
    </xf>
    <xf numFmtId="0" fontId="60" fillId="49" borderId="0" applyNumberFormat="0" applyBorder="0" applyAlignment="0" applyProtection="0">
      <alignment vertical="center"/>
    </xf>
    <xf numFmtId="166" fontId="60" fillId="49" borderId="0" applyNumberFormat="0" applyBorder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166" fontId="60" fillId="51" borderId="0" applyNumberFormat="0" applyBorder="0" applyAlignment="0" applyProtection="0">
      <alignment vertical="center"/>
    </xf>
    <xf numFmtId="0" fontId="60" fillId="52" borderId="0" applyNumberFormat="0" applyBorder="0" applyAlignment="0" applyProtection="0">
      <alignment vertical="center"/>
    </xf>
    <xf numFmtId="0" fontId="60" fillId="52" borderId="0" applyNumberFormat="0" applyBorder="0" applyAlignment="0" applyProtection="0">
      <alignment vertical="center"/>
    </xf>
    <xf numFmtId="166" fontId="60" fillId="52" borderId="0" applyNumberFormat="0" applyBorder="0" applyAlignment="0" applyProtection="0">
      <alignment vertical="center"/>
    </xf>
    <xf numFmtId="0" fontId="60" fillId="53" borderId="0" applyNumberFormat="0" applyBorder="0" applyAlignment="0" applyProtection="0">
      <alignment vertical="center"/>
    </xf>
    <xf numFmtId="0" fontId="60" fillId="53" borderId="0" applyNumberFormat="0" applyBorder="0" applyAlignment="0" applyProtection="0">
      <alignment vertical="center"/>
    </xf>
    <xf numFmtId="166" fontId="60" fillId="53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178" fontId="62" fillId="0" borderId="0"/>
    <xf numFmtId="179" fontId="54" fillId="0" borderId="0"/>
    <xf numFmtId="179" fontId="55" fillId="0" borderId="0"/>
    <xf numFmtId="179" fontId="55" fillId="0" borderId="0"/>
    <xf numFmtId="179" fontId="55" fillId="0" borderId="0"/>
    <xf numFmtId="180" fontId="42" fillId="0" borderId="0" applyFill="0" applyBorder="0" applyAlignment="0" applyProtection="0"/>
    <xf numFmtId="180" fontId="51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51" fillId="0" borderId="0" applyFont="0" applyFill="0" applyBorder="0" applyAlignment="0" applyProtection="0"/>
    <xf numFmtId="181" fontId="50" fillId="0" borderId="0"/>
    <xf numFmtId="182" fontId="50" fillId="0" borderId="0"/>
    <xf numFmtId="183" fontId="42" fillId="0" borderId="0" applyFill="0" applyBorder="0" applyAlignment="0" applyProtection="0"/>
    <xf numFmtId="183" fontId="51" fillId="0" borderId="0" applyFont="0" applyFill="0" applyBorder="0" applyAlignment="0" applyProtection="0"/>
    <xf numFmtId="183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83" fontId="51" fillId="0" borderId="0" applyFont="0" applyFill="0" applyBorder="0" applyAlignment="0" applyProtection="0"/>
    <xf numFmtId="0" fontId="56" fillId="56" borderId="0" applyNumberFormat="0" applyBorder="0" applyAlignment="0" applyProtection="0"/>
    <xf numFmtId="0" fontId="56" fillId="57" borderId="0" applyNumberFormat="0" applyBorder="0" applyAlignment="0" applyProtection="0"/>
    <xf numFmtId="0" fontId="56" fillId="58" borderId="0" applyNumberFormat="0" applyBorder="0" applyAlignment="0" applyProtection="0"/>
    <xf numFmtId="0" fontId="56" fillId="59" borderId="0" applyNumberFormat="0" applyBorder="0" applyAlignment="0" applyProtection="0"/>
    <xf numFmtId="0" fontId="56" fillId="60" borderId="0" applyNumberFormat="0" applyBorder="0" applyAlignment="0" applyProtection="0"/>
    <xf numFmtId="0" fontId="56" fillId="61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166" fontId="56" fillId="44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166" fontId="56" fillId="46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166" fontId="56" fillId="62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166" fontId="56" fillId="51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166" fontId="56" fillId="44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166" fontId="56" fillId="63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6" fillId="52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167" fontId="56" fillId="44" borderId="0" applyNumberFormat="0" applyBorder="0" applyAlignment="0" applyProtection="0"/>
    <xf numFmtId="0" fontId="57" fillId="44" borderId="0" applyNumberFormat="0" applyBorder="0" applyAlignment="0" applyProtection="0"/>
    <xf numFmtId="0" fontId="7" fillId="20" borderId="0" applyNumberFormat="0" applyBorder="0" applyAlignment="0" applyProtection="0"/>
    <xf numFmtId="0" fontId="57" fillId="44" borderId="0" applyNumberFormat="0" applyBorder="0" applyAlignment="0" applyProtection="0"/>
    <xf numFmtId="166" fontId="57" fillId="44" borderId="0" applyNumberFormat="0" applyBorder="0" applyAlignment="0" applyProtection="0"/>
    <xf numFmtId="0" fontId="56" fillId="44" borderId="0" applyNumberFormat="0" applyBorder="0" applyAlignment="0" applyProtection="0"/>
    <xf numFmtId="0" fontId="7" fillId="20" borderId="0" applyNumberFormat="0" applyBorder="0" applyAlignment="0" applyProtection="0"/>
    <xf numFmtId="167" fontId="56" fillId="44" borderId="0" applyNumberFormat="0" applyBorder="0" applyAlignment="0" applyProtection="0"/>
    <xf numFmtId="0" fontId="58" fillId="20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167" fontId="56" fillId="46" borderId="0" applyNumberFormat="0" applyBorder="0" applyAlignment="0" applyProtection="0"/>
    <xf numFmtId="0" fontId="57" fillId="46" borderId="0" applyNumberFormat="0" applyBorder="0" applyAlignment="0" applyProtection="0"/>
    <xf numFmtId="0" fontId="7" fillId="22" borderId="0" applyNumberFormat="0" applyBorder="0" applyAlignment="0" applyProtection="0"/>
    <xf numFmtId="166" fontId="57" fillId="46" borderId="0" applyNumberFormat="0" applyBorder="0" applyAlignment="0" applyProtection="0"/>
    <xf numFmtId="0" fontId="56" fillId="46" borderId="0" applyNumberFormat="0" applyBorder="0" applyAlignment="0" applyProtection="0"/>
    <xf numFmtId="0" fontId="7" fillId="22" borderId="0" applyNumberFormat="0" applyBorder="0" applyAlignment="0" applyProtection="0"/>
    <xf numFmtId="167" fontId="56" fillId="46" borderId="0" applyNumberFormat="0" applyBorder="0" applyAlignment="0" applyProtection="0"/>
    <xf numFmtId="0" fontId="58" fillId="22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6" fillId="54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167" fontId="56" fillId="62" borderId="0" applyNumberFormat="0" applyBorder="0" applyAlignment="0" applyProtection="0"/>
    <xf numFmtId="0" fontId="57" fillId="62" borderId="0" applyNumberFormat="0" applyBorder="0" applyAlignment="0" applyProtection="0"/>
    <xf numFmtId="0" fontId="7" fillId="24" borderId="0" applyNumberFormat="0" applyBorder="0" applyAlignment="0" applyProtection="0"/>
    <xf numFmtId="0" fontId="57" fillId="62" borderId="0" applyNumberFormat="0" applyBorder="0" applyAlignment="0" applyProtection="0"/>
    <xf numFmtId="166" fontId="57" fillId="62" borderId="0" applyNumberFormat="0" applyBorder="0" applyAlignment="0" applyProtection="0"/>
    <xf numFmtId="0" fontId="56" fillId="62" borderId="0" applyNumberFormat="0" applyBorder="0" applyAlignment="0" applyProtection="0"/>
    <xf numFmtId="0" fontId="7" fillId="24" borderId="0" applyNumberFormat="0" applyBorder="0" applyAlignment="0" applyProtection="0"/>
    <xf numFmtId="167" fontId="56" fillId="62" borderId="0" applyNumberFormat="0" applyBorder="0" applyAlignment="0" applyProtection="0"/>
    <xf numFmtId="0" fontId="58" fillId="24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6" fillId="47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167" fontId="56" fillId="51" borderId="0" applyNumberFormat="0" applyBorder="0" applyAlignment="0" applyProtection="0"/>
    <xf numFmtId="0" fontId="57" fillId="51" borderId="0" applyNumberFormat="0" applyBorder="0" applyAlignment="0" applyProtection="0"/>
    <xf numFmtId="0" fontId="7" fillId="28" borderId="0" applyNumberFormat="0" applyBorder="0" applyAlignment="0" applyProtection="0"/>
    <xf numFmtId="0" fontId="57" fillId="51" borderId="0" applyNumberFormat="0" applyBorder="0" applyAlignment="0" applyProtection="0"/>
    <xf numFmtId="166" fontId="57" fillId="51" borderId="0" applyNumberFormat="0" applyBorder="0" applyAlignment="0" applyProtection="0"/>
    <xf numFmtId="0" fontId="56" fillId="51" borderId="0" applyNumberFormat="0" applyBorder="0" applyAlignment="0" applyProtection="0"/>
    <xf numFmtId="0" fontId="7" fillId="28" borderId="0" applyNumberFormat="0" applyBorder="0" applyAlignment="0" applyProtection="0"/>
    <xf numFmtId="167" fontId="56" fillId="51" borderId="0" applyNumberFormat="0" applyBorder="0" applyAlignment="0" applyProtection="0"/>
    <xf numFmtId="0" fontId="58" fillId="28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6" fillId="52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167" fontId="56" fillId="44" borderId="0" applyNumberFormat="0" applyBorder="0" applyAlignment="0" applyProtection="0"/>
    <xf numFmtId="0" fontId="57" fillId="44" borderId="0" applyNumberFormat="0" applyBorder="0" applyAlignment="0" applyProtection="0"/>
    <xf numFmtId="0" fontId="7" fillId="32" borderId="0" applyNumberFormat="0" applyBorder="0" applyAlignment="0" applyProtection="0"/>
    <xf numFmtId="0" fontId="57" fillId="44" borderId="0" applyNumberFormat="0" applyBorder="0" applyAlignment="0" applyProtection="0"/>
    <xf numFmtId="166" fontId="57" fillId="44" borderId="0" applyNumberFormat="0" applyBorder="0" applyAlignment="0" applyProtection="0"/>
    <xf numFmtId="0" fontId="56" fillId="44" borderId="0" applyNumberFormat="0" applyBorder="0" applyAlignment="0" applyProtection="0"/>
    <xf numFmtId="0" fontId="7" fillId="32" borderId="0" applyNumberFormat="0" applyBorder="0" applyAlignment="0" applyProtection="0"/>
    <xf numFmtId="167" fontId="56" fillId="44" borderId="0" applyNumberFormat="0" applyBorder="0" applyAlignment="0" applyProtection="0"/>
    <xf numFmtId="0" fontId="58" fillId="32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6" fillId="48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167" fontId="56" fillId="63" borderId="0" applyNumberFormat="0" applyBorder="0" applyAlignment="0" applyProtection="0"/>
    <xf numFmtId="0" fontId="57" fillId="63" borderId="0" applyNumberFormat="0" applyBorder="0" applyAlignment="0" applyProtection="0"/>
    <xf numFmtId="0" fontId="7" fillId="35" borderId="0" applyNumberFormat="0" applyBorder="0" applyAlignment="0" applyProtection="0"/>
    <xf numFmtId="0" fontId="57" fillId="63" borderId="0" applyNumberFormat="0" applyBorder="0" applyAlignment="0" applyProtection="0"/>
    <xf numFmtId="166" fontId="57" fillId="63" borderId="0" applyNumberFormat="0" applyBorder="0" applyAlignment="0" applyProtection="0"/>
    <xf numFmtId="0" fontId="56" fillId="63" borderId="0" applyNumberFormat="0" applyBorder="0" applyAlignment="0" applyProtection="0"/>
    <xf numFmtId="0" fontId="7" fillId="35" borderId="0" applyNumberFormat="0" applyBorder="0" applyAlignment="0" applyProtection="0"/>
    <xf numFmtId="167" fontId="56" fillId="63" borderId="0" applyNumberFormat="0" applyBorder="0" applyAlignment="0" applyProtection="0"/>
    <xf numFmtId="0" fontId="58" fillId="35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6" fillId="44" borderId="0" applyNumberFormat="0" applyBorder="0" applyAlignment="0" applyProtection="0"/>
    <xf numFmtId="0" fontId="56" fillId="46" borderId="0" applyNumberFormat="0" applyBorder="0" applyAlignment="0" applyProtection="0"/>
    <xf numFmtId="0" fontId="56" fillId="62" borderId="0" applyNumberFormat="0" applyBorder="0" applyAlignment="0" applyProtection="0"/>
    <xf numFmtId="0" fontId="56" fillId="51" borderId="0" applyNumberFormat="0" applyBorder="0" applyAlignment="0" applyProtection="0"/>
    <xf numFmtId="0" fontId="56" fillId="44" borderId="0" applyNumberFormat="0" applyBorder="0" applyAlignment="0" applyProtection="0"/>
    <xf numFmtId="0" fontId="56" fillId="63" borderId="0" applyNumberFormat="0" applyBorder="0" applyAlignment="0" applyProtection="0"/>
    <xf numFmtId="167" fontId="56" fillId="44" borderId="0" applyNumberFormat="0" applyBorder="0" applyAlignment="0" applyProtection="0"/>
    <xf numFmtId="167" fontId="56" fillId="44" borderId="0" applyNumberFormat="0" applyBorder="0" applyAlignment="0" applyProtection="0"/>
    <xf numFmtId="167" fontId="56" fillId="44" borderId="0" applyNumberFormat="0" applyBorder="0" applyAlignment="0" applyProtection="0"/>
    <xf numFmtId="167" fontId="56" fillId="46" borderId="0" applyNumberFormat="0" applyBorder="0" applyAlignment="0" applyProtection="0"/>
    <xf numFmtId="167" fontId="56" fillId="46" borderId="0" applyNumberFormat="0" applyBorder="0" applyAlignment="0" applyProtection="0"/>
    <xf numFmtId="167" fontId="56" fillId="46" borderId="0" applyNumberFormat="0" applyBorder="0" applyAlignment="0" applyProtection="0"/>
    <xf numFmtId="167" fontId="56" fillId="62" borderId="0" applyNumberFormat="0" applyBorder="0" applyAlignment="0" applyProtection="0"/>
    <xf numFmtId="167" fontId="56" fillId="62" borderId="0" applyNumberFormat="0" applyBorder="0" applyAlignment="0" applyProtection="0"/>
    <xf numFmtId="167" fontId="56" fillId="62" borderId="0" applyNumberFormat="0" applyBorder="0" applyAlignment="0" applyProtection="0"/>
    <xf numFmtId="167" fontId="56" fillId="51" borderId="0" applyNumberFormat="0" applyBorder="0" applyAlignment="0" applyProtection="0"/>
    <xf numFmtId="167" fontId="56" fillId="51" borderId="0" applyNumberFormat="0" applyBorder="0" applyAlignment="0" applyProtection="0"/>
    <xf numFmtId="167" fontId="56" fillId="51" borderId="0" applyNumberFormat="0" applyBorder="0" applyAlignment="0" applyProtection="0"/>
    <xf numFmtId="167" fontId="56" fillId="44" borderId="0" applyNumberFormat="0" applyBorder="0" applyAlignment="0" applyProtection="0"/>
    <xf numFmtId="167" fontId="56" fillId="44" borderId="0" applyNumberFormat="0" applyBorder="0" applyAlignment="0" applyProtection="0"/>
    <xf numFmtId="167" fontId="56" fillId="44" borderId="0" applyNumberFormat="0" applyBorder="0" applyAlignment="0" applyProtection="0"/>
    <xf numFmtId="167" fontId="56" fillId="63" borderId="0" applyNumberFormat="0" applyBorder="0" applyAlignment="0" applyProtection="0"/>
    <xf numFmtId="167" fontId="56" fillId="63" borderId="0" applyNumberFormat="0" applyBorder="0" applyAlignment="0" applyProtection="0"/>
    <xf numFmtId="167" fontId="56" fillId="63" borderId="0" applyNumberFormat="0" applyBorder="0" applyAlignment="0" applyProtection="0"/>
    <xf numFmtId="167" fontId="56" fillId="52" borderId="0" applyNumberFormat="0" applyBorder="0" applyAlignment="0" applyProtection="0"/>
    <xf numFmtId="0" fontId="59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9" fillId="44" borderId="0" applyNumberFormat="0" applyBorder="0" applyAlignment="0" applyProtection="0"/>
    <xf numFmtId="177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177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6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167" fontId="56" fillId="46" borderId="0" applyNumberFormat="0" applyBorder="0" applyAlignment="0" applyProtection="0"/>
    <xf numFmtId="0" fontId="59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9" fillId="46" borderId="0" applyNumberFormat="0" applyBorder="0" applyAlignment="0" applyProtection="0"/>
    <xf numFmtId="177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177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6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167" fontId="56" fillId="48" borderId="0" applyNumberFormat="0" applyBorder="0" applyAlignment="0" applyProtection="0"/>
    <xf numFmtId="0" fontId="59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9" fillId="62" borderId="0" applyNumberFormat="0" applyBorder="0" applyAlignment="0" applyProtection="0"/>
    <xf numFmtId="177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77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6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67" fontId="56" fillId="47" borderId="0" applyNumberFormat="0" applyBorder="0" applyAlignment="0" applyProtection="0"/>
    <xf numFmtId="0" fontId="59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9" fillId="51" borderId="0" applyNumberFormat="0" applyBorder="0" applyAlignment="0" applyProtection="0"/>
    <xf numFmtId="177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177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6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167" fontId="56" fillId="52" borderId="0" applyNumberFormat="0" applyBorder="0" applyAlignment="0" applyProtection="0"/>
    <xf numFmtId="0" fontId="59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9" fillId="44" borderId="0" applyNumberFormat="0" applyBorder="0" applyAlignment="0" applyProtection="0"/>
    <xf numFmtId="177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177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6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167" fontId="56" fillId="48" borderId="0" applyNumberFormat="0" applyBorder="0" applyAlignment="0" applyProtection="0"/>
    <xf numFmtId="0" fontId="59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9" fillId="63" borderId="0" applyNumberFormat="0" applyBorder="0" applyAlignment="0" applyProtection="0"/>
    <xf numFmtId="177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177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6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60" fillId="44" borderId="0" applyNumberFormat="0" applyBorder="0" applyAlignment="0" applyProtection="0">
      <alignment vertical="center"/>
    </xf>
    <xf numFmtId="0" fontId="60" fillId="44" borderId="0" applyNumberFormat="0" applyBorder="0" applyAlignment="0" applyProtection="0">
      <alignment vertical="center"/>
    </xf>
    <xf numFmtId="166" fontId="60" fillId="44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166" fontId="60" fillId="46" borderId="0" applyNumberFormat="0" applyBorder="0" applyAlignment="0" applyProtection="0">
      <alignment vertical="center"/>
    </xf>
    <xf numFmtId="0" fontId="60" fillId="62" borderId="0" applyNumberFormat="0" applyBorder="0" applyAlignment="0" applyProtection="0">
      <alignment vertical="center"/>
    </xf>
    <xf numFmtId="0" fontId="60" fillId="62" borderId="0" applyNumberFormat="0" applyBorder="0" applyAlignment="0" applyProtection="0">
      <alignment vertical="center"/>
    </xf>
    <xf numFmtId="166" fontId="60" fillId="62" borderId="0" applyNumberFormat="0" applyBorder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166" fontId="60" fillId="51" borderId="0" applyNumberFormat="0" applyBorder="0" applyAlignment="0" applyProtection="0">
      <alignment vertical="center"/>
    </xf>
    <xf numFmtId="0" fontId="60" fillId="44" borderId="0" applyNumberFormat="0" applyBorder="0" applyAlignment="0" applyProtection="0">
      <alignment vertical="center"/>
    </xf>
    <xf numFmtId="0" fontId="60" fillId="44" borderId="0" applyNumberFormat="0" applyBorder="0" applyAlignment="0" applyProtection="0">
      <alignment vertical="center"/>
    </xf>
    <xf numFmtId="166" fontId="60" fillId="44" borderId="0" applyNumberFormat="0" applyBorder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166" fontId="60" fillId="6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44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184" fontId="50" fillId="0" borderId="0"/>
    <xf numFmtId="185" fontId="54" fillId="0" borderId="0"/>
    <xf numFmtId="185" fontId="55" fillId="0" borderId="0"/>
    <xf numFmtId="185" fontId="55" fillId="0" borderId="0"/>
    <xf numFmtId="185" fontId="55" fillId="0" borderId="0"/>
    <xf numFmtId="186" fontId="42" fillId="0" borderId="0" applyFill="0" applyBorder="0" applyAlignment="0" applyProtection="0"/>
    <xf numFmtId="186" fontId="51" fillId="0" borderId="0" applyFont="0" applyFill="0" applyBorder="0" applyAlignment="0" applyProtection="0"/>
    <xf numFmtId="0" fontId="63" fillId="64" borderId="0" applyNumberFormat="0" applyBorder="0" applyAlignment="0" applyProtection="0"/>
    <xf numFmtId="0" fontId="63" fillId="65" borderId="0" applyNumberFormat="0" applyBorder="0" applyAlignment="0" applyProtection="0"/>
    <xf numFmtId="0" fontId="63" fillId="66" borderId="0" applyNumberFormat="0" applyBorder="0" applyAlignment="0" applyProtection="0"/>
    <xf numFmtId="0" fontId="63" fillId="67" borderId="0" applyNumberFormat="0" applyBorder="0" applyAlignment="0" applyProtection="0"/>
    <xf numFmtId="0" fontId="63" fillId="68" borderId="0" applyNumberFormat="0" applyBorder="0" applyAlignment="0" applyProtection="0"/>
    <xf numFmtId="0" fontId="63" fillId="69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166" fontId="63" fillId="70" borderId="0" applyNumberFormat="0" applyBorder="0" applyAlignment="0" applyProtection="0"/>
    <xf numFmtId="0" fontId="63" fillId="71" borderId="0" applyNumberFormat="0" applyBorder="0" applyAlignment="0" applyProtection="0"/>
    <xf numFmtId="0" fontId="63" fillId="7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166" fontId="63" fillId="46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166" fontId="63" fillId="62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166" fontId="63" fillId="7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73" borderId="0" applyNumberFormat="0" applyBorder="0" applyAlignment="0" applyProtection="0"/>
    <xf numFmtId="0" fontId="63" fillId="73" borderId="0" applyNumberFormat="0" applyBorder="0" applyAlignment="0" applyProtection="0"/>
    <xf numFmtId="166" fontId="63" fillId="7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74" borderId="0" applyNumberFormat="0" applyBorder="0" applyAlignment="0" applyProtection="0"/>
    <xf numFmtId="0" fontId="63" fillId="74" borderId="0" applyNumberFormat="0" applyBorder="0" applyAlignment="0" applyProtection="0"/>
    <xf numFmtId="166" fontId="63" fillId="74" borderId="0" applyNumberFormat="0" applyBorder="0" applyAlignment="0" applyProtection="0"/>
    <xf numFmtId="0" fontId="64" fillId="70" borderId="0" applyNumberFormat="0" applyBorder="0" applyAlignment="0" applyProtection="0"/>
    <xf numFmtId="0" fontId="64" fillId="70" borderId="0" applyNumberFormat="0" applyBorder="0" applyAlignment="0" applyProtection="0"/>
    <xf numFmtId="0" fontId="64" fillId="70" borderId="0" applyNumberFormat="0" applyBorder="0" applyAlignment="0" applyProtection="0"/>
    <xf numFmtId="0" fontId="64" fillId="70" borderId="0" applyNumberFormat="0" applyBorder="0" applyAlignment="0" applyProtection="0"/>
    <xf numFmtId="0" fontId="64" fillId="70" borderId="0" applyNumberFormat="0" applyBorder="0" applyAlignment="0" applyProtection="0"/>
    <xf numFmtId="0" fontId="64" fillId="70" borderId="0" applyNumberFormat="0" applyBorder="0" applyAlignment="0" applyProtection="0"/>
    <xf numFmtId="0" fontId="64" fillId="70" borderId="0" applyNumberFormat="0" applyBorder="0" applyAlignment="0" applyProtection="0"/>
    <xf numFmtId="0" fontId="64" fillId="70" borderId="0" applyNumberFormat="0" applyBorder="0" applyAlignment="0" applyProtection="0"/>
    <xf numFmtId="0" fontId="63" fillId="52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167" fontId="63" fillId="70" borderId="0" applyNumberFormat="0" applyBorder="0" applyAlignment="0" applyProtection="0"/>
    <xf numFmtId="0" fontId="64" fillId="70" borderId="0" applyNumberFormat="0" applyBorder="0" applyAlignment="0" applyProtection="0"/>
    <xf numFmtId="0" fontId="65" fillId="70" borderId="0" applyNumberFormat="0" applyBorder="0" applyAlignment="0" applyProtection="0"/>
    <xf numFmtId="0" fontId="64" fillId="70" borderId="0" applyNumberFormat="0" applyBorder="0" applyAlignment="0" applyProtection="0"/>
    <xf numFmtId="166" fontId="64" fillId="70" borderId="0" applyNumberFormat="0" applyBorder="0" applyAlignment="0" applyProtection="0"/>
    <xf numFmtId="0" fontId="63" fillId="70" borderId="0" applyNumberFormat="0" applyBorder="0" applyAlignment="0" applyProtection="0"/>
    <xf numFmtId="167" fontId="63" fillId="70" borderId="0" applyNumberFormat="0" applyBorder="0" applyAlignment="0" applyProtection="0"/>
    <xf numFmtId="0" fontId="66" fillId="6" borderId="0" applyNumberFormat="0" applyBorder="0" applyAlignment="0" applyProtection="0"/>
    <xf numFmtId="0" fontId="64" fillId="70" borderId="0" applyNumberFormat="0" applyBorder="0" applyAlignment="0" applyProtection="0"/>
    <xf numFmtId="0" fontId="64" fillId="70" borderId="0" applyNumberFormat="0" applyBorder="0" applyAlignment="0" applyProtection="0"/>
    <xf numFmtId="0" fontId="64" fillId="70" borderId="0" applyNumberFormat="0" applyBorder="0" applyAlignment="0" applyProtection="0"/>
    <xf numFmtId="0" fontId="64" fillId="70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3" fillId="7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167" fontId="63" fillId="46" borderId="0" applyNumberFormat="0" applyBorder="0" applyAlignment="0" applyProtection="0"/>
    <xf numFmtId="0" fontId="64" fillId="46" borderId="0" applyNumberFormat="0" applyBorder="0" applyAlignment="0" applyProtection="0"/>
    <xf numFmtId="0" fontId="65" fillId="46" borderId="0" applyNumberFormat="0" applyBorder="0" applyAlignment="0" applyProtection="0"/>
    <xf numFmtId="0" fontId="64" fillId="46" borderId="0" applyNumberFormat="0" applyBorder="0" applyAlignment="0" applyProtection="0"/>
    <xf numFmtId="166" fontId="64" fillId="46" borderId="0" applyNumberFormat="0" applyBorder="0" applyAlignment="0" applyProtection="0"/>
    <xf numFmtId="0" fontId="63" fillId="46" borderId="0" applyNumberFormat="0" applyBorder="0" applyAlignment="0" applyProtection="0"/>
    <xf numFmtId="167" fontId="63" fillId="46" borderId="0" applyNumberFormat="0" applyBorder="0" applyAlignment="0" applyProtection="0"/>
    <xf numFmtId="0" fontId="66" fillId="7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3" fillId="63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167" fontId="63" fillId="62" borderId="0" applyNumberFormat="0" applyBorder="0" applyAlignment="0" applyProtection="0"/>
    <xf numFmtId="0" fontId="64" fillId="62" borderId="0" applyNumberFormat="0" applyBorder="0" applyAlignment="0" applyProtection="0"/>
    <xf numFmtId="0" fontId="65" fillId="62" borderId="0" applyNumberFormat="0" applyBorder="0" applyAlignment="0" applyProtection="0"/>
    <xf numFmtId="0" fontId="64" fillId="62" borderId="0" applyNumberFormat="0" applyBorder="0" applyAlignment="0" applyProtection="0"/>
    <xf numFmtId="166" fontId="64" fillId="62" borderId="0" applyNumberFormat="0" applyBorder="0" applyAlignment="0" applyProtection="0"/>
    <xf numFmtId="0" fontId="63" fillId="62" borderId="0" applyNumberFormat="0" applyBorder="0" applyAlignment="0" applyProtection="0"/>
    <xf numFmtId="167" fontId="63" fillId="62" borderId="0" applyNumberFormat="0" applyBorder="0" applyAlignment="0" applyProtection="0"/>
    <xf numFmtId="0" fontId="66" fillId="25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3" fillId="47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167" fontId="63" fillId="72" borderId="0" applyNumberFormat="0" applyBorder="0" applyAlignment="0" applyProtection="0"/>
    <xf numFmtId="0" fontId="64" fillId="72" borderId="0" applyNumberFormat="0" applyBorder="0" applyAlignment="0" applyProtection="0"/>
    <xf numFmtId="0" fontId="65" fillId="72" borderId="0" applyNumberFormat="0" applyBorder="0" applyAlignment="0" applyProtection="0"/>
    <xf numFmtId="0" fontId="64" fillId="72" borderId="0" applyNumberFormat="0" applyBorder="0" applyAlignment="0" applyProtection="0"/>
    <xf numFmtId="166" fontId="64" fillId="72" borderId="0" applyNumberFormat="0" applyBorder="0" applyAlignment="0" applyProtection="0"/>
    <xf numFmtId="0" fontId="10" fillId="29" borderId="0" applyNumberFormat="0" applyBorder="0" applyAlignment="0" applyProtection="0">
      <alignment vertical="center"/>
    </xf>
    <xf numFmtId="0" fontId="63" fillId="72" borderId="0" applyNumberFormat="0" applyBorder="0" applyAlignment="0" applyProtection="0"/>
    <xf numFmtId="167" fontId="63" fillId="72" borderId="0" applyNumberFormat="0" applyBorder="0" applyAlignment="0" applyProtection="0"/>
    <xf numFmtId="0" fontId="66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3" fillId="52" borderId="0" applyNumberFormat="0" applyBorder="0" applyAlignment="0" applyProtection="0"/>
    <xf numFmtId="0" fontId="63" fillId="73" borderId="0" applyNumberFormat="0" applyBorder="0" applyAlignment="0" applyProtection="0"/>
    <xf numFmtId="0" fontId="63" fillId="73" borderId="0" applyNumberFormat="0" applyBorder="0" applyAlignment="0" applyProtection="0"/>
    <xf numFmtId="167" fontId="63" fillId="73" borderId="0" applyNumberFormat="0" applyBorder="0" applyAlignment="0" applyProtection="0"/>
    <xf numFmtId="0" fontId="64" fillId="73" borderId="0" applyNumberFormat="0" applyBorder="0" applyAlignment="0" applyProtection="0"/>
    <xf numFmtId="0" fontId="65" fillId="73" borderId="0" applyNumberFormat="0" applyBorder="0" applyAlignment="0" applyProtection="0"/>
    <xf numFmtId="0" fontId="64" fillId="73" borderId="0" applyNumberFormat="0" applyBorder="0" applyAlignment="0" applyProtection="0"/>
    <xf numFmtId="166" fontId="64" fillId="73" borderId="0" applyNumberFormat="0" applyBorder="0" applyAlignment="0" applyProtection="0"/>
    <xf numFmtId="0" fontId="63" fillId="73" borderId="0" applyNumberFormat="0" applyBorder="0" applyAlignment="0" applyProtection="0"/>
    <xf numFmtId="167" fontId="63" fillId="73" borderId="0" applyNumberFormat="0" applyBorder="0" applyAlignment="0" applyProtection="0"/>
    <xf numFmtId="0" fontId="66" fillId="3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3" fillId="46" borderId="0" applyNumberFormat="0" applyBorder="0" applyAlignment="0" applyProtection="0"/>
    <xf numFmtId="0" fontId="63" fillId="74" borderId="0" applyNumberFormat="0" applyBorder="0" applyAlignment="0" applyProtection="0"/>
    <xf numFmtId="0" fontId="63" fillId="74" borderId="0" applyNumberFormat="0" applyBorder="0" applyAlignment="0" applyProtection="0"/>
    <xf numFmtId="167" fontId="63" fillId="74" borderId="0" applyNumberFormat="0" applyBorder="0" applyAlignment="0" applyProtection="0"/>
    <xf numFmtId="0" fontId="64" fillId="74" borderId="0" applyNumberFormat="0" applyBorder="0" applyAlignment="0" applyProtection="0"/>
    <xf numFmtId="0" fontId="65" fillId="74" borderId="0" applyNumberFormat="0" applyBorder="0" applyAlignment="0" applyProtection="0"/>
    <xf numFmtId="0" fontId="64" fillId="74" borderId="0" applyNumberFormat="0" applyBorder="0" applyAlignment="0" applyProtection="0"/>
    <xf numFmtId="166" fontId="64" fillId="74" borderId="0" applyNumberFormat="0" applyBorder="0" applyAlignment="0" applyProtection="0"/>
    <xf numFmtId="0" fontId="63" fillId="74" borderId="0" applyNumberFormat="0" applyBorder="0" applyAlignment="0" applyProtection="0"/>
    <xf numFmtId="167" fontId="63" fillId="74" borderId="0" applyNumberFormat="0" applyBorder="0" applyAlignment="0" applyProtection="0"/>
    <xf numFmtId="0" fontId="66" fillId="8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3" fillId="70" borderId="0" applyNumberFormat="0" applyBorder="0" applyAlignment="0" applyProtection="0"/>
    <xf numFmtId="0" fontId="63" fillId="46" borderId="0" applyNumberFormat="0" applyBorder="0" applyAlignment="0" applyProtection="0"/>
    <xf numFmtId="0" fontId="63" fillId="62" borderId="0" applyNumberFormat="0" applyBorder="0" applyAlignment="0" applyProtection="0"/>
    <xf numFmtId="0" fontId="63" fillId="72" borderId="0" applyNumberFormat="0" applyBorder="0" applyAlignment="0" applyProtection="0"/>
    <xf numFmtId="0" fontId="63" fillId="73" borderId="0" applyNumberFormat="0" applyBorder="0" applyAlignment="0" applyProtection="0"/>
    <xf numFmtId="0" fontId="63" fillId="74" borderId="0" applyNumberFormat="0" applyBorder="0" applyAlignment="0" applyProtection="0"/>
    <xf numFmtId="167" fontId="63" fillId="70" borderId="0" applyNumberFormat="0" applyBorder="0" applyAlignment="0" applyProtection="0"/>
    <xf numFmtId="167" fontId="63" fillId="70" borderId="0" applyNumberFormat="0" applyBorder="0" applyAlignment="0" applyProtection="0"/>
    <xf numFmtId="167" fontId="63" fillId="70" borderId="0" applyNumberFormat="0" applyBorder="0" applyAlignment="0" applyProtection="0"/>
    <xf numFmtId="167" fontId="63" fillId="46" borderId="0" applyNumberFormat="0" applyBorder="0" applyAlignment="0" applyProtection="0"/>
    <xf numFmtId="167" fontId="63" fillId="46" borderId="0" applyNumberFormat="0" applyBorder="0" applyAlignment="0" applyProtection="0"/>
    <xf numFmtId="167" fontId="63" fillId="46" borderId="0" applyNumberFormat="0" applyBorder="0" applyAlignment="0" applyProtection="0"/>
    <xf numFmtId="167" fontId="63" fillId="62" borderId="0" applyNumberFormat="0" applyBorder="0" applyAlignment="0" applyProtection="0"/>
    <xf numFmtId="167" fontId="63" fillId="62" borderId="0" applyNumberFormat="0" applyBorder="0" applyAlignment="0" applyProtection="0"/>
    <xf numFmtId="167" fontId="63" fillId="62" borderId="0" applyNumberFormat="0" applyBorder="0" applyAlignment="0" applyProtection="0"/>
    <xf numFmtId="167" fontId="63" fillId="72" borderId="0" applyNumberFormat="0" applyBorder="0" applyAlignment="0" applyProtection="0"/>
    <xf numFmtId="167" fontId="63" fillId="72" borderId="0" applyNumberFormat="0" applyBorder="0" applyAlignment="0" applyProtection="0"/>
    <xf numFmtId="167" fontId="63" fillId="72" borderId="0" applyNumberFormat="0" applyBorder="0" applyAlignment="0" applyProtection="0"/>
    <xf numFmtId="167" fontId="63" fillId="73" borderId="0" applyNumberFormat="0" applyBorder="0" applyAlignment="0" applyProtection="0"/>
    <xf numFmtId="167" fontId="63" fillId="73" borderId="0" applyNumberFormat="0" applyBorder="0" applyAlignment="0" applyProtection="0"/>
    <xf numFmtId="167" fontId="63" fillId="73" borderId="0" applyNumberFormat="0" applyBorder="0" applyAlignment="0" applyProtection="0"/>
    <xf numFmtId="167" fontId="63" fillId="74" borderId="0" applyNumberFormat="0" applyBorder="0" applyAlignment="0" applyProtection="0"/>
    <xf numFmtId="167" fontId="63" fillId="74" borderId="0" applyNumberFormat="0" applyBorder="0" applyAlignment="0" applyProtection="0"/>
    <xf numFmtId="167" fontId="63" fillId="74" borderId="0" applyNumberFormat="0" applyBorder="0" applyAlignment="0" applyProtection="0"/>
    <xf numFmtId="167" fontId="63" fillId="52" borderId="0" applyNumberFormat="0" applyBorder="0" applyAlignment="0" applyProtection="0"/>
    <xf numFmtId="0" fontId="67" fillId="70" borderId="0" applyNumberFormat="0" applyBorder="0" applyAlignment="0" applyProtection="0"/>
    <xf numFmtId="177" fontId="67" fillId="70" borderId="0" applyNumberFormat="0" applyBorder="0" applyAlignment="0" applyProtection="0"/>
    <xf numFmtId="0" fontId="63" fillId="70" borderId="0" applyNumberFormat="0" applyBorder="0" applyAlignment="0" applyProtection="0"/>
    <xf numFmtId="0" fontId="67" fillId="70" borderId="0" applyNumberFormat="0" applyBorder="0" applyAlignment="0" applyProtection="0"/>
    <xf numFmtId="0" fontId="63" fillId="70" borderId="0" applyNumberFormat="0" applyBorder="0" applyAlignment="0" applyProtection="0"/>
    <xf numFmtId="167" fontId="63" fillId="71" borderId="0" applyNumberFormat="0" applyBorder="0" applyAlignment="0" applyProtection="0"/>
    <xf numFmtId="0" fontId="67" fillId="46" borderId="0" applyNumberFormat="0" applyBorder="0" applyAlignment="0" applyProtection="0"/>
    <xf numFmtId="177" fontId="67" fillId="46" borderId="0" applyNumberFormat="0" applyBorder="0" applyAlignment="0" applyProtection="0"/>
    <xf numFmtId="0" fontId="63" fillId="46" borderId="0" applyNumberFormat="0" applyBorder="0" applyAlignment="0" applyProtection="0"/>
    <xf numFmtId="0" fontId="67" fillId="46" borderId="0" applyNumberFormat="0" applyBorder="0" applyAlignment="0" applyProtection="0"/>
    <xf numFmtId="0" fontId="63" fillId="46" borderId="0" applyNumberFormat="0" applyBorder="0" applyAlignment="0" applyProtection="0"/>
    <xf numFmtId="167" fontId="63" fillId="63" borderId="0" applyNumberFormat="0" applyBorder="0" applyAlignment="0" applyProtection="0"/>
    <xf numFmtId="0" fontId="67" fillId="62" borderId="0" applyNumberFormat="0" applyBorder="0" applyAlignment="0" applyProtection="0"/>
    <xf numFmtId="177" fontId="67" fillId="62" borderId="0" applyNumberFormat="0" applyBorder="0" applyAlignment="0" applyProtection="0"/>
    <xf numFmtId="0" fontId="63" fillId="62" borderId="0" applyNumberFormat="0" applyBorder="0" applyAlignment="0" applyProtection="0"/>
    <xf numFmtId="0" fontId="67" fillId="62" borderId="0" applyNumberFormat="0" applyBorder="0" applyAlignment="0" applyProtection="0"/>
    <xf numFmtId="0" fontId="63" fillId="62" borderId="0" applyNumberFormat="0" applyBorder="0" applyAlignment="0" applyProtection="0"/>
    <xf numFmtId="167" fontId="63" fillId="47" borderId="0" applyNumberFormat="0" applyBorder="0" applyAlignment="0" applyProtection="0"/>
    <xf numFmtId="0" fontId="67" fillId="72" borderId="0" applyNumberFormat="0" applyBorder="0" applyAlignment="0" applyProtection="0"/>
    <xf numFmtId="177" fontId="67" fillId="72" borderId="0" applyNumberFormat="0" applyBorder="0" applyAlignment="0" applyProtection="0"/>
    <xf numFmtId="0" fontId="63" fillId="72" borderId="0" applyNumberFormat="0" applyBorder="0" applyAlignment="0" applyProtection="0"/>
    <xf numFmtId="0" fontId="67" fillId="72" borderId="0" applyNumberFormat="0" applyBorder="0" applyAlignment="0" applyProtection="0"/>
    <xf numFmtId="0" fontId="63" fillId="72" borderId="0" applyNumberFormat="0" applyBorder="0" applyAlignment="0" applyProtection="0"/>
    <xf numFmtId="167" fontId="63" fillId="52" borderId="0" applyNumberFormat="0" applyBorder="0" applyAlignment="0" applyProtection="0"/>
    <xf numFmtId="0" fontId="67" fillId="73" borderId="0" applyNumberFormat="0" applyBorder="0" applyAlignment="0" applyProtection="0"/>
    <xf numFmtId="177" fontId="67" fillId="73" borderId="0" applyNumberFormat="0" applyBorder="0" applyAlignment="0" applyProtection="0"/>
    <xf numFmtId="0" fontId="63" fillId="73" borderId="0" applyNumberFormat="0" applyBorder="0" applyAlignment="0" applyProtection="0"/>
    <xf numFmtId="0" fontId="67" fillId="73" borderId="0" applyNumberFormat="0" applyBorder="0" applyAlignment="0" applyProtection="0"/>
    <xf numFmtId="0" fontId="63" fillId="73" borderId="0" applyNumberFormat="0" applyBorder="0" applyAlignment="0" applyProtection="0"/>
    <xf numFmtId="167" fontId="63" fillId="54" borderId="0" applyNumberFormat="0" applyBorder="0" applyAlignment="0" applyProtection="0"/>
    <xf numFmtId="0" fontId="67" fillId="74" borderId="0" applyNumberFormat="0" applyBorder="0" applyAlignment="0" applyProtection="0"/>
    <xf numFmtId="177" fontId="67" fillId="74" borderId="0" applyNumberFormat="0" applyBorder="0" applyAlignment="0" applyProtection="0"/>
    <xf numFmtId="0" fontId="63" fillId="74" borderId="0" applyNumberFormat="0" applyBorder="0" applyAlignment="0" applyProtection="0"/>
    <xf numFmtId="0" fontId="67" fillId="74" borderId="0" applyNumberFormat="0" applyBorder="0" applyAlignment="0" applyProtection="0"/>
    <xf numFmtId="0" fontId="63" fillId="74" borderId="0" applyNumberFormat="0" applyBorder="0" applyAlignment="0" applyProtection="0"/>
    <xf numFmtId="0" fontId="68" fillId="70" borderId="0" applyNumberFormat="0" applyBorder="0" applyAlignment="0" applyProtection="0">
      <alignment vertical="center"/>
    </xf>
    <xf numFmtId="0" fontId="68" fillId="70" borderId="0" applyNumberFormat="0" applyBorder="0" applyAlignment="0" applyProtection="0">
      <alignment vertical="center"/>
    </xf>
    <xf numFmtId="166" fontId="68" fillId="70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166" fontId="68" fillId="46" borderId="0" applyNumberFormat="0" applyBorder="0" applyAlignment="0" applyProtection="0">
      <alignment vertical="center"/>
    </xf>
    <xf numFmtId="0" fontId="68" fillId="62" borderId="0" applyNumberFormat="0" applyBorder="0" applyAlignment="0" applyProtection="0">
      <alignment vertical="center"/>
    </xf>
    <xf numFmtId="0" fontId="68" fillId="62" borderId="0" applyNumberFormat="0" applyBorder="0" applyAlignment="0" applyProtection="0">
      <alignment vertical="center"/>
    </xf>
    <xf numFmtId="166" fontId="68" fillId="62" borderId="0" applyNumberFormat="0" applyBorder="0" applyAlignment="0" applyProtection="0">
      <alignment vertical="center"/>
    </xf>
    <xf numFmtId="0" fontId="68" fillId="72" borderId="0" applyNumberFormat="0" applyBorder="0" applyAlignment="0" applyProtection="0">
      <alignment vertical="center"/>
    </xf>
    <xf numFmtId="0" fontId="68" fillId="72" borderId="0" applyNumberFormat="0" applyBorder="0" applyAlignment="0" applyProtection="0">
      <alignment vertical="center"/>
    </xf>
    <xf numFmtId="166" fontId="68" fillId="72" borderId="0" applyNumberFormat="0" applyBorder="0" applyAlignment="0" applyProtection="0">
      <alignment vertical="center"/>
    </xf>
    <xf numFmtId="0" fontId="68" fillId="73" borderId="0" applyNumberFormat="0" applyBorder="0" applyAlignment="0" applyProtection="0">
      <alignment vertical="center"/>
    </xf>
    <xf numFmtId="0" fontId="68" fillId="73" borderId="0" applyNumberFormat="0" applyBorder="0" applyAlignment="0" applyProtection="0">
      <alignment vertical="center"/>
    </xf>
    <xf numFmtId="166" fontId="68" fillId="73" borderId="0" applyNumberFormat="0" applyBorder="0" applyAlignment="0" applyProtection="0">
      <alignment vertical="center"/>
    </xf>
    <xf numFmtId="0" fontId="68" fillId="74" borderId="0" applyNumberFormat="0" applyBorder="0" applyAlignment="0" applyProtection="0">
      <alignment vertical="center"/>
    </xf>
    <xf numFmtId="0" fontId="68" fillId="74" borderId="0" applyNumberFormat="0" applyBorder="0" applyAlignment="0" applyProtection="0">
      <alignment vertical="center"/>
    </xf>
    <xf numFmtId="166" fontId="68" fillId="74" borderId="0" applyNumberFormat="0" applyBorder="0" applyAlignment="0" applyProtection="0">
      <alignment vertical="center"/>
    </xf>
    <xf numFmtId="0" fontId="69" fillId="73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73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187" fontId="50" fillId="0" borderId="0">
      <alignment horizontal="center"/>
    </xf>
    <xf numFmtId="188" fontId="50" fillId="0" borderId="0">
      <alignment horizontal="center"/>
    </xf>
    <xf numFmtId="189" fontId="50" fillId="0" borderId="0">
      <alignment horizontal="center"/>
    </xf>
    <xf numFmtId="190" fontId="50" fillId="0" borderId="0">
      <alignment horizontal="center"/>
    </xf>
    <xf numFmtId="191" fontId="50" fillId="0" borderId="0">
      <alignment horizontal="center"/>
    </xf>
    <xf numFmtId="192" fontId="70" fillId="0" borderId="0" applyFill="0" applyBorder="0" applyProtection="0">
      <alignment horizontal="right" vertical="center"/>
    </xf>
    <xf numFmtId="193" fontId="51" fillId="0" borderId="0"/>
    <xf numFmtId="193" fontId="51" fillId="0" borderId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56" fillId="76" borderId="0" applyNumberFormat="0" applyBorder="0" applyAlignment="0" applyProtection="0"/>
    <xf numFmtId="0" fontId="56" fillId="76" borderId="0" applyNumberFormat="0" applyBorder="0" applyAlignment="0" applyProtection="0"/>
    <xf numFmtId="166" fontId="56" fillId="76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166" fontId="56" fillId="77" borderId="0" applyNumberFormat="0" applyBorder="0" applyAlignment="0" applyProtection="0"/>
    <xf numFmtId="0" fontId="72" fillId="76" borderId="0" applyNumberFormat="0" applyBorder="0" applyAlignment="0" applyProtection="0"/>
    <xf numFmtId="0" fontId="72" fillId="76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166" fontId="63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3" fillId="80" borderId="0" applyNumberFormat="0" applyBorder="0" applyAlignment="0" applyProtection="0"/>
    <xf numFmtId="0" fontId="63" fillId="80" borderId="0" applyNumberFormat="0" applyBorder="0" applyAlignment="0" applyProtection="0"/>
    <xf numFmtId="0" fontId="63" fillId="79" borderId="0" applyNumberFormat="0" applyBorder="0" applyAlignment="0" applyProtection="0"/>
    <xf numFmtId="167" fontId="63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9" borderId="0" applyNumberFormat="0" applyBorder="0" applyAlignment="0" applyProtection="0"/>
    <xf numFmtId="0" fontId="64" fillId="79" borderId="0" applyNumberFormat="0" applyBorder="0" applyAlignment="0" applyProtection="0"/>
    <xf numFmtId="166" fontId="64" fillId="79" borderId="0" applyNumberFormat="0" applyBorder="0" applyAlignment="0" applyProtection="0"/>
    <xf numFmtId="0" fontId="63" fillId="79" borderId="0" applyNumberFormat="0" applyBorder="0" applyAlignment="0" applyProtection="0"/>
    <xf numFmtId="0" fontId="63" fillId="79" borderId="0" applyNumberFormat="0" applyBorder="0" applyAlignment="0" applyProtection="0"/>
    <xf numFmtId="0" fontId="63" fillId="79" borderId="0" applyNumberFormat="0" applyBorder="0" applyAlignment="0" applyProtection="0"/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63" fillId="79" borderId="0" applyNumberFormat="0" applyBorder="0" applyAlignment="0" applyProtection="0"/>
    <xf numFmtId="0" fontId="64" fillId="79" borderId="0" applyNumberFormat="0" applyBorder="0" applyAlignment="0" applyProtection="0"/>
    <xf numFmtId="166" fontId="64" fillId="79" borderId="0" applyNumberFormat="0" applyBorder="0" applyAlignment="0" applyProtection="0"/>
    <xf numFmtId="167" fontId="63" fillId="79" borderId="0" applyNumberFormat="0" applyBorder="0" applyAlignment="0" applyProtection="0"/>
    <xf numFmtId="0" fontId="64" fillId="79" borderId="0" applyNumberFormat="0" applyBorder="0" applyAlignment="0" applyProtection="0"/>
    <xf numFmtId="166" fontId="64" fillId="79" borderId="0" applyNumberFormat="0" applyBorder="0" applyAlignment="0" applyProtection="0"/>
    <xf numFmtId="0" fontId="66" fillId="2" borderId="0" applyNumberFormat="0" applyBorder="0" applyAlignment="0" applyProtection="0"/>
    <xf numFmtId="0" fontId="64" fillId="79" borderId="0" applyNumberFormat="0" applyBorder="0" applyAlignment="0" applyProtection="0"/>
    <xf numFmtId="166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71" fillId="81" borderId="0" applyNumberFormat="0" applyBorder="0" applyAlignment="0" applyProtection="0"/>
    <xf numFmtId="0" fontId="71" fillId="81" borderId="0" applyNumberFormat="0" applyBorder="0" applyAlignment="0" applyProtection="0"/>
    <xf numFmtId="0" fontId="56" fillId="82" borderId="0" applyNumberFormat="0" applyBorder="0" applyAlignment="0" applyProtection="0"/>
    <xf numFmtId="0" fontId="56" fillId="82" borderId="0" applyNumberFormat="0" applyBorder="0" applyAlignment="0" applyProtection="0"/>
    <xf numFmtId="166" fontId="56" fillId="82" borderId="0" applyNumberFormat="0" applyBorder="0" applyAlignment="0" applyProtection="0"/>
    <xf numFmtId="0" fontId="71" fillId="83" borderId="0" applyNumberFormat="0" applyBorder="0" applyAlignment="0" applyProtection="0"/>
    <xf numFmtId="0" fontId="71" fillId="83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166" fontId="56" fillId="84" borderId="0" applyNumberFormat="0" applyBorder="0" applyAlignment="0" applyProtection="0"/>
    <xf numFmtId="0" fontId="72" fillId="85" borderId="0" applyNumberFormat="0" applyBorder="0" applyAlignment="0" applyProtection="0"/>
    <xf numFmtId="0" fontId="72" fillId="85" borderId="0" applyNumberFormat="0" applyBorder="0" applyAlignment="0" applyProtection="0"/>
    <xf numFmtId="0" fontId="63" fillId="85" borderId="0" applyNumberFormat="0" applyBorder="0" applyAlignment="0" applyProtection="0"/>
    <xf numFmtId="0" fontId="63" fillId="85" borderId="0" applyNumberFormat="0" applyBorder="0" applyAlignment="0" applyProtection="0"/>
    <xf numFmtId="166" fontId="63" fillId="85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3" fillId="71" borderId="0" applyNumberFormat="0" applyBorder="0" applyAlignment="0" applyProtection="0"/>
    <xf numFmtId="0" fontId="63" fillId="71" borderId="0" applyNumberFormat="0" applyBorder="0" applyAlignment="0" applyProtection="0"/>
    <xf numFmtId="0" fontId="63" fillId="86" borderId="0" applyNumberFormat="0" applyBorder="0" applyAlignment="0" applyProtection="0"/>
    <xf numFmtId="167" fontId="63" fillId="86" borderId="0" applyNumberFormat="0" applyBorder="0" applyAlignment="0" applyProtection="0"/>
    <xf numFmtId="0" fontId="64" fillId="86" borderId="0" applyNumberFormat="0" applyBorder="0" applyAlignment="0" applyProtection="0"/>
    <xf numFmtId="0" fontId="65" fillId="86" borderId="0" applyNumberFormat="0" applyBorder="0" applyAlignment="0" applyProtection="0"/>
    <xf numFmtId="0" fontId="64" fillId="86" borderId="0" applyNumberFormat="0" applyBorder="0" applyAlignment="0" applyProtection="0"/>
    <xf numFmtId="166" fontId="64" fillId="86" borderId="0" applyNumberFormat="0" applyBorder="0" applyAlignment="0" applyProtection="0"/>
    <xf numFmtId="0" fontId="63" fillId="86" borderId="0" applyNumberFormat="0" applyBorder="0" applyAlignment="0" applyProtection="0"/>
    <xf numFmtId="0" fontId="63" fillId="86" borderId="0" applyNumberFormat="0" applyBorder="0" applyAlignment="0" applyProtection="0"/>
    <xf numFmtId="0" fontId="63" fillId="86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63" fillId="86" borderId="0" applyNumberFormat="0" applyBorder="0" applyAlignment="0" applyProtection="0"/>
    <xf numFmtId="0" fontId="64" fillId="86" borderId="0" applyNumberFormat="0" applyBorder="0" applyAlignment="0" applyProtection="0"/>
    <xf numFmtId="166" fontId="64" fillId="86" borderId="0" applyNumberFormat="0" applyBorder="0" applyAlignment="0" applyProtection="0"/>
    <xf numFmtId="167" fontId="63" fillId="86" borderId="0" applyNumberFormat="0" applyBorder="0" applyAlignment="0" applyProtection="0"/>
    <xf numFmtId="0" fontId="64" fillId="86" borderId="0" applyNumberFormat="0" applyBorder="0" applyAlignment="0" applyProtection="0"/>
    <xf numFmtId="166" fontId="64" fillId="86" borderId="0" applyNumberFormat="0" applyBorder="0" applyAlignment="0" applyProtection="0"/>
    <xf numFmtId="0" fontId="66" fillId="3" borderId="0" applyNumberFormat="0" applyBorder="0" applyAlignment="0" applyProtection="0"/>
    <xf numFmtId="0" fontId="64" fillId="86" borderId="0" applyNumberFormat="0" applyBorder="0" applyAlignment="0" applyProtection="0"/>
    <xf numFmtId="166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71" fillId="81" borderId="0" applyNumberFormat="0" applyBorder="0" applyAlignment="0" applyProtection="0"/>
    <xf numFmtId="0" fontId="71" fillId="81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166" fontId="56" fillId="87" borderId="0" applyNumberFormat="0" applyBorder="0" applyAlignment="0" applyProtection="0"/>
    <xf numFmtId="0" fontId="71" fillId="88" borderId="0" applyNumberFormat="0" applyBorder="0" applyAlignment="0" applyProtection="0"/>
    <xf numFmtId="0" fontId="71" fillId="88" borderId="0" applyNumberFormat="0" applyBorder="0" applyAlignment="0" applyProtection="0"/>
    <xf numFmtId="0" fontId="56" fillId="89" borderId="0" applyNumberFormat="0" applyBorder="0" applyAlignment="0" applyProtection="0"/>
    <xf numFmtId="0" fontId="56" fillId="89" borderId="0" applyNumberFormat="0" applyBorder="0" applyAlignment="0" applyProtection="0"/>
    <xf numFmtId="166" fontId="56" fillId="89" borderId="0" applyNumberFormat="0" applyBorder="0" applyAlignment="0" applyProtection="0"/>
    <xf numFmtId="0" fontId="72" fillId="83" borderId="0" applyNumberFormat="0" applyBorder="0" applyAlignment="0" applyProtection="0"/>
    <xf numFmtId="0" fontId="72" fillId="83" borderId="0" applyNumberFormat="0" applyBorder="0" applyAlignment="0" applyProtection="0"/>
    <xf numFmtId="0" fontId="63" fillId="83" borderId="0" applyNumberFormat="0" applyBorder="0" applyAlignment="0" applyProtection="0"/>
    <xf numFmtId="0" fontId="63" fillId="83" borderId="0" applyNumberFormat="0" applyBorder="0" applyAlignment="0" applyProtection="0"/>
    <xf numFmtId="166" fontId="63" fillId="83" borderId="0" applyNumberFormat="0" applyBorder="0" applyAlignment="0" applyProtection="0"/>
    <xf numFmtId="0" fontId="64" fillId="90" borderId="0" applyNumberFormat="0" applyBorder="0" applyAlignment="0" applyProtection="0"/>
    <xf numFmtId="0" fontId="64" fillId="90" borderId="0" applyNumberFormat="0" applyBorder="0" applyAlignment="0" applyProtection="0"/>
    <xf numFmtId="0" fontId="64" fillId="90" borderId="0" applyNumberFormat="0" applyBorder="0" applyAlignment="0" applyProtection="0"/>
    <xf numFmtId="0" fontId="64" fillId="90" borderId="0" applyNumberFormat="0" applyBorder="0" applyAlignment="0" applyProtection="0"/>
    <xf numFmtId="0" fontId="64" fillId="90" borderId="0" applyNumberFormat="0" applyBorder="0" applyAlignment="0" applyProtection="0"/>
    <xf numFmtId="0" fontId="64" fillId="90" borderId="0" applyNumberFormat="0" applyBorder="0" applyAlignment="0" applyProtection="0"/>
    <xf numFmtId="0" fontId="64" fillId="90" borderId="0" applyNumberFormat="0" applyBorder="0" applyAlignment="0" applyProtection="0"/>
    <xf numFmtId="0" fontId="64" fillId="90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90" borderId="0" applyNumberFormat="0" applyBorder="0" applyAlignment="0" applyProtection="0"/>
    <xf numFmtId="167" fontId="63" fillId="90" borderId="0" applyNumberFormat="0" applyBorder="0" applyAlignment="0" applyProtection="0"/>
    <xf numFmtId="0" fontId="64" fillId="90" borderId="0" applyNumberFormat="0" applyBorder="0" applyAlignment="0" applyProtection="0"/>
    <xf numFmtId="0" fontId="65" fillId="90" borderId="0" applyNumberFormat="0" applyBorder="0" applyAlignment="0" applyProtection="0"/>
    <xf numFmtId="0" fontId="64" fillId="90" borderId="0" applyNumberFormat="0" applyBorder="0" applyAlignment="0" applyProtection="0"/>
    <xf numFmtId="166" fontId="64" fillId="90" borderId="0" applyNumberFormat="0" applyBorder="0" applyAlignment="0" applyProtection="0"/>
    <xf numFmtId="0" fontId="63" fillId="90" borderId="0" applyNumberFormat="0" applyBorder="0" applyAlignment="0" applyProtection="0"/>
    <xf numFmtId="0" fontId="63" fillId="90" borderId="0" applyNumberFormat="0" applyBorder="0" applyAlignment="0" applyProtection="0"/>
    <xf numFmtId="0" fontId="63" fillId="90" borderId="0" applyNumberFormat="0" applyBorder="0" applyAlignment="0" applyProtection="0"/>
    <xf numFmtId="0" fontId="10" fillId="4" borderId="0" applyNumberFormat="0" applyBorder="0" applyAlignment="0" applyProtection="0">
      <alignment vertical="center"/>
    </xf>
    <xf numFmtId="0" fontId="63" fillId="90" borderId="0" applyNumberFormat="0" applyBorder="0" applyAlignment="0" applyProtection="0"/>
    <xf numFmtId="0" fontId="64" fillId="90" borderId="0" applyNumberFormat="0" applyBorder="0" applyAlignment="0" applyProtection="0"/>
    <xf numFmtId="166" fontId="64" fillId="90" borderId="0" applyNumberFormat="0" applyBorder="0" applyAlignment="0" applyProtection="0"/>
    <xf numFmtId="167" fontId="63" fillId="90" borderId="0" applyNumberFormat="0" applyBorder="0" applyAlignment="0" applyProtection="0"/>
    <xf numFmtId="0" fontId="64" fillId="90" borderId="0" applyNumberFormat="0" applyBorder="0" applyAlignment="0" applyProtection="0"/>
    <xf numFmtId="166" fontId="64" fillId="90" borderId="0" applyNumberFormat="0" applyBorder="0" applyAlignment="0" applyProtection="0"/>
    <xf numFmtId="0" fontId="66" fillId="4" borderId="0" applyNumberFormat="0" applyBorder="0" applyAlignment="0" applyProtection="0"/>
    <xf numFmtId="0" fontId="64" fillId="90" borderId="0" applyNumberFormat="0" applyBorder="0" applyAlignment="0" applyProtection="0"/>
    <xf numFmtId="166" fontId="64" fillId="90" borderId="0" applyNumberFormat="0" applyBorder="0" applyAlignment="0" applyProtection="0"/>
    <xf numFmtId="0" fontId="64" fillId="90" borderId="0" applyNumberFormat="0" applyBorder="0" applyAlignment="0" applyProtection="0"/>
    <xf numFmtId="0" fontId="64" fillId="90" borderId="0" applyNumberFormat="0" applyBorder="0" applyAlignment="0" applyProtection="0"/>
    <xf numFmtId="0" fontId="64" fillId="90" borderId="0" applyNumberFormat="0" applyBorder="0" applyAlignment="0" applyProtection="0"/>
    <xf numFmtId="0" fontId="64" fillId="90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56" fillId="89" borderId="0" applyNumberFormat="0" applyBorder="0" applyAlignment="0" applyProtection="0"/>
    <xf numFmtId="0" fontId="56" fillId="89" borderId="0" applyNumberFormat="0" applyBorder="0" applyAlignment="0" applyProtection="0"/>
    <xf numFmtId="166" fontId="56" fillId="89" borderId="0" applyNumberFormat="0" applyBorder="0" applyAlignment="0" applyProtection="0"/>
    <xf numFmtId="0" fontId="71" fillId="83" borderId="0" applyNumberFormat="0" applyBorder="0" applyAlignment="0" applyProtection="0"/>
    <xf numFmtId="0" fontId="71" fillId="83" borderId="0" applyNumberFormat="0" applyBorder="0" applyAlignment="0" applyProtection="0"/>
    <xf numFmtId="0" fontId="56" fillId="83" borderId="0" applyNumberFormat="0" applyBorder="0" applyAlignment="0" applyProtection="0"/>
    <xf numFmtId="0" fontId="56" fillId="83" borderId="0" applyNumberFormat="0" applyBorder="0" applyAlignment="0" applyProtection="0"/>
    <xf numFmtId="166" fontId="56" fillId="83" borderId="0" applyNumberFormat="0" applyBorder="0" applyAlignment="0" applyProtection="0"/>
    <xf numFmtId="0" fontId="72" fillId="83" borderId="0" applyNumberFormat="0" applyBorder="0" applyAlignment="0" applyProtection="0"/>
    <xf numFmtId="0" fontId="72" fillId="83" borderId="0" applyNumberFormat="0" applyBorder="0" applyAlignment="0" applyProtection="0"/>
    <xf numFmtId="0" fontId="63" fillId="83" borderId="0" applyNumberFormat="0" applyBorder="0" applyAlignment="0" applyProtection="0"/>
    <xf numFmtId="0" fontId="63" fillId="83" borderId="0" applyNumberFormat="0" applyBorder="0" applyAlignment="0" applyProtection="0"/>
    <xf numFmtId="166" fontId="63" fillId="83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3" fillId="91" borderId="0" applyNumberFormat="0" applyBorder="0" applyAlignment="0" applyProtection="0"/>
    <xf numFmtId="0" fontId="63" fillId="91" borderId="0" applyNumberFormat="0" applyBorder="0" applyAlignment="0" applyProtection="0"/>
    <xf numFmtId="0" fontId="63" fillId="72" borderId="0" applyNumberFormat="0" applyBorder="0" applyAlignment="0" applyProtection="0"/>
    <xf numFmtId="167" fontId="63" fillId="72" borderId="0" applyNumberFormat="0" applyBorder="0" applyAlignment="0" applyProtection="0"/>
    <xf numFmtId="0" fontId="64" fillId="72" borderId="0" applyNumberFormat="0" applyBorder="0" applyAlignment="0" applyProtection="0"/>
    <xf numFmtId="0" fontId="65" fillId="72" borderId="0" applyNumberFormat="0" applyBorder="0" applyAlignment="0" applyProtection="0"/>
    <xf numFmtId="0" fontId="64" fillId="72" borderId="0" applyNumberFormat="0" applyBorder="0" applyAlignment="0" applyProtection="0"/>
    <xf numFmtId="166" fontId="64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4" fillId="72" borderId="0" applyNumberFormat="0" applyBorder="0" applyAlignment="0" applyProtection="0"/>
    <xf numFmtId="166" fontId="64" fillId="72" borderId="0" applyNumberFormat="0" applyBorder="0" applyAlignment="0" applyProtection="0"/>
    <xf numFmtId="167" fontId="63" fillId="72" borderId="0" applyNumberFormat="0" applyBorder="0" applyAlignment="0" applyProtection="0"/>
    <xf numFmtId="0" fontId="64" fillId="72" borderId="0" applyNumberFormat="0" applyBorder="0" applyAlignment="0" applyProtection="0"/>
    <xf numFmtId="166" fontId="64" fillId="72" borderId="0" applyNumberFormat="0" applyBorder="0" applyAlignment="0" applyProtection="0"/>
    <xf numFmtId="0" fontId="66" fillId="26" borderId="0" applyNumberFormat="0" applyBorder="0" applyAlignment="0" applyProtection="0"/>
    <xf numFmtId="0" fontId="64" fillId="72" borderId="0" applyNumberFormat="0" applyBorder="0" applyAlignment="0" applyProtection="0"/>
    <xf numFmtId="166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71" fillId="92" borderId="0" applyNumberFormat="0" applyBorder="0" applyAlignment="0" applyProtection="0"/>
    <xf numFmtId="0" fontId="71" fillId="92" borderId="0" applyNumberFormat="0" applyBorder="0" applyAlignment="0" applyProtection="0"/>
    <xf numFmtId="0" fontId="56" fillId="76" borderId="0" applyNumberFormat="0" applyBorder="0" applyAlignment="0" applyProtection="0"/>
    <xf numFmtId="0" fontId="56" fillId="76" borderId="0" applyNumberFormat="0" applyBorder="0" applyAlignment="0" applyProtection="0"/>
    <xf numFmtId="166" fontId="56" fillId="76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166" fontId="56" fillId="77" borderId="0" applyNumberFormat="0" applyBorder="0" applyAlignment="0" applyProtection="0"/>
    <xf numFmtId="0" fontId="72" fillId="76" borderId="0" applyNumberFormat="0" applyBorder="0" applyAlignment="0" applyProtection="0"/>
    <xf numFmtId="0" fontId="72" fillId="76" borderId="0" applyNumberFormat="0" applyBorder="0" applyAlignment="0" applyProtection="0"/>
    <xf numFmtId="0" fontId="63" fillId="77" borderId="0" applyNumberFormat="0" applyBorder="0" applyAlignment="0" applyProtection="0"/>
    <xf numFmtId="0" fontId="63" fillId="77" borderId="0" applyNumberFormat="0" applyBorder="0" applyAlignment="0" applyProtection="0"/>
    <xf numFmtId="166" fontId="63" fillId="77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3" fillId="73" borderId="0" applyNumberFormat="0" applyBorder="0" applyAlignment="0" applyProtection="0"/>
    <xf numFmtId="0" fontId="63" fillId="73" borderId="0" applyNumberFormat="0" applyBorder="0" applyAlignment="0" applyProtection="0"/>
    <xf numFmtId="0" fontId="63" fillId="73" borderId="0" applyNumberFormat="0" applyBorder="0" applyAlignment="0" applyProtection="0"/>
    <xf numFmtId="167" fontId="63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166" fontId="64" fillId="73" borderId="0" applyNumberFormat="0" applyBorder="0" applyAlignment="0" applyProtection="0"/>
    <xf numFmtId="0" fontId="63" fillId="73" borderId="0" applyNumberFormat="0" applyBorder="0" applyAlignment="0" applyProtection="0"/>
    <xf numFmtId="0" fontId="63" fillId="73" borderId="0" applyNumberFormat="0" applyBorder="0" applyAlignment="0" applyProtection="0"/>
    <xf numFmtId="0" fontId="63" fillId="73" borderId="0" applyNumberFormat="0" applyBorder="0" applyAlignment="0" applyProtection="0"/>
    <xf numFmtId="0" fontId="63" fillId="73" borderId="0" applyNumberFormat="0" applyBorder="0" applyAlignment="0" applyProtection="0"/>
    <xf numFmtId="0" fontId="64" fillId="73" borderId="0" applyNumberFormat="0" applyBorder="0" applyAlignment="0" applyProtection="0"/>
    <xf numFmtId="166" fontId="64" fillId="73" borderId="0" applyNumberFormat="0" applyBorder="0" applyAlignment="0" applyProtection="0"/>
    <xf numFmtId="167" fontId="63" fillId="73" borderId="0" applyNumberFormat="0" applyBorder="0" applyAlignment="0" applyProtection="0"/>
    <xf numFmtId="0" fontId="64" fillId="73" borderId="0" applyNumberFormat="0" applyBorder="0" applyAlignment="0" applyProtection="0"/>
    <xf numFmtId="166" fontId="64" fillId="73" borderId="0" applyNumberFormat="0" applyBorder="0" applyAlignment="0" applyProtection="0"/>
    <xf numFmtId="0" fontId="66" fillId="30" borderId="0" applyNumberFormat="0" applyBorder="0" applyAlignment="0" applyProtection="0"/>
    <xf numFmtId="0" fontId="64" fillId="73" borderId="0" applyNumberFormat="0" applyBorder="0" applyAlignment="0" applyProtection="0"/>
    <xf numFmtId="166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71" fillId="81" borderId="0" applyNumberFormat="0" applyBorder="0" applyAlignment="0" applyProtection="0"/>
    <xf numFmtId="0" fontId="71" fillId="81" borderId="0" applyNumberFormat="0" applyBorder="0" applyAlignment="0" applyProtection="0"/>
    <xf numFmtId="0" fontId="56" fillId="81" borderId="0" applyNumberFormat="0" applyBorder="0" applyAlignment="0" applyProtection="0"/>
    <xf numFmtId="0" fontId="56" fillId="81" borderId="0" applyNumberFormat="0" applyBorder="0" applyAlignment="0" applyProtection="0"/>
    <xf numFmtId="166" fontId="56" fillId="81" borderId="0" applyNumberFormat="0" applyBorder="0" applyAlignment="0" applyProtection="0"/>
    <xf numFmtId="0" fontId="71" fillId="93" borderId="0" applyNumberFormat="0" applyBorder="0" applyAlignment="0" applyProtection="0"/>
    <xf numFmtId="0" fontId="71" fillId="93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166" fontId="56" fillId="84" borderId="0" applyNumberFormat="0" applyBorder="0" applyAlignment="0" applyProtection="0"/>
    <xf numFmtId="0" fontId="72" fillId="93" borderId="0" applyNumberFormat="0" applyBorder="0" applyAlignment="0" applyProtection="0"/>
    <xf numFmtId="0" fontId="72" fillId="93" borderId="0" applyNumberFormat="0" applyBorder="0" applyAlignment="0" applyProtection="0"/>
    <xf numFmtId="0" fontId="63" fillId="93" borderId="0" applyNumberFormat="0" applyBorder="0" applyAlignment="0" applyProtection="0"/>
    <xf numFmtId="0" fontId="63" fillId="93" borderId="0" applyNumberFormat="0" applyBorder="0" applyAlignment="0" applyProtection="0"/>
    <xf numFmtId="166" fontId="63" fillId="93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3" fillId="86" borderId="0" applyNumberFormat="0" applyBorder="0" applyAlignment="0" applyProtection="0"/>
    <xf numFmtId="0" fontId="63" fillId="86" borderId="0" applyNumberFormat="0" applyBorder="0" applyAlignment="0" applyProtection="0"/>
    <xf numFmtId="0" fontId="63" fillId="71" borderId="0" applyNumberFormat="0" applyBorder="0" applyAlignment="0" applyProtection="0"/>
    <xf numFmtId="167" fontId="63" fillId="71" borderId="0" applyNumberFormat="0" applyBorder="0" applyAlignment="0" applyProtection="0"/>
    <xf numFmtId="0" fontId="64" fillId="71" borderId="0" applyNumberFormat="0" applyBorder="0" applyAlignment="0" applyProtection="0"/>
    <xf numFmtId="0" fontId="65" fillId="71" borderId="0" applyNumberFormat="0" applyBorder="0" applyAlignment="0" applyProtection="0"/>
    <xf numFmtId="0" fontId="64" fillId="71" borderId="0" applyNumberFormat="0" applyBorder="0" applyAlignment="0" applyProtection="0"/>
    <xf numFmtId="166" fontId="64" fillId="71" borderId="0" applyNumberFormat="0" applyBorder="0" applyAlignment="0" applyProtection="0"/>
    <xf numFmtId="0" fontId="63" fillId="71" borderId="0" applyNumberFormat="0" applyBorder="0" applyAlignment="0" applyProtection="0"/>
    <xf numFmtId="0" fontId="63" fillId="71" borderId="0" applyNumberFormat="0" applyBorder="0" applyAlignment="0" applyProtection="0"/>
    <xf numFmtId="0" fontId="63" fillId="71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63" fillId="71" borderId="0" applyNumberFormat="0" applyBorder="0" applyAlignment="0" applyProtection="0"/>
    <xf numFmtId="0" fontId="64" fillId="71" borderId="0" applyNumberFormat="0" applyBorder="0" applyAlignment="0" applyProtection="0"/>
    <xf numFmtId="166" fontId="64" fillId="71" borderId="0" applyNumberFormat="0" applyBorder="0" applyAlignment="0" applyProtection="0"/>
    <xf numFmtId="167" fontId="63" fillId="71" borderId="0" applyNumberFormat="0" applyBorder="0" applyAlignment="0" applyProtection="0"/>
    <xf numFmtId="0" fontId="64" fillId="71" borderId="0" applyNumberFormat="0" applyBorder="0" applyAlignment="0" applyProtection="0"/>
    <xf numFmtId="166" fontId="64" fillId="71" borderId="0" applyNumberFormat="0" applyBorder="0" applyAlignment="0" applyProtection="0"/>
    <xf numFmtId="0" fontId="66" fillId="5" borderId="0" applyNumberFormat="0" applyBorder="0" applyAlignment="0" applyProtection="0"/>
    <xf numFmtId="0" fontId="64" fillId="71" borderId="0" applyNumberFormat="0" applyBorder="0" applyAlignment="0" applyProtection="0"/>
    <xf numFmtId="166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167" fontId="42" fillId="0" borderId="0" applyNumberFormat="0" applyFill="0" applyBorder="0" applyAlignment="0" applyProtection="0"/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167" fontId="43" fillId="0" borderId="11">
      <alignment horizontal="center" vertical="center"/>
    </xf>
    <xf numFmtId="0" fontId="43" fillId="0" borderId="11">
      <alignment horizontal="center" vertical="center"/>
    </xf>
    <xf numFmtId="0" fontId="75" fillId="0" borderId="0">
      <alignment horizontal="left" wrapText="1"/>
    </xf>
    <xf numFmtId="0" fontId="75" fillId="0" borderId="0">
      <alignment horizontal="left" wrapText="1"/>
    </xf>
    <xf numFmtId="166" fontId="75" fillId="0" borderId="0">
      <alignment horizontal="left" wrapText="1"/>
    </xf>
    <xf numFmtId="0" fontId="76" fillId="0" borderId="12">
      <protection hidden="1"/>
    </xf>
    <xf numFmtId="0" fontId="76" fillId="0" borderId="12">
      <protection hidden="1"/>
    </xf>
    <xf numFmtId="166" fontId="76" fillId="0" borderId="12">
      <protection hidden="1"/>
    </xf>
    <xf numFmtId="0" fontId="77" fillId="53" borderId="12" applyNumberFormat="0" applyFont="0" applyBorder="0" applyAlignment="0" applyProtection="0">
      <protection hidden="1"/>
    </xf>
    <xf numFmtId="0" fontId="77" fillId="53" borderId="12" applyNumberFormat="0" applyFont="0" applyBorder="0" applyAlignment="0" applyProtection="0">
      <protection hidden="1"/>
    </xf>
    <xf numFmtId="166" fontId="77" fillId="53" borderId="12" applyNumberFormat="0" applyFont="0" applyBorder="0" applyAlignment="0" applyProtection="0">
      <protection hidden="1"/>
    </xf>
    <xf numFmtId="0" fontId="78" fillId="0" borderId="12">
      <protection hidden="1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66" fontId="42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6" fontId="73" fillId="0" borderId="0" applyNumberFormat="0" applyFill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80" fillId="51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167" fontId="80" fillId="47" borderId="0" applyNumberFormat="0" applyBorder="0" applyAlignment="0" applyProtection="0"/>
    <xf numFmtId="0" fontId="79" fillId="47" borderId="0" applyNumberFormat="0" applyBorder="0" applyAlignment="0" applyProtection="0"/>
    <xf numFmtId="0" fontId="81" fillId="47" borderId="0" applyNumberFormat="0" applyBorder="0" applyAlignment="0" applyProtection="0"/>
    <xf numFmtId="0" fontId="79" fillId="47" borderId="0" applyNumberFormat="0" applyBorder="0" applyAlignment="0" applyProtection="0"/>
    <xf numFmtId="166" fontId="79" fillId="47" borderId="0" applyNumberFormat="0" applyBorder="0" applyAlignment="0" applyProtection="0"/>
    <xf numFmtId="0" fontId="80" fillId="47" borderId="0" applyNumberFormat="0" applyBorder="0" applyAlignment="0" applyProtection="0"/>
    <xf numFmtId="167" fontId="80" fillId="47" borderId="0" applyNumberFormat="0" applyBorder="0" applyAlignment="0" applyProtection="0"/>
    <xf numFmtId="0" fontId="82" fillId="13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42" fillId="94" borderId="8" applyNumberFormat="0" applyFont="0" applyAlignment="0" applyProtection="0"/>
    <xf numFmtId="0" fontId="83" fillId="95" borderId="4" applyNumberFormat="0" applyAlignment="0" applyProtection="0"/>
    <xf numFmtId="167" fontId="50" fillId="96" borderId="13"/>
    <xf numFmtId="167" fontId="50" fillId="96" borderId="13"/>
    <xf numFmtId="167" fontId="50" fillId="96" borderId="13"/>
    <xf numFmtId="0" fontId="84" fillId="97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6" fontId="75" fillId="0" borderId="0" applyNumberFormat="0" applyFill="0" applyBorder="0" applyAlignment="0" applyProtection="0"/>
    <xf numFmtId="0" fontId="75" fillId="0" borderId="0" applyNumberFormat="0" applyFill="0" applyBorder="0" applyProtection="0">
      <alignment horizontal="right"/>
    </xf>
    <xf numFmtId="0" fontId="75" fillId="0" borderId="0" applyNumberFormat="0" applyFill="0" applyBorder="0" applyProtection="0">
      <alignment horizontal="right"/>
    </xf>
    <xf numFmtId="166" fontId="75" fillId="0" borderId="0" applyNumberFormat="0" applyFill="0" applyBorder="0" applyProtection="0">
      <alignment horizontal="right"/>
    </xf>
    <xf numFmtId="167" fontId="85" fillId="52" borderId="0" applyNumberFormat="0" applyBorder="0" applyAlignment="0" applyProtection="0"/>
    <xf numFmtId="0" fontId="86" fillId="49" borderId="0" applyNumberFormat="0" applyBorder="0" applyAlignment="0" applyProtection="0"/>
    <xf numFmtId="177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7" fillId="0" borderId="0"/>
    <xf numFmtId="0" fontId="88" fillId="0" borderId="0"/>
    <xf numFmtId="2" fontId="89" fillId="0" borderId="0">
      <protection locked="0"/>
    </xf>
    <xf numFmtId="2" fontId="90" fillId="0" borderId="0">
      <protection locked="0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167" fontId="91" fillId="0" borderId="14" applyNumberFormat="0" applyBorder="0" applyProtection="0">
      <alignment horizontal="center"/>
    </xf>
    <xf numFmtId="0" fontId="89" fillId="0" borderId="0">
      <protection locked="0"/>
    </xf>
    <xf numFmtId="0" fontId="89" fillId="0" borderId="0">
      <protection locked="0"/>
    </xf>
    <xf numFmtId="166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166" fontId="89" fillId="0" borderId="0">
      <protection locked="0"/>
    </xf>
    <xf numFmtId="165" fontId="42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94" fontId="92" fillId="0" borderId="0" applyFill="0" applyBorder="0" applyAlignment="0"/>
    <xf numFmtId="165" fontId="42" fillId="0" borderId="0" applyFill="0" applyBorder="0" applyAlignment="0"/>
    <xf numFmtId="194" fontId="92" fillId="0" borderId="0" applyFill="0" applyBorder="0" applyAlignment="0"/>
    <xf numFmtId="0" fontId="93" fillId="0" borderId="0" applyFill="0" applyBorder="0" applyAlignment="0"/>
    <xf numFmtId="195" fontId="42" fillId="0" borderId="0" applyFill="0" applyBorder="0" applyAlignment="0"/>
    <xf numFmtId="0" fontId="93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196" fontId="92" fillId="0" borderId="0" applyFill="0" applyBorder="0" applyAlignment="0"/>
    <xf numFmtId="0" fontId="42" fillId="0" borderId="0" applyFill="0" applyBorder="0" applyAlignment="0"/>
    <xf numFmtId="196" fontId="92" fillId="0" borderId="0" applyFill="0" applyBorder="0" applyAlignment="0"/>
    <xf numFmtId="197" fontId="46" fillId="0" borderId="0" applyFill="0" applyBorder="0" applyAlignment="0"/>
    <xf numFmtId="198" fontId="92" fillId="0" borderId="0" applyFill="0" applyBorder="0" applyAlignment="0"/>
    <xf numFmtId="197" fontId="46" fillId="0" borderId="0" applyFill="0" applyBorder="0" applyAlignment="0"/>
    <xf numFmtId="199" fontId="42" fillId="0" borderId="0" applyFill="0" applyBorder="0" applyAlignment="0"/>
    <xf numFmtId="199" fontId="42" fillId="0" borderId="0" applyFill="0" applyBorder="0" applyAlignment="0"/>
    <xf numFmtId="199" fontId="42" fillId="0" borderId="0" applyFill="0" applyBorder="0" applyAlignment="0"/>
    <xf numFmtId="200" fontId="92" fillId="0" borderId="0" applyFill="0" applyBorder="0" applyAlignment="0"/>
    <xf numFmtId="199" fontId="42" fillId="0" borderId="0" applyFill="0" applyBorder="0" applyAlignment="0"/>
    <xf numFmtId="200" fontId="92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201" fontId="42" fillId="0" borderId="0" applyFill="0" applyBorder="0" applyAlignment="0"/>
    <xf numFmtId="201" fontId="42" fillId="0" borderId="0" applyFill="0" applyBorder="0" applyAlignment="0"/>
    <xf numFmtId="201" fontId="42" fillId="0" borderId="0" applyFill="0" applyBorder="0" applyAlignment="0"/>
    <xf numFmtId="41" fontId="42" fillId="0" borderId="0" applyFill="0" applyBorder="0" applyAlignment="0"/>
    <xf numFmtId="201" fontId="42" fillId="0" borderId="0" applyFill="0" applyBorder="0" applyAlignment="0"/>
    <xf numFmtId="41" fontId="42" fillId="0" borderId="0" applyFill="0" applyBorder="0" applyAlignment="0"/>
    <xf numFmtId="0" fontId="93" fillId="0" borderId="0" applyFill="0" applyBorder="0" applyAlignment="0"/>
    <xf numFmtId="195" fontId="42" fillId="0" borderId="0" applyFill="0" applyBorder="0" applyAlignment="0"/>
    <xf numFmtId="0" fontId="93" fillId="0" borderId="0" applyFill="0" applyBorder="0" applyAlignment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5" fillId="98" borderId="15" applyNumberFormat="0" applyAlignment="0" applyProtection="0"/>
    <xf numFmtId="0" fontId="95" fillId="98" borderId="15" applyNumberFormat="0" applyAlignment="0" applyProtection="0"/>
    <xf numFmtId="0" fontId="94" fillId="53" borderId="15" applyNumberFormat="0" applyAlignment="0" applyProtection="0"/>
    <xf numFmtId="0" fontId="94" fillId="53" borderId="15" applyNumberFormat="0" applyAlignment="0" applyProtection="0"/>
    <xf numFmtId="0" fontId="94" fillId="53" borderId="15" applyNumberFormat="0" applyAlignment="0" applyProtection="0"/>
    <xf numFmtId="166" fontId="94" fillId="53" borderId="15" applyNumberFormat="0" applyAlignment="0" applyProtection="0"/>
    <xf numFmtId="0" fontId="94" fillId="53" borderId="15" applyNumberFormat="0" applyAlignment="0" applyProtection="0"/>
    <xf numFmtId="166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7" fillId="16" borderId="4" applyNumberFormat="0" applyAlignment="0" applyProtection="0"/>
    <xf numFmtId="0" fontId="94" fillId="53" borderId="15" applyNumberFormat="0" applyAlignment="0" applyProtection="0"/>
    <xf numFmtId="0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4" fillId="53" borderId="15" applyNumberFormat="0" applyAlignment="0" applyProtection="0"/>
    <xf numFmtId="167" fontId="94" fillId="53" borderId="15" applyNumberFormat="0" applyAlignment="0" applyProtection="0"/>
    <xf numFmtId="0" fontId="98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0" fontId="96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4" fillId="53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0" fontId="99" fillId="53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77" fontId="99" fillId="53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0" fontId="94" fillId="53" borderId="15" applyNumberFormat="0" applyAlignment="0" applyProtection="0"/>
    <xf numFmtId="167" fontId="95" fillId="98" borderId="15" applyNumberFormat="0" applyAlignment="0" applyProtection="0"/>
    <xf numFmtId="0" fontId="99" fillId="53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0" fontId="94" fillId="53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167" fontId="95" fillId="98" borderId="15" applyNumberFormat="0" applyAlignment="0" applyProtection="0"/>
    <xf numFmtId="0" fontId="100" fillId="0" borderId="0"/>
    <xf numFmtId="167" fontId="84" fillId="99" borderId="16" applyNumberFormat="0" applyAlignment="0" applyProtection="0"/>
    <xf numFmtId="0" fontId="101" fillId="99" borderId="16" applyNumberFormat="0" applyAlignment="0" applyProtection="0"/>
    <xf numFmtId="177" fontId="101" fillId="99" borderId="16" applyNumberFormat="0" applyAlignment="0" applyProtection="0"/>
    <xf numFmtId="0" fontId="84" fillId="99" borderId="16" applyNumberFormat="0" applyAlignment="0" applyProtection="0"/>
    <xf numFmtId="0" fontId="101" fillId="99" borderId="16" applyNumberFormat="0" applyAlignment="0" applyProtection="0"/>
    <xf numFmtId="0" fontId="84" fillId="99" borderId="16" applyNumberFormat="0" applyAlignment="0" applyProtection="0"/>
    <xf numFmtId="167" fontId="73" fillId="0" borderId="17" applyNumberFormat="0" applyFill="0" applyAlignment="0" applyProtection="0"/>
    <xf numFmtId="0" fontId="102" fillId="0" borderId="18" applyNumberFormat="0" applyFill="0" applyAlignment="0" applyProtection="0"/>
    <xf numFmtId="177" fontId="102" fillId="0" borderId="18" applyNumberFormat="0" applyFill="0" applyAlignment="0" applyProtection="0"/>
    <xf numFmtId="0" fontId="103" fillId="0" borderId="18" applyNumberFormat="0" applyFill="0" applyAlignment="0" applyProtection="0"/>
    <xf numFmtId="0" fontId="102" fillId="0" borderId="18" applyNumberFormat="0" applyFill="0" applyAlignment="0" applyProtection="0"/>
    <xf numFmtId="0" fontId="103" fillId="0" borderId="18" applyNumberFormat="0" applyFill="0" applyAlignment="0" applyProtection="0"/>
    <xf numFmtId="0" fontId="104" fillId="0" borderId="19" applyNumberFormat="0" applyFont="0" applyFill="0" applyAlignment="0" applyProtection="0"/>
    <xf numFmtId="167" fontId="104" fillId="0" borderId="19" applyNumberFormat="0" applyFont="0" applyFill="0" applyAlignment="0" applyProtection="0"/>
    <xf numFmtId="0" fontId="105" fillId="0" borderId="19" applyNumberFormat="0" applyFont="0" applyFill="0" applyAlignment="0" applyProtection="0"/>
    <xf numFmtId="166" fontId="105" fillId="0" borderId="19" applyNumberFormat="0" applyFont="0" applyFill="0" applyAlignment="0" applyProtection="0"/>
    <xf numFmtId="167" fontId="104" fillId="0" borderId="19" applyNumberFormat="0" applyFont="0" applyFill="0" applyAlignment="0" applyProtection="0"/>
    <xf numFmtId="167" fontId="104" fillId="0" borderId="19" applyNumberFormat="0" applyFont="0" applyFill="0" applyAlignment="0" applyProtection="0"/>
    <xf numFmtId="167" fontId="104" fillId="0" borderId="19" applyNumberFormat="0" applyFont="0" applyFill="0" applyAlignment="0" applyProtection="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50" fillId="0" borderId="20"/>
    <xf numFmtId="167" fontId="103" fillId="0" borderId="18" applyNumberFormat="0" applyFill="0" applyAlignment="0" applyProtection="0"/>
    <xf numFmtId="167" fontId="103" fillId="0" borderId="18" applyNumberFormat="0" applyFill="0" applyAlignment="0" applyProtection="0"/>
    <xf numFmtId="167" fontId="103" fillId="0" borderId="18" applyNumberFormat="0" applyFill="0" applyAlignment="0" applyProtection="0"/>
    <xf numFmtId="167" fontId="84" fillId="99" borderId="16" applyNumberFormat="0" applyAlignment="0" applyProtection="0"/>
    <xf numFmtId="167" fontId="84" fillId="99" borderId="16" applyNumberFormat="0" applyAlignment="0" applyProtection="0"/>
    <xf numFmtId="167" fontId="84" fillId="99" borderId="16" applyNumberFormat="0" applyAlignment="0" applyProtection="0"/>
    <xf numFmtId="0" fontId="73" fillId="0" borderId="17" applyNumberFormat="0" applyFill="0" applyAlignment="0" applyProtection="0"/>
    <xf numFmtId="0" fontId="73" fillId="0" borderId="17" applyNumberFormat="0" applyFill="0" applyAlignment="0" applyProtection="0"/>
    <xf numFmtId="0" fontId="103" fillId="0" borderId="18" applyNumberFormat="0" applyFill="0" applyAlignment="0" applyProtection="0"/>
    <xf numFmtId="0" fontId="103" fillId="0" borderId="18" applyNumberFormat="0" applyFill="0" applyAlignment="0" applyProtection="0"/>
    <xf numFmtId="166" fontId="103" fillId="0" borderId="18" applyNumberFormat="0" applyFill="0" applyAlignment="0" applyProtection="0"/>
    <xf numFmtId="0" fontId="106" fillId="99" borderId="16" applyNumberFormat="0" applyAlignment="0" applyProtection="0"/>
    <xf numFmtId="0" fontId="106" fillId="99" borderId="16" applyNumberFormat="0" applyAlignment="0" applyProtection="0"/>
    <xf numFmtId="0" fontId="106" fillId="99" borderId="16" applyNumberFormat="0" applyAlignment="0" applyProtection="0"/>
    <xf numFmtId="0" fontId="106" fillId="99" borderId="16" applyNumberFormat="0" applyAlignment="0" applyProtection="0"/>
    <xf numFmtId="0" fontId="106" fillId="99" borderId="16" applyNumberFormat="0" applyAlignment="0" applyProtection="0"/>
    <xf numFmtId="0" fontId="106" fillId="99" borderId="16" applyNumberFormat="0" applyAlignment="0" applyProtection="0"/>
    <xf numFmtId="0" fontId="106" fillId="99" borderId="16" applyNumberFormat="0" applyAlignment="0" applyProtection="0"/>
    <xf numFmtId="0" fontId="106" fillId="99" borderId="16" applyNumberFormat="0" applyAlignment="0" applyProtection="0"/>
    <xf numFmtId="0" fontId="84" fillId="99" borderId="16" applyNumberFormat="0" applyAlignment="0" applyProtection="0"/>
    <xf numFmtId="0" fontId="84" fillId="99" borderId="16" applyNumberFormat="0" applyAlignment="0" applyProtection="0"/>
    <xf numFmtId="0" fontId="84" fillId="99" borderId="16" applyNumberFormat="0" applyAlignment="0" applyProtection="0"/>
    <xf numFmtId="167" fontId="84" fillId="99" borderId="16" applyNumberFormat="0" applyAlignment="0" applyProtection="0"/>
    <xf numFmtId="0" fontId="106" fillId="99" borderId="16" applyNumberFormat="0" applyAlignment="0" applyProtection="0"/>
    <xf numFmtId="0" fontId="106" fillId="99" borderId="16" applyNumberFormat="0" applyAlignment="0" applyProtection="0"/>
    <xf numFmtId="166" fontId="106" fillId="99" borderId="16" applyNumberFormat="0" applyAlignment="0" applyProtection="0"/>
    <xf numFmtId="0" fontId="84" fillId="99" borderId="16" applyNumberFormat="0" applyAlignment="0" applyProtection="0"/>
    <xf numFmtId="167" fontId="84" fillId="99" borderId="16" applyNumberFormat="0" applyAlignment="0" applyProtection="0"/>
    <xf numFmtId="0" fontId="107" fillId="17" borderId="7" applyNumberFormat="0" applyAlignment="0" applyProtection="0"/>
    <xf numFmtId="0" fontId="106" fillId="99" borderId="16" applyNumberFormat="0" applyAlignment="0" applyProtection="0"/>
    <xf numFmtId="0" fontId="106" fillId="99" borderId="16" applyNumberFormat="0" applyAlignment="0" applyProtection="0"/>
    <xf numFmtId="0" fontId="106" fillId="99" borderId="16" applyNumberFormat="0" applyAlignment="0" applyProtection="0"/>
    <xf numFmtId="0" fontId="106" fillId="99" borderId="16" applyNumberFormat="0" applyAlignment="0" applyProtection="0"/>
    <xf numFmtId="202" fontId="75" fillId="0" borderId="0"/>
    <xf numFmtId="167" fontId="75" fillId="0" borderId="0"/>
    <xf numFmtId="167" fontId="75" fillId="0" borderId="0"/>
    <xf numFmtId="167" fontId="75" fillId="0" borderId="0"/>
    <xf numFmtId="203" fontId="108" fillId="0" borderId="0" applyFont="0" applyFill="0" applyBorder="0" applyAlignment="0" applyProtection="0"/>
    <xf numFmtId="204" fontId="109" fillId="0" borderId="0" applyFont="0" applyFill="0" applyBorder="0" applyAlignment="0" applyProtection="0"/>
    <xf numFmtId="204" fontId="109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108" fillId="0" borderId="0" applyFont="0" applyFill="0" applyBorder="0" applyAlignment="0" applyProtection="0"/>
    <xf numFmtId="205" fontId="42" fillId="0" borderId="0"/>
    <xf numFmtId="205" fontId="42" fillId="0" borderId="0"/>
    <xf numFmtId="205" fontId="42" fillId="0" borderId="0"/>
    <xf numFmtId="205" fontId="42" fillId="0" borderId="0"/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3" fontId="59" fillId="100" borderId="20">
      <alignment horizontal="right" vertical="center" indent="1"/>
    </xf>
    <xf numFmtId="206" fontId="59" fillId="100" borderId="20">
      <alignment horizontal="right" vertical="center" indent="1"/>
    </xf>
    <xf numFmtId="4" fontId="59" fillId="100" borderId="20">
      <alignment horizontal="right" vertical="center" indent="1"/>
    </xf>
    <xf numFmtId="207" fontId="59" fillId="100" borderId="20">
      <alignment horizontal="right" vertical="center" indent="1"/>
    </xf>
    <xf numFmtId="208" fontId="59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2" fillId="100" borderId="20">
      <alignment horizontal="right" vertical="center" indent="1"/>
    </xf>
    <xf numFmtId="206" fontId="112" fillId="100" borderId="20">
      <alignment horizontal="right" vertical="center" indent="1"/>
    </xf>
    <xf numFmtId="4" fontId="112" fillId="100" borderId="20">
      <alignment horizontal="right" vertical="center" indent="1"/>
    </xf>
    <xf numFmtId="207" fontId="112" fillId="100" borderId="20">
      <alignment horizontal="right" vertical="center" indent="1"/>
    </xf>
    <xf numFmtId="208" fontId="112" fillId="100" borderId="20">
      <alignment horizontal="righ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42" fillId="100" borderId="21"/>
    <xf numFmtId="0" fontId="42" fillId="100" borderId="21"/>
    <xf numFmtId="0" fontId="42" fillId="100" borderId="21"/>
    <xf numFmtId="0" fontId="42" fillId="100" borderId="21"/>
    <xf numFmtId="166" fontId="42" fillId="100" borderId="21"/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67" fontId="110" fillId="101" borderId="20">
      <alignment horizontal="center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3" fontId="110" fillId="100" borderId="20">
      <alignment horizontal="right" vertical="center" indent="1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1" fontId="110" fillId="100" borderId="20">
      <alignment horizontal="right" vertical="center"/>
    </xf>
    <xf numFmtId="3" fontId="59" fillId="100" borderId="20">
      <alignment horizontal="right" vertical="center" indent="1"/>
    </xf>
    <xf numFmtId="206" fontId="59" fillId="100" borderId="20">
      <alignment horizontal="right" vertical="center" indent="1"/>
    </xf>
    <xf numFmtId="4" fontId="59" fillId="100" borderId="20">
      <alignment horizontal="right" vertical="center" indent="1"/>
    </xf>
    <xf numFmtId="207" fontId="59" fillId="100" borderId="20">
      <alignment horizontal="right" vertical="center" indent="1"/>
    </xf>
    <xf numFmtId="208" fontId="59" fillId="100" borderId="20">
      <alignment horizontal="right" vertical="center" indent="1"/>
    </xf>
    <xf numFmtId="167" fontId="42" fillId="100" borderId="0"/>
    <xf numFmtId="0" fontId="42" fillId="100" borderId="0"/>
    <xf numFmtId="0" fontId="42" fillId="100" borderId="0"/>
    <xf numFmtId="0" fontId="42" fillId="100" borderId="0"/>
    <xf numFmtId="166" fontId="42" fillId="100" borderId="0"/>
    <xf numFmtId="0" fontId="114" fillId="100" borderId="20">
      <alignment horizontal="left" vertical="center"/>
    </xf>
    <xf numFmtId="0" fontId="114" fillId="100" borderId="20">
      <alignment horizontal="left" vertical="center"/>
    </xf>
    <xf numFmtId="166" fontId="114" fillId="100" borderId="20">
      <alignment horizontal="left" vertical="center"/>
    </xf>
    <xf numFmtId="167" fontId="114" fillId="100" borderId="22">
      <alignment horizontal="left" vertical="center" indent="1"/>
    </xf>
    <xf numFmtId="0" fontId="114" fillId="100" borderId="22">
      <alignment vertical="center"/>
    </xf>
    <xf numFmtId="166" fontId="114" fillId="100" borderId="22">
      <alignment vertical="center"/>
    </xf>
    <xf numFmtId="167" fontId="115" fillId="100" borderId="23">
      <alignment horizontal="left" vertical="center" indent="1"/>
    </xf>
    <xf numFmtId="0" fontId="115" fillId="100" borderId="23">
      <alignment vertical="center"/>
    </xf>
    <xf numFmtId="166" fontId="115" fillId="100" borderId="23">
      <alignment vertical="center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167" fontId="114" fillId="100" borderId="20">
      <alignment horizontal="left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1" fillId="100" borderId="20">
      <alignment horizontal="right" vertical="center" indent="1"/>
    </xf>
    <xf numFmtId="3" fontId="112" fillId="100" borderId="20">
      <alignment horizontal="right" vertical="center" indent="1"/>
    </xf>
    <xf numFmtId="206" fontId="112" fillId="100" borderId="20">
      <alignment horizontal="right" vertical="center" indent="1"/>
    </xf>
    <xf numFmtId="4" fontId="112" fillId="100" borderId="20">
      <alignment horizontal="right" vertical="center" indent="1"/>
    </xf>
    <xf numFmtId="207" fontId="112" fillId="100" borderId="20">
      <alignment horizontal="right" vertical="center" indent="1"/>
    </xf>
    <xf numFmtId="208" fontId="112" fillId="100" borderId="20">
      <alignment horizontal="right" vertical="center" indent="1"/>
    </xf>
    <xf numFmtId="167" fontId="71" fillId="100" borderId="21"/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6" fillId="102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3" fillId="100" borderId="20">
      <alignment horizontal="left" vertical="center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114" fillId="100" borderId="20">
      <alignment horizontal="left" vertical="center" wrapText="1" indent="1"/>
    </xf>
    <xf numFmtId="167" fontId="71" fillId="100" borderId="21"/>
    <xf numFmtId="0" fontId="71" fillId="100" borderId="21"/>
    <xf numFmtId="0" fontId="71" fillId="100" borderId="21"/>
    <xf numFmtId="0" fontId="71" fillId="100" borderId="21"/>
    <xf numFmtId="166" fontId="71" fillId="100" borderId="21"/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0" fillId="94" borderId="20">
      <alignment horizontal="left" vertical="center" indent="1"/>
    </xf>
    <xf numFmtId="167" fontId="117" fillId="101" borderId="0">
      <alignment horizontal="center"/>
    </xf>
    <xf numFmtId="167" fontId="117" fillId="101" borderId="0">
      <alignment horizontal="center"/>
    </xf>
    <xf numFmtId="167" fontId="117" fillId="101" borderId="0">
      <alignment horizontal="center"/>
    </xf>
    <xf numFmtId="167" fontId="118" fillId="101" borderId="0">
      <alignment horizontal="center" vertical="center"/>
    </xf>
    <xf numFmtId="167" fontId="118" fillId="101" borderId="0">
      <alignment horizontal="center" vertical="center"/>
    </xf>
    <xf numFmtId="167" fontId="118" fillId="101" borderId="0">
      <alignment horizontal="center" vertical="center"/>
    </xf>
    <xf numFmtId="167" fontId="63" fillId="79" borderId="0" applyNumberFormat="0" applyBorder="0" applyAlignment="0" applyProtection="0"/>
    <xf numFmtId="167" fontId="63" fillId="79" borderId="0" applyNumberFormat="0" applyBorder="0" applyAlignment="0" applyProtection="0"/>
    <xf numFmtId="167" fontId="63" fillId="79" borderId="0" applyNumberFormat="0" applyBorder="0" applyAlignment="0" applyProtection="0"/>
    <xf numFmtId="167" fontId="63" fillId="86" borderId="0" applyNumberFormat="0" applyBorder="0" applyAlignment="0" applyProtection="0"/>
    <xf numFmtId="167" fontId="63" fillId="86" borderId="0" applyNumberFormat="0" applyBorder="0" applyAlignment="0" applyProtection="0"/>
    <xf numFmtId="167" fontId="63" fillId="86" borderId="0" applyNumberFormat="0" applyBorder="0" applyAlignment="0" applyProtection="0"/>
    <xf numFmtId="167" fontId="63" fillId="90" borderId="0" applyNumberFormat="0" applyBorder="0" applyAlignment="0" applyProtection="0"/>
    <xf numFmtId="167" fontId="63" fillId="90" borderId="0" applyNumberFormat="0" applyBorder="0" applyAlignment="0" applyProtection="0"/>
    <xf numFmtId="167" fontId="63" fillId="90" borderId="0" applyNumberFormat="0" applyBorder="0" applyAlignment="0" applyProtection="0"/>
    <xf numFmtId="167" fontId="63" fillId="72" borderId="0" applyNumberFormat="0" applyBorder="0" applyAlignment="0" applyProtection="0"/>
    <xf numFmtId="167" fontId="63" fillId="72" borderId="0" applyNumberFormat="0" applyBorder="0" applyAlignment="0" applyProtection="0"/>
    <xf numFmtId="167" fontId="63" fillId="72" borderId="0" applyNumberFormat="0" applyBorder="0" applyAlignment="0" applyProtection="0"/>
    <xf numFmtId="167" fontId="63" fillId="73" borderId="0" applyNumberFormat="0" applyBorder="0" applyAlignment="0" applyProtection="0"/>
    <xf numFmtId="167" fontId="63" fillId="73" borderId="0" applyNumberFormat="0" applyBorder="0" applyAlignment="0" applyProtection="0"/>
    <xf numFmtId="167" fontId="63" fillId="73" borderId="0" applyNumberFormat="0" applyBorder="0" applyAlignment="0" applyProtection="0"/>
    <xf numFmtId="167" fontId="63" fillId="71" borderId="0" applyNumberFormat="0" applyBorder="0" applyAlignment="0" applyProtection="0"/>
    <xf numFmtId="167" fontId="63" fillId="71" borderId="0" applyNumberFormat="0" applyBorder="0" applyAlignment="0" applyProtection="0"/>
    <xf numFmtId="167" fontId="63" fillId="71" borderId="0" applyNumberFormat="0" applyBorder="0" applyAlignment="0" applyProtection="0"/>
    <xf numFmtId="167" fontId="42" fillId="103" borderId="0">
      <alignment horizontal="center" wrapText="1"/>
    </xf>
    <xf numFmtId="167" fontId="42" fillId="103" borderId="0">
      <alignment horizontal="center" wrapText="1"/>
    </xf>
    <xf numFmtId="167" fontId="42" fillId="103" borderId="0">
      <alignment horizontal="center" wrapText="1"/>
    </xf>
    <xf numFmtId="167" fontId="119" fillId="101" borderId="0">
      <alignment horizontal="center"/>
    </xf>
    <xf numFmtId="167" fontId="119" fillId="101" borderId="0">
      <alignment horizontal="center"/>
    </xf>
    <xf numFmtId="167" fontId="119" fillId="101" borderId="0">
      <alignment horizontal="center"/>
    </xf>
    <xf numFmtId="37" fontId="93" fillId="0" borderId="0"/>
    <xf numFmtId="37" fontId="120" fillId="0" borderId="0"/>
    <xf numFmtId="0" fontId="45" fillId="0" borderId="0"/>
    <xf numFmtId="209" fontId="42" fillId="0" borderId="0"/>
    <xf numFmtId="0" fontId="45" fillId="0" borderId="0"/>
    <xf numFmtId="209" fontId="42" fillId="0" borderId="0"/>
    <xf numFmtId="37" fontId="121" fillId="0" borderId="0"/>
    <xf numFmtId="37" fontId="93" fillId="0" borderId="0"/>
    <xf numFmtId="37" fontId="120" fillId="0" borderId="0"/>
    <xf numFmtId="0" fontId="45" fillId="0" borderId="0"/>
    <xf numFmtId="209" fontId="42" fillId="0" borderId="0"/>
    <xf numFmtId="0" fontId="45" fillId="0" borderId="0"/>
    <xf numFmtId="209" fontId="42" fillId="0" borderId="0"/>
    <xf numFmtId="37" fontId="121" fillId="0" borderId="0"/>
    <xf numFmtId="37" fontId="93" fillId="0" borderId="0"/>
    <xf numFmtId="37" fontId="120" fillId="0" borderId="0"/>
    <xf numFmtId="0" fontId="45" fillId="0" borderId="0"/>
    <xf numFmtId="209" fontId="42" fillId="0" borderId="0"/>
    <xf numFmtId="0" fontId="45" fillId="0" borderId="0"/>
    <xf numFmtId="209" fontId="42" fillId="0" borderId="0"/>
    <xf numFmtId="37" fontId="121" fillId="0" borderId="0"/>
    <xf numFmtId="37" fontId="93" fillId="0" borderId="0"/>
    <xf numFmtId="37" fontId="120" fillId="0" borderId="0"/>
    <xf numFmtId="0" fontId="45" fillId="0" borderId="0"/>
    <xf numFmtId="209" fontId="42" fillId="0" borderId="0"/>
    <xf numFmtId="0" fontId="45" fillId="0" borderId="0"/>
    <xf numFmtId="209" fontId="42" fillId="0" borderId="0"/>
    <xf numFmtId="37" fontId="121" fillId="0" borderId="0"/>
    <xf numFmtId="37" fontId="93" fillId="0" borderId="0"/>
    <xf numFmtId="37" fontId="120" fillId="0" borderId="0"/>
    <xf numFmtId="0" fontId="45" fillId="0" borderId="0"/>
    <xf numFmtId="209" fontId="42" fillId="0" borderId="0"/>
    <xf numFmtId="0" fontId="45" fillId="0" borderId="0"/>
    <xf numFmtId="209" fontId="42" fillId="0" borderId="0"/>
    <xf numFmtId="37" fontId="121" fillId="0" borderId="0"/>
    <xf numFmtId="37" fontId="93" fillId="0" borderId="0"/>
    <xf numFmtId="37" fontId="120" fillId="0" borderId="0"/>
    <xf numFmtId="0" fontId="45" fillId="0" borderId="0"/>
    <xf numFmtId="209" fontId="42" fillId="0" borderId="0"/>
    <xf numFmtId="0" fontId="45" fillId="0" borderId="0"/>
    <xf numFmtId="209" fontId="42" fillId="0" borderId="0"/>
    <xf numFmtId="37" fontId="121" fillId="0" borderId="0"/>
    <xf numFmtId="37" fontId="93" fillId="0" borderId="0"/>
    <xf numFmtId="37" fontId="120" fillId="0" borderId="0"/>
    <xf numFmtId="0" fontId="45" fillId="0" borderId="0"/>
    <xf numFmtId="209" fontId="42" fillId="0" borderId="0"/>
    <xf numFmtId="0" fontId="45" fillId="0" borderId="0"/>
    <xf numFmtId="209" fontId="42" fillId="0" borderId="0"/>
    <xf numFmtId="37" fontId="121" fillId="0" borderId="0"/>
    <xf numFmtId="37" fontId="93" fillId="0" borderId="0"/>
    <xf numFmtId="37" fontId="120" fillId="0" borderId="0"/>
    <xf numFmtId="209" fontId="42" fillId="0" borderId="0"/>
    <xf numFmtId="37" fontId="121" fillId="0" borderId="0"/>
    <xf numFmtId="38" fontId="122" fillId="0" borderId="0" applyFont="0" applyFill="0" applyBorder="0" applyAlignment="0" applyProtection="0">
      <alignment vertical="center"/>
    </xf>
    <xf numFmtId="210" fontId="123" fillId="0" borderId="0" applyFont="0" applyFill="0" applyBorder="0" applyAlignment="0" applyProtection="0"/>
    <xf numFmtId="38" fontId="124" fillId="0" borderId="0" applyFont="0" applyFill="0" applyBorder="0" applyAlignment="0" applyProtection="0">
      <alignment vertical="center"/>
    </xf>
    <xf numFmtId="206" fontId="42" fillId="0" borderId="0" applyFill="0" applyBorder="0" applyProtection="0"/>
    <xf numFmtId="38" fontId="125" fillId="0" borderId="0" applyFont="0" applyFill="0" applyBorder="0" applyAlignment="0" applyProtection="0"/>
    <xf numFmtId="38" fontId="15" fillId="0" borderId="0" applyFont="0" applyFill="0" applyBorder="0" applyAlignment="0" applyProtection="0">
      <alignment vertical="center"/>
    </xf>
    <xf numFmtId="38" fontId="36" fillId="0" borderId="0" applyFont="0" applyFill="0" applyBorder="0" applyAlignment="0" applyProtection="0">
      <alignment vertical="center"/>
    </xf>
    <xf numFmtId="210" fontId="57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9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94" fontId="42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3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3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3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3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3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3" fillId="0" borderId="0" applyFont="0" applyFill="0" applyBorder="0" applyAlignment="0" applyProtection="0"/>
    <xf numFmtId="212" fontId="42" fillId="0" borderId="0" applyFont="0" applyFill="0" applyBorder="0" applyAlignment="0" applyProtection="0"/>
    <xf numFmtId="212" fontId="42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5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42" fillId="0" borderId="0" applyFont="0" applyFill="0" applyBorder="0" applyAlignment="0" applyProtection="0"/>
    <xf numFmtId="203" fontId="127" fillId="0" borderId="0" applyFont="0" applyFill="0" applyBorder="0" applyAlignment="0" applyProtection="0"/>
    <xf numFmtId="43" fontId="49" fillId="0" borderId="0" applyFont="0" applyFill="0" applyBorder="0" applyAlignment="0" applyProtection="0"/>
    <xf numFmtId="212" fontId="42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93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42" fillId="0" borderId="0"/>
    <xf numFmtId="165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43" fillId="0" borderId="0" applyFont="0" applyFill="0" applyBorder="0" applyAlignment="0" applyProtection="0"/>
    <xf numFmtId="43" fontId="128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2" fillId="0" borderId="0" applyFont="0" applyFill="0" applyBorder="0" applyAlignment="0" applyProtection="0"/>
    <xf numFmtId="203" fontId="93" fillId="0" borderId="0" applyFont="0" applyFill="0" applyBorder="0" applyAlignment="0" applyProtection="0"/>
    <xf numFmtId="203" fontId="43" fillId="0" borderId="0" applyFont="0" applyFill="0" applyBorder="0" applyAlignment="0" applyProtection="0"/>
    <xf numFmtId="43" fontId="42" fillId="0" borderId="0" applyFont="0" applyFill="0" applyBorder="0" applyAlignment="0" applyProtection="0"/>
    <xf numFmtId="203" fontId="56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43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56" fillId="0" borderId="0" applyFont="0" applyFill="0" applyBorder="0" applyAlignment="0" applyProtection="0"/>
    <xf numFmtId="203" fontId="43" fillId="0" borderId="0" applyFont="0" applyFill="0" applyBorder="0" applyAlignment="0" applyProtection="0"/>
    <xf numFmtId="214" fontId="127" fillId="0" borderId="0" applyFont="0" applyFill="0" applyBorder="0" applyAlignment="0" applyProtection="0"/>
    <xf numFmtId="203" fontId="43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42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3" fillId="0" borderId="0" applyFont="0" applyFill="0" applyBorder="0" applyAlignment="0" applyProtection="0"/>
    <xf numFmtId="214" fontId="57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3" fillId="0" borderId="0" applyFont="0" applyFill="0" applyBorder="0" applyAlignment="0" applyProtection="0"/>
    <xf numFmtId="203" fontId="43" fillId="0" borderId="0" applyFont="0" applyFill="0" applyBorder="0" applyAlignment="0" applyProtection="0"/>
    <xf numFmtId="165" fontId="7" fillId="0" borderId="0" applyFont="0" applyFill="0" applyBorder="0" applyAlignment="0" applyProtection="0"/>
    <xf numFmtId="203" fontId="43" fillId="0" borderId="0" applyFont="0" applyFill="0" applyBorder="0" applyAlignment="0" applyProtection="0"/>
    <xf numFmtId="43" fontId="49" fillId="0" borderId="0" applyFont="0" applyFill="0" applyBorder="0" applyAlignment="0" applyProtection="0"/>
    <xf numFmtId="207" fontId="129" fillId="0" borderId="0">
      <alignment horizontal="right" vertical="top"/>
    </xf>
    <xf numFmtId="207" fontId="129" fillId="0" borderId="0">
      <alignment horizontal="right" vertical="top"/>
    </xf>
    <xf numFmtId="207" fontId="129" fillId="0" borderId="0">
      <alignment horizontal="right" vertical="top"/>
    </xf>
    <xf numFmtId="207" fontId="129" fillId="0" borderId="0">
      <alignment horizontal="right" vertical="top"/>
    </xf>
    <xf numFmtId="3" fontId="42" fillId="0" borderId="0" applyFill="0" applyBorder="0" applyAlignment="0" applyProtection="0"/>
    <xf numFmtId="0" fontId="130" fillId="0" borderId="0"/>
    <xf numFmtId="0" fontId="130" fillId="0" borderId="0"/>
    <xf numFmtId="166" fontId="130" fillId="0" borderId="0"/>
    <xf numFmtId="0" fontId="130" fillId="0" borderId="0"/>
    <xf numFmtId="0" fontId="130" fillId="0" borderId="0"/>
    <xf numFmtId="166" fontId="130" fillId="0" borderId="0"/>
    <xf numFmtId="167" fontId="45" fillId="0" borderId="0"/>
    <xf numFmtId="0" fontId="45" fillId="0" borderId="0"/>
    <xf numFmtId="166" fontId="45" fillId="0" borderId="0"/>
    <xf numFmtId="3" fontId="42" fillId="104" borderId="0" applyFont="0" applyFill="0" applyBorder="0" applyAlignment="0" applyProtection="0"/>
    <xf numFmtId="3" fontId="42" fillId="104" borderId="0" applyFont="0" applyFill="0" applyBorder="0" applyAlignment="0" applyProtection="0"/>
    <xf numFmtId="3" fontId="42" fillId="104" borderId="0" applyFont="0" applyFill="0" applyBorder="0" applyAlignment="0" applyProtection="0"/>
    <xf numFmtId="3" fontId="42" fillId="104" borderId="0" applyFont="0" applyFill="0" applyBorder="0" applyAlignment="0" applyProtection="0"/>
    <xf numFmtId="3" fontId="42" fillId="0" borderId="0" applyFont="0" applyFill="0" applyBorder="0" applyAlignment="0" applyProtection="0"/>
    <xf numFmtId="3" fontId="131" fillId="0" borderId="0" applyFont="0" applyFill="0" applyBorder="0" applyAlignment="0" applyProtection="0"/>
    <xf numFmtId="0" fontId="130" fillId="0" borderId="0"/>
    <xf numFmtId="0" fontId="130" fillId="0" borderId="0"/>
    <xf numFmtId="166" fontId="130" fillId="0" borderId="0"/>
    <xf numFmtId="0" fontId="132" fillId="48" borderId="24" applyNumberFormat="0" applyFont="0" applyAlignment="0" applyProtection="0"/>
    <xf numFmtId="0" fontId="132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166" fontId="56" fillId="48" borderId="24" applyNumberFormat="0" applyFont="0" applyAlignment="0" applyProtection="0"/>
    <xf numFmtId="0" fontId="56" fillId="48" borderId="24" applyNumberFormat="0" applyFont="0" applyAlignment="0" applyProtection="0"/>
    <xf numFmtId="166" fontId="56" fillId="48" borderId="24" applyNumberFormat="0" applyFont="0" applyAlignment="0" applyProtection="0"/>
    <xf numFmtId="0" fontId="130" fillId="0" borderId="0"/>
    <xf numFmtId="0" fontId="130" fillId="0" borderId="0"/>
    <xf numFmtId="166" fontId="130" fillId="0" borderId="0"/>
    <xf numFmtId="0" fontId="120" fillId="0" borderId="0"/>
    <xf numFmtId="0" fontId="120" fillId="0" borderId="0"/>
    <xf numFmtId="166" fontId="120" fillId="0" borderId="0"/>
    <xf numFmtId="0" fontId="120" fillId="0" borderId="0"/>
    <xf numFmtId="0" fontId="120" fillId="0" borderId="0"/>
    <xf numFmtId="166" fontId="120" fillId="0" borderId="0"/>
    <xf numFmtId="215" fontId="133" fillId="0" borderId="20"/>
    <xf numFmtId="0" fontId="93" fillId="0" borderId="0" applyFont="0" applyFill="0" applyBorder="0" applyAlignment="0" applyProtection="0"/>
    <xf numFmtId="195" fontId="42" fillId="0" borderId="0" applyFont="0" applyFill="0" applyBorder="0" applyAlignment="0" applyProtection="0"/>
    <xf numFmtId="0" fontId="93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42" fillId="0" borderId="0" applyFont="0" applyFill="0" applyBorder="0" applyAlignment="0" applyProtection="0"/>
    <xf numFmtId="216" fontId="42" fillId="0" borderId="0" applyFont="0" applyFill="0" applyBorder="0" applyAlignment="0" applyProtection="0"/>
    <xf numFmtId="0" fontId="42" fillId="0" borderId="0"/>
    <xf numFmtId="216" fontId="43" fillId="0" borderId="0" applyFont="0" applyFill="0" applyBorder="0" applyAlignment="0" applyProtection="0"/>
    <xf numFmtId="216" fontId="42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43" fillId="0" borderId="0" applyFont="0" applyFill="0" applyBorder="0" applyAlignment="0" applyProtection="0"/>
    <xf numFmtId="216" fontId="43" fillId="0" borderId="0" applyFont="0" applyFill="0" applyBorder="0" applyAlignment="0" applyProtection="0"/>
    <xf numFmtId="216" fontId="43" fillId="0" borderId="0" applyFont="0" applyFill="0" applyBorder="0" applyAlignment="0" applyProtection="0"/>
    <xf numFmtId="216" fontId="43" fillId="0" borderId="0" applyFont="0" applyFill="0" applyBorder="0" applyAlignment="0" applyProtection="0"/>
    <xf numFmtId="216" fontId="43" fillId="0" borderId="0" applyFont="0" applyFill="0" applyBorder="0" applyAlignment="0" applyProtection="0"/>
    <xf numFmtId="216" fontId="43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43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43" fillId="0" borderId="0" applyFont="0" applyFill="0" applyBorder="0" applyAlignment="0" applyProtection="0"/>
    <xf numFmtId="216" fontId="7" fillId="0" borderId="0" applyFont="0" applyFill="0" applyBorder="0" applyAlignment="0" applyProtection="0"/>
    <xf numFmtId="217" fontId="42" fillId="0" borderId="0" applyFill="0" applyBorder="0" applyAlignment="0" applyProtection="0"/>
    <xf numFmtId="218" fontId="42" fillId="104" borderId="0" applyFont="0" applyFill="0" applyBorder="0" applyAlignment="0" applyProtection="0"/>
    <xf numFmtId="218" fontId="42" fillId="104" borderId="0" applyFont="0" applyFill="0" applyBorder="0" applyAlignment="0" applyProtection="0"/>
    <xf numFmtId="218" fontId="42" fillId="104" borderId="0" applyFont="0" applyFill="0" applyBorder="0" applyAlignment="0" applyProtection="0"/>
    <xf numFmtId="218" fontId="42" fillId="104" borderId="0" applyFont="0" applyFill="0" applyBorder="0" applyAlignment="0" applyProtection="0"/>
    <xf numFmtId="0" fontId="40" fillId="0" borderId="0"/>
    <xf numFmtId="167" fontId="134" fillId="0" borderId="0" applyFill="0" applyBorder="0" applyProtection="0"/>
    <xf numFmtId="0" fontId="89" fillId="0" borderId="0">
      <protection locked="0"/>
    </xf>
    <xf numFmtId="0" fontId="89" fillId="0" borderId="0">
      <protection locked="0"/>
    </xf>
    <xf numFmtId="2" fontId="89" fillId="0" borderId="0">
      <protection locked="0"/>
    </xf>
    <xf numFmtId="167" fontId="39" fillId="100" borderId="13" applyBorder="0">
      <protection locked="0"/>
    </xf>
    <xf numFmtId="167" fontId="39" fillId="100" borderId="13" applyBorder="0">
      <protection locked="0"/>
    </xf>
    <xf numFmtId="167" fontId="39" fillId="100" borderId="13" applyBorder="0">
      <protection locked="0"/>
    </xf>
    <xf numFmtId="0" fontId="42" fillId="0" borderId="0" applyFill="0" applyBorder="0" applyAlignment="0" applyProtection="0"/>
    <xf numFmtId="0" fontId="130" fillId="0" borderId="0"/>
    <xf numFmtId="0" fontId="130" fillId="0" borderId="0"/>
    <xf numFmtId="166" fontId="130" fillId="0" borderId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104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104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104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104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219" fontId="42" fillId="0" borderId="0" applyFont="0" applyFill="0" applyBorder="0" applyAlignment="0" applyProtection="0"/>
    <xf numFmtId="14" fontId="41" fillId="0" borderId="0" applyFill="0" applyBorder="0" applyAlignment="0"/>
    <xf numFmtId="14" fontId="42" fillId="0" borderId="0"/>
    <xf numFmtId="0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0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5" fontId="135" fillId="0" borderId="0"/>
    <xf numFmtId="220" fontId="43" fillId="0" borderId="0"/>
    <xf numFmtId="167" fontId="43" fillId="0" borderId="0"/>
    <xf numFmtId="167" fontId="43" fillId="0" borderId="0"/>
    <xf numFmtId="167" fontId="43" fillId="0" borderId="0"/>
    <xf numFmtId="43" fontId="42" fillId="0" borderId="0" applyFont="0" applyFill="0" applyBorder="0" applyAlignment="0" applyProtection="0"/>
    <xf numFmtId="221" fontId="136" fillId="0" borderId="0"/>
    <xf numFmtId="221" fontId="137" fillId="0" borderId="0"/>
    <xf numFmtId="210" fontId="93" fillId="0" borderId="0" applyFont="0" applyFill="0" applyBorder="0" applyProtection="0">
      <alignment horizontal="right" vertical="center"/>
    </xf>
    <xf numFmtId="221" fontId="43" fillId="0" borderId="0" applyBorder="0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1" fontId="43" fillId="0" borderId="25"/>
    <xf numFmtId="222" fontId="70" fillId="0" borderId="0" applyFill="0" applyBorder="0" applyProtection="0">
      <alignment horizontal="right" vertical="center"/>
    </xf>
    <xf numFmtId="223" fontId="70" fillId="0" borderId="0" applyFill="0" applyBorder="0" applyProtection="0">
      <alignment horizontal="right" vertical="center"/>
    </xf>
    <xf numFmtId="224" fontId="70" fillId="0" borderId="0" applyFill="0" applyBorder="0" applyProtection="0">
      <alignment horizontal="right" vertical="center"/>
    </xf>
    <xf numFmtId="0" fontId="138" fillId="105" borderId="0" applyNumberFormat="0" applyBorder="0" applyAlignment="0" applyProtection="0"/>
    <xf numFmtId="0" fontId="138" fillId="105" borderId="0" applyNumberFormat="0" applyBorder="0" applyAlignment="0" applyProtection="0"/>
    <xf numFmtId="0" fontId="139" fillId="105" borderId="0" applyNumberFormat="0" applyBorder="0" applyAlignment="0" applyProtection="0"/>
    <xf numFmtId="0" fontId="139" fillId="105" borderId="0" applyNumberFormat="0" applyBorder="0" applyAlignment="0" applyProtection="0"/>
    <xf numFmtId="166" fontId="139" fillId="105" borderId="0" applyNumberFormat="0" applyBorder="0" applyAlignment="0" applyProtection="0"/>
    <xf numFmtId="0" fontId="138" fillId="106" borderId="0" applyNumberFormat="0" applyBorder="0" applyAlignment="0" applyProtection="0"/>
    <xf numFmtId="0" fontId="138" fillId="106" borderId="0" applyNumberFormat="0" applyBorder="0" applyAlignment="0" applyProtection="0"/>
    <xf numFmtId="0" fontId="139" fillId="106" borderId="0" applyNumberFormat="0" applyBorder="0" applyAlignment="0" applyProtection="0"/>
    <xf numFmtId="0" fontId="139" fillId="106" borderId="0" applyNumberFormat="0" applyBorder="0" applyAlignment="0" applyProtection="0"/>
    <xf numFmtId="166" fontId="139" fillId="106" borderId="0" applyNumberFormat="0" applyBorder="0" applyAlignment="0" applyProtection="0"/>
    <xf numFmtId="0" fontId="138" fillId="107" borderId="0" applyNumberFormat="0" applyBorder="0" applyAlignment="0" applyProtection="0"/>
    <xf numFmtId="0" fontId="138" fillId="107" borderId="0" applyNumberFormat="0" applyBorder="0" applyAlignment="0" applyProtection="0"/>
    <xf numFmtId="0" fontId="139" fillId="108" borderId="0" applyNumberFormat="0" applyBorder="0" applyAlignment="0" applyProtection="0"/>
    <xf numFmtId="0" fontId="139" fillId="108" borderId="0" applyNumberFormat="0" applyBorder="0" applyAlignment="0" applyProtection="0"/>
    <xf numFmtId="166" fontId="139" fillId="108" borderId="0" applyNumberFormat="0" applyBorder="0" applyAlignment="0" applyProtection="0"/>
    <xf numFmtId="167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177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67" fontId="63" fillId="80" borderId="0" applyNumberFormat="0" applyBorder="0" applyAlignment="0" applyProtection="0"/>
    <xf numFmtId="0" fontId="67" fillId="79" borderId="0" applyNumberFormat="0" applyBorder="0" applyAlignment="0" applyProtection="0"/>
    <xf numFmtId="177" fontId="67" fillId="79" borderId="0" applyNumberFormat="0" applyBorder="0" applyAlignment="0" applyProtection="0"/>
    <xf numFmtId="0" fontId="63" fillId="79" borderId="0" applyNumberFormat="0" applyBorder="0" applyAlignment="0" applyProtection="0"/>
    <xf numFmtId="0" fontId="67" fillId="79" borderId="0" applyNumberFormat="0" applyBorder="0" applyAlignment="0" applyProtection="0"/>
    <xf numFmtId="0" fontId="63" fillId="79" borderId="0" applyNumberFormat="0" applyBorder="0" applyAlignment="0" applyProtection="0"/>
    <xf numFmtId="167" fontId="63" fillId="71" borderId="0" applyNumberFormat="0" applyBorder="0" applyAlignment="0" applyProtection="0"/>
    <xf numFmtId="0" fontId="67" fillId="86" borderId="0" applyNumberFormat="0" applyBorder="0" applyAlignment="0" applyProtection="0"/>
    <xf numFmtId="177" fontId="67" fillId="86" borderId="0" applyNumberFormat="0" applyBorder="0" applyAlignment="0" applyProtection="0"/>
    <xf numFmtId="0" fontId="63" fillId="86" borderId="0" applyNumberFormat="0" applyBorder="0" applyAlignment="0" applyProtection="0"/>
    <xf numFmtId="0" fontId="67" fillId="86" borderId="0" applyNumberFormat="0" applyBorder="0" applyAlignment="0" applyProtection="0"/>
    <xf numFmtId="0" fontId="63" fillId="86" borderId="0" applyNumberFormat="0" applyBorder="0" applyAlignment="0" applyProtection="0"/>
    <xf numFmtId="167" fontId="63" fillId="63" borderId="0" applyNumberFormat="0" applyBorder="0" applyAlignment="0" applyProtection="0"/>
    <xf numFmtId="0" fontId="67" fillId="90" borderId="0" applyNumberFormat="0" applyBorder="0" applyAlignment="0" applyProtection="0"/>
    <xf numFmtId="177" fontId="67" fillId="90" borderId="0" applyNumberFormat="0" applyBorder="0" applyAlignment="0" applyProtection="0"/>
    <xf numFmtId="0" fontId="63" fillId="90" borderId="0" applyNumberFormat="0" applyBorder="0" applyAlignment="0" applyProtection="0"/>
    <xf numFmtId="0" fontId="67" fillId="90" borderId="0" applyNumberFormat="0" applyBorder="0" applyAlignment="0" applyProtection="0"/>
    <xf numFmtId="0" fontId="63" fillId="90" borderId="0" applyNumberFormat="0" applyBorder="0" applyAlignment="0" applyProtection="0"/>
    <xf numFmtId="167" fontId="63" fillId="91" borderId="0" applyNumberFormat="0" applyBorder="0" applyAlignment="0" applyProtection="0"/>
    <xf numFmtId="0" fontId="67" fillId="72" borderId="0" applyNumberFormat="0" applyBorder="0" applyAlignment="0" applyProtection="0"/>
    <xf numFmtId="177" fontId="67" fillId="72" borderId="0" applyNumberFormat="0" applyBorder="0" applyAlignment="0" applyProtection="0"/>
    <xf numFmtId="0" fontId="63" fillId="72" borderId="0" applyNumberFormat="0" applyBorder="0" applyAlignment="0" applyProtection="0"/>
    <xf numFmtId="0" fontId="67" fillId="72" borderId="0" applyNumberFormat="0" applyBorder="0" applyAlignment="0" applyProtection="0"/>
    <xf numFmtId="0" fontId="63" fillId="72" borderId="0" applyNumberFormat="0" applyBorder="0" applyAlignment="0" applyProtection="0"/>
    <xf numFmtId="167" fontId="63" fillId="73" borderId="0" applyNumberFormat="0" applyBorder="0" applyAlignment="0" applyProtection="0"/>
    <xf numFmtId="0" fontId="67" fillId="73" borderId="0" applyNumberFormat="0" applyBorder="0" applyAlignment="0" applyProtection="0"/>
    <xf numFmtId="177" fontId="67" fillId="73" borderId="0" applyNumberFormat="0" applyBorder="0" applyAlignment="0" applyProtection="0"/>
    <xf numFmtId="0" fontId="63" fillId="73" borderId="0" applyNumberFormat="0" applyBorder="0" applyAlignment="0" applyProtection="0"/>
    <xf numFmtId="0" fontId="67" fillId="73" borderId="0" applyNumberFormat="0" applyBorder="0" applyAlignment="0" applyProtection="0"/>
    <xf numFmtId="0" fontId="63" fillId="73" borderId="0" applyNumberFormat="0" applyBorder="0" applyAlignment="0" applyProtection="0"/>
    <xf numFmtId="167" fontId="63" fillId="54" borderId="0" applyNumberFormat="0" applyBorder="0" applyAlignment="0" applyProtection="0"/>
    <xf numFmtId="0" fontId="67" fillId="71" borderId="0" applyNumberFormat="0" applyBorder="0" applyAlignment="0" applyProtection="0"/>
    <xf numFmtId="177" fontId="67" fillId="71" borderId="0" applyNumberFormat="0" applyBorder="0" applyAlignment="0" applyProtection="0"/>
    <xf numFmtId="0" fontId="63" fillId="71" borderId="0" applyNumberFormat="0" applyBorder="0" applyAlignment="0" applyProtection="0"/>
    <xf numFmtId="0" fontId="67" fillId="71" borderId="0" applyNumberFormat="0" applyBorder="0" applyAlignment="0" applyProtection="0"/>
    <xf numFmtId="0" fontId="63" fillId="71" borderId="0" applyNumberFormat="0" applyBorder="0" applyAlignment="0" applyProtection="0"/>
    <xf numFmtId="165" fontId="42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0" fontId="93" fillId="0" borderId="0" applyFill="0" applyBorder="0" applyAlignment="0"/>
    <xf numFmtId="195" fontId="42" fillId="0" borderId="0" applyFill="0" applyBorder="0" applyAlignment="0"/>
    <xf numFmtId="0" fontId="93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201" fontId="42" fillId="0" borderId="0" applyFill="0" applyBorder="0" applyAlignment="0"/>
    <xf numFmtId="201" fontId="42" fillId="0" borderId="0" applyFill="0" applyBorder="0" applyAlignment="0"/>
    <xf numFmtId="201" fontId="42" fillId="0" borderId="0" applyFill="0" applyBorder="0" applyAlignment="0"/>
    <xf numFmtId="41" fontId="42" fillId="0" borderId="0" applyFill="0" applyBorder="0" applyAlignment="0"/>
    <xf numFmtId="201" fontId="42" fillId="0" borderId="0" applyFill="0" applyBorder="0" applyAlignment="0"/>
    <xf numFmtId="41" fontId="42" fillId="0" borderId="0" applyFill="0" applyBorder="0" applyAlignment="0"/>
    <xf numFmtId="0" fontId="93" fillId="0" borderId="0" applyFill="0" applyBorder="0" applyAlignment="0"/>
    <xf numFmtId="195" fontId="42" fillId="0" borderId="0" applyFill="0" applyBorder="0" applyAlignment="0"/>
    <xf numFmtId="0" fontId="93" fillId="0" borderId="0" applyFill="0" applyBorder="0" applyAlignment="0"/>
    <xf numFmtId="225" fontId="42" fillId="0" borderId="0">
      <protection locked="0"/>
    </xf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0" fontId="144" fillId="50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77" fontId="144" fillId="50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0" fontId="143" fillId="50" borderId="15" applyNumberFormat="0" applyAlignment="0" applyProtection="0"/>
    <xf numFmtId="167" fontId="143" fillId="54" borderId="15" applyNumberFormat="0" applyAlignment="0" applyProtection="0"/>
    <xf numFmtId="0" fontId="144" fillId="50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0" fontId="143" fillId="50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167" fontId="143" fillId="54" borderId="15" applyNumberFormat="0" applyAlignment="0" applyProtection="0"/>
    <xf numFmtId="0" fontId="143" fillId="54" borderId="15" applyNumberFormat="0" applyAlignment="0" applyProtection="0"/>
    <xf numFmtId="0" fontId="143" fillId="54" borderId="15" applyNumberFormat="0" applyAlignment="0" applyProtection="0"/>
    <xf numFmtId="0" fontId="143" fillId="50" borderId="15" applyNumberFormat="0" applyAlignment="0" applyProtection="0"/>
    <xf numFmtId="0" fontId="143" fillId="50" borderId="15" applyNumberFormat="0" applyAlignment="0" applyProtection="0"/>
    <xf numFmtId="0" fontId="143" fillId="50" borderId="15" applyNumberFormat="0" applyAlignment="0" applyProtection="0"/>
    <xf numFmtId="166" fontId="143" fillId="50" borderId="15" applyNumberFormat="0" applyAlignment="0" applyProtection="0"/>
    <xf numFmtId="0" fontId="143" fillId="50" borderId="15" applyNumberFormat="0" applyAlignment="0" applyProtection="0"/>
    <xf numFmtId="166" fontId="143" fillId="50" borderId="15" applyNumberFormat="0" applyAlignment="0" applyProtection="0"/>
    <xf numFmtId="226" fontId="132" fillId="0" borderId="11">
      <alignment horizontal="center"/>
    </xf>
    <xf numFmtId="226" fontId="132" fillId="0" borderId="11">
      <alignment horizontal="center"/>
    </xf>
    <xf numFmtId="226" fontId="132" fillId="0" borderId="11">
      <alignment horizontal="center"/>
    </xf>
    <xf numFmtId="226" fontId="132" fillId="0" borderId="11">
      <alignment horizontal="center"/>
    </xf>
    <xf numFmtId="22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228" fontId="42" fillId="0" borderId="0" applyFont="0" applyFill="0" applyBorder="0" applyAlignment="0" applyProtection="0"/>
    <xf numFmtId="229" fontId="42" fillId="0" borderId="0" applyFont="0" applyFill="0" applyBorder="0" applyAlignment="0" applyProtection="0"/>
    <xf numFmtId="229" fontId="42" fillId="0" borderId="0" applyFont="0" applyFill="0" applyBorder="0" applyAlignment="0" applyProtection="0"/>
    <xf numFmtId="228" fontId="42" fillId="0" borderId="0" applyFont="0" applyFill="0" applyBorder="0" applyAlignment="0" applyProtection="0"/>
    <xf numFmtId="22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229" fontId="42" fillId="0" borderId="0" applyFont="0" applyFill="0" applyBorder="0" applyAlignment="0" applyProtection="0"/>
    <xf numFmtId="229" fontId="42" fillId="0" borderId="0" applyFont="0" applyFill="0" applyBorder="0" applyAlignment="0" applyProtection="0"/>
    <xf numFmtId="227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229" fontId="42" fillId="0" borderId="0" applyFont="0" applyFill="0" applyBorder="0" applyAlignment="0" applyProtection="0"/>
    <xf numFmtId="227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230" fontId="145" fillId="0" borderId="0"/>
    <xf numFmtId="221" fontId="146" fillId="0" borderId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67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66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67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31" fontId="132" fillId="0" borderId="0" applyFont="0" applyFill="0" applyBorder="0" applyAlignment="0" applyProtection="0"/>
    <xf numFmtId="232" fontId="132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6" fontId="46" fillId="0" borderId="0">
      <alignment vertical="center"/>
    </xf>
    <xf numFmtId="233" fontId="70" fillId="0" borderId="0" applyFill="0" applyBorder="0" applyProtection="0">
      <alignment vertical="center"/>
    </xf>
    <xf numFmtId="234" fontId="70" fillId="0" borderId="0" applyFill="0" applyBorder="0" applyProtection="0">
      <alignment vertical="center"/>
    </xf>
    <xf numFmtId="235" fontId="150" fillId="0" borderId="0">
      <protection locked="0"/>
    </xf>
    <xf numFmtId="236" fontId="70" fillId="0" borderId="0" applyFill="0" applyBorder="0" applyProtection="0">
      <alignment vertical="center"/>
    </xf>
    <xf numFmtId="0" fontId="151" fillId="0" borderId="0" applyProtection="0"/>
    <xf numFmtId="0" fontId="151" fillId="0" borderId="0" applyProtection="0"/>
    <xf numFmtId="0" fontId="151" fillId="0" borderId="0" applyProtection="0"/>
    <xf numFmtId="0" fontId="151" fillId="0" borderId="0" applyProtection="0"/>
    <xf numFmtId="0" fontId="151" fillId="0" borderId="0" applyProtection="0"/>
    <xf numFmtId="0" fontId="151" fillId="0" borderId="0" applyProtection="0"/>
    <xf numFmtId="0" fontId="151" fillId="0" borderId="0" applyProtection="0"/>
    <xf numFmtId="0" fontId="151" fillId="0" borderId="0" applyProtection="0"/>
    <xf numFmtId="0" fontId="151" fillId="0" borderId="0" applyProtection="0"/>
    <xf numFmtId="167" fontId="151" fillId="0" borderId="0" applyProtection="0"/>
    <xf numFmtId="0" fontId="89" fillId="0" borderId="0">
      <protection locked="0"/>
    </xf>
    <xf numFmtId="0" fontId="151" fillId="0" borderId="0" applyProtection="0"/>
    <xf numFmtId="0" fontId="151" fillId="0" borderId="0" applyProtection="0"/>
    <xf numFmtId="0" fontId="151" fillId="0" borderId="0" applyProtection="0"/>
    <xf numFmtId="0" fontId="151" fillId="0" borderId="0" applyProtection="0"/>
    <xf numFmtId="0" fontId="151" fillId="0" borderId="0" applyProtection="0"/>
    <xf numFmtId="0" fontId="151" fillId="0" borderId="0" applyProtection="0"/>
    <xf numFmtId="0" fontId="151" fillId="0" borderId="0" applyProtection="0"/>
    <xf numFmtId="0" fontId="89" fillId="0" borderId="0">
      <protection locked="0"/>
    </xf>
    <xf numFmtId="0" fontId="89" fillId="0" borderId="0">
      <protection locked="0"/>
    </xf>
    <xf numFmtId="166" fontId="89" fillId="0" borderId="0">
      <protection locked="0"/>
    </xf>
    <xf numFmtId="0" fontId="89" fillId="0" borderId="0">
      <protection locked="0"/>
    </xf>
    <xf numFmtId="166" fontId="89" fillId="0" borderId="0">
      <protection locked="0"/>
    </xf>
    <xf numFmtId="236" fontId="70" fillId="0" borderId="0" applyFill="0" applyBorder="0" applyProtection="0">
      <alignment vertical="center"/>
    </xf>
    <xf numFmtId="166" fontId="89" fillId="0" borderId="0">
      <protection locked="0"/>
    </xf>
    <xf numFmtId="236" fontId="70" fillId="0" borderId="0" applyFill="0" applyBorder="0" applyProtection="0">
      <alignment vertical="center"/>
    </xf>
    <xf numFmtId="236" fontId="70" fillId="0" borderId="0" applyFill="0" applyBorder="0" applyProtection="0">
      <alignment vertical="center"/>
    </xf>
    <xf numFmtId="0" fontId="151" fillId="0" borderId="0" applyProtection="0"/>
    <xf numFmtId="0" fontId="151" fillId="0" borderId="0" applyProtection="0"/>
    <xf numFmtId="0" fontId="151" fillId="0" borderId="0" applyProtection="0"/>
    <xf numFmtId="236" fontId="70" fillId="0" borderId="0" applyFill="0" applyBorder="0" applyProtection="0">
      <alignment vertical="center"/>
    </xf>
    <xf numFmtId="235" fontId="150" fillId="0" borderId="0">
      <protection locked="0"/>
    </xf>
    <xf numFmtId="167" fontId="152" fillId="0" borderId="0" applyProtection="0"/>
    <xf numFmtId="0" fontId="89" fillId="0" borderId="0">
      <protection locked="0"/>
    </xf>
    <xf numFmtId="0" fontId="152" fillId="0" borderId="0" applyProtection="0"/>
    <xf numFmtId="166" fontId="89" fillId="0" borderId="0">
      <protection locked="0"/>
    </xf>
    <xf numFmtId="235" fontId="150" fillId="0" borderId="0">
      <protection locked="0"/>
    </xf>
    <xf numFmtId="167" fontId="152" fillId="0" borderId="0" applyProtection="0"/>
    <xf numFmtId="0" fontId="90" fillId="0" borderId="0">
      <protection locked="0"/>
    </xf>
    <xf numFmtId="0" fontId="152" fillId="0" borderId="0" applyProtection="0"/>
    <xf numFmtId="166" fontId="90" fillId="0" borderId="0">
      <protection locked="0"/>
    </xf>
    <xf numFmtId="235" fontId="150" fillId="0" borderId="0">
      <protection locked="0"/>
    </xf>
    <xf numFmtId="0" fontId="153" fillId="0" borderId="0"/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50" fillId="0" borderId="0" applyProtection="0"/>
    <xf numFmtId="0" fontId="50" fillId="0" borderId="0" applyProtection="0"/>
    <xf numFmtId="0" fontId="50" fillId="0" borderId="0" applyProtection="0"/>
    <xf numFmtId="167" fontId="50" fillId="0" borderId="0" applyProtection="0"/>
    <xf numFmtId="0" fontId="89" fillId="0" borderId="0">
      <protection locked="0"/>
    </xf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89" fillId="0" borderId="0">
      <protection locked="0"/>
    </xf>
    <xf numFmtId="0" fontId="89" fillId="0" borderId="0">
      <protection locked="0"/>
    </xf>
    <xf numFmtId="166" fontId="89" fillId="0" borderId="0">
      <protection locked="0"/>
    </xf>
    <xf numFmtId="0" fontId="89" fillId="0" borderId="0">
      <protection locked="0"/>
    </xf>
    <xf numFmtId="166" fontId="89" fillId="0" borderId="0">
      <protection locked="0"/>
    </xf>
    <xf numFmtId="166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235" fontId="154" fillId="0" borderId="0">
      <protection locked="0"/>
    </xf>
    <xf numFmtId="235" fontId="150" fillId="0" borderId="0">
      <protection locked="0"/>
    </xf>
    <xf numFmtId="0" fontId="155" fillId="0" borderId="0"/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42" fillId="0" borderId="0" applyProtection="0"/>
    <xf numFmtId="0" fontId="42" fillId="0" borderId="0" applyProtection="0"/>
    <xf numFmtId="0" fontId="42" fillId="0" borderId="0" applyProtection="0"/>
    <xf numFmtId="167" fontId="42" fillId="0" borderId="0" applyProtection="0"/>
    <xf numFmtId="0" fontId="89" fillId="0" borderId="0">
      <protection locked="0"/>
    </xf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89" fillId="0" borderId="0">
      <protection locked="0"/>
    </xf>
    <xf numFmtId="0" fontId="89" fillId="0" borderId="0">
      <protection locked="0"/>
    </xf>
    <xf numFmtId="166" fontId="89" fillId="0" borderId="0">
      <protection locked="0"/>
    </xf>
    <xf numFmtId="0" fontId="89" fillId="0" borderId="0">
      <protection locked="0"/>
    </xf>
    <xf numFmtId="166" fontId="89" fillId="0" borderId="0">
      <protection locked="0"/>
    </xf>
    <xf numFmtId="166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235" fontId="154" fillId="0" borderId="0">
      <protection locked="0"/>
    </xf>
    <xf numFmtId="235" fontId="150" fillId="0" borderId="0">
      <protection locked="0"/>
    </xf>
    <xf numFmtId="0" fontId="155" fillId="0" borderId="0"/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152" fillId="0" borderId="0" applyProtection="0"/>
    <xf numFmtId="0" fontId="152" fillId="0" borderId="0" applyProtection="0"/>
    <xf numFmtId="0" fontId="152" fillId="0" borderId="0" applyProtection="0"/>
    <xf numFmtId="167" fontId="152" fillId="0" borderId="0" applyProtection="0"/>
    <xf numFmtId="0" fontId="89" fillId="0" borderId="0">
      <protection locked="0"/>
    </xf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89" fillId="0" borderId="0">
      <protection locked="0"/>
    </xf>
    <xf numFmtId="0" fontId="89" fillId="0" borderId="0">
      <protection locked="0"/>
    </xf>
    <xf numFmtId="166" fontId="89" fillId="0" borderId="0">
      <protection locked="0"/>
    </xf>
    <xf numFmtId="0" fontId="89" fillId="0" borderId="0">
      <protection locked="0"/>
    </xf>
    <xf numFmtId="166" fontId="89" fillId="0" borderId="0">
      <protection locked="0"/>
    </xf>
    <xf numFmtId="166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235" fontId="154" fillId="0" borderId="0">
      <protection locked="0"/>
    </xf>
    <xf numFmtId="235" fontId="150" fillId="0" borderId="0">
      <protection locked="0"/>
    </xf>
    <xf numFmtId="0" fontId="155" fillId="0" borderId="0"/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0" fontId="152" fillId="0" borderId="0" applyProtection="0"/>
    <xf numFmtId="0" fontId="152" fillId="0" borderId="0" applyProtection="0"/>
    <xf numFmtId="0" fontId="152" fillId="0" borderId="0" applyProtection="0"/>
    <xf numFmtId="167" fontId="152" fillId="0" borderId="0" applyProtection="0"/>
    <xf numFmtId="0" fontId="90" fillId="0" borderId="0">
      <protection locked="0"/>
    </xf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152" fillId="0" borderId="0" applyProtection="0"/>
    <xf numFmtId="0" fontId="90" fillId="0" borderId="0">
      <protection locked="0"/>
    </xf>
    <xf numFmtId="0" fontId="90" fillId="0" borderId="0">
      <protection locked="0"/>
    </xf>
    <xf numFmtId="166" fontId="90" fillId="0" borderId="0">
      <protection locked="0"/>
    </xf>
    <xf numFmtId="0" fontId="90" fillId="0" borderId="0">
      <protection locked="0"/>
    </xf>
    <xf numFmtId="166" fontId="90" fillId="0" borderId="0">
      <protection locked="0"/>
    </xf>
    <xf numFmtId="166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235" fontId="154" fillId="0" borderId="0">
      <protection locked="0"/>
    </xf>
    <xf numFmtId="0" fontId="132" fillId="0" borderId="0"/>
    <xf numFmtId="0" fontId="132" fillId="0" borderId="0"/>
    <xf numFmtId="166" fontId="132" fillId="0" borderId="0"/>
    <xf numFmtId="0" fontId="89" fillId="0" borderId="0">
      <protection locked="0"/>
    </xf>
    <xf numFmtId="0" fontId="89" fillId="0" borderId="0">
      <protection locked="0"/>
    </xf>
    <xf numFmtId="166" fontId="89" fillId="0" borderId="0">
      <protection locked="0"/>
    </xf>
    <xf numFmtId="237" fontId="89" fillId="0" borderId="0">
      <protection locked="0"/>
    </xf>
    <xf numFmtId="3" fontId="156" fillId="0" borderId="0" applyFont="0" applyFill="0" applyBorder="0" applyAlignment="0" applyProtection="0"/>
    <xf numFmtId="3" fontId="104" fillId="0" borderId="0" applyFont="0" applyFill="0" applyBorder="0" applyAlignment="0" applyProtection="0"/>
    <xf numFmtId="3" fontId="104" fillId="0" borderId="0" applyFont="0" applyFill="0" applyBorder="0" applyAlignment="0" applyProtection="0"/>
    <xf numFmtId="3" fontId="104" fillId="0" borderId="0" applyFont="0" applyFill="0" applyBorder="0" applyAlignment="0" applyProtection="0"/>
    <xf numFmtId="3" fontId="104" fillId="0" borderId="0" applyFont="0" applyFill="0" applyBorder="0" applyAlignment="0" applyProtection="0"/>
    <xf numFmtId="3" fontId="43" fillId="0" borderId="0" applyFont="0" applyFill="0" applyBorder="0" applyAlignment="0" applyProtection="0">
      <alignment vertical="top"/>
    </xf>
    <xf numFmtId="3" fontId="104" fillId="0" borderId="0" applyFont="0" applyFill="0" applyBorder="0" applyAlignment="0" applyProtection="0"/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104" fillId="0" borderId="0" applyFont="0" applyFill="0" applyBorder="0" applyAlignment="0" applyProtection="0"/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104" fillId="0" borderId="0" applyFont="0" applyFill="0" applyBorder="0" applyAlignment="0" applyProtection="0"/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104" fillId="0" borderId="0" applyFont="0" applyFill="0" applyBorder="0" applyAlignment="0" applyProtection="0"/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3" fontId="43" fillId="0" borderId="0" applyFont="0" applyFill="0" applyBorder="0" applyAlignment="0" applyProtection="0">
      <alignment vertical="top"/>
    </xf>
    <xf numFmtId="2" fontId="42" fillId="0" borderId="0" applyFill="0" applyBorder="0" applyAlignment="0" applyProtection="0"/>
    <xf numFmtId="1" fontId="157" fillId="0" borderId="0" applyFont="0" applyFill="0" applyBorder="0" applyAlignment="0" applyProtection="0"/>
    <xf numFmtId="221" fontId="157" fillId="0" borderId="0" applyFont="0" applyFill="0" applyBorder="0" applyAlignment="0" applyProtection="0"/>
    <xf numFmtId="2" fontId="157" fillId="0" borderId="0" applyFont="0" applyFill="0" applyBorder="0" applyAlignment="0" applyProtection="0"/>
    <xf numFmtId="2" fontId="42" fillId="104" borderId="0" applyFont="0" applyFill="0" applyBorder="0" applyAlignment="0" applyProtection="0"/>
    <xf numFmtId="2" fontId="42" fillId="104" borderId="0" applyFont="0" applyFill="0" applyBorder="0" applyAlignment="0" applyProtection="0"/>
    <xf numFmtId="2" fontId="42" fillId="104" borderId="0" applyFont="0" applyFill="0" applyBorder="0" applyAlignment="0" applyProtection="0"/>
    <xf numFmtId="2" fontId="42" fillId="104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104" borderId="0" applyFont="0" applyFill="0" applyBorder="0" applyAlignment="0" applyProtection="0"/>
    <xf numFmtId="0" fontId="158" fillId="0" borderId="0"/>
    <xf numFmtId="167" fontId="155" fillId="0" borderId="0"/>
    <xf numFmtId="167" fontId="155" fillId="0" borderId="0"/>
    <xf numFmtId="167" fontId="155" fillId="0" borderId="0"/>
    <xf numFmtId="0" fontId="145" fillId="0" borderId="0"/>
    <xf numFmtId="0" fontId="155" fillId="0" borderId="0"/>
    <xf numFmtId="167" fontId="45" fillId="0" borderId="0"/>
    <xf numFmtId="0" fontId="45" fillId="0" borderId="0"/>
    <xf numFmtId="166" fontId="45" fillId="0" borderId="0"/>
    <xf numFmtId="0" fontId="130" fillId="0" borderId="0"/>
    <xf numFmtId="0" fontId="130" fillId="0" borderId="0"/>
    <xf numFmtId="166" fontId="130" fillId="0" borderId="0"/>
    <xf numFmtId="237" fontId="89" fillId="0" borderId="0">
      <protection locked="0"/>
    </xf>
    <xf numFmtId="1" fontId="159" fillId="0" borderId="0" applyNumberFormat="0" applyFill="0" applyBorder="0" applyAlignment="0" applyProtection="0">
      <alignment horizontal="center" vertical="top"/>
    </xf>
    <xf numFmtId="0" fontId="160" fillId="0" borderId="0" applyNumberFormat="0" applyFill="0" applyBorder="0" applyAlignment="0" applyProtection="0"/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167" fontId="37" fillId="101" borderId="20">
      <alignment horizontal="left"/>
    </xf>
    <xf numFmtId="206" fontId="161" fillId="0" borderId="0" applyProtection="0"/>
    <xf numFmtId="206" fontId="81" fillId="0" borderId="0" applyProtection="0"/>
    <xf numFmtId="206" fontId="162" fillId="0" borderId="0" applyProtection="0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167" fontId="50" fillId="0" borderId="26"/>
    <xf numFmtId="0" fontId="50" fillId="0" borderId="26"/>
    <xf numFmtId="167" fontId="163" fillId="101" borderId="0">
      <alignment horizontal="left"/>
    </xf>
    <xf numFmtId="167" fontId="163" fillId="101" borderId="0">
      <alignment horizontal="left"/>
    </xf>
    <xf numFmtId="167" fontId="163" fillId="101" borderId="0">
      <alignment horizontal="left"/>
    </xf>
    <xf numFmtId="0" fontId="46" fillId="0" borderId="0" applyNumberFormat="0">
      <protection locked="0"/>
    </xf>
    <xf numFmtId="0" fontId="164" fillId="109" borderId="0" applyNumberFormat="0" applyBorder="0" applyAlignment="0" applyProtection="0"/>
    <xf numFmtId="0" fontId="165" fillId="49" borderId="0" applyNumberFormat="0" applyBorder="0" applyAlignment="0" applyProtection="0"/>
    <xf numFmtId="0" fontId="165" fillId="49" borderId="0" applyNumberFormat="0" applyBorder="0" applyAlignment="0" applyProtection="0"/>
    <xf numFmtId="0" fontId="165" fillId="49" borderId="0" applyNumberFormat="0" applyBorder="0" applyAlignment="0" applyProtection="0"/>
    <xf numFmtId="0" fontId="85" fillId="49" borderId="0" applyNumberFormat="0" applyBorder="0" applyAlignment="0" applyProtection="0"/>
    <xf numFmtId="167" fontId="85" fillId="49" borderId="0" applyNumberFormat="0" applyBorder="0" applyAlignment="0" applyProtection="0"/>
    <xf numFmtId="0" fontId="165" fillId="49" borderId="0" applyNumberFormat="0" applyBorder="0" applyAlignment="0" applyProtection="0"/>
    <xf numFmtId="0" fontId="165" fillId="49" borderId="0" applyNumberFormat="0" applyBorder="0" applyAlignment="0" applyProtection="0"/>
    <xf numFmtId="166" fontId="165" fillId="49" borderId="0" applyNumberFormat="0" applyBorder="0" applyAlignment="0" applyProtection="0"/>
    <xf numFmtId="0" fontId="85" fillId="49" borderId="0" applyNumberFormat="0" applyBorder="0" applyAlignment="0" applyProtection="0"/>
    <xf numFmtId="167" fontId="85" fillId="49" borderId="0" applyNumberFormat="0" applyBorder="0" applyAlignment="0" applyProtection="0"/>
    <xf numFmtId="0" fontId="166" fillId="12" borderId="0" applyNumberFormat="0" applyBorder="0" applyAlignment="0" applyProtection="0"/>
    <xf numFmtId="37" fontId="43" fillId="0" borderId="0" applyNumberFormat="0" applyFont="0" applyFill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0" fontId="50" fillId="110" borderId="0" applyNumberFormat="0" applyBorder="0" applyAlignment="0" applyProtection="0"/>
    <xf numFmtId="38" fontId="50" fillId="101" borderId="0" applyNumberFormat="0" applyBorder="0" applyAlignment="0" applyProtection="0"/>
    <xf numFmtId="38" fontId="50" fillId="101" borderId="0" applyNumberFormat="0" applyBorder="0" applyAlignment="0" applyProtection="0"/>
    <xf numFmtId="38" fontId="50" fillId="101" borderId="0" applyNumberFormat="0" applyBorder="0" applyAlignment="0" applyProtection="0"/>
    <xf numFmtId="38" fontId="50" fillId="101" borderId="0" applyNumberFormat="0" applyBorder="0" applyAlignment="0" applyProtection="0"/>
    <xf numFmtId="38" fontId="50" fillId="100" borderId="0" applyNumberFormat="0" applyBorder="0" applyAlignment="0" applyProtection="0"/>
    <xf numFmtId="167" fontId="167" fillId="111" borderId="0">
      <alignment horizontal="right" vertical="top" textRotation="90" wrapText="1"/>
    </xf>
    <xf numFmtId="167" fontId="167" fillId="111" borderId="0">
      <alignment horizontal="right" vertical="top" textRotation="90" wrapText="1"/>
    </xf>
    <xf numFmtId="167" fontId="167" fillId="111" borderId="0">
      <alignment horizontal="right" vertical="top" textRotation="90" wrapText="1"/>
    </xf>
    <xf numFmtId="206" fontId="42" fillId="0" borderId="0" applyProtection="0"/>
    <xf numFmtId="0" fontId="153" fillId="0" borderId="0"/>
    <xf numFmtId="167" fontId="168" fillId="0" borderId="0"/>
    <xf numFmtId="0" fontId="169" fillId="0" borderId="0">
      <alignment horizontal="left"/>
    </xf>
    <xf numFmtId="166" fontId="170" fillId="101" borderId="11">
      <alignment horizontal="center" wrapText="1"/>
    </xf>
    <xf numFmtId="0" fontId="170" fillId="101" borderId="11">
      <alignment horizontal="center" wrapText="1"/>
    </xf>
    <xf numFmtId="166" fontId="170" fillId="101" borderId="11">
      <alignment horizontal="center" wrapText="1"/>
    </xf>
    <xf numFmtId="0" fontId="170" fillId="101" borderId="11">
      <alignment horizontal="center" wrapText="1"/>
    </xf>
    <xf numFmtId="166" fontId="170" fillId="101" borderId="11">
      <alignment horizontal="center" wrapText="1"/>
    </xf>
    <xf numFmtId="166" fontId="170" fillId="101" borderId="11">
      <alignment horizontal="center" wrapText="1"/>
    </xf>
    <xf numFmtId="166" fontId="170" fillId="101" borderId="11">
      <alignment horizontal="center" wrapText="1"/>
    </xf>
    <xf numFmtId="0" fontId="169" fillId="0" borderId="0">
      <alignment horizontal="left"/>
    </xf>
    <xf numFmtId="0" fontId="170" fillId="101" borderId="11">
      <alignment horizontal="center" wrapText="1"/>
    </xf>
    <xf numFmtId="0" fontId="169" fillId="0" borderId="0">
      <alignment horizontal="left"/>
    </xf>
    <xf numFmtId="0" fontId="169" fillId="0" borderId="0">
      <alignment horizontal="left"/>
    </xf>
    <xf numFmtId="0" fontId="169" fillId="0" borderId="0">
      <alignment horizontal="left"/>
    </xf>
    <xf numFmtId="0" fontId="169" fillId="0" borderId="0">
      <alignment horizontal="left"/>
    </xf>
    <xf numFmtId="0" fontId="169" fillId="0" borderId="0">
      <alignment horizontal="left"/>
    </xf>
    <xf numFmtId="0" fontId="169" fillId="0" borderId="0">
      <alignment horizontal="left"/>
    </xf>
    <xf numFmtId="0" fontId="169" fillId="0" borderId="0">
      <alignment horizontal="left"/>
    </xf>
    <xf numFmtId="0" fontId="171" fillId="0" borderId="0"/>
    <xf numFmtId="167" fontId="171" fillId="0" borderId="0"/>
    <xf numFmtId="167" fontId="171" fillId="0" borderId="0"/>
    <xf numFmtId="167" fontId="171" fillId="0" borderId="0"/>
    <xf numFmtId="167" fontId="171" fillId="0" borderId="0"/>
    <xf numFmtId="167" fontId="171" fillId="0" borderId="0"/>
    <xf numFmtId="167" fontId="171" fillId="0" borderId="0"/>
    <xf numFmtId="167" fontId="171" fillId="0" borderId="0"/>
    <xf numFmtId="167" fontId="171" fillId="0" borderId="0"/>
    <xf numFmtId="167" fontId="171" fillId="0" borderId="0"/>
    <xf numFmtId="167" fontId="171" fillId="0" borderId="0"/>
    <xf numFmtId="167" fontId="171" fillId="0" borderId="0"/>
    <xf numFmtId="167" fontId="171" fillId="0" borderId="0"/>
    <xf numFmtId="0" fontId="171" fillId="0" borderId="27" applyNumberFormat="0" applyAlignment="0" applyProtection="0">
      <alignment horizontal="left" vertical="center"/>
    </xf>
    <xf numFmtId="0" fontId="171" fillId="0" borderId="27" applyNumberFormat="0" applyAlignment="0" applyProtection="0">
      <alignment horizontal="left" vertical="center"/>
    </xf>
    <xf numFmtId="166" fontId="171" fillId="0" borderId="27" applyNumberFormat="0" applyAlignment="0" applyProtection="0">
      <alignment horizontal="left" vertical="center"/>
    </xf>
    <xf numFmtId="0" fontId="171" fillId="0" borderId="11">
      <alignment horizontal="left" vertical="center"/>
    </xf>
    <xf numFmtId="0" fontId="171" fillId="0" borderId="11">
      <alignment horizontal="left" vertical="center"/>
    </xf>
    <xf numFmtId="0" fontId="171" fillId="0" borderId="11">
      <alignment horizontal="left" vertical="center"/>
    </xf>
    <xf numFmtId="166" fontId="171" fillId="0" borderId="11">
      <alignment horizontal="left" vertical="center"/>
    </xf>
    <xf numFmtId="0" fontId="171" fillId="0" borderId="11">
      <alignment horizontal="left" vertical="center"/>
    </xf>
    <xf numFmtId="0" fontId="171" fillId="0" borderId="11">
      <alignment horizontal="left" vertical="center"/>
    </xf>
    <xf numFmtId="166" fontId="171" fillId="0" borderId="11">
      <alignment horizontal="left" vertical="center"/>
    </xf>
    <xf numFmtId="0" fontId="172" fillId="0" borderId="0"/>
    <xf numFmtId="0" fontId="172" fillId="0" borderId="0"/>
    <xf numFmtId="166" fontId="172" fillId="0" borderId="0"/>
    <xf numFmtId="0" fontId="169" fillId="0" borderId="0"/>
    <xf numFmtId="0" fontId="169" fillId="0" borderId="0"/>
    <xf numFmtId="166" fontId="169" fillId="0" borderId="0"/>
    <xf numFmtId="238" fontId="173" fillId="112" borderId="0" applyAlignment="0">
      <alignment horizontal="left"/>
    </xf>
    <xf numFmtId="0" fontId="174" fillId="0" borderId="28" applyNumberFormat="0" applyFill="0" applyAlignment="0" applyProtection="0"/>
    <xf numFmtId="167" fontId="175" fillId="104" borderId="0" applyNumberFormat="0" applyFont="0" applyFill="0" applyAlignment="0" applyProtection="0"/>
    <xf numFmtId="0" fontId="176" fillId="0" borderId="0" applyNumberFormat="0" applyFont="0" applyFill="0" applyAlignment="0" applyProtection="0"/>
    <xf numFmtId="0" fontId="176" fillId="0" borderId="0" applyNumberFormat="0" applyFont="0" applyFill="0" applyAlignment="0" applyProtection="0"/>
    <xf numFmtId="166" fontId="176" fillId="0" borderId="0" applyNumberFormat="0" applyFont="0" applyFill="0" applyAlignment="0" applyProtection="0"/>
    <xf numFmtId="0" fontId="174" fillId="0" borderId="28" applyNumberFormat="0" applyFill="0" applyAlignment="0" applyProtection="0"/>
    <xf numFmtId="167" fontId="176" fillId="104" borderId="0" applyNumberFormat="0" applyFont="0" applyFill="0" applyAlignment="0" applyProtection="0"/>
    <xf numFmtId="0" fontId="176" fillId="0" borderId="0" applyNumberFormat="0" applyFont="0" applyFill="0" applyAlignment="0" applyProtection="0"/>
    <xf numFmtId="0" fontId="176" fillId="0" borderId="0" applyNumberFormat="0" applyFont="0" applyFill="0" applyAlignment="0" applyProtection="0"/>
    <xf numFmtId="166" fontId="176" fillId="0" borderId="0" applyNumberFormat="0" applyFont="0" applyFill="0" applyAlignment="0" applyProtection="0"/>
    <xf numFmtId="0" fontId="176" fillId="104" borderId="0" applyNumberFormat="0" applyFont="0" applyFill="0" applyAlignment="0" applyProtection="0"/>
    <xf numFmtId="167" fontId="174" fillId="0" borderId="28" applyNumberFormat="0" applyFill="0" applyAlignment="0" applyProtection="0"/>
    <xf numFmtId="0" fontId="176" fillId="0" borderId="0" applyNumberFormat="0" applyFont="0" applyFill="0" applyAlignment="0" applyProtection="0"/>
    <xf numFmtId="0" fontId="176" fillId="0" borderId="0" applyNumberFormat="0" applyFont="0" applyFill="0" applyAlignment="0" applyProtection="0"/>
    <xf numFmtId="166" fontId="176" fillId="0" borderId="0" applyNumberFormat="0" applyFont="0" applyFill="0" applyAlignment="0" applyProtection="0"/>
    <xf numFmtId="0" fontId="176" fillId="104" borderId="0" applyNumberFormat="0" applyFont="0" applyFill="0" applyAlignment="0" applyProtection="0"/>
    <xf numFmtId="0" fontId="177" fillId="0" borderId="1" applyNumberFormat="0" applyFill="0" applyAlignment="0" applyProtection="0"/>
    <xf numFmtId="0" fontId="176" fillId="104" borderId="0" applyNumberFormat="0" applyFont="0" applyFill="0" applyAlignment="0" applyProtection="0"/>
    <xf numFmtId="0" fontId="176" fillId="104" borderId="0" applyNumberFormat="0" applyFont="0" applyFill="0" applyAlignment="0" applyProtection="0"/>
    <xf numFmtId="0" fontId="178" fillId="0" borderId="29" applyNumberFormat="0" applyFill="0" applyAlignment="0" applyProtection="0"/>
    <xf numFmtId="167" fontId="171" fillId="104" borderId="0" applyNumberFormat="0" applyFont="0" applyFill="0" applyAlignment="0" applyProtection="0"/>
    <xf numFmtId="0" fontId="171" fillId="0" borderId="0" applyNumberFormat="0" applyFont="0" applyFill="0" applyAlignment="0" applyProtection="0"/>
    <xf numFmtId="0" fontId="171" fillId="0" borderId="0" applyNumberFormat="0" applyFont="0" applyFill="0" applyAlignment="0" applyProtection="0"/>
    <xf numFmtId="166" fontId="171" fillId="0" borderId="0" applyNumberFormat="0" applyFont="0" applyFill="0" applyAlignment="0" applyProtection="0"/>
    <xf numFmtId="0" fontId="178" fillId="0" borderId="29" applyNumberFormat="0" applyFill="0" applyAlignment="0" applyProtection="0"/>
    <xf numFmtId="167" fontId="179" fillId="104" borderId="0" applyNumberFormat="0" applyFont="0" applyFill="0" applyAlignment="0" applyProtection="0"/>
    <xf numFmtId="0" fontId="171" fillId="0" borderId="0" applyNumberFormat="0" applyFont="0" applyFill="0" applyAlignment="0" applyProtection="0"/>
    <xf numFmtId="0" fontId="171" fillId="0" borderId="0" applyNumberFormat="0" applyFont="0" applyFill="0" applyAlignment="0" applyProtection="0"/>
    <xf numFmtId="166" fontId="171" fillId="0" borderId="0" applyNumberFormat="0" applyFont="0" applyFill="0" applyAlignment="0" applyProtection="0"/>
    <xf numFmtId="0" fontId="171" fillId="104" borderId="0" applyNumberFormat="0" applyFont="0" applyFill="0" applyAlignment="0" applyProtection="0"/>
    <xf numFmtId="167" fontId="171" fillId="104" borderId="0" applyNumberFormat="0" applyFont="0" applyFill="0" applyAlignment="0" applyProtection="0"/>
    <xf numFmtId="0" fontId="171" fillId="0" borderId="0" applyNumberFormat="0" applyFont="0" applyFill="0" applyAlignment="0" applyProtection="0"/>
    <xf numFmtId="0" fontId="171" fillId="0" borderId="0" applyNumberFormat="0" applyFont="0" applyFill="0" applyAlignment="0" applyProtection="0"/>
    <xf numFmtId="166" fontId="171" fillId="0" borderId="0" applyNumberFormat="0" applyFont="0" applyFill="0" applyAlignment="0" applyProtection="0"/>
    <xf numFmtId="0" fontId="171" fillId="104" borderId="0" applyNumberFormat="0" applyFont="0" applyFill="0" applyAlignment="0" applyProtection="0"/>
    <xf numFmtId="0" fontId="180" fillId="0" borderId="2" applyNumberFormat="0" applyFill="0" applyAlignment="0" applyProtection="0"/>
    <xf numFmtId="166" fontId="171" fillId="0" borderId="0" applyNumberFormat="0" applyFont="0" applyFill="0" applyAlignment="0" applyProtection="0"/>
    <xf numFmtId="0" fontId="171" fillId="104" borderId="0" applyNumberFormat="0" applyFont="0" applyFill="0" applyAlignment="0" applyProtection="0"/>
    <xf numFmtId="0" fontId="171" fillId="104" borderId="0" applyNumberFormat="0" applyFont="0" applyFill="0" applyAlignment="0" applyProtection="0"/>
    <xf numFmtId="0" fontId="142" fillId="0" borderId="30" applyNumberFormat="0" applyFill="0" applyAlignment="0" applyProtection="0"/>
    <xf numFmtId="167" fontId="142" fillId="0" borderId="30" applyNumberFormat="0" applyFill="0" applyAlignment="0" applyProtection="0"/>
    <xf numFmtId="0" fontId="181" fillId="0" borderId="30" applyNumberFormat="0" applyFill="0" applyAlignment="0" applyProtection="0"/>
    <xf numFmtId="0" fontId="181" fillId="0" borderId="30" applyNumberFormat="0" applyFill="0" applyAlignment="0" applyProtection="0"/>
    <xf numFmtId="166" fontId="181" fillId="0" borderId="30" applyNumberFormat="0" applyFill="0" applyAlignment="0" applyProtection="0"/>
    <xf numFmtId="0" fontId="142" fillId="0" borderId="30" applyNumberFormat="0" applyFill="0" applyAlignment="0" applyProtection="0"/>
    <xf numFmtId="167" fontId="142" fillId="0" borderId="30" applyNumberFormat="0" applyFill="0" applyAlignment="0" applyProtection="0"/>
    <xf numFmtId="0" fontId="182" fillId="0" borderId="3" applyNumberFormat="0" applyFill="0" applyAlignment="0" applyProtection="0"/>
    <xf numFmtId="0" fontId="142" fillId="0" borderId="0" applyNumberFormat="0" applyFill="0" applyBorder="0" applyAlignment="0" applyProtection="0"/>
    <xf numFmtId="167" fontId="142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166" fontId="18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67" fontId="14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37" fontId="183" fillId="0" borderId="31" applyNumberFormat="0" applyFill="0" applyBorder="0" applyAlignment="0" applyProtection="0">
      <alignment horizontal="centerContinuous"/>
    </xf>
    <xf numFmtId="0" fontId="184" fillId="0" borderId="0">
      <protection locked="0"/>
    </xf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4" fillId="0" borderId="0">
      <protection locked="0"/>
    </xf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0" fontId="185" fillId="0" borderId="0" applyNumberFormat="0" applyFont="0" applyFill="0" applyBorder="0" applyAlignment="0" applyProtection="0"/>
    <xf numFmtId="166" fontId="184" fillId="0" borderId="0">
      <protection locked="0"/>
    </xf>
    <xf numFmtId="166" fontId="184" fillId="0" borderId="0">
      <protection locked="0"/>
    </xf>
    <xf numFmtId="166" fontId="184" fillId="0" borderId="0">
      <protection locked="0"/>
    </xf>
    <xf numFmtId="0" fontId="184" fillId="0" borderId="0">
      <protection locked="0"/>
    </xf>
    <xf numFmtId="166" fontId="184" fillId="0" borderId="0">
      <protection locked="0"/>
    </xf>
    <xf numFmtId="0" fontId="184" fillId="0" borderId="0">
      <protection locked="0"/>
    </xf>
    <xf numFmtId="0" fontId="184" fillId="0" borderId="0">
      <protection locked="0"/>
    </xf>
    <xf numFmtId="0" fontId="184" fillId="0" borderId="0">
      <protection locked="0"/>
    </xf>
    <xf numFmtId="0" fontId="184" fillId="0" borderId="0">
      <protection locked="0"/>
    </xf>
    <xf numFmtId="0" fontId="184" fillId="0" borderId="0">
      <protection locked="0"/>
    </xf>
    <xf numFmtId="0" fontId="184" fillId="0" borderId="0">
      <protection locked="0"/>
    </xf>
    <xf numFmtId="37" fontId="186" fillId="0" borderId="25" applyNumberFormat="0" applyFill="0" applyBorder="0" applyAlignment="0" applyProtection="0">
      <alignment horizontal="left"/>
    </xf>
    <xf numFmtId="0" fontId="184" fillId="0" borderId="0">
      <protection locked="0"/>
    </xf>
    <xf numFmtId="0" fontId="187" fillId="0" borderId="0" applyProtection="0"/>
    <xf numFmtId="0" fontId="187" fillId="0" borderId="0" applyProtection="0"/>
    <xf numFmtId="0" fontId="187" fillId="0" borderId="0" applyProtection="0"/>
    <xf numFmtId="0" fontId="187" fillId="0" borderId="0" applyProtection="0"/>
    <xf numFmtId="0" fontId="187" fillId="0" borderId="0" applyProtection="0"/>
    <xf numFmtId="0" fontId="187" fillId="0" borderId="0" applyProtection="0"/>
    <xf numFmtId="0" fontId="187" fillId="0" borderId="0" applyProtection="0"/>
    <xf numFmtId="0" fontId="187" fillId="0" borderId="0" applyProtection="0"/>
    <xf numFmtId="0" fontId="187" fillId="0" borderId="0" applyProtection="0"/>
    <xf numFmtId="0" fontId="187" fillId="0" borderId="0" applyProtection="0"/>
    <xf numFmtId="0" fontId="184" fillId="0" borderId="0">
      <protection locked="0"/>
    </xf>
    <xf numFmtId="0" fontId="187" fillId="0" borderId="0" applyProtection="0"/>
    <xf numFmtId="0" fontId="187" fillId="0" borderId="0" applyProtection="0"/>
    <xf numFmtId="0" fontId="187" fillId="0" borderId="0" applyProtection="0"/>
    <xf numFmtId="0" fontId="187" fillId="0" borderId="0" applyProtection="0"/>
    <xf numFmtId="0" fontId="187" fillId="0" borderId="0" applyProtection="0"/>
    <xf numFmtId="0" fontId="187" fillId="0" borderId="0" applyProtection="0"/>
    <xf numFmtId="0" fontId="187" fillId="0" borderId="0" applyProtection="0"/>
    <xf numFmtId="166" fontId="184" fillId="0" borderId="0">
      <protection locked="0"/>
    </xf>
    <xf numFmtId="166" fontId="184" fillId="0" borderId="0">
      <protection locked="0"/>
    </xf>
    <xf numFmtId="166" fontId="184" fillId="0" borderId="0">
      <protection locked="0"/>
    </xf>
    <xf numFmtId="0" fontId="184" fillId="0" borderId="0">
      <protection locked="0"/>
    </xf>
    <xf numFmtId="166" fontId="184" fillId="0" borderId="0">
      <protection locked="0"/>
    </xf>
    <xf numFmtId="0" fontId="184" fillId="0" borderId="0">
      <protection locked="0"/>
    </xf>
    <xf numFmtId="0" fontId="184" fillId="0" borderId="0">
      <protection locked="0"/>
    </xf>
    <xf numFmtId="0" fontId="184" fillId="0" borderId="0">
      <protection locked="0"/>
    </xf>
    <xf numFmtId="0" fontId="184" fillId="0" borderId="0">
      <protection locked="0"/>
    </xf>
    <xf numFmtId="0" fontId="184" fillId="0" borderId="0">
      <protection locked="0"/>
    </xf>
    <xf numFmtId="0" fontId="184" fillId="0" borderId="0">
      <protection locked="0"/>
    </xf>
    <xf numFmtId="167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166" fontId="189" fillId="0" borderId="0" applyNumberFormat="0" applyFill="0" applyBorder="0" applyAlignment="0" applyProtection="0">
      <alignment vertical="top"/>
      <protection locked="0"/>
    </xf>
    <xf numFmtId="167" fontId="190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177" fontId="191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/>
    <xf numFmtId="0" fontId="191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/>
    <xf numFmtId="177" fontId="193" fillId="0" borderId="0" applyNumberFormat="0" applyFill="0" applyBorder="0" applyAlignment="0" applyProtection="0"/>
    <xf numFmtId="0" fontId="191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/>
    <xf numFmtId="0" fontId="191" fillId="0" borderId="0" applyNumberFormat="0" applyFill="0" applyBorder="0" applyAlignment="0" applyProtection="0">
      <alignment vertical="top"/>
      <protection locked="0"/>
    </xf>
    <xf numFmtId="167" fontId="194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/>
    <xf numFmtId="177" fontId="19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166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167" fontId="199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166" fontId="200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166" fontId="198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166" fontId="191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166" fontId="204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166" fontId="200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167" fontId="207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166" fontId="191" fillId="0" borderId="0" applyNumberFormat="0" applyFill="0" applyBorder="0" applyAlignment="0" applyProtection="0">
      <alignment vertical="top"/>
      <protection locked="0"/>
    </xf>
    <xf numFmtId="0" fontId="208" fillId="0" borderId="0"/>
    <xf numFmtId="206" fontId="42" fillId="0" borderId="0" applyFill="0" applyBorder="0" applyAlignment="0" applyProtection="0"/>
    <xf numFmtId="206" fontId="51" fillId="0" borderId="0" applyFont="0" applyFill="0" applyBorder="0" applyAlignment="0" applyProtection="0"/>
    <xf numFmtId="206" fontId="51" fillId="0" borderId="0" applyFont="0" applyFill="0" applyBorder="0" applyAlignment="0" applyProtection="0"/>
    <xf numFmtId="206" fontId="51" fillId="0" borderId="0" applyFont="0" applyFill="0" applyBorder="0" applyAlignment="0" applyProtection="0"/>
    <xf numFmtId="206" fontId="51" fillId="0" borderId="0" applyFont="0" applyFill="0" applyBorder="0" applyAlignment="0" applyProtection="0"/>
    <xf numFmtId="239" fontId="51" fillId="0" borderId="0" applyFont="0" applyFill="0" applyBorder="0" applyAlignment="0" applyProtection="0"/>
    <xf numFmtId="3" fontId="42" fillId="0" borderId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240" fontId="51" fillId="0" borderId="0" applyFont="0" applyFill="0" applyBorder="0" applyAlignment="0" applyProtection="0"/>
    <xf numFmtId="167" fontId="80" fillId="51" borderId="0" applyNumberFormat="0" applyBorder="0" applyAlignment="0" applyProtection="0"/>
    <xf numFmtId="0" fontId="209" fillId="47" borderId="0" applyNumberFormat="0" applyBorder="0" applyAlignment="0" applyProtection="0"/>
    <xf numFmtId="177" fontId="209" fillId="47" borderId="0" applyNumberFormat="0" applyBorder="0" applyAlignment="0" applyProtection="0"/>
    <xf numFmtId="0" fontId="80" fillId="47" borderId="0" applyNumberFormat="0" applyBorder="0" applyAlignment="0" applyProtection="0"/>
    <xf numFmtId="0" fontId="209" fillId="47" borderId="0" applyNumberFormat="0" applyBorder="0" applyAlignment="0" applyProtection="0"/>
    <xf numFmtId="0" fontId="80" fillId="47" borderId="0" applyNumberFormat="0" applyBorder="0" applyAlignment="0" applyProtection="0"/>
    <xf numFmtId="0" fontId="50" fillId="113" borderId="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100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10" fontId="50" fillId="94" borderId="20" applyNumberFormat="0" applyBorder="0" applyAlignment="0" applyProtection="0"/>
    <xf numFmtId="0" fontId="143" fillId="114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114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210" fillId="115" borderId="4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211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211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211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211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212" fillId="15" borderId="4" applyNumberFormat="0" applyAlignment="0" applyProtection="0"/>
    <xf numFmtId="0" fontId="212" fillId="15" borderId="4" applyNumberFormat="0" applyAlignment="0" applyProtection="0"/>
    <xf numFmtId="0" fontId="212" fillId="15" borderId="4" applyNumberFormat="0" applyAlignment="0" applyProtection="0"/>
    <xf numFmtId="0" fontId="143" fillId="114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211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211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114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211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211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114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114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114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114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167" fontId="143" fillId="50" borderId="15" applyNumberFormat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166" fontId="80" fillId="47" borderId="0" applyNumberFormat="0" applyBorder="0" applyAlignment="0" applyProtection="0"/>
    <xf numFmtId="167" fontId="75" fillId="103" borderId="0">
      <alignment horizontal="center"/>
    </xf>
    <xf numFmtId="167" fontId="75" fillId="103" borderId="0">
      <alignment horizontal="center"/>
    </xf>
    <xf numFmtId="167" fontId="75" fillId="103" borderId="0">
      <alignment horizontal="center"/>
    </xf>
    <xf numFmtId="0" fontId="213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166" fontId="213" fillId="0" borderId="0" applyNumberFormat="0" applyFill="0" applyBorder="0" applyAlignment="0" applyProtection="0">
      <alignment vertical="top"/>
      <protection locked="0"/>
    </xf>
    <xf numFmtId="15" fontId="42" fillId="0" borderId="0"/>
    <xf numFmtId="15" fontId="42" fillId="0" borderId="0"/>
    <xf numFmtId="15" fontId="42" fillId="0" borderId="0"/>
    <xf numFmtId="15" fontId="42" fillId="0" borderId="0"/>
    <xf numFmtId="241" fontId="75" fillId="0" borderId="0"/>
    <xf numFmtId="167" fontId="75" fillId="0" borderId="0"/>
    <xf numFmtId="167" fontId="75" fillId="0" borderId="0"/>
    <xf numFmtId="167" fontId="75" fillId="0" borderId="0"/>
    <xf numFmtId="242" fontId="146" fillId="94" borderId="0"/>
    <xf numFmtId="24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4" fillId="116" borderId="7" applyNumberFormat="0" applyAlignment="0" applyProtection="0"/>
    <xf numFmtId="0" fontId="214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166" fontId="214" fillId="0" borderId="0" applyNumberFormat="0" applyFill="0" applyBorder="0" applyAlignment="0" applyProtection="0">
      <alignment vertical="top"/>
      <protection locked="0"/>
    </xf>
    <xf numFmtId="206" fontId="215" fillId="0" borderId="0"/>
    <xf numFmtId="0" fontId="155" fillId="0" borderId="32"/>
    <xf numFmtId="0" fontId="155" fillId="0" borderId="32"/>
    <xf numFmtId="0" fontId="155" fillId="0" borderId="32"/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1">
      <alignment wrapText="1"/>
    </xf>
    <xf numFmtId="167" fontId="216" fillId="101" borderId="12"/>
    <xf numFmtId="167" fontId="216" fillId="101" borderId="12"/>
    <xf numFmtId="167" fontId="216" fillId="101" borderId="12"/>
    <xf numFmtId="167" fontId="216" fillId="101" borderId="33"/>
    <xf numFmtId="167" fontId="216" fillId="101" borderId="33"/>
    <xf numFmtId="167" fontId="216" fillId="101" borderId="33"/>
    <xf numFmtId="167" fontId="50" fillId="101" borderId="34">
      <alignment horizontal="center" wrapText="1"/>
    </xf>
    <xf numFmtId="167" fontId="50" fillId="101" borderId="34">
      <alignment horizontal="center" wrapText="1"/>
    </xf>
    <xf numFmtId="167" fontId="50" fillId="101" borderId="34">
      <alignment horizontal="center" wrapText="1"/>
    </xf>
    <xf numFmtId="167" fontId="217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166" fontId="218" fillId="0" borderId="0" applyNumberFormat="0" applyFill="0" applyBorder="0" applyAlignment="0" applyProtection="0">
      <alignment vertical="top"/>
      <protection locked="0"/>
    </xf>
    <xf numFmtId="167" fontId="219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166" fontId="220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244" fontId="145" fillId="0" borderId="0" applyFont="0" applyFill="0" applyBorder="0" applyAlignment="0" applyProtection="0"/>
    <xf numFmtId="245" fontId="221" fillId="0" borderId="35" applyNumberFormat="0" applyFont="0" applyFill="0" applyAlignment="0" applyProtection="0"/>
    <xf numFmtId="245" fontId="221" fillId="0" borderId="36" applyNumberFormat="0" applyFont="0" applyFill="0" applyAlignment="0" applyProtection="0"/>
    <xf numFmtId="165" fontId="42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0" fontId="93" fillId="0" borderId="0" applyFill="0" applyBorder="0" applyAlignment="0"/>
    <xf numFmtId="195" fontId="42" fillId="0" borderId="0" applyFill="0" applyBorder="0" applyAlignment="0"/>
    <xf numFmtId="0" fontId="93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201" fontId="42" fillId="0" borderId="0" applyFill="0" applyBorder="0" applyAlignment="0"/>
    <xf numFmtId="201" fontId="42" fillId="0" borderId="0" applyFill="0" applyBorder="0" applyAlignment="0"/>
    <xf numFmtId="201" fontId="42" fillId="0" borderId="0" applyFill="0" applyBorder="0" applyAlignment="0"/>
    <xf numFmtId="41" fontId="42" fillId="0" borderId="0" applyFill="0" applyBorder="0" applyAlignment="0"/>
    <xf numFmtId="201" fontId="42" fillId="0" borderId="0" applyFill="0" applyBorder="0" applyAlignment="0"/>
    <xf numFmtId="41" fontId="42" fillId="0" borderId="0" applyFill="0" applyBorder="0" applyAlignment="0"/>
    <xf numFmtId="0" fontId="93" fillId="0" borderId="0" applyFill="0" applyBorder="0" applyAlignment="0"/>
    <xf numFmtId="195" fontId="42" fillId="0" borderId="0" applyFill="0" applyBorder="0" applyAlignment="0"/>
    <xf numFmtId="0" fontId="93" fillId="0" borderId="0" applyFill="0" applyBorder="0" applyAlignment="0"/>
    <xf numFmtId="206" fontId="222" fillId="0" borderId="0" applyProtection="0"/>
    <xf numFmtId="0" fontId="103" fillId="0" borderId="18" applyNumberFormat="0" applyFill="0" applyAlignment="0" applyProtection="0"/>
    <xf numFmtId="167" fontId="103" fillId="0" borderId="18" applyNumberFormat="0" applyFill="0" applyAlignment="0" applyProtection="0"/>
    <xf numFmtId="0" fontId="223" fillId="0" borderId="18" applyNumberFormat="0" applyFill="0" applyAlignment="0" applyProtection="0"/>
    <xf numFmtId="0" fontId="223" fillId="0" borderId="18" applyNumberFormat="0" applyFill="0" applyAlignment="0" applyProtection="0"/>
    <xf numFmtId="166" fontId="223" fillId="0" borderId="18" applyNumberFormat="0" applyFill="0" applyAlignment="0" applyProtection="0"/>
    <xf numFmtId="0" fontId="103" fillId="0" borderId="18" applyNumberFormat="0" applyFill="0" applyAlignment="0" applyProtection="0"/>
    <xf numFmtId="167" fontId="103" fillId="0" borderId="18" applyNumberFormat="0" applyFill="0" applyAlignment="0" applyProtection="0"/>
    <xf numFmtId="0" fontId="224" fillId="0" borderId="6" applyNumberFormat="0" applyFill="0" applyAlignment="0" applyProtection="0"/>
    <xf numFmtId="15" fontId="45" fillId="0" borderId="0" applyFill="0" applyBorder="0">
      <alignment horizontal="right"/>
    </xf>
    <xf numFmtId="0" fontId="225" fillId="0" borderId="12">
      <alignment horizontal="left"/>
      <protection locked="0"/>
    </xf>
    <xf numFmtId="0" fontId="225" fillId="0" borderId="12">
      <alignment horizontal="left"/>
      <protection locked="0"/>
    </xf>
    <xf numFmtId="166" fontId="225" fillId="0" borderId="12">
      <alignment horizontal="left"/>
      <protection locked="0"/>
    </xf>
    <xf numFmtId="0" fontId="226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>
      <alignment vertical="top"/>
      <protection locked="0"/>
    </xf>
    <xf numFmtId="0" fontId="231" fillId="0" borderId="0" applyNumberFormat="0" applyFill="0" applyBorder="0" applyAlignment="0" applyProtection="0">
      <alignment vertical="top"/>
      <protection locked="0"/>
    </xf>
    <xf numFmtId="166" fontId="231" fillId="0" borderId="0" applyNumberFormat="0" applyFill="0" applyBorder="0" applyAlignment="0" applyProtection="0">
      <alignment vertical="top"/>
      <protection locked="0"/>
    </xf>
    <xf numFmtId="0" fontId="63" fillId="10" borderId="0" applyNumberFormat="0" applyBorder="0" applyAlignment="0" applyProtection="0"/>
    <xf numFmtId="0" fontId="63" fillId="9" borderId="0" applyNumberFormat="0" applyBorder="0" applyAlignment="0" applyProtection="0"/>
    <xf numFmtId="0" fontId="63" fillId="117" borderId="0" applyNumberFormat="0" applyBorder="0" applyAlignment="0" applyProtection="0"/>
    <xf numFmtId="0" fontId="63" fillId="118" borderId="0" applyNumberFormat="0" applyBorder="0" applyAlignment="0" applyProtection="0"/>
    <xf numFmtId="0" fontId="63" fillId="119" borderId="0" applyNumberFormat="0" applyBorder="0" applyAlignment="0" applyProtection="0"/>
    <xf numFmtId="0" fontId="63" fillId="11" borderId="0" applyNumberFormat="0" applyBorder="0" applyAlignment="0" applyProtection="0"/>
    <xf numFmtId="246" fontId="104" fillId="0" borderId="0" applyFont="0" applyFill="0" applyBorder="0" applyAlignment="0" applyProtection="0"/>
    <xf numFmtId="246" fontId="104" fillId="0" borderId="0" applyFont="0" applyFill="0" applyBorder="0" applyAlignment="0" applyProtection="0"/>
    <xf numFmtId="246" fontId="104" fillId="0" borderId="0" applyFont="0" applyFill="0" applyBorder="0" applyAlignment="0" applyProtection="0"/>
    <xf numFmtId="246" fontId="104" fillId="0" borderId="0" applyFont="0" applyFill="0" applyBorder="0" applyAlignment="0" applyProtection="0"/>
    <xf numFmtId="247" fontId="23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8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9" fontId="42" fillId="0" borderId="0" applyFont="0" applyFill="0" applyBorder="0" applyAlignment="0" applyProtection="0"/>
    <xf numFmtId="250" fontId="42" fillId="0" borderId="0" applyFont="0" applyFill="0" applyBorder="0" applyAlignment="0" applyProtection="0"/>
    <xf numFmtId="251" fontId="43" fillId="0" borderId="0" applyFont="0" applyFill="0" applyBorder="0" applyAlignment="0" applyProtection="0">
      <alignment vertical="top"/>
    </xf>
    <xf numFmtId="251" fontId="104" fillId="0" borderId="0" applyFont="0" applyFill="0" applyBorder="0" applyAlignment="0" applyProtection="0"/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104" fillId="0" borderId="0" applyFont="0" applyFill="0" applyBorder="0" applyAlignment="0" applyProtection="0"/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104" fillId="0" borderId="0" applyFont="0" applyFill="0" applyBorder="0" applyAlignment="0" applyProtection="0"/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104" fillId="0" borderId="0" applyFont="0" applyFill="0" applyBorder="0" applyAlignment="0" applyProtection="0"/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251" fontId="43" fillId="0" borderId="0" applyFont="0" applyFill="0" applyBorder="0" applyAlignment="0" applyProtection="0">
      <alignment vertical="top"/>
    </xf>
    <xf numFmtId="168" fontId="54" fillId="0" borderId="0"/>
    <xf numFmtId="168" fontId="55" fillId="0" borderId="0"/>
    <xf numFmtId="168" fontId="55" fillId="0" borderId="0"/>
    <xf numFmtId="168" fontId="55" fillId="0" borderId="0"/>
    <xf numFmtId="252" fontId="132" fillId="0" borderId="0"/>
    <xf numFmtId="0" fontId="233" fillId="0" borderId="37"/>
    <xf numFmtId="253" fontId="132" fillId="0" borderId="0" applyFont="0" applyFill="0" applyBorder="0" applyAlignment="0" applyProtection="0"/>
    <xf numFmtId="254" fontId="132" fillId="0" borderId="0" applyFont="0" applyFill="0" applyBorder="0" applyAlignment="0" applyProtection="0"/>
    <xf numFmtId="255" fontId="89" fillId="0" borderId="0">
      <protection locked="0"/>
    </xf>
    <xf numFmtId="201" fontId="42" fillId="0" borderId="0" applyFont="0" applyFill="0" applyBorder="0" applyAlignment="0" applyProtection="0"/>
    <xf numFmtId="256" fontId="42" fillId="0" borderId="0" applyFont="0" applyFill="0" applyBorder="0" applyAlignment="0" applyProtection="0"/>
    <xf numFmtId="257" fontId="42" fillId="0" borderId="0" applyFont="0" applyFill="0" applyBorder="0" applyAlignment="0" applyProtection="0"/>
    <xf numFmtId="258" fontId="42" fillId="0" borderId="0" applyFont="0" applyFill="0" applyBorder="0" applyAlignment="0" applyProtection="0"/>
    <xf numFmtId="259" fontId="89" fillId="0" borderId="0">
      <protection locked="0"/>
    </xf>
    <xf numFmtId="260" fontId="89" fillId="0" borderId="0">
      <protection locked="0"/>
    </xf>
    <xf numFmtId="3" fontId="93" fillId="0" borderId="0" applyFont="0"/>
    <xf numFmtId="261" fontId="42" fillId="0" borderId="0"/>
    <xf numFmtId="262" fontId="42" fillId="0" borderId="0" applyFont="0" applyFill="0" applyBorder="0" applyAlignment="0" applyProtection="0"/>
    <xf numFmtId="263" fontId="42" fillId="0" borderId="0" applyFont="0" applyFill="0" applyBorder="0" applyAlignment="0" applyProtection="0"/>
    <xf numFmtId="167" fontId="42" fillId="0" borderId="0"/>
    <xf numFmtId="225" fontId="42" fillId="0" borderId="0"/>
    <xf numFmtId="0" fontId="234" fillId="0" borderId="0" applyNumberFormat="0">
      <alignment horizontal="right"/>
    </xf>
    <xf numFmtId="264" fontId="44" fillId="0" borderId="0"/>
    <xf numFmtId="265" fontId="70" fillId="0" borderId="38" applyFill="0" applyBorder="0" applyProtection="0">
      <alignment horizontal="right" vertical="center"/>
    </xf>
    <xf numFmtId="266" fontId="70" fillId="0" borderId="0" applyFill="0" applyBorder="0" applyProtection="0">
      <alignment horizontal="right" vertical="center"/>
    </xf>
    <xf numFmtId="267" fontId="70" fillId="0" borderId="0" applyFill="0" applyBorder="0" applyProtection="0">
      <alignment horizontal="right" vertical="center"/>
    </xf>
    <xf numFmtId="0" fontId="235" fillId="0" borderId="0"/>
    <xf numFmtId="167" fontId="156" fillId="0" borderId="0"/>
    <xf numFmtId="167" fontId="46" fillId="0" borderId="0"/>
    <xf numFmtId="167" fontId="46" fillId="0" borderId="0"/>
    <xf numFmtId="166" fontId="46" fillId="0" borderId="0"/>
    <xf numFmtId="0" fontId="236" fillId="120" borderId="0" applyNumberFormat="0" applyBorder="0" applyAlignment="0" applyProtection="0"/>
    <xf numFmtId="177" fontId="237" fillId="54" borderId="0" applyNumberFormat="0" applyBorder="0" applyAlignment="0" applyProtection="0"/>
    <xf numFmtId="0" fontId="238" fillId="54" borderId="0" applyNumberFormat="0" applyBorder="0" applyAlignment="0" applyProtection="0"/>
    <xf numFmtId="0" fontId="239" fillId="54" borderId="0" applyNumberFormat="0" applyBorder="0" applyAlignment="0" applyProtection="0"/>
    <xf numFmtId="0" fontId="237" fillId="54" borderId="0" applyNumberFormat="0" applyBorder="0" applyAlignment="0" applyProtection="0"/>
    <xf numFmtId="0" fontId="239" fillId="54" borderId="0" applyNumberFormat="0" applyBorder="0" applyAlignment="0" applyProtection="0"/>
    <xf numFmtId="167" fontId="239" fillId="54" borderId="0" applyNumberFormat="0" applyBorder="0" applyAlignment="0" applyProtection="0"/>
    <xf numFmtId="0" fontId="240" fillId="14" borderId="0" applyNumberFormat="0" applyBorder="0" applyAlignment="0" applyProtection="0"/>
    <xf numFmtId="167" fontId="239" fillId="54" borderId="0" applyNumberFormat="0" applyBorder="0" applyAlignment="0" applyProtection="0"/>
    <xf numFmtId="167" fontId="239" fillId="54" borderId="0" applyNumberFormat="0" applyBorder="0" applyAlignment="0" applyProtection="0"/>
    <xf numFmtId="167" fontId="239" fillId="54" borderId="0" applyNumberFormat="0" applyBorder="0" applyAlignment="0" applyProtection="0"/>
    <xf numFmtId="0" fontId="241" fillId="54" borderId="0" applyNumberFormat="0" applyBorder="0" applyAlignment="0" applyProtection="0"/>
    <xf numFmtId="0" fontId="241" fillId="54" borderId="0" applyNumberFormat="0" applyBorder="0" applyAlignment="0" applyProtection="0"/>
    <xf numFmtId="0" fontId="239" fillId="54" borderId="0" applyNumberFormat="0" applyBorder="0" applyAlignment="0" applyProtection="0"/>
    <xf numFmtId="0" fontId="239" fillId="54" borderId="0" applyNumberFormat="0" applyBorder="0" applyAlignment="0" applyProtection="0"/>
    <xf numFmtId="166" fontId="239" fillId="54" borderId="0" applyNumberFormat="0" applyBorder="0" applyAlignment="0" applyProtection="0"/>
    <xf numFmtId="37" fontId="242" fillId="0" borderId="0"/>
    <xf numFmtId="0" fontId="243" fillId="0" borderId="0"/>
    <xf numFmtId="0" fontId="243" fillId="0" borderId="0"/>
    <xf numFmtId="166" fontId="243" fillId="0" borderId="0"/>
    <xf numFmtId="268" fontId="244" fillId="0" borderId="12">
      <alignment horizontal="center"/>
      <protection locked="0"/>
    </xf>
    <xf numFmtId="269" fontId="42" fillId="0" borderId="0"/>
    <xf numFmtId="167" fontId="152" fillId="0" borderId="0"/>
    <xf numFmtId="0" fontId="152" fillId="0" borderId="0"/>
    <xf numFmtId="0" fontId="46" fillId="0" borderId="0"/>
    <xf numFmtId="0" fontId="46" fillId="0" borderId="0"/>
    <xf numFmtId="166" fontId="46" fillId="0" borderId="0"/>
    <xf numFmtId="167" fontId="45" fillId="0" borderId="0"/>
    <xf numFmtId="0" fontId="41" fillId="0" borderId="0"/>
    <xf numFmtId="0" fontId="45" fillId="0" borderId="0"/>
    <xf numFmtId="0" fontId="45" fillId="0" borderId="0"/>
    <xf numFmtId="166" fontId="45" fillId="0" borderId="0"/>
    <xf numFmtId="270" fontId="245" fillId="0" borderId="0"/>
    <xf numFmtId="270" fontId="246" fillId="0" borderId="0"/>
    <xf numFmtId="0" fontId="120" fillId="0" borderId="0"/>
    <xf numFmtId="271" fontId="42" fillId="0" borderId="0"/>
    <xf numFmtId="0" fontId="120" fillId="0" borderId="0"/>
    <xf numFmtId="270" fontId="246" fillId="0" borderId="0"/>
    <xf numFmtId="166" fontId="120" fillId="0" borderId="0"/>
    <xf numFmtId="167" fontId="247" fillId="0" borderId="0"/>
    <xf numFmtId="167" fontId="247" fillId="0" borderId="0"/>
    <xf numFmtId="270" fontId="246" fillId="0" borderId="0"/>
    <xf numFmtId="272" fontId="40" fillId="0" borderId="0"/>
    <xf numFmtId="272" fontId="40" fillId="0" borderId="0"/>
    <xf numFmtId="0" fontId="247" fillId="0" borderId="0"/>
    <xf numFmtId="167" fontId="247" fillId="0" borderId="0"/>
    <xf numFmtId="0" fontId="248" fillId="0" borderId="0"/>
    <xf numFmtId="166" fontId="248" fillId="0" borderId="0"/>
    <xf numFmtId="167" fontId="247" fillId="0" borderId="0"/>
    <xf numFmtId="0" fontId="121" fillId="0" borderId="0"/>
    <xf numFmtId="167" fontId="247" fillId="0" borderId="0"/>
    <xf numFmtId="167" fontId="121" fillId="0" borderId="0"/>
    <xf numFmtId="167" fontId="247" fillId="0" borderId="0"/>
    <xf numFmtId="0" fontId="248" fillId="0" borderId="0"/>
    <xf numFmtId="0" fontId="247" fillId="0" borderId="0"/>
    <xf numFmtId="0" fontId="145" fillId="0" borderId="0"/>
    <xf numFmtId="0" fontId="248" fillId="0" borderId="0"/>
    <xf numFmtId="0" fontId="121" fillId="0" borderId="0"/>
    <xf numFmtId="0" fontId="247" fillId="0" borderId="0"/>
    <xf numFmtId="166" fontId="247" fillId="0" borderId="0"/>
    <xf numFmtId="167" fontId="145" fillId="0" borderId="0"/>
    <xf numFmtId="0" fontId="249" fillId="0" borderId="0"/>
    <xf numFmtId="0" fontId="145" fillId="0" borderId="0"/>
    <xf numFmtId="0" fontId="145" fillId="0" borderId="0"/>
    <xf numFmtId="0" fontId="249" fillId="0" borderId="0"/>
    <xf numFmtId="0" fontId="250" fillId="0" borderId="0"/>
    <xf numFmtId="166" fontId="145" fillId="0" borderId="0"/>
    <xf numFmtId="0" fontId="120" fillId="0" borderId="0"/>
    <xf numFmtId="0" fontId="120" fillId="0" borderId="0"/>
    <xf numFmtId="166" fontId="120" fillId="0" borderId="0"/>
    <xf numFmtId="0" fontId="120" fillId="0" borderId="0"/>
    <xf numFmtId="0" fontId="120" fillId="0" borderId="0"/>
    <xf numFmtId="166" fontId="120" fillId="0" borderId="0"/>
    <xf numFmtId="0" fontId="120" fillId="0" borderId="0"/>
    <xf numFmtId="0" fontId="120" fillId="0" borderId="0"/>
    <xf numFmtId="166" fontId="120" fillId="0" borderId="0"/>
    <xf numFmtId="0" fontId="120" fillId="0" borderId="0"/>
    <xf numFmtId="0" fontId="120" fillId="0" borderId="0"/>
    <xf numFmtId="166" fontId="120" fillId="0" borderId="0"/>
    <xf numFmtId="0" fontId="43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0" fontId="59" fillId="0" borderId="0"/>
    <xf numFmtId="167" fontId="7" fillId="0" borderId="0"/>
    <xf numFmtId="0" fontId="59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59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59" fillId="0" borderId="0"/>
    <xf numFmtId="167" fontId="7" fillId="0" borderId="0"/>
    <xf numFmtId="167" fontId="7" fillId="0" borderId="0"/>
    <xf numFmtId="167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6" fillId="0" borderId="0"/>
    <xf numFmtId="0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6" fillId="0" borderId="0"/>
    <xf numFmtId="167" fontId="7" fillId="0" borderId="0"/>
    <xf numFmtId="167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251" fillId="0" borderId="0"/>
    <xf numFmtId="0" fontId="59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9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6" fillId="0" borderId="0"/>
    <xf numFmtId="0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7" fillId="0" borderId="0"/>
    <xf numFmtId="273" fontId="42" fillId="0" borderId="0"/>
    <xf numFmtId="167" fontId="42" fillId="0" borderId="0"/>
    <xf numFmtId="166" fontId="252" fillId="0" borderId="0"/>
    <xf numFmtId="167" fontId="253" fillId="0" borderId="0"/>
    <xf numFmtId="166" fontId="43" fillId="0" borderId="0"/>
    <xf numFmtId="166" fontId="43" fillId="0" borderId="0"/>
    <xf numFmtId="0" fontId="43" fillId="0" borderId="0"/>
    <xf numFmtId="0" fontId="43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2" fillId="0" borderId="0"/>
    <xf numFmtId="0" fontId="252" fillId="0" borderId="0"/>
    <xf numFmtId="0" fontId="7" fillId="0" borderId="0"/>
    <xf numFmtId="0" fontId="7" fillId="0" borderId="0"/>
    <xf numFmtId="166" fontId="252" fillId="0" borderId="0"/>
    <xf numFmtId="0" fontId="43" fillId="0" borderId="0" applyBorder="0"/>
    <xf numFmtId="0" fontId="2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 applyBorder="0"/>
    <xf numFmtId="0" fontId="252" fillId="0" borderId="0"/>
    <xf numFmtId="166" fontId="25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horizontal="left" wrapText="1"/>
    </xf>
    <xf numFmtId="0" fontId="7" fillId="0" borderId="0"/>
    <xf numFmtId="167" fontId="7" fillId="0" borderId="0"/>
    <xf numFmtId="167" fontId="7" fillId="0" borderId="0"/>
    <xf numFmtId="166" fontId="252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25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>
      <alignment horizontal="left" wrapText="1"/>
    </xf>
    <xf numFmtId="167" fontId="7" fillId="0" borderId="0"/>
    <xf numFmtId="167" fontId="7" fillId="0" borderId="0"/>
    <xf numFmtId="166" fontId="252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42" fillId="0" borderId="0">
      <alignment horizontal="left" wrapText="1"/>
    </xf>
    <xf numFmtId="0" fontId="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55" fillId="0" borderId="0"/>
    <xf numFmtId="0" fontId="36" fillId="0" borderId="0">
      <alignment vertical="center"/>
    </xf>
    <xf numFmtId="0" fontId="256" fillId="0" borderId="0"/>
    <xf numFmtId="0" fontId="15" fillId="0" borderId="0">
      <alignment vertical="center"/>
    </xf>
    <xf numFmtId="0" fontId="257" fillId="0" borderId="0"/>
    <xf numFmtId="0" fontId="36" fillId="0" borderId="0">
      <alignment vertical="center"/>
    </xf>
    <xf numFmtId="0" fontId="42" fillId="0" borderId="0"/>
    <xf numFmtId="167" fontId="258" fillId="0" borderId="0"/>
    <xf numFmtId="0" fontId="7" fillId="0" borderId="0"/>
    <xf numFmtId="166" fontId="252" fillId="0" borderId="0"/>
    <xf numFmtId="0" fontId="7" fillId="0" borderId="0"/>
    <xf numFmtId="0" fontId="252" fillId="0" borderId="0"/>
    <xf numFmtId="0" fontId="7" fillId="0" borderId="0"/>
    <xf numFmtId="0" fontId="36" fillId="0" borderId="0">
      <alignment vertical="center"/>
    </xf>
    <xf numFmtId="0" fontId="3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2" fillId="0" borderId="0"/>
    <xf numFmtId="0" fontId="42" fillId="0" borderId="0"/>
    <xf numFmtId="0" fontId="36" fillId="0" borderId="0">
      <alignment vertical="center"/>
    </xf>
    <xf numFmtId="0" fontId="36" fillId="0" borderId="0">
      <alignment vertical="center"/>
    </xf>
    <xf numFmtId="0" fontId="42" fillId="0" borderId="0"/>
    <xf numFmtId="166" fontId="7" fillId="0" borderId="0"/>
    <xf numFmtId="0" fontId="7" fillId="0" borderId="0"/>
    <xf numFmtId="166" fontId="7" fillId="0" borderId="0"/>
    <xf numFmtId="167" fontId="258" fillId="0" borderId="0"/>
    <xf numFmtId="0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7" fillId="0" borderId="0"/>
    <xf numFmtId="0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7" fillId="0" borderId="0"/>
    <xf numFmtId="0" fontId="7" fillId="0" borderId="0"/>
    <xf numFmtId="0" fontId="36" fillId="0" borderId="0">
      <alignment vertical="center"/>
    </xf>
    <xf numFmtId="0" fontId="12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3" fillId="0" borderId="0"/>
    <xf numFmtId="0" fontId="43" fillId="0" borderId="0"/>
    <xf numFmtId="0" fontId="42" fillId="0" borderId="0"/>
    <xf numFmtId="167" fontId="258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42" fillId="0" borderId="0"/>
    <xf numFmtId="167" fontId="25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43" fillId="0" borderId="0"/>
    <xf numFmtId="0" fontId="7" fillId="0" borderId="0"/>
    <xf numFmtId="0" fontId="7" fillId="0" borderId="0"/>
    <xf numFmtId="166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43" fillId="0" borderId="0"/>
    <xf numFmtId="166" fontId="43" fillId="0" borderId="0"/>
    <xf numFmtId="0" fontId="259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43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9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9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3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43" fillId="0" borderId="0"/>
    <xf numFmtId="0" fontId="42" fillId="0" borderId="0"/>
    <xf numFmtId="167" fontId="25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2" fillId="0" borderId="0"/>
    <xf numFmtId="0" fontId="252" fillId="0" borderId="0"/>
    <xf numFmtId="0" fontId="7" fillId="0" borderId="0"/>
    <xf numFmtId="0" fontId="7" fillId="0" borderId="0"/>
    <xf numFmtId="166" fontId="252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252" fillId="0" borderId="0"/>
    <xf numFmtId="166" fontId="2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167" fontId="25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2" fillId="0" borderId="0"/>
    <xf numFmtId="0" fontId="252" fillId="0" borderId="0"/>
    <xf numFmtId="0" fontId="7" fillId="0" borderId="0"/>
    <xf numFmtId="0" fontId="7" fillId="0" borderId="0"/>
    <xf numFmtId="166" fontId="252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252" fillId="0" borderId="0"/>
    <xf numFmtId="166" fontId="2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167" fontId="258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167" fontId="262" fillId="0" borderId="0" applyNumberFormat="0" applyFont="0" applyBorder="0" applyProtection="0"/>
    <xf numFmtId="0" fontId="7" fillId="0" borderId="0"/>
    <xf numFmtId="0" fontId="7" fillId="0" borderId="0"/>
    <xf numFmtId="166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43" fillId="0" borderId="0"/>
    <xf numFmtId="166" fontId="43" fillId="0" borderId="0"/>
    <xf numFmtId="0" fontId="42" fillId="0" borderId="0"/>
    <xf numFmtId="167" fontId="25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43" fillId="0" borderId="0"/>
    <xf numFmtId="0" fontId="43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42" fillId="0" borderId="0"/>
    <xf numFmtId="167" fontId="7" fillId="0" borderId="0"/>
    <xf numFmtId="167" fontId="7" fillId="0" borderId="0"/>
    <xf numFmtId="0" fontId="43" fillId="0" borderId="0"/>
    <xf numFmtId="0" fontId="43" fillId="0" borderId="0"/>
    <xf numFmtId="166" fontId="43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6" fontId="43" fillId="0" borderId="0"/>
    <xf numFmtId="0" fontId="123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123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42" fillId="0" borderId="0" applyNumberFormat="0" applyFill="0" applyBorder="0" applyAlignment="0" applyProtection="0"/>
    <xf numFmtId="0" fontId="7" fillId="0" borderId="0"/>
    <xf numFmtId="0" fontId="7" fillId="0" borderId="0"/>
    <xf numFmtId="0" fontId="131" fillId="0" borderId="0"/>
    <xf numFmtId="166" fontId="42" fillId="0" borderId="0"/>
    <xf numFmtId="0" fontId="56" fillId="0" borderId="0"/>
    <xf numFmtId="0" fontId="56" fillId="0" borderId="0"/>
    <xf numFmtId="0" fontId="59" fillId="0" borderId="0"/>
    <xf numFmtId="0" fontId="59" fillId="0" borderId="0"/>
    <xf numFmtId="0" fontId="59" fillId="0" borderId="0"/>
    <xf numFmtId="177" fontId="59" fillId="0" borderId="0"/>
    <xf numFmtId="0" fontId="56" fillId="0" borderId="0"/>
    <xf numFmtId="0" fontId="59" fillId="0" borderId="0"/>
    <xf numFmtId="167" fontId="42" fillId="0" borderId="0"/>
    <xf numFmtId="167" fontId="42" fillId="0" borderId="0"/>
    <xf numFmtId="0" fontId="56" fillId="0" borderId="0"/>
    <xf numFmtId="167" fontId="42" fillId="0" borderId="0"/>
    <xf numFmtId="167" fontId="42" fillId="0" borderId="0"/>
    <xf numFmtId="167" fontId="42" fillId="0" borderId="0"/>
    <xf numFmtId="0" fontId="42" fillId="0" borderId="0"/>
    <xf numFmtId="0" fontId="41" fillId="0" borderId="0"/>
    <xf numFmtId="167" fontId="43" fillId="0" borderId="0"/>
    <xf numFmtId="0" fontId="7" fillId="0" borderId="0"/>
    <xf numFmtId="0" fontId="43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6" fontId="7" fillId="0" borderId="0"/>
    <xf numFmtId="167" fontId="7" fillId="0" borderId="0"/>
    <xf numFmtId="167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7" fontId="7" fillId="0" borderId="0"/>
    <xf numFmtId="167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7" fontId="7" fillId="0" borderId="0"/>
    <xf numFmtId="167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7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43" fillId="0" borderId="0"/>
    <xf numFmtId="167" fontId="7" fillId="0" borderId="0"/>
    <xf numFmtId="166" fontId="7" fillId="0" borderId="0"/>
    <xf numFmtId="167" fontId="7" fillId="0" borderId="0"/>
    <xf numFmtId="167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7" fontId="7" fillId="0" borderId="0"/>
    <xf numFmtId="167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7" fontId="7" fillId="0" borderId="0"/>
    <xf numFmtId="167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7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43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263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0" fontId="43" fillId="0" borderId="0"/>
    <xf numFmtId="0" fontId="42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9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59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59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56" fillId="0" borderId="0"/>
    <xf numFmtId="0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43" fillId="0" borderId="0"/>
    <xf numFmtId="0" fontId="50" fillId="0" borderId="0"/>
    <xf numFmtId="166" fontId="43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43" fillId="0" borderId="0"/>
    <xf numFmtId="167" fontId="43" fillId="0" borderId="0"/>
    <xf numFmtId="167" fontId="43" fillId="0" borderId="0"/>
    <xf numFmtId="167" fontId="42" fillId="0" borderId="0"/>
    <xf numFmtId="167" fontId="42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43" fillId="0" borderId="0"/>
    <xf numFmtId="167" fontId="58" fillId="0" borderId="0"/>
    <xf numFmtId="167" fontId="42" fillId="0" borderId="0"/>
    <xf numFmtId="167" fontId="42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7" fontId="42" fillId="0" borderId="0"/>
    <xf numFmtId="166" fontId="43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123" fillId="0" borderId="0"/>
    <xf numFmtId="0" fontId="42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59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167" fontId="42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7" fontId="42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43" fillId="0" borderId="0"/>
    <xf numFmtId="167" fontId="42" fillId="0" borderId="0"/>
    <xf numFmtId="0" fontId="43" fillId="0" borderId="0"/>
    <xf numFmtId="0" fontId="7" fillId="0" borderId="0"/>
    <xf numFmtId="0" fontId="7" fillId="0" borderId="0"/>
    <xf numFmtId="0" fontId="43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43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4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0" fontId="264" fillId="0" borderId="0"/>
    <xf numFmtId="167" fontId="42" fillId="0" borderId="0"/>
    <xf numFmtId="0" fontId="7" fillId="0" borderId="0"/>
    <xf numFmtId="0" fontId="7" fillId="0" borderId="0"/>
    <xf numFmtId="0" fontId="7" fillId="0" borderId="0"/>
    <xf numFmtId="167" fontId="42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42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9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167" fontId="42" fillId="0" borderId="0"/>
    <xf numFmtId="0" fontId="7" fillId="0" borderId="0"/>
    <xf numFmtId="167" fontId="42" fillId="0" borderId="0"/>
    <xf numFmtId="0" fontId="7" fillId="0" borderId="0"/>
    <xf numFmtId="167" fontId="42" fillId="0" borderId="0"/>
    <xf numFmtId="0" fontId="7" fillId="0" borderId="0"/>
    <xf numFmtId="167" fontId="42" fillId="0" borderId="0"/>
    <xf numFmtId="167" fontId="42" fillId="0" borderId="0"/>
    <xf numFmtId="0" fontId="7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0" fontId="7" fillId="0" borderId="0"/>
    <xf numFmtId="0" fontId="7" fillId="0" borderId="0"/>
    <xf numFmtId="0" fontId="59" fillId="0" borderId="0"/>
    <xf numFmtId="0" fontId="43" fillId="0" borderId="0"/>
    <xf numFmtId="0" fontId="43" fillId="0" borderId="0"/>
    <xf numFmtId="166" fontId="43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59" fillId="0" borderId="0"/>
    <xf numFmtId="177" fontId="42" fillId="0" borderId="0"/>
    <xf numFmtId="0" fontId="7" fillId="0" borderId="0"/>
    <xf numFmtId="0" fontId="7" fillId="0" borderId="0"/>
    <xf numFmtId="0" fontId="7" fillId="0" borderId="0"/>
    <xf numFmtId="0" fontId="43" fillId="0" borderId="0"/>
    <xf numFmtId="166" fontId="43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0" fontId="42" fillId="0" borderId="0"/>
    <xf numFmtId="0" fontId="42" fillId="0" borderId="0"/>
    <xf numFmtId="167" fontId="42" fillId="0" borderId="0"/>
    <xf numFmtId="0" fontId="42" fillId="0" borderId="0"/>
    <xf numFmtId="0" fontId="42" fillId="0" borderId="0"/>
    <xf numFmtId="167" fontId="42" fillId="0" borderId="0"/>
    <xf numFmtId="0" fontId="42" fillId="0" borderId="0"/>
    <xf numFmtId="0" fontId="42" fillId="0" borderId="0"/>
    <xf numFmtId="167" fontId="42" fillId="0" borderId="0"/>
    <xf numFmtId="0" fontId="42" fillId="0" borderId="0"/>
    <xf numFmtId="0" fontId="42" fillId="0" borderId="0"/>
    <xf numFmtId="167" fontId="123" fillId="0" borderId="0"/>
    <xf numFmtId="167" fontId="123" fillId="0" borderId="0"/>
    <xf numFmtId="0" fontId="42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43" fillId="0" borderId="0" applyBorder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67" fontId="56" fillId="0" borderId="0"/>
    <xf numFmtId="0" fontId="43" fillId="0" borderId="0"/>
    <xf numFmtId="166" fontId="43" fillId="0" borderId="0" applyBorder="0"/>
    <xf numFmtId="167" fontId="42" fillId="0" borderId="0"/>
    <xf numFmtId="0" fontId="42" fillId="0" borderId="0"/>
    <xf numFmtId="0" fontId="42" fillId="0" borderId="0"/>
    <xf numFmtId="167" fontId="7" fillId="0" borderId="0"/>
    <xf numFmtId="167" fontId="7" fillId="0" borderId="0"/>
    <xf numFmtId="0" fontId="42" fillId="0" borderId="0"/>
    <xf numFmtId="167" fontId="50" fillId="0" borderId="0"/>
    <xf numFmtId="0" fontId="42" fillId="0" borderId="0"/>
    <xf numFmtId="0" fontId="42" fillId="0" borderId="0"/>
    <xf numFmtId="167" fontId="50" fillId="0" borderId="0"/>
    <xf numFmtId="0" fontId="42" fillId="0" borderId="0"/>
    <xf numFmtId="0" fontId="42" fillId="0" borderId="0"/>
    <xf numFmtId="167" fontId="50" fillId="0" borderId="0"/>
    <xf numFmtId="0" fontId="42" fillId="0" borderId="0"/>
    <xf numFmtId="0" fontId="42" fillId="0" borderId="0"/>
    <xf numFmtId="167" fontId="259" fillId="0" borderId="0"/>
    <xf numFmtId="0" fontId="42" fillId="0" borderId="0"/>
    <xf numFmtId="0" fontId="42" fillId="0" borderId="0"/>
    <xf numFmtId="0" fontId="265" fillId="0" borderId="0"/>
    <xf numFmtId="0" fontId="42" fillId="0" borderId="0"/>
    <xf numFmtId="0" fontId="42" fillId="0" borderId="0"/>
    <xf numFmtId="167" fontId="259" fillId="0" borderId="0"/>
    <xf numFmtId="0" fontId="42" fillId="0" borderId="0"/>
    <xf numFmtId="0" fontId="42" fillId="0" borderId="0"/>
    <xf numFmtId="0" fontId="123" fillId="0" borderId="0"/>
    <xf numFmtId="0" fontId="42" fillId="0" borderId="0"/>
    <xf numFmtId="0" fontId="42" fillId="0" borderId="0"/>
    <xf numFmtId="0" fontId="123" fillId="0" borderId="0"/>
    <xf numFmtId="0" fontId="42" fillId="0" borderId="0"/>
    <xf numFmtId="0" fontId="42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6" fillId="0" borderId="0"/>
    <xf numFmtId="167" fontId="7" fillId="0" borderId="0"/>
    <xf numFmtId="0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56" fillId="0" borderId="0"/>
    <xf numFmtId="167" fontId="7" fillId="0" borderId="0"/>
    <xf numFmtId="0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56" fillId="0" borderId="0"/>
    <xf numFmtId="0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6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23" fillId="0" borderId="0"/>
    <xf numFmtId="0" fontId="42" fillId="0" borderId="0"/>
    <xf numFmtId="0" fontId="42" fillId="0" borderId="0"/>
    <xf numFmtId="0" fontId="123" fillId="0" borderId="0"/>
    <xf numFmtId="0" fontId="42" fillId="0" borderId="0"/>
    <xf numFmtId="0" fontId="42" fillId="0" borderId="0"/>
    <xf numFmtId="0" fontId="123" fillId="0" borderId="0"/>
    <xf numFmtId="0" fontId="42" fillId="0" borderId="0"/>
    <xf numFmtId="0" fontId="42" fillId="0" borderId="0"/>
    <xf numFmtId="0" fontId="123" fillId="0" borderId="0"/>
    <xf numFmtId="0" fontId="42" fillId="0" borderId="0"/>
    <xf numFmtId="0" fontId="42" fillId="0" borderId="0"/>
    <xf numFmtId="0" fontId="259" fillId="0" borderId="0"/>
    <xf numFmtId="0" fontId="42" fillId="0" borderId="0"/>
    <xf numFmtId="0" fontId="42" fillId="0" borderId="0"/>
    <xf numFmtId="0" fontId="44" fillId="0" borderId="0"/>
    <xf numFmtId="0" fontId="43" fillId="0" borderId="0"/>
    <xf numFmtId="0" fontId="42" fillId="0" borderId="0"/>
    <xf numFmtId="0" fontId="261" fillId="0" borderId="0"/>
    <xf numFmtId="0" fontId="42" fillId="0" borderId="0"/>
    <xf numFmtId="0" fontId="42" fillId="0" borderId="0"/>
    <xf numFmtId="193" fontId="51" fillId="0" borderId="0"/>
    <xf numFmtId="193" fontId="51" fillId="0" borderId="0"/>
    <xf numFmtId="274" fontId="43" fillId="0" borderId="0" applyFill="0" applyBorder="0" applyAlignment="0" applyProtection="0">
      <alignment horizontal="right"/>
    </xf>
    <xf numFmtId="274" fontId="43" fillId="0" borderId="0" applyFill="0" applyBorder="0" applyAlignment="0" applyProtection="0">
      <alignment horizontal="right"/>
    </xf>
    <xf numFmtId="0" fontId="13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42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42" fillId="0" borderId="0" applyBorder="0"/>
    <xf numFmtId="167" fontId="42" fillId="0" borderId="0" applyBorder="0"/>
    <xf numFmtId="167" fontId="42" fillId="0" borderId="0" applyBorder="0"/>
    <xf numFmtId="167" fontId="44" fillId="0" borderId="0"/>
    <xf numFmtId="167" fontId="109" fillId="0" borderId="0"/>
    <xf numFmtId="167" fontId="109" fillId="0" borderId="0"/>
    <xf numFmtId="167" fontId="109" fillId="0" borderId="0"/>
    <xf numFmtId="167" fontId="42" fillId="0" borderId="0"/>
    <xf numFmtId="167" fontId="43" fillId="0" borderId="0"/>
    <xf numFmtId="167" fontId="109" fillId="0" borderId="0"/>
    <xf numFmtId="167" fontId="109" fillId="0" borderId="0"/>
    <xf numFmtId="167" fontId="108" fillId="0" borderId="0"/>
    <xf numFmtId="167" fontId="108" fillId="0" borderId="0"/>
    <xf numFmtId="167" fontId="108" fillId="0" borderId="0"/>
    <xf numFmtId="167" fontId="108" fillId="0" borderId="0"/>
    <xf numFmtId="167" fontId="42" fillId="0" borderId="0" applyNumberFormat="0" applyFont="0" applyFill="0" applyBorder="0" applyAlignment="0" applyProtection="0"/>
    <xf numFmtId="167" fontId="42" fillId="0" borderId="0"/>
    <xf numFmtId="167" fontId="109" fillId="0" borderId="0"/>
    <xf numFmtId="0" fontId="266" fillId="0" borderId="0"/>
    <xf numFmtId="0" fontId="42" fillId="0" borderId="0"/>
    <xf numFmtId="0" fontId="42" fillId="0" borderId="0"/>
    <xf numFmtId="167" fontId="46" fillId="0" borderId="0"/>
    <xf numFmtId="167" fontId="46" fillId="0" borderId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56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77" fontId="59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177" fontId="59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6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167" fontId="132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6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9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0" fontId="56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0" fontId="58" fillId="18" borderId="8" applyNumberFormat="0" applyFont="0" applyAlignment="0" applyProtection="0"/>
    <xf numFmtId="0" fontId="56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0" fontId="7" fillId="18" borderId="8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0" fontId="56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0" fontId="7" fillId="18" borderId="8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3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167" fontId="42" fillId="48" borderId="24" applyNumberFormat="0" applyFont="0" applyAlignment="0" applyProtection="0"/>
    <xf numFmtId="0" fontId="267" fillId="0" borderId="12"/>
    <xf numFmtId="167" fontId="267" fillId="0" borderId="12"/>
    <xf numFmtId="0" fontId="267" fillId="0" borderId="12"/>
    <xf numFmtId="167" fontId="267" fillId="0" borderId="12"/>
    <xf numFmtId="167" fontId="267" fillId="0" borderId="12"/>
    <xf numFmtId="0" fontId="268" fillId="0" borderId="12"/>
    <xf numFmtId="3" fontId="44" fillId="0" borderId="0" applyBorder="0"/>
    <xf numFmtId="4" fontId="41" fillId="0" borderId="0" applyFont="0" applyFill="0" applyBorder="0" applyAlignment="0" applyProtection="0"/>
    <xf numFmtId="4" fontId="43" fillId="0" borderId="0" applyFont="0" applyFill="0" applyBorder="0" applyAlignment="0" applyProtection="0">
      <alignment horizontal="left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167" fontId="91" fillId="121" borderId="20" applyNumberFormat="0" applyBorder="0" applyProtection="0">
      <alignment horizontal="center"/>
    </xf>
    <xf numFmtId="275" fontId="42" fillId="0" borderId="0" applyFont="0" applyFill="0" applyBorder="0" applyAlignment="0" applyProtection="0"/>
    <xf numFmtId="275" fontId="42" fillId="0" borderId="0" applyFont="0" applyFill="0" applyBorder="0" applyAlignment="0" applyProtection="0"/>
    <xf numFmtId="275" fontId="42" fillId="0" borderId="0" applyFont="0" applyFill="0" applyBorder="0" applyAlignment="0" applyProtection="0"/>
    <xf numFmtId="275" fontId="42" fillId="0" borderId="0" applyFont="0" applyFill="0" applyBorder="0" applyAlignment="0" applyProtection="0"/>
    <xf numFmtId="275" fontId="42" fillId="0" borderId="0" applyFont="0" applyFill="0" applyBorder="0" applyAlignment="0" applyProtection="0"/>
    <xf numFmtId="275" fontId="42" fillId="0" borderId="0" applyFont="0" applyFill="0" applyBorder="0" applyAlignment="0" applyProtection="0"/>
    <xf numFmtId="275" fontId="42" fillId="0" borderId="0" applyFont="0" applyFill="0" applyBorder="0" applyAlignment="0" applyProtection="0"/>
    <xf numFmtId="275" fontId="42" fillId="0" borderId="0" applyFont="0" applyFill="0" applyBorder="0" applyAlignment="0" applyProtection="0"/>
    <xf numFmtId="275" fontId="42" fillId="0" borderId="0" applyFont="0" applyFill="0" applyBorder="0" applyAlignment="0" applyProtection="0"/>
    <xf numFmtId="49" fontId="269" fillId="0" borderId="0"/>
    <xf numFmtId="276" fontId="261" fillId="0" borderId="0" applyFill="0" applyBorder="0" applyProtection="0">
      <alignment horizontal="right"/>
    </xf>
    <xf numFmtId="49" fontId="54" fillId="0" borderId="0"/>
    <xf numFmtId="49" fontId="55" fillId="0" borderId="0"/>
    <xf numFmtId="49" fontId="55" fillId="0" borderId="0"/>
    <xf numFmtId="49" fontId="55" fillId="0" borderId="0"/>
    <xf numFmtId="0" fontId="270" fillId="0" borderId="21" applyNumberFormat="0" applyFont="0" applyFill="0" applyAlignment="0" applyProtection="0">
      <alignment horizontal="center"/>
    </xf>
    <xf numFmtId="0" fontId="270" fillId="0" borderId="21" applyNumberFormat="0" applyFont="0" applyFill="0" applyAlignment="0" applyProtection="0">
      <alignment horizontal="center"/>
    </xf>
    <xf numFmtId="166" fontId="270" fillId="0" borderId="21" applyNumberFormat="0" applyFont="0" applyFill="0" applyAlignment="0" applyProtection="0">
      <alignment horizontal="center"/>
    </xf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0" fontId="272" fillId="16" borderId="5" applyNumberFormat="0" applyAlignment="0" applyProtection="0"/>
    <xf numFmtId="0" fontId="273" fillId="95" borderId="5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0" fontId="274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0" fontId="274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0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167" fontId="271" fillId="53" borderId="39" applyNumberFormat="0" applyAlignment="0" applyProtection="0"/>
    <xf numFmtId="40" fontId="275" fillId="100" borderId="0">
      <alignment horizontal="right"/>
    </xf>
    <xf numFmtId="0" fontId="276" fillId="100" borderId="0">
      <alignment horizontal="right"/>
    </xf>
    <xf numFmtId="0" fontId="277" fillId="100" borderId="40"/>
    <xf numFmtId="0" fontId="277" fillId="0" borderId="0" applyBorder="0">
      <alignment horizontal="centerContinuous"/>
    </xf>
    <xf numFmtId="0" fontId="278" fillId="0" borderId="0" applyBorder="0">
      <alignment horizontal="centerContinuous"/>
    </xf>
    <xf numFmtId="0" fontId="279" fillId="0" borderId="1" applyNumberFormat="0" applyFill="0" applyAlignment="0" applyProtection="0"/>
    <xf numFmtId="0" fontId="280" fillId="0" borderId="2" applyNumberFormat="0" applyFill="0" applyAlignment="0" applyProtection="0"/>
    <xf numFmtId="0" fontId="281" fillId="0" borderId="3" applyNumberFormat="0" applyFill="0" applyAlignment="0" applyProtection="0"/>
    <xf numFmtId="0" fontId="281" fillId="0" borderId="0" applyNumberFormat="0" applyFill="0" applyBorder="0" applyAlignment="0" applyProtection="0"/>
    <xf numFmtId="277" fontId="70" fillId="0" borderId="0" applyFill="0" applyBorder="0" applyProtection="0">
      <alignment horizontal="right" vertical="center"/>
    </xf>
    <xf numFmtId="278" fontId="70" fillId="0" borderId="0" applyFill="0" applyBorder="0" applyProtection="0">
      <alignment vertical="center"/>
    </xf>
    <xf numFmtId="279" fontId="70" fillId="0" borderId="0" applyFill="0" applyBorder="0" applyProtection="0">
      <alignment vertical="center"/>
    </xf>
    <xf numFmtId="0" fontId="42" fillId="0" borderId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282" fillId="0" borderId="0"/>
    <xf numFmtId="0" fontId="282" fillId="0" borderId="0"/>
    <xf numFmtId="166" fontId="282" fillId="0" borderId="0"/>
    <xf numFmtId="0" fontId="252" fillId="0" borderId="0"/>
    <xf numFmtId="0" fontId="42" fillId="0" borderId="0"/>
    <xf numFmtId="0" fontId="42" fillId="0" borderId="0"/>
    <xf numFmtId="280" fontId="132" fillId="0" borderId="0" applyFont="0" applyFill="0" applyBorder="0" applyAlignment="0" applyProtection="0"/>
    <xf numFmtId="281" fontId="132" fillId="0" borderId="0" applyFont="0" applyFill="0" applyBorder="0" applyAlignment="0" applyProtection="0"/>
    <xf numFmtId="167" fontId="283" fillId="0" borderId="0"/>
    <xf numFmtId="0" fontId="45" fillId="0" borderId="0"/>
    <xf numFmtId="166" fontId="45" fillId="0" borderId="0"/>
    <xf numFmtId="0" fontId="130" fillId="0" borderId="0"/>
    <xf numFmtId="0" fontId="130" fillId="0" borderId="0"/>
    <xf numFmtId="166" fontId="130" fillId="0" borderId="0"/>
    <xf numFmtId="199" fontId="42" fillId="0" borderId="0" applyFont="0" applyFill="0" applyBorder="0" applyAlignment="0" applyProtection="0"/>
    <xf numFmtId="199" fontId="42" fillId="0" borderId="0" applyFont="0" applyFill="0" applyBorder="0" applyAlignment="0" applyProtection="0"/>
    <xf numFmtId="199" fontId="42" fillId="0" borderId="0" applyFont="0" applyFill="0" applyBorder="0" applyAlignment="0" applyProtection="0"/>
    <xf numFmtId="200" fontId="92" fillId="0" borderId="0" applyFont="0" applyFill="0" applyBorder="0" applyAlignment="0" applyProtection="0"/>
    <xf numFmtId="199" fontId="42" fillId="0" borderId="0" applyFont="0" applyFill="0" applyBorder="0" applyAlignment="0" applyProtection="0"/>
    <xf numFmtId="200" fontId="92" fillId="0" borderId="0" applyFont="0" applyFill="0" applyBorder="0" applyAlignment="0" applyProtection="0"/>
    <xf numFmtId="226" fontId="42" fillId="0" borderId="0" applyFont="0" applyFill="0" applyBorder="0" applyAlignment="0" applyProtection="0"/>
    <xf numFmtId="226" fontId="42" fillId="0" borderId="0" applyFont="0" applyFill="0" applyBorder="0" applyAlignment="0" applyProtection="0"/>
    <xf numFmtId="226" fontId="42" fillId="0" borderId="0" applyFont="0" applyFill="0" applyBorder="0" applyAlignment="0" applyProtection="0"/>
    <xf numFmtId="195" fontId="92" fillId="0" borderId="0" applyFont="0" applyFill="0" applyBorder="0" applyAlignment="0" applyProtection="0"/>
    <xf numFmtId="226" fontId="42" fillId="0" borderId="0" applyFont="0" applyFill="0" applyBorder="0" applyAlignment="0" applyProtection="0"/>
    <xf numFmtId="195" fontId="9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ont="0" applyFill="0" applyBorder="0" applyAlignment="0" applyProtection="0"/>
    <xf numFmtId="10" fontId="42" fillId="0" borderId="0" applyFont="0" applyFill="0" applyBorder="0" applyAlignment="0" applyProtection="0"/>
    <xf numFmtId="10" fontId="42" fillId="0" borderId="0" applyFont="0" applyFill="0" applyBorder="0" applyAlignment="0" applyProtection="0"/>
    <xf numFmtId="10" fontId="42" fillId="0" borderId="0" applyFont="0" applyFill="0" applyBorder="0" applyAlignment="0" applyProtection="0"/>
    <xf numFmtId="10" fontId="42" fillId="0" borderId="0" applyFont="0" applyFill="0" applyBorder="0" applyAlignment="0" applyProtection="0"/>
    <xf numFmtId="10" fontId="42" fillId="0" borderId="0" applyFont="0" applyFill="0" applyBorder="0" applyAlignment="0" applyProtection="0"/>
    <xf numFmtId="10" fontId="42" fillId="0" borderId="0" applyFont="0" applyFill="0" applyBorder="0" applyAlignment="0" applyProtection="0"/>
    <xf numFmtId="10" fontId="42" fillId="0" borderId="0" applyFont="0" applyFill="0" applyBorder="0" applyAlignment="0" applyProtection="0"/>
    <xf numFmtId="9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6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84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ill="0" applyBorder="0" applyAlignment="0" applyProtection="0"/>
    <xf numFmtId="9" fontId="4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57" fillId="0" borderId="0" applyFont="0" applyFill="0" applyBorder="0" applyAlignment="0" applyProtection="0"/>
    <xf numFmtId="282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09" fillId="0" borderId="0" applyFont="0" applyFill="0" applyBorder="0" applyAlignment="0" applyProtection="0"/>
    <xf numFmtId="283" fontId="42" fillId="0" borderId="0" applyFill="0" applyBorder="0" applyAlignment="0" applyProtection="0"/>
    <xf numFmtId="283" fontId="42" fillId="0" borderId="0" applyFont="0" applyFill="0" applyBorder="0" applyAlignment="0" applyProtection="0"/>
    <xf numFmtId="283" fontId="42" fillId="0" borderId="0" applyFont="0" applyFill="0" applyBorder="0" applyAlignment="0" applyProtection="0"/>
    <xf numFmtId="283" fontId="42" fillId="0" borderId="0" applyFont="0" applyFill="0" applyBorder="0" applyAlignment="0" applyProtection="0"/>
    <xf numFmtId="283" fontId="51" fillId="0" borderId="0" applyFont="0" applyFill="0" applyBorder="0" applyAlignment="0" applyProtection="0"/>
    <xf numFmtId="283" fontId="42" fillId="0" borderId="0" applyFont="0" applyFill="0" applyBorder="0" applyAlignment="0" applyProtection="0"/>
    <xf numFmtId="283" fontId="43" fillId="0" borderId="0" applyFont="0" applyFill="0" applyBorder="0" applyAlignment="0" applyProtection="0"/>
    <xf numFmtId="283" fontId="42" fillId="0" borderId="0" applyFont="0" applyFill="0" applyBorder="0" applyAlignment="0" applyProtection="0"/>
    <xf numFmtId="283" fontId="42" fillId="0" borderId="0" applyFont="0" applyFill="0" applyBorder="0" applyAlignment="0" applyProtection="0"/>
    <xf numFmtId="283" fontId="42" fillId="0" borderId="0" applyFont="0" applyFill="0" applyBorder="0" applyAlignment="0" applyProtection="0"/>
    <xf numFmtId="283" fontId="42" fillId="0" borderId="0" applyFont="0" applyFill="0" applyBorder="0" applyAlignment="0" applyProtection="0"/>
    <xf numFmtId="283" fontId="42" fillId="0" borderId="0" applyFont="0" applyFill="0" applyBorder="0" applyAlignment="0" applyProtection="0"/>
    <xf numFmtId="283" fontId="42" fillId="0" borderId="0" applyFont="0" applyFill="0" applyBorder="0" applyAlignment="0" applyProtection="0"/>
    <xf numFmtId="283" fontId="42" fillId="0" borderId="0" applyFont="0" applyFill="0" applyBorder="0" applyAlignment="0" applyProtection="0"/>
    <xf numFmtId="283" fontId="42" fillId="0" borderId="0" applyFont="0" applyFill="0" applyBorder="0" applyAlignment="0" applyProtection="0"/>
    <xf numFmtId="284" fontId="42" fillId="0" borderId="0" applyFill="0" applyBorder="0" applyAlignment="0" applyProtection="0"/>
    <xf numFmtId="284" fontId="51" fillId="0" borderId="0" applyFont="0" applyFill="0" applyBorder="0" applyAlignment="0" applyProtection="0"/>
    <xf numFmtId="285" fontId="42" fillId="0" borderId="0" applyFill="0" applyBorder="0" applyAlignment="0" applyProtection="0"/>
    <xf numFmtId="285" fontId="51" fillId="0" borderId="0" applyFont="0" applyFill="0" applyBorder="0" applyAlignment="0" applyProtection="0"/>
    <xf numFmtId="283" fontId="5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86" fontId="89" fillId="0" borderId="0">
      <protection locked="0"/>
    </xf>
    <xf numFmtId="287" fontId="93" fillId="0" borderId="0" applyFont="0" applyFill="0" applyBorder="0" applyProtection="0">
      <alignment horizontal="right" vertical="center"/>
    </xf>
    <xf numFmtId="2" fontId="104" fillId="0" borderId="0" applyFont="0" applyFill="0" applyBorder="0" applyAlignment="0" applyProtection="0"/>
    <xf numFmtId="2" fontId="104" fillId="0" borderId="0" applyFont="0" applyFill="0" applyBorder="0" applyAlignment="0" applyProtection="0"/>
    <xf numFmtId="2" fontId="104" fillId="0" borderId="0" applyFont="0" applyFill="0" applyBorder="0" applyAlignment="0" applyProtection="0"/>
    <xf numFmtId="2" fontId="104" fillId="0" borderId="0" applyFont="0" applyFill="0" applyBorder="0" applyAlignment="0" applyProtection="0"/>
    <xf numFmtId="221" fontId="146" fillId="122" borderId="0" applyBorder="0" applyProtection="0"/>
    <xf numFmtId="221" fontId="146" fillId="122" borderId="0" applyBorder="0" applyProtection="0"/>
    <xf numFmtId="0" fontId="7" fillId="0" borderId="0"/>
    <xf numFmtId="0" fontId="42" fillId="0" borderId="0"/>
    <xf numFmtId="166" fontId="42" fillId="0" borderId="0"/>
    <xf numFmtId="288" fontId="89" fillId="0" borderId="0">
      <protection locked="0"/>
    </xf>
    <xf numFmtId="289" fontId="42" fillId="0" borderId="0" applyFont="0" applyFill="0" applyBorder="0" applyAlignment="0" applyProtection="0"/>
    <xf numFmtId="286" fontId="89" fillId="0" borderId="0">
      <protection locked="0"/>
    </xf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65" fontId="42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0" fontId="93" fillId="0" borderId="0" applyFill="0" applyBorder="0" applyAlignment="0"/>
    <xf numFmtId="195" fontId="42" fillId="0" borderId="0" applyFill="0" applyBorder="0" applyAlignment="0"/>
    <xf numFmtId="0" fontId="93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165" fontId="42" fillId="0" borderId="0" applyFill="0" applyBorder="0" applyAlignment="0"/>
    <xf numFmtId="194" fontId="42" fillId="0" borderId="0" applyFill="0" applyBorder="0" applyAlignment="0"/>
    <xf numFmtId="201" fontId="42" fillId="0" borderId="0" applyFill="0" applyBorder="0" applyAlignment="0"/>
    <xf numFmtId="201" fontId="42" fillId="0" borderId="0" applyFill="0" applyBorder="0" applyAlignment="0"/>
    <xf numFmtId="201" fontId="42" fillId="0" borderId="0" applyFill="0" applyBorder="0" applyAlignment="0"/>
    <xf numFmtId="41" fontId="42" fillId="0" borderId="0" applyFill="0" applyBorder="0" applyAlignment="0"/>
    <xf numFmtId="201" fontId="42" fillId="0" borderId="0" applyFill="0" applyBorder="0" applyAlignment="0"/>
    <xf numFmtId="41" fontId="42" fillId="0" borderId="0" applyFill="0" applyBorder="0" applyAlignment="0"/>
    <xf numFmtId="0" fontId="93" fillId="0" borderId="0" applyFill="0" applyBorder="0" applyAlignment="0"/>
    <xf numFmtId="195" fontId="42" fillId="0" borderId="0" applyFill="0" applyBorder="0" applyAlignment="0"/>
    <xf numFmtId="0" fontId="93" fillId="0" borderId="0" applyFill="0" applyBorder="0" applyAlignment="0"/>
    <xf numFmtId="290" fontId="43" fillId="0" borderId="0" applyFill="0" applyBorder="0" applyAlignment="0"/>
    <xf numFmtId="290" fontId="43" fillId="0" borderId="0" applyFill="0" applyBorder="0" applyAlignment="0"/>
    <xf numFmtId="290" fontId="43" fillId="0" borderId="0" applyFill="0" applyBorder="0" applyAlignment="0"/>
    <xf numFmtId="291" fontId="43" fillId="0" borderId="0" applyFill="0" applyBorder="0" applyAlignment="0">
      <alignment horizontal="centerContinuous"/>
    </xf>
    <xf numFmtId="291" fontId="43" fillId="0" borderId="0" applyFill="0" applyBorder="0" applyAlignment="0">
      <alignment horizontal="centerContinuous"/>
    </xf>
    <xf numFmtId="206" fontId="285" fillId="0" borderId="0"/>
    <xf numFmtId="9" fontId="42" fillId="0" borderId="0" applyFont="0" applyFill="0" applyBorder="0" applyAlignment="0" applyProtection="0"/>
    <xf numFmtId="0" fontId="132" fillId="0" borderId="0" applyNumberFormat="0" applyFont="0" applyFill="0" applyBorder="0" applyAlignment="0" applyProtection="0">
      <alignment horizontal="left"/>
    </xf>
    <xf numFmtId="0" fontId="132" fillId="0" borderId="0" applyNumberFormat="0" applyFont="0" applyFill="0" applyBorder="0" applyAlignment="0" applyProtection="0">
      <alignment horizontal="left"/>
    </xf>
    <xf numFmtId="166" fontId="132" fillId="0" borderId="0" applyNumberFormat="0" applyFont="0" applyFill="0" applyBorder="0" applyAlignment="0" applyProtection="0">
      <alignment horizontal="left"/>
    </xf>
    <xf numFmtId="15" fontId="132" fillId="0" borderId="0" applyFont="0" applyFill="0" applyBorder="0" applyAlignment="0" applyProtection="0"/>
    <xf numFmtId="4" fontId="132" fillId="0" borderId="0" applyFont="0" applyFill="0" applyBorder="0" applyAlignment="0" applyProtection="0"/>
    <xf numFmtId="0" fontId="286" fillId="0" borderId="37">
      <alignment horizontal="center"/>
    </xf>
    <xf numFmtId="0" fontId="286" fillId="0" borderId="37">
      <alignment horizontal="center"/>
    </xf>
    <xf numFmtId="166" fontId="286" fillId="0" borderId="37">
      <alignment horizontal="center"/>
    </xf>
    <xf numFmtId="3" fontId="132" fillId="0" borderId="0" applyFont="0" applyFill="0" applyBorder="0" applyAlignment="0" applyProtection="0"/>
    <xf numFmtId="0" fontId="132" fillId="123" borderId="0" applyNumberFormat="0" applyFont="0" applyBorder="0" applyAlignment="0" applyProtection="0"/>
    <xf numFmtId="0" fontId="132" fillId="123" borderId="0" applyNumberFormat="0" applyFont="0" applyBorder="0" applyAlignment="0" applyProtection="0"/>
    <xf numFmtId="166" fontId="132" fillId="123" borderId="0" applyNumberFormat="0" applyFont="0" applyBorder="0" applyAlignment="0" applyProtection="0"/>
    <xf numFmtId="167" fontId="51" fillId="0" borderId="0"/>
    <xf numFmtId="0" fontId="51" fillId="0" borderId="0"/>
    <xf numFmtId="166" fontId="51" fillId="0" borderId="0"/>
    <xf numFmtId="288" fontId="89" fillId="0" borderId="0">
      <protection locked="0"/>
    </xf>
    <xf numFmtId="292" fontId="89" fillId="0" borderId="0">
      <protection locked="0"/>
    </xf>
    <xf numFmtId="167" fontId="287" fillId="0" borderId="0" applyNumberFormat="0" applyFill="0" applyProtection="0"/>
    <xf numFmtId="293" fontId="70" fillId="0" borderId="0" applyFill="0" applyBorder="0" applyProtection="0">
      <alignment vertical="center"/>
    </xf>
    <xf numFmtId="294" fontId="70" fillId="0" borderId="0" applyFill="0" applyBorder="0" applyProtection="0">
      <alignment vertical="center"/>
    </xf>
    <xf numFmtId="295" fontId="70" fillId="0" borderId="0" applyFill="0" applyBorder="0" applyProtection="0">
      <alignment vertical="center"/>
    </xf>
    <xf numFmtId="0" fontId="7" fillId="0" borderId="0"/>
    <xf numFmtId="296" fontId="288" fillId="0" borderId="41">
      <protection locked="0"/>
    </xf>
    <xf numFmtId="0" fontId="289" fillId="0" borderId="12" applyNumberFormat="0" applyFill="0" applyBorder="0" applyAlignment="0" applyProtection="0">
      <protection hidden="1"/>
    </xf>
    <xf numFmtId="0" fontId="289" fillId="0" borderId="12" applyNumberFormat="0" applyFill="0" applyBorder="0" applyAlignment="0" applyProtection="0">
      <protection hidden="1"/>
    </xf>
    <xf numFmtId="0" fontId="289" fillId="0" borderId="12" applyNumberFormat="0" applyFill="0" applyBorder="0" applyAlignment="0" applyProtection="0">
      <protection hidden="1"/>
    </xf>
    <xf numFmtId="0" fontId="289" fillId="0" borderId="12" applyNumberFormat="0" applyFill="0" applyBorder="0" applyAlignment="0" applyProtection="0">
      <protection hidden="1"/>
    </xf>
    <xf numFmtId="166" fontId="289" fillId="0" borderId="12" applyNumberFormat="0" applyFill="0" applyBorder="0" applyAlignment="0" applyProtection="0">
      <protection hidden="1"/>
    </xf>
    <xf numFmtId="221" fontId="290" fillId="0" borderId="0"/>
    <xf numFmtId="49" fontId="44" fillId="0" borderId="0">
      <alignment horizontal="right"/>
    </xf>
    <xf numFmtId="206" fontId="261" fillId="0" borderId="0" applyFill="0" applyBorder="0" applyProtection="0"/>
    <xf numFmtId="206" fontId="261" fillId="0" borderId="0" applyFill="0" applyBorder="0" applyProtection="0"/>
    <xf numFmtId="206" fontId="261" fillId="0" borderId="0" applyFill="0" applyBorder="0" applyProtection="0"/>
    <xf numFmtId="206" fontId="261" fillId="0" borderId="0" applyFill="0" applyBorder="0" applyProtection="0"/>
    <xf numFmtId="2" fontId="42" fillId="0" borderId="0" applyFont="0" applyFill="0" applyBorder="0" applyProtection="0">
      <alignment horizontal="right"/>
    </xf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50" fillId="101" borderId="20"/>
    <xf numFmtId="167" fontId="118" fillId="101" borderId="0">
      <alignment horizontal="right"/>
    </xf>
    <xf numFmtId="167" fontId="118" fillId="101" borderId="0">
      <alignment horizontal="right"/>
    </xf>
    <xf numFmtId="167" fontId="118" fillId="101" borderId="0">
      <alignment horizontal="right"/>
    </xf>
    <xf numFmtId="167" fontId="291" fillId="124" borderId="0">
      <alignment horizontal="center"/>
    </xf>
    <xf numFmtId="167" fontId="291" fillId="124" borderId="0">
      <alignment horizontal="center"/>
    </xf>
    <xf numFmtId="167" fontId="291" fillId="124" borderId="0">
      <alignment horizontal="center"/>
    </xf>
    <xf numFmtId="167" fontId="292" fillId="103" borderId="0"/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2">
      <alignment horizontal="left" vertical="top" wrapText="1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93" fillId="111" borderId="43">
      <alignment horizontal="left" vertical="top"/>
    </xf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0" fontId="294" fillId="53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77" fontId="294" fillId="53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0" fontId="271" fillId="53" borderId="39" applyNumberFormat="0" applyAlignment="0" applyProtection="0"/>
    <xf numFmtId="167" fontId="271" fillId="98" borderId="39" applyNumberFormat="0" applyAlignment="0" applyProtection="0"/>
    <xf numFmtId="0" fontId="294" fillId="53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0" fontId="271" fillId="53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167" fontId="271" fillId="98" borderId="39" applyNumberFormat="0" applyAlignment="0" applyProtection="0"/>
    <xf numFmtId="0" fontId="295" fillId="0" borderId="6" applyNumberFormat="0" applyFill="0" applyAlignment="0" applyProtection="0"/>
    <xf numFmtId="0" fontId="43" fillId="0" borderId="0" applyNumberFormat="0" applyFont="0" applyBorder="0" applyAlignment="0"/>
    <xf numFmtId="0" fontId="43" fillId="0" borderId="0" applyNumberFormat="0" applyFont="0" applyBorder="0" applyAlignment="0"/>
    <xf numFmtId="4" fontId="296" fillId="125" borderId="44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38" fillId="54" borderId="45" applyNumberFormat="0" applyProtection="0">
      <alignment vertical="center"/>
    </xf>
    <xf numFmtId="4" fontId="297" fillId="125" borderId="44" applyNumberFormat="0" applyProtection="0">
      <alignment vertical="center"/>
    </xf>
    <xf numFmtId="4" fontId="297" fillId="125" borderId="44" applyNumberFormat="0" applyProtection="0">
      <alignment vertical="center"/>
    </xf>
    <xf numFmtId="4" fontId="298" fillId="54" borderId="45" applyNumberFormat="0" applyProtection="0">
      <alignment vertical="center"/>
    </xf>
    <xf numFmtId="4" fontId="298" fillId="54" borderId="45" applyNumberFormat="0" applyProtection="0">
      <alignment vertical="center"/>
    </xf>
    <xf numFmtId="4" fontId="298" fillId="54" borderId="45" applyNumberFormat="0" applyProtection="0">
      <alignment vertical="center"/>
    </xf>
    <xf numFmtId="4" fontId="44" fillId="0" borderId="0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125" borderId="45" applyNumberFormat="0" applyProtection="0">
      <alignment horizontal="left" vertical="center" indent="1"/>
    </xf>
    <xf numFmtId="4" fontId="38" fillId="54" borderId="45" applyNumberFormat="0" applyProtection="0">
      <alignment horizontal="left" vertical="center" indent="1"/>
    </xf>
    <xf numFmtId="4" fontId="38" fillId="54" borderId="45" applyNumberFormat="0" applyProtection="0">
      <alignment horizontal="left" vertical="center" indent="1"/>
    </xf>
    <xf numFmtId="4" fontId="38" fillId="54" borderId="45" applyNumberFormat="0" applyProtection="0">
      <alignment horizontal="left" vertical="center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167" fontId="38" fillId="125" borderId="45" applyNumberFormat="0" applyProtection="0">
      <alignment horizontal="left" vertical="top" indent="1"/>
    </xf>
    <xf numFmtId="4" fontId="299" fillId="126" borderId="44" applyNumberFormat="0" applyProtection="0">
      <alignment horizontal="left" vertical="center" indent="1"/>
    </xf>
    <xf numFmtId="4" fontId="38" fillId="127" borderId="0" applyNumberFormat="0" applyProtection="0">
      <alignment horizontal="left" vertical="center" indent="1"/>
    </xf>
    <xf numFmtId="4" fontId="38" fillId="128" borderId="0" applyNumberFormat="0" applyProtection="0">
      <alignment horizontal="left" vertical="center" indent="1"/>
    </xf>
    <xf numFmtId="4" fontId="72" fillId="124" borderId="44" applyNumberFormat="0" applyProtection="0">
      <alignment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7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4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41" fillId="86" borderId="45" applyNumberFormat="0" applyProtection="0">
      <alignment horizontal="right" vertical="center"/>
    </xf>
    <xf numFmtId="4" fontId="260" fillId="115" borderId="44" applyNumberFormat="0" applyProtection="0">
      <alignment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63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4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41" fillId="71" borderId="45" applyNumberFormat="0" applyProtection="0">
      <alignment horizontal="right" vertical="center"/>
    </xf>
    <xf numFmtId="4" fontId="72" fillId="129" borderId="44" applyNumberFormat="0" applyProtection="0">
      <alignment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9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130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41" fillId="62" borderId="45" applyNumberFormat="0" applyProtection="0">
      <alignment horizontal="right" vertical="center"/>
    </xf>
    <xf numFmtId="4" fontId="300" fillId="124" borderId="44" applyNumberFormat="0" applyProtection="0">
      <alignment vertical="center"/>
    </xf>
    <xf numFmtId="4" fontId="301" fillId="131" borderId="44" applyNumberFormat="0" applyProtection="0">
      <alignment horizontal="left" vertical="center" indent="1"/>
    </xf>
    <xf numFmtId="4" fontId="301" fillId="131" borderId="44" applyNumberFormat="0" applyProtection="0">
      <alignment horizontal="left" vertical="center" indent="1"/>
    </xf>
    <xf numFmtId="4" fontId="38" fillId="132" borderId="46" applyNumberFormat="0" applyProtection="0">
      <alignment horizontal="left" vertical="center" indent="1"/>
    </xf>
    <xf numFmtId="4" fontId="301" fillId="133" borderId="44" applyNumberFormat="0" applyProtection="0">
      <alignment horizontal="left" vertical="center" indent="1"/>
    </xf>
    <xf numFmtId="4" fontId="301" fillId="133" borderId="44" applyNumberFormat="0" applyProtection="0">
      <alignment horizontal="left" vertical="center" indent="1"/>
    </xf>
    <xf numFmtId="4" fontId="41" fillId="55" borderId="0" applyNumberFormat="0" applyProtection="0">
      <alignment horizontal="left" vertical="center" indent="1"/>
    </xf>
    <xf numFmtId="4" fontId="302" fillId="126" borderId="44" applyNumberFormat="0" applyProtection="0">
      <alignment horizontal="left" vertical="center" indent="1"/>
    </xf>
    <xf numFmtId="4" fontId="302" fillId="126" borderId="44" applyNumberFormat="0" applyProtection="0">
      <alignment horizontal="left" vertical="center" indent="1"/>
    </xf>
    <xf numFmtId="4" fontId="303" fillId="91" borderId="0" applyNumberFormat="0" applyProtection="0">
      <alignment horizontal="left" vertical="center" indent="1"/>
    </xf>
    <xf numFmtId="4" fontId="304" fillId="134" borderId="44" applyNumberFormat="0" applyProtection="0">
      <alignment vertical="center"/>
    </xf>
    <xf numFmtId="4" fontId="304" fillId="134" borderId="44" applyNumberFormat="0" applyProtection="0">
      <alignment vertical="center"/>
    </xf>
    <xf numFmtId="4" fontId="41" fillId="128" borderId="45" applyNumberFormat="0" applyProtection="0">
      <alignment horizontal="right" vertical="center"/>
    </xf>
    <xf numFmtId="4" fontId="41" fillId="128" borderId="45" applyNumberFormat="0" applyProtection="0">
      <alignment horizontal="right" vertical="center"/>
    </xf>
    <xf numFmtId="4" fontId="41" fillId="128" borderId="45" applyNumberFormat="0" applyProtection="0">
      <alignment horizontal="right" vertical="center"/>
    </xf>
    <xf numFmtId="4" fontId="305" fillId="100" borderId="44" applyNumberFormat="0" applyProtection="0">
      <alignment horizontal="left" vertical="center" indent="1"/>
    </xf>
    <xf numFmtId="4" fontId="306" fillId="133" borderId="44" applyNumberFormat="0" applyProtection="0">
      <alignment horizontal="left" vertical="center" indent="1"/>
    </xf>
    <xf numFmtId="4" fontId="306" fillId="133" borderId="44" applyNumberFormat="0" applyProtection="0">
      <alignment horizontal="left" vertical="center" indent="1"/>
    </xf>
    <xf numFmtId="4" fontId="41" fillId="55" borderId="0" applyNumberFormat="0" applyProtection="0">
      <alignment horizontal="left" vertical="center" indent="1"/>
    </xf>
    <xf numFmtId="4" fontId="65" fillId="126" borderId="44" applyNumberFormat="0" applyProtection="0">
      <alignment horizontal="left" vertical="center" indent="1"/>
    </xf>
    <xf numFmtId="4" fontId="65" fillId="126" borderId="44" applyNumberFormat="0" applyProtection="0">
      <alignment horizontal="left" vertical="center" indent="1"/>
    </xf>
    <xf numFmtId="4" fontId="41" fillId="128" borderId="0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center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6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center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42" fillId="127" borderId="45" applyNumberFormat="0" applyProtection="0">
      <alignment horizontal="left" vertical="top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109" fillId="134" borderId="45" applyNumberFormat="0" applyProtection="0">
      <alignment horizontal="left" vertical="center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42" fillId="134" borderId="45" applyNumberFormat="0" applyProtection="0">
      <alignment horizontal="left" vertical="top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109" fillId="133" borderId="45" applyNumberFormat="0" applyProtection="0">
      <alignment horizontal="left" vertical="center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167" fontId="42" fillId="133" borderId="45" applyNumberFormat="0" applyProtection="0">
      <alignment horizontal="left" vertical="top" indent="1"/>
    </xf>
    <xf numFmtId="0" fontId="42" fillId="98" borderId="20" applyNumberFormat="0">
      <protection locked="0"/>
    </xf>
    <xf numFmtId="0" fontId="42" fillId="98" borderId="20" applyNumberFormat="0">
      <protection locked="0"/>
    </xf>
    <xf numFmtId="166" fontId="42" fillId="98" borderId="20" applyNumberFormat="0">
      <protection locked="0"/>
    </xf>
    <xf numFmtId="4" fontId="307" fillId="100" borderId="44" applyNumberFormat="0" applyProtection="0">
      <alignment vertical="center"/>
    </xf>
    <xf numFmtId="4" fontId="307" fillId="100" borderId="44" applyNumberFormat="0" applyProtection="0">
      <alignment vertical="center"/>
    </xf>
    <xf numFmtId="4" fontId="41" fillId="48" borderId="45" applyNumberFormat="0" applyProtection="0">
      <alignment vertical="center"/>
    </xf>
    <xf numFmtId="4" fontId="41" fillId="48" borderId="45" applyNumberFormat="0" applyProtection="0">
      <alignment vertical="center"/>
    </xf>
    <xf numFmtId="4" fontId="41" fillId="48" borderId="45" applyNumberFormat="0" applyProtection="0">
      <alignment vertical="center"/>
    </xf>
    <xf numFmtId="4" fontId="308" fillId="100" borderId="44" applyNumberFormat="0" applyProtection="0">
      <alignment vertical="center"/>
    </xf>
    <xf numFmtId="4" fontId="308" fillId="100" borderId="44" applyNumberFormat="0" applyProtection="0">
      <alignment vertical="center"/>
    </xf>
    <xf numFmtId="4" fontId="309" fillId="48" borderId="45" applyNumberFormat="0" applyProtection="0">
      <alignment vertical="center"/>
    </xf>
    <xf numFmtId="4" fontId="309" fillId="48" borderId="45" applyNumberFormat="0" applyProtection="0">
      <alignment vertical="center"/>
    </xf>
    <xf numFmtId="4" fontId="309" fillId="48" borderId="45" applyNumberFormat="0" applyProtection="0">
      <alignment vertical="center"/>
    </xf>
    <xf numFmtId="4" fontId="301" fillId="133" borderId="44" applyNumberFormat="0" applyProtection="0">
      <alignment horizontal="left" vertical="center" indent="1"/>
    </xf>
    <xf numFmtId="4" fontId="301" fillId="133" borderId="44" applyNumberFormat="0" applyProtection="0">
      <alignment horizontal="left" vertical="center" indent="1"/>
    </xf>
    <xf numFmtId="4" fontId="41" fillId="48" borderId="45" applyNumberFormat="0" applyProtection="0">
      <alignment horizontal="left" vertical="center" indent="1"/>
    </xf>
    <xf numFmtId="4" fontId="41" fillId="48" borderId="45" applyNumberFormat="0" applyProtection="0">
      <alignment horizontal="left" vertical="center" indent="1"/>
    </xf>
    <xf numFmtId="4" fontId="41" fillId="48" borderId="45" applyNumberFormat="0" applyProtection="0">
      <alignment horizontal="left" vertical="center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167" fontId="41" fillId="94" borderId="45" applyNumberFormat="0" applyProtection="0">
      <alignment horizontal="left" vertical="top" indent="1"/>
    </xf>
    <xf numFmtId="4" fontId="310" fillId="100" borderId="44" applyNumberFormat="0" applyProtection="0">
      <alignment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310" fillId="100" borderId="44" applyNumberFormat="0" applyProtection="0">
      <alignment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41" fillId="55" borderId="45" applyNumberFormat="0" applyProtection="0">
      <alignment horizontal="right" vertical="center"/>
    </xf>
    <xf numFmtId="4" fontId="311" fillId="0" borderId="0" applyNumberFormat="0" applyProtection="0">
      <alignment horizontal="right"/>
    </xf>
    <xf numFmtId="4" fontId="312" fillId="100" borderId="44" applyNumberFormat="0" applyProtection="0">
      <alignment vertical="center"/>
    </xf>
    <xf numFmtId="4" fontId="312" fillId="100" borderId="44" applyNumberFormat="0" applyProtection="0">
      <alignment vertical="center"/>
    </xf>
    <xf numFmtId="4" fontId="309" fillId="55" borderId="45" applyNumberFormat="0" applyProtection="0">
      <alignment horizontal="right" vertical="center"/>
    </xf>
    <xf numFmtId="4" fontId="309" fillId="55" borderId="45" applyNumberFormat="0" applyProtection="0">
      <alignment horizontal="right" vertical="center"/>
    </xf>
    <xf numFmtId="4" fontId="309" fillId="55" borderId="45" applyNumberFormat="0" applyProtection="0">
      <alignment horizontal="right" vertical="center"/>
    </xf>
    <xf numFmtId="4" fontId="50" fillId="0" borderId="0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50" fillId="0" borderId="0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41" fillId="128" borderId="45" applyNumberFormat="0" applyProtection="0">
      <alignment horizontal="left" vertical="center" indent="1"/>
    </xf>
    <xf numFmtId="4" fontId="311" fillId="0" borderId="0" applyNumberFormat="0" applyProtection="0">
      <alignment horizontal="left" wrapText="1" indent="1" shrinkToFi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167" fontId="41" fillId="127" borderId="45" applyNumberFormat="0" applyProtection="0">
      <alignment horizontal="left" vertical="top" indent="1"/>
    </xf>
    <xf numFmtId="4" fontId="313" fillId="100" borderId="44" applyNumberFormat="0" applyProtection="0">
      <alignment vertical="center"/>
    </xf>
    <xf numFmtId="4" fontId="314" fillId="100" borderId="44" applyNumberFormat="0" applyProtection="0">
      <alignment vertical="center"/>
    </xf>
    <xf numFmtId="4" fontId="301" fillId="94" borderId="44" applyNumberFormat="0" applyProtection="0">
      <alignment horizontal="left" vertical="center" indent="1"/>
    </xf>
    <xf numFmtId="4" fontId="315" fillId="134" borderId="44" applyNumberFormat="0" applyProtection="0">
      <alignment horizontal="left" indent="1"/>
    </xf>
    <xf numFmtId="4" fontId="315" fillId="134" borderId="44" applyNumberFormat="0" applyProtection="0">
      <alignment horizontal="left" indent="1"/>
    </xf>
    <xf numFmtId="4" fontId="316" fillId="135" borderId="0" applyNumberFormat="0" applyProtection="0">
      <alignment horizontal="left" vertical="center" indent="1"/>
    </xf>
    <xf numFmtId="4" fontId="317" fillId="100" borderId="44" applyNumberFormat="0" applyProtection="0">
      <alignment vertical="center"/>
    </xf>
    <xf numFmtId="4" fontId="317" fillId="100" borderId="44" applyNumberFormat="0" applyProtection="0">
      <alignment vertical="center"/>
    </xf>
    <xf numFmtId="4" fontId="222" fillId="55" borderId="45" applyNumberFormat="0" applyProtection="0">
      <alignment horizontal="right" vertical="center"/>
    </xf>
    <xf numFmtId="4" fontId="222" fillId="55" borderId="45" applyNumberFormat="0" applyProtection="0">
      <alignment horizontal="right" vertical="center"/>
    </xf>
    <xf numFmtId="4" fontId="222" fillId="55" borderId="45" applyNumberFormat="0" applyProtection="0">
      <alignment horizontal="right" vertical="center"/>
    </xf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166" fontId="85" fillId="49" borderId="0" applyNumberFormat="0" applyBorder="0" applyAlignment="0" applyProtection="0"/>
    <xf numFmtId="0" fontId="318" fillId="0" borderId="47"/>
    <xf numFmtId="0" fontId="318" fillId="0" borderId="47"/>
    <xf numFmtId="0" fontId="318" fillId="0" borderId="47"/>
    <xf numFmtId="166" fontId="318" fillId="0" borderId="47"/>
    <xf numFmtId="0" fontId="318" fillId="0" borderId="47"/>
    <xf numFmtId="166" fontId="318" fillId="0" borderId="47"/>
    <xf numFmtId="167" fontId="43" fillId="0" borderId="33">
      <alignment horizontal="center" vertical="center"/>
    </xf>
    <xf numFmtId="167" fontId="43" fillId="0" borderId="33">
      <alignment horizontal="center" vertical="center"/>
    </xf>
    <xf numFmtId="167" fontId="43" fillId="0" borderId="33">
      <alignment horizontal="center" vertical="center"/>
    </xf>
    <xf numFmtId="38" fontId="132" fillId="0" borderId="48"/>
    <xf numFmtId="297" fontId="42" fillId="0" borderId="0">
      <protection locked="0"/>
    </xf>
    <xf numFmtId="297" fontId="42" fillId="0" borderId="0">
      <protection locked="0"/>
    </xf>
    <xf numFmtId="297" fontId="42" fillId="0" borderId="0">
      <protection locked="0"/>
    </xf>
    <xf numFmtId="297" fontId="42" fillId="0" borderId="0">
      <protection locked="0"/>
    </xf>
    <xf numFmtId="38" fontId="132" fillId="0" borderId="0" applyFont="0" applyFill="0" applyBorder="0" applyAlignment="0" applyProtection="0"/>
    <xf numFmtId="40" fontId="132" fillId="0" borderId="0" applyFont="0" applyFill="0" applyBorder="0" applyAlignment="0" applyProtection="0"/>
    <xf numFmtId="197" fontId="284" fillId="1" borderId="25" applyNumberFormat="0" applyFont="0" applyBorder="0" applyAlignment="0" applyProtection="0"/>
    <xf numFmtId="0" fontId="319" fillId="0" borderId="0"/>
    <xf numFmtId="0" fontId="319" fillId="0" borderId="0"/>
    <xf numFmtId="166" fontId="319" fillId="0" borderId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166" fontId="320" fillId="0" borderId="0" applyNumberFormat="0" applyFill="0" applyBorder="0" applyAlignment="0" applyProtection="0"/>
    <xf numFmtId="0" fontId="271" fillId="98" borderId="39" applyNumberFormat="0" applyAlignment="0" applyProtection="0"/>
    <xf numFmtId="0" fontId="271" fillId="98" borderId="39" applyNumberFormat="0" applyAlignment="0" applyProtection="0"/>
    <xf numFmtId="0" fontId="271" fillId="53" borderId="39" applyNumberFormat="0" applyAlignment="0" applyProtection="0"/>
    <xf numFmtId="0" fontId="271" fillId="53" borderId="39" applyNumberFormat="0" applyAlignment="0" applyProtection="0"/>
    <xf numFmtId="0" fontId="271" fillId="53" borderId="39" applyNumberFormat="0" applyAlignment="0" applyProtection="0"/>
    <xf numFmtId="166" fontId="271" fillId="53" borderId="39" applyNumberFormat="0" applyAlignment="0" applyProtection="0"/>
    <xf numFmtId="0" fontId="271" fillId="53" borderId="39" applyNumberFormat="0" applyAlignment="0" applyProtection="0"/>
    <xf numFmtId="166" fontId="271" fillId="53" borderId="39" applyNumberFormat="0" applyAlignment="0" applyProtection="0"/>
    <xf numFmtId="3" fontId="50" fillId="0" borderId="0"/>
    <xf numFmtId="0" fontId="7" fillId="0" borderId="0"/>
    <xf numFmtId="298" fontId="321" fillId="0" borderId="49" applyNumberFormat="0" applyFont="0" applyBorder="0" applyAlignment="0" applyProtection="0"/>
    <xf numFmtId="0" fontId="51" fillId="0" borderId="0"/>
    <xf numFmtId="299" fontId="322" fillId="0" borderId="0"/>
    <xf numFmtId="0" fontId="42" fillId="0" borderId="0"/>
    <xf numFmtId="0" fontId="7" fillId="0" borderId="0"/>
    <xf numFmtId="0" fontId="56" fillId="0" borderId="0"/>
    <xf numFmtId="0" fontId="42" fillId="0" borderId="0"/>
    <xf numFmtId="0" fontId="50" fillId="0" borderId="0"/>
    <xf numFmtId="0" fontId="50" fillId="0" borderId="0"/>
    <xf numFmtId="0" fontId="50" fillId="0" borderId="0"/>
    <xf numFmtId="0" fontId="323" fillId="0" borderId="0"/>
    <xf numFmtId="0" fontId="50" fillId="0" borderId="0"/>
    <xf numFmtId="0" fontId="50" fillId="0" borderId="0"/>
    <xf numFmtId="0" fontId="323" fillId="0" borderId="0"/>
    <xf numFmtId="166" fontId="32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2" fillId="0" borderId="0">
      <alignment horizontal="left" wrapText="1"/>
    </xf>
    <xf numFmtId="167" fontId="41" fillId="0" borderId="0">
      <alignment vertical="top"/>
    </xf>
    <xf numFmtId="0" fontId="41" fillId="0" borderId="0">
      <alignment vertical="top"/>
    </xf>
    <xf numFmtId="0" fontId="42" fillId="0" borderId="0"/>
    <xf numFmtId="0" fontId="41" fillId="0" borderId="0">
      <alignment vertical="top"/>
    </xf>
    <xf numFmtId="167" fontId="41" fillId="0" borderId="0">
      <alignment vertical="top"/>
    </xf>
    <xf numFmtId="167" fontId="41" fillId="0" borderId="0">
      <alignment vertical="top"/>
    </xf>
    <xf numFmtId="167" fontId="42" fillId="0" borderId="0"/>
    <xf numFmtId="3" fontId="44" fillId="0" borderId="0"/>
    <xf numFmtId="3" fontId="44" fillId="0" borderId="0"/>
    <xf numFmtId="166" fontId="42" fillId="0" borderId="0"/>
    <xf numFmtId="219" fontId="42" fillId="0" borderId="0" applyFill="0" applyBorder="0" applyAlignment="0" applyProtection="0">
      <alignment wrapText="1"/>
    </xf>
    <xf numFmtId="0" fontId="75" fillId="0" borderId="0" applyNumberFormat="0" applyFill="0" applyBorder="0">
      <alignment horizontal="center" wrapText="1"/>
    </xf>
    <xf numFmtId="0" fontId="75" fillId="0" borderId="0" applyNumberFormat="0" applyFill="0" applyBorder="0">
      <alignment horizontal="center" wrapText="1"/>
    </xf>
    <xf numFmtId="166" fontId="75" fillId="0" borderId="0" applyNumberFormat="0" applyFill="0" applyBorder="0">
      <alignment horizontal="center" wrapText="1"/>
    </xf>
    <xf numFmtId="0" fontId="75" fillId="0" borderId="0" applyNumberFormat="0" applyFill="0" applyBorder="0">
      <alignment horizontal="center" wrapText="1"/>
    </xf>
    <xf numFmtId="0" fontId="75" fillId="0" borderId="0" applyNumberFormat="0" applyFill="0" applyBorder="0">
      <alignment horizontal="center" wrapText="1"/>
    </xf>
    <xf numFmtId="166" fontId="75" fillId="0" borderId="0" applyNumberFormat="0" applyFill="0" applyBorder="0">
      <alignment horizontal="center" wrapText="1"/>
    </xf>
    <xf numFmtId="0" fontId="145" fillId="0" borderId="0"/>
    <xf numFmtId="0" fontId="145" fillId="0" borderId="0"/>
    <xf numFmtId="166" fontId="145" fillId="0" borderId="0"/>
    <xf numFmtId="0" fontId="233" fillId="0" borderId="0"/>
    <xf numFmtId="0" fontId="135" fillId="0" borderId="50"/>
    <xf numFmtId="0" fontId="135" fillId="0" borderId="50"/>
    <xf numFmtId="166" fontId="135" fillId="0" borderId="50"/>
    <xf numFmtId="206" fontId="324" fillId="0" borderId="0" applyProtection="0"/>
    <xf numFmtId="3" fontId="41" fillId="0" borderId="0"/>
    <xf numFmtId="3" fontId="135" fillId="0" borderId="0" applyNumberFormat="0"/>
    <xf numFmtId="167" fontId="117" fillId="101" borderId="0">
      <alignment horizontal="center"/>
    </xf>
    <xf numFmtId="167" fontId="117" fillId="101" borderId="0">
      <alignment horizontal="center"/>
    </xf>
    <xf numFmtId="167" fontId="117" fillId="101" borderId="0">
      <alignment horizontal="center"/>
    </xf>
    <xf numFmtId="167" fontId="73" fillId="0" borderId="0" applyNumberFormat="0" applyFill="0" applyBorder="0" applyAlignment="0" applyProtection="0"/>
    <xf numFmtId="167" fontId="73" fillId="0" borderId="0" applyNumberFormat="0" applyFill="0" applyBorder="0" applyAlignment="0" applyProtection="0"/>
    <xf numFmtId="167" fontId="73" fillId="0" borderId="0" applyNumberFormat="0" applyFill="0" applyBorder="0" applyAlignment="0" applyProtection="0"/>
    <xf numFmtId="167" fontId="148" fillId="0" borderId="0" applyNumberFormat="0" applyFill="0" applyBorder="0" applyAlignment="0" applyProtection="0"/>
    <xf numFmtId="167" fontId="148" fillId="0" borderId="0" applyNumberFormat="0" applyFill="0" applyBorder="0" applyAlignment="0" applyProtection="0"/>
    <xf numFmtId="167" fontId="148" fillId="0" borderId="0" applyNumberFormat="0" applyFill="0" applyBorder="0" applyAlignment="0" applyProtection="0"/>
    <xf numFmtId="167" fontId="325" fillId="0" borderId="0"/>
    <xf numFmtId="167" fontId="325" fillId="0" borderId="0"/>
    <xf numFmtId="167" fontId="325" fillId="0" borderId="0"/>
    <xf numFmtId="0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167" fontId="42" fillId="0" borderId="0" applyNumberFormat="0"/>
    <xf numFmtId="300" fontId="326" fillId="0" borderId="0" applyBorder="0"/>
    <xf numFmtId="300" fontId="327" fillId="0" borderId="0" applyBorder="0"/>
    <xf numFmtId="0" fontId="328" fillId="0" borderId="0" applyBorder="0"/>
    <xf numFmtId="0" fontId="328" fillId="0" borderId="0" applyBorder="0"/>
    <xf numFmtId="166" fontId="328" fillId="0" borderId="0" applyBorder="0"/>
    <xf numFmtId="49" fontId="41" fillId="0" borderId="0" applyFill="0" applyBorder="0" applyAlignment="0"/>
    <xf numFmtId="256" fontId="42" fillId="0" borderId="0" applyFill="0" applyBorder="0" applyAlignment="0"/>
    <xf numFmtId="256" fontId="42" fillId="0" borderId="0" applyFill="0" applyBorder="0" applyAlignment="0"/>
    <xf numFmtId="256" fontId="42" fillId="0" borderId="0" applyFill="0" applyBorder="0" applyAlignment="0"/>
    <xf numFmtId="301" fontId="92" fillId="0" borderId="0" applyFill="0" applyBorder="0" applyAlignment="0"/>
    <xf numFmtId="256" fontId="42" fillId="0" borderId="0" applyFill="0" applyBorder="0" applyAlignment="0"/>
    <xf numFmtId="301" fontId="92" fillId="0" borderId="0" applyFill="0" applyBorder="0" applyAlignment="0"/>
    <xf numFmtId="302" fontId="42" fillId="0" borderId="0" applyFill="0" applyBorder="0" applyAlignment="0"/>
    <xf numFmtId="302" fontId="42" fillId="0" borderId="0" applyFill="0" applyBorder="0" applyAlignment="0"/>
    <xf numFmtId="302" fontId="42" fillId="0" borderId="0" applyFill="0" applyBorder="0" applyAlignment="0"/>
    <xf numFmtId="43" fontId="42" fillId="0" borderId="0" applyFill="0" applyBorder="0" applyAlignment="0"/>
    <xf numFmtId="302" fontId="42" fillId="0" borderId="0" applyFill="0" applyBorder="0" applyAlignment="0"/>
    <xf numFmtId="43" fontId="42" fillId="0" borderId="0" applyFill="0" applyBorder="0" applyAlignment="0"/>
    <xf numFmtId="300" fontId="326" fillId="62" borderId="0" applyBorder="0"/>
    <xf numFmtId="0" fontId="42" fillId="0" borderId="0" applyNumberFormat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66" fontId="148" fillId="0" borderId="0" applyNumberFormat="0" applyFill="0" applyBorder="0" applyAlignment="0" applyProtection="0"/>
    <xf numFmtId="167" fontId="73" fillId="0" borderId="0" applyNumberFormat="0" applyFill="0" applyBorder="0" applyAlignment="0" applyProtection="0"/>
    <xf numFmtId="0" fontId="329" fillId="0" borderId="0" applyNumberFormat="0" applyFill="0" applyBorder="0" applyAlignment="0" applyProtection="0"/>
    <xf numFmtId="177" fontId="32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2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7" fontId="148" fillId="0" borderId="0" applyNumberFormat="0" applyFill="0" applyBorder="0" applyAlignment="0" applyProtection="0"/>
    <xf numFmtId="0" fontId="330" fillId="0" borderId="0" applyNumberFormat="0" applyFill="0" applyBorder="0" applyAlignment="0" applyProtection="0"/>
    <xf numFmtId="177" fontId="33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3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7" fillId="0" borderId="0"/>
    <xf numFmtId="0" fontId="93" fillId="136" borderId="51" applyBorder="0">
      <alignment horizontal="center" vertical="center"/>
    </xf>
    <xf numFmtId="166" fontId="93" fillId="136" borderId="51" applyBorder="0">
      <alignment horizontal="center"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6" fontId="42" fillId="0" borderId="0"/>
    <xf numFmtId="166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6" fontId="42" fillId="0" borderId="0"/>
    <xf numFmtId="166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6" fontId="42" fillId="0" borderId="0"/>
    <xf numFmtId="166" fontId="42" fillId="0" borderId="0"/>
    <xf numFmtId="166" fontId="42" fillId="0" borderId="0"/>
    <xf numFmtId="166" fontId="42" fillId="0" borderId="0"/>
    <xf numFmtId="21" fontId="43" fillId="0" borderId="0" applyFont="0" applyFill="0" applyBorder="0" applyProtection="0">
      <alignment horizontal="left"/>
    </xf>
    <xf numFmtId="167" fontId="91" fillId="0" borderId="0" applyNumberFormat="0" applyFill="0" applyBorder="0" applyProtection="0">
      <alignment horizontal="left"/>
    </xf>
    <xf numFmtId="0" fontId="331" fillId="0" borderId="0" applyNumberFormat="0" applyFill="0" applyBorder="0" applyAlignment="0" applyProtection="0"/>
    <xf numFmtId="0" fontId="332" fillId="0" borderId="0" applyNumberFormat="0" applyFill="0" applyBorder="0" applyAlignment="0" applyProtection="0"/>
    <xf numFmtId="167" fontId="332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66" fontId="333" fillId="0" borderId="0" applyNumberFormat="0" applyFill="0" applyBorder="0" applyAlignment="0" applyProtection="0"/>
    <xf numFmtId="0" fontId="332" fillId="0" borderId="0" applyNumberFormat="0" applyFill="0" applyBorder="0" applyAlignment="0" applyProtection="0"/>
    <xf numFmtId="167" fontId="332" fillId="0" borderId="0" applyNumberFormat="0" applyFill="0" applyBorder="0" applyAlignment="0" applyProtection="0"/>
    <xf numFmtId="3" fontId="334" fillId="0" borderId="0"/>
    <xf numFmtId="167" fontId="168" fillId="101" borderId="0"/>
    <xf numFmtId="167" fontId="168" fillId="101" borderId="0"/>
    <xf numFmtId="167" fontId="168" fillId="101" borderId="0"/>
    <xf numFmtId="167" fontId="332" fillId="0" borderId="0" applyNumberFormat="0" applyFill="0" applyBorder="0" applyAlignment="0" applyProtection="0"/>
    <xf numFmtId="167" fontId="174" fillId="0" borderId="28" applyNumberFormat="0" applyFill="0" applyAlignment="0" applyProtection="0"/>
    <xf numFmtId="167" fontId="174" fillId="0" borderId="28" applyNumberFormat="0" applyFill="0" applyAlignment="0" applyProtection="0"/>
    <xf numFmtId="167" fontId="174" fillId="0" borderId="28" applyNumberFormat="0" applyFill="0" applyAlignment="0" applyProtection="0"/>
    <xf numFmtId="167" fontId="178" fillId="0" borderId="29" applyNumberFormat="0" applyFill="0" applyAlignment="0" applyProtection="0"/>
    <xf numFmtId="167" fontId="178" fillId="0" borderId="29" applyNumberFormat="0" applyFill="0" applyAlignment="0" applyProtection="0"/>
    <xf numFmtId="167" fontId="178" fillId="0" borderId="29" applyNumberFormat="0" applyFill="0" applyAlignment="0" applyProtection="0"/>
    <xf numFmtId="167" fontId="142" fillId="0" borderId="30" applyNumberFormat="0" applyFill="0" applyAlignment="0" applyProtection="0"/>
    <xf numFmtId="167" fontId="142" fillId="0" borderId="30" applyNumberFormat="0" applyFill="0" applyAlignment="0" applyProtection="0"/>
    <xf numFmtId="167" fontId="142" fillId="0" borderId="30" applyNumberFormat="0" applyFill="0" applyAlignment="0" applyProtection="0"/>
    <xf numFmtId="167" fontId="142" fillId="0" borderId="0" applyNumberFormat="0" applyFill="0" applyBorder="0" applyAlignment="0" applyProtection="0"/>
    <xf numFmtId="167" fontId="142" fillId="0" borderId="0" applyNumberFormat="0" applyFill="0" applyBorder="0" applyAlignment="0" applyProtection="0"/>
    <xf numFmtId="167" fontId="142" fillId="0" borderId="0" applyNumberFormat="0" applyFill="0" applyBorder="0" applyAlignment="0" applyProtection="0"/>
    <xf numFmtId="167" fontId="332" fillId="0" borderId="0" applyNumberFormat="0" applyFill="0" applyBorder="0" applyAlignment="0" applyProtection="0"/>
    <xf numFmtId="167" fontId="332" fillId="0" borderId="0" applyNumberFormat="0" applyFill="0" applyBorder="0" applyAlignment="0" applyProtection="0"/>
    <xf numFmtId="167" fontId="335" fillId="0" borderId="0"/>
    <xf numFmtId="167" fontId="335" fillId="0" borderId="0"/>
    <xf numFmtId="0" fontId="332" fillId="0" borderId="0" applyNumberFormat="0" applyFill="0" applyBorder="0" applyAlignment="0" applyProtection="0"/>
    <xf numFmtId="167" fontId="335" fillId="0" borderId="0"/>
    <xf numFmtId="166" fontId="332" fillId="0" borderId="0" applyNumberFormat="0" applyFill="0" applyBorder="0" applyAlignment="0" applyProtection="0"/>
    <xf numFmtId="0" fontId="336" fillId="0" borderId="52" applyNumberFormat="0" applyFill="0" applyAlignment="0" applyProtection="0"/>
    <xf numFmtId="0" fontId="336" fillId="0" borderId="52" applyNumberFormat="0" applyFill="0" applyAlignment="0" applyProtection="0"/>
    <xf numFmtId="0" fontId="174" fillId="0" borderId="28" applyNumberFormat="0" applyFill="0" applyAlignment="0" applyProtection="0"/>
    <xf numFmtId="0" fontId="174" fillId="0" borderId="28" applyNumberFormat="0" applyFill="0" applyAlignment="0" applyProtection="0"/>
    <xf numFmtId="166" fontId="174" fillId="0" borderId="28" applyNumberFormat="0" applyFill="0" applyAlignment="0" applyProtection="0"/>
    <xf numFmtId="0" fontId="337" fillId="0" borderId="53" applyNumberFormat="0" applyFill="0" applyAlignment="0" applyProtection="0"/>
    <xf numFmtId="0" fontId="337" fillId="0" borderId="53" applyNumberFormat="0" applyFill="0" applyAlignment="0" applyProtection="0"/>
    <xf numFmtId="0" fontId="178" fillId="0" borderId="29" applyNumberFormat="0" applyFill="0" applyAlignment="0" applyProtection="0"/>
    <xf numFmtId="0" fontId="178" fillId="0" borderId="29" applyNumberFormat="0" applyFill="0" applyAlignment="0" applyProtection="0"/>
    <xf numFmtId="166" fontId="178" fillId="0" borderId="29" applyNumberFormat="0" applyFill="0" applyAlignment="0" applyProtection="0"/>
    <xf numFmtId="0" fontId="140" fillId="0" borderId="54" applyNumberFormat="0" applyFill="0" applyAlignment="0" applyProtection="0"/>
    <xf numFmtId="0" fontId="140" fillId="0" borderId="54" applyNumberFormat="0" applyFill="0" applyAlignment="0" applyProtection="0"/>
    <xf numFmtId="0" fontId="142" fillId="0" borderId="30" applyNumberFormat="0" applyFill="0" applyAlignment="0" applyProtection="0"/>
    <xf numFmtId="0" fontId="142" fillId="0" borderId="30" applyNumberFormat="0" applyFill="0" applyAlignment="0" applyProtection="0"/>
    <xf numFmtId="166" fontId="142" fillId="0" borderId="30" applyNumberFormat="0" applyFill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66" fontId="142" fillId="0" borderId="0" applyNumberFormat="0" applyFill="0" applyBorder="0" applyAlignment="0" applyProtection="0"/>
    <xf numFmtId="0" fontId="335" fillId="0" borderId="0"/>
    <xf numFmtId="167" fontId="320" fillId="0" borderId="0" applyNumberFormat="0" applyFill="0" applyBorder="0" applyAlignment="0" applyProtection="0"/>
    <xf numFmtId="167" fontId="336" fillId="0" borderId="52" applyNumberFormat="0" applyFill="0" applyAlignment="0" applyProtection="0"/>
    <xf numFmtId="0" fontId="338" fillId="0" borderId="28" applyNumberFormat="0" applyFill="0" applyAlignment="0" applyProtection="0"/>
    <xf numFmtId="177" fontId="338" fillId="0" borderId="28" applyNumberFormat="0" applyFill="0" applyAlignment="0" applyProtection="0"/>
    <xf numFmtId="0" fontId="174" fillId="0" borderId="28" applyNumberFormat="0" applyFill="0" applyAlignment="0" applyProtection="0"/>
    <xf numFmtId="0" fontId="338" fillId="0" borderId="28" applyNumberFormat="0" applyFill="0" applyAlignment="0" applyProtection="0"/>
    <xf numFmtId="0" fontId="174" fillId="0" borderId="28" applyNumberFormat="0" applyFill="0" applyAlignment="0" applyProtection="0"/>
    <xf numFmtId="167" fontId="337" fillId="0" borderId="53" applyNumberFormat="0" applyFill="0" applyAlignment="0" applyProtection="0"/>
    <xf numFmtId="0" fontId="339" fillId="0" borderId="29" applyNumberFormat="0" applyFill="0" applyAlignment="0" applyProtection="0"/>
    <xf numFmtId="177" fontId="339" fillId="0" borderId="29" applyNumberFormat="0" applyFill="0" applyAlignment="0" applyProtection="0"/>
    <xf numFmtId="0" fontId="178" fillId="0" borderId="29" applyNumberFormat="0" applyFill="0" applyAlignment="0" applyProtection="0"/>
    <xf numFmtId="0" fontId="339" fillId="0" borderId="29" applyNumberFormat="0" applyFill="0" applyAlignment="0" applyProtection="0"/>
    <xf numFmtId="0" fontId="178" fillId="0" borderId="29" applyNumberFormat="0" applyFill="0" applyAlignment="0" applyProtection="0"/>
    <xf numFmtId="167" fontId="140" fillId="0" borderId="54" applyNumberFormat="0" applyFill="0" applyAlignment="0" applyProtection="0"/>
    <xf numFmtId="0" fontId="141" fillId="0" borderId="30" applyNumberFormat="0" applyFill="0" applyAlignment="0" applyProtection="0"/>
    <xf numFmtId="177" fontId="141" fillId="0" borderId="30" applyNumberFormat="0" applyFill="0" applyAlignment="0" applyProtection="0"/>
    <xf numFmtId="0" fontId="142" fillId="0" borderId="30" applyNumberFormat="0" applyFill="0" applyAlignment="0" applyProtection="0"/>
    <xf numFmtId="0" fontId="141" fillId="0" borderId="30" applyNumberFormat="0" applyFill="0" applyAlignment="0" applyProtection="0"/>
    <xf numFmtId="0" fontId="142" fillId="0" borderId="30" applyNumberFormat="0" applyFill="0" applyAlignment="0" applyProtection="0"/>
    <xf numFmtId="167" fontId="320" fillId="0" borderId="0" applyNumberFormat="0" applyFill="0" applyBorder="0" applyAlignment="0" applyProtection="0"/>
    <xf numFmtId="167" fontId="320" fillId="0" borderId="0" applyNumberFormat="0" applyFill="0" applyBorder="0" applyAlignment="0" applyProtection="0"/>
    <xf numFmtId="303" fontId="184" fillId="0" borderId="0">
      <protection locked="0"/>
    </xf>
    <xf numFmtId="303" fontId="184" fillId="0" borderId="0">
      <protection locked="0"/>
    </xf>
    <xf numFmtId="2" fontId="184" fillId="0" borderId="0">
      <protection locked="0"/>
    </xf>
    <xf numFmtId="303" fontId="184" fillId="0" borderId="0">
      <protection locked="0"/>
    </xf>
    <xf numFmtId="303" fontId="184" fillId="0" borderId="0">
      <protection locked="0"/>
    </xf>
    <xf numFmtId="2" fontId="184" fillId="0" borderId="0">
      <protection locked="0"/>
    </xf>
    <xf numFmtId="0" fontId="135" fillId="0" borderId="11">
      <alignment horizontal="right" wrapText="1"/>
    </xf>
    <xf numFmtId="0" fontId="135" fillId="0" borderId="11">
      <alignment horizontal="right" wrapText="1"/>
    </xf>
    <xf numFmtId="0" fontId="135" fillId="0" borderId="11">
      <alignment horizontal="right" wrapText="1"/>
    </xf>
    <xf numFmtId="0" fontId="135" fillId="0" borderId="11">
      <alignment horizontal="right" wrapText="1"/>
    </xf>
    <xf numFmtId="0" fontId="135" fillId="0" borderId="11">
      <alignment horizontal="right" wrapText="1"/>
    </xf>
    <xf numFmtId="0" fontId="135" fillId="0" borderId="11">
      <alignment horizontal="right" wrapText="1"/>
    </xf>
    <xf numFmtId="166" fontId="135" fillId="0" borderId="11">
      <alignment horizontal="right" wrapText="1"/>
    </xf>
    <xf numFmtId="0" fontId="290" fillId="53" borderId="12"/>
    <xf numFmtId="0" fontId="290" fillId="53" borderId="12"/>
    <xf numFmtId="166" fontId="290" fillId="53" borderId="12"/>
    <xf numFmtId="0" fontId="139" fillId="0" borderId="9" applyNumberFormat="0" applyFill="0" applyAlignment="0" applyProtection="0"/>
    <xf numFmtId="177" fontId="110" fillId="0" borderId="55" applyNumberFormat="0" applyFill="0" applyAlignment="0" applyProtection="0"/>
    <xf numFmtId="0" fontId="42" fillId="0" borderId="56" applyNumberFormat="0" applyFont="0" applyBorder="0" applyAlignment="0" applyProtection="0"/>
    <xf numFmtId="0" fontId="139" fillId="0" borderId="55" applyNumberFormat="0" applyFill="0" applyAlignment="0" applyProtection="0"/>
    <xf numFmtId="0" fontId="110" fillId="0" borderId="55" applyNumberFormat="0" applyFill="0" applyAlignment="0" applyProtection="0"/>
    <xf numFmtId="0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0" fontId="42" fillId="104" borderId="56" applyNumberFormat="0" applyFont="0" applyBorder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0" fontId="42" fillId="104" borderId="56" applyNumberFormat="0" applyFont="0" applyBorder="0" applyAlignment="0" applyProtection="0"/>
    <xf numFmtId="0" fontId="340" fillId="0" borderId="9" applyNumberFormat="0" applyFill="0" applyAlignment="0" applyProtection="0"/>
    <xf numFmtId="0" fontId="42" fillId="104" borderId="56" applyNumberFormat="0" applyFont="0" applyBorder="0" applyAlignment="0" applyProtection="0"/>
    <xf numFmtId="0" fontId="42" fillId="104" borderId="56" applyNumberFormat="0" applyFont="0" applyBorder="0" applyAlignment="0" applyProtection="0"/>
    <xf numFmtId="3" fontId="135" fillId="0" borderId="33" applyNumberFormat="0"/>
    <xf numFmtId="0" fontId="130" fillId="0" borderId="19"/>
    <xf numFmtId="0" fontId="130" fillId="0" borderId="19"/>
    <xf numFmtId="166" fontId="130" fillId="0" borderId="19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167" fontId="139" fillId="0" borderId="55" applyNumberFormat="0" applyFill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341" fillId="137" borderId="0" applyNumberFormat="0" applyBorder="0" applyAlignment="0" applyProtection="0"/>
    <xf numFmtId="167" fontId="46" fillId="0" borderId="0"/>
    <xf numFmtId="0" fontId="46" fillId="0" borderId="0"/>
    <xf numFmtId="166" fontId="46" fillId="0" borderId="0"/>
    <xf numFmtId="0" fontId="342" fillId="0" borderId="0">
      <alignment vertical="top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167" fontId="42" fillId="0" borderId="0">
      <alignment horizontal="center"/>
    </xf>
    <xf numFmtId="304" fontId="75" fillId="0" borderId="0"/>
    <xf numFmtId="305" fontId="75" fillId="0" borderId="0"/>
    <xf numFmtId="166" fontId="42" fillId="0" borderId="57"/>
    <xf numFmtId="221" fontId="146" fillId="101" borderId="0" applyBorder="0" applyProtection="0"/>
    <xf numFmtId="288" fontId="89" fillId="0" borderId="0">
      <protection locked="0"/>
    </xf>
    <xf numFmtId="292" fontId="89" fillId="0" borderId="0">
      <protection locked="0"/>
    </xf>
    <xf numFmtId="0" fontId="132" fillId="0" borderId="0"/>
    <xf numFmtId="0" fontId="132" fillId="0" borderId="0"/>
    <xf numFmtId="166" fontId="132" fillId="0" borderId="0"/>
    <xf numFmtId="167" fontId="80" fillId="47" borderId="0" applyNumberFormat="0" applyBorder="0" applyAlignment="0" applyProtection="0"/>
    <xf numFmtId="167" fontId="80" fillId="47" borderId="0" applyNumberFormat="0" applyBorder="0" applyAlignment="0" applyProtection="0"/>
    <xf numFmtId="167" fontId="80" fillId="47" borderId="0" applyNumberFormat="0" applyBorder="0" applyAlignment="0" applyProtection="0"/>
    <xf numFmtId="167" fontId="85" fillId="49" borderId="0" applyNumberFormat="0" applyBorder="0" applyAlignment="0" applyProtection="0"/>
    <xf numFmtId="167" fontId="85" fillId="49" borderId="0" applyNumberFormat="0" applyBorder="0" applyAlignment="0" applyProtection="0"/>
    <xf numFmtId="167" fontId="85" fillId="49" borderId="0" applyNumberFormat="0" applyBorder="0" applyAlignment="0" applyProtection="0"/>
    <xf numFmtId="306" fontId="42" fillId="0" borderId="0" applyFont="0" applyFill="0" applyBorder="0" applyAlignment="0" applyProtection="0"/>
    <xf numFmtId="307" fontId="42" fillId="0" borderId="0" applyFont="0" applyFill="0" applyBorder="0" applyAlignment="0" applyProtection="0"/>
    <xf numFmtId="308" fontId="42" fillId="0" borderId="0" applyFont="0" applyFill="0" applyBorder="0" applyAlignment="0" applyProtection="0"/>
    <xf numFmtId="0" fontId="109" fillId="0" borderId="0"/>
    <xf numFmtId="0" fontId="84" fillId="99" borderId="16" applyNumberFormat="0" applyAlignment="0" applyProtection="0"/>
    <xf numFmtId="0" fontId="84" fillId="99" borderId="16" applyNumberFormat="0" applyAlignment="0" applyProtection="0"/>
    <xf numFmtId="166" fontId="84" fillId="99" borderId="16" applyNumberFormat="0" applyAlignment="0" applyProtection="0"/>
    <xf numFmtId="221" fontId="146" fillId="101" borderId="0" applyBorder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38" fontId="132" fillId="0" borderId="0" applyFont="0" applyFill="0" applyBorder="0" applyAlignment="0" applyProtection="0"/>
    <xf numFmtId="40" fontId="13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167" fontId="7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166" fontId="34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7" fontId="73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7" fontId="345" fillId="0" borderId="0" applyNumberFormat="0" applyFont="0" applyFill="0" applyBorder="0" applyAlignment="0" applyProtection="0">
      <alignment vertical="top"/>
    </xf>
    <xf numFmtId="167" fontId="345" fillId="0" borderId="0" applyNumberFormat="0" applyFont="0" applyFill="0" applyBorder="0" applyAlignment="0" applyProtection="0">
      <alignment vertical="top"/>
    </xf>
    <xf numFmtId="167" fontId="345" fillId="0" borderId="0" applyNumberFormat="0" applyFont="0" applyFill="0" applyBorder="0" applyAlignment="0" applyProtection="0">
      <alignment vertical="top"/>
    </xf>
    <xf numFmtId="0" fontId="42" fillId="0" borderId="0" applyNumberFormat="0" applyFill="0" applyBorder="0" applyAlignment="0" applyProtection="0"/>
    <xf numFmtId="167" fontId="346" fillId="0" borderId="0" applyNumberFormat="0" applyFont="0" applyFill="0" applyBorder="0" applyAlignment="0" applyProtection="0">
      <alignment vertical="top"/>
    </xf>
    <xf numFmtId="167" fontId="346" fillId="0" borderId="0" applyNumberFormat="0" applyFont="0" applyFill="0" applyBorder="0" applyAlignment="0" applyProtection="0">
      <alignment vertical="top"/>
    </xf>
    <xf numFmtId="167" fontId="346" fillId="0" borderId="0" applyNumberFormat="0" applyFont="0" applyFill="0" applyBorder="0" applyAlignment="0" applyProtection="0">
      <alignment vertical="top"/>
    </xf>
    <xf numFmtId="0" fontId="42" fillId="0" borderId="0" applyNumberFormat="0" applyFill="0" applyBorder="0" applyAlignment="0" applyProtection="0"/>
    <xf numFmtId="167" fontId="346" fillId="0" borderId="0" applyNumberFormat="0" applyFont="0" applyFill="0" applyBorder="0" applyAlignment="0" applyProtection="0">
      <alignment vertical="top"/>
    </xf>
    <xf numFmtId="167" fontId="346" fillId="0" borderId="0" applyNumberFormat="0" applyFont="0" applyFill="0" applyBorder="0" applyAlignment="0" applyProtection="0">
      <alignment vertical="top"/>
    </xf>
    <xf numFmtId="167" fontId="346" fillId="0" borderId="0" applyNumberFormat="0" applyFont="0" applyFill="0" applyBorder="0" applyAlignment="0" applyProtection="0">
      <alignment vertical="top"/>
    </xf>
    <xf numFmtId="0" fontId="42" fillId="0" borderId="0" applyNumberFormat="0" applyFill="0" applyBorder="0" applyAlignment="0" applyProtection="0"/>
    <xf numFmtId="167" fontId="345" fillId="0" borderId="0" applyNumberFormat="0" applyFont="0" applyFill="0" applyBorder="0" applyAlignment="0" applyProtection="0"/>
    <xf numFmtId="167" fontId="345" fillId="0" borderId="0" applyNumberFormat="0" applyFont="0" applyFill="0" applyBorder="0" applyAlignment="0" applyProtection="0"/>
    <xf numFmtId="167" fontId="345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/>
    <xf numFmtId="167" fontId="345" fillId="0" borderId="0" applyNumberFormat="0" applyFont="0" applyFill="0" applyBorder="0" applyAlignment="0" applyProtection="0">
      <alignment horizontal="left" vertical="top"/>
    </xf>
    <xf numFmtId="167" fontId="345" fillId="0" borderId="0" applyNumberFormat="0" applyFont="0" applyFill="0" applyBorder="0" applyAlignment="0" applyProtection="0">
      <alignment horizontal="left" vertical="top"/>
    </xf>
    <xf numFmtId="167" fontId="345" fillId="0" borderId="0" applyNumberFormat="0" applyFont="0" applyFill="0" applyBorder="0" applyAlignment="0" applyProtection="0">
      <alignment horizontal="left" vertical="top"/>
    </xf>
    <xf numFmtId="0" fontId="42" fillId="0" borderId="0" applyNumberFormat="0" applyFill="0" applyBorder="0" applyAlignment="0" applyProtection="0"/>
    <xf numFmtId="167" fontId="345" fillId="0" borderId="0" applyNumberFormat="0" applyFont="0" applyFill="0" applyBorder="0" applyAlignment="0" applyProtection="0">
      <alignment horizontal="left" vertical="top"/>
    </xf>
    <xf numFmtId="167" fontId="345" fillId="0" borderId="0" applyNumberFormat="0" applyFont="0" applyFill="0" applyBorder="0" applyAlignment="0" applyProtection="0">
      <alignment horizontal="left" vertical="top"/>
    </xf>
    <xf numFmtId="167" fontId="345" fillId="0" borderId="0" applyNumberFormat="0" applyFont="0" applyFill="0" applyBorder="0" applyAlignment="0" applyProtection="0">
      <alignment horizontal="left" vertical="top"/>
    </xf>
    <xf numFmtId="0" fontId="42" fillId="0" borderId="0" applyNumberFormat="0" applyFill="0" applyBorder="0" applyAlignment="0" applyProtection="0"/>
    <xf numFmtId="167" fontId="345" fillId="0" borderId="0" applyNumberFormat="0" applyFont="0" applyFill="0" applyBorder="0" applyAlignment="0" applyProtection="0">
      <alignment horizontal="left" vertical="top"/>
    </xf>
    <xf numFmtId="167" fontId="345" fillId="0" borderId="0" applyNumberFormat="0" applyFont="0" applyFill="0" applyBorder="0" applyAlignment="0" applyProtection="0">
      <alignment horizontal="left" vertical="top"/>
    </xf>
    <xf numFmtId="167" fontId="345" fillId="0" borderId="0" applyNumberFormat="0" applyFont="0" applyFill="0" applyBorder="0" applyAlignment="0" applyProtection="0">
      <alignment horizontal="left" vertical="top"/>
    </xf>
    <xf numFmtId="0" fontId="42" fillId="0" borderId="0" applyNumberFormat="0" applyFill="0" applyBorder="0" applyAlignment="0" applyProtection="0"/>
    <xf numFmtId="167" fontId="347" fillId="0" borderId="0" applyNumberFormat="0" applyFont="0" applyFill="0" applyBorder="0" applyAlignment="0" applyProtection="0">
      <alignment horizontal="center"/>
    </xf>
    <xf numFmtId="167" fontId="347" fillId="0" borderId="0" applyNumberFormat="0" applyFont="0" applyFill="0" applyBorder="0" applyAlignment="0" applyProtection="0">
      <alignment horizontal="center"/>
    </xf>
    <xf numFmtId="167" fontId="347" fillId="0" borderId="0" applyNumberFormat="0" applyFont="0" applyFill="0" applyBorder="0" applyAlignment="0" applyProtection="0">
      <alignment horizontal="center"/>
    </xf>
    <xf numFmtId="0" fontId="42" fillId="0" borderId="0" applyNumberFormat="0" applyFill="0" applyBorder="0" applyAlignment="0" applyProtection="0"/>
    <xf numFmtId="167" fontId="347" fillId="0" borderId="0" applyNumberFormat="0" applyFont="0" applyFill="0" applyBorder="0" applyAlignment="0" applyProtection="0">
      <alignment horizontal="center"/>
    </xf>
    <xf numFmtId="167" fontId="347" fillId="0" borderId="0" applyNumberFormat="0" applyFont="0" applyFill="0" applyBorder="0" applyAlignment="0" applyProtection="0">
      <alignment horizontal="center"/>
    </xf>
    <xf numFmtId="167" fontId="347" fillId="0" borderId="0" applyNumberFormat="0" applyFont="0" applyFill="0" applyBorder="0" applyAlignment="0" applyProtection="0">
      <alignment horizontal="center"/>
    </xf>
    <xf numFmtId="0" fontId="42" fillId="0" borderId="0" applyNumberFormat="0" applyFill="0" applyBorder="0" applyAlignment="0" applyProtection="0"/>
    <xf numFmtId="0" fontId="348" fillId="0" borderId="0" applyNumberFormat="0" applyFont="0" applyFill="0" applyBorder="0" applyAlignment="0" applyProtection="0"/>
    <xf numFmtId="0" fontId="43" fillId="0" borderId="0"/>
    <xf numFmtId="0" fontId="43" fillId="0" borderId="0"/>
    <xf numFmtId="166" fontId="348" fillId="0" borderId="0" applyNumberFormat="0" applyFont="0" applyFill="0" applyBorder="0" applyAlignment="0" applyProtection="0"/>
    <xf numFmtId="166" fontId="348" fillId="0" borderId="0" applyNumberFormat="0" applyFont="0" applyFill="0" applyBorder="0" applyAlignment="0" applyProtection="0"/>
    <xf numFmtId="166" fontId="348" fillId="0" borderId="0" applyNumberFormat="0" applyFont="0" applyFill="0" applyBorder="0" applyAlignment="0" applyProtection="0"/>
    <xf numFmtId="166" fontId="348" fillId="0" borderId="0" applyNumberFormat="0" applyFont="0" applyFill="0" applyBorder="0" applyAlignment="0" applyProtection="0"/>
    <xf numFmtId="167" fontId="348" fillId="0" borderId="0" applyNumberFormat="0" applyFont="0" applyFill="0" applyBorder="0" applyAlignment="0" applyProtection="0"/>
    <xf numFmtId="0" fontId="348" fillId="0" borderId="0" applyNumberFormat="0" applyFont="0" applyFill="0" applyBorder="0" applyAlignment="0" applyProtection="0"/>
    <xf numFmtId="167" fontId="348" fillId="0" borderId="0" applyNumberFormat="0" applyFont="0" applyFill="0" applyBorder="0" applyAlignment="0" applyProtection="0"/>
    <xf numFmtId="167" fontId="348" fillId="0" borderId="0" applyNumberFormat="0" applyFont="0" applyFill="0" applyBorder="0" applyAlignment="0" applyProtection="0"/>
    <xf numFmtId="167" fontId="348" fillId="0" borderId="0" applyNumberFormat="0" applyFont="0" applyFill="0" applyBorder="0" applyAlignment="0" applyProtection="0"/>
    <xf numFmtId="0" fontId="348" fillId="0" borderId="0" applyNumberFormat="0" applyFont="0" applyFill="0" applyBorder="0" applyAlignment="0" applyProtection="0"/>
    <xf numFmtId="0" fontId="348" fillId="0" borderId="0" applyNumberFormat="0" applyFont="0" applyFill="0" applyBorder="0" applyAlignment="0" applyProtection="0"/>
    <xf numFmtId="0" fontId="348" fillId="0" borderId="0" applyNumberFormat="0" applyFont="0" applyFill="0" applyBorder="0" applyAlignment="0" applyProtection="0"/>
    <xf numFmtId="0" fontId="348" fillId="0" borderId="0" applyNumberFormat="0" applyFont="0" applyFill="0" applyBorder="0" applyAlignment="0" applyProtection="0"/>
    <xf numFmtId="0" fontId="349" fillId="0" borderId="0">
      <alignment horizontal="left" wrapText="1"/>
    </xf>
    <xf numFmtId="167" fontId="350" fillId="0" borderId="0">
      <alignment horizontal="left" wrapText="1"/>
    </xf>
    <xf numFmtId="167" fontId="350" fillId="0" borderId="0">
      <alignment horizontal="left" wrapText="1"/>
    </xf>
    <xf numFmtId="167" fontId="350" fillId="0" borderId="0">
      <alignment horizontal="left" wrapText="1"/>
    </xf>
    <xf numFmtId="0" fontId="42" fillId="0" borderId="0" applyNumberFormat="0" applyFill="0" applyBorder="0" applyAlignment="0" applyProtection="0"/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167" fontId="349" fillId="0" borderId="33" applyNumberFormat="0" applyFont="0" applyFill="0" applyBorder="0" applyAlignment="0" applyProtection="0">
      <alignment horizontal="center" wrapText="1"/>
    </xf>
    <xf numFmtId="0" fontId="42" fillId="0" borderId="0" applyNumberFormat="0" applyFill="0" applyBorder="0" applyAlignment="0" applyProtection="0"/>
    <xf numFmtId="309" fontId="51" fillId="0" borderId="0" applyNumberFormat="0" applyFont="0" applyFill="0" applyBorder="0" applyAlignment="0" applyProtection="0">
      <alignment horizontal="right"/>
    </xf>
    <xf numFmtId="0" fontId="42" fillId="0" borderId="0" applyNumberFormat="0" applyFill="0" applyBorder="0" applyAlignment="0" applyProtection="0"/>
    <xf numFmtId="167" fontId="349" fillId="0" borderId="0" applyNumberFormat="0" applyFont="0" applyFill="0" applyBorder="0" applyAlignment="0" applyProtection="0">
      <alignment horizontal="left" indent="1"/>
    </xf>
    <xf numFmtId="167" fontId="349" fillId="0" borderId="0" applyNumberFormat="0" applyFont="0" applyFill="0" applyBorder="0" applyAlignment="0" applyProtection="0">
      <alignment horizontal="left" indent="1"/>
    </xf>
    <xf numFmtId="167" fontId="349" fillId="0" borderId="0" applyNumberFormat="0" applyFont="0" applyFill="0" applyBorder="0" applyAlignment="0" applyProtection="0">
      <alignment horizontal="left" indent="1"/>
    </xf>
    <xf numFmtId="0" fontId="42" fillId="0" borderId="0" applyNumberFormat="0" applyFill="0" applyBorder="0" applyAlignment="0" applyProtection="0"/>
    <xf numFmtId="310" fontId="349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/>
    <xf numFmtId="167" fontId="348" fillId="0" borderId="37" applyNumberFormat="0" applyFont="0" applyFill="0" applyBorder="0" applyAlignment="0" applyProtection="0"/>
    <xf numFmtId="0" fontId="348" fillId="0" borderId="37" applyNumberFormat="0" applyFont="0" applyFill="0" applyBorder="0" applyAlignment="0" applyProtection="0"/>
    <xf numFmtId="167" fontId="348" fillId="0" borderId="37" applyNumberFormat="0" applyFont="0" applyFill="0" applyBorder="0" applyAlignment="0" applyProtection="0"/>
    <xf numFmtId="167" fontId="348" fillId="0" borderId="37" applyNumberFormat="0" applyFont="0" applyFill="0" applyBorder="0" applyAlignment="0" applyProtection="0"/>
    <xf numFmtId="167" fontId="348" fillId="0" borderId="37" applyNumberFormat="0" applyFont="0" applyFill="0" applyBorder="0" applyAlignment="0" applyProtection="0"/>
    <xf numFmtId="0" fontId="42" fillId="0" borderId="0" applyNumberFormat="0" applyFill="0" applyBorder="0" applyAlignment="0" applyProtection="0"/>
    <xf numFmtId="167" fontId="43" fillId="0" borderId="0" applyNumberFormat="0" applyFont="0" applyFill="0" applyBorder="0" applyAlignment="0" applyProtection="0">
      <alignment horizontal="left" wrapText="1" indent="1"/>
    </xf>
    <xf numFmtId="167" fontId="43" fillId="0" borderId="0" applyNumberFormat="0" applyFont="0" applyFill="0" applyBorder="0" applyAlignment="0" applyProtection="0">
      <alignment horizontal="left" wrapText="1" indent="1"/>
    </xf>
    <xf numFmtId="167" fontId="43" fillId="0" borderId="0" applyNumberFormat="0" applyFont="0" applyFill="0" applyBorder="0" applyAlignment="0" applyProtection="0">
      <alignment horizontal="left" wrapText="1" indent="1"/>
    </xf>
    <xf numFmtId="0" fontId="42" fillId="0" borderId="0" applyNumberFormat="0" applyFill="0" applyBorder="0" applyAlignment="0" applyProtection="0"/>
    <xf numFmtId="167" fontId="349" fillId="0" borderId="0" applyNumberFormat="0" applyFont="0" applyFill="0" applyBorder="0" applyAlignment="0" applyProtection="0">
      <alignment horizontal="left" indent="1"/>
    </xf>
    <xf numFmtId="167" fontId="349" fillId="0" borderId="0" applyNumberFormat="0" applyFont="0" applyFill="0" applyBorder="0" applyAlignment="0" applyProtection="0">
      <alignment horizontal="left" indent="1"/>
    </xf>
    <xf numFmtId="167" fontId="349" fillId="0" borderId="0" applyNumberFormat="0" applyFont="0" applyFill="0" applyBorder="0" applyAlignment="0" applyProtection="0">
      <alignment horizontal="left" indent="1"/>
    </xf>
    <xf numFmtId="0" fontId="42" fillId="0" borderId="0" applyNumberFormat="0" applyFill="0" applyBorder="0" applyAlignment="0" applyProtection="0"/>
    <xf numFmtId="167" fontId="43" fillId="0" borderId="0" applyNumberFormat="0" applyFont="0" applyFill="0" applyBorder="0" applyAlignment="0" applyProtection="0">
      <alignment horizontal="left" wrapText="1" indent="2"/>
    </xf>
    <xf numFmtId="167" fontId="43" fillId="0" borderId="0" applyNumberFormat="0" applyFont="0" applyFill="0" applyBorder="0" applyAlignment="0" applyProtection="0">
      <alignment horizontal="left" wrapText="1" indent="2"/>
    </xf>
    <xf numFmtId="167" fontId="43" fillId="0" borderId="0" applyNumberFormat="0" applyFont="0" applyFill="0" applyBorder="0" applyAlignment="0" applyProtection="0">
      <alignment horizontal="left" wrapText="1" indent="2"/>
    </xf>
    <xf numFmtId="311" fontId="43" fillId="0" borderId="0">
      <alignment horizontal="right"/>
    </xf>
    <xf numFmtId="311" fontId="43" fillId="0" borderId="0">
      <alignment horizontal="right"/>
    </xf>
    <xf numFmtId="311" fontId="43" fillId="0" borderId="0">
      <alignment horizontal="right"/>
    </xf>
    <xf numFmtId="245" fontId="351" fillId="0" borderId="0" applyNumberFormat="0" applyFont="0" applyFill="0" applyAlignment="0" applyProtection="0"/>
    <xf numFmtId="0" fontId="352" fillId="0" borderId="0" applyProtection="0"/>
    <xf numFmtId="0" fontId="352" fillId="0" borderId="0" applyProtection="0"/>
    <xf numFmtId="166" fontId="352" fillId="0" borderId="0" applyProtection="0"/>
    <xf numFmtId="0" fontId="353" fillId="0" borderId="0" applyNumberFormat="0" applyFill="0" applyBorder="0" applyAlignment="0" applyProtection="0"/>
    <xf numFmtId="167" fontId="353" fillId="0" borderId="0" applyNumberFormat="0" applyFill="0" applyBorder="0" applyAlignment="0" applyProtection="0"/>
    <xf numFmtId="0" fontId="354" fillId="0" borderId="0" applyNumberFormat="0" applyFill="0" applyBorder="0" applyAlignment="0" applyProtection="0"/>
    <xf numFmtId="166" fontId="354" fillId="0" borderId="0" applyNumberFormat="0" applyFill="0" applyBorder="0" applyAlignment="0" applyProtection="0"/>
    <xf numFmtId="167" fontId="353" fillId="0" borderId="0" applyNumberFormat="0" applyFill="0" applyBorder="0" applyAlignment="0" applyProtection="0"/>
    <xf numFmtId="167" fontId="353" fillId="0" borderId="0" applyNumberFormat="0" applyFill="0" applyBorder="0" applyAlignment="0" applyProtection="0"/>
    <xf numFmtId="167" fontId="353" fillId="0" borderId="0" applyNumberFormat="0" applyFill="0" applyBorder="0" applyAlignment="0" applyProtection="0"/>
    <xf numFmtId="0" fontId="355" fillId="0" borderId="0" applyNumberFormat="0" applyFill="0" applyBorder="0" applyAlignment="0" applyProtection="0"/>
    <xf numFmtId="167" fontId="355" fillId="0" borderId="0" applyNumberFormat="0" applyFill="0" applyBorder="0" applyAlignment="0" applyProtection="0"/>
    <xf numFmtId="0" fontId="356" fillId="0" borderId="0" applyNumberFormat="0" applyFill="0" applyBorder="0" applyAlignment="0" applyProtection="0"/>
    <xf numFmtId="166" fontId="356" fillId="0" borderId="0" applyNumberFormat="0" applyFill="0" applyBorder="0" applyAlignment="0" applyProtection="0"/>
    <xf numFmtId="167" fontId="355" fillId="0" borderId="0" applyNumberFormat="0" applyFill="0" applyBorder="0" applyAlignment="0" applyProtection="0"/>
    <xf numFmtId="167" fontId="355" fillId="0" borderId="0" applyNumberFormat="0" applyFill="0" applyBorder="0" applyAlignment="0" applyProtection="0"/>
    <xf numFmtId="167" fontId="355" fillId="0" borderId="0" applyNumberFormat="0" applyFill="0" applyBorder="0" applyAlignment="0" applyProtection="0"/>
    <xf numFmtId="221" fontId="93" fillId="0" borderId="0">
      <alignment horizontal="right"/>
    </xf>
    <xf numFmtId="0" fontId="357" fillId="0" borderId="0" applyNumberFormat="0" applyFill="0" applyBorder="0" applyAlignment="0" applyProtection="0">
      <alignment vertical="top"/>
      <protection locked="0"/>
    </xf>
    <xf numFmtId="0" fontId="358" fillId="0" borderId="0" applyProtection="0"/>
    <xf numFmtId="167" fontId="358" fillId="0" borderId="0" applyProtection="0"/>
    <xf numFmtId="167" fontId="358" fillId="0" borderId="0" applyProtection="0"/>
    <xf numFmtId="167" fontId="358" fillId="0" borderId="0" applyProtection="0"/>
    <xf numFmtId="38" fontId="43" fillId="0" borderId="0" applyFont="0" applyFill="0" applyBorder="0" applyAlignment="0" applyProtection="0"/>
    <xf numFmtId="312" fontId="43" fillId="0" borderId="0" applyFont="0" applyFill="0" applyBorder="0" applyAlignment="0" applyProtection="0"/>
    <xf numFmtId="0" fontId="359" fillId="0" borderId="0" applyProtection="0"/>
    <xf numFmtId="167" fontId="359" fillId="0" borderId="0" applyProtection="0"/>
    <xf numFmtId="167" fontId="359" fillId="0" borderId="0" applyProtection="0"/>
    <xf numFmtId="167" fontId="359" fillId="0" borderId="0" applyProtection="0"/>
    <xf numFmtId="0" fontId="360" fillId="0" borderId="0" applyProtection="0"/>
    <xf numFmtId="167" fontId="360" fillId="0" borderId="0" applyProtection="0"/>
    <xf numFmtId="167" fontId="360" fillId="0" borderId="0" applyProtection="0"/>
    <xf numFmtId="167" fontId="360" fillId="0" borderId="0" applyProtection="0"/>
    <xf numFmtId="0" fontId="358" fillId="0" borderId="58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167" fontId="358" fillId="0" borderId="59" applyProtection="0"/>
    <xf numFmtId="0" fontId="361" fillId="0" borderId="0"/>
    <xf numFmtId="0" fontId="362" fillId="0" borderId="0" applyNumberFormat="0" applyFill="0" applyBorder="0" applyAlignment="0" applyProtection="0">
      <alignment vertical="top"/>
      <protection locked="0"/>
    </xf>
    <xf numFmtId="10" fontId="358" fillId="0" borderId="0" applyProtection="0"/>
    <xf numFmtId="0" fontId="358" fillId="0" borderId="0"/>
    <xf numFmtId="167" fontId="358" fillId="0" borderId="0"/>
    <xf numFmtId="167" fontId="358" fillId="0" borderId="0"/>
    <xf numFmtId="167" fontId="358" fillId="0" borderId="0"/>
    <xf numFmtId="313" fontId="363" fillId="0" borderId="0" applyFont="0" applyFill="0" applyBorder="0" applyAlignment="0" applyProtection="0"/>
    <xf numFmtId="314" fontId="363" fillId="0" borderId="0" applyFont="0" applyFill="0" applyBorder="0" applyAlignment="0" applyProtection="0"/>
    <xf numFmtId="2" fontId="358" fillId="0" borderId="0" applyProtection="0"/>
    <xf numFmtId="2" fontId="358" fillId="0" borderId="0" applyProtection="0"/>
    <xf numFmtId="197" fontId="43" fillId="0" borderId="0" applyFont="0" applyFill="0" applyBorder="0" applyAlignment="0" applyProtection="0"/>
    <xf numFmtId="315" fontId="43" fillId="0" borderId="0" applyFont="0" applyFill="0" applyBorder="0" applyAlignment="0" applyProtection="0"/>
    <xf numFmtId="0" fontId="68" fillId="79" borderId="0" applyNumberFormat="0" applyBorder="0" applyAlignment="0" applyProtection="0">
      <alignment vertical="center"/>
    </xf>
    <xf numFmtId="0" fontId="68" fillId="79" borderId="0" applyNumberFormat="0" applyBorder="0" applyAlignment="0" applyProtection="0">
      <alignment vertical="center"/>
    </xf>
    <xf numFmtId="166" fontId="68" fillId="79" borderId="0" applyNumberFormat="0" applyBorder="0" applyAlignment="0" applyProtection="0">
      <alignment vertical="center"/>
    </xf>
    <xf numFmtId="0" fontId="68" fillId="86" borderId="0" applyNumberFormat="0" applyBorder="0" applyAlignment="0" applyProtection="0">
      <alignment vertical="center"/>
    </xf>
    <xf numFmtId="0" fontId="68" fillId="86" borderId="0" applyNumberFormat="0" applyBorder="0" applyAlignment="0" applyProtection="0">
      <alignment vertical="center"/>
    </xf>
    <xf numFmtId="166" fontId="68" fillId="86" borderId="0" applyNumberFormat="0" applyBorder="0" applyAlignment="0" applyProtection="0">
      <alignment vertical="center"/>
    </xf>
    <xf numFmtId="0" fontId="68" fillId="90" borderId="0" applyNumberFormat="0" applyBorder="0" applyAlignment="0" applyProtection="0">
      <alignment vertical="center"/>
    </xf>
    <xf numFmtId="0" fontId="68" fillId="90" borderId="0" applyNumberFormat="0" applyBorder="0" applyAlignment="0" applyProtection="0">
      <alignment vertical="center"/>
    </xf>
    <xf numFmtId="166" fontId="68" fillId="90" borderId="0" applyNumberFormat="0" applyBorder="0" applyAlignment="0" applyProtection="0">
      <alignment vertical="center"/>
    </xf>
    <xf numFmtId="0" fontId="68" fillId="72" borderId="0" applyNumberFormat="0" applyBorder="0" applyAlignment="0" applyProtection="0">
      <alignment vertical="center"/>
    </xf>
    <xf numFmtId="0" fontId="68" fillId="72" borderId="0" applyNumberFormat="0" applyBorder="0" applyAlignment="0" applyProtection="0">
      <alignment vertical="center"/>
    </xf>
    <xf numFmtId="166" fontId="68" fillId="72" borderId="0" applyNumberFormat="0" applyBorder="0" applyAlignment="0" applyProtection="0">
      <alignment vertical="center"/>
    </xf>
    <xf numFmtId="0" fontId="68" fillId="73" borderId="0" applyNumberFormat="0" applyBorder="0" applyAlignment="0" applyProtection="0">
      <alignment vertical="center"/>
    </xf>
    <xf numFmtId="0" fontId="68" fillId="73" borderId="0" applyNumberFormat="0" applyBorder="0" applyAlignment="0" applyProtection="0">
      <alignment vertical="center"/>
    </xf>
    <xf numFmtId="166" fontId="68" fillId="73" borderId="0" applyNumberFormat="0" applyBorder="0" applyAlignment="0" applyProtection="0">
      <alignment vertical="center"/>
    </xf>
    <xf numFmtId="0" fontId="68" fillId="71" borderId="0" applyNumberFormat="0" applyBorder="0" applyAlignment="0" applyProtection="0">
      <alignment vertical="center"/>
    </xf>
    <xf numFmtId="0" fontId="68" fillId="71" borderId="0" applyNumberFormat="0" applyBorder="0" applyAlignment="0" applyProtection="0">
      <alignment vertical="center"/>
    </xf>
    <xf numFmtId="166" fontId="68" fillId="71" borderId="0" applyNumberFormat="0" applyBorder="0" applyAlignment="0" applyProtection="0">
      <alignment vertical="center"/>
    </xf>
    <xf numFmtId="0" fontId="364" fillId="0" borderId="0" applyNumberFormat="0" applyFill="0" applyBorder="0" applyAlignment="0" applyProtection="0">
      <alignment vertical="center"/>
    </xf>
    <xf numFmtId="0" fontId="364" fillId="0" borderId="0" applyNumberFormat="0" applyFill="0" applyBorder="0" applyAlignment="0" applyProtection="0">
      <alignment vertical="center"/>
    </xf>
    <xf numFmtId="166" fontId="364" fillId="0" borderId="0" applyNumberFormat="0" applyFill="0" applyBorder="0" applyAlignment="0" applyProtection="0">
      <alignment vertical="center"/>
    </xf>
    <xf numFmtId="0" fontId="365" fillId="99" borderId="16" applyNumberFormat="0" applyAlignment="0" applyProtection="0">
      <alignment vertical="center"/>
    </xf>
    <xf numFmtId="0" fontId="365" fillId="99" borderId="16" applyNumberFormat="0" applyAlignment="0" applyProtection="0">
      <alignment vertical="center"/>
    </xf>
    <xf numFmtId="166" fontId="365" fillId="99" borderId="16" applyNumberFormat="0" applyAlignment="0" applyProtection="0">
      <alignment vertical="center"/>
    </xf>
    <xf numFmtId="0" fontId="366" fillId="54" borderId="0" applyNumberFormat="0" applyBorder="0" applyAlignment="0" applyProtection="0">
      <alignment vertical="center"/>
    </xf>
    <xf numFmtId="0" fontId="366" fillId="54" borderId="0" applyNumberFormat="0" applyBorder="0" applyAlignment="0" applyProtection="0">
      <alignment vertical="center"/>
    </xf>
    <xf numFmtId="166" fontId="366" fillId="54" borderId="0" applyNumberFormat="0" applyBorder="0" applyAlignment="0" applyProtection="0">
      <alignment vertical="center"/>
    </xf>
    <xf numFmtId="0" fontId="367" fillId="0" borderId="0" applyNumberFormat="0" applyFill="0" applyBorder="0" applyAlignment="0" applyProtection="0">
      <alignment vertical="top"/>
      <protection locked="0"/>
    </xf>
    <xf numFmtId="0" fontId="60" fillId="48" borderId="24" applyNumberFormat="0" applyFont="0" applyAlignment="0" applyProtection="0">
      <alignment vertical="center"/>
    </xf>
    <xf numFmtId="0" fontId="60" fillId="48" borderId="24" applyNumberFormat="0" applyFont="0" applyAlignment="0" applyProtection="0">
      <alignment vertical="center"/>
    </xf>
    <xf numFmtId="0" fontId="60" fillId="48" borderId="24" applyNumberFormat="0" applyFont="0" applyAlignment="0" applyProtection="0">
      <alignment vertical="center"/>
    </xf>
    <xf numFmtId="166" fontId="60" fillId="48" borderId="24" applyNumberFormat="0" applyFont="0" applyAlignment="0" applyProtection="0">
      <alignment vertical="center"/>
    </xf>
    <xf numFmtId="0" fontId="60" fillId="48" borderId="24" applyNumberFormat="0" applyFont="0" applyAlignment="0" applyProtection="0">
      <alignment vertical="center"/>
    </xf>
    <xf numFmtId="166" fontId="60" fillId="48" borderId="24" applyNumberFormat="0" applyFont="0" applyAlignment="0" applyProtection="0">
      <alignment vertical="center"/>
    </xf>
    <xf numFmtId="0" fontId="368" fillId="0" borderId="18" applyNumberFormat="0" applyFill="0" applyAlignment="0" applyProtection="0">
      <alignment vertical="center"/>
    </xf>
    <xf numFmtId="0" fontId="368" fillId="0" borderId="18" applyNumberFormat="0" applyFill="0" applyAlignment="0" applyProtection="0">
      <alignment vertical="center"/>
    </xf>
    <xf numFmtId="166" fontId="368" fillId="0" borderId="18" applyNumberFormat="0" applyFill="0" applyAlignment="0" applyProtection="0">
      <alignment vertical="center"/>
    </xf>
    <xf numFmtId="0" fontId="369" fillId="0" borderId="0"/>
    <xf numFmtId="0" fontId="69" fillId="73" borderId="0" applyNumberFormat="0" applyBorder="0" applyAlignment="0" applyProtection="0">
      <alignment vertical="center"/>
    </xf>
    <xf numFmtId="0" fontId="69" fillId="86" borderId="0" applyNumberFormat="0" applyBorder="0" applyAlignment="0" applyProtection="0">
      <alignment vertical="center"/>
    </xf>
    <xf numFmtId="0" fontId="69" fillId="90" borderId="0" applyNumberFormat="0" applyBorder="0" applyAlignment="0" applyProtection="0">
      <alignment vertical="center"/>
    </xf>
    <xf numFmtId="0" fontId="69" fillId="91" borderId="0" applyNumberFormat="0" applyBorder="0" applyAlignment="0" applyProtection="0">
      <alignment vertical="center"/>
    </xf>
    <xf numFmtId="0" fontId="69" fillId="73" borderId="0" applyNumberFormat="0" applyBorder="0" applyAlignment="0" applyProtection="0">
      <alignment vertical="center"/>
    </xf>
    <xf numFmtId="0" fontId="69" fillId="71" borderId="0" applyNumberFormat="0" applyBorder="0" applyAlignment="0" applyProtection="0">
      <alignment vertical="center"/>
    </xf>
    <xf numFmtId="0" fontId="370" fillId="0" borderId="0" applyNumberFormat="0" applyFill="0" applyBorder="0" applyAlignment="0" applyProtection="0">
      <alignment vertical="center"/>
    </xf>
    <xf numFmtId="0" fontId="371" fillId="46" borderId="15" applyNumberFormat="0" applyAlignment="0" applyProtection="0">
      <alignment vertical="center"/>
    </xf>
    <xf numFmtId="0" fontId="371" fillId="46" borderId="15" applyNumberFormat="0" applyAlignment="0" applyProtection="0">
      <alignment vertical="center"/>
    </xf>
    <xf numFmtId="0" fontId="372" fillId="47" borderId="0" applyNumberFormat="0" applyBorder="0" applyAlignment="0" applyProtection="0">
      <alignment vertical="center"/>
    </xf>
    <xf numFmtId="0" fontId="42" fillId="54" borderId="24" applyNumberFormat="0" applyFont="0" applyAlignment="0" applyProtection="0">
      <alignment vertical="center"/>
    </xf>
    <xf numFmtId="0" fontId="42" fillId="54" borderId="24" applyNumberFormat="0" applyFont="0" applyAlignment="0" applyProtection="0">
      <alignment vertical="center"/>
    </xf>
    <xf numFmtId="0" fontId="373" fillId="54" borderId="0" applyNumberFormat="0" applyBorder="0" applyAlignment="0" applyProtection="0">
      <alignment vertical="center"/>
    </xf>
    <xf numFmtId="0" fontId="374" fillId="0" borderId="0" applyNumberFormat="0" applyFill="0" applyBorder="0" applyAlignment="0" applyProtection="0">
      <alignment vertical="center"/>
    </xf>
    <xf numFmtId="0" fontId="375" fillId="99" borderId="16" applyNumberFormat="0" applyAlignment="0" applyProtection="0">
      <alignment vertical="center"/>
    </xf>
    <xf numFmtId="316" fontId="49" fillId="0" borderId="0" applyFont="0" applyFill="0" applyBorder="0" applyAlignment="0" applyProtection="0"/>
    <xf numFmtId="0" fontId="42" fillId="0" borderId="0"/>
    <xf numFmtId="0" fontId="376" fillId="0" borderId="60" applyNumberFormat="0" applyFill="0" applyAlignment="0" applyProtection="0">
      <alignment vertical="center"/>
    </xf>
    <xf numFmtId="0" fontId="377" fillId="0" borderId="61" applyNumberFormat="0" applyFill="0" applyAlignment="0" applyProtection="0">
      <alignment vertical="center"/>
    </xf>
    <xf numFmtId="0" fontId="377" fillId="0" borderId="61" applyNumberFormat="0" applyFill="0" applyAlignment="0" applyProtection="0">
      <alignment vertical="center"/>
    </xf>
    <xf numFmtId="0" fontId="378" fillId="50" borderId="15" applyNumberFormat="0" applyAlignment="0" applyProtection="0">
      <alignment vertical="center"/>
    </xf>
    <xf numFmtId="0" fontId="378" fillId="50" borderId="15" applyNumberFormat="0" applyAlignment="0" applyProtection="0">
      <alignment vertical="center"/>
    </xf>
    <xf numFmtId="0" fontId="379" fillId="0" borderId="0" applyNumberFormat="0" applyFill="0" applyBorder="0" applyAlignment="0" applyProtection="0">
      <alignment vertical="center"/>
    </xf>
    <xf numFmtId="0" fontId="380" fillId="0" borderId="62" applyNumberFormat="0" applyFill="0" applyAlignment="0" applyProtection="0">
      <alignment vertical="center"/>
    </xf>
    <xf numFmtId="0" fontId="381" fillId="0" borderId="29" applyNumberFormat="0" applyFill="0" applyAlignment="0" applyProtection="0">
      <alignment vertical="center"/>
    </xf>
    <xf numFmtId="0" fontId="382" fillId="0" borderId="63" applyNumberFormat="0" applyFill="0" applyAlignment="0" applyProtection="0">
      <alignment vertical="center"/>
    </xf>
    <xf numFmtId="0" fontId="382" fillId="0" borderId="0" applyNumberFormat="0" applyFill="0" applyBorder="0" applyAlignment="0" applyProtection="0">
      <alignment vertical="center"/>
    </xf>
    <xf numFmtId="0" fontId="383" fillId="49" borderId="0" applyNumberFormat="0" applyBorder="0" applyAlignment="0" applyProtection="0">
      <alignment vertical="center"/>
    </xf>
    <xf numFmtId="0" fontId="384" fillId="46" borderId="39" applyNumberFormat="0" applyAlignment="0" applyProtection="0">
      <alignment vertical="center"/>
    </xf>
    <xf numFmtId="0" fontId="384" fillId="46" borderId="39" applyNumberFormat="0" applyAlignment="0" applyProtection="0">
      <alignment vertical="center"/>
    </xf>
    <xf numFmtId="164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317" fontId="42" fillId="0" borderId="0" applyFont="0" applyFill="0" applyBorder="0" applyAlignment="0" applyProtection="0"/>
    <xf numFmtId="216" fontId="42" fillId="0" borderId="0" applyFont="0" applyFill="0" applyBorder="0" applyAlignment="0" applyProtection="0"/>
    <xf numFmtId="0" fontId="49" fillId="0" borderId="0"/>
    <xf numFmtId="0" fontId="93" fillId="0" borderId="0"/>
    <xf numFmtId="0" fontId="385" fillId="53" borderId="15" applyNumberFormat="0" applyAlignment="0" applyProtection="0">
      <alignment vertical="center"/>
    </xf>
    <xf numFmtId="0" fontId="385" fillId="53" borderId="15" applyNumberFormat="0" applyAlignment="0" applyProtection="0">
      <alignment vertical="center"/>
    </xf>
    <xf numFmtId="0" fontId="385" fillId="53" borderId="15" applyNumberFormat="0" applyAlignment="0" applyProtection="0">
      <alignment vertical="center"/>
    </xf>
    <xf numFmtId="166" fontId="385" fillId="53" borderId="15" applyNumberFormat="0" applyAlignment="0" applyProtection="0">
      <alignment vertical="center"/>
    </xf>
    <xf numFmtId="0" fontId="385" fillId="53" borderId="15" applyNumberFormat="0" applyAlignment="0" applyProtection="0">
      <alignment vertical="center"/>
    </xf>
    <xf numFmtId="166" fontId="385" fillId="53" borderId="15" applyNumberFormat="0" applyAlignment="0" applyProtection="0">
      <alignment vertical="center"/>
    </xf>
    <xf numFmtId="0" fontId="386" fillId="53" borderId="39" applyNumberFormat="0" applyAlignment="0" applyProtection="0">
      <alignment vertical="center"/>
    </xf>
    <xf numFmtId="0" fontId="386" fillId="53" borderId="39" applyNumberFormat="0" applyAlignment="0" applyProtection="0">
      <alignment vertical="center"/>
    </xf>
    <xf numFmtId="0" fontId="386" fillId="53" borderId="39" applyNumberFormat="0" applyAlignment="0" applyProtection="0">
      <alignment vertical="center"/>
    </xf>
    <xf numFmtId="166" fontId="386" fillId="53" borderId="39" applyNumberFormat="0" applyAlignment="0" applyProtection="0">
      <alignment vertical="center"/>
    </xf>
    <xf numFmtId="0" fontId="386" fillId="53" borderId="39" applyNumberFormat="0" applyAlignment="0" applyProtection="0">
      <alignment vertical="center"/>
    </xf>
    <xf numFmtId="166" fontId="386" fillId="53" borderId="39" applyNumberFormat="0" applyAlignment="0" applyProtection="0">
      <alignment vertical="center"/>
    </xf>
    <xf numFmtId="0" fontId="387" fillId="0" borderId="0" applyNumberFormat="0" applyFont="0" applyFill="0" applyBorder="0" applyProtection="0">
      <alignment horizontal="justify" vertical="top" wrapText="1"/>
    </xf>
    <xf numFmtId="0" fontId="387" fillId="0" borderId="0" applyNumberFormat="0" applyFont="0" applyFill="0" applyBorder="0" applyProtection="0">
      <alignment horizontal="justify" vertical="top" wrapText="1"/>
    </xf>
    <xf numFmtId="166" fontId="387" fillId="0" borderId="0" applyNumberFormat="0" applyFont="0" applyFill="0" applyBorder="0" applyProtection="0">
      <alignment horizontal="justify" vertical="top" wrapText="1"/>
    </xf>
    <xf numFmtId="0" fontId="388" fillId="0" borderId="0" applyNumberFormat="0" applyFont="0" applyFill="0" applyBorder="0" applyProtection="0">
      <alignment wrapText="1"/>
      <protection locked="0"/>
    </xf>
    <xf numFmtId="0" fontId="388" fillId="0" borderId="0" applyNumberFormat="0" applyFont="0" applyFill="0" applyBorder="0" applyProtection="0">
      <alignment wrapText="1"/>
      <protection locked="0"/>
    </xf>
    <xf numFmtId="166" fontId="388" fillId="0" borderId="0" applyNumberFormat="0" applyFont="0" applyFill="0" applyBorder="0" applyProtection="0">
      <alignment wrapText="1"/>
      <protection locked="0"/>
    </xf>
    <xf numFmtId="0" fontId="387" fillId="0" borderId="0" applyNumberFormat="0" applyFont="0" applyFill="0" applyBorder="0" applyProtection="0">
      <alignment horizontal="right" vertical="center" wrapText="1"/>
    </xf>
    <xf numFmtId="0" fontId="387" fillId="0" borderId="0" applyNumberFormat="0" applyFont="0" applyFill="0" applyBorder="0" applyProtection="0">
      <alignment horizontal="right" vertical="center" wrapText="1"/>
    </xf>
    <xf numFmtId="166" fontId="387" fillId="0" borderId="0" applyNumberFormat="0" applyFont="0" applyFill="0" applyBorder="0" applyProtection="0">
      <alignment horizontal="right" vertical="center" wrapText="1"/>
    </xf>
    <xf numFmtId="0" fontId="387" fillId="0" borderId="0" applyNumberFormat="0" applyFont="0" applyFill="0" applyBorder="0" applyProtection="0">
      <alignment horizontal="left" vertical="center" wrapText="1"/>
    </xf>
    <xf numFmtId="0" fontId="387" fillId="0" borderId="0" applyNumberFormat="0" applyFont="0" applyFill="0" applyBorder="0" applyProtection="0">
      <alignment horizontal="left" vertical="center" wrapText="1"/>
    </xf>
    <xf numFmtId="166" fontId="387" fillId="0" borderId="0" applyNumberFormat="0" applyFont="0" applyFill="0" applyBorder="0" applyProtection="0">
      <alignment horizontal="left" vertical="center" wrapText="1"/>
    </xf>
    <xf numFmtId="210" fontId="389" fillId="0" borderId="0" applyFont="0" applyFill="0" applyBorder="0" applyAlignment="0" applyProtection="0"/>
    <xf numFmtId="203" fontId="389" fillId="0" borderId="0" applyFont="0" applyFill="0" applyBorder="0" applyAlignment="0" applyProtection="0"/>
    <xf numFmtId="41" fontId="270" fillId="0" borderId="0" applyFont="0" applyFill="0" applyBorder="0" applyAlignment="0" applyProtection="0"/>
    <xf numFmtId="4" fontId="132" fillId="0" borderId="0" applyFont="0" applyFill="0" applyBorder="0" applyAlignment="0" applyProtection="0"/>
    <xf numFmtId="2" fontId="390" fillId="0" borderId="0"/>
    <xf numFmtId="0" fontId="391" fillId="0" borderId="40"/>
    <xf numFmtId="0" fontId="392" fillId="47" borderId="0" applyNumberFormat="0" applyBorder="0" applyAlignment="0" applyProtection="0">
      <alignment vertical="center"/>
    </xf>
    <xf numFmtId="0" fontId="392" fillId="47" borderId="0" applyNumberFormat="0" applyBorder="0" applyAlignment="0" applyProtection="0">
      <alignment vertical="center"/>
    </xf>
    <xf numFmtId="166" fontId="392" fillId="47" borderId="0" applyNumberFormat="0" applyBorder="0" applyAlignment="0" applyProtection="0">
      <alignment vertical="center"/>
    </xf>
    <xf numFmtId="0" fontId="132" fillId="0" borderId="0"/>
    <xf numFmtId="43" fontId="93" fillId="0" borderId="0" applyFont="0" applyFill="0" applyBorder="0" applyAlignment="0" applyProtection="0"/>
    <xf numFmtId="38" fontId="124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/>
    <xf numFmtId="0" fontId="393" fillId="0" borderId="0">
      <alignment vertical="center"/>
    </xf>
    <xf numFmtId="0" fontId="124" fillId="0" borderId="0">
      <alignment vertical="center"/>
    </xf>
    <xf numFmtId="0" fontId="122" fillId="0" borderId="0">
      <alignment vertical="center"/>
    </xf>
    <xf numFmtId="0" fontId="124" fillId="0" borderId="0">
      <alignment vertical="center"/>
    </xf>
    <xf numFmtId="0" fontId="394" fillId="49" borderId="0" applyNumberFormat="0" applyBorder="0" applyAlignment="0" applyProtection="0">
      <alignment vertical="center"/>
    </xf>
    <xf numFmtId="0" fontId="394" fillId="49" borderId="0" applyNumberFormat="0" applyBorder="0" applyAlignment="0" applyProtection="0">
      <alignment vertical="center"/>
    </xf>
    <xf numFmtId="166" fontId="394" fillId="49" borderId="0" applyNumberFormat="0" applyBorder="0" applyAlignment="0" applyProtection="0">
      <alignment vertical="center"/>
    </xf>
    <xf numFmtId="0" fontId="395" fillId="0" borderId="0" applyNumberFormat="0" applyFill="0" applyBorder="0" applyAlignment="0" applyProtection="0">
      <alignment vertical="top"/>
      <protection locked="0"/>
    </xf>
    <xf numFmtId="0" fontId="255" fillId="0" borderId="33" applyFill="0" applyBorder="0" applyAlignment="0" applyProtection="0"/>
    <xf numFmtId="0" fontId="396" fillId="0" borderId="0">
      <alignment horizontal="left"/>
      <protection locked="0"/>
    </xf>
    <xf numFmtId="0" fontId="397" fillId="0" borderId="28" applyNumberFormat="0" applyFill="0" applyAlignment="0" applyProtection="0">
      <alignment vertical="center"/>
    </xf>
    <xf numFmtId="0" fontId="397" fillId="0" borderId="28" applyNumberFormat="0" applyFill="0" applyAlignment="0" applyProtection="0">
      <alignment vertical="center"/>
    </xf>
    <xf numFmtId="166" fontId="397" fillId="0" borderId="28" applyNumberFormat="0" applyFill="0" applyAlignment="0" applyProtection="0">
      <alignment vertical="center"/>
    </xf>
    <xf numFmtId="0" fontId="398" fillId="0" borderId="29" applyNumberFormat="0" applyFill="0" applyAlignment="0" applyProtection="0">
      <alignment vertical="center"/>
    </xf>
    <xf numFmtId="0" fontId="398" fillId="0" borderId="29" applyNumberFormat="0" applyFill="0" applyAlignment="0" applyProtection="0">
      <alignment vertical="center"/>
    </xf>
    <xf numFmtId="166" fontId="398" fillId="0" borderId="29" applyNumberFormat="0" applyFill="0" applyAlignment="0" applyProtection="0">
      <alignment vertical="center"/>
    </xf>
    <xf numFmtId="0" fontId="399" fillId="0" borderId="30" applyNumberFormat="0" applyFill="0" applyAlignment="0" applyProtection="0">
      <alignment vertical="center"/>
    </xf>
    <xf numFmtId="0" fontId="399" fillId="0" borderId="30" applyNumberFormat="0" applyFill="0" applyAlignment="0" applyProtection="0">
      <alignment vertical="center"/>
    </xf>
    <xf numFmtId="166" fontId="399" fillId="0" borderId="30" applyNumberFormat="0" applyFill="0" applyAlignment="0" applyProtection="0">
      <alignment vertical="center"/>
    </xf>
    <xf numFmtId="0" fontId="399" fillId="0" borderId="0" applyNumberFormat="0" applyFill="0" applyBorder="0" applyAlignment="0" applyProtection="0">
      <alignment vertical="center"/>
    </xf>
    <xf numFmtId="0" fontId="399" fillId="0" borderId="0" applyNumberFormat="0" applyFill="0" applyBorder="0" applyAlignment="0" applyProtection="0">
      <alignment vertical="center"/>
    </xf>
    <xf numFmtId="166" fontId="399" fillId="0" borderId="0" applyNumberFormat="0" applyFill="0" applyBorder="0" applyAlignment="0" applyProtection="0">
      <alignment vertical="center"/>
    </xf>
    <xf numFmtId="0" fontId="400" fillId="53" borderId="15" applyNumberFormat="0" applyAlignment="0" applyProtection="0">
      <alignment vertical="center"/>
    </xf>
    <xf numFmtId="0" fontId="400" fillId="53" borderId="15" applyNumberFormat="0" applyAlignment="0" applyProtection="0">
      <alignment vertical="center"/>
    </xf>
    <xf numFmtId="0" fontId="400" fillId="53" borderId="15" applyNumberFormat="0" applyAlignment="0" applyProtection="0">
      <alignment vertical="center"/>
    </xf>
    <xf numFmtId="166" fontId="400" fillId="53" borderId="15" applyNumberFormat="0" applyAlignment="0" applyProtection="0">
      <alignment vertical="center"/>
    </xf>
    <xf numFmtId="0" fontId="400" fillId="53" borderId="15" applyNumberFormat="0" applyAlignment="0" applyProtection="0">
      <alignment vertical="center"/>
    </xf>
    <xf numFmtId="166" fontId="400" fillId="53" borderId="15" applyNumberFormat="0" applyAlignment="0" applyProtection="0">
      <alignment vertical="center"/>
    </xf>
    <xf numFmtId="0" fontId="401" fillId="0" borderId="0" applyNumberFormat="0" applyFill="0" applyBorder="0" applyAlignment="0" applyProtection="0">
      <alignment vertical="center"/>
    </xf>
    <xf numFmtId="0" fontId="401" fillId="0" borderId="0" applyNumberFormat="0" applyFill="0" applyBorder="0" applyAlignment="0" applyProtection="0">
      <alignment vertical="center"/>
    </xf>
    <xf numFmtId="166" fontId="401" fillId="0" borderId="0" applyNumberFormat="0" applyFill="0" applyBorder="0" applyAlignment="0" applyProtection="0">
      <alignment vertical="center"/>
    </xf>
    <xf numFmtId="0" fontId="402" fillId="0" borderId="0" applyNumberFormat="0" applyFill="0" applyBorder="0" applyAlignment="0" applyProtection="0">
      <alignment vertical="center"/>
    </xf>
    <xf numFmtId="0" fontId="402" fillId="0" borderId="0" applyNumberFormat="0" applyFill="0" applyBorder="0" applyAlignment="0" applyProtection="0">
      <alignment vertical="center"/>
    </xf>
    <xf numFmtId="166" fontId="402" fillId="0" borderId="0" applyNumberFormat="0" applyFill="0" applyBorder="0" applyAlignment="0" applyProtection="0">
      <alignment vertical="center"/>
    </xf>
    <xf numFmtId="201" fontId="270" fillId="0" borderId="0" applyFont="0" applyFill="0" applyBorder="0" applyAlignment="0" applyProtection="0"/>
    <xf numFmtId="216" fontId="93" fillId="0" borderId="0" applyFont="0" applyFill="0" applyBorder="0" applyAlignment="0" applyProtection="0"/>
    <xf numFmtId="317" fontId="93" fillId="0" borderId="0" applyFont="0" applyFill="0" applyBorder="0" applyAlignment="0" applyProtection="0"/>
    <xf numFmtId="0" fontId="403" fillId="0" borderId="55" applyNumberFormat="0" applyFill="0" applyAlignment="0" applyProtection="0">
      <alignment vertical="center"/>
    </xf>
    <xf numFmtId="0" fontId="403" fillId="0" borderId="55" applyNumberFormat="0" applyFill="0" applyAlignment="0" applyProtection="0">
      <alignment vertical="center"/>
    </xf>
    <xf numFmtId="0" fontId="403" fillId="0" borderId="55" applyNumberFormat="0" applyFill="0" applyAlignment="0" applyProtection="0">
      <alignment vertical="center"/>
    </xf>
    <xf numFmtId="166" fontId="403" fillId="0" borderId="55" applyNumberFormat="0" applyFill="0" applyAlignment="0" applyProtection="0">
      <alignment vertical="center"/>
    </xf>
    <xf numFmtId="0" fontId="403" fillId="0" borderId="55" applyNumberFormat="0" applyFill="0" applyAlignment="0" applyProtection="0">
      <alignment vertical="center"/>
    </xf>
    <xf numFmtId="166" fontId="403" fillId="0" borderId="55" applyNumberFormat="0" applyFill="0" applyAlignment="0" applyProtection="0">
      <alignment vertical="center"/>
    </xf>
    <xf numFmtId="0" fontId="3" fillId="0" borderId="0"/>
    <xf numFmtId="0" fontId="3" fillId="0" borderId="0"/>
  </cellStyleXfs>
  <cellXfs count="105">
    <xf numFmtId="0" fontId="0" fillId="0" borderId="0" xfId="0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NumberFormat="1" applyFont="1" applyAlignment="1">
      <alignment vertical="center"/>
    </xf>
    <xf numFmtId="0" fontId="12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15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7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4" fillId="0" borderId="0" xfId="0" applyNumberFormat="1" applyFont="1" applyFill="1" applyAlignment="1">
      <alignment vertical="center"/>
    </xf>
    <xf numFmtId="0" fontId="12" fillId="0" borderId="0" xfId="0" applyNumberFormat="1" applyFont="1" applyFill="1" applyAlignment="1">
      <alignment vertical="center" wrapText="1"/>
    </xf>
    <xf numFmtId="0" fontId="17" fillId="0" borderId="0" xfId="0" applyNumberFormat="1" applyFont="1" applyFill="1" applyAlignment="1">
      <alignment vertical="center"/>
    </xf>
    <xf numFmtId="0" fontId="23" fillId="0" borderId="0" xfId="0" applyNumberFormat="1" applyFont="1" applyFill="1" applyAlignment="1">
      <alignment vertical="center"/>
    </xf>
    <xf numFmtId="0" fontId="12" fillId="0" borderId="0" xfId="0" applyFont="1" applyAlignment="1">
      <alignment vertical="center"/>
    </xf>
    <xf numFmtId="0" fontId="24" fillId="3" borderId="0" xfId="2" applyFont="1" applyAlignment="1">
      <alignment horizontal="left" vertical="center"/>
    </xf>
    <xf numFmtId="0" fontId="24" fillId="2" borderId="0" xfId="1" applyFont="1" applyAlignment="1">
      <alignment vertical="center"/>
    </xf>
    <xf numFmtId="0" fontId="24" fillId="5" borderId="0" xfId="4" applyFont="1" applyAlignment="1">
      <alignment horizontal="left" vertical="center"/>
    </xf>
    <xf numFmtId="0" fontId="14" fillId="0" borderId="0" xfId="0" applyNumberFormat="1" applyFont="1" applyFill="1" applyAlignment="1">
      <alignment vertical="center" wrapText="1"/>
    </xf>
    <xf numFmtId="0" fontId="25" fillId="0" borderId="0" xfId="0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 wrapText="1"/>
    </xf>
    <xf numFmtId="0" fontId="25" fillId="0" borderId="0" xfId="0" applyFont="1" applyAlignment="1">
      <alignment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Fill="1" applyAlignment="1">
      <alignment horizontal="left" vertical="center" wrapText="1"/>
    </xf>
    <xf numFmtId="0" fontId="13" fillId="0" borderId="0" xfId="0" applyNumberFormat="1" applyFont="1" applyFill="1" applyAlignment="1">
      <alignment vertical="center"/>
    </xf>
    <xf numFmtId="0" fontId="15" fillId="0" borderId="0" xfId="0" applyFont="1" applyAlignment="1">
      <alignment horizontal="left" vertical="center" wrapText="1"/>
    </xf>
    <xf numFmtId="0" fontId="12" fillId="0" borderId="0" xfId="0" applyNumberFormat="1" applyFont="1" applyFill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3" fillId="0" borderId="0" xfId="1" applyNumberFormat="1" applyFont="1" applyFill="1" applyAlignment="1">
      <alignment vertical="center"/>
    </xf>
    <xf numFmtId="0" fontId="12" fillId="0" borderId="0" xfId="0" applyNumberFormat="1" applyFont="1" applyFill="1" applyBorder="1" applyAlignment="1">
      <alignment vertical="center"/>
    </xf>
    <xf numFmtId="0" fontId="12" fillId="0" borderId="0" xfId="0" applyNumberFormat="1" applyFont="1" applyFill="1" applyBorder="1" applyAlignment="1">
      <alignment vertical="center" wrapText="1"/>
    </xf>
    <xf numFmtId="0" fontId="17" fillId="0" borderId="0" xfId="0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0" applyFont="1" applyAlignment="1">
      <alignment vertical="center" wrapText="1"/>
    </xf>
    <xf numFmtId="0" fontId="26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 applyAlignment="1">
      <alignment vertical="center"/>
    </xf>
    <xf numFmtId="0" fontId="14" fillId="0" borderId="0" xfId="0" applyNumberFormat="1" applyFont="1" applyFill="1" applyBorder="1" applyAlignment="1">
      <alignment vertical="center" wrapText="1"/>
    </xf>
    <xf numFmtId="0" fontId="14" fillId="0" borderId="0" xfId="0" applyNumberFormat="1" applyFont="1" applyFill="1" applyBorder="1" applyAlignment="1">
      <alignment vertical="center"/>
    </xf>
    <xf numFmtId="0" fontId="27" fillId="0" borderId="0" xfId="0" applyNumberFormat="1" applyFont="1" applyFill="1" applyBorder="1" applyAlignment="1">
      <alignment vertical="center"/>
    </xf>
    <xf numFmtId="0" fontId="35" fillId="9" borderId="0" xfId="6" applyFont="1" applyFill="1" applyAlignment="1">
      <alignment horizontal="left" vertical="center"/>
    </xf>
    <xf numFmtId="0" fontId="35" fillId="11" borderId="0" xfId="7" applyFont="1" applyFill="1" applyAlignment="1">
      <alignment horizontal="left" vertical="center"/>
    </xf>
    <xf numFmtId="0" fontId="35" fillId="0" borderId="0" xfId="7" applyFont="1" applyFill="1" applyAlignment="1">
      <alignment horizontal="left" vertical="center" wrapText="1"/>
    </xf>
    <xf numFmtId="0" fontId="35" fillId="0" borderId="0" xfId="7" applyFont="1" applyFill="1" applyAlignment="1">
      <alignment horizontal="left" vertical="center"/>
    </xf>
    <xf numFmtId="0" fontId="24" fillId="5" borderId="0" xfId="4" applyFont="1" applyAlignment="1">
      <alignment vertical="center"/>
    </xf>
    <xf numFmtId="0" fontId="18" fillId="0" borderId="0" xfId="0" applyFont="1" applyAlignment="1">
      <alignment vertical="center"/>
    </xf>
    <xf numFmtId="14" fontId="19" fillId="2" borderId="0" xfId="1" applyNumberFormat="1" applyFont="1" applyAlignment="1">
      <alignment vertical="center"/>
    </xf>
    <xf numFmtId="0" fontId="19" fillId="3" borderId="0" xfId="2" applyFont="1" applyAlignment="1">
      <alignment vertical="center"/>
    </xf>
    <xf numFmtId="0" fontId="19" fillId="4" borderId="0" xfId="3" applyFont="1" applyAlignment="1">
      <alignment vertical="center"/>
    </xf>
    <xf numFmtId="0" fontId="19" fillId="5" borderId="0" xfId="4" applyFont="1" applyAlignment="1">
      <alignment vertical="center"/>
    </xf>
    <xf numFmtId="0" fontId="7" fillId="0" borderId="0" xfId="8"/>
    <xf numFmtId="1" fontId="7" fillId="0" borderId="0" xfId="8" applyNumberFormat="1"/>
    <xf numFmtId="0" fontId="7" fillId="36" borderId="0" xfId="8" applyFill="1"/>
    <xf numFmtId="0" fontId="38" fillId="0" borderId="0" xfId="8" applyNumberFormat="1" applyFont="1" applyFill="1" applyBorder="1" applyAlignment="1" applyProtection="1">
      <alignment horizontal="center" vertical="top"/>
      <protection locked="0"/>
    </xf>
    <xf numFmtId="2" fontId="7" fillId="0" borderId="0" xfId="8" applyNumberFormat="1"/>
    <xf numFmtId="0" fontId="7" fillId="0" borderId="0" xfId="8" applyProtection="1">
      <protection locked="0"/>
    </xf>
    <xf numFmtId="0" fontId="12" fillId="36" borderId="0" xfId="0" applyFont="1" applyFill="1" applyAlignment="1">
      <alignment vertical="center"/>
    </xf>
    <xf numFmtId="221" fontId="7" fillId="0" borderId="0" xfId="8" applyNumberFormat="1"/>
    <xf numFmtId="0" fontId="7" fillId="0" borderId="0" xfId="8" applyFill="1"/>
    <xf numFmtId="2" fontId="7" fillId="0" borderId="0" xfId="8" applyNumberFormat="1" applyFill="1"/>
    <xf numFmtId="0" fontId="25" fillId="36" borderId="0" xfId="0" applyFont="1" applyFill="1" applyAlignment="1">
      <alignment vertical="center"/>
    </xf>
    <xf numFmtId="0" fontId="7" fillId="0" borderId="0" xfId="8" applyFill="1" applyBorder="1" applyAlignment="1">
      <alignment vertical="center" wrapText="1"/>
    </xf>
    <xf numFmtId="0" fontId="6" fillId="0" borderId="0" xfId="8" applyFont="1"/>
    <xf numFmtId="0" fontId="6" fillId="0" borderId="0" xfId="8" applyFont="1" applyFill="1"/>
    <xf numFmtId="1" fontId="6" fillId="0" borderId="0" xfId="8" applyNumberFormat="1" applyFont="1"/>
    <xf numFmtId="1" fontId="5" fillId="0" borderId="0" xfId="8" applyNumberFormat="1" applyFont="1"/>
    <xf numFmtId="0" fontId="5" fillId="0" borderId="0" xfId="8" applyFont="1"/>
    <xf numFmtId="0" fontId="4" fillId="0" borderId="0" xfId="8" applyFont="1"/>
    <xf numFmtId="0" fontId="3" fillId="0" borderId="0" xfId="64715"/>
    <xf numFmtId="0" fontId="3" fillId="0" borderId="0" xfId="64715" applyFill="1"/>
    <xf numFmtId="0" fontId="257" fillId="0" borderId="0" xfId="12686" applyFont="1"/>
    <xf numFmtId="0" fontId="3" fillId="0" borderId="0" xfId="64716"/>
    <xf numFmtId="2" fontId="3" fillId="0" borderId="0" xfId="64715" applyNumberFormat="1" applyFill="1"/>
    <xf numFmtId="0" fontId="3" fillId="0" borderId="0" xfId="64715" applyAlignment="1">
      <alignment horizontal="left"/>
    </xf>
    <xf numFmtId="0" fontId="3" fillId="0" borderId="0" xfId="64716" applyFill="1"/>
    <xf numFmtId="0" fontId="2" fillId="0" borderId="0" xfId="64715" applyFont="1" applyFill="1"/>
    <xf numFmtId="0" fontId="152" fillId="0" borderId="0" xfId="0" applyFont="1" applyFill="1" applyAlignment="1">
      <alignment vertical="center"/>
    </xf>
    <xf numFmtId="0" fontId="1" fillId="0" borderId="0" xfId="64715" applyFont="1" applyAlignment="1">
      <alignment horizontal="left"/>
    </xf>
    <xf numFmtId="0" fontId="35" fillId="10" borderId="0" xfId="5" applyFont="1" applyFill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2" fillId="0" borderId="0" xfId="0" applyNumberFormat="1" applyFont="1" applyFill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22" fillId="0" borderId="0" xfId="0" applyNumberFormat="1" applyFont="1" applyFill="1" applyBorder="1" applyAlignment="1">
      <alignment horizontal="left" vertical="center" wrapText="1"/>
    </xf>
    <xf numFmtId="0" fontId="21" fillId="0" borderId="0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vertical="center" wrapText="1"/>
    </xf>
  </cellXfs>
  <cellStyles count="64717">
    <cellStyle name="_x000d__x000a_JournalTemplate=C:\COMFO\CTALK\JOURSTD.TPL_x000d__x000a_LbStateAddress=3 3 0 251 1 89 2 311_x000d__x000a_LbStateJou" xfId="9"/>
    <cellStyle name="_x000d__x000a_JournalTemplate=C:\COMFO\CTALK\JOURSTD.TPL_x000d__x000a_LbStateAddress=3 3 0 251 1 89 2 311_x000d__x000a_LbStateJou 2" xfId="10"/>
    <cellStyle name="_x000d__x000a_JournalTemplate=C:\COMFO\CTALK\JOURSTD.TPL_x000d__x000a_LbStateAddress=3 3 0 251 1 89 2 311_x000d__x000a_LbStateJou 3" xfId="11"/>
    <cellStyle name="??&amp;O?&amp;H?_x0008__x000f__x0007_?_x0007__x0001__x0001_" xfId="12"/>
    <cellStyle name="??&amp;O?&amp;H?_x0008_??_x0007__x0001__x0001_" xfId="13"/>
    <cellStyle name="_2006 Fiscal" xfId="14"/>
    <cellStyle name="_2006 Fiscal 2" xfId="15"/>
    <cellStyle name="_2006 Fiscal 3" xfId="16"/>
    <cellStyle name="_2006 Fiscal_2006 APBN-P" xfId="17"/>
    <cellStyle name="_2006 Fiscal_2006 APBN-P 2" xfId="18"/>
    <cellStyle name="_2006 Fiscal_2006 APBN-P 3" xfId="19"/>
    <cellStyle name="_2006 Fiscal_2007 RAPBN" xfId="20"/>
    <cellStyle name="_2006 Fiscal_2007 RAPBN 2" xfId="21"/>
    <cellStyle name="_2006 Fiscal_2007 RAPBN 3" xfId="22"/>
    <cellStyle name="_2006 Fiscal_fuelpricefile_latest" xfId="23"/>
    <cellStyle name="_2006 Fiscal_fuelpricefile_latest 2" xfId="24"/>
    <cellStyle name="_2006 Fiscal_fuelpricefile_latest 3" xfId="25"/>
    <cellStyle name="_BiH-BOP" xfId="26"/>
    <cellStyle name="_BiH-BOP_1" xfId="27"/>
    <cellStyle name="_BiH-BOP_All countries_Scenario_3.XLS" xfId="28"/>
    <cellStyle name="_BiH-BOP_VE_Scenario_template.xls" xfId="29"/>
    <cellStyle name="_BiH-BOP_VE_Scenario_template_020509" xfId="30"/>
    <cellStyle name="_BiH-BOP_VE_Scenario_template_022409" xfId="31"/>
    <cellStyle name="_BiH-BOP_VE_Scenario_template_EUR" xfId="32"/>
    <cellStyle name="_BiH-BOP_VE_Scenario_template_EUR_022809_2" xfId="33"/>
    <cellStyle name="_BiH-BOP_VE_Scenario_template_EUR_030109_3" xfId="34"/>
    <cellStyle name="_BiH-BOP_VE_Scenario_template_EUR_030509_2" xfId="35"/>
    <cellStyle name="_BiH-BOP_VE_Scenario_template_MCD" xfId="36"/>
    <cellStyle name="_BiH-BOP_VE_Scenario_template_WHD_03_09_v5" xfId="37"/>
    <cellStyle name="_BLR MTScenarioTable" xfId="38"/>
    <cellStyle name="_BLR MTScenarioTable 2" xfId="39"/>
    <cellStyle name="_BLR MTScenarioTable 3" xfId="40"/>
    <cellStyle name="_BLR MTScenarioTable 4" xfId="41"/>
    <cellStyle name="_Book1" xfId="42"/>
    <cellStyle name="_Book1 2" xfId="43"/>
    <cellStyle name="_Book1 3" xfId="44"/>
    <cellStyle name="_Book14" xfId="45"/>
    <cellStyle name="_Book14 2" xfId="46"/>
    <cellStyle name="_Book14 2 2" xfId="47"/>
    <cellStyle name="_Book14 2 3" xfId="48"/>
    <cellStyle name="_Book14 2_13Q1QE1" xfId="49"/>
    <cellStyle name="_Book14 2_13Q1QE1 2" xfId="50"/>
    <cellStyle name="_Book14 3" xfId="51"/>
    <cellStyle name="_Book14 4" xfId="52"/>
    <cellStyle name="_Book14_13Q1QE1" xfId="53"/>
    <cellStyle name="_Book14_13Q1QE1 2" xfId="54"/>
    <cellStyle name="_Book2" xfId="55"/>
    <cellStyle name="_Book2 2" xfId="56"/>
    <cellStyle name="_Book2 3" xfId="57"/>
    <cellStyle name="_Book3" xfId="58"/>
    <cellStyle name="_Book3 (4)" xfId="59"/>
    <cellStyle name="_Book3 2" xfId="60"/>
    <cellStyle name="_Book3 3" xfId="61"/>
    <cellStyle name="_Book3 4" xfId="62"/>
    <cellStyle name="_Book3 4 2" xfId="63"/>
    <cellStyle name="_Book3 5" xfId="64"/>
    <cellStyle name="_Book3 5 2" xfId="65"/>
    <cellStyle name="_Book3 6" xfId="66"/>
    <cellStyle name="_Book3 7" xfId="67"/>
    <cellStyle name="_Book3_Latvia_Fiscal_Main (2)" xfId="68"/>
    <cellStyle name="_Book3_Latvia_Fiscal_Main (2) 2" xfId="69"/>
    <cellStyle name="_Book3_Latvia_Fiscal_Main (2) 3" xfId="70"/>
    <cellStyle name="_Book3_LTU_FIS_Sep4 (2)1" xfId="71"/>
    <cellStyle name="_Book3_LTU_FIS_Sep4 (2)1 2" xfId="72"/>
    <cellStyle name="_Book3_LTU_FIS_Sep4 (2)1 3" xfId="73"/>
    <cellStyle name="_Book9" xfId="74"/>
    <cellStyle name="_Book9 2" xfId="75"/>
    <cellStyle name="_Book9 3" xfId="76"/>
    <cellStyle name="_BOP" xfId="77"/>
    <cellStyle name="_BOP 2" xfId="78"/>
    <cellStyle name="_BOP 3" xfId="79"/>
    <cellStyle name="_BOP table" xfId="80"/>
    <cellStyle name="_BOP table 2" xfId="81"/>
    <cellStyle name="_BOP table 3" xfId="82"/>
    <cellStyle name="_BOP_EA Update (April 06)" xfId="83"/>
    <cellStyle name="_BOP_EA Update (April 06) 2" xfId="84"/>
    <cellStyle name="_BOP_EA Update (April 06) 3" xfId="85"/>
    <cellStyle name="_Debt" xfId="86"/>
    <cellStyle name="_Debt 2" xfId="87"/>
    <cellStyle name="_Debt 3" xfId="88"/>
    <cellStyle name="_Debt_EA Update (April 06)" xfId="89"/>
    <cellStyle name="_Debt_EA Update (April 06) 2" xfId="90"/>
    <cellStyle name="_Debt_EA Update (April 06) 3" xfId="91"/>
    <cellStyle name="_DMSDR1S-#3746931-v4-Eastern Europe Potential Financing Needs Table (with Charts)" xfId="92"/>
    <cellStyle name="_ESTINPUT3 (3)" xfId="93"/>
    <cellStyle name="_ESTINPUT3 (3) 2" xfId="94"/>
    <cellStyle name="_ESTINPUT3 (3) 2 2" xfId="95"/>
    <cellStyle name="_ESTINPUT3 (3) 2 3" xfId="96"/>
    <cellStyle name="_ESTINPUT3 (3) 2_13Q1QE1" xfId="97"/>
    <cellStyle name="_ESTINPUT3 (3) 2_13Q1QE1 2" xfId="98"/>
    <cellStyle name="_ESTINPUT3 (3) 3" xfId="99"/>
    <cellStyle name="_ESTINPUT3 (3) 4" xfId="100"/>
    <cellStyle name="_ESTINPUT3 (3)_13Q1QE1" xfId="101"/>
    <cellStyle name="_ESTINPUT3 (3)_13Q1QE1 2" xfId="102"/>
    <cellStyle name="_Fact Book (2008 1Q)_Eng" xfId="103"/>
    <cellStyle name="_Fact Book (2008 1Q)_Eng_Group_IS" xfId="104"/>
    <cellStyle name="_Fact Book (2008 2Q)_Eng" xfId="105"/>
    <cellStyle name="_Fact Book (2008 2Q)_Eng_Group_IS" xfId="106"/>
    <cellStyle name="_Fact Book (2008 2Q)_Kor(작업중)" xfId="107"/>
    <cellStyle name="_Fact Book (2008 2Q)_Kor(작업중)_1" xfId="108"/>
    <cellStyle name="_Fact Book (2008 2Q)_Kor(작업중)_1_Fact Book (2008 3Q)_Kor_정산표반영" xfId="109"/>
    <cellStyle name="_Fact Book (2008 2Q)_Kor(작업중)_1_Fact Book (2008 3Q)_Kor_정산표반영_Book1" xfId="110"/>
    <cellStyle name="_Fact Book (2008 2Q)_Kor(작업중)_1_Fact Book (2008 3Q)_Kor_정산표반영_Book1_Group_IS" xfId="111"/>
    <cellStyle name="_Fact Book (2008 2Q)_Kor(작업중)_1_Fact Book (2008 3Q)_Kor_정산표반영_Book2" xfId="112"/>
    <cellStyle name="_Fact Book (2008 2Q)_Kor(작업중)_1_Fact Book (2008 3Q)_Kor_정산표반영_Book2_Group_IS" xfId="113"/>
    <cellStyle name="_Fact Book (2008 2Q)_Kor(작업중)_1_Fact Book (2008 3Q)_Kor_정산표반영_Book3" xfId="114"/>
    <cellStyle name="_Fact Book (2008 2Q)_Kor(작업중)_1_Fact Book (2008 3Q)_Kor_정산표반영_Book3_Group_IS" xfId="115"/>
    <cellStyle name="_Fact Book (2008 2Q)_Kor(작업중)_1_Fact Book (2008 3Q)_Kor_정산표반영_Fact Book (2008 3Q)_Eng" xfId="116"/>
    <cellStyle name="_Fact Book (2008 2Q)_Kor(작업중)_1_Fact Book (2008 3Q)_Kor_정산표반영_Fact Book (2008 3Q)_Eng_Group_IS" xfId="117"/>
    <cellStyle name="_Fact Book (2008 2Q)_Kor(작업중)_1_Fact Book (2008 3Q)_Kor_정산표반영_Fact Book (2008 3Q)_Kor" xfId="118"/>
    <cellStyle name="_Fact Book (2008 2Q)_Kor(작업중)_1_Fact Book (2008 3Q)_Kor_정산표반영_Fact Book (2008 3Q)_Kor_Group_IS" xfId="119"/>
    <cellStyle name="_Fact Book (2008 2Q)_Kor(작업중)_1_Fact Book (2008 3Q)_Kor_정산표반영_Fact Book (2008 4Q)_Eng" xfId="120"/>
    <cellStyle name="_Fact Book (2008 2Q)_Kor(작업중)_1_Fact Book (2008 3Q)_Kor_정산표반영_Fact Book (2008 4Q)_Eng_Group_IS" xfId="121"/>
    <cellStyle name="_Fact Book (2008 2Q)_Kor(작업중)_1_Fact Book (2008 3Q)_Kor_정산표반영_Fact Book (2008 4Q)_Kor" xfId="122"/>
    <cellStyle name="_Fact Book (2008 2Q)_Kor(작업중)_1_Fact Book (2008 3Q)_Kor_정산표반영_Fact Book (2008 4Q)_Kor_Group_IS" xfId="123"/>
    <cellStyle name="_Fact Book (2008 2Q)_Kor(작업중)_1_Fact Book (2008 3Q)_Kor_정산표반영_Fact Book (2009 1Q)_Kor" xfId="124"/>
    <cellStyle name="_Fact Book (2008 2Q)_Kor(작업중)_1_Fact Book (2008 3Q)_Kor_정산표반영_Fact Book (2009 1Q)_Kor_Group_IS" xfId="125"/>
    <cellStyle name="_Fact Book (2008 2Q)_Kor(작업중)_1_Fact Book (2008 3Q)_Kor_정산표반영_Fact Book (2009 1Q)목차" xfId="126"/>
    <cellStyle name="_Fact Book (2008 2Q)_Kor(작업중)_1_Fact Book (2008 3Q)_Kor_정산표반영_Fact Book (2009 1Q)목차_Group_IS" xfId="127"/>
    <cellStyle name="_Fact Book (2008 2Q)_Kor(작업중)_1_Group_IS" xfId="128"/>
    <cellStyle name="_Fact Book (2008 2Q)_Kor(작업중)_Book1" xfId="129"/>
    <cellStyle name="_Fact Book (2008 2Q)_Kor(작업중)_Book1_Group_IS" xfId="130"/>
    <cellStyle name="_Fact Book (2008 2Q)_Kor(작업중)_Book2" xfId="131"/>
    <cellStyle name="_Fact Book (2008 2Q)_Kor(작업중)_Book2_Group_IS" xfId="132"/>
    <cellStyle name="_Fact Book (2008 2Q)_Kor(작업중)_Book3" xfId="133"/>
    <cellStyle name="_Fact Book (2008 2Q)_Kor(작업중)_Book3_Group_IS" xfId="134"/>
    <cellStyle name="_Fact Book (2008 2Q)_Kor(작업중)_Fact Book (2008 2Q)_Eng" xfId="135"/>
    <cellStyle name="_Fact Book (2008 2Q)_Kor(작업중)_Fact Book (2008 2Q)_Eng_Group_IS" xfId="136"/>
    <cellStyle name="_Fact Book (2008 2Q)_Kor(작업중)_Fact Book (2008 2Q)_Kor(작업중)" xfId="137"/>
    <cellStyle name="_Fact Book (2008 2Q)_Kor(작업중)_Fact Book (2008 2Q)_Kor(작업중)_Fact Book (2008 3Q)_Kor_정산표반영" xfId="138"/>
    <cellStyle name="_Fact Book (2008 2Q)_Kor(작업중)_Fact Book (2008 2Q)_Kor(작업중)_Fact Book (2008 3Q)_Kor_정산표반영_Book1" xfId="139"/>
    <cellStyle name="_Fact Book (2008 2Q)_Kor(작업중)_Fact Book (2008 2Q)_Kor(작업중)_Fact Book (2008 3Q)_Kor_정산표반영_Book1_Group_IS" xfId="140"/>
    <cellStyle name="_Fact Book (2008 2Q)_Kor(작업중)_Fact Book (2008 2Q)_Kor(작업중)_Fact Book (2008 3Q)_Kor_정산표반영_Book2" xfId="141"/>
    <cellStyle name="_Fact Book (2008 2Q)_Kor(작업중)_Fact Book (2008 2Q)_Kor(작업중)_Fact Book (2008 3Q)_Kor_정산표반영_Book2_Group_IS" xfId="142"/>
    <cellStyle name="_Fact Book (2008 2Q)_Kor(작업중)_Fact Book (2008 2Q)_Kor(작업중)_Fact Book (2008 3Q)_Kor_정산표반영_Book3" xfId="143"/>
    <cellStyle name="_Fact Book (2008 2Q)_Kor(작업중)_Fact Book (2008 2Q)_Kor(작업중)_Fact Book (2008 3Q)_Kor_정산표반영_Book3_Group_IS" xfId="144"/>
    <cellStyle name="_Fact Book (2008 2Q)_Kor(작업중)_Fact Book (2008 2Q)_Kor(작업중)_Fact Book (2008 3Q)_Kor_정산표반영_Fact Book (2008 3Q)_Eng" xfId="145"/>
    <cellStyle name="_Fact Book (2008 2Q)_Kor(작업중)_Fact Book (2008 2Q)_Kor(작업중)_Fact Book (2008 3Q)_Kor_정산표반영_Fact Book (2008 3Q)_Eng_Group_IS" xfId="146"/>
    <cellStyle name="_Fact Book (2008 2Q)_Kor(작업중)_Fact Book (2008 2Q)_Kor(작업중)_Fact Book (2008 3Q)_Kor_정산표반영_Fact Book (2008 3Q)_Kor" xfId="147"/>
    <cellStyle name="_Fact Book (2008 2Q)_Kor(작업중)_Fact Book (2008 2Q)_Kor(작업중)_Fact Book (2008 3Q)_Kor_정산표반영_Fact Book (2008 3Q)_Kor_Group_IS" xfId="148"/>
    <cellStyle name="_Fact Book (2008 2Q)_Kor(작업중)_Fact Book (2008 2Q)_Kor(작업중)_Fact Book (2008 3Q)_Kor_정산표반영_Fact Book (2008 4Q)_Eng" xfId="149"/>
    <cellStyle name="_Fact Book (2008 2Q)_Kor(작업중)_Fact Book (2008 2Q)_Kor(작업중)_Fact Book (2008 3Q)_Kor_정산표반영_Fact Book (2008 4Q)_Eng_Group_IS" xfId="150"/>
    <cellStyle name="_Fact Book (2008 2Q)_Kor(작업중)_Fact Book (2008 2Q)_Kor(작업중)_Fact Book (2008 3Q)_Kor_정산표반영_Fact Book (2008 4Q)_Kor" xfId="151"/>
    <cellStyle name="_Fact Book (2008 2Q)_Kor(작업중)_Fact Book (2008 2Q)_Kor(작업중)_Fact Book (2008 3Q)_Kor_정산표반영_Fact Book (2008 4Q)_Kor_Group_IS" xfId="152"/>
    <cellStyle name="_Fact Book (2008 2Q)_Kor(작업중)_Fact Book (2008 2Q)_Kor(작업중)_Fact Book (2008 3Q)_Kor_정산표반영_Fact Book (2009 1Q)_Kor" xfId="153"/>
    <cellStyle name="_Fact Book (2008 2Q)_Kor(작업중)_Fact Book (2008 2Q)_Kor(작업중)_Fact Book (2008 3Q)_Kor_정산표반영_Fact Book (2009 1Q)_Kor_Group_IS" xfId="154"/>
    <cellStyle name="_Fact Book (2008 2Q)_Kor(작업중)_Fact Book (2008 2Q)_Kor(작업중)_Fact Book (2008 3Q)_Kor_정산표반영_Fact Book (2009 1Q)목차" xfId="155"/>
    <cellStyle name="_Fact Book (2008 2Q)_Kor(작업중)_Fact Book (2008 2Q)_Kor(작업중)_Fact Book (2008 3Q)_Kor_정산표반영_Fact Book (2009 1Q)목차_Group_IS" xfId="156"/>
    <cellStyle name="_Fact Book (2008 2Q)_Kor(작업중)_Fact Book (2008 2Q)_Kor(작업중)_Group_IS" xfId="157"/>
    <cellStyle name="_Fact Book (2008 2Q)_Kor(작업중)_Fact Book (2008 3Q)_Eng" xfId="158"/>
    <cellStyle name="_Fact Book (2008 2Q)_Kor(작업중)_Fact Book (2008 3Q)_Eng_Group_IS" xfId="159"/>
    <cellStyle name="_Fact Book (2008 2Q)_Kor(작업중)_Fact Book (2008 3Q)_Kor" xfId="160"/>
    <cellStyle name="_Fact Book (2008 2Q)_Kor(작업중)_Fact Book (2008 3Q)_Kor_Group_IS" xfId="161"/>
    <cellStyle name="_Fact Book (2008 2Q)_Kor(작업중)_Fact Book (2008 4Q)_Eng" xfId="162"/>
    <cellStyle name="_Fact Book (2008 2Q)_Kor(작업중)_Fact Book (2008 4Q)_Eng_Group_IS" xfId="163"/>
    <cellStyle name="_Fact Book (2008 2Q)_Kor(작업중)_Fact Book (2008 4Q)_Kor" xfId="164"/>
    <cellStyle name="_Fact Book (2008 2Q)_Kor(작업중)_Fact Book (2008 4Q)_Kor_Group_IS" xfId="165"/>
    <cellStyle name="_Fact Book (2008 2Q)_Kor(작업중)_Fact Book (2009 1Q)_Kor" xfId="166"/>
    <cellStyle name="_Fact Book (2008 2Q)_Kor(작업중)_Fact Book (2009 1Q)_Kor_Group_IS" xfId="167"/>
    <cellStyle name="_Fact Book (2008 2Q)_Kor(작업중)_Fact Book (2009 1Q)목차" xfId="168"/>
    <cellStyle name="_Fact Book (2008 2Q)_Kor(작업중)_Fact Book (2009 1Q)목차_Group_IS" xfId="169"/>
    <cellStyle name="_Fact Book (2008 3Q)_Kor" xfId="170"/>
    <cellStyle name="_Fact Book (2008 3Q)_Kor_Group_IS" xfId="171"/>
    <cellStyle name="_Fact Book (2008 4Q)_Kor" xfId="172"/>
    <cellStyle name="_Fact Book (2008 4Q)_Kor_Group_IS" xfId="173"/>
    <cellStyle name="_Fiscal" xfId="174"/>
    <cellStyle name="_Fiscal (M)" xfId="175"/>
    <cellStyle name="_Fiscal (M) 2" xfId="176"/>
    <cellStyle name="_Fiscal (M) 3" xfId="177"/>
    <cellStyle name="_Fiscal 2" xfId="178"/>
    <cellStyle name="_Fiscal 3" xfId="179"/>
    <cellStyle name="_Fiscal 4" xfId="180"/>
    <cellStyle name="_Fiscal 4 2" xfId="181"/>
    <cellStyle name="_Fiscal 5" xfId="182"/>
    <cellStyle name="_Fiscal 5 2" xfId="183"/>
    <cellStyle name="_Fiscal 6" xfId="184"/>
    <cellStyle name="_Fiscal 7" xfId="185"/>
    <cellStyle name="_Fiscal_EA Update (April 06)" xfId="186"/>
    <cellStyle name="_Fiscal_EA Update (April 06) 2" xfId="187"/>
    <cellStyle name="_Fiscal_EA Update (April 06) 3" xfId="188"/>
    <cellStyle name="_Group_IS" xfId="189"/>
    <cellStyle name="_Growth" xfId="190"/>
    <cellStyle name="_Growth 2" xfId="191"/>
    <cellStyle name="_Growth 3" xfId="192"/>
    <cellStyle name="_Growth_EA Update (April 06)" xfId="193"/>
    <cellStyle name="_Growth_EA Update (April 06) 2" xfId="194"/>
    <cellStyle name="_Growth_EA Update (April 06) 3" xfId="195"/>
    <cellStyle name="_high freq indicators_new_v7" xfId="196"/>
    <cellStyle name="_IN - borrowing" xfId="197"/>
    <cellStyle name="_IN - borrowing 2" xfId="198"/>
    <cellStyle name="_IN - borrowing 3" xfId="199"/>
    <cellStyle name="_jpn_indicators" xfId="200"/>
    <cellStyle name="_jpn_indicatorsIH" xfId="201"/>
    <cellStyle name="_Latvia_Fiscal_Main (2)" xfId="202"/>
    <cellStyle name="_Latvia_Fiscal_Main (2) 2" xfId="203"/>
    <cellStyle name="_Latvia_Fiscal_Main (2) 3" xfId="204"/>
    <cellStyle name="_LKA Key macro assumptions_Alternative" xfId="205"/>
    <cellStyle name="_LKAFis_Alternative" xfId="206"/>
    <cellStyle name="_LTU_BoP" xfId="207"/>
    <cellStyle name="_LTU_BoP 2" xfId="208"/>
    <cellStyle name="_LTU_BoP 3" xfId="209"/>
    <cellStyle name="_LTU_FIS" xfId="210"/>
    <cellStyle name="_LTU_FIS 2" xfId="211"/>
    <cellStyle name="_LTU_FIS 3" xfId="212"/>
    <cellStyle name="_LTU_FIS_1" xfId="213"/>
    <cellStyle name="_LTU_FIS_1 2" xfId="214"/>
    <cellStyle name="_LTU_FIS_1 3" xfId="215"/>
    <cellStyle name="_LTU_FIS_Sep4 (2)1" xfId="216"/>
    <cellStyle name="_LTU_FIS_Sep4 (2)1 2" xfId="217"/>
    <cellStyle name="_LTU_FIS_Sep4 (2)1 3" xfId="218"/>
    <cellStyle name="_LTU_FIS_Sep4 (2)1a" xfId="219"/>
    <cellStyle name="_LTU_FIS_Sep4 (2)1a 2" xfId="220"/>
    <cellStyle name="_LTU_FIS_Sep4 (2)1a 3" xfId="221"/>
    <cellStyle name="_LTU_Macro" xfId="222"/>
    <cellStyle name="_LTU_Macro 2" xfId="223"/>
    <cellStyle name="_LTU_Macro 3" xfId="224"/>
    <cellStyle name="_Macro" xfId="225"/>
    <cellStyle name="_Macro 2" xfId="226"/>
    <cellStyle name="_Macro 3" xfId="227"/>
    <cellStyle name="_Macro_EA Update (April 06)" xfId="228"/>
    <cellStyle name="_Macro_EA Update (April 06) 2" xfId="229"/>
    <cellStyle name="_Macro_EA Update (April 06) 3" xfId="230"/>
    <cellStyle name="_PkBoP_h" xfId="231"/>
    <cellStyle name="_PkBoP_h 2" xfId="232"/>
    <cellStyle name="_PkBoP_h 3" xfId="233"/>
    <cellStyle name="_PkBoP_h 4" xfId="234"/>
    <cellStyle name="_PkBoP_h 5" xfId="235"/>
    <cellStyle name="_PkBoP_h_Fiscal PC July 26 0130pm" xfId="236"/>
    <cellStyle name="_PkBoP_h_Fiscal PC July 26 0130pm 2" xfId="237"/>
    <cellStyle name="_PkBoP_h_Fiscal PC July 26 0130pm 3" xfId="238"/>
    <cellStyle name="_sample charts" xfId="239"/>
    <cellStyle name="_Summary IS" xfId="240"/>
    <cellStyle name="_Summary IS_Fact Book (2008 3Q)_Kor_정산표반영" xfId="241"/>
    <cellStyle name="_Summary IS_Fact Book (2008 3Q)_Kor_정산표반영_Book1" xfId="242"/>
    <cellStyle name="_Summary IS_Fact Book (2008 3Q)_Kor_정산표반영_Book1_Group_IS" xfId="243"/>
    <cellStyle name="_Summary IS_Fact Book (2008 3Q)_Kor_정산표반영_Book2" xfId="244"/>
    <cellStyle name="_Summary IS_Fact Book (2008 3Q)_Kor_정산표반영_Book2_Group_IS" xfId="245"/>
    <cellStyle name="_Summary IS_Fact Book (2008 3Q)_Kor_정산표반영_Book3" xfId="246"/>
    <cellStyle name="_Summary IS_Fact Book (2008 3Q)_Kor_정산표반영_Book3_Group_IS" xfId="247"/>
    <cellStyle name="_Summary IS_Fact Book (2008 3Q)_Kor_정산표반영_Fact Book (2008 3Q)_Eng" xfId="248"/>
    <cellStyle name="_Summary IS_Fact Book (2008 3Q)_Kor_정산표반영_Fact Book (2008 3Q)_Eng_Group_IS" xfId="249"/>
    <cellStyle name="_Summary IS_Fact Book (2008 3Q)_Kor_정산표반영_Fact Book (2008 3Q)_Kor" xfId="250"/>
    <cellStyle name="_Summary IS_Fact Book (2008 3Q)_Kor_정산표반영_Fact Book (2008 3Q)_Kor_Group_IS" xfId="251"/>
    <cellStyle name="_Summary IS_Fact Book (2008 3Q)_Kor_정산표반영_Fact Book (2008 4Q)_Eng" xfId="252"/>
    <cellStyle name="_Summary IS_Fact Book (2008 3Q)_Kor_정산표반영_Fact Book (2008 4Q)_Eng_Group_IS" xfId="253"/>
    <cellStyle name="_Summary IS_Fact Book (2008 3Q)_Kor_정산표반영_Fact Book (2008 4Q)_Kor" xfId="254"/>
    <cellStyle name="_Summary IS_Fact Book (2008 3Q)_Kor_정산표반영_Fact Book (2008 4Q)_Kor_Group_IS" xfId="255"/>
    <cellStyle name="_Summary IS_Fact Book (2008 3Q)_Kor_정산표반영_Fact Book (2009 1Q)_Kor" xfId="256"/>
    <cellStyle name="_Summary IS_Fact Book (2008 3Q)_Kor_정산표반영_Fact Book (2009 1Q)_Kor_Group_IS" xfId="257"/>
    <cellStyle name="_Summary IS_Fact Book (2008 3Q)_Kor_정산표반영_Fact Book (2009 1Q)목차" xfId="258"/>
    <cellStyle name="_Summary IS_Fact Book (2008 3Q)_Kor_정산표반영_Fact Book (2009 1Q)목차_Group_IS" xfId="259"/>
    <cellStyle name="_Summary IS_Group_IS" xfId="260"/>
    <cellStyle name="_Summary Table" xfId="261"/>
    <cellStyle name="_Template Stats" xfId="262"/>
    <cellStyle name="_Template Stats_Book3 (4)" xfId="263"/>
    <cellStyle name="_Template Stats_high freq indicators_new_v7" xfId="264"/>
    <cellStyle name="_Template Stats_jpn_indicators" xfId="265"/>
    <cellStyle name="_Template Stats_jpn_indicatorsIH" xfId="266"/>
    <cellStyle name="_Template Stats_text_charts" xfId="267"/>
    <cellStyle name="_Template_Latvia" xfId="268"/>
    <cellStyle name="_Template_Latvia 2" xfId="269"/>
    <cellStyle name="_Template_Latvia 3" xfId="270"/>
    <cellStyle name="_text_charts" xfId="271"/>
    <cellStyle name="_valsts_budzeta_izpilde_julijs_2009(1)" xfId="272"/>
    <cellStyle name="_valsts_budzeta_izpilde_julijs_2009(1) 2" xfId="273"/>
    <cellStyle name="_valsts_budzeta_izpilde_julijs_2009(1) 3" xfId="274"/>
    <cellStyle name="¥¼©w¸q" xfId="275"/>
    <cellStyle name="¥¼©w¸q 2" xfId="276"/>
    <cellStyle name="¥¼©w¸q 3" xfId="277"/>
    <cellStyle name="=C:\WINNT35\SYSTEM32\COMMAND.COM" xfId="278"/>
    <cellStyle name="=C:\WINNT35\SYSTEM32\COMMAND.COM 2" xfId="279"/>
    <cellStyle name="=C:\WINNT35\SYSTEM32\COMMAND.COM 2 2" xfId="280"/>
    <cellStyle name="=C:\WINNT35\SYSTEM32\COMMAND.COM 2 3" xfId="281"/>
    <cellStyle name="=C:\WINNT35\SYSTEM32\COMMAND.COM 2 4" xfId="282"/>
    <cellStyle name="=C:\WINNT35\SYSTEM32\COMMAND.COM 3" xfId="283"/>
    <cellStyle name="=C:\WINNT35\SYSTEM32\COMMAND.COM 3 2" xfId="284"/>
    <cellStyle name="=C:\WINNT35\SYSTEM32\COMMAND.COM 3 3" xfId="285"/>
    <cellStyle name="=C:\WINNT35\SYSTEM32\COMMAND.COM 3 4" xfId="286"/>
    <cellStyle name="=C:\WINNT35\SYSTEM32\COMMAND.COM 4" xfId="287"/>
    <cellStyle name="=C:\WINNT35\SYSTEM32\COMMAND.COM 4 2" xfId="288"/>
    <cellStyle name="=C:\WINNT35\SYSTEM32\COMMAND.COM 5" xfId="289"/>
    <cellStyle name="=D:\WINNT\SYSTEM32\COMMAND.COM" xfId="290"/>
    <cellStyle name="\¦ÏÝÌnCp[N" xfId="291"/>
    <cellStyle name="\¦ÏÝÌnCp[N 2" xfId="292"/>
    <cellStyle name="\¦ÏÝÌnCp[N 3" xfId="293"/>
    <cellStyle name="nCp[N" xfId="294"/>
    <cellStyle name="nCp[N 2" xfId="295"/>
    <cellStyle name="nCp[N 3" xfId="296"/>
    <cellStyle name="0,0_x000d__x000a_NA_x000d__x000a_" xfId="297"/>
    <cellStyle name="0mitP" xfId="298"/>
    <cellStyle name="0ohneP" xfId="299"/>
    <cellStyle name="1" xfId="300"/>
    <cellStyle name="1 - Style1" xfId="301"/>
    <cellStyle name="1 indent" xfId="302"/>
    <cellStyle name="1 indent 2" xfId="303"/>
    <cellStyle name="1 indent 3" xfId="304"/>
    <cellStyle name="1 indent 4" xfId="305"/>
    <cellStyle name="1 indent 5" xfId="306"/>
    <cellStyle name="1_ArticleIV TABLES01" xfId="307"/>
    <cellStyle name="1_ArticleIV TABLES01 2" xfId="308"/>
    <cellStyle name="1_ArticleIV TABLES01_Fiscal" xfId="309"/>
    <cellStyle name="1_ArticleIV TABLES01_Fiscal 2" xfId="310"/>
    <cellStyle name="1_ArticleIV TABLES01_In BPFF" xfId="311"/>
    <cellStyle name="1_ArticleIV TABLES01_In BPFF 2" xfId="312"/>
    <cellStyle name="1_ArticleIV TABLES01_In BPFFS" xfId="313"/>
    <cellStyle name="1_ArticleIV TABLES01_In BPFFS 2" xfId="314"/>
    <cellStyle name="1_ArticleIV TABLES01_In_DDebt" xfId="315"/>
    <cellStyle name="1_ArticleIV TABLES01_In_DDebt 2" xfId="316"/>
    <cellStyle name="1_ArticleIV TABLES01_In_fis" xfId="317"/>
    <cellStyle name="1_ArticleIV TABLES01_In_fis 2" xfId="318"/>
    <cellStyle name="1_ArticleIV TABLES01_In-BOP" xfId="319"/>
    <cellStyle name="1_Book2" xfId="320"/>
    <cellStyle name="1_Book2 2" xfId="321"/>
    <cellStyle name="1_Book2_Fiscal" xfId="322"/>
    <cellStyle name="1_Book2_Fiscal 2" xfId="323"/>
    <cellStyle name="1_Book2_In BPFF" xfId="324"/>
    <cellStyle name="1_Book2_In BPFF 2" xfId="325"/>
    <cellStyle name="1_Book2_In BPFFS" xfId="326"/>
    <cellStyle name="1_Book2_In BPFFS 2" xfId="327"/>
    <cellStyle name="1_Book2_In_DDebt" xfId="328"/>
    <cellStyle name="1_Book2_In_DDebt 2" xfId="329"/>
    <cellStyle name="1_Book2_In_fis" xfId="330"/>
    <cellStyle name="1_Book2_In_fis 2" xfId="331"/>
    <cellStyle name="1_Book2_In-BOP" xfId="332"/>
    <cellStyle name="1_Book3" xfId="333"/>
    <cellStyle name="1_Book3 2" xfId="334"/>
    <cellStyle name="1_Book3_Fiscal" xfId="335"/>
    <cellStyle name="1_Book3_Fiscal 2" xfId="336"/>
    <cellStyle name="1_Book3_In BPFF" xfId="337"/>
    <cellStyle name="1_Book3_In BPFF 2" xfId="338"/>
    <cellStyle name="1_Book3_In BPFFS" xfId="339"/>
    <cellStyle name="1_Book3_In BPFFS 2" xfId="340"/>
    <cellStyle name="1_Book3_In_DDebt" xfId="341"/>
    <cellStyle name="1_Book3_In_DDebt 2" xfId="342"/>
    <cellStyle name="1_Book3_In_fis" xfId="343"/>
    <cellStyle name="1_Book3_In_fis 2" xfId="344"/>
    <cellStyle name="1_Book3_In-BOP" xfId="345"/>
    <cellStyle name="1_Book4" xfId="346"/>
    <cellStyle name="1_Book4 2" xfId="347"/>
    <cellStyle name="1_Book4_Fiscal" xfId="348"/>
    <cellStyle name="1_Book4_Fiscal 2" xfId="349"/>
    <cellStyle name="1_Book4_In BPFF" xfId="350"/>
    <cellStyle name="1_Book4_In BPFF 2" xfId="351"/>
    <cellStyle name="1_Book4_In BPFFS" xfId="352"/>
    <cellStyle name="1_Book4_In BPFFS 2" xfId="353"/>
    <cellStyle name="1_Book4_In_DDebt" xfId="354"/>
    <cellStyle name="1_Book4_In_DDebt 2" xfId="355"/>
    <cellStyle name="1_Book4_In_fis" xfId="356"/>
    <cellStyle name="1_Book4_In_fis 2" xfId="357"/>
    <cellStyle name="1_Book4_In-BOP" xfId="358"/>
    <cellStyle name="1_BOPart4" xfId="359"/>
    <cellStyle name="1_BOPart4 2" xfId="360"/>
    <cellStyle name="1_BOPart4_Fiscal" xfId="361"/>
    <cellStyle name="1_BOPart4_Fiscal 2" xfId="362"/>
    <cellStyle name="1_BOPart4_In BPFF" xfId="363"/>
    <cellStyle name="1_BOPart4_In BPFF 2" xfId="364"/>
    <cellStyle name="1_BOPart4_In BPFFS" xfId="365"/>
    <cellStyle name="1_BOPart4_In BPFFS 2" xfId="366"/>
    <cellStyle name="1_BOPart4_In_DDebt" xfId="367"/>
    <cellStyle name="1_BOPart4_In_DDebt 2" xfId="368"/>
    <cellStyle name="1_BOPart4_In_fis" xfId="369"/>
    <cellStyle name="1_BOPart4_In_fis 2" xfId="370"/>
    <cellStyle name="1_BOPart4_In-BOP" xfId="371"/>
    <cellStyle name="1_Brief 2002" xfId="372"/>
    <cellStyle name="1_Brief 2002 2" xfId="373"/>
    <cellStyle name="1_Brief 2002_Fiscal" xfId="374"/>
    <cellStyle name="1_Brief 2002_Fiscal 2" xfId="375"/>
    <cellStyle name="1_Brief 2002_In BPFF" xfId="376"/>
    <cellStyle name="1_Brief 2002_In BPFF 2" xfId="377"/>
    <cellStyle name="1_Brief 2002_In BPFFS" xfId="378"/>
    <cellStyle name="1_Brief 2002_In BPFFS 2" xfId="379"/>
    <cellStyle name="1_Brief 2002_In_DDebt" xfId="380"/>
    <cellStyle name="1_Brief 2002_In_DDebt 2" xfId="381"/>
    <cellStyle name="1_Brief 2002_In_fis" xfId="382"/>
    <cellStyle name="1_Brief 2002_In_fis 2" xfId="383"/>
    <cellStyle name="1_Brief 2002_In-BOP" xfId="384"/>
    <cellStyle name="1_DPG Statistical Annex Feb 10 2006" xfId="385"/>
    <cellStyle name="1_Fiscal" xfId="386"/>
    <cellStyle name="1_Fiscal_1" xfId="387"/>
    <cellStyle name="1_Fiscal_1 2" xfId="388"/>
    <cellStyle name="1_In BPFF" xfId="389"/>
    <cellStyle name="1_In BPFF 2" xfId="390"/>
    <cellStyle name="1_In BPFFS" xfId="391"/>
    <cellStyle name="1_In_DDebt" xfId="392"/>
    <cellStyle name="1_In_DDebt 2" xfId="393"/>
    <cellStyle name="1_In_fis" xfId="394"/>
    <cellStyle name="1_In_fis 2" xfId="395"/>
    <cellStyle name="1_In-BOP" xfId="396"/>
    <cellStyle name="1_mdvmacrofr2001" xfId="397"/>
    <cellStyle name="1_mdvmacrofr2001 2" xfId="398"/>
    <cellStyle name="1_mdvmacrofr2001_Fiscal" xfId="399"/>
    <cellStyle name="1_mdvmacrofr2001_Fiscal 2" xfId="400"/>
    <cellStyle name="1_mdvmacrofr2001_In BPFF" xfId="401"/>
    <cellStyle name="1_mdvmacrofr2001_In BPFF 2" xfId="402"/>
    <cellStyle name="1_mdvmacrofr2001_In BPFFS" xfId="403"/>
    <cellStyle name="1_mdvmacrofr2001_In BPFFS 2" xfId="404"/>
    <cellStyle name="1_mdvmacrofr2001_In_DDebt" xfId="405"/>
    <cellStyle name="1_mdvmacrofr2001_In_DDebt 2" xfId="406"/>
    <cellStyle name="1_mdvmacrofr2001_In_fis" xfId="407"/>
    <cellStyle name="1_mdvmacrofr2001_In_fis 2" xfId="408"/>
    <cellStyle name="1_mdvmacrofr2001_In-BOP" xfId="409"/>
    <cellStyle name="1_WEO" xfId="410"/>
    <cellStyle name="1_WEO 2" xfId="411"/>
    <cellStyle name="1_WEO_Fiscal" xfId="412"/>
    <cellStyle name="1_WEO_Fiscal 2" xfId="413"/>
    <cellStyle name="1_WEO_In BPFF" xfId="414"/>
    <cellStyle name="1_WEO_In BPFF 2" xfId="415"/>
    <cellStyle name="1_WEO_In BPFFS" xfId="416"/>
    <cellStyle name="1_WEO_In BPFFS 2" xfId="417"/>
    <cellStyle name="1_WEO_In_DDebt" xfId="418"/>
    <cellStyle name="1_WEO_In_DDebt 2" xfId="419"/>
    <cellStyle name="1_WEO_In_fis" xfId="420"/>
    <cellStyle name="1_WEO_In_fis 2" xfId="421"/>
    <cellStyle name="1_WEO_In-BOP" xfId="422"/>
    <cellStyle name="10mitP" xfId="423"/>
    <cellStyle name="12mitP" xfId="424"/>
    <cellStyle name="12ohneP" xfId="425"/>
    <cellStyle name="13mitP" xfId="426"/>
    <cellStyle name="1enter" xfId="427"/>
    <cellStyle name="1mitP" xfId="428"/>
    <cellStyle name="1ohneP" xfId="429"/>
    <cellStyle name="1ohneP 2" xfId="430"/>
    <cellStyle name="1ohneP 3" xfId="431"/>
    <cellStyle name="1ohneP 4" xfId="432"/>
    <cellStyle name="2 - Style2" xfId="433"/>
    <cellStyle name="2 indents" xfId="434"/>
    <cellStyle name="2 indents 2" xfId="435"/>
    <cellStyle name="2 indents 3" xfId="436"/>
    <cellStyle name="2 indents 4" xfId="437"/>
    <cellStyle name="2 indents 5" xfId="438"/>
    <cellStyle name="20 % - Markeringsfarve1 2" xfId="439"/>
    <cellStyle name="20 % - Markeringsfarve2 2" xfId="440"/>
    <cellStyle name="20 % - Markeringsfarve3 2" xfId="441"/>
    <cellStyle name="20 % - Markeringsfarve4 2" xfId="442"/>
    <cellStyle name="20 % - Markeringsfarve5 2" xfId="443"/>
    <cellStyle name="20 % - Markeringsfarve6 2" xfId="444"/>
    <cellStyle name="20 % - Accent1" xfId="445"/>
    <cellStyle name="20 % - Accent1 2" xfId="446"/>
    <cellStyle name="20 % - Accent1 2 2" xfId="447"/>
    <cellStyle name="20 % - Accent1 3" xfId="448"/>
    <cellStyle name="20 % - Accent1 4" xfId="449"/>
    <cellStyle name="20 % - Accent2" xfId="450"/>
    <cellStyle name="20 % - Accent2 2" xfId="451"/>
    <cellStyle name="20 % - Accent2 2 2" xfId="452"/>
    <cellStyle name="20 % - Accent2 3" xfId="453"/>
    <cellStyle name="20 % - Accent2 4" xfId="454"/>
    <cellStyle name="20 % - Accent3" xfId="455"/>
    <cellStyle name="20 % - Accent3 2" xfId="456"/>
    <cellStyle name="20 % - Accent3 2 2" xfId="457"/>
    <cellStyle name="20 % - Accent3 3" xfId="458"/>
    <cellStyle name="20 % - Accent3 4" xfId="459"/>
    <cellStyle name="20 % - Accent4" xfId="460"/>
    <cellStyle name="20 % - Accent4 2" xfId="461"/>
    <cellStyle name="20 % - Accent4 2 2" xfId="462"/>
    <cellStyle name="20 % - Accent4 3" xfId="463"/>
    <cellStyle name="20 % - Accent4 4" xfId="464"/>
    <cellStyle name="20 % - Accent5" xfId="465"/>
    <cellStyle name="20 % - Accent5 2" xfId="466"/>
    <cellStyle name="20 % - Accent5 3" xfId="467"/>
    <cellStyle name="20 % - Accent6" xfId="468"/>
    <cellStyle name="20 % - Accent6 2" xfId="469"/>
    <cellStyle name="20 % - Accent6 2 2" xfId="470"/>
    <cellStyle name="20 % - Accent6 3" xfId="471"/>
    <cellStyle name="20 % - Accent6 4" xfId="472"/>
    <cellStyle name="20% - Accent1 10" xfId="473"/>
    <cellStyle name="20% - Accent1 11" xfId="474"/>
    <cellStyle name="20% - Accent1 12" xfId="475"/>
    <cellStyle name="20% - Accent1 13" xfId="476"/>
    <cellStyle name="20% - Accent1 14" xfId="477"/>
    <cellStyle name="20% - Accent1 15" xfId="478"/>
    <cellStyle name="20% - Accent1 16" xfId="479"/>
    <cellStyle name="20% - Accent1 17" xfId="480"/>
    <cellStyle name="20% - Accent1 18" xfId="481"/>
    <cellStyle name="20% - Accent1 19" xfId="482"/>
    <cellStyle name="20% - Accent1 2" xfId="483"/>
    <cellStyle name="20% - Accent1 2 2" xfId="484"/>
    <cellStyle name="20% - Accent1 2 2 2" xfId="485"/>
    <cellStyle name="20% - Accent1 2 3" xfId="486"/>
    <cellStyle name="20% - Accent1 2 4" xfId="487"/>
    <cellStyle name="20% - Accent1 2 5" xfId="488"/>
    <cellStyle name="20% - Accent1 3" xfId="489"/>
    <cellStyle name="20% - Accent1 3 2" xfId="490"/>
    <cellStyle name="20% - Accent1 4" xfId="491"/>
    <cellStyle name="20% - Accent1 5" xfId="492"/>
    <cellStyle name="20% - Accent1 6" xfId="493"/>
    <cellStyle name="20% - Accent1 7" xfId="494"/>
    <cellStyle name="20% - Accent1 8" xfId="495"/>
    <cellStyle name="20% - Accent1 9" xfId="496"/>
    <cellStyle name="20% - Accent2 10" xfId="497"/>
    <cellStyle name="20% - Accent2 11" xfId="498"/>
    <cellStyle name="20% - Accent2 12" xfId="499"/>
    <cellStyle name="20% - Accent2 13" xfId="500"/>
    <cellStyle name="20% - Accent2 14" xfId="501"/>
    <cellStyle name="20% - Accent2 15" xfId="502"/>
    <cellStyle name="20% - Accent2 16" xfId="503"/>
    <cellStyle name="20% - Accent2 17" xfId="504"/>
    <cellStyle name="20% - Accent2 18" xfId="505"/>
    <cellStyle name="20% - Accent2 19" xfId="506"/>
    <cellStyle name="20% - Accent2 2" xfId="507"/>
    <cellStyle name="20% - Accent2 2 2" xfId="508"/>
    <cellStyle name="20% - Accent2 2 2 2" xfId="509"/>
    <cellStyle name="20% - Accent2 2 3" xfId="510"/>
    <cellStyle name="20% - Accent2 2 4" xfId="511"/>
    <cellStyle name="20% - Accent2 2 5" xfId="512"/>
    <cellStyle name="20% - Accent2 3" xfId="513"/>
    <cellStyle name="20% - Accent2 3 2" xfId="514"/>
    <cellStyle name="20% - Accent2 4" xfId="515"/>
    <cellStyle name="20% - Accent2 5" xfId="516"/>
    <cellStyle name="20% - Accent2 6" xfId="517"/>
    <cellStyle name="20% - Accent2 7" xfId="518"/>
    <cellStyle name="20% - Accent2 8" xfId="519"/>
    <cellStyle name="20% - Accent2 9" xfId="520"/>
    <cellStyle name="20% - Accent3 10" xfId="521"/>
    <cellStyle name="20% - Accent3 11" xfId="522"/>
    <cellStyle name="20% - Accent3 12" xfId="523"/>
    <cellStyle name="20% - Accent3 13" xfId="524"/>
    <cellStyle name="20% - Accent3 14" xfId="525"/>
    <cellStyle name="20% - Accent3 15" xfId="526"/>
    <cellStyle name="20% - Accent3 16" xfId="527"/>
    <cellStyle name="20% - Accent3 17" xfId="528"/>
    <cellStyle name="20% - Accent3 18" xfId="529"/>
    <cellStyle name="20% - Accent3 19" xfId="530"/>
    <cellStyle name="20% - Accent3 2" xfId="531"/>
    <cellStyle name="20% - Accent3 2 2" xfId="532"/>
    <cellStyle name="20% - Accent3 2 2 2" xfId="533"/>
    <cellStyle name="20% - Accent3 2 3" xfId="534"/>
    <cellStyle name="20% - Accent3 2 4" xfId="535"/>
    <cellStyle name="20% - Accent3 2 5" xfId="536"/>
    <cellStyle name="20% - Accent3 3" xfId="537"/>
    <cellStyle name="20% - Accent3 3 2" xfId="538"/>
    <cellStyle name="20% - Accent3 4" xfId="539"/>
    <cellStyle name="20% - Accent3 5" xfId="540"/>
    <cellStyle name="20% - Accent3 6" xfId="541"/>
    <cellStyle name="20% - Accent3 7" xfId="542"/>
    <cellStyle name="20% - Accent3 8" xfId="543"/>
    <cellStyle name="20% - Accent3 9" xfId="544"/>
    <cellStyle name="20% - Accent4 10" xfId="545"/>
    <cellStyle name="20% - Accent4 11" xfId="546"/>
    <cellStyle name="20% - Accent4 12" xfId="547"/>
    <cellStyle name="20% - Accent4 13" xfId="548"/>
    <cellStyle name="20% - Accent4 14" xfId="549"/>
    <cellStyle name="20% - Accent4 15" xfId="550"/>
    <cellStyle name="20% - Accent4 16" xfId="551"/>
    <cellStyle name="20% - Accent4 17" xfId="552"/>
    <cellStyle name="20% - Accent4 18" xfId="553"/>
    <cellStyle name="20% - Accent4 19" xfId="554"/>
    <cellStyle name="20% - Accent4 2" xfId="555"/>
    <cellStyle name="20% - Accent4 2 2" xfId="556"/>
    <cellStyle name="20% - Accent4 2 2 2" xfId="557"/>
    <cellStyle name="20% - Accent4 2 3" xfId="558"/>
    <cellStyle name="20% - Accent4 2 4" xfId="559"/>
    <cellStyle name="20% - Accent4 2 5" xfId="560"/>
    <cellStyle name="20% - Accent4 3" xfId="561"/>
    <cellStyle name="20% - Accent4 3 2" xfId="562"/>
    <cellStyle name="20% - Accent4 4" xfId="563"/>
    <cellStyle name="20% - Accent4 5" xfId="564"/>
    <cellStyle name="20% - Accent4 6" xfId="565"/>
    <cellStyle name="20% - Accent4 7" xfId="566"/>
    <cellStyle name="20% - Accent4 8" xfId="567"/>
    <cellStyle name="20% - Accent4 9" xfId="568"/>
    <cellStyle name="20% - Accent5 10" xfId="569"/>
    <cellStyle name="20% - Accent5 11" xfId="570"/>
    <cellStyle name="20% - Accent5 12" xfId="571"/>
    <cellStyle name="20% - Accent5 13" xfId="572"/>
    <cellStyle name="20% - Accent5 14" xfId="573"/>
    <cellStyle name="20% - Accent5 15" xfId="574"/>
    <cellStyle name="20% - Accent5 16" xfId="575"/>
    <cellStyle name="20% - Accent5 17" xfId="576"/>
    <cellStyle name="20% - Accent5 18" xfId="577"/>
    <cellStyle name="20% - Accent5 19" xfId="578"/>
    <cellStyle name="20% - Accent5 2" xfId="579"/>
    <cellStyle name="20% - Accent5 2 2" xfId="580"/>
    <cellStyle name="20% - Accent5 2 2 2" xfId="581"/>
    <cellStyle name="20% - Accent5 2 3" xfId="582"/>
    <cellStyle name="20% - Accent5 2 4" xfId="583"/>
    <cellStyle name="20% - Accent5 3" xfId="584"/>
    <cellStyle name="20% - Accent5 3 2" xfId="585"/>
    <cellStyle name="20% - Accent5 4" xfId="586"/>
    <cellStyle name="20% - Accent5 5" xfId="587"/>
    <cellStyle name="20% - Accent5 6" xfId="588"/>
    <cellStyle name="20% - Accent5 7" xfId="589"/>
    <cellStyle name="20% - Accent5 8" xfId="590"/>
    <cellStyle name="20% - Accent5 9" xfId="591"/>
    <cellStyle name="20% - Accent6 10" xfId="592"/>
    <cellStyle name="20% - Accent6 11" xfId="593"/>
    <cellStyle name="20% - Accent6 12" xfId="594"/>
    <cellStyle name="20% - Accent6 13" xfId="595"/>
    <cellStyle name="20% - Accent6 14" xfId="596"/>
    <cellStyle name="20% - Accent6 15" xfId="597"/>
    <cellStyle name="20% - Accent6 16" xfId="598"/>
    <cellStyle name="20% - Accent6 17" xfId="599"/>
    <cellStyle name="20% - Accent6 18" xfId="600"/>
    <cellStyle name="20% - Accent6 19" xfId="601"/>
    <cellStyle name="20% - Accent6 2" xfId="602"/>
    <cellStyle name="20% - Accent6 2 2" xfId="603"/>
    <cellStyle name="20% - Accent6 2 2 2" xfId="604"/>
    <cellStyle name="20% - Accent6 2 3" xfId="605"/>
    <cellStyle name="20% - Accent6 2 4" xfId="606"/>
    <cellStyle name="20% - Accent6 2 5" xfId="607"/>
    <cellStyle name="20% - Accent6 3" xfId="608"/>
    <cellStyle name="20% - Accent6 3 2" xfId="609"/>
    <cellStyle name="20% - Accent6 4" xfId="610"/>
    <cellStyle name="20% - Accent6 5" xfId="611"/>
    <cellStyle name="20% - Accent6 6" xfId="612"/>
    <cellStyle name="20% - Accent6 7" xfId="613"/>
    <cellStyle name="20% - Accent6 8" xfId="614"/>
    <cellStyle name="20% - Accent6 9" xfId="615"/>
    <cellStyle name="20% - Akzent1" xfId="616"/>
    <cellStyle name="20% - Akzent2" xfId="617"/>
    <cellStyle name="20% - Akzent3" xfId="618"/>
    <cellStyle name="20% - Akzent4" xfId="619"/>
    <cellStyle name="20% - Akzent5" xfId="620"/>
    <cellStyle name="20% - Akzent6" xfId="621"/>
    <cellStyle name="20% - Colore 1" xfId="622"/>
    <cellStyle name="20% - Colore 1 2" xfId="623"/>
    <cellStyle name="20% - Colore 1 3" xfId="624"/>
    <cellStyle name="20% - Colore 2" xfId="625"/>
    <cellStyle name="20% - Colore 2 2" xfId="626"/>
    <cellStyle name="20% - Colore 2 3" xfId="627"/>
    <cellStyle name="20% - Colore 3" xfId="628"/>
    <cellStyle name="20% - Colore 3 2" xfId="629"/>
    <cellStyle name="20% - Colore 3 3" xfId="630"/>
    <cellStyle name="20% - Colore 4" xfId="631"/>
    <cellStyle name="20% - Colore 4 2" xfId="632"/>
    <cellStyle name="20% - Colore 4 3" xfId="633"/>
    <cellStyle name="20% - Colore 5" xfId="634"/>
    <cellStyle name="20% - Colore 5 2" xfId="635"/>
    <cellStyle name="20% - Colore 5 3" xfId="636"/>
    <cellStyle name="20% - Colore 6" xfId="637"/>
    <cellStyle name="20% - Colore 6 2" xfId="638"/>
    <cellStyle name="20% - Colore 6 3" xfId="639"/>
    <cellStyle name="20% - Énfasis1" xfId="640"/>
    <cellStyle name="20% - Énfasis1 10" xfId="641"/>
    <cellStyle name="20% - Énfasis1 11" xfId="642"/>
    <cellStyle name="20% - Énfasis1 11 2" xfId="643"/>
    <cellStyle name="20% - Énfasis1 12" xfId="644"/>
    <cellStyle name="20% - Énfasis1 12 2" xfId="645"/>
    <cellStyle name="20% - Énfasis1 2" xfId="646"/>
    <cellStyle name="20% - Énfasis1 2 2" xfId="647"/>
    <cellStyle name="20% - Énfasis1 2 2 2" xfId="648"/>
    <cellStyle name="20% - Énfasis1 2 2 2 2" xfId="649"/>
    <cellStyle name="20% - Énfasis1 2 2 3" xfId="650"/>
    <cellStyle name="20% - Énfasis1 2 2 4" xfId="651"/>
    <cellStyle name="20% - Énfasis1 2 2 5" xfId="652"/>
    <cellStyle name="20% - Énfasis1 2 3" xfId="653"/>
    <cellStyle name="20% - Énfasis1 2 3 2" xfId="654"/>
    <cellStyle name="20% - Énfasis1 2 4" xfId="655"/>
    <cellStyle name="20% - Énfasis1 2 5" xfId="656"/>
    <cellStyle name="20% - Énfasis1 2 6" xfId="657"/>
    <cellStyle name="20% - Énfasis1 3" xfId="658"/>
    <cellStyle name="20% - Énfasis1 3 2" xfId="659"/>
    <cellStyle name="20% - Énfasis1 3 2 2" xfId="660"/>
    <cellStyle name="20% - Énfasis1 3 3" xfId="661"/>
    <cellStyle name="20% - Énfasis1 3 4" xfId="662"/>
    <cellStyle name="20% - Énfasis1 3 5" xfId="663"/>
    <cellStyle name="20% - Énfasis1 4" xfId="664"/>
    <cellStyle name="20% - Énfasis1 4 2" xfId="665"/>
    <cellStyle name="20% - Énfasis1 4 2 2" xfId="666"/>
    <cellStyle name="20% - Énfasis1 4 3" xfId="667"/>
    <cellStyle name="20% - Énfasis1 5" xfId="668"/>
    <cellStyle name="20% - Énfasis1 5 2" xfId="669"/>
    <cellStyle name="20% - Énfasis1 5 2 2" xfId="670"/>
    <cellStyle name="20% - Énfasis1 5 3" xfId="671"/>
    <cellStyle name="20% - Énfasis1 5 4" xfId="672"/>
    <cellStyle name="20% - Énfasis1 5 5" xfId="673"/>
    <cellStyle name="20% - Énfasis1 5 5 2" xfId="674"/>
    <cellStyle name="20% - Énfasis1 5 6" xfId="675"/>
    <cellStyle name="20% - Énfasis1 6" xfId="676"/>
    <cellStyle name="20% - Énfasis1 6 2" xfId="677"/>
    <cellStyle name="20% - Énfasis1 6 2 2" xfId="678"/>
    <cellStyle name="20% - Énfasis1 6 2 2 2" xfId="679"/>
    <cellStyle name="20% - Énfasis1 6 2 3" xfId="680"/>
    <cellStyle name="20% - Énfasis1 6 3" xfId="681"/>
    <cellStyle name="20% - Énfasis1 6 3 2" xfId="682"/>
    <cellStyle name="20% - Énfasis1 6 4" xfId="683"/>
    <cellStyle name="20% - Énfasis1 6 4 2" xfId="684"/>
    <cellStyle name="20% - Énfasis1 6 5" xfId="685"/>
    <cellStyle name="20% - Énfasis1 6 5 2" xfId="686"/>
    <cellStyle name="20% - Énfasis1 6 6" xfId="687"/>
    <cellStyle name="20% - Énfasis1 7" xfId="688"/>
    <cellStyle name="20% - Énfasis1 7 2" xfId="689"/>
    <cellStyle name="20% - Énfasis1 7 2 2" xfId="690"/>
    <cellStyle name="20% - Énfasis1 7 3" xfId="691"/>
    <cellStyle name="20% - Énfasis1 7 3 2" xfId="692"/>
    <cellStyle name="20% - Énfasis1 7 4" xfId="693"/>
    <cellStyle name="20% - Énfasis1 7 4 2" xfId="694"/>
    <cellStyle name="20% - Énfasis1 7 5" xfId="695"/>
    <cellStyle name="20% - Énfasis1 8" xfId="696"/>
    <cellStyle name="20% - Énfasis1 8 2" xfId="697"/>
    <cellStyle name="20% - Énfasis1 8 2 2" xfId="698"/>
    <cellStyle name="20% - Énfasis1 8 3" xfId="699"/>
    <cellStyle name="20% - Énfasis1 8 4" xfId="700"/>
    <cellStyle name="20% - Énfasis1 8 5" xfId="701"/>
    <cellStyle name="20% - Énfasis1 8 5 2" xfId="702"/>
    <cellStyle name="20% - Énfasis1 8 6" xfId="703"/>
    <cellStyle name="20% - Énfasis1 9" xfId="704"/>
    <cellStyle name="20% - Énfasis1 9 2" xfId="705"/>
    <cellStyle name="20% - Énfasis2" xfId="706"/>
    <cellStyle name="20% - Énfasis2 10" xfId="707"/>
    <cellStyle name="20% - Énfasis2 11" xfId="708"/>
    <cellStyle name="20% - Énfasis2 11 2" xfId="709"/>
    <cellStyle name="20% - Énfasis2 12" xfId="710"/>
    <cellStyle name="20% - Énfasis2 12 2" xfId="711"/>
    <cellStyle name="20% - Énfasis2 2" xfId="712"/>
    <cellStyle name="20% - Énfasis2 2 2" xfId="713"/>
    <cellStyle name="20% - Énfasis2 2 2 2" xfId="714"/>
    <cellStyle name="20% - Énfasis2 2 2 2 2" xfId="715"/>
    <cellStyle name="20% - Énfasis2 2 2 3" xfId="716"/>
    <cellStyle name="20% - Énfasis2 2 2 4" xfId="717"/>
    <cellStyle name="20% - Énfasis2 2 2 5" xfId="718"/>
    <cellStyle name="20% - Énfasis2 2 3" xfId="719"/>
    <cellStyle name="20% - Énfasis2 2 3 2" xfId="720"/>
    <cellStyle name="20% - Énfasis2 2 4" xfId="721"/>
    <cellStyle name="20% - Énfasis2 2 5" xfId="722"/>
    <cellStyle name="20% - Énfasis2 2 6" xfId="723"/>
    <cellStyle name="20% - Énfasis2 3" xfId="724"/>
    <cellStyle name="20% - Énfasis2 3 2" xfId="725"/>
    <cellStyle name="20% - Énfasis2 3 2 2" xfId="726"/>
    <cellStyle name="20% - Énfasis2 3 3" xfId="727"/>
    <cellStyle name="20% - Énfasis2 3 4" xfId="728"/>
    <cellStyle name="20% - Énfasis2 3 5" xfId="729"/>
    <cellStyle name="20% - Énfasis2 4" xfId="730"/>
    <cellStyle name="20% - Énfasis2 4 2" xfId="731"/>
    <cellStyle name="20% - Énfasis2 4 2 2" xfId="732"/>
    <cellStyle name="20% - Énfasis2 4 3" xfId="733"/>
    <cellStyle name="20% - Énfasis2 5" xfId="734"/>
    <cellStyle name="20% - Énfasis2 5 2" xfId="735"/>
    <cellStyle name="20% - Énfasis2 5 2 2" xfId="736"/>
    <cellStyle name="20% - Énfasis2 5 3" xfId="737"/>
    <cellStyle name="20% - Énfasis2 5 4" xfId="738"/>
    <cellStyle name="20% - Énfasis2 5 5" xfId="739"/>
    <cellStyle name="20% - Énfasis2 5 5 2" xfId="740"/>
    <cellStyle name="20% - Énfasis2 5 6" xfId="741"/>
    <cellStyle name="20% - Énfasis2 6" xfId="742"/>
    <cellStyle name="20% - Énfasis2 6 2" xfId="743"/>
    <cellStyle name="20% - Énfasis2 6 2 2" xfId="744"/>
    <cellStyle name="20% - Énfasis2 6 2 2 2" xfId="745"/>
    <cellStyle name="20% - Énfasis2 6 2 3" xfId="746"/>
    <cellStyle name="20% - Énfasis2 6 3" xfId="747"/>
    <cellStyle name="20% - Énfasis2 6 3 2" xfId="748"/>
    <cellStyle name="20% - Énfasis2 6 4" xfId="749"/>
    <cellStyle name="20% - Énfasis2 6 4 2" xfId="750"/>
    <cellStyle name="20% - Énfasis2 6 5" xfId="751"/>
    <cellStyle name="20% - Énfasis2 6 5 2" xfId="752"/>
    <cellStyle name="20% - Énfasis2 6 6" xfId="753"/>
    <cellStyle name="20% - Énfasis2 7" xfId="754"/>
    <cellStyle name="20% - Énfasis2 7 2" xfId="755"/>
    <cellStyle name="20% - Énfasis2 7 2 2" xfId="756"/>
    <cellStyle name="20% - Énfasis2 7 3" xfId="757"/>
    <cellStyle name="20% - Énfasis2 7 3 2" xfId="758"/>
    <cellStyle name="20% - Énfasis2 7 4" xfId="759"/>
    <cellStyle name="20% - Énfasis2 7 4 2" xfId="760"/>
    <cellStyle name="20% - Énfasis2 7 5" xfId="761"/>
    <cellStyle name="20% - Énfasis2 8" xfId="762"/>
    <cellStyle name="20% - Énfasis2 8 2" xfId="763"/>
    <cellStyle name="20% - Énfasis2 8 2 2" xfId="764"/>
    <cellStyle name="20% - Énfasis2 8 3" xfId="765"/>
    <cellStyle name="20% - Énfasis2 8 4" xfId="766"/>
    <cellStyle name="20% - Énfasis2 8 5" xfId="767"/>
    <cellStyle name="20% - Énfasis2 8 5 2" xfId="768"/>
    <cellStyle name="20% - Énfasis2 8 6" xfId="769"/>
    <cellStyle name="20% - Énfasis2 9" xfId="770"/>
    <cellStyle name="20% - Énfasis2 9 2" xfId="771"/>
    <cellStyle name="20% - Énfasis3" xfId="772"/>
    <cellStyle name="20% - Énfasis3 10" xfId="773"/>
    <cellStyle name="20% - Énfasis3 11" xfId="774"/>
    <cellStyle name="20% - Énfasis3 11 2" xfId="775"/>
    <cellStyle name="20% - Énfasis3 12" xfId="776"/>
    <cellStyle name="20% - Énfasis3 12 2" xfId="777"/>
    <cellStyle name="20% - Énfasis3 2" xfId="778"/>
    <cellStyle name="20% - Énfasis3 2 2" xfId="779"/>
    <cellStyle name="20% - Énfasis3 2 2 2" xfId="780"/>
    <cellStyle name="20% - Énfasis3 2 2 2 2" xfId="781"/>
    <cellStyle name="20% - Énfasis3 2 2 3" xfId="782"/>
    <cellStyle name="20% - Énfasis3 2 2 4" xfId="783"/>
    <cellStyle name="20% - Énfasis3 2 2 5" xfId="784"/>
    <cellStyle name="20% - Énfasis3 2 3" xfId="785"/>
    <cellStyle name="20% - Énfasis3 2 3 2" xfId="786"/>
    <cellStyle name="20% - Énfasis3 2 4" xfId="787"/>
    <cellStyle name="20% - Énfasis3 2 5" xfId="788"/>
    <cellStyle name="20% - Énfasis3 2 6" xfId="789"/>
    <cellStyle name="20% - Énfasis3 3" xfId="790"/>
    <cellStyle name="20% - Énfasis3 3 2" xfId="791"/>
    <cellStyle name="20% - Énfasis3 3 2 2" xfId="792"/>
    <cellStyle name="20% - Énfasis3 3 3" xfId="793"/>
    <cellStyle name="20% - Énfasis3 3 4" xfId="794"/>
    <cellStyle name="20% - Énfasis3 3 5" xfId="795"/>
    <cellStyle name="20% - Énfasis3 4" xfId="796"/>
    <cellStyle name="20% - Énfasis3 4 2" xfId="797"/>
    <cellStyle name="20% - Énfasis3 4 2 2" xfId="798"/>
    <cellStyle name="20% - Énfasis3 4 3" xfId="799"/>
    <cellStyle name="20% - Énfasis3 5" xfId="800"/>
    <cellStyle name="20% - Énfasis3 5 2" xfId="801"/>
    <cellStyle name="20% - Énfasis3 5 2 2" xfId="802"/>
    <cellStyle name="20% - Énfasis3 5 3" xfId="803"/>
    <cellStyle name="20% - Énfasis3 5 4" xfId="804"/>
    <cellStyle name="20% - Énfasis3 5 5" xfId="805"/>
    <cellStyle name="20% - Énfasis3 5 5 2" xfId="806"/>
    <cellStyle name="20% - Énfasis3 5 6" xfId="807"/>
    <cellStyle name="20% - Énfasis3 6" xfId="808"/>
    <cellStyle name="20% - Énfasis3 6 2" xfId="809"/>
    <cellStyle name="20% - Énfasis3 6 2 2" xfId="810"/>
    <cellStyle name="20% - Énfasis3 6 2 2 2" xfId="811"/>
    <cellStyle name="20% - Énfasis3 6 2 3" xfId="812"/>
    <cellStyle name="20% - Énfasis3 6 3" xfId="813"/>
    <cellStyle name="20% - Énfasis3 6 3 2" xfId="814"/>
    <cellStyle name="20% - Énfasis3 6 4" xfId="815"/>
    <cellStyle name="20% - Énfasis3 6 4 2" xfId="816"/>
    <cellStyle name="20% - Énfasis3 6 5" xfId="817"/>
    <cellStyle name="20% - Énfasis3 6 5 2" xfId="818"/>
    <cellStyle name="20% - Énfasis3 6 6" xfId="819"/>
    <cellStyle name="20% - Énfasis3 7" xfId="820"/>
    <cellStyle name="20% - Énfasis3 7 2" xfId="821"/>
    <cellStyle name="20% - Énfasis3 7 2 2" xfId="822"/>
    <cellStyle name="20% - Énfasis3 7 3" xfId="823"/>
    <cellStyle name="20% - Énfasis3 7 3 2" xfId="824"/>
    <cellStyle name="20% - Énfasis3 7 4" xfId="825"/>
    <cellStyle name="20% - Énfasis3 7 4 2" xfId="826"/>
    <cellStyle name="20% - Énfasis3 7 5" xfId="827"/>
    <cellStyle name="20% - Énfasis3 8" xfId="828"/>
    <cellStyle name="20% - Énfasis3 8 2" xfId="829"/>
    <cellStyle name="20% - Énfasis3 8 2 2" xfId="830"/>
    <cellStyle name="20% - Énfasis3 8 3" xfId="831"/>
    <cellStyle name="20% - Énfasis3 8 4" xfId="832"/>
    <cellStyle name="20% - Énfasis3 8 5" xfId="833"/>
    <cellStyle name="20% - Énfasis3 8 5 2" xfId="834"/>
    <cellStyle name="20% - Énfasis3 8 6" xfId="835"/>
    <cellStyle name="20% - Énfasis3 9" xfId="836"/>
    <cellStyle name="20% - Énfasis3 9 2" xfId="837"/>
    <cellStyle name="20% - Énfasis4" xfId="838"/>
    <cellStyle name="20% - Énfasis4 10" xfId="839"/>
    <cellStyle name="20% - Énfasis4 11" xfId="840"/>
    <cellStyle name="20% - Énfasis4 11 2" xfId="841"/>
    <cellStyle name="20% - Énfasis4 12" xfId="842"/>
    <cellStyle name="20% - Énfasis4 12 2" xfId="843"/>
    <cellStyle name="20% - Énfasis4 2" xfId="844"/>
    <cellStyle name="20% - Énfasis4 2 2" xfId="845"/>
    <cellStyle name="20% - Énfasis4 2 2 2" xfId="846"/>
    <cellStyle name="20% - Énfasis4 2 2 2 2" xfId="847"/>
    <cellStyle name="20% - Énfasis4 2 2 3" xfId="848"/>
    <cellStyle name="20% - Énfasis4 2 2 4" xfId="849"/>
    <cellStyle name="20% - Énfasis4 2 2 5" xfId="850"/>
    <cellStyle name="20% - Énfasis4 2 3" xfId="851"/>
    <cellStyle name="20% - Énfasis4 2 3 2" xfId="852"/>
    <cellStyle name="20% - Énfasis4 2 4" xfId="853"/>
    <cellStyle name="20% - Énfasis4 2 5" xfId="854"/>
    <cellStyle name="20% - Énfasis4 2 6" xfId="855"/>
    <cellStyle name="20% - Énfasis4 3" xfId="856"/>
    <cellStyle name="20% - Énfasis4 3 2" xfId="857"/>
    <cellStyle name="20% - Énfasis4 3 2 2" xfId="858"/>
    <cellStyle name="20% - Énfasis4 3 3" xfId="859"/>
    <cellStyle name="20% - Énfasis4 3 4" xfId="860"/>
    <cellStyle name="20% - Énfasis4 3 5" xfId="861"/>
    <cellStyle name="20% - Énfasis4 4" xfId="862"/>
    <cellStyle name="20% - Énfasis4 4 2" xfId="863"/>
    <cellStyle name="20% - Énfasis4 4 2 2" xfId="864"/>
    <cellStyle name="20% - Énfasis4 4 3" xfId="865"/>
    <cellStyle name="20% - Énfasis4 5" xfId="866"/>
    <cellStyle name="20% - Énfasis4 5 2" xfId="867"/>
    <cellStyle name="20% - Énfasis4 5 2 2" xfId="868"/>
    <cellStyle name="20% - Énfasis4 5 3" xfId="869"/>
    <cellStyle name="20% - Énfasis4 5 4" xfId="870"/>
    <cellStyle name="20% - Énfasis4 5 5" xfId="871"/>
    <cellStyle name="20% - Énfasis4 5 5 2" xfId="872"/>
    <cellStyle name="20% - Énfasis4 5 6" xfId="873"/>
    <cellStyle name="20% - Énfasis4 6" xfId="874"/>
    <cellStyle name="20% - Énfasis4 6 2" xfId="875"/>
    <cellStyle name="20% - Énfasis4 6 2 2" xfId="876"/>
    <cellStyle name="20% - Énfasis4 6 2 2 2" xfId="877"/>
    <cellStyle name="20% - Énfasis4 6 2 3" xfId="878"/>
    <cellStyle name="20% - Énfasis4 6 3" xfId="879"/>
    <cellStyle name="20% - Énfasis4 6 3 2" xfId="880"/>
    <cellStyle name="20% - Énfasis4 6 4" xfId="881"/>
    <cellStyle name="20% - Énfasis4 6 4 2" xfId="882"/>
    <cellStyle name="20% - Énfasis4 6 5" xfId="883"/>
    <cellStyle name="20% - Énfasis4 6 5 2" xfId="884"/>
    <cellStyle name="20% - Énfasis4 6 6" xfId="885"/>
    <cellStyle name="20% - Énfasis4 7" xfId="886"/>
    <cellStyle name="20% - Énfasis4 7 2" xfId="887"/>
    <cellStyle name="20% - Énfasis4 7 2 2" xfId="888"/>
    <cellStyle name="20% - Énfasis4 7 3" xfId="889"/>
    <cellStyle name="20% - Énfasis4 7 3 2" xfId="890"/>
    <cellStyle name="20% - Énfasis4 7 4" xfId="891"/>
    <cellStyle name="20% - Énfasis4 7 4 2" xfId="892"/>
    <cellStyle name="20% - Énfasis4 7 5" xfId="893"/>
    <cellStyle name="20% - Énfasis4 8" xfId="894"/>
    <cellStyle name="20% - Énfasis4 8 2" xfId="895"/>
    <cellStyle name="20% - Énfasis4 8 2 2" xfId="896"/>
    <cellStyle name="20% - Énfasis4 8 3" xfId="897"/>
    <cellStyle name="20% - Énfasis4 8 4" xfId="898"/>
    <cellStyle name="20% - Énfasis4 8 5" xfId="899"/>
    <cellStyle name="20% - Énfasis4 8 5 2" xfId="900"/>
    <cellStyle name="20% - Énfasis4 8 6" xfId="901"/>
    <cellStyle name="20% - Énfasis4 9" xfId="902"/>
    <cellStyle name="20% - Énfasis4 9 2" xfId="903"/>
    <cellStyle name="20% - Énfasis5" xfId="904"/>
    <cellStyle name="20% - Énfasis5 10" xfId="905"/>
    <cellStyle name="20% - Énfasis5 11" xfId="906"/>
    <cellStyle name="20% - Énfasis5 11 2" xfId="907"/>
    <cellStyle name="20% - Énfasis5 12" xfId="908"/>
    <cellStyle name="20% - Énfasis5 12 2" xfId="909"/>
    <cellStyle name="20% - Énfasis5 2" xfId="910"/>
    <cellStyle name="20% - Énfasis5 2 2" xfId="911"/>
    <cellStyle name="20% - Énfasis5 2 2 2" xfId="912"/>
    <cellStyle name="20% - Énfasis5 2 2 2 2" xfId="913"/>
    <cellStyle name="20% - Énfasis5 2 2 3" xfId="914"/>
    <cellStyle name="20% - Énfasis5 2 2 4" xfId="915"/>
    <cellStyle name="20% - Énfasis5 2 2 5" xfId="916"/>
    <cellStyle name="20% - Énfasis5 2 3" xfId="917"/>
    <cellStyle name="20% - Énfasis5 2 3 2" xfId="918"/>
    <cellStyle name="20% - Énfasis5 2 4" xfId="919"/>
    <cellStyle name="20% - Énfasis5 2 5" xfId="920"/>
    <cellStyle name="20% - Énfasis5 2 6" xfId="921"/>
    <cellStyle name="20% - Énfasis5 3" xfId="922"/>
    <cellStyle name="20% - Énfasis5 3 2" xfId="923"/>
    <cellStyle name="20% - Énfasis5 3 2 2" xfId="924"/>
    <cellStyle name="20% - Énfasis5 3 3" xfId="925"/>
    <cellStyle name="20% - Énfasis5 3 4" xfId="926"/>
    <cellStyle name="20% - Énfasis5 3 5" xfId="927"/>
    <cellStyle name="20% - Énfasis5 4" xfId="928"/>
    <cellStyle name="20% - Énfasis5 4 2" xfId="929"/>
    <cellStyle name="20% - Énfasis5 4 2 2" xfId="930"/>
    <cellStyle name="20% - Énfasis5 4 3" xfId="931"/>
    <cellStyle name="20% - Énfasis5 5" xfId="932"/>
    <cellStyle name="20% - Énfasis5 5 2" xfId="933"/>
    <cellStyle name="20% - Énfasis5 5 2 2" xfId="934"/>
    <cellStyle name="20% - Énfasis5 5 3" xfId="935"/>
    <cellStyle name="20% - Énfasis5 5 4" xfId="936"/>
    <cellStyle name="20% - Énfasis5 5 5" xfId="937"/>
    <cellStyle name="20% - Énfasis5 5 5 2" xfId="938"/>
    <cellStyle name="20% - Énfasis5 5 6" xfId="939"/>
    <cellStyle name="20% - Énfasis5 6" xfId="940"/>
    <cellStyle name="20% - Énfasis5 6 2" xfId="941"/>
    <cellStyle name="20% - Énfasis5 6 2 2" xfId="942"/>
    <cellStyle name="20% - Énfasis5 6 2 2 2" xfId="943"/>
    <cellStyle name="20% - Énfasis5 6 2 3" xfId="944"/>
    <cellStyle name="20% - Énfasis5 6 3" xfId="945"/>
    <cellStyle name="20% - Énfasis5 6 3 2" xfId="946"/>
    <cellStyle name="20% - Énfasis5 6 4" xfId="947"/>
    <cellStyle name="20% - Énfasis5 6 4 2" xfId="948"/>
    <cellStyle name="20% - Énfasis5 6 5" xfId="949"/>
    <cellStyle name="20% - Énfasis5 6 5 2" xfId="950"/>
    <cellStyle name="20% - Énfasis5 6 6" xfId="951"/>
    <cellStyle name="20% - Énfasis5 7" xfId="952"/>
    <cellStyle name="20% - Énfasis5 7 2" xfId="953"/>
    <cellStyle name="20% - Énfasis5 7 2 2" xfId="954"/>
    <cellStyle name="20% - Énfasis5 7 3" xfId="955"/>
    <cellStyle name="20% - Énfasis5 7 3 2" xfId="956"/>
    <cellStyle name="20% - Énfasis5 7 4" xfId="957"/>
    <cellStyle name="20% - Énfasis5 7 4 2" xfId="958"/>
    <cellStyle name="20% - Énfasis5 7 5" xfId="959"/>
    <cellStyle name="20% - Énfasis5 8" xfId="960"/>
    <cellStyle name="20% - Énfasis5 8 2" xfId="961"/>
    <cellStyle name="20% - Énfasis5 8 2 2" xfId="962"/>
    <cellStyle name="20% - Énfasis5 8 3" xfId="963"/>
    <cellStyle name="20% - Énfasis5 8 4" xfId="964"/>
    <cellStyle name="20% - Énfasis5 8 5" xfId="965"/>
    <cellStyle name="20% - Énfasis5 8 5 2" xfId="966"/>
    <cellStyle name="20% - Énfasis5 8 6" xfId="967"/>
    <cellStyle name="20% - Énfasis5 9" xfId="968"/>
    <cellStyle name="20% - Énfasis5 9 2" xfId="969"/>
    <cellStyle name="20% - Énfasis6" xfId="970"/>
    <cellStyle name="20% - Énfasis6 10" xfId="971"/>
    <cellStyle name="20% - Énfasis6 11" xfId="972"/>
    <cellStyle name="20% - Énfasis6 11 2" xfId="973"/>
    <cellStyle name="20% - Énfasis6 12" xfId="974"/>
    <cellStyle name="20% - Énfasis6 12 2" xfId="975"/>
    <cellStyle name="20% - Énfasis6 2" xfId="976"/>
    <cellStyle name="20% - Énfasis6 2 2" xfId="977"/>
    <cellStyle name="20% - Énfasis6 2 2 2" xfId="978"/>
    <cellStyle name="20% - Énfasis6 2 2 2 2" xfId="979"/>
    <cellStyle name="20% - Énfasis6 2 2 3" xfId="980"/>
    <cellStyle name="20% - Énfasis6 2 2 4" xfId="981"/>
    <cellStyle name="20% - Énfasis6 2 2 5" xfId="982"/>
    <cellStyle name="20% - Énfasis6 2 3" xfId="983"/>
    <cellStyle name="20% - Énfasis6 2 3 2" xfId="984"/>
    <cellStyle name="20% - Énfasis6 2 4" xfId="985"/>
    <cellStyle name="20% - Énfasis6 2 5" xfId="986"/>
    <cellStyle name="20% - Énfasis6 2 6" xfId="987"/>
    <cellStyle name="20% - Énfasis6 3" xfId="988"/>
    <cellStyle name="20% - Énfasis6 3 2" xfId="989"/>
    <cellStyle name="20% - Énfasis6 3 2 2" xfId="990"/>
    <cellStyle name="20% - Énfasis6 3 3" xfId="991"/>
    <cellStyle name="20% - Énfasis6 3 4" xfId="992"/>
    <cellStyle name="20% - Énfasis6 3 5" xfId="993"/>
    <cellStyle name="20% - Énfasis6 4" xfId="994"/>
    <cellStyle name="20% - Énfasis6 4 2" xfId="995"/>
    <cellStyle name="20% - Énfasis6 4 2 2" xfId="996"/>
    <cellStyle name="20% - Énfasis6 4 3" xfId="997"/>
    <cellStyle name="20% - Énfasis6 5" xfId="998"/>
    <cellStyle name="20% - Énfasis6 5 2" xfId="999"/>
    <cellStyle name="20% - Énfasis6 5 2 2" xfId="1000"/>
    <cellStyle name="20% - Énfasis6 5 3" xfId="1001"/>
    <cellStyle name="20% - Énfasis6 5 4" xfId="1002"/>
    <cellStyle name="20% - Énfasis6 5 5" xfId="1003"/>
    <cellStyle name="20% - Énfasis6 5 5 2" xfId="1004"/>
    <cellStyle name="20% - Énfasis6 5 6" xfId="1005"/>
    <cellStyle name="20% - Énfasis6 6" xfId="1006"/>
    <cellStyle name="20% - Énfasis6 6 2" xfId="1007"/>
    <cellStyle name="20% - Énfasis6 6 2 2" xfId="1008"/>
    <cellStyle name="20% - Énfasis6 6 2 2 2" xfId="1009"/>
    <cellStyle name="20% - Énfasis6 6 2 3" xfId="1010"/>
    <cellStyle name="20% - Énfasis6 6 3" xfId="1011"/>
    <cellStyle name="20% - Énfasis6 6 3 2" xfId="1012"/>
    <cellStyle name="20% - Énfasis6 6 4" xfId="1013"/>
    <cellStyle name="20% - Énfasis6 6 4 2" xfId="1014"/>
    <cellStyle name="20% - Énfasis6 6 5" xfId="1015"/>
    <cellStyle name="20% - Énfasis6 6 5 2" xfId="1016"/>
    <cellStyle name="20% - Énfasis6 6 6" xfId="1017"/>
    <cellStyle name="20% - Énfasis6 7" xfId="1018"/>
    <cellStyle name="20% - Énfasis6 7 2" xfId="1019"/>
    <cellStyle name="20% - Énfasis6 7 2 2" xfId="1020"/>
    <cellStyle name="20% - Énfasis6 7 3" xfId="1021"/>
    <cellStyle name="20% - Énfasis6 7 3 2" xfId="1022"/>
    <cellStyle name="20% - Énfasis6 7 4" xfId="1023"/>
    <cellStyle name="20% - Énfasis6 7 4 2" xfId="1024"/>
    <cellStyle name="20% - Énfasis6 7 5" xfId="1025"/>
    <cellStyle name="20% - Énfasis6 8" xfId="1026"/>
    <cellStyle name="20% - Énfasis6 8 2" xfId="1027"/>
    <cellStyle name="20% - Énfasis6 8 2 2" xfId="1028"/>
    <cellStyle name="20% - Énfasis6 8 3" xfId="1029"/>
    <cellStyle name="20% - Énfasis6 8 4" xfId="1030"/>
    <cellStyle name="20% - Énfasis6 8 5" xfId="1031"/>
    <cellStyle name="20% - Énfasis6 8 5 2" xfId="1032"/>
    <cellStyle name="20% - Énfasis6 8 6" xfId="1033"/>
    <cellStyle name="20% - Énfasis6 9" xfId="1034"/>
    <cellStyle name="20% - Énfasis6 9 2" xfId="1035"/>
    <cellStyle name="20% - アクセント 1" xfId="1036"/>
    <cellStyle name="20% - アクセント 1 2" xfId="1037"/>
    <cellStyle name="20% - アクセント 1 3" xfId="1038"/>
    <cellStyle name="20% - アクセント 2" xfId="1039"/>
    <cellStyle name="20% - アクセント 2 2" xfId="1040"/>
    <cellStyle name="20% - アクセント 2 3" xfId="1041"/>
    <cellStyle name="20% - アクセント 3" xfId="1042"/>
    <cellStyle name="20% - アクセント 3 2" xfId="1043"/>
    <cellStyle name="20% - アクセント 3 3" xfId="1044"/>
    <cellStyle name="20% - アクセント 4" xfId="1045"/>
    <cellStyle name="20% - アクセント 4 2" xfId="1046"/>
    <cellStyle name="20% - アクセント 4 3" xfId="1047"/>
    <cellStyle name="20% - アクセント 5" xfId="1048"/>
    <cellStyle name="20% - アクセント 5 2" xfId="1049"/>
    <cellStyle name="20% - アクセント 5 3" xfId="1050"/>
    <cellStyle name="20% - アクセント 6" xfId="1051"/>
    <cellStyle name="20% - アクセント 6 2" xfId="1052"/>
    <cellStyle name="20% - アクセント 6 3" xfId="1053"/>
    <cellStyle name="20% - 강조색1" xfId="1054"/>
    <cellStyle name="20% - 강조색2" xfId="1055"/>
    <cellStyle name="20% - 강조색3" xfId="1056"/>
    <cellStyle name="20% - 강조색4" xfId="1057"/>
    <cellStyle name="20% - 강조색5" xfId="1058"/>
    <cellStyle name="20% - 강조색6" xfId="1059"/>
    <cellStyle name="2mitP" xfId="1060"/>
    <cellStyle name="2ohneP" xfId="1061"/>
    <cellStyle name="2ohneP 2" xfId="1062"/>
    <cellStyle name="2ohneP 3" xfId="1063"/>
    <cellStyle name="2ohneP 4" xfId="1064"/>
    <cellStyle name="3 indents" xfId="1065"/>
    <cellStyle name="3 indents 2" xfId="1066"/>
    <cellStyle name="3 indents 3" xfId="1067"/>
    <cellStyle name="3 indents 4" xfId="1068"/>
    <cellStyle name="3 indents 5" xfId="1069"/>
    <cellStyle name="3mitP" xfId="1070"/>
    <cellStyle name="3ohneP" xfId="1071"/>
    <cellStyle name="4 indents" xfId="1072"/>
    <cellStyle name="4 indents 2" xfId="1073"/>
    <cellStyle name="4 indents 3" xfId="1074"/>
    <cellStyle name="4 indents 4" xfId="1075"/>
    <cellStyle name="4 indents 5" xfId="1076"/>
    <cellStyle name="40 % - Markeringsfarve1 2" xfId="1077"/>
    <cellStyle name="40 % - Markeringsfarve2 2" xfId="1078"/>
    <cellStyle name="40 % - Markeringsfarve3 2" xfId="1079"/>
    <cellStyle name="40 % - Markeringsfarve4 2" xfId="1080"/>
    <cellStyle name="40 % - Markeringsfarve5 2" xfId="1081"/>
    <cellStyle name="40 % - Markeringsfarve6 2" xfId="1082"/>
    <cellStyle name="40 % - Accent1" xfId="1083"/>
    <cellStyle name="40 % - Accent1 2" xfId="1084"/>
    <cellStyle name="40 % - Accent1 2 2" xfId="1085"/>
    <cellStyle name="40 % - Accent1 3" xfId="1086"/>
    <cellStyle name="40 % - Accent1 4" xfId="1087"/>
    <cellStyle name="40 % - Accent2" xfId="1088"/>
    <cellStyle name="40 % - Accent2 2" xfId="1089"/>
    <cellStyle name="40 % - Accent2 3" xfId="1090"/>
    <cellStyle name="40 % - Accent3" xfId="1091"/>
    <cellStyle name="40 % - Accent3 2" xfId="1092"/>
    <cellStyle name="40 % - Accent3 2 2" xfId="1093"/>
    <cellStyle name="40 % - Accent3 3" xfId="1094"/>
    <cellStyle name="40 % - Accent3 4" xfId="1095"/>
    <cellStyle name="40 % - Accent4" xfId="1096"/>
    <cellStyle name="40 % - Accent4 2" xfId="1097"/>
    <cellStyle name="40 % - Accent4 2 2" xfId="1098"/>
    <cellStyle name="40 % - Accent4 3" xfId="1099"/>
    <cellStyle name="40 % - Accent4 4" xfId="1100"/>
    <cellStyle name="40 % - Accent5" xfId="1101"/>
    <cellStyle name="40 % - Accent5 2" xfId="1102"/>
    <cellStyle name="40 % - Accent5 2 2" xfId="1103"/>
    <cellStyle name="40 % - Accent5 3" xfId="1104"/>
    <cellStyle name="40 % - Accent5 4" xfId="1105"/>
    <cellStyle name="40 % - Accent6" xfId="1106"/>
    <cellStyle name="40 % - Accent6 2" xfId="1107"/>
    <cellStyle name="40 % - Accent6 2 2" xfId="1108"/>
    <cellStyle name="40 % - Accent6 3" xfId="1109"/>
    <cellStyle name="40 % - Accent6 4" xfId="1110"/>
    <cellStyle name="40% - Accent1 10" xfId="1111"/>
    <cellStyle name="40% - Accent1 11" xfId="1112"/>
    <cellStyle name="40% - Accent1 12" xfId="1113"/>
    <cellStyle name="40% - Accent1 13" xfId="1114"/>
    <cellStyle name="40% - Accent1 14" xfId="1115"/>
    <cellStyle name="40% - Accent1 15" xfId="1116"/>
    <cellStyle name="40% - Accent1 16" xfId="1117"/>
    <cellStyle name="40% - Accent1 17" xfId="1118"/>
    <cellStyle name="40% - Accent1 18" xfId="1119"/>
    <cellStyle name="40% - Accent1 19" xfId="1120"/>
    <cellStyle name="40% - Accent1 2" xfId="1121"/>
    <cellStyle name="40% - Accent1 2 2" xfId="1122"/>
    <cellStyle name="40% - Accent1 2 2 2" xfId="1123"/>
    <cellStyle name="40% - Accent1 2 3" xfId="1124"/>
    <cellStyle name="40% - Accent1 2 4" xfId="1125"/>
    <cellStyle name="40% - Accent1 2 5" xfId="1126"/>
    <cellStyle name="40% - Accent1 3" xfId="1127"/>
    <cellStyle name="40% - Accent1 3 2" xfId="1128"/>
    <cellStyle name="40% - Accent1 4" xfId="1129"/>
    <cellStyle name="40% - Accent1 5" xfId="1130"/>
    <cellStyle name="40% - Accent1 6" xfId="1131"/>
    <cellStyle name="40% - Accent1 7" xfId="1132"/>
    <cellStyle name="40% - Accent1 8" xfId="1133"/>
    <cellStyle name="40% - Accent1 9" xfId="1134"/>
    <cellStyle name="40% - Accent2 10" xfId="1135"/>
    <cellStyle name="40% - Accent2 11" xfId="1136"/>
    <cellStyle name="40% - Accent2 12" xfId="1137"/>
    <cellStyle name="40% - Accent2 13" xfId="1138"/>
    <cellStyle name="40% - Accent2 14" xfId="1139"/>
    <cellStyle name="40% - Accent2 15" xfId="1140"/>
    <cellStyle name="40% - Accent2 16" xfId="1141"/>
    <cellStyle name="40% - Accent2 17" xfId="1142"/>
    <cellStyle name="40% - Accent2 18" xfId="1143"/>
    <cellStyle name="40% - Accent2 19" xfId="1144"/>
    <cellStyle name="40% - Accent2 2" xfId="1145"/>
    <cellStyle name="40% - Accent2 2 2" xfId="1146"/>
    <cellStyle name="40% - Accent2 2 2 2" xfId="1147"/>
    <cellStyle name="40% - Accent2 2 3" xfId="1148"/>
    <cellStyle name="40% - Accent2 2 4" xfId="1149"/>
    <cellStyle name="40% - Accent2 3" xfId="1150"/>
    <cellStyle name="40% - Accent2 3 2" xfId="1151"/>
    <cellStyle name="40% - Accent2 4" xfId="1152"/>
    <cellStyle name="40% - Accent2 5" xfId="1153"/>
    <cellStyle name="40% - Accent2 6" xfId="1154"/>
    <cellStyle name="40% - Accent2 7" xfId="1155"/>
    <cellStyle name="40% - Accent2 8" xfId="1156"/>
    <cellStyle name="40% - Accent2 9" xfId="1157"/>
    <cellStyle name="40% - Accent3 10" xfId="1158"/>
    <cellStyle name="40% - Accent3 11" xfId="1159"/>
    <cellStyle name="40% - Accent3 12" xfId="1160"/>
    <cellStyle name="40% - Accent3 13" xfId="1161"/>
    <cellStyle name="40% - Accent3 14" xfId="1162"/>
    <cellStyle name="40% - Accent3 15" xfId="1163"/>
    <cellStyle name="40% - Accent3 16" xfId="1164"/>
    <cellStyle name="40% - Accent3 17" xfId="1165"/>
    <cellStyle name="40% - Accent3 18" xfId="1166"/>
    <cellStyle name="40% - Accent3 19" xfId="1167"/>
    <cellStyle name="40% - Accent3 2" xfId="1168"/>
    <cellStyle name="40% - Accent3 2 2" xfId="1169"/>
    <cellStyle name="40% - Accent3 2 2 2" xfId="1170"/>
    <cellStyle name="40% - Accent3 2 3" xfId="1171"/>
    <cellStyle name="40% - Accent3 2 4" xfId="1172"/>
    <cellStyle name="40% - Accent3 2 5" xfId="1173"/>
    <cellStyle name="40% - Accent3 3" xfId="1174"/>
    <cellStyle name="40% - Accent3 3 2" xfId="1175"/>
    <cellStyle name="40% - Accent3 4" xfId="1176"/>
    <cellStyle name="40% - Accent3 5" xfId="1177"/>
    <cellStyle name="40% - Accent3 6" xfId="1178"/>
    <cellStyle name="40% - Accent3 7" xfId="1179"/>
    <cellStyle name="40% - Accent3 8" xfId="1180"/>
    <cellStyle name="40% - Accent3 9" xfId="1181"/>
    <cellStyle name="40% - Accent4 10" xfId="1182"/>
    <cellStyle name="40% - Accent4 11" xfId="1183"/>
    <cellStyle name="40% - Accent4 12" xfId="1184"/>
    <cellStyle name="40% - Accent4 13" xfId="1185"/>
    <cellStyle name="40% - Accent4 14" xfId="1186"/>
    <cellStyle name="40% - Accent4 15" xfId="1187"/>
    <cellStyle name="40% - Accent4 16" xfId="1188"/>
    <cellStyle name="40% - Accent4 17" xfId="1189"/>
    <cellStyle name="40% - Accent4 18" xfId="1190"/>
    <cellStyle name="40% - Accent4 19" xfId="1191"/>
    <cellStyle name="40% - Accent4 2" xfId="1192"/>
    <cellStyle name="40% - Accent4 2 2" xfId="1193"/>
    <cellStyle name="40% - Accent4 2 2 2" xfId="1194"/>
    <cellStyle name="40% - Accent4 2 3" xfId="1195"/>
    <cellStyle name="40% - Accent4 2 4" xfId="1196"/>
    <cellStyle name="40% - Accent4 2 5" xfId="1197"/>
    <cellStyle name="40% - Accent4 3" xfId="1198"/>
    <cellStyle name="40% - Accent4 3 2" xfId="1199"/>
    <cellStyle name="40% - Accent4 4" xfId="1200"/>
    <cellStyle name="40% - Accent4 5" xfId="1201"/>
    <cellStyle name="40% - Accent4 6" xfId="1202"/>
    <cellStyle name="40% - Accent4 7" xfId="1203"/>
    <cellStyle name="40% - Accent4 8" xfId="1204"/>
    <cellStyle name="40% - Accent4 9" xfId="1205"/>
    <cellStyle name="40% - Accent5 10" xfId="1206"/>
    <cellStyle name="40% - Accent5 11" xfId="1207"/>
    <cellStyle name="40% - Accent5 12" xfId="1208"/>
    <cellStyle name="40% - Accent5 13" xfId="1209"/>
    <cellStyle name="40% - Accent5 14" xfId="1210"/>
    <cellStyle name="40% - Accent5 15" xfId="1211"/>
    <cellStyle name="40% - Accent5 16" xfId="1212"/>
    <cellStyle name="40% - Accent5 17" xfId="1213"/>
    <cellStyle name="40% - Accent5 18" xfId="1214"/>
    <cellStyle name="40% - Accent5 19" xfId="1215"/>
    <cellStyle name="40% - Accent5 2" xfId="1216"/>
    <cellStyle name="40% - Accent5 2 2" xfId="1217"/>
    <cellStyle name="40% - Accent5 2 2 2" xfId="1218"/>
    <cellStyle name="40% - Accent5 2 3" xfId="1219"/>
    <cellStyle name="40% - Accent5 2 4" xfId="1220"/>
    <cellStyle name="40% - Accent5 2 5" xfId="1221"/>
    <cellStyle name="40% - Accent5 3" xfId="1222"/>
    <cellStyle name="40% - Accent5 3 2" xfId="1223"/>
    <cellStyle name="40% - Accent5 4" xfId="1224"/>
    <cellStyle name="40% - Accent5 5" xfId="1225"/>
    <cellStyle name="40% - Accent5 6" xfId="1226"/>
    <cellStyle name="40% - Accent5 7" xfId="1227"/>
    <cellStyle name="40% - Accent5 8" xfId="1228"/>
    <cellStyle name="40% - Accent5 9" xfId="1229"/>
    <cellStyle name="40% - Accent6 10" xfId="1230"/>
    <cellStyle name="40% - Accent6 11" xfId="1231"/>
    <cellStyle name="40% - Accent6 12" xfId="1232"/>
    <cellStyle name="40% - Accent6 13" xfId="1233"/>
    <cellStyle name="40% - Accent6 14" xfId="1234"/>
    <cellStyle name="40% - Accent6 15" xfId="1235"/>
    <cellStyle name="40% - Accent6 16" xfId="1236"/>
    <cellStyle name="40% - Accent6 17" xfId="1237"/>
    <cellStyle name="40% - Accent6 18" xfId="1238"/>
    <cellStyle name="40% - Accent6 19" xfId="1239"/>
    <cellStyle name="40% - Accent6 2" xfId="1240"/>
    <cellStyle name="40% - Accent6 2 2" xfId="1241"/>
    <cellStyle name="40% - Accent6 2 2 2" xfId="1242"/>
    <cellStyle name="40% - Accent6 2 3" xfId="1243"/>
    <cellStyle name="40% - Accent6 2 4" xfId="1244"/>
    <cellStyle name="40% - Accent6 2 5" xfId="1245"/>
    <cellStyle name="40% - Accent6 3" xfId="1246"/>
    <cellStyle name="40% - Accent6 3 2" xfId="1247"/>
    <cellStyle name="40% - Accent6 4" xfId="1248"/>
    <cellStyle name="40% - Accent6 5" xfId="1249"/>
    <cellStyle name="40% - Accent6 6" xfId="1250"/>
    <cellStyle name="40% - Accent6 7" xfId="1251"/>
    <cellStyle name="40% - Accent6 8" xfId="1252"/>
    <cellStyle name="40% - Accent6 9" xfId="1253"/>
    <cellStyle name="40% - Akzent1" xfId="1254"/>
    <cellStyle name="40% - Akzent2" xfId="1255"/>
    <cellStyle name="40% - Akzent3" xfId="1256"/>
    <cellStyle name="40% - Akzent4" xfId="1257"/>
    <cellStyle name="40% - Akzent5" xfId="1258"/>
    <cellStyle name="40% - Akzent6" xfId="1259"/>
    <cellStyle name="40% - Colore 1" xfId="1260"/>
    <cellStyle name="40% - Colore 1 2" xfId="1261"/>
    <cellStyle name="40% - Colore 1 3" xfId="1262"/>
    <cellStyle name="40% - Colore 2" xfId="1263"/>
    <cellStyle name="40% - Colore 2 2" xfId="1264"/>
    <cellStyle name="40% - Colore 2 3" xfId="1265"/>
    <cellStyle name="40% - Colore 3" xfId="1266"/>
    <cellStyle name="40% - Colore 3 2" xfId="1267"/>
    <cellStyle name="40% - Colore 3 3" xfId="1268"/>
    <cellStyle name="40% - Colore 4" xfId="1269"/>
    <cellStyle name="40% - Colore 4 2" xfId="1270"/>
    <cellStyle name="40% - Colore 4 3" xfId="1271"/>
    <cellStyle name="40% - Colore 5" xfId="1272"/>
    <cellStyle name="40% - Colore 5 2" xfId="1273"/>
    <cellStyle name="40% - Colore 5 3" xfId="1274"/>
    <cellStyle name="40% - Colore 6" xfId="1275"/>
    <cellStyle name="40% - Colore 6 2" xfId="1276"/>
    <cellStyle name="40% - Colore 6 3" xfId="1277"/>
    <cellStyle name="40% - Énfasis1" xfId="1278"/>
    <cellStyle name="40% - Énfasis1 10" xfId="1279"/>
    <cellStyle name="40% - Énfasis1 11" xfId="1280"/>
    <cellStyle name="40% - Énfasis1 11 2" xfId="1281"/>
    <cellStyle name="40% - Énfasis1 12" xfId="1282"/>
    <cellStyle name="40% - Énfasis1 12 2" xfId="1283"/>
    <cellStyle name="40% - Énfasis1 2" xfId="1284"/>
    <cellStyle name="40% - Énfasis1 2 2" xfId="1285"/>
    <cellStyle name="40% - Énfasis1 2 2 2" xfId="1286"/>
    <cellStyle name="40% - Énfasis1 2 2 2 2" xfId="1287"/>
    <cellStyle name="40% - Énfasis1 2 2 3" xfId="1288"/>
    <cellStyle name="40% - Énfasis1 2 2 4" xfId="1289"/>
    <cellStyle name="40% - Énfasis1 2 2 5" xfId="1290"/>
    <cellStyle name="40% - Énfasis1 2 3" xfId="1291"/>
    <cellStyle name="40% - Énfasis1 2 3 2" xfId="1292"/>
    <cellStyle name="40% - Énfasis1 2 4" xfId="1293"/>
    <cellStyle name="40% - Énfasis1 2 5" xfId="1294"/>
    <cellStyle name="40% - Énfasis1 2 6" xfId="1295"/>
    <cellStyle name="40% - Énfasis1 3" xfId="1296"/>
    <cellStyle name="40% - Énfasis1 3 2" xfId="1297"/>
    <cellStyle name="40% - Énfasis1 3 2 2" xfId="1298"/>
    <cellStyle name="40% - Énfasis1 3 3" xfId="1299"/>
    <cellStyle name="40% - Énfasis1 3 4" xfId="1300"/>
    <cellStyle name="40% - Énfasis1 3 5" xfId="1301"/>
    <cellStyle name="40% - Énfasis1 4" xfId="1302"/>
    <cellStyle name="40% - Énfasis1 4 2" xfId="1303"/>
    <cellStyle name="40% - Énfasis1 4 2 2" xfId="1304"/>
    <cellStyle name="40% - Énfasis1 4 3" xfId="1305"/>
    <cellStyle name="40% - Énfasis1 5" xfId="1306"/>
    <cellStyle name="40% - Énfasis1 5 2" xfId="1307"/>
    <cellStyle name="40% - Énfasis1 5 2 2" xfId="1308"/>
    <cellStyle name="40% - Énfasis1 5 3" xfId="1309"/>
    <cellStyle name="40% - Énfasis1 5 4" xfId="1310"/>
    <cellStyle name="40% - Énfasis1 5 5" xfId="1311"/>
    <cellStyle name="40% - Énfasis1 5 5 2" xfId="1312"/>
    <cellStyle name="40% - Énfasis1 5 6" xfId="1313"/>
    <cellStyle name="40% - Énfasis1 6" xfId="1314"/>
    <cellStyle name="40% - Énfasis1 6 2" xfId="1315"/>
    <cellStyle name="40% - Énfasis1 6 2 2" xfId="1316"/>
    <cellStyle name="40% - Énfasis1 6 2 2 2" xfId="1317"/>
    <cellStyle name="40% - Énfasis1 6 2 3" xfId="1318"/>
    <cellStyle name="40% - Énfasis1 6 3" xfId="1319"/>
    <cellStyle name="40% - Énfasis1 6 3 2" xfId="1320"/>
    <cellStyle name="40% - Énfasis1 6 4" xfId="1321"/>
    <cellStyle name="40% - Énfasis1 6 4 2" xfId="1322"/>
    <cellStyle name="40% - Énfasis1 6 5" xfId="1323"/>
    <cellStyle name="40% - Énfasis1 6 5 2" xfId="1324"/>
    <cellStyle name="40% - Énfasis1 6 6" xfId="1325"/>
    <cellStyle name="40% - Énfasis1 7" xfId="1326"/>
    <cellStyle name="40% - Énfasis1 7 2" xfId="1327"/>
    <cellStyle name="40% - Énfasis1 7 2 2" xfId="1328"/>
    <cellStyle name="40% - Énfasis1 7 3" xfId="1329"/>
    <cellStyle name="40% - Énfasis1 7 3 2" xfId="1330"/>
    <cellStyle name="40% - Énfasis1 7 4" xfId="1331"/>
    <cellStyle name="40% - Énfasis1 7 4 2" xfId="1332"/>
    <cellStyle name="40% - Énfasis1 7 5" xfId="1333"/>
    <cellStyle name="40% - Énfasis1 8" xfId="1334"/>
    <cellStyle name="40% - Énfasis1 8 2" xfId="1335"/>
    <cellStyle name="40% - Énfasis1 8 2 2" xfId="1336"/>
    <cellStyle name="40% - Énfasis1 8 3" xfId="1337"/>
    <cellStyle name="40% - Énfasis1 8 4" xfId="1338"/>
    <cellStyle name="40% - Énfasis1 8 5" xfId="1339"/>
    <cellStyle name="40% - Énfasis1 8 5 2" xfId="1340"/>
    <cellStyle name="40% - Énfasis1 8 6" xfId="1341"/>
    <cellStyle name="40% - Énfasis1 9" xfId="1342"/>
    <cellStyle name="40% - Énfasis1 9 2" xfId="1343"/>
    <cellStyle name="40% - Énfasis2" xfId="1344"/>
    <cellStyle name="40% - Énfasis2 10" xfId="1345"/>
    <cellStyle name="40% - Énfasis2 11" xfId="1346"/>
    <cellStyle name="40% - Énfasis2 11 2" xfId="1347"/>
    <cellStyle name="40% - Énfasis2 12" xfId="1348"/>
    <cellStyle name="40% - Énfasis2 12 2" xfId="1349"/>
    <cellStyle name="40% - Énfasis2 2" xfId="1350"/>
    <cellStyle name="40% - Énfasis2 2 2" xfId="1351"/>
    <cellStyle name="40% - Énfasis2 2 2 2" xfId="1352"/>
    <cellStyle name="40% - Énfasis2 2 2 2 2" xfId="1353"/>
    <cellStyle name="40% - Énfasis2 2 2 3" xfId="1354"/>
    <cellStyle name="40% - Énfasis2 2 2 4" xfId="1355"/>
    <cellStyle name="40% - Énfasis2 2 2 5" xfId="1356"/>
    <cellStyle name="40% - Énfasis2 2 3" xfId="1357"/>
    <cellStyle name="40% - Énfasis2 2 3 2" xfId="1358"/>
    <cellStyle name="40% - Énfasis2 2 4" xfId="1359"/>
    <cellStyle name="40% - Énfasis2 2 5" xfId="1360"/>
    <cellStyle name="40% - Énfasis2 2 6" xfId="1361"/>
    <cellStyle name="40% - Énfasis2 3" xfId="1362"/>
    <cellStyle name="40% - Énfasis2 3 2" xfId="1363"/>
    <cellStyle name="40% - Énfasis2 3 2 2" xfId="1364"/>
    <cellStyle name="40% - Énfasis2 3 3" xfId="1365"/>
    <cellStyle name="40% - Énfasis2 3 4" xfId="1366"/>
    <cellStyle name="40% - Énfasis2 3 5" xfId="1367"/>
    <cellStyle name="40% - Énfasis2 4" xfId="1368"/>
    <cellStyle name="40% - Énfasis2 4 2" xfId="1369"/>
    <cellStyle name="40% - Énfasis2 4 2 2" xfId="1370"/>
    <cellStyle name="40% - Énfasis2 4 3" xfId="1371"/>
    <cellStyle name="40% - Énfasis2 5" xfId="1372"/>
    <cellStyle name="40% - Énfasis2 5 2" xfId="1373"/>
    <cellStyle name="40% - Énfasis2 5 2 2" xfId="1374"/>
    <cellStyle name="40% - Énfasis2 5 3" xfId="1375"/>
    <cellStyle name="40% - Énfasis2 5 4" xfId="1376"/>
    <cellStyle name="40% - Énfasis2 5 5" xfId="1377"/>
    <cellStyle name="40% - Énfasis2 5 5 2" xfId="1378"/>
    <cellStyle name="40% - Énfasis2 5 6" xfId="1379"/>
    <cellStyle name="40% - Énfasis2 6" xfId="1380"/>
    <cellStyle name="40% - Énfasis2 6 2" xfId="1381"/>
    <cellStyle name="40% - Énfasis2 6 2 2" xfId="1382"/>
    <cellStyle name="40% - Énfasis2 6 2 2 2" xfId="1383"/>
    <cellStyle name="40% - Énfasis2 6 2 3" xfId="1384"/>
    <cellStyle name="40% - Énfasis2 6 3" xfId="1385"/>
    <cellStyle name="40% - Énfasis2 6 3 2" xfId="1386"/>
    <cellStyle name="40% - Énfasis2 6 4" xfId="1387"/>
    <cellStyle name="40% - Énfasis2 6 4 2" xfId="1388"/>
    <cellStyle name="40% - Énfasis2 6 5" xfId="1389"/>
    <cellStyle name="40% - Énfasis2 6 5 2" xfId="1390"/>
    <cellStyle name="40% - Énfasis2 6 6" xfId="1391"/>
    <cellStyle name="40% - Énfasis2 7" xfId="1392"/>
    <cellStyle name="40% - Énfasis2 7 2" xfId="1393"/>
    <cellStyle name="40% - Énfasis2 7 2 2" xfId="1394"/>
    <cellStyle name="40% - Énfasis2 7 3" xfId="1395"/>
    <cellStyle name="40% - Énfasis2 7 3 2" xfId="1396"/>
    <cellStyle name="40% - Énfasis2 7 4" xfId="1397"/>
    <cellStyle name="40% - Énfasis2 7 4 2" xfId="1398"/>
    <cellStyle name="40% - Énfasis2 7 5" xfId="1399"/>
    <cellStyle name="40% - Énfasis2 8" xfId="1400"/>
    <cellStyle name="40% - Énfasis2 8 2" xfId="1401"/>
    <cellStyle name="40% - Énfasis2 8 2 2" xfId="1402"/>
    <cellStyle name="40% - Énfasis2 8 3" xfId="1403"/>
    <cellStyle name="40% - Énfasis2 8 4" xfId="1404"/>
    <cellStyle name="40% - Énfasis2 8 5" xfId="1405"/>
    <cellStyle name="40% - Énfasis2 8 5 2" xfId="1406"/>
    <cellStyle name="40% - Énfasis2 8 6" xfId="1407"/>
    <cellStyle name="40% - Énfasis2 9" xfId="1408"/>
    <cellStyle name="40% - Énfasis2 9 2" xfId="1409"/>
    <cellStyle name="40% - Énfasis3" xfId="1410"/>
    <cellStyle name="40% - Énfasis3 10" xfId="1411"/>
    <cellStyle name="40% - Énfasis3 11" xfId="1412"/>
    <cellStyle name="40% - Énfasis3 11 2" xfId="1413"/>
    <cellStyle name="40% - Énfasis3 12" xfId="1414"/>
    <cellStyle name="40% - Énfasis3 12 2" xfId="1415"/>
    <cellStyle name="40% - Énfasis3 2" xfId="1416"/>
    <cellStyle name="40% - Énfasis3 2 2" xfId="1417"/>
    <cellStyle name="40% - Énfasis3 2 2 2" xfId="1418"/>
    <cellStyle name="40% - Énfasis3 2 2 2 2" xfId="1419"/>
    <cellStyle name="40% - Énfasis3 2 2 3" xfId="1420"/>
    <cellStyle name="40% - Énfasis3 2 2 4" xfId="1421"/>
    <cellStyle name="40% - Énfasis3 2 2 5" xfId="1422"/>
    <cellStyle name="40% - Énfasis3 2 3" xfId="1423"/>
    <cellStyle name="40% - Énfasis3 2 3 2" xfId="1424"/>
    <cellStyle name="40% - Énfasis3 2 4" xfId="1425"/>
    <cellStyle name="40% - Énfasis3 2 5" xfId="1426"/>
    <cellStyle name="40% - Énfasis3 2 6" xfId="1427"/>
    <cellStyle name="40% - Énfasis3 3" xfId="1428"/>
    <cellStyle name="40% - Énfasis3 3 2" xfId="1429"/>
    <cellStyle name="40% - Énfasis3 3 2 2" xfId="1430"/>
    <cellStyle name="40% - Énfasis3 3 3" xfId="1431"/>
    <cellStyle name="40% - Énfasis3 3 4" xfId="1432"/>
    <cellStyle name="40% - Énfasis3 3 5" xfId="1433"/>
    <cellStyle name="40% - Énfasis3 4" xfId="1434"/>
    <cellStyle name="40% - Énfasis3 4 2" xfId="1435"/>
    <cellStyle name="40% - Énfasis3 4 2 2" xfId="1436"/>
    <cellStyle name="40% - Énfasis3 4 3" xfId="1437"/>
    <cellStyle name="40% - Énfasis3 5" xfId="1438"/>
    <cellStyle name="40% - Énfasis3 5 2" xfId="1439"/>
    <cellStyle name="40% - Énfasis3 5 2 2" xfId="1440"/>
    <cellStyle name="40% - Énfasis3 5 3" xfId="1441"/>
    <cellStyle name="40% - Énfasis3 5 4" xfId="1442"/>
    <cellStyle name="40% - Énfasis3 5 5" xfId="1443"/>
    <cellStyle name="40% - Énfasis3 5 5 2" xfId="1444"/>
    <cellStyle name="40% - Énfasis3 5 6" xfId="1445"/>
    <cellStyle name="40% - Énfasis3 6" xfId="1446"/>
    <cellStyle name="40% - Énfasis3 6 2" xfId="1447"/>
    <cellStyle name="40% - Énfasis3 6 2 2" xfId="1448"/>
    <cellStyle name="40% - Énfasis3 6 2 2 2" xfId="1449"/>
    <cellStyle name="40% - Énfasis3 6 2 3" xfId="1450"/>
    <cellStyle name="40% - Énfasis3 6 3" xfId="1451"/>
    <cellStyle name="40% - Énfasis3 6 3 2" xfId="1452"/>
    <cellStyle name="40% - Énfasis3 6 4" xfId="1453"/>
    <cellStyle name="40% - Énfasis3 6 4 2" xfId="1454"/>
    <cellStyle name="40% - Énfasis3 6 5" xfId="1455"/>
    <cellStyle name="40% - Énfasis3 6 5 2" xfId="1456"/>
    <cellStyle name="40% - Énfasis3 6 6" xfId="1457"/>
    <cellStyle name="40% - Énfasis3 7" xfId="1458"/>
    <cellStyle name="40% - Énfasis3 7 2" xfId="1459"/>
    <cellStyle name="40% - Énfasis3 7 2 2" xfId="1460"/>
    <cellStyle name="40% - Énfasis3 7 3" xfId="1461"/>
    <cellStyle name="40% - Énfasis3 7 3 2" xfId="1462"/>
    <cellStyle name="40% - Énfasis3 7 4" xfId="1463"/>
    <cellStyle name="40% - Énfasis3 7 4 2" xfId="1464"/>
    <cellStyle name="40% - Énfasis3 7 5" xfId="1465"/>
    <cellStyle name="40% - Énfasis3 8" xfId="1466"/>
    <cellStyle name="40% - Énfasis3 8 2" xfId="1467"/>
    <cellStyle name="40% - Énfasis3 8 2 2" xfId="1468"/>
    <cellStyle name="40% - Énfasis3 8 3" xfId="1469"/>
    <cellStyle name="40% - Énfasis3 8 4" xfId="1470"/>
    <cellStyle name="40% - Énfasis3 8 5" xfId="1471"/>
    <cellStyle name="40% - Énfasis3 8 5 2" xfId="1472"/>
    <cellStyle name="40% - Énfasis3 8 6" xfId="1473"/>
    <cellStyle name="40% - Énfasis3 9" xfId="1474"/>
    <cellStyle name="40% - Énfasis3 9 2" xfId="1475"/>
    <cellStyle name="40% - Énfasis4" xfId="1476"/>
    <cellStyle name="40% - Énfasis4 10" xfId="1477"/>
    <cellStyle name="40% - Énfasis4 11" xfId="1478"/>
    <cellStyle name="40% - Énfasis4 11 2" xfId="1479"/>
    <cellStyle name="40% - Énfasis4 12" xfId="1480"/>
    <cellStyle name="40% - Énfasis4 12 2" xfId="1481"/>
    <cellStyle name="40% - Énfasis4 2" xfId="1482"/>
    <cellStyle name="40% - Énfasis4 2 2" xfId="1483"/>
    <cellStyle name="40% - Énfasis4 2 2 2" xfId="1484"/>
    <cellStyle name="40% - Énfasis4 2 2 2 2" xfId="1485"/>
    <cellStyle name="40% - Énfasis4 2 2 3" xfId="1486"/>
    <cellStyle name="40% - Énfasis4 2 2 4" xfId="1487"/>
    <cellStyle name="40% - Énfasis4 2 2 5" xfId="1488"/>
    <cellStyle name="40% - Énfasis4 2 3" xfId="1489"/>
    <cellStyle name="40% - Énfasis4 2 3 2" xfId="1490"/>
    <cellStyle name="40% - Énfasis4 2 4" xfId="1491"/>
    <cellStyle name="40% - Énfasis4 2 5" xfId="1492"/>
    <cellStyle name="40% - Énfasis4 2 6" xfId="1493"/>
    <cellStyle name="40% - Énfasis4 3" xfId="1494"/>
    <cellStyle name="40% - Énfasis4 3 2" xfId="1495"/>
    <cellStyle name="40% - Énfasis4 3 2 2" xfId="1496"/>
    <cellStyle name="40% - Énfasis4 3 3" xfId="1497"/>
    <cellStyle name="40% - Énfasis4 3 4" xfId="1498"/>
    <cellStyle name="40% - Énfasis4 3 5" xfId="1499"/>
    <cellStyle name="40% - Énfasis4 4" xfId="1500"/>
    <cellStyle name="40% - Énfasis4 4 2" xfId="1501"/>
    <cellStyle name="40% - Énfasis4 4 2 2" xfId="1502"/>
    <cellStyle name="40% - Énfasis4 4 3" xfId="1503"/>
    <cellStyle name="40% - Énfasis4 5" xfId="1504"/>
    <cellStyle name="40% - Énfasis4 5 2" xfId="1505"/>
    <cellStyle name="40% - Énfasis4 5 2 2" xfId="1506"/>
    <cellStyle name="40% - Énfasis4 5 3" xfId="1507"/>
    <cellStyle name="40% - Énfasis4 5 4" xfId="1508"/>
    <cellStyle name="40% - Énfasis4 5 5" xfId="1509"/>
    <cellStyle name="40% - Énfasis4 5 5 2" xfId="1510"/>
    <cellStyle name="40% - Énfasis4 5 6" xfId="1511"/>
    <cellStyle name="40% - Énfasis4 6" xfId="1512"/>
    <cellStyle name="40% - Énfasis4 6 2" xfId="1513"/>
    <cellStyle name="40% - Énfasis4 6 2 2" xfId="1514"/>
    <cellStyle name="40% - Énfasis4 6 2 2 2" xfId="1515"/>
    <cellStyle name="40% - Énfasis4 6 2 3" xfId="1516"/>
    <cellStyle name="40% - Énfasis4 6 3" xfId="1517"/>
    <cellStyle name="40% - Énfasis4 6 3 2" xfId="1518"/>
    <cellStyle name="40% - Énfasis4 6 4" xfId="1519"/>
    <cellStyle name="40% - Énfasis4 6 4 2" xfId="1520"/>
    <cellStyle name="40% - Énfasis4 6 5" xfId="1521"/>
    <cellStyle name="40% - Énfasis4 6 5 2" xfId="1522"/>
    <cellStyle name="40% - Énfasis4 6 6" xfId="1523"/>
    <cellStyle name="40% - Énfasis4 7" xfId="1524"/>
    <cellStyle name="40% - Énfasis4 7 2" xfId="1525"/>
    <cellStyle name="40% - Énfasis4 7 2 2" xfId="1526"/>
    <cellStyle name="40% - Énfasis4 7 3" xfId="1527"/>
    <cellStyle name="40% - Énfasis4 7 3 2" xfId="1528"/>
    <cellStyle name="40% - Énfasis4 7 4" xfId="1529"/>
    <cellStyle name="40% - Énfasis4 7 4 2" xfId="1530"/>
    <cellStyle name="40% - Énfasis4 7 5" xfId="1531"/>
    <cellStyle name="40% - Énfasis4 8" xfId="1532"/>
    <cellStyle name="40% - Énfasis4 8 2" xfId="1533"/>
    <cellStyle name="40% - Énfasis4 8 2 2" xfId="1534"/>
    <cellStyle name="40% - Énfasis4 8 3" xfId="1535"/>
    <cellStyle name="40% - Énfasis4 8 4" xfId="1536"/>
    <cellStyle name="40% - Énfasis4 8 5" xfId="1537"/>
    <cellStyle name="40% - Énfasis4 8 5 2" xfId="1538"/>
    <cellStyle name="40% - Énfasis4 8 6" xfId="1539"/>
    <cellStyle name="40% - Énfasis4 9" xfId="1540"/>
    <cellStyle name="40% - Énfasis4 9 2" xfId="1541"/>
    <cellStyle name="40% - Énfasis5" xfId="1542"/>
    <cellStyle name="40% - Énfasis5 10" xfId="1543"/>
    <cellStyle name="40% - Énfasis5 11" xfId="1544"/>
    <cellStyle name="40% - Énfasis5 11 2" xfId="1545"/>
    <cellStyle name="40% - Énfasis5 12" xfId="1546"/>
    <cellStyle name="40% - Énfasis5 12 2" xfId="1547"/>
    <cellStyle name="40% - Énfasis5 2" xfId="1548"/>
    <cellStyle name="40% - Énfasis5 2 2" xfId="1549"/>
    <cellStyle name="40% - Énfasis5 2 2 2" xfId="1550"/>
    <cellStyle name="40% - Énfasis5 2 2 2 2" xfId="1551"/>
    <cellStyle name="40% - Énfasis5 2 2 3" xfId="1552"/>
    <cellStyle name="40% - Énfasis5 2 2 4" xfId="1553"/>
    <cellStyle name="40% - Énfasis5 2 2 5" xfId="1554"/>
    <cellStyle name="40% - Énfasis5 2 3" xfId="1555"/>
    <cellStyle name="40% - Énfasis5 2 3 2" xfId="1556"/>
    <cellStyle name="40% - Énfasis5 2 4" xfId="1557"/>
    <cellStyle name="40% - Énfasis5 2 5" xfId="1558"/>
    <cellStyle name="40% - Énfasis5 2 6" xfId="1559"/>
    <cellStyle name="40% - Énfasis5 3" xfId="1560"/>
    <cellStyle name="40% - Énfasis5 3 2" xfId="1561"/>
    <cellStyle name="40% - Énfasis5 3 2 2" xfId="1562"/>
    <cellStyle name="40% - Énfasis5 3 3" xfId="1563"/>
    <cellStyle name="40% - Énfasis5 3 4" xfId="1564"/>
    <cellStyle name="40% - Énfasis5 3 5" xfId="1565"/>
    <cellStyle name="40% - Énfasis5 4" xfId="1566"/>
    <cellStyle name="40% - Énfasis5 4 2" xfId="1567"/>
    <cellStyle name="40% - Énfasis5 4 2 2" xfId="1568"/>
    <cellStyle name="40% - Énfasis5 4 3" xfId="1569"/>
    <cellStyle name="40% - Énfasis5 5" xfId="1570"/>
    <cellStyle name="40% - Énfasis5 5 2" xfId="1571"/>
    <cellStyle name="40% - Énfasis5 5 2 2" xfId="1572"/>
    <cellStyle name="40% - Énfasis5 5 3" xfId="1573"/>
    <cellStyle name="40% - Énfasis5 5 4" xfId="1574"/>
    <cellStyle name="40% - Énfasis5 5 5" xfId="1575"/>
    <cellStyle name="40% - Énfasis5 5 5 2" xfId="1576"/>
    <cellStyle name="40% - Énfasis5 5 6" xfId="1577"/>
    <cellStyle name="40% - Énfasis5 6" xfId="1578"/>
    <cellStyle name="40% - Énfasis5 6 2" xfId="1579"/>
    <cellStyle name="40% - Énfasis5 6 2 2" xfId="1580"/>
    <cellStyle name="40% - Énfasis5 6 2 2 2" xfId="1581"/>
    <cellStyle name="40% - Énfasis5 6 2 3" xfId="1582"/>
    <cellStyle name="40% - Énfasis5 6 3" xfId="1583"/>
    <cellStyle name="40% - Énfasis5 6 3 2" xfId="1584"/>
    <cellStyle name="40% - Énfasis5 6 4" xfId="1585"/>
    <cellStyle name="40% - Énfasis5 6 4 2" xfId="1586"/>
    <cellStyle name="40% - Énfasis5 6 5" xfId="1587"/>
    <cellStyle name="40% - Énfasis5 6 5 2" xfId="1588"/>
    <cellStyle name="40% - Énfasis5 6 6" xfId="1589"/>
    <cellStyle name="40% - Énfasis5 7" xfId="1590"/>
    <cellStyle name="40% - Énfasis5 7 2" xfId="1591"/>
    <cellStyle name="40% - Énfasis5 7 2 2" xfId="1592"/>
    <cellStyle name="40% - Énfasis5 7 3" xfId="1593"/>
    <cellStyle name="40% - Énfasis5 7 3 2" xfId="1594"/>
    <cellStyle name="40% - Énfasis5 7 4" xfId="1595"/>
    <cellStyle name="40% - Énfasis5 7 4 2" xfId="1596"/>
    <cellStyle name="40% - Énfasis5 7 5" xfId="1597"/>
    <cellStyle name="40% - Énfasis5 8" xfId="1598"/>
    <cellStyle name="40% - Énfasis5 8 2" xfId="1599"/>
    <cellStyle name="40% - Énfasis5 8 2 2" xfId="1600"/>
    <cellStyle name="40% - Énfasis5 8 3" xfId="1601"/>
    <cellStyle name="40% - Énfasis5 8 4" xfId="1602"/>
    <cellStyle name="40% - Énfasis5 8 5" xfId="1603"/>
    <cellStyle name="40% - Énfasis5 8 5 2" xfId="1604"/>
    <cellStyle name="40% - Énfasis5 8 6" xfId="1605"/>
    <cellStyle name="40% - Énfasis5 9" xfId="1606"/>
    <cellStyle name="40% - Énfasis5 9 2" xfId="1607"/>
    <cellStyle name="40% - Énfasis6" xfId="1608"/>
    <cellStyle name="40% - Énfasis6 10" xfId="1609"/>
    <cellStyle name="40% - Énfasis6 11" xfId="1610"/>
    <cellStyle name="40% - Énfasis6 11 2" xfId="1611"/>
    <cellStyle name="40% - Énfasis6 12" xfId="1612"/>
    <cellStyle name="40% - Énfasis6 12 2" xfId="1613"/>
    <cellStyle name="40% - Énfasis6 2" xfId="1614"/>
    <cellStyle name="40% - Énfasis6 2 2" xfId="1615"/>
    <cellStyle name="40% - Énfasis6 2 2 2" xfId="1616"/>
    <cellStyle name="40% - Énfasis6 2 2 2 2" xfId="1617"/>
    <cellStyle name="40% - Énfasis6 2 2 3" xfId="1618"/>
    <cellStyle name="40% - Énfasis6 2 2 4" xfId="1619"/>
    <cellStyle name="40% - Énfasis6 2 2 5" xfId="1620"/>
    <cellStyle name="40% - Énfasis6 2 3" xfId="1621"/>
    <cellStyle name="40% - Énfasis6 2 3 2" xfId="1622"/>
    <cellStyle name="40% - Énfasis6 2 4" xfId="1623"/>
    <cellStyle name="40% - Énfasis6 2 5" xfId="1624"/>
    <cellStyle name="40% - Énfasis6 2 6" xfId="1625"/>
    <cellStyle name="40% - Énfasis6 3" xfId="1626"/>
    <cellStyle name="40% - Énfasis6 3 2" xfId="1627"/>
    <cellStyle name="40% - Énfasis6 3 2 2" xfId="1628"/>
    <cellStyle name="40% - Énfasis6 3 3" xfId="1629"/>
    <cellStyle name="40% - Énfasis6 3 4" xfId="1630"/>
    <cellStyle name="40% - Énfasis6 3 5" xfId="1631"/>
    <cellStyle name="40% - Énfasis6 4" xfId="1632"/>
    <cellStyle name="40% - Énfasis6 4 2" xfId="1633"/>
    <cellStyle name="40% - Énfasis6 4 2 2" xfId="1634"/>
    <cellStyle name="40% - Énfasis6 4 3" xfId="1635"/>
    <cellStyle name="40% - Énfasis6 5" xfId="1636"/>
    <cellStyle name="40% - Énfasis6 5 2" xfId="1637"/>
    <cellStyle name="40% - Énfasis6 5 2 2" xfId="1638"/>
    <cellStyle name="40% - Énfasis6 5 3" xfId="1639"/>
    <cellStyle name="40% - Énfasis6 5 4" xfId="1640"/>
    <cellStyle name="40% - Énfasis6 5 5" xfId="1641"/>
    <cellStyle name="40% - Énfasis6 5 5 2" xfId="1642"/>
    <cellStyle name="40% - Énfasis6 5 6" xfId="1643"/>
    <cellStyle name="40% - Énfasis6 6" xfId="1644"/>
    <cellStyle name="40% - Énfasis6 6 2" xfId="1645"/>
    <cellStyle name="40% - Énfasis6 6 2 2" xfId="1646"/>
    <cellStyle name="40% - Énfasis6 6 2 2 2" xfId="1647"/>
    <cellStyle name="40% - Énfasis6 6 2 3" xfId="1648"/>
    <cellStyle name="40% - Énfasis6 6 3" xfId="1649"/>
    <cellStyle name="40% - Énfasis6 6 3 2" xfId="1650"/>
    <cellStyle name="40% - Énfasis6 6 4" xfId="1651"/>
    <cellStyle name="40% - Énfasis6 6 4 2" xfId="1652"/>
    <cellStyle name="40% - Énfasis6 6 5" xfId="1653"/>
    <cellStyle name="40% - Énfasis6 6 5 2" xfId="1654"/>
    <cellStyle name="40% - Énfasis6 6 6" xfId="1655"/>
    <cellStyle name="40% - Énfasis6 7" xfId="1656"/>
    <cellStyle name="40% - Énfasis6 7 2" xfId="1657"/>
    <cellStyle name="40% - Énfasis6 7 2 2" xfId="1658"/>
    <cellStyle name="40% - Énfasis6 7 3" xfId="1659"/>
    <cellStyle name="40% - Énfasis6 7 3 2" xfId="1660"/>
    <cellStyle name="40% - Énfasis6 7 4" xfId="1661"/>
    <cellStyle name="40% - Énfasis6 7 4 2" xfId="1662"/>
    <cellStyle name="40% - Énfasis6 7 5" xfId="1663"/>
    <cellStyle name="40% - Énfasis6 8" xfId="1664"/>
    <cellStyle name="40% - Énfasis6 8 2" xfId="1665"/>
    <cellStyle name="40% - Énfasis6 8 2 2" xfId="1666"/>
    <cellStyle name="40% - Énfasis6 8 3" xfId="1667"/>
    <cellStyle name="40% - Énfasis6 8 4" xfId="1668"/>
    <cellStyle name="40% - Énfasis6 8 5" xfId="1669"/>
    <cellStyle name="40% - Énfasis6 8 5 2" xfId="1670"/>
    <cellStyle name="40% - Énfasis6 8 6" xfId="1671"/>
    <cellStyle name="40% - Énfasis6 9" xfId="1672"/>
    <cellStyle name="40% - Énfasis6 9 2" xfId="1673"/>
    <cellStyle name="40% - アクセント 1" xfId="1674"/>
    <cellStyle name="40% - アクセント 1 2" xfId="1675"/>
    <cellStyle name="40% - アクセント 1 3" xfId="1676"/>
    <cellStyle name="40% - アクセント 2" xfId="1677"/>
    <cellStyle name="40% - アクセント 2 2" xfId="1678"/>
    <cellStyle name="40% - アクセント 2 3" xfId="1679"/>
    <cellStyle name="40% - アクセント 3" xfId="1680"/>
    <cellStyle name="40% - アクセント 3 2" xfId="1681"/>
    <cellStyle name="40% - アクセント 3 3" xfId="1682"/>
    <cellStyle name="40% - アクセント 4" xfId="1683"/>
    <cellStyle name="40% - アクセント 4 2" xfId="1684"/>
    <cellStyle name="40% - アクセント 4 3" xfId="1685"/>
    <cellStyle name="40% - アクセント 5" xfId="1686"/>
    <cellStyle name="40% - アクセント 5 2" xfId="1687"/>
    <cellStyle name="40% - アクセント 5 3" xfId="1688"/>
    <cellStyle name="40% - アクセント 6" xfId="1689"/>
    <cellStyle name="40% - アクセント 6 2" xfId="1690"/>
    <cellStyle name="40% - アクセント 6 3" xfId="1691"/>
    <cellStyle name="40% - 강조색1" xfId="1692"/>
    <cellStyle name="40% - 강조색2" xfId="1693"/>
    <cellStyle name="40% - 강조색3" xfId="1694"/>
    <cellStyle name="40% - 강조색4" xfId="1695"/>
    <cellStyle name="40% - 강조색5" xfId="1696"/>
    <cellStyle name="40% - 강조색6" xfId="1697"/>
    <cellStyle name="4mitP" xfId="1698"/>
    <cellStyle name="4ohneP" xfId="1699"/>
    <cellStyle name="4ohneP 2" xfId="1700"/>
    <cellStyle name="4ohneP 3" xfId="1701"/>
    <cellStyle name="4ohneP 4" xfId="1702"/>
    <cellStyle name="5 indents" xfId="1703"/>
    <cellStyle name="5 indents 2" xfId="1704"/>
    <cellStyle name="60 % - Markeringsfarve1 2" xfId="1705"/>
    <cellStyle name="60 % - Markeringsfarve2 2" xfId="1706"/>
    <cellStyle name="60 % - Markeringsfarve3 2" xfId="1707"/>
    <cellStyle name="60 % - Markeringsfarve4 2" xfId="1708"/>
    <cellStyle name="60 % - Markeringsfarve5 2" xfId="1709"/>
    <cellStyle name="60 % - Markeringsfarve6 2" xfId="1710"/>
    <cellStyle name="60 % - Accent1" xfId="1711"/>
    <cellStyle name="60 % - Accent1 2" xfId="1712"/>
    <cellStyle name="60 % - Accent1 2 2" xfId="1713"/>
    <cellStyle name="60 % - Accent1 3" xfId="1714"/>
    <cellStyle name="60 % - Accent1 4" xfId="1715"/>
    <cellStyle name="60 % - Accent2" xfId="1716"/>
    <cellStyle name="60 % - Accent2 2" xfId="1717"/>
    <cellStyle name="60 % - Accent2 2 2" xfId="1718"/>
    <cellStyle name="60 % - Accent2 3" xfId="1719"/>
    <cellStyle name="60 % - Accent2 4" xfId="1720"/>
    <cellStyle name="60 % - Accent3" xfId="1721"/>
    <cellStyle name="60 % - Accent3 2" xfId="1722"/>
    <cellStyle name="60 % - Accent3 2 2" xfId="1723"/>
    <cellStyle name="60 % - Accent3 3" xfId="1724"/>
    <cellStyle name="60 % - Accent3 4" xfId="1725"/>
    <cellStyle name="60 % - Accent4" xfId="1726"/>
    <cellStyle name="60 % - Accent4 2" xfId="1727"/>
    <cellStyle name="60 % - Accent4 2 2" xfId="1728"/>
    <cellStyle name="60 % - Accent4 3" xfId="1729"/>
    <cellStyle name="60 % - Accent4 4" xfId="1730"/>
    <cellStyle name="60 % - Accent5" xfId="1731"/>
    <cellStyle name="60 % - Accent5 2" xfId="1732"/>
    <cellStyle name="60 % - Accent5 2 2" xfId="1733"/>
    <cellStyle name="60 % - Accent5 3" xfId="1734"/>
    <cellStyle name="60 % - Accent5 4" xfId="1735"/>
    <cellStyle name="60 % - Accent6" xfId="1736"/>
    <cellStyle name="60 % - Accent6 2" xfId="1737"/>
    <cellStyle name="60 % - Accent6 2 2" xfId="1738"/>
    <cellStyle name="60 % - Accent6 3" xfId="1739"/>
    <cellStyle name="60 % - Accent6 4" xfId="1740"/>
    <cellStyle name="60% - Accent1" xfId="5" builtinId="32"/>
    <cellStyle name="60% - Accent1 10" xfId="1741"/>
    <cellStyle name="60% - Accent1 11" xfId="1742"/>
    <cellStyle name="60% - Accent1 12" xfId="1743"/>
    <cellStyle name="60% - Accent1 13" xfId="1744"/>
    <cellStyle name="60% - Accent1 14" xfId="1745"/>
    <cellStyle name="60% - Accent1 15" xfId="1746"/>
    <cellStyle name="60% - Accent1 16" xfId="1747"/>
    <cellStyle name="60% - Accent1 17" xfId="1748"/>
    <cellStyle name="60% - Accent1 18" xfId="1749"/>
    <cellStyle name="60% - Accent1 19" xfId="1750"/>
    <cellStyle name="60% - Accent1 2" xfId="1751"/>
    <cellStyle name="60% - Accent1 2 2" xfId="1752"/>
    <cellStyle name="60% - Accent1 2 2 2" xfId="1753"/>
    <cellStyle name="60% - Accent1 2 3" xfId="1754"/>
    <cellStyle name="60% - Accent1 2 4" xfId="1755"/>
    <cellStyle name="60% - Accent1 2 5" xfId="1756"/>
    <cellStyle name="60% - Accent1 3" xfId="1757"/>
    <cellStyle name="60% - Accent1 4" xfId="1758"/>
    <cellStyle name="60% - Accent1 5" xfId="1759"/>
    <cellStyle name="60% - Accent1 6" xfId="1760"/>
    <cellStyle name="60% - Accent1 7" xfId="1761"/>
    <cellStyle name="60% - Accent1 8" xfId="1762"/>
    <cellStyle name="60% - Accent1 9" xfId="1763"/>
    <cellStyle name="60% - Accent2" xfId="6" builtinId="36"/>
    <cellStyle name="60% - Accent2 10" xfId="1764"/>
    <cellStyle name="60% - Accent2 11" xfId="1765"/>
    <cellStyle name="60% - Accent2 12" xfId="1766"/>
    <cellStyle name="60% - Accent2 13" xfId="1767"/>
    <cellStyle name="60% - Accent2 14" xfId="1768"/>
    <cellStyle name="60% - Accent2 15" xfId="1769"/>
    <cellStyle name="60% - Accent2 16" xfId="1770"/>
    <cellStyle name="60% - Accent2 17" xfId="1771"/>
    <cellStyle name="60% - Accent2 18" xfId="1772"/>
    <cellStyle name="60% - Accent2 19" xfId="1773"/>
    <cellStyle name="60% - Accent2 2" xfId="1774"/>
    <cellStyle name="60% - Accent2 2 2" xfId="1775"/>
    <cellStyle name="60% - Accent2 2 2 2" xfId="1776"/>
    <cellStyle name="60% - Accent2 2 3" xfId="1777"/>
    <cellStyle name="60% - Accent2 2 4" xfId="1778"/>
    <cellStyle name="60% - Accent2 2 5" xfId="1779"/>
    <cellStyle name="60% - Accent2 3" xfId="1780"/>
    <cellStyle name="60% - Accent2 4" xfId="1781"/>
    <cellStyle name="60% - Accent2 5" xfId="1782"/>
    <cellStyle name="60% - Accent2 6" xfId="1783"/>
    <cellStyle name="60% - Accent2 7" xfId="1784"/>
    <cellStyle name="60% - Accent2 8" xfId="1785"/>
    <cellStyle name="60% - Accent2 9" xfId="1786"/>
    <cellStyle name="60% - Accent3 10" xfId="1787"/>
    <cellStyle name="60% - Accent3 11" xfId="1788"/>
    <cellStyle name="60% - Accent3 12" xfId="1789"/>
    <cellStyle name="60% - Accent3 13" xfId="1790"/>
    <cellStyle name="60% - Accent3 14" xfId="1791"/>
    <cellStyle name="60% - Accent3 15" xfId="1792"/>
    <cellStyle name="60% - Accent3 16" xfId="1793"/>
    <cellStyle name="60% - Accent3 17" xfId="1794"/>
    <cellStyle name="60% - Accent3 18" xfId="1795"/>
    <cellStyle name="60% - Accent3 19" xfId="1796"/>
    <cellStyle name="60% - Accent3 2" xfId="1797"/>
    <cellStyle name="60% - Accent3 2 2" xfId="1798"/>
    <cellStyle name="60% - Accent3 2 2 2" xfId="1799"/>
    <cellStyle name="60% - Accent3 2 3" xfId="1800"/>
    <cellStyle name="60% - Accent3 2 4" xfId="1801"/>
    <cellStyle name="60% - Accent3 2 5" xfId="1802"/>
    <cellStyle name="60% - Accent3 3" xfId="1803"/>
    <cellStyle name="60% - Accent3 4" xfId="1804"/>
    <cellStyle name="60% - Accent3 5" xfId="1805"/>
    <cellStyle name="60% - Accent3 6" xfId="1806"/>
    <cellStyle name="60% - Accent3 7" xfId="1807"/>
    <cellStyle name="60% - Accent3 8" xfId="1808"/>
    <cellStyle name="60% - Accent3 9" xfId="1809"/>
    <cellStyle name="60% - Accent4 10" xfId="1810"/>
    <cellStyle name="60% - Accent4 11" xfId="1811"/>
    <cellStyle name="60% - Accent4 12" xfId="1812"/>
    <cellStyle name="60% - Accent4 13" xfId="1813"/>
    <cellStyle name="60% - Accent4 14" xfId="1814"/>
    <cellStyle name="60% - Accent4 15" xfId="1815"/>
    <cellStyle name="60% - Accent4 16" xfId="1816"/>
    <cellStyle name="60% - Accent4 17" xfId="1817"/>
    <cellStyle name="60% - Accent4 18" xfId="1818"/>
    <cellStyle name="60% - Accent4 19" xfId="1819"/>
    <cellStyle name="60% - Accent4 2" xfId="1820"/>
    <cellStyle name="60% - Accent4 2 2" xfId="1821"/>
    <cellStyle name="60% - Accent4 2 2 2" xfId="1822"/>
    <cellStyle name="60% - Accent4 2 3" xfId="1823"/>
    <cellStyle name="60% - Accent4 2 4" xfId="1824"/>
    <cellStyle name="60% - Accent4 2 5" xfId="1825"/>
    <cellStyle name="60% - Accent4 20" xfId="1826"/>
    <cellStyle name="60% - Accent4 3" xfId="1827"/>
    <cellStyle name="60% - Accent4 4" xfId="1828"/>
    <cellStyle name="60% - Accent4 5" xfId="1829"/>
    <cellStyle name="60% - Accent4 6" xfId="1830"/>
    <cellStyle name="60% - Accent4 7" xfId="1831"/>
    <cellStyle name="60% - Accent4 8" xfId="1832"/>
    <cellStyle name="60% - Accent4 9" xfId="1833"/>
    <cellStyle name="60% - Accent5 10" xfId="1834"/>
    <cellStyle name="60% - Accent5 11" xfId="1835"/>
    <cellStyle name="60% - Accent5 12" xfId="1836"/>
    <cellStyle name="60% - Accent5 13" xfId="1837"/>
    <cellStyle name="60% - Accent5 14" xfId="1838"/>
    <cellStyle name="60% - Accent5 15" xfId="1839"/>
    <cellStyle name="60% - Accent5 16" xfId="1840"/>
    <cellStyle name="60% - Accent5 17" xfId="1841"/>
    <cellStyle name="60% - Accent5 18" xfId="1842"/>
    <cellStyle name="60% - Accent5 19" xfId="1843"/>
    <cellStyle name="60% - Accent5 2" xfId="1844"/>
    <cellStyle name="60% - Accent5 2 2" xfId="1845"/>
    <cellStyle name="60% - Accent5 2 2 2" xfId="1846"/>
    <cellStyle name="60% - Accent5 2 3" xfId="1847"/>
    <cellStyle name="60% - Accent5 2 4" xfId="1848"/>
    <cellStyle name="60% - Accent5 2 5" xfId="1849"/>
    <cellStyle name="60% - Accent5 3" xfId="1850"/>
    <cellStyle name="60% - Accent5 4" xfId="1851"/>
    <cellStyle name="60% - Accent5 5" xfId="1852"/>
    <cellStyle name="60% - Accent5 6" xfId="1853"/>
    <cellStyle name="60% - Accent5 7" xfId="1854"/>
    <cellStyle name="60% - Accent5 8" xfId="1855"/>
    <cellStyle name="60% - Accent5 9" xfId="1856"/>
    <cellStyle name="60% - Accent6" xfId="7" builtinId="52"/>
    <cellStyle name="60% - Accent6 10" xfId="1857"/>
    <cellStyle name="60% - Accent6 11" xfId="1858"/>
    <cellStyle name="60% - Accent6 12" xfId="1859"/>
    <cellStyle name="60% - Accent6 13" xfId="1860"/>
    <cellStyle name="60% - Accent6 14" xfId="1861"/>
    <cellStyle name="60% - Accent6 15" xfId="1862"/>
    <cellStyle name="60% - Accent6 16" xfId="1863"/>
    <cellStyle name="60% - Accent6 17" xfId="1864"/>
    <cellStyle name="60% - Accent6 18" xfId="1865"/>
    <cellStyle name="60% - Accent6 19" xfId="1866"/>
    <cellStyle name="60% - Accent6 2" xfId="1867"/>
    <cellStyle name="60% - Accent6 2 2" xfId="1868"/>
    <cellStyle name="60% - Accent6 2 2 2" xfId="1869"/>
    <cellStyle name="60% - Accent6 2 3" xfId="1870"/>
    <cellStyle name="60% - Accent6 2 4" xfId="1871"/>
    <cellStyle name="60% - Accent6 2 5" xfId="1872"/>
    <cellStyle name="60% - Accent6 3" xfId="1873"/>
    <cellStyle name="60% - Accent6 4" xfId="1874"/>
    <cellStyle name="60% - Accent6 5" xfId="1875"/>
    <cellStyle name="60% - Accent6 6" xfId="1876"/>
    <cellStyle name="60% - Accent6 7" xfId="1877"/>
    <cellStyle name="60% - Accent6 8" xfId="1878"/>
    <cellStyle name="60% - Accent6 9" xfId="1879"/>
    <cellStyle name="60% - Akzent1" xfId="1880"/>
    <cellStyle name="60% - Akzent2" xfId="1881"/>
    <cellStyle name="60% - Akzent3" xfId="1882"/>
    <cellStyle name="60% - Akzent4" xfId="1883"/>
    <cellStyle name="60% - Akzent5" xfId="1884"/>
    <cellStyle name="60% - Akzent6" xfId="1885"/>
    <cellStyle name="60% - Colore 1" xfId="1886"/>
    <cellStyle name="60% - Colore 1 2" xfId="1887"/>
    <cellStyle name="60% - Colore 1 3" xfId="1888"/>
    <cellStyle name="60% - Colore 2" xfId="1889"/>
    <cellStyle name="60% - Colore 2 2" xfId="1890"/>
    <cellStyle name="60% - Colore 2 3" xfId="1891"/>
    <cellStyle name="60% - Colore 3" xfId="1892"/>
    <cellStyle name="60% - Colore 3 2" xfId="1893"/>
    <cellStyle name="60% - Colore 3 3" xfId="1894"/>
    <cellStyle name="60% - Colore 4" xfId="1895"/>
    <cellStyle name="60% - Colore 4 2" xfId="1896"/>
    <cellStyle name="60% - Colore 4 3" xfId="1897"/>
    <cellStyle name="60% - Colore 5" xfId="1898"/>
    <cellStyle name="60% - Colore 5 2" xfId="1899"/>
    <cellStyle name="60% - Colore 5 3" xfId="1900"/>
    <cellStyle name="60% - Colore 6" xfId="1901"/>
    <cellStyle name="60% - Colore 6 2" xfId="1902"/>
    <cellStyle name="60% - Colore 6 3" xfId="1903"/>
    <cellStyle name="60% - Énfasis1" xfId="1904"/>
    <cellStyle name="60% - Énfasis1 2" xfId="1905"/>
    <cellStyle name="60% - Énfasis1 2 2" xfId="1906"/>
    <cellStyle name="60% - Énfasis1 2 3" xfId="1907"/>
    <cellStyle name="60% - Énfasis1 2 4" xfId="1908"/>
    <cellStyle name="60% - Énfasis1 3" xfId="1909"/>
    <cellStyle name="60% - Énfasis2" xfId="1910"/>
    <cellStyle name="60% - Énfasis2 2" xfId="1911"/>
    <cellStyle name="60% - Énfasis2 2 2" xfId="1912"/>
    <cellStyle name="60% - Énfasis2 2 3" xfId="1913"/>
    <cellStyle name="60% - Énfasis2 2 4" xfId="1914"/>
    <cellStyle name="60% - Énfasis2 3" xfId="1915"/>
    <cellStyle name="60% - Énfasis3" xfId="1916"/>
    <cellStyle name="60% - Énfasis3 2" xfId="1917"/>
    <cellStyle name="60% - Énfasis3 2 2" xfId="1918"/>
    <cellStyle name="60% - Énfasis3 2 3" xfId="1919"/>
    <cellStyle name="60% - Énfasis3 2 4" xfId="1920"/>
    <cellStyle name="60% - Énfasis3 3" xfId="1921"/>
    <cellStyle name="60% - Énfasis4" xfId="1922"/>
    <cellStyle name="60% - Énfasis4 2" xfId="1923"/>
    <cellStyle name="60% - Énfasis4 2 2" xfId="1924"/>
    <cellStyle name="60% - Énfasis4 2 3" xfId="1925"/>
    <cellStyle name="60% - Énfasis4 2 4" xfId="1926"/>
    <cellStyle name="60% - Énfasis4 3" xfId="1927"/>
    <cellStyle name="60% - Énfasis5" xfId="1928"/>
    <cellStyle name="60% - Énfasis5 2" xfId="1929"/>
    <cellStyle name="60% - Énfasis5 2 2" xfId="1930"/>
    <cellStyle name="60% - Énfasis5 2 3" xfId="1931"/>
    <cellStyle name="60% - Énfasis5 2 4" xfId="1932"/>
    <cellStyle name="60% - Énfasis5 3" xfId="1933"/>
    <cellStyle name="60% - Énfasis6" xfId="1934"/>
    <cellStyle name="60% - Énfasis6 2" xfId="1935"/>
    <cellStyle name="60% - Énfasis6 2 2" xfId="1936"/>
    <cellStyle name="60% - Énfasis6 2 3" xfId="1937"/>
    <cellStyle name="60% - Énfasis6 2 4" xfId="1938"/>
    <cellStyle name="60% - Énfasis6 3" xfId="1939"/>
    <cellStyle name="60% - アクセント 1" xfId="1940"/>
    <cellStyle name="60% - アクセント 1 2" xfId="1941"/>
    <cellStyle name="60% - アクセント 1 3" xfId="1942"/>
    <cellStyle name="60% - アクセント 2" xfId="1943"/>
    <cellStyle name="60% - アクセント 2 2" xfId="1944"/>
    <cellStyle name="60% - アクセント 2 3" xfId="1945"/>
    <cellStyle name="60% - アクセント 3" xfId="1946"/>
    <cellStyle name="60% - アクセント 3 2" xfId="1947"/>
    <cellStyle name="60% - アクセント 3 3" xfId="1948"/>
    <cellStyle name="60% - アクセント 4" xfId="1949"/>
    <cellStyle name="60% - アクセント 4 2" xfId="1950"/>
    <cellStyle name="60% - アクセント 4 3" xfId="1951"/>
    <cellStyle name="60% - アクセント 5" xfId="1952"/>
    <cellStyle name="60% - アクセント 5 2" xfId="1953"/>
    <cellStyle name="60% - アクセント 5 3" xfId="1954"/>
    <cellStyle name="60% - アクセント 6" xfId="1955"/>
    <cellStyle name="60% - アクセント 6 2" xfId="1956"/>
    <cellStyle name="60% - アクセント 6 3" xfId="1957"/>
    <cellStyle name="60% - 강조색1" xfId="1958"/>
    <cellStyle name="60% - 강조색2" xfId="1959"/>
    <cellStyle name="60% - 강조색3" xfId="1960"/>
    <cellStyle name="60% - 강조색4" xfId="1961"/>
    <cellStyle name="60% - 강조색5" xfId="1962"/>
    <cellStyle name="60% - 강조색6" xfId="1963"/>
    <cellStyle name="6mitP" xfId="1964"/>
    <cellStyle name="6ohneP" xfId="1965"/>
    <cellStyle name="7mitP" xfId="1966"/>
    <cellStyle name="9mitP" xfId="1967"/>
    <cellStyle name="9ohneP" xfId="1968"/>
    <cellStyle name="a0" xfId="1969"/>
    <cellStyle name="absolute difference" xfId="1970"/>
    <cellStyle name="absolute difference 2" xfId="1971"/>
    <cellStyle name="Accent1" xfId="1" builtinId="29"/>
    <cellStyle name="Accent1 - 20%" xfId="1972"/>
    <cellStyle name="Accent1 - 20% 2" xfId="1973"/>
    <cellStyle name="Accent1 - 20% 2 2" xfId="1974"/>
    <cellStyle name="Accent1 - 20% 3" xfId="1975"/>
    <cellStyle name="Accent1 - 20% 4" xfId="1976"/>
    <cellStyle name="Accent1 - 40%" xfId="1977"/>
    <cellStyle name="Accent1 - 40% 2" xfId="1978"/>
    <cellStyle name="Accent1 - 40% 2 2" xfId="1979"/>
    <cellStyle name="Accent1 - 40% 3" xfId="1980"/>
    <cellStyle name="Accent1 - 40% 4" xfId="1981"/>
    <cellStyle name="Accent1 - 60%" xfId="1982"/>
    <cellStyle name="Accent1 - 60% 2" xfId="1983"/>
    <cellStyle name="Accent1 - 60% 2 2" xfId="1984"/>
    <cellStyle name="Accent1 - 60% 3" xfId="1985"/>
    <cellStyle name="Accent1 - 60% 4" xfId="1986"/>
    <cellStyle name="Accent1 10" xfId="1987"/>
    <cellStyle name="Accent1 11" xfId="1988"/>
    <cellStyle name="Accent1 12" xfId="1989"/>
    <cellStyle name="Accent1 13" xfId="1990"/>
    <cellStyle name="Accent1 14" xfId="1991"/>
    <cellStyle name="Accent1 15" xfId="1992"/>
    <cellStyle name="Accent1 16" xfId="1993"/>
    <cellStyle name="Accent1 17" xfId="1994"/>
    <cellStyle name="Accent1 18" xfId="1995"/>
    <cellStyle name="Accent1 19" xfId="1996"/>
    <cellStyle name="Accent1 2" xfId="1997"/>
    <cellStyle name="Accent1 2 2" xfId="1998"/>
    <cellStyle name="Accent1 2 2 2" xfId="1999"/>
    <cellStyle name="Accent1 2 3" xfId="2000"/>
    <cellStyle name="Accent1 2 4" xfId="2001"/>
    <cellStyle name="Accent1 2 5" xfId="2002"/>
    <cellStyle name="Accent1 20" xfId="2003"/>
    <cellStyle name="Accent1 21" xfId="2004"/>
    <cellStyle name="Accent1 22" xfId="2005"/>
    <cellStyle name="Accent1 23" xfId="2006"/>
    <cellStyle name="Accent1 24" xfId="2007"/>
    <cellStyle name="Accent1 25" xfId="2008"/>
    <cellStyle name="Accent1 26" xfId="2009"/>
    <cellStyle name="Accent1 27" xfId="2010"/>
    <cellStyle name="Accent1 3" xfId="2011"/>
    <cellStyle name="Accent1 3 2" xfId="2012"/>
    <cellStyle name="Accent1 3 3" xfId="2013"/>
    <cellStyle name="Accent1 4" xfId="2014"/>
    <cellStyle name="Accent1 4 2" xfId="2015"/>
    <cellStyle name="Accent1 4 3" xfId="2016"/>
    <cellStyle name="Accent1 5" xfId="2017"/>
    <cellStyle name="Accent1 5 2" xfId="2018"/>
    <cellStyle name="Accent1 5 3" xfId="2019"/>
    <cellStyle name="Accent1 6" xfId="2020"/>
    <cellStyle name="Accent1 7" xfId="2021"/>
    <cellStyle name="Accent1 8" xfId="2022"/>
    <cellStyle name="Accent1 9" xfId="2023"/>
    <cellStyle name="Accent2" xfId="2" builtinId="33"/>
    <cellStyle name="Accent2 - 20%" xfId="2024"/>
    <cellStyle name="Accent2 - 20% 2" xfId="2025"/>
    <cellStyle name="Accent2 - 20% 2 2" xfId="2026"/>
    <cellStyle name="Accent2 - 20% 3" xfId="2027"/>
    <cellStyle name="Accent2 - 20% 4" xfId="2028"/>
    <cellStyle name="Accent2 - 40%" xfId="2029"/>
    <cellStyle name="Accent2 - 40% 2" xfId="2030"/>
    <cellStyle name="Accent2 - 40% 2 2" xfId="2031"/>
    <cellStyle name="Accent2 - 40% 3" xfId="2032"/>
    <cellStyle name="Accent2 - 40% 4" xfId="2033"/>
    <cellStyle name="Accent2 - 60%" xfId="2034"/>
    <cellStyle name="Accent2 - 60% 2" xfId="2035"/>
    <cellStyle name="Accent2 - 60% 2 2" xfId="2036"/>
    <cellStyle name="Accent2 - 60% 3" xfId="2037"/>
    <cellStyle name="Accent2 - 60% 4" xfId="2038"/>
    <cellStyle name="Accent2 10" xfId="2039"/>
    <cellStyle name="Accent2 11" xfId="2040"/>
    <cellStyle name="Accent2 12" xfId="2041"/>
    <cellStyle name="Accent2 13" xfId="2042"/>
    <cellStyle name="Accent2 14" xfId="2043"/>
    <cellStyle name="Accent2 15" xfId="2044"/>
    <cellStyle name="Accent2 16" xfId="2045"/>
    <cellStyle name="Accent2 17" xfId="2046"/>
    <cellStyle name="Accent2 18" xfId="2047"/>
    <cellStyle name="Accent2 19" xfId="2048"/>
    <cellStyle name="Accent2 2" xfId="2049"/>
    <cellStyle name="Accent2 2 2" xfId="2050"/>
    <cellStyle name="Accent2 2 2 2" xfId="2051"/>
    <cellStyle name="Accent2 2 3" xfId="2052"/>
    <cellStyle name="Accent2 2 4" xfId="2053"/>
    <cellStyle name="Accent2 2 5" xfId="2054"/>
    <cellStyle name="Accent2 20" xfId="2055"/>
    <cellStyle name="Accent2 21" xfId="2056"/>
    <cellStyle name="Accent2 22" xfId="2057"/>
    <cellStyle name="Accent2 23" xfId="2058"/>
    <cellStyle name="Accent2 3" xfId="2059"/>
    <cellStyle name="Accent2 3 2" xfId="2060"/>
    <cellStyle name="Accent2 3 3" xfId="2061"/>
    <cellStyle name="Accent2 4" xfId="2062"/>
    <cellStyle name="Accent2 4 2" xfId="2063"/>
    <cellStyle name="Accent2 4 3" xfId="2064"/>
    <cellStyle name="Accent2 5" xfId="2065"/>
    <cellStyle name="Accent2 5 2" xfId="2066"/>
    <cellStyle name="Accent2 5 3" xfId="2067"/>
    <cellStyle name="Accent2 6" xfId="2068"/>
    <cellStyle name="Accent2 7" xfId="2069"/>
    <cellStyle name="Accent2 8" xfId="2070"/>
    <cellStyle name="Accent2 9" xfId="2071"/>
    <cellStyle name="Accent3" xfId="3" builtinId="37"/>
    <cellStyle name="Accent3 - 20%" xfId="2072"/>
    <cellStyle name="Accent3 - 20% 2" xfId="2073"/>
    <cellStyle name="Accent3 - 20% 2 2" xfId="2074"/>
    <cellStyle name="Accent3 - 20% 3" xfId="2075"/>
    <cellStyle name="Accent3 - 20% 4" xfId="2076"/>
    <cellStyle name="Accent3 - 40%" xfId="2077"/>
    <cellStyle name="Accent3 - 40% 2" xfId="2078"/>
    <cellStyle name="Accent3 - 40% 2 2" xfId="2079"/>
    <cellStyle name="Accent3 - 40% 3" xfId="2080"/>
    <cellStyle name="Accent3 - 40% 4" xfId="2081"/>
    <cellStyle name="Accent3 - 60%" xfId="2082"/>
    <cellStyle name="Accent3 - 60% 2" xfId="2083"/>
    <cellStyle name="Accent3 - 60% 2 2" xfId="2084"/>
    <cellStyle name="Accent3 - 60% 3" xfId="2085"/>
    <cellStyle name="Accent3 - 60% 4" xfId="2086"/>
    <cellStyle name="Accent3 10" xfId="2087"/>
    <cellStyle name="Accent3 11" xfId="2088"/>
    <cellStyle name="Accent3 12" xfId="2089"/>
    <cellStyle name="Accent3 13" xfId="2090"/>
    <cellStyle name="Accent3 14" xfId="2091"/>
    <cellStyle name="Accent3 15" xfId="2092"/>
    <cellStyle name="Accent3 16" xfId="2093"/>
    <cellStyle name="Accent3 17" xfId="2094"/>
    <cellStyle name="Accent3 18" xfId="2095"/>
    <cellStyle name="Accent3 19" xfId="2096"/>
    <cellStyle name="Accent3 2" xfId="2097"/>
    <cellStyle name="Accent3 2 2" xfId="2098"/>
    <cellStyle name="Accent3 2 2 2" xfId="2099"/>
    <cellStyle name="Accent3 2 3" xfId="2100"/>
    <cellStyle name="Accent3 2 4" xfId="2101"/>
    <cellStyle name="Accent3 2 5" xfId="2102"/>
    <cellStyle name="Accent3 20" xfId="2103"/>
    <cellStyle name="Accent3 21" xfId="2104"/>
    <cellStyle name="Accent3 22" xfId="2105"/>
    <cellStyle name="Accent3 23" xfId="2106"/>
    <cellStyle name="Accent3 3" xfId="2107"/>
    <cellStyle name="Accent3 3 2" xfId="2108"/>
    <cellStyle name="Accent3 3 3" xfId="2109"/>
    <cellStyle name="Accent3 4" xfId="2110"/>
    <cellStyle name="Accent3 4 2" xfId="2111"/>
    <cellStyle name="Accent3 4 3" xfId="2112"/>
    <cellStyle name="Accent3 5" xfId="2113"/>
    <cellStyle name="Accent3 5 2" xfId="2114"/>
    <cellStyle name="Accent3 5 3" xfId="2115"/>
    <cellStyle name="Accent3 6" xfId="2116"/>
    <cellStyle name="Accent3 7" xfId="2117"/>
    <cellStyle name="Accent3 8" xfId="2118"/>
    <cellStyle name="Accent3 9" xfId="2119"/>
    <cellStyle name="Accent4 - 20%" xfId="2120"/>
    <cellStyle name="Accent4 - 20% 2" xfId="2121"/>
    <cellStyle name="Accent4 - 20% 2 2" xfId="2122"/>
    <cellStyle name="Accent4 - 20% 3" xfId="2123"/>
    <cellStyle name="Accent4 - 20% 4" xfId="2124"/>
    <cellStyle name="Accent4 - 40%" xfId="2125"/>
    <cellStyle name="Accent4 - 40% 2" xfId="2126"/>
    <cellStyle name="Accent4 - 40% 2 2" xfId="2127"/>
    <cellStyle name="Accent4 - 40% 3" xfId="2128"/>
    <cellStyle name="Accent4 - 40% 4" xfId="2129"/>
    <cellStyle name="Accent4 - 60%" xfId="2130"/>
    <cellStyle name="Accent4 - 60% 2" xfId="2131"/>
    <cellStyle name="Accent4 - 60% 2 2" xfId="2132"/>
    <cellStyle name="Accent4 - 60% 3" xfId="2133"/>
    <cellStyle name="Accent4 - 60% 4" xfId="2134"/>
    <cellStyle name="Accent4 10" xfId="2135"/>
    <cellStyle name="Accent4 11" xfId="2136"/>
    <cellStyle name="Accent4 12" xfId="2137"/>
    <cellStyle name="Accent4 13" xfId="2138"/>
    <cellStyle name="Accent4 14" xfId="2139"/>
    <cellStyle name="Accent4 15" xfId="2140"/>
    <cellStyle name="Accent4 16" xfId="2141"/>
    <cellStyle name="Accent4 17" xfId="2142"/>
    <cellStyle name="Accent4 18" xfId="2143"/>
    <cellStyle name="Accent4 19" xfId="2144"/>
    <cellStyle name="Accent4 2" xfId="2145"/>
    <cellStyle name="Accent4 2 2" xfId="2146"/>
    <cellStyle name="Accent4 2 2 2" xfId="2147"/>
    <cellStyle name="Accent4 2 3" xfId="2148"/>
    <cellStyle name="Accent4 2 4" xfId="2149"/>
    <cellStyle name="Accent4 2 5" xfId="2150"/>
    <cellStyle name="Accent4 20" xfId="2151"/>
    <cellStyle name="Accent4 21" xfId="2152"/>
    <cellStyle name="Accent4 22" xfId="2153"/>
    <cellStyle name="Accent4 3" xfId="2154"/>
    <cellStyle name="Accent4 3 2" xfId="2155"/>
    <cellStyle name="Accent4 3 3" xfId="2156"/>
    <cellStyle name="Accent4 4" xfId="2157"/>
    <cellStyle name="Accent4 4 2" xfId="2158"/>
    <cellStyle name="Accent4 4 3" xfId="2159"/>
    <cellStyle name="Accent4 5" xfId="2160"/>
    <cellStyle name="Accent4 5 2" xfId="2161"/>
    <cellStyle name="Accent4 5 3" xfId="2162"/>
    <cellStyle name="Accent4 6" xfId="2163"/>
    <cellStyle name="Accent4 7" xfId="2164"/>
    <cellStyle name="Accent4 8" xfId="2165"/>
    <cellStyle name="Accent4 9" xfId="2166"/>
    <cellStyle name="Accent5 - 20%" xfId="2167"/>
    <cellStyle name="Accent5 - 20% 2" xfId="2168"/>
    <cellStyle name="Accent5 - 20% 2 2" xfId="2169"/>
    <cellStyle name="Accent5 - 20% 3" xfId="2170"/>
    <cellStyle name="Accent5 - 20% 4" xfId="2171"/>
    <cellStyle name="Accent5 - 40%" xfId="2172"/>
    <cellStyle name="Accent5 - 40% 2" xfId="2173"/>
    <cellStyle name="Accent5 - 40% 2 2" xfId="2174"/>
    <cellStyle name="Accent5 - 40% 3" xfId="2175"/>
    <cellStyle name="Accent5 - 40% 4" xfId="2176"/>
    <cellStyle name="Accent5 - 60%" xfId="2177"/>
    <cellStyle name="Accent5 - 60% 2" xfId="2178"/>
    <cellStyle name="Accent5 - 60% 2 2" xfId="2179"/>
    <cellStyle name="Accent5 - 60% 3" xfId="2180"/>
    <cellStyle name="Accent5 - 60% 4" xfId="2181"/>
    <cellStyle name="Accent5 10" xfId="2182"/>
    <cellStyle name="Accent5 11" xfId="2183"/>
    <cellStyle name="Accent5 12" xfId="2184"/>
    <cellStyle name="Accent5 13" xfId="2185"/>
    <cellStyle name="Accent5 14" xfId="2186"/>
    <cellStyle name="Accent5 15" xfId="2187"/>
    <cellStyle name="Accent5 16" xfId="2188"/>
    <cellStyle name="Accent5 17" xfId="2189"/>
    <cellStyle name="Accent5 18" xfId="2190"/>
    <cellStyle name="Accent5 19" xfId="2191"/>
    <cellStyle name="Accent5 2" xfId="2192"/>
    <cellStyle name="Accent5 2 2" xfId="2193"/>
    <cellStyle name="Accent5 2 2 2" xfId="2194"/>
    <cellStyle name="Accent5 2 3" xfId="2195"/>
    <cellStyle name="Accent5 2 4" xfId="2196"/>
    <cellStyle name="Accent5 20" xfId="2197"/>
    <cellStyle name="Accent5 21" xfId="2198"/>
    <cellStyle name="Accent5 22" xfId="2199"/>
    <cellStyle name="Accent5 3" xfId="2200"/>
    <cellStyle name="Accent5 3 2" xfId="2201"/>
    <cellStyle name="Accent5 3 3" xfId="2202"/>
    <cellStyle name="Accent5 4" xfId="2203"/>
    <cellStyle name="Accent5 4 2" xfId="2204"/>
    <cellStyle name="Accent5 4 3" xfId="2205"/>
    <cellStyle name="Accent5 5" xfId="2206"/>
    <cellStyle name="Accent5 5 2" xfId="2207"/>
    <cellStyle name="Accent5 5 3" xfId="2208"/>
    <cellStyle name="Accent5 6" xfId="2209"/>
    <cellStyle name="Accent5 7" xfId="2210"/>
    <cellStyle name="Accent5 8" xfId="2211"/>
    <cellStyle name="Accent5 9" xfId="2212"/>
    <cellStyle name="Accent6" xfId="4" builtinId="49"/>
    <cellStyle name="Accent6 - 20%" xfId="2213"/>
    <cellStyle name="Accent6 - 20% 2" xfId="2214"/>
    <cellStyle name="Accent6 - 20% 2 2" xfId="2215"/>
    <cellStyle name="Accent6 - 20% 3" xfId="2216"/>
    <cellStyle name="Accent6 - 20% 4" xfId="2217"/>
    <cellStyle name="Accent6 - 40%" xfId="2218"/>
    <cellStyle name="Accent6 - 40% 2" xfId="2219"/>
    <cellStyle name="Accent6 - 40% 2 2" xfId="2220"/>
    <cellStyle name="Accent6 - 40% 3" xfId="2221"/>
    <cellStyle name="Accent6 - 40% 4" xfId="2222"/>
    <cellStyle name="Accent6 - 60%" xfId="2223"/>
    <cellStyle name="Accent6 - 60% 2" xfId="2224"/>
    <cellStyle name="Accent6 - 60% 2 2" xfId="2225"/>
    <cellStyle name="Accent6 - 60% 3" xfId="2226"/>
    <cellStyle name="Accent6 - 60% 4" xfId="2227"/>
    <cellStyle name="Accent6 10" xfId="2228"/>
    <cellStyle name="Accent6 11" xfId="2229"/>
    <cellStyle name="Accent6 12" xfId="2230"/>
    <cellStyle name="Accent6 13" xfId="2231"/>
    <cellStyle name="Accent6 14" xfId="2232"/>
    <cellStyle name="Accent6 15" xfId="2233"/>
    <cellStyle name="Accent6 16" xfId="2234"/>
    <cellStyle name="Accent6 17" xfId="2235"/>
    <cellStyle name="Accent6 18" xfId="2236"/>
    <cellStyle name="Accent6 19" xfId="2237"/>
    <cellStyle name="Accent6 2" xfId="2238"/>
    <cellStyle name="Accent6 2 2" xfId="2239"/>
    <cellStyle name="Accent6 2 2 2" xfId="2240"/>
    <cellStyle name="Accent6 2 3" xfId="2241"/>
    <cellStyle name="Accent6 2 4" xfId="2242"/>
    <cellStyle name="Accent6 2 5" xfId="2243"/>
    <cellStyle name="Accent6 20" xfId="2244"/>
    <cellStyle name="Accent6 21" xfId="2245"/>
    <cellStyle name="Accent6 22" xfId="2246"/>
    <cellStyle name="Accent6 23" xfId="2247"/>
    <cellStyle name="Accent6 3" xfId="2248"/>
    <cellStyle name="Accent6 3 2" xfId="2249"/>
    <cellStyle name="Accent6 3 3" xfId="2250"/>
    <cellStyle name="Accent6 4" xfId="2251"/>
    <cellStyle name="Accent6 4 2" xfId="2252"/>
    <cellStyle name="Accent6 4 3" xfId="2253"/>
    <cellStyle name="Accent6 5" xfId="2254"/>
    <cellStyle name="Accent6 5 2" xfId="2255"/>
    <cellStyle name="Accent6 5 3" xfId="2256"/>
    <cellStyle name="Accent6 6" xfId="2257"/>
    <cellStyle name="Accent6 7" xfId="2258"/>
    <cellStyle name="Accent6 8" xfId="2259"/>
    <cellStyle name="Accent6 9" xfId="2260"/>
    <cellStyle name="Advarselstekst 2" xfId="2261"/>
    <cellStyle name="AeE­ [0]_°eE¹_11¿a½A " xfId="2262"/>
    <cellStyle name="AeE­_°eE¹_11¿a½A " xfId="2263"/>
    <cellStyle name="ANCLAS,REZONES Y SUS PARTES,DE FUNDICION,DE HIERRO O DE ACERO" xfId="2264"/>
    <cellStyle name="annee semestre" xfId="2265"/>
    <cellStyle name="annee semestre 10" xfId="2266"/>
    <cellStyle name="annee semestre 11" xfId="2267"/>
    <cellStyle name="annee semestre 12" xfId="2268"/>
    <cellStyle name="annee semestre 13" xfId="2269"/>
    <cellStyle name="annee semestre 14" xfId="2270"/>
    <cellStyle name="annee semestre 15" xfId="2271"/>
    <cellStyle name="annee semestre 16" xfId="2272"/>
    <cellStyle name="annee semestre 17" xfId="2273"/>
    <cellStyle name="annee semestre 18" xfId="2274"/>
    <cellStyle name="annee semestre 19" xfId="2275"/>
    <cellStyle name="annee semestre 2" xfId="2276"/>
    <cellStyle name="annee semestre 2 10" xfId="2277"/>
    <cellStyle name="annee semestre 2 11" xfId="2278"/>
    <cellStyle name="annee semestre 2 12" xfId="2279"/>
    <cellStyle name="annee semestre 2 13" xfId="2280"/>
    <cellStyle name="annee semestre 2 14" xfId="2281"/>
    <cellStyle name="annee semestre 2 15" xfId="2282"/>
    <cellStyle name="annee semestre 2 16" xfId="2283"/>
    <cellStyle name="annee semestre 2 17" xfId="2284"/>
    <cellStyle name="annee semestre 2 18" xfId="2285"/>
    <cellStyle name="annee semestre 2 19" xfId="2286"/>
    <cellStyle name="annee semestre 2 2" xfId="2287"/>
    <cellStyle name="annee semestre 2 2 10" xfId="2288"/>
    <cellStyle name="annee semestre 2 2 11" xfId="2289"/>
    <cellStyle name="annee semestre 2 2 12" xfId="2290"/>
    <cellStyle name="annee semestre 2 2 13" xfId="2291"/>
    <cellStyle name="annee semestre 2 2 14" xfId="2292"/>
    <cellStyle name="annee semestre 2 2 15" xfId="2293"/>
    <cellStyle name="annee semestre 2 2 16" xfId="2294"/>
    <cellStyle name="annee semestre 2 2 17" xfId="2295"/>
    <cellStyle name="annee semestre 2 2 18" xfId="2296"/>
    <cellStyle name="annee semestre 2 2 19" xfId="2297"/>
    <cellStyle name="annee semestre 2 2 2" xfId="2298"/>
    <cellStyle name="annee semestre 2 2 20" xfId="2299"/>
    <cellStyle name="annee semestre 2 2 21" xfId="2300"/>
    <cellStyle name="annee semestre 2 2 22" xfId="2301"/>
    <cellStyle name="annee semestre 2 2 23" xfId="2302"/>
    <cellStyle name="annee semestre 2 2 24" xfId="2303"/>
    <cellStyle name="annee semestre 2 2 25" xfId="2304"/>
    <cellStyle name="annee semestre 2 2 26" xfId="2305"/>
    <cellStyle name="annee semestre 2 2 27" xfId="2306"/>
    <cellStyle name="annee semestre 2 2 28" xfId="2307"/>
    <cellStyle name="annee semestre 2 2 29" xfId="2308"/>
    <cellStyle name="annee semestre 2 2 3" xfId="2309"/>
    <cellStyle name="annee semestre 2 2 4" xfId="2310"/>
    <cellStyle name="annee semestre 2 2 5" xfId="2311"/>
    <cellStyle name="annee semestre 2 2 6" xfId="2312"/>
    <cellStyle name="annee semestre 2 2 7" xfId="2313"/>
    <cellStyle name="annee semestre 2 2 8" xfId="2314"/>
    <cellStyle name="annee semestre 2 2 9" xfId="2315"/>
    <cellStyle name="annee semestre 2 20" xfId="2316"/>
    <cellStyle name="annee semestre 2 21" xfId="2317"/>
    <cellStyle name="annee semestre 2 22" xfId="2318"/>
    <cellStyle name="annee semestre 2 23" xfId="2319"/>
    <cellStyle name="annee semestre 2 24" xfId="2320"/>
    <cellStyle name="annee semestre 2 25" xfId="2321"/>
    <cellStyle name="annee semestre 2 26" xfId="2322"/>
    <cellStyle name="annee semestre 2 27" xfId="2323"/>
    <cellStyle name="annee semestre 2 28" xfId="2324"/>
    <cellStyle name="annee semestre 2 29" xfId="2325"/>
    <cellStyle name="annee semestre 2 3" xfId="2326"/>
    <cellStyle name="annee semestre 2 30" xfId="2327"/>
    <cellStyle name="annee semestre 2 4" xfId="2328"/>
    <cellStyle name="annee semestre 2 5" xfId="2329"/>
    <cellStyle name="annee semestre 2 6" xfId="2330"/>
    <cellStyle name="annee semestre 2 7" xfId="2331"/>
    <cellStyle name="annee semestre 2 8" xfId="2332"/>
    <cellStyle name="annee semestre 2 9" xfId="2333"/>
    <cellStyle name="annee semestre 20" xfId="2334"/>
    <cellStyle name="annee semestre 21" xfId="2335"/>
    <cellStyle name="annee semestre 22" xfId="2336"/>
    <cellStyle name="annee semestre 23" xfId="2337"/>
    <cellStyle name="annee semestre 24" xfId="2338"/>
    <cellStyle name="annee semestre 25" xfId="2339"/>
    <cellStyle name="annee semestre 26" xfId="2340"/>
    <cellStyle name="annee semestre 27" xfId="2341"/>
    <cellStyle name="annee semestre 28" xfId="2342"/>
    <cellStyle name="annee semestre 29" xfId="2343"/>
    <cellStyle name="annee semestre 3" xfId="2344"/>
    <cellStyle name="annee semestre 3 10" xfId="2345"/>
    <cellStyle name="annee semestre 3 11" xfId="2346"/>
    <cellStyle name="annee semestre 3 12" xfId="2347"/>
    <cellStyle name="annee semestre 3 13" xfId="2348"/>
    <cellStyle name="annee semestre 3 14" xfId="2349"/>
    <cellStyle name="annee semestre 3 15" xfId="2350"/>
    <cellStyle name="annee semestre 3 16" xfId="2351"/>
    <cellStyle name="annee semestre 3 17" xfId="2352"/>
    <cellStyle name="annee semestre 3 18" xfId="2353"/>
    <cellStyle name="annee semestre 3 19" xfId="2354"/>
    <cellStyle name="annee semestre 3 2" xfId="2355"/>
    <cellStyle name="annee semestre 3 2 10" xfId="2356"/>
    <cellStyle name="annee semestre 3 2 11" xfId="2357"/>
    <cellStyle name="annee semestre 3 2 12" xfId="2358"/>
    <cellStyle name="annee semestre 3 2 13" xfId="2359"/>
    <cellStyle name="annee semestre 3 2 14" xfId="2360"/>
    <cellStyle name="annee semestre 3 2 15" xfId="2361"/>
    <cellStyle name="annee semestre 3 2 16" xfId="2362"/>
    <cellStyle name="annee semestre 3 2 17" xfId="2363"/>
    <cellStyle name="annee semestre 3 2 18" xfId="2364"/>
    <cellStyle name="annee semestre 3 2 19" xfId="2365"/>
    <cellStyle name="annee semestre 3 2 2" xfId="2366"/>
    <cellStyle name="annee semestre 3 2 20" xfId="2367"/>
    <cellStyle name="annee semestre 3 2 21" xfId="2368"/>
    <cellStyle name="annee semestre 3 2 22" xfId="2369"/>
    <cellStyle name="annee semestre 3 2 23" xfId="2370"/>
    <cellStyle name="annee semestre 3 2 24" xfId="2371"/>
    <cellStyle name="annee semestre 3 2 25" xfId="2372"/>
    <cellStyle name="annee semestre 3 2 26" xfId="2373"/>
    <cellStyle name="annee semestre 3 2 27" xfId="2374"/>
    <cellStyle name="annee semestre 3 2 28" xfId="2375"/>
    <cellStyle name="annee semestre 3 2 29" xfId="2376"/>
    <cellStyle name="annee semestre 3 2 3" xfId="2377"/>
    <cellStyle name="annee semestre 3 2 4" xfId="2378"/>
    <cellStyle name="annee semestre 3 2 5" xfId="2379"/>
    <cellStyle name="annee semestre 3 2 6" xfId="2380"/>
    <cellStyle name="annee semestre 3 2 7" xfId="2381"/>
    <cellStyle name="annee semestre 3 2 8" xfId="2382"/>
    <cellStyle name="annee semestre 3 2 9" xfId="2383"/>
    <cellStyle name="annee semestre 3 20" xfId="2384"/>
    <cellStyle name="annee semestre 3 21" xfId="2385"/>
    <cellStyle name="annee semestre 3 22" xfId="2386"/>
    <cellStyle name="annee semestre 3 23" xfId="2387"/>
    <cellStyle name="annee semestre 3 24" xfId="2388"/>
    <cellStyle name="annee semestre 3 25" xfId="2389"/>
    <cellStyle name="annee semestre 3 26" xfId="2390"/>
    <cellStyle name="annee semestre 3 27" xfId="2391"/>
    <cellStyle name="annee semestre 3 28" xfId="2392"/>
    <cellStyle name="annee semestre 3 29" xfId="2393"/>
    <cellStyle name="annee semestre 3 3" xfId="2394"/>
    <cellStyle name="annee semestre 3 30" xfId="2395"/>
    <cellStyle name="annee semestre 3 4" xfId="2396"/>
    <cellStyle name="annee semestre 3 5" xfId="2397"/>
    <cellStyle name="annee semestre 3 6" xfId="2398"/>
    <cellStyle name="annee semestre 3 7" xfId="2399"/>
    <cellStyle name="annee semestre 3 8" xfId="2400"/>
    <cellStyle name="annee semestre 3 9" xfId="2401"/>
    <cellStyle name="annee semestre 30" xfId="2402"/>
    <cellStyle name="annee semestre 31" xfId="2403"/>
    <cellStyle name="annee semestre 32" xfId="2404"/>
    <cellStyle name="annee semestre 4" xfId="2405"/>
    <cellStyle name="annee semestre 4 10" xfId="2406"/>
    <cellStyle name="annee semestre 4 11" xfId="2407"/>
    <cellStyle name="annee semestre 4 12" xfId="2408"/>
    <cellStyle name="annee semestre 4 13" xfId="2409"/>
    <cellStyle name="annee semestre 4 14" xfId="2410"/>
    <cellStyle name="annee semestre 4 15" xfId="2411"/>
    <cellStyle name="annee semestre 4 16" xfId="2412"/>
    <cellStyle name="annee semestre 4 17" xfId="2413"/>
    <cellStyle name="annee semestre 4 18" xfId="2414"/>
    <cellStyle name="annee semestre 4 19" xfId="2415"/>
    <cellStyle name="annee semestre 4 2" xfId="2416"/>
    <cellStyle name="annee semestre 4 20" xfId="2417"/>
    <cellStyle name="annee semestre 4 21" xfId="2418"/>
    <cellStyle name="annee semestre 4 22" xfId="2419"/>
    <cellStyle name="annee semestre 4 23" xfId="2420"/>
    <cellStyle name="annee semestre 4 24" xfId="2421"/>
    <cellStyle name="annee semestre 4 25" xfId="2422"/>
    <cellStyle name="annee semestre 4 26" xfId="2423"/>
    <cellStyle name="annee semestre 4 27" xfId="2424"/>
    <cellStyle name="annee semestre 4 28" xfId="2425"/>
    <cellStyle name="annee semestre 4 29" xfId="2426"/>
    <cellStyle name="annee semestre 4 3" xfId="2427"/>
    <cellStyle name="annee semestre 4 4" xfId="2428"/>
    <cellStyle name="annee semestre 4 5" xfId="2429"/>
    <cellStyle name="annee semestre 4 6" xfId="2430"/>
    <cellStyle name="annee semestre 4 7" xfId="2431"/>
    <cellStyle name="annee semestre 4 8" xfId="2432"/>
    <cellStyle name="annee semestre 4 9" xfId="2433"/>
    <cellStyle name="annee semestre 5" xfId="2434"/>
    <cellStyle name="annee semestre 6" xfId="2435"/>
    <cellStyle name="annee semestre 7" xfId="2436"/>
    <cellStyle name="annee semestre 8" xfId="2437"/>
    <cellStyle name="annee semestre 9" xfId="2438"/>
    <cellStyle name="annee semestre_Adjustments" xfId="2439"/>
    <cellStyle name="arial" xfId="2440"/>
    <cellStyle name="arial 2" xfId="2441"/>
    <cellStyle name="arial 3" xfId="2442"/>
    <cellStyle name="Array" xfId="2443"/>
    <cellStyle name="Array 2" xfId="2444"/>
    <cellStyle name="Array 3" xfId="2445"/>
    <cellStyle name="Array Enter" xfId="2446"/>
    <cellStyle name="Array Enter 2" xfId="2447"/>
    <cellStyle name="Array Enter 3" xfId="2448"/>
    <cellStyle name="Array_Book3" xfId="2449"/>
    <cellStyle name="AÞ¸¶ [0]_°eE¹_11¿a½A " xfId="2450"/>
    <cellStyle name="AÞ¸¶_°eE¹_11¿a½A " xfId="2451"/>
    <cellStyle name="AutoFormat Options" xfId="2452"/>
    <cellStyle name="AutoFormat Options 2" xfId="2453"/>
    <cellStyle name="AutoFormat Options 3" xfId="2454"/>
    <cellStyle name="AutoFormat Options 4" xfId="2455"/>
    <cellStyle name="AutoFormat Options 5" xfId="2456"/>
    <cellStyle name="Avertissement" xfId="2457"/>
    <cellStyle name="Avertissement 2" xfId="2458"/>
    <cellStyle name="Avertissement 3" xfId="2459"/>
    <cellStyle name="Bad 10" xfId="2460"/>
    <cellStyle name="Bad 11" xfId="2461"/>
    <cellStyle name="Bad 12" xfId="2462"/>
    <cellStyle name="Bad 13" xfId="2463"/>
    <cellStyle name="Bad 14" xfId="2464"/>
    <cellStyle name="Bad 15" xfId="2465"/>
    <cellStyle name="Bad 16" xfId="2466"/>
    <cellStyle name="Bad 17" xfId="2467"/>
    <cellStyle name="Bad 18" xfId="2468"/>
    <cellStyle name="Bad 19" xfId="2469"/>
    <cellStyle name="Bad 2" xfId="2470"/>
    <cellStyle name="Bad 2 2" xfId="2471"/>
    <cellStyle name="Bad 2 2 2" xfId="2472"/>
    <cellStyle name="Bad 2 3" xfId="2473"/>
    <cellStyle name="Bad 2 4" xfId="2474"/>
    <cellStyle name="Bad 2 5" xfId="2475"/>
    <cellStyle name="Bad 3" xfId="2476"/>
    <cellStyle name="Bad 4" xfId="2477"/>
    <cellStyle name="Bad 5" xfId="2478"/>
    <cellStyle name="Bad 6" xfId="2479"/>
    <cellStyle name="Bad 7" xfId="2480"/>
    <cellStyle name="Bad 8" xfId="2481"/>
    <cellStyle name="Bad 9" xfId="2482"/>
    <cellStyle name="Bemærk! 2" xfId="2483"/>
    <cellStyle name="Beregning 2" xfId="2484"/>
    <cellStyle name="bin" xfId="2485"/>
    <cellStyle name="bin 2" xfId="2486"/>
    <cellStyle name="bin 3" xfId="2487"/>
    <cellStyle name="blp_column_header" xfId="2488"/>
    <cellStyle name="Bold" xfId="2489"/>
    <cellStyle name="Bold 2" xfId="2490"/>
    <cellStyle name="Bold 3" xfId="2491"/>
    <cellStyle name="BoldRight" xfId="2492"/>
    <cellStyle name="BoldRight 2" xfId="2493"/>
    <cellStyle name="BoldRight 3" xfId="2494"/>
    <cellStyle name="Buena" xfId="2495"/>
    <cellStyle name="Buena 2" xfId="2496"/>
    <cellStyle name="Buena 2 2" xfId="2497"/>
    <cellStyle name="Buena 2 3" xfId="2498"/>
    <cellStyle name="Buena 2 4" xfId="2499"/>
    <cellStyle name="Buena 3" xfId="2500"/>
    <cellStyle name="C￥AØ_¸AAa.¼OAI " xfId="2501"/>
    <cellStyle name="Ç¥ÁØ_¿ù°£¿ä¾àº¸°í" xfId="2502"/>
    <cellStyle name="Cabe‡alho 1" xfId="2503"/>
    <cellStyle name="Cabe‡alho 2" xfId="2504"/>
    <cellStyle name="CABECALHO" xfId="2505"/>
    <cellStyle name="CABECALHO 10" xfId="2506"/>
    <cellStyle name="CABECALHO 11" xfId="2507"/>
    <cellStyle name="CABECALHO 12" xfId="2508"/>
    <cellStyle name="CABECALHO 13" xfId="2509"/>
    <cellStyle name="CABECALHO 14" xfId="2510"/>
    <cellStyle name="CABECALHO 15" xfId="2511"/>
    <cellStyle name="CABECALHO 16" xfId="2512"/>
    <cellStyle name="CABECALHO 17" xfId="2513"/>
    <cellStyle name="CABECALHO 18" xfId="2514"/>
    <cellStyle name="CABECALHO 19" xfId="2515"/>
    <cellStyle name="CABECALHO 2" xfId="2516"/>
    <cellStyle name="CABECALHO 2 10" xfId="2517"/>
    <cellStyle name="CABECALHO 2 11" xfId="2518"/>
    <cellStyle name="CABECALHO 2 12" xfId="2519"/>
    <cellStyle name="CABECALHO 2 13" xfId="2520"/>
    <cellStyle name="CABECALHO 2 14" xfId="2521"/>
    <cellStyle name="CABECALHO 2 15" xfId="2522"/>
    <cellStyle name="CABECALHO 2 16" xfId="2523"/>
    <cellStyle name="CABECALHO 2 17" xfId="2524"/>
    <cellStyle name="CABECALHO 2 18" xfId="2525"/>
    <cellStyle name="CABECALHO 2 19" xfId="2526"/>
    <cellStyle name="CABECALHO 2 2" xfId="2527"/>
    <cellStyle name="CABECALHO 2 20" xfId="2528"/>
    <cellStyle name="CABECALHO 2 21" xfId="2529"/>
    <cellStyle name="CABECALHO 2 22" xfId="2530"/>
    <cellStyle name="CABECALHO 2 23" xfId="2531"/>
    <cellStyle name="CABECALHO 2 24" xfId="2532"/>
    <cellStyle name="CABECALHO 2 25" xfId="2533"/>
    <cellStyle name="CABECALHO 2 26" xfId="2534"/>
    <cellStyle name="CABECALHO 2 27" xfId="2535"/>
    <cellStyle name="CABECALHO 2 28" xfId="2536"/>
    <cellStyle name="CABECALHO 2 29" xfId="2537"/>
    <cellStyle name="CABECALHO 2 3" xfId="2538"/>
    <cellStyle name="CABECALHO 2 4" xfId="2539"/>
    <cellStyle name="CABECALHO 2 5" xfId="2540"/>
    <cellStyle name="CABECALHO 2 6" xfId="2541"/>
    <cellStyle name="CABECALHO 2 7" xfId="2542"/>
    <cellStyle name="CABECALHO 2 8" xfId="2543"/>
    <cellStyle name="CABECALHO 2 9" xfId="2544"/>
    <cellStyle name="CABECALHO 20" xfId="2545"/>
    <cellStyle name="CABECALHO 21" xfId="2546"/>
    <cellStyle name="CABECALHO 22" xfId="2547"/>
    <cellStyle name="CABECALHO 23" xfId="2548"/>
    <cellStyle name="CABECALHO 24" xfId="2549"/>
    <cellStyle name="CABECALHO 25" xfId="2550"/>
    <cellStyle name="CABECALHO 26" xfId="2551"/>
    <cellStyle name="CABECALHO 27" xfId="2552"/>
    <cellStyle name="CABECALHO 28" xfId="2553"/>
    <cellStyle name="CABECALHO 29" xfId="2554"/>
    <cellStyle name="CABECALHO 3" xfId="2555"/>
    <cellStyle name="CABECALHO 30" xfId="2556"/>
    <cellStyle name="CABECALHO 4" xfId="2557"/>
    <cellStyle name="CABECALHO 5" xfId="2558"/>
    <cellStyle name="CABECALHO 6" xfId="2559"/>
    <cellStyle name="CABECALHO 7" xfId="2560"/>
    <cellStyle name="CABECALHO 8" xfId="2561"/>
    <cellStyle name="CABECALHO 9" xfId="2562"/>
    <cellStyle name="Cabecera 1" xfId="2563"/>
    <cellStyle name="Cabecera 1 2" xfId="2564"/>
    <cellStyle name="Cabecera 1 3" xfId="2565"/>
    <cellStyle name="Cabecera 2" xfId="2566"/>
    <cellStyle name="Cabecera 2 2" xfId="2567"/>
    <cellStyle name="Cabecera 2 3" xfId="2568"/>
    <cellStyle name="Calc Currency (0)" xfId="2569"/>
    <cellStyle name="Calc Currency (0) 2" xfId="2570"/>
    <cellStyle name="Calc Currency (0) 2 2" xfId="2571"/>
    <cellStyle name="Calc Currency (0) 2 3" xfId="2572"/>
    <cellStyle name="Calc Currency (0) 3" xfId="2573"/>
    <cellStyle name="Calc Currency (0) 4" xfId="2574"/>
    <cellStyle name="Calc Currency (2)" xfId="2575"/>
    <cellStyle name="Calc Currency (2) 2" xfId="2576"/>
    <cellStyle name="Calc Currency (2) 3" xfId="2577"/>
    <cellStyle name="Calc Percent (0)" xfId="2578"/>
    <cellStyle name="Calc Percent (0) 2" xfId="2579"/>
    <cellStyle name="Calc Percent (0) 2 2" xfId="2580"/>
    <cellStyle name="Calc Percent (0) 2 3" xfId="2581"/>
    <cellStyle name="Calc Percent (0) 3" xfId="2582"/>
    <cellStyle name="Calc Percent (0) 4" xfId="2583"/>
    <cellStyle name="Calc Percent (1)" xfId="2584"/>
    <cellStyle name="Calc Percent (1) 2" xfId="2585"/>
    <cellStyle name="Calc Percent (1) 3" xfId="2586"/>
    <cellStyle name="Calc Percent (2)" xfId="2587"/>
    <cellStyle name="Calc Percent (2) 2" xfId="2588"/>
    <cellStyle name="Calc Percent (2) 2 2" xfId="2589"/>
    <cellStyle name="Calc Percent (2) 2 3" xfId="2590"/>
    <cellStyle name="Calc Percent (2) 3" xfId="2591"/>
    <cellStyle name="Calc Percent (2) 4" xfId="2592"/>
    <cellStyle name="Calc Units (0)" xfId="2593"/>
    <cellStyle name="Calc Units (0) 2" xfId="2594"/>
    <cellStyle name="Calc Units (0) 2 2" xfId="2595"/>
    <cellStyle name="Calc Units (0) 2 3" xfId="2596"/>
    <cellStyle name="Calc Units (0) 3" xfId="2597"/>
    <cellStyle name="Calc Units (0) 4" xfId="2598"/>
    <cellStyle name="Calc Units (1)" xfId="2599"/>
    <cellStyle name="Calc Units (1) 2" xfId="2600"/>
    <cellStyle name="Calc Units (1) 2 2" xfId="2601"/>
    <cellStyle name="Calc Units (1) 2 3" xfId="2602"/>
    <cellStyle name="Calc Units (1) 3" xfId="2603"/>
    <cellStyle name="Calc Units (1) 4" xfId="2604"/>
    <cellStyle name="Calc Units (2)" xfId="2605"/>
    <cellStyle name="Calc Units (2) 2" xfId="2606"/>
    <cellStyle name="Calc Units (2) 3" xfId="2607"/>
    <cellStyle name="Calcolo" xfId="2608"/>
    <cellStyle name="Calcolo 10" xfId="2609"/>
    <cellStyle name="Calcolo 11" xfId="2610"/>
    <cellStyle name="Calcolo 12" xfId="2611"/>
    <cellStyle name="Calcolo 13" xfId="2612"/>
    <cellStyle name="Calcolo 14" xfId="2613"/>
    <cellStyle name="Calcolo 15" xfId="2614"/>
    <cellStyle name="Calcolo 16" xfId="2615"/>
    <cellStyle name="Calcolo 17" xfId="2616"/>
    <cellStyle name="Calcolo 18" xfId="2617"/>
    <cellStyle name="Calcolo 19" xfId="2618"/>
    <cellStyle name="Calcolo 2" xfId="2619"/>
    <cellStyle name="Calcolo 2 10" xfId="2620"/>
    <cellStyle name="Calcolo 2 11" xfId="2621"/>
    <cellStyle name="Calcolo 2 12" xfId="2622"/>
    <cellStyle name="Calcolo 2 13" xfId="2623"/>
    <cellStyle name="Calcolo 2 14" xfId="2624"/>
    <cellStyle name="Calcolo 2 15" xfId="2625"/>
    <cellStyle name="Calcolo 2 16" xfId="2626"/>
    <cellStyle name="Calcolo 2 17" xfId="2627"/>
    <cellStyle name="Calcolo 2 18" xfId="2628"/>
    <cellStyle name="Calcolo 2 19" xfId="2629"/>
    <cellStyle name="Calcolo 2 2" xfId="2630"/>
    <cellStyle name="Calcolo 2 2 10" xfId="2631"/>
    <cellStyle name="Calcolo 2 2 11" xfId="2632"/>
    <cellStyle name="Calcolo 2 2 12" xfId="2633"/>
    <cellStyle name="Calcolo 2 2 13" xfId="2634"/>
    <cellStyle name="Calcolo 2 2 14" xfId="2635"/>
    <cellStyle name="Calcolo 2 2 15" xfId="2636"/>
    <cellStyle name="Calcolo 2 2 16" xfId="2637"/>
    <cellStyle name="Calcolo 2 2 17" xfId="2638"/>
    <cellStyle name="Calcolo 2 2 18" xfId="2639"/>
    <cellStyle name="Calcolo 2 2 19" xfId="2640"/>
    <cellStyle name="Calcolo 2 2 2" xfId="2641"/>
    <cellStyle name="Calcolo 2 2 20" xfId="2642"/>
    <cellStyle name="Calcolo 2 2 21" xfId="2643"/>
    <cellStyle name="Calcolo 2 2 22" xfId="2644"/>
    <cellStyle name="Calcolo 2 2 23" xfId="2645"/>
    <cellStyle name="Calcolo 2 2 24" xfId="2646"/>
    <cellStyle name="Calcolo 2 2 25" xfId="2647"/>
    <cellStyle name="Calcolo 2 2 26" xfId="2648"/>
    <cellStyle name="Calcolo 2 2 27" xfId="2649"/>
    <cellStyle name="Calcolo 2 2 28" xfId="2650"/>
    <cellStyle name="Calcolo 2 2 29" xfId="2651"/>
    <cellStyle name="Calcolo 2 2 3" xfId="2652"/>
    <cellStyle name="Calcolo 2 2 4" xfId="2653"/>
    <cellStyle name="Calcolo 2 2 5" xfId="2654"/>
    <cellStyle name="Calcolo 2 2 6" xfId="2655"/>
    <cellStyle name="Calcolo 2 2 7" xfId="2656"/>
    <cellStyle name="Calcolo 2 2 8" xfId="2657"/>
    <cellStyle name="Calcolo 2 2 9" xfId="2658"/>
    <cellStyle name="Calcolo 2 20" xfId="2659"/>
    <cellStyle name="Calcolo 2 21" xfId="2660"/>
    <cellStyle name="Calcolo 2 22" xfId="2661"/>
    <cellStyle name="Calcolo 2 23" xfId="2662"/>
    <cellStyle name="Calcolo 2 24" xfId="2663"/>
    <cellStyle name="Calcolo 2 25" xfId="2664"/>
    <cellStyle name="Calcolo 2 26" xfId="2665"/>
    <cellStyle name="Calcolo 2 27" xfId="2666"/>
    <cellStyle name="Calcolo 2 28" xfId="2667"/>
    <cellStyle name="Calcolo 2 29" xfId="2668"/>
    <cellStyle name="Calcolo 2 3" xfId="2669"/>
    <cellStyle name="Calcolo 2 30" xfId="2670"/>
    <cellStyle name="Calcolo 2 4" xfId="2671"/>
    <cellStyle name="Calcolo 2 5" xfId="2672"/>
    <cellStyle name="Calcolo 2 6" xfId="2673"/>
    <cellStyle name="Calcolo 2 7" xfId="2674"/>
    <cellStyle name="Calcolo 2 8" xfId="2675"/>
    <cellStyle name="Calcolo 2 9" xfId="2676"/>
    <cellStyle name="Calcolo 20" xfId="2677"/>
    <cellStyle name="Calcolo 21" xfId="2678"/>
    <cellStyle name="Calcolo 22" xfId="2679"/>
    <cellStyle name="Calcolo 23" xfId="2680"/>
    <cellStyle name="Calcolo 24" xfId="2681"/>
    <cellStyle name="Calcolo 25" xfId="2682"/>
    <cellStyle name="Calcolo 26" xfId="2683"/>
    <cellStyle name="Calcolo 27" xfId="2684"/>
    <cellStyle name="Calcolo 28" xfId="2685"/>
    <cellStyle name="Calcolo 29" xfId="2686"/>
    <cellStyle name="Calcolo 3" xfId="2687"/>
    <cellStyle name="Calcolo 3 10" xfId="2688"/>
    <cellStyle name="Calcolo 3 11" xfId="2689"/>
    <cellStyle name="Calcolo 3 12" xfId="2690"/>
    <cellStyle name="Calcolo 3 13" xfId="2691"/>
    <cellStyle name="Calcolo 3 14" xfId="2692"/>
    <cellStyle name="Calcolo 3 15" xfId="2693"/>
    <cellStyle name="Calcolo 3 16" xfId="2694"/>
    <cellStyle name="Calcolo 3 17" xfId="2695"/>
    <cellStyle name="Calcolo 3 18" xfId="2696"/>
    <cellStyle name="Calcolo 3 19" xfId="2697"/>
    <cellStyle name="Calcolo 3 2" xfId="2698"/>
    <cellStyle name="Calcolo 3 2 10" xfId="2699"/>
    <cellStyle name="Calcolo 3 2 11" xfId="2700"/>
    <cellStyle name="Calcolo 3 2 12" xfId="2701"/>
    <cellStyle name="Calcolo 3 2 13" xfId="2702"/>
    <cellStyle name="Calcolo 3 2 14" xfId="2703"/>
    <cellStyle name="Calcolo 3 2 15" xfId="2704"/>
    <cellStyle name="Calcolo 3 2 16" xfId="2705"/>
    <cellStyle name="Calcolo 3 2 17" xfId="2706"/>
    <cellStyle name="Calcolo 3 2 18" xfId="2707"/>
    <cellStyle name="Calcolo 3 2 19" xfId="2708"/>
    <cellStyle name="Calcolo 3 2 2" xfId="2709"/>
    <cellStyle name="Calcolo 3 2 20" xfId="2710"/>
    <cellStyle name="Calcolo 3 2 21" xfId="2711"/>
    <cellStyle name="Calcolo 3 2 22" xfId="2712"/>
    <cellStyle name="Calcolo 3 2 23" xfId="2713"/>
    <cellStyle name="Calcolo 3 2 24" xfId="2714"/>
    <cellStyle name="Calcolo 3 2 25" xfId="2715"/>
    <cellStyle name="Calcolo 3 2 26" xfId="2716"/>
    <cellStyle name="Calcolo 3 2 27" xfId="2717"/>
    <cellStyle name="Calcolo 3 2 28" xfId="2718"/>
    <cellStyle name="Calcolo 3 2 29" xfId="2719"/>
    <cellStyle name="Calcolo 3 2 3" xfId="2720"/>
    <cellStyle name="Calcolo 3 2 4" xfId="2721"/>
    <cellStyle name="Calcolo 3 2 5" xfId="2722"/>
    <cellStyle name="Calcolo 3 2 6" xfId="2723"/>
    <cellStyle name="Calcolo 3 2 7" xfId="2724"/>
    <cellStyle name="Calcolo 3 2 8" xfId="2725"/>
    <cellStyle name="Calcolo 3 2 9" xfId="2726"/>
    <cellStyle name="Calcolo 3 20" xfId="2727"/>
    <cellStyle name="Calcolo 3 21" xfId="2728"/>
    <cellStyle name="Calcolo 3 22" xfId="2729"/>
    <cellStyle name="Calcolo 3 23" xfId="2730"/>
    <cellStyle name="Calcolo 3 24" xfId="2731"/>
    <cellStyle name="Calcolo 3 25" xfId="2732"/>
    <cellStyle name="Calcolo 3 26" xfId="2733"/>
    <cellStyle name="Calcolo 3 27" xfId="2734"/>
    <cellStyle name="Calcolo 3 28" xfId="2735"/>
    <cellStyle name="Calcolo 3 29" xfId="2736"/>
    <cellStyle name="Calcolo 3 3" xfId="2737"/>
    <cellStyle name="Calcolo 3 30" xfId="2738"/>
    <cellStyle name="Calcolo 3 4" xfId="2739"/>
    <cellStyle name="Calcolo 3 5" xfId="2740"/>
    <cellStyle name="Calcolo 3 6" xfId="2741"/>
    <cellStyle name="Calcolo 3 7" xfId="2742"/>
    <cellStyle name="Calcolo 3 8" xfId="2743"/>
    <cellStyle name="Calcolo 3 9" xfId="2744"/>
    <cellStyle name="Calcolo 30" xfId="2745"/>
    <cellStyle name="Calcolo 31" xfId="2746"/>
    <cellStyle name="Calcolo 32" xfId="2747"/>
    <cellStyle name="Calcolo 4" xfId="2748"/>
    <cellStyle name="Calcolo 4 10" xfId="2749"/>
    <cellStyle name="Calcolo 4 11" xfId="2750"/>
    <cellStyle name="Calcolo 4 12" xfId="2751"/>
    <cellStyle name="Calcolo 4 13" xfId="2752"/>
    <cellStyle name="Calcolo 4 14" xfId="2753"/>
    <cellStyle name="Calcolo 4 15" xfId="2754"/>
    <cellStyle name="Calcolo 4 16" xfId="2755"/>
    <cellStyle name="Calcolo 4 17" xfId="2756"/>
    <cellStyle name="Calcolo 4 18" xfId="2757"/>
    <cellStyle name="Calcolo 4 19" xfId="2758"/>
    <cellStyle name="Calcolo 4 2" xfId="2759"/>
    <cellStyle name="Calcolo 4 20" xfId="2760"/>
    <cellStyle name="Calcolo 4 21" xfId="2761"/>
    <cellStyle name="Calcolo 4 22" xfId="2762"/>
    <cellStyle name="Calcolo 4 23" xfId="2763"/>
    <cellStyle name="Calcolo 4 24" xfId="2764"/>
    <cellStyle name="Calcolo 4 25" xfId="2765"/>
    <cellStyle name="Calcolo 4 26" xfId="2766"/>
    <cellStyle name="Calcolo 4 27" xfId="2767"/>
    <cellStyle name="Calcolo 4 28" xfId="2768"/>
    <cellStyle name="Calcolo 4 29" xfId="2769"/>
    <cellStyle name="Calcolo 4 3" xfId="2770"/>
    <cellStyle name="Calcolo 4 4" xfId="2771"/>
    <cellStyle name="Calcolo 4 5" xfId="2772"/>
    <cellStyle name="Calcolo 4 6" xfId="2773"/>
    <cellStyle name="Calcolo 4 7" xfId="2774"/>
    <cellStyle name="Calcolo 4 8" xfId="2775"/>
    <cellStyle name="Calcolo 4 9" xfId="2776"/>
    <cellStyle name="Calcolo 5" xfId="2777"/>
    <cellStyle name="Calcolo 6" xfId="2778"/>
    <cellStyle name="Calcolo 7" xfId="2779"/>
    <cellStyle name="Calcolo 8" xfId="2780"/>
    <cellStyle name="Calcolo 9" xfId="2781"/>
    <cellStyle name="Calcul" xfId="2782"/>
    <cellStyle name="Calcul 2" xfId="2783"/>
    <cellStyle name="Calcul 2 2" xfId="2784"/>
    <cellStyle name="Calcul 3" xfId="2785"/>
    <cellStyle name="Calcul 3 2" xfId="2786"/>
    <cellStyle name="Calcul 4" xfId="2787"/>
    <cellStyle name="Calcul 4 2" xfId="2788"/>
    <cellStyle name="Calcul 5" xfId="2789"/>
    <cellStyle name="Calculation 10" xfId="2790"/>
    <cellStyle name="Calculation 10 10" xfId="2791"/>
    <cellStyle name="Calculation 10 11" xfId="2792"/>
    <cellStyle name="Calculation 10 12" xfId="2793"/>
    <cellStyle name="Calculation 10 13" xfId="2794"/>
    <cellStyle name="Calculation 10 14" xfId="2795"/>
    <cellStyle name="Calculation 10 15" xfId="2796"/>
    <cellStyle name="Calculation 10 16" xfId="2797"/>
    <cellStyle name="Calculation 10 17" xfId="2798"/>
    <cellStyle name="Calculation 10 18" xfId="2799"/>
    <cellStyle name="Calculation 10 19" xfId="2800"/>
    <cellStyle name="Calculation 10 2" xfId="2801"/>
    <cellStyle name="Calculation 10 2 10" xfId="2802"/>
    <cellStyle name="Calculation 10 2 11" xfId="2803"/>
    <cellStyle name="Calculation 10 2 12" xfId="2804"/>
    <cellStyle name="Calculation 10 2 13" xfId="2805"/>
    <cellStyle name="Calculation 10 2 14" xfId="2806"/>
    <cellStyle name="Calculation 10 2 15" xfId="2807"/>
    <cellStyle name="Calculation 10 2 16" xfId="2808"/>
    <cellStyle name="Calculation 10 2 17" xfId="2809"/>
    <cellStyle name="Calculation 10 2 18" xfId="2810"/>
    <cellStyle name="Calculation 10 2 19" xfId="2811"/>
    <cellStyle name="Calculation 10 2 2" xfId="2812"/>
    <cellStyle name="Calculation 10 2 20" xfId="2813"/>
    <cellStyle name="Calculation 10 2 21" xfId="2814"/>
    <cellStyle name="Calculation 10 2 22" xfId="2815"/>
    <cellStyle name="Calculation 10 2 23" xfId="2816"/>
    <cellStyle name="Calculation 10 2 24" xfId="2817"/>
    <cellStyle name="Calculation 10 2 25" xfId="2818"/>
    <cellStyle name="Calculation 10 2 26" xfId="2819"/>
    <cellStyle name="Calculation 10 2 27" xfId="2820"/>
    <cellStyle name="Calculation 10 2 28" xfId="2821"/>
    <cellStyle name="Calculation 10 2 29" xfId="2822"/>
    <cellStyle name="Calculation 10 2 3" xfId="2823"/>
    <cellStyle name="Calculation 10 2 4" xfId="2824"/>
    <cellStyle name="Calculation 10 2 5" xfId="2825"/>
    <cellStyle name="Calculation 10 2 6" xfId="2826"/>
    <cellStyle name="Calculation 10 2 7" xfId="2827"/>
    <cellStyle name="Calculation 10 2 8" xfId="2828"/>
    <cellStyle name="Calculation 10 2 9" xfId="2829"/>
    <cellStyle name="Calculation 10 20" xfId="2830"/>
    <cellStyle name="Calculation 10 21" xfId="2831"/>
    <cellStyle name="Calculation 10 22" xfId="2832"/>
    <cellStyle name="Calculation 10 23" xfId="2833"/>
    <cellStyle name="Calculation 10 24" xfId="2834"/>
    <cellStyle name="Calculation 10 25" xfId="2835"/>
    <cellStyle name="Calculation 10 26" xfId="2836"/>
    <cellStyle name="Calculation 10 27" xfId="2837"/>
    <cellStyle name="Calculation 10 28" xfId="2838"/>
    <cellStyle name="Calculation 10 29" xfId="2839"/>
    <cellStyle name="Calculation 10 3" xfId="2840"/>
    <cellStyle name="Calculation 10 3 2" xfId="2841"/>
    <cellStyle name="Calculation 10 30" xfId="2842"/>
    <cellStyle name="Calculation 10 4" xfId="2843"/>
    <cellStyle name="Calculation 10 5" xfId="2844"/>
    <cellStyle name="Calculation 10 6" xfId="2845"/>
    <cellStyle name="Calculation 10 7" xfId="2846"/>
    <cellStyle name="Calculation 10 8" xfId="2847"/>
    <cellStyle name="Calculation 10 9" xfId="2848"/>
    <cellStyle name="Calculation 11" xfId="2849"/>
    <cellStyle name="Calculation 11 10" xfId="2850"/>
    <cellStyle name="Calculation 11 11" xfId="2851"/>
    <cellStyle name="Calculation 11 12" xfId="2852"/>
    <cellStyle name="Calculation 11 13" xfId="2853"/>
    <cellStyle name="Calculation 11 14" xfId="2854"/>
    <cellStyle name="Calculation 11 15" xfId="2855"/>
    <cellStyle name="Calculation 11 16" xfId="2856"/>
    <cellStyle name="Calculation 11 17" xfId="2857"/>
    <cellStyle name="Calculation 11 18" xfId="2858"/>
    <cellStyle name="Calculation 11 19" xfId="2859"/>
    <cellStyle name="Calculation 11 2" xfId="2860"/>
    <cellStyle name="Calculation 11 2 10" xfId="2861"/>
    <cellStyle name="Calculation 11 2 11" xfId="2862"/>
    <cellStyle name="Calculation 11 2 12" xfId="2863"/>
    <cellStyle name="Calculation 11 2 13" xfId="2864"/>
    <cellStyle name="Calculation 11 2 14" xfId="2865"/>
    <cellStyle name="Calculation 11 2 15" xfId="2866"/>
    <cellStyle name="Calculation 11 2 16" xfId="2867"/>
    <cellStyle name="Calculation 11 2 17" xfId="2868"/>
    <cellStyle name="Calculation 11 2 18" xfId="2869"/>
    <cellStyle name="Calculation 11 2 19" xfId="2870"/>
    <cellStyle name="Calculation 11 2 2" xfId="2871"/>
    <cellStyle name="Calculation 11 2 20" xfId="2872"/>
    <cellStyle name="Calculation 11 2 21" xfId="2873"/>
    <cellStyle name="Calculation 11 2 22" xfId="2874"/>
    <cellStyle name="Calculation 11 2 23" xfId="2875"/>
    <cellStyle name="Calculation 11 2 24" xfId="2876"/>
    <cellStyle name="Calculation 11 2 25" xfId="2877"/>
    <cellStyle name="Calculation 11 2 26" xfId="2878"/>
    <cellStyle name="Calculation 11 2 27" xfId="2879"/>
    <cellStyle name="Calculation 11 2 28" xfId="2880"/>
    <cellStyle name="Calculation 11 2 29" xfId="2881"/>
    <cellStyle name="Calculation 11 2 3" xfId="2882"/>
    <cellStyle name="Calculation 11 2 4" xfId="2883"/>
    <cellStyle name="Calculation 11 2 5" xfId="2884"/>
    <cellStyle name="Calculation 11 2 6" xfId="2885"/>
    <cellStyle name="Calculation 11 2 7" xfId="2886"/>
    <cellStyle name="Calculation 11 2 8" xfId="2887"/>
    <cellStyle name="Calculation 11 2 9" xfId="2888"/>
    <cellStyle name="Calculation 11 20" xfId="2889"/>
    <cellStyle name="Calculation 11 21" xfId="2890"/>
    <cellStyle name="Calculation 11 22" xfId="2891"/>
    <cellStyle name="Calculation 11 23" xfId="2892"/>
    <cellStyle name="Calculation 11 24" xfId="2893"/>
    <cellStyle name="Calculation 11 25" xfId="2894"/>
    <cellStyle name="Calculation 11 26" xfId="2895"/>
    <cellStyle name="Calculation 11 27" xfId="2896"/>
    <cellStyle name="Calculation 11 28" xfId="2897"/>
    <cellStyle name="Calculation 11 29" xfId="2898"/>
    <cellStyle name="Calculation 11 3" xfId="2899"/>
    <cellStyle name="Calculation 11 3 2" xfId="2900"/>
    <cellStyle name="Calculation 11 30" xfId="2901"/>
    <cellStyle name="Calculation 11 4" xfId="2902"/>
    <cellStyle name="Calculation 11 5" xfId="2903"/>
    <cellStyle name="Calculation 11 6" xfId="2904"/>
    <cellStyle name="Calculation 11 7" xfId="2905"/>
    <cellStyle name="Calculation 11 8" xfId="2906"/>
    <cellStyle name="Calculation 11 9" xfId="2907"/>
    <cellStyle name="Calculation 12" xfId="2908"/>
    <cellStyle name="Calculation 12 10" xfId="2909"/>
    <cellStyle name="Calculation 12 11" xfId="2910"/>
    <cellStyle name="Calculation 12 12" xfId="2911"/>
    <cellStyle name="Calculation 12 13" xfId="2912"/>
    <cellStyle name="Calculation 12 14" xfId="2913"/>
    <cellStyle name="Calculation 12 15" xfId="2914"/>
    <cellStyle name="Calculation 12 16" xfId="2915"/>
    <cellStyle name="Calculation 12 17" xfId="2916"/>
    <cellStyle name="Calculation 12 18" xfId="2917"/>
    <cellStyle name="Calculation 12 19" xfId="2918"/>
    <cellStyle name="Calculation 12 2" xfId="2919"/>
    <cellStyle name="Calculation 12 2 10" xfId="2920"/>
    <cellStyle name="Calculation 12 2 11" xfId="2921"/>
    <cellStyle name="Calculation 12 2 12" xfId="2922"/>
    <cellStyle name="Calculation 12 2 13" xfId="2923"/>
    <cellStyle name="Calculation 12 2 14" xfId="2924"/>
    <cellStyle name="Calculation 12 2 15" xfId="2925"/>
    <cellStyle name="Calculation 12 2 16" xfId="2926"/>
    <cellStyle name="Calculation 12 2 17" xfId="2927"/>
    <cellStyle name="Calculation 12 2 18" xfId="2928"/>
    <cellStyle name="Calculation 12 2 19" xfId="2929"/>
    <cellStyle name="Calculation 12 2 2" xfId="2930"/>
    <cellStyle name="Calculation 12 2 20" xfId="2931"/>
    <cellStyle name="Calculation 12 2 21" xfId="2932"/>
    <cellStyle name="Calculation 12 2 22" xfId="2933"/>
    <cellStyle name="Calculation 12 2 23" xfId="2934"/>
    <cellStyle name="Calculation 12 2 24" xfId="2935"/>
    <cellStyle name="Calculation 12 2 25" xfId="2936"/>
    <cellStyle name="Calculation 12 2 26" xfId="2937"/>
    <cellStyle name="Calculation 12 2 27" xfId="2938"/>
    <cellStyle name="Calculation 12 2 28" xfId="2939"/>
    <cellStyle name="Calculation 12 2 29" xfId="2940"/>
    <cellStyle name="Calculation 12 2 3" xfId="2941"/>
    <cellStyle name="Calculation 12 2 4" xfId="2942"/>
    <cellStyle name="Calculation 12 2 5" xfId="2943"/>
    <cellStyle name="Calculation 12 2 6" xfId="2944"/>
    <cellStyle name="Calculation 12 2 7" xfId="2945"/>
    <cellStyle name="Calculation 12 2 8" xfId="2946"/>
    <cellStyle name="Calculation 12 2 9" xfId="2947"/>
    <cellStyle name="Calculation 12 20" xfId="2948"/>
    <cellStyle name="Calculation 12 21" xfId="2949"/>
    <cellStyle name="Calculation 12 22" xfId="2950"/>
    <cellStyle name="Calculation 12 23" xfId="2951"/>
    <cellStyle name="Calculation 12 24" xfId="2952"/>
    <cellStyle name="Calculation 12 25" xfId="2953"/>
    <cellStyle name="Calculation 12 26" xfId="2954"/>
    <cellStyle name="Calculation 12 27" xfId="2955"/>
    <cellStyle name="Calculation 12 28" xfId="2956"/>
    <cellStyle name="Calculation 12 29" xfId="2957"/>
    <cellStyle name="Calculation 12 3" xfId="2958"/>
    <cellStyle name="Calculation 12 3 2" xfId="2959"/>
    <cellStyle name="Calculation 12 30" xfId="2960"/>
    <cellStyle name="Calculation 12 4" xfId="2961"/>
    <cellStyle name="Calculation 12 5" xfId="2962"/>
    <cellStyle name="Calculation 12 6" xfId="2963"/>
    <cellStyle name="Calculation 12 7" xfId="2964"/>
    <cellStyle name="Calculation 12 8" xfId="2965"/>
    <cellStyle name="Calculation 12 9" xfId="2966"/>
    <cellStyle name="Calculation 13" xfId="2967"/>
    <cellStyle name="Calculation 13 10" xfId="2968"/>
    <cellStyle name="Calculation 13 11" xfId="2969"/>
    <cellStyle name="Calculation 13 12" xfId="2970"/>
    <cellStyle name="Calculation 13 13" xfId="2971"/>
    <cellStyle name="Calculation 13 14" xfId="2972"/>
    <cellStyle name="Calculation 13 15" xfId="2973"/>
    <cellStyle name="Calculation 13 16" xfId="2974"/>
    <cellStyle name="Calculation 13 17" xfId="2975"/>
    <cellStyle name="Calculation 13 18" xfId="2976"/>
    <cellStyle name="Calculation 13 19" xfId="2977"/>
    <cellStyle name="Calculation 13 2" xfId="2978"/>
    <cellStyle name="Calculation 13 2 10" xfId="2979"/>
    <cellStyle name="Calculation 13 2 11" xfId="2980"/>
    <cellStyle name="Calculation 13 2 12" xfId="2981"/>
    <cellStyle name="Calculation 13 2 13" xfId="2982"/>
    <cellStyle name="Calculation 13 2 14" xfId="2983"/>
    <cellStyle name="Calculation 13 2 15" xfId="2984"/>
    <cellStyle name="Calculation 13 2 16" xfId="2985"/>
    <cellStyle name="Calculation 13 2 17" xfId="2986"/>
    <cellStyle name="Calculation 13 2 18" xfId="2987"/>
    <cellStyle name="Calculation 13 2 19" xfId="2988"/>
    <cellStyle name="Calculation 13 2 2" xfId="2989"/>
    <cellStyle name="Calculation 13 2 20" xfId="2990"/>
    <cellStyle name="Calculation 13 2 21" xfId="2991"/>
    <cellStyle name="Calculation 13 2 22" xfId="2992"/>
    <cellStyle name="Calculation 13 2 23" xfId="2993"/>
    <cellStyle name="Calculation 13 2 24" xfId="2994"/>
    <cellStyle name="Calculation 13 2 25" xfId="2995"/>
    <cellStyle name="Calculation 13 2 26" xfId="2996"/>
    <cellStyle name="Calculation 13 2 27" xfId="2997"/>
    <cellStyle name="Calculation 13 2 28" xfId="2998"/>
    <cellStyle name="Calculation 13 2 29" xfId="2999"/>
    <cellStyle name="Calculation 13 2 3" xfId="3000"/>
    <cellStyle name="Calculation 13 2 4" xfId="3001"/>
    <cellStyle name="Calculation 13 2 5" xfId="3002"/>
    <cellStyle name="Calculation 13 2 6" xfId="3003"/>
    <cellStyle name="Calculation 13 2 7" xfId="3004"/>
    <cellStyle name="Calculation 13 2 8" xfId="3005"/>
    <cellStyle name="Calculation 13 2 9" xfId="3006"/>
    <cellStyle name="Calculation 13 20" xfId="3007"/>
    <cellStyle name="Calculation 13 21" xfId="3008"/>
    <cellStyle name="Calculation 13 22" xfId="3009"/>
    <cellStyle name="Calculation 13 23" xfId="3010"/>
    <cellStyle name="Calculation 13 24" xfId="3011"/>
    <cellStyle name="Calculation 13 25" xfId="3012"/>
    <cellStyle name="Calculation 13 26" xfId="3013"/>
    <cellStyle name="Calculation 13 27" xfId="3014"/>
    <cellStyle name="Calculation 13 28" xfId="3015"/>
    <cellStyle name="Calculation 13 29" xfId="3016"/>
    <cellStyle name="Calculation 13 3" xfId="3017"/>
    <cellStyle name="Calculation 13 3 2" xfId="3018"/>
    <cellStyle name="Calculation 13 30" xfId="3019"/>
    <cellStyle name="Calculation 13 4" xfId="3020"/>
    <cellStyle name="Calculation 13 5" xfId="3021"/>
    <cellStyle name="Calculation 13 6" xfId="3022"/>
    <cellStyle name="Calculation 13 7" xfId="3023"/>
    <cellStyle name="Calculation 13 8" xfId="3024"/>
    <cellStyle name="Calculation 13 9" xfId="3025"/>
    <cellStyle name="Calculation 14" xfId="3026"/>
    <cellStyle name="Calculation 14 10" xfId="3027"/>
    <cellStyle name="Calculation 14 11" xfId="3028"/>
    <cellStyle name="Calculation 14 12" xfId="3029"/>
    <cellStyle name="Calculation 14 13" xfId="3030"/>
    <cellStyle name="Calculation 14 14" xfId="3031"/>
    <cellStyle name="Calculation 14 15" xfId="3032"/>
    <cellStyle name="Calculation 14 16" xfId="3033"/>
    <cellStyle name="Calculation 14 17" xfId="3034"/>
    <cellStyle name="Calculation 14 18" xfId="3035"/>
    <cellStyle name="Calculation 14 19" xfId="3036"/>
    <cellStyle name="Calculation 14 2" xfId="3037"/>
    <cellStyle name="Calculation 14 2 10" xfId="3038"/>
    <cellStyle name="Calculation 14 2 11" xfId="3039"/>
    <cellStyle name="Calculation 14 2 12" xfId="3040"/>
    <cellStyle name="Calculation 14 2 13" xfId="3041"/>
    <cellStyle name="Calculation 14 2 14" xfId="3042"/>
    <cellStyle name="Calculation 14 2 15" xfId="3043"/>
    <cellStyle name="Calculation 14 2 16" xfId="3044"/>
    <cellStyle name="Calculation 14 2 17" xfId="3045"/>
    <cellStyle name="Calculation 14 2 18" xfId="3046"/>
    <cellStyle name="Calculation 14 2 19" xfId="3047"/>
    <cellStyle name="Calculation 14 2 2" xfId="3048"/>
    <cellStyle name="Calculation 14 2 20" xfId="3049"/>
    <cellStyle name="Calculation 14 2 21" xfId="3050"/>
    <cellStyle name="Calculation 14 2 22" xfId="3051"/>
    <cellStyle name="Calculation 14 2 23" xfId="3052"/>
    <cellStyle name="Calculation 14 2 24" xfId="3053"/>
    <cellStyle name="Calculation 14 2 25" xfId="3054"/>
    <cellStyle name="Calculation 14 2 26" xfId="3055"/>
    <cellStyle name="Calculation 14 2 27" xfId="3056"/>
    <cellStyle name="Calculation 14 2 28" xfId="3057"/>
    <cellStyle name="Calculation 14 2 29" xfId="3058"/>
    <cellStyle name="Calculation 14 2 3" xfId="3059"/>
    <cellStyle name="Calculation 14 2 4" xfId="3060"/>
    <cellStyle name="Calculation 14 2 5" xfId="3061"/>
    <cellStyle name="Calculation 14 2 6" xfId="3062"/>
    <cellStyle name="Calculation 14 2 7" xfId="3063"/>
    <cellStyle name="Calculation 14 2 8" xfId="3064"/>
    <cellStyle name="Calculation 14 2 9" xfId="3065"/>
    <cellStyle name="Calculation 14 20" xfId="3066"/>
    <cellStyle name="Calculation 14 21" xfId="3067"/>
    <cellStyle name="Calculation 14 22" xfId="3068"/>
    <cellStyle name="Calculation 14 23" xfId="3069"/>
    <cellStyle name="Calculation 14 24" xfId="3070"/>
    <cellStyle name="Calculation 14 25" xfId="3071"/>
    <cellStyle name="Calculation 14 26" xfId="3072"/>
    <cellStyle name="Calculation 14 27" xfId="3073"/>
    <cellStyle name="Calculation 14 28" xfId="3074"/>
    <cellStyle name="Calculation 14 29" xfId="3075"/>
    <cellStyle name="Calculation 14 3" xfId="3076"/>
    <cellStyle name="Calculation 14 3 2" xfId="3077"/>
    <cellStyle name="Calculation 14 30" xfId="3078"/>
    <cellStyle name="Calculation 14 4" xfId="3079"/>
    <cellStyle name="Calculation 14 5" xfId="3080"/>
    <cellStyle name="Calculation 14 6" xfId="3081"/>
    <cellStyle name="Calculation 14 7" xfId="3082"/>
    <cellStyle name="Calculation 14 8" xfId="3083"/>
    <cellStyle name="Calculation 14 9" xfId="3084"/>
    <cellStyle name="Calculation 15" xfId="3085"/>
    <cellStyle name="Calculation 15 10" xfId="3086"/>
    <cellStyle name="Calculation 15 11" xfId="3087"/>
    <cellStyle name="Calculation 15 12" xfId="3088"/>
    <cellStyle name="Calculation 15 13" xfId="3089"/>
    <cellStyle name="Calculation 15 14" xfId="3090"/>
    <cellStyle name="Calculation 15 15" xfId="3091"/>
    <cellStyle name="Calculation 15 16" xfId="3092"/>
    <cellStyle name="Calculation 15 17" xfId="3093"/>
    <cellStyle name="Calculation 15 18" xfId="3094"/>
    <cellStyle name="Calculation 15 19" xfId="3095"/>
    <cellStyle name="Calculation 15 2" xfId="3096"/>
    <cellStyle name="Calculation 15 2 10" xfId="3097"/>
    <cellStyle name="Calculation 15 2 11" xfId="3098"/>
    <cellStyle name="Calculation 15 2 12" xfId="3099"/>
    <cellStyle name="Calculation 15 2 13" xfId="3100"/>
    <cellStyle name="Calculation 15 2 14" xfId="3101"/>
    <cellStyle name="Calculation 15 2 15" xfId="3102"/>
    <cellStyle name="Calculation 15 2 16" xfId="3103"/>
    <cellStyle name="Calculation 15 2 17" xfId="3104"/>
    <cellStyle name="Calculation 15 2 18" xfId="3105"/>
    <cellStyle name="Calculation 15 2 19" xfId="3106"/>
    <cellStyle name="Calculation 15 2 2" xfId="3107"/>
    <cellStyle name="Calculation 15 2 20" xfId="3108"/>
    <cellStyle name="Calculation 15 2 21" xfId="3109"/>
    <cellStyle name="Calculation 15 2 22" xfId="3110"/>
    <cellStyle name="Calculation 15 2 23" xfId="3111"/>
    <cellStyle name="Calculation 15 2 24" xfId="3112"/>
    <cellStyle name="Calculation 15 2 25" xfId="3113"/>
    <cellStyle name="Calculation 15 2 26" xfId="3114"/>
    <cellStyle name="Calculation 15 2 27" xfId="3115"/>
    <cellStyle name="Calculation 15 2 28" xfId="3116"/>
    <cellStyle name="Calculation 15 2 29" xfId="3117"/>
    <cellStyle name="Calculation 15 2 3" xfId="3118"/>
    <cellStyle name="Calculation 15 2 4" xfId="3119"/>
    <cellStyle name="Calculation 15 2 5" xfId="3120"/>
    <cellStyle name="Calculation 15 2 6" xfId="3121"/>
    <cellStyle name="Calculation 15 2 7" xfId="3122"/>
    <cellStyle name="Calculation 15 2 8" xfId="3123"/>
    <cellStyle name="Calculation 15 2 9" xfId="3124"/>
    <cellStyle name="Calculation 15 20" xfId="3125"/>
    <cellStyle name="Calculation 15 21" xfId="3126"/>
    <cellStyle name="Calculation 15 22" xfId="3127"/>
    <cellStyle name="Calculation 15 23" xfId="3128"/>
    <cellStyle name="Calculation 15 24" xfId="3129"/>
    <cellStyle name="Calculation 15 25" xfId="3130"/>
    <cellStyle name="Calculation 15 26" xfId="3131"/>
    <cellStyle name="Calculation 15 27" xfId="3132"/>
    <cellStyle name="Calculation 15 28" xfId="3133"/>
    <cellStyle name="Calculation 15 29" xfId="3134"/>
    <cellStyle name="Calculation 15 3" xfId="3135"/>
    <cellStyle name="Calculation 15 3 2" xfId="3136"/>
    <cellStyle name="Calculation 15 30" xfId="3137"/>
    <cellStyle name="Calculation 15 4" xfId="3138"/>
    <cellStyle name="Calculation 15 5" xfId="3139"/>
    <cellStyle name="Calculation 15 6" xfId="3140"/>
    <cellStyle name="Calculation 15 7" xfId="3141"/>
    <cellStyle name="Calculation 15 8" xfId="3142"/>
    <cellStyle name="Calculation 15 9" xfId="3143"/>
    <cellStyle name="Calculation 16" xfId="3144"/>
    <cellStyle name="Calculation 16 10" xfId="3145"/>
    <cellStyle name="Calculation 16 11" xfId="3146"/>
    <cellStyle name="Calculation 16 12" xfId="3147"/>
    <cellStyle name="Calculation 16 13" xfId="3148"/>
    <cellStyle name="Calculation 16 14" xfId="3149"/>
    <cellStyle name="Calculation 16 15" xfId="3150"/>
    <cellStyle name="Calculation 16 16" xfId="3151"/>
    <cellStyle name="Calculation 16 17" xfId="3152"/>
    <cellStyle name="Calculation 16 18" xfId="3153"/>
    <cellStyle name="Calculation 16 19" xfId="3154"/>
    <cellStyle name="Calculation 16 2" xfId="3155"/>
    <cellStyle name="Calculation 16 2 10" xfId="3156"/>
    <cellStyle name="Calculation 16 2 11" xfId="3157"/>
    <cellStyle name="Calculation 16 2 12" xfId="3158"/>
    <cellStyle name="Calculation 16 2 13" xfId="3159"/>
    <cellStyle name="Calculation 16 2 14" xfId="3160"/>
    <cellStyle name="Calculation 16 2 15" xfId="3161"/>
    <cellStyle name="Calculation 16 2 16" xfId="3162"/>
    <cellStyle name="Calculation 16 2 17" xfId="3163"/>
    <cellStyle name="Calculation 16 2 18" xfId="3164"/>
    <cellStyle name="Calculation 16 2 19" xfId="3165"/>
    <cellStyle name="Calculation 16 2 2" xfId="3166"/>
    <cellStyle name="Calculation 16 2 20" xfId="3167"/>
    <cellStyle name="Calculation 16 2 21" xfId="3168"/>
    <cellStyle name="Calculation 16 2 22" xfId="3169"/>
    <cellStyle name="Calculation 16 2 23" xfId="3170"/>
    <cellStyle name="Calculation 16 2 24" xfId="3171"/>
    <cellStyle name="Calculation 16 2 25" xfId="3172"/>
    <cellStyle name="Calculation 16 2 26" xfId="3173"/>
    <cellStyle name="Calculation 16 2 27" xfId="3174"/>
    <cellStyle name="Calculation 16 2 28" xfId="3175"/>
    <cellStyle name="Calculation 16 2 29" xfId="3176"/>
    <cellStyle name="Calculation 16 2 3" xfId="3177"/>
    <cellStyle name="Calculation 16 2 4" xfId="3178"/>
    <cellStyle name="Calculation 16 2 5" xfId="3179"/>
    <cellStyle name="Calculation 16 2 6" xfId="3180"/>
    <cellStyle name="Calculation 16 2 7" xfId="3181"/>
    <cellStyle name="Calculation 16 2 8" xfId="3182"/>
    <cellStyle name="Calculation 16 2 9" xfId="3183"/>
    <cellStyle name="Calculation 16 20" xfId="3184"/>
    <cellStyle name="Calculation 16 21" xfId="3185"/>
    <cellStyle name="Calculation 16 22" xfId="3186"/>
    <cellStyle name="Calculation 16 23" xfId="3187"/>
    <cellStyle name="Calculation 16 24" xfId="3188"/>
    <cellStyle name="Calculation 16 25" xfId="3189"/>
    <cellStyle name="Calculation 16 26" xfId="3190"/>
    <cellStyle name="Calculation 16 27" xfId="3191"/>
    <cellStyle name="Calculation 16 28" xfId="3192"/>
    <cellStyle name="Calculation 16 29" xfId="3193"/>
    <cellStyle name="Calculation 16 3" xfId="3194"/>
    <cellStyle name="Calculation 16 3 2" xfId="3195"/>
    <cellStyle name="Calculation 16 30" xfId="3196"/>
    <cellStyle name="Calculation 16 4" xfId="3197"/>
    <cellStyle name="Calculation 16 5" xfId="3198"/>
    <cellStyle name="Calculation 16 6" xfId="3199"/>
    <cellStyle name="Calculation 16 7" xfId="3200"/>
    <cellStyle name="Calculation 16 8" xfId="3201"/>
    <cellStyle name="Calculation 16 9" xfId="3202"/>
    <cellStyle name="Calculation 17" xfId="3203"/>
    <cellStyle name="Calculation 17 10" xfId="3204"/>
    <cellStyle name="Calculation 17 11" xfId="3205"/>
    <cellStyle name="Calculation 17 12" xfId="3206"/>
    <cellStyle name="Calculation 17 13" xfId="3207"/>
    <cellStyle name="Calculation 17 14" xfId="3208"/>
    <cellStyle name="Calculation 17 15" xfId="3209"/>
    <cellStyle name="Calculation 17 16" xfId="3210"/>
    <cellStyle name="Calculation 17 17" xfId="3211"/>
    <cellStyle name="Calculation 17 18" xfId="3212"/>
    <cellStyle name="Calculation 17 19" xfId="3213"/>
    <cellStyle name="Calculation 17 2" xfId="3214"/>
    <cellStyle name="Calculation 17 2 10" xfId="3215"/>
    <cellStyle name="Calculation 17 2 11" xfId="3216"/>
    <cellStyle name="Calculation 17 2 12" xfId="3217"/>
    <cellStyle name="Calculation 17 2 13" xfId="3218"/>
    <cellStyle name="Calculation 17 2 14" xfId="3219"/>
    <cellStyle name="Calculation 17 2 15" xfId="3220"/>
    <cellStyle name="Calculation 17 2 16" xfId="3221"/>
    <cellStyle name="Calculation 17 2 17" xfId="3222"/>
    <cellStyle name="Calculation 17 2 18" xfId="3223"/>
    <cellStyle name="Calculation 17 2 19" xfId="3224"/>
    <cellStyle name="Calculation 17 2 2" xfId="3225"/>
    <cellStyle name="Calculation 17 2 20" xfId="3226"/>
    <cellStyle name="Calculation 17 2 21" xfId="3227"/>
    <cellStyle name="Calculation 17 2 22" xfId="3228"/>
    <cellStyle name="Calculation 17 2 23" xfId="3229"/>
    <cellStyle name="Calculation 17 2 24" xfId="3230"/>
    <cellStyle name="Calculation 17 2 25" xfId="3231"/>
    <cellStyle name="Calculation 17 2 26" xfId="3232"/>
    <cellStyle name="Calculation 17 2 27" xfId="3233"/>
    <cellStyle name="Calculation 17 2 28" xfId="3234"/>
    <cellStyle name="Calculation 17 2 29" xfId="3235"/>
    <cellStyle name="Calculation 17 2 3" xfId="3236"/>
    <cellStyle name="Calculation 17 2 4" xfId="3237"/>
    <cellStyle name="Calculation 17 2 5" xfId="3238"/>
    <cellStyle name="Calculation 17 2 6" xfId="3239"/>
    <cellStyle name="Calculation 17 2 7" xfId="3240"/>
    <cellStyle name="Calculation 17 2 8" xfId="3241"/>
    <cellStyle name="Calculation 17 2 9" xfId="3242"/>
    <cellStyle name="Calculation 17 20" xfId="3243"/>
    <cellStyle name="Calculation 17 21" xfId="3244"/>
    <cellStyle name="Calculation 17 22" xfId="3245"/>
    <cellStyle name="Calculation 17 23" xfId="3246"/>
    <cellStyle name="Calculation 17 24" xfId="3247"/>
    <cellStyle name="Calculation 17 25" xfId="3248"/>
    <cellStyle name="Calculation 17 26" xfId="3249"/>
    <cellStyle name="Calculation 17 27" xfId="3250"/>
    <cellStyle name="Calculation 17 28" xfId="3251"/>
    <cellStyle name="Calculation 17 29" xfId="3252"/>
    <cellStyle name="Calculation 17 3" xfId="3253"/>
    <cellStyle name="Calculation 17 3 2" xfId="3254"/>
    <cellStyle name="Calculation 17 30" xfId="3255"/>
    <cellStyle name="Calculation 17 4" xfId="3256"/>
    <cellStyle name="Calculation 17 5" xfId="3257"/>
    <cellStyle name="Calculation 17 6" xfId="3258"/>
    <cellStyle name="Calculation 17 7" xfId="3259"/>
    <cellStyle name="Calculation 17 8" xfId="3260"/>
    <cellStyle name="Calculation 17 9" xfId="3261"/>
    <cellStyle name="Calculation 18" xfId="3262"/>
    <cellStyle name="Calculation 18 10" xfId="3263"/>
    <cellStyle name="Calculation 18 11" xfId="3264"/>
    <cellStyle name="Calculation 18 12" xfId="3265"/>
    <cellStyle name="Calculation 18 13" xfId="3266"/>
    <cellStyle name="Calculation 18 14" xfId="3267"/>
    <cellStyle name="Calculation 18 15" xfId="3268"/>
    <cellStyle name="Calculation 18 16" xfId="3269"/>
    <cellStyle name="Calculation 18 17" xfId="3270"/>
    <cellStyle name="Calculation 18 18" xfId="3271"/>
    <cellStyle name="Calculation 18 19" xfId="3272"/>
    <cellStyle name="Calculation 18 2" xfId="3273"/>
    <cellStyle name="Calculation 18 2 10" xfId="3274"/>
    <cellStyle name="Calculation 18 2 11" xfId="3275"/>
    <cellStyle name="Calculation 18 2 12" xfId="3276"/>
    <cellStyle name="Calculation 18 2 13" xfId="3277"/>
    <cellStyle name="Calculation 18 2 14" xfId="3278"/>
    <cellStyle name="Calculation 18 2 15" xfId="3279"/>
    <cellStyle name="Calculation 18 2 16" xfId="3280"/>
    <cellStyle name="Calculation 18 2 17" xfId="3281"/>
    <cellStyle name="Calculation 18 2 18" xfId="3282"/>
    <cellStyle name="Calculation 18 2 19" xfId="3283"/>
    <cellStyle name="Calculation 18 2 2" xfId="3284"/>
    <cellStyle name="Calculation 18 2 20" xfId="3285"/>
    <cellStyle name="Calculation 18 2 21" xfId="3286"/>
    <cellStyle name="Calculation 18 2 22" xfId="3287"/>
    <cellStyle name="Calculation 18 2 23" xfId="3288"/>
    <cellStyle name="Calculation 18 2 24" xfId="3289"/>
    <cellStyle name="Calculation 18 2 25" xfId="3290"/>
    <cellStyle name="Calculation 18 2 26" xfId="3291"/>
    <cellStyle name="Calculation 18 2 27" xfId="3292"/>
    <cellStyle name="Calculation 18 2 28" xfId="3293"/>
    <cellStyle name="Calculation 18 2 29" xfId="3294"/>
    <cellStyle name="Calculation 18 2 3" xfId="3295"/>
    <cellStyle name="Calculation 18 2 4" xfId="3296"/>
    <cellStyle name="Calculation 18 2 5" xfId="3297"/>
    <cellStyle name="Calculation 18 2 6" xfId="3298"/>
    <cellStyle name="Calculation 18 2 7" xfId="3299"/>
    <cellStyle name="Calculation 18 2 8" xfId="3300"/>
    <cellStyle name="Calculation 18 2 9" xfId="3301"/>
    <cellStyle name="Calculation 18 20" xfId="3302"/>
    <cellStyle name="Calculation 18 21" xfId="3303"/>
    <cellStyle name="Calculation 18 22" xfId="3304"/>
    <cellStyle name="Calculation 18 23" xfId="3305"/>
    <cellStyle name="Calculation 18 24" xfId="3306"/>
    <cellStyle name="Calculation 18 25" xfId="3307"/>
    <cellStyle name="Calculation 18 26" xfId="3308"/>
    <cellStyle name="Calculation 18 27" xfId="3309"/>
    <cellStyle name="Calculation 18 28" xfId="3310"/>
    <cellStyle name="Calculation 18 29" xfId="3311"/>
    <cellStyle name="Calculation 18 3" xfId="3312"/>
    <cellStyle name="Calculation 18 30" xfId="3313"/>
    <cellStyle name="Calculation 18 4" xfId="3314"/>
    <cellStyle name="Calculation 18 5" xfId="3315"/>
    <cellStyle name="Calculation 18 6" xfId="3316"/>
    <cellStyle name="Calculation 18 7" xfId="3317"/>
    <cellStyle name="Calculation 18 8" xfId="3318"/>
    <cellStyle name="Calculation 18 9" xfId="3319"/>
    <cellStyle name="Calculation 19" xfId="3320"/>
    <cellStyle name="Calculation 19 2" xfId="3321"/>
    <cellStyle name="Calculation 2" xfId="3322"/>
    <cellStyle name="Calculation 2 10" xfId="3323"/>
    <cellStyle name="Calculation 2 11" xfId="3324"/>
    <cellStyle name="Calculation 2 12" xfId="3325"/>
    <cellStyle name="Calculation 2 13" xfId="3326"/>
    <cellStyle name="Calculation 2 14" xfId="3327"/>
    <cellStyle name="Calculation 2 15" xfId="3328"/>
    <cellStyle name="Calculation 2 16" xfId="3329"/>
    <cellStyle name="Calculation 2 17" xfId="3330"/>
    <cellStyle name="Calculation 2 18" xfId="3331"/>
    <cellStyle name="Calculation 2 19" xfId="3332"/>
    <cellStyle name="Calculation 2 2" xfId="3333"/>
    <cellStyle name="Calculation 2 2 10" xfId="3334"/>
    <cellStyle name="Calculation 2 2 11" xfId="3335"/>
    <cellStyle name="Calculation 2 2 12" xfId="3336"/>
    <cellStyle name="Calculation 2 2 13" xfId="3337"/>
    <cellStyle name="Calculation 2 2 14" xfId="3338"/>
    <cellStyle name="Calculation 2 2 15" xfId="3339"/>
    <cellStyle name="Calculation 2 2 16" xfId="3340"/>
    <cellStyle name="Calculation 2 2 17" xfId="3341"/>
    <cellStyle name="Calculation 2 2 18" xfId="3342"/>
    <cellStyle name="Calculation 2 2 19" xfId="3343"/>
    <cellStyle name="Calculation 2 2 2" xfId="3344"/>
    <cellStyle name="Calculation 2 2 20" xfId="3345"/>
    <cellStyle name="Calculation 2 2 21" xfId="3346"/>
    <cellStyle name="Calculation 2 2 22" xfId="3347"/>
    <cellStyle name="Calculation 2 2 23" xfId="3348"/>
    <cellStyle name="Calculation 2 2 24" xfId="3349"/>
    <cellStyle name="Calculation 2 2 25" xfId="3350"/>
    <cellStyle name="Calculation 2 2 26" xfId="3351"/>
    <cellStyle name="Calculation 2 2 27" xfId="3352"/>
    <cellStyle name="Calculation 2 2 28" xfId="3353"/>
    <cellStyle name="Calculation 2 2 29" xfId="3354"/>
    <cellStyle name="Calculation 2 2 3" xfId="3355"/>
    <cellStyle name="Calculation 2 2 4" xfId="3356"/>
    <cellStyle name="Calculation 2 2 5" xfId="3357"/>
    <cellStyle name="Calculation 2 2 6" xfId="3358"/>
    <cellStyle name="Calculation 2 2 7" xfId="3359"/>
    <cellStyle name="Calculation 2 2 8" xfId="3360"/>
    <cellStyle name="Calculation 2 2 9" xfId="3361"/>
    <cellStyle name="Calculation 2 20" xfId="3362"/>
    <cellStyle name="Calculation 2 21" xfId="3363"/>
    <cellStyle name="Calculation 2 22" xfId="3364"/>
    <cellStyle name="Calculation 2 23" xfId="3365"/>
    <cellStyle name="Calculation 2 24" xfId="3366"/>
    <cellStyle name="Calculation 2 25" xfId="3367"/>
    <cellStyle name="Calculation 2 26" xfId="3368"/>
    <cellStyle name="Calculation 2 27" xfId="3369"/>
    <cellStyle name="Calculation 2 28" xfId="3370"/>
    <cellStyle name="Calculation 2 29" xfId="3371"/>
    <cellStyle name="Calculation 2 3" xfId="3372"/>
    <cellStyle name="Calculation 2 3 2" xfId="3373"/>
    <cellStyle name="Calculation 2 30" xfId="3374"/>
    <cellStyle name="Calculation 2 31" xfId="3375"/>
    <cellStyle name="Calculation 2 4" xfId="3376"/>
    <cellStyle name="Calculation 2 4 2" xfId="3377"/>
    <cellStyle name="Calculation 2 5" xfId="3378"/>
    <cellStyle name="Calculation 2 5 2" xfId="3379"/>
    <cellStyle name="Calculation 2 6" xfId="3380"/>
    <cellStyle name="Calculation 2 6 2" xfId="3381"/>
    <cellStyle name="Calculation 2 7" xfId="3382"/>
    <cellStyle name="Calculation 2 8" xfId="3383"/>
    <cellStyle name="Calculation 2 9" xfId="3384"/>
    <cellStyle name="Calculation 3" xfId="3385"/>
    <cellStyle name="Calculation 3 10" xfId="3386"/>
    <cellStyle name="Calculation 3 11" xfId="3387"/>
    <cellStyle name="Calculation 3 12" xfId="3388"/>
    <cellStyle name="Calculation 3 13" xfId="3389"/>
    <cellStyle name="Calculation 3 14" xfId="3390"/>
    <cellStyle name="Calculation 3 15" xfId="3391"/>
    <cellStyle name="Calculation 3 16" xfId="3392"/>
    <cellStyle name="Calculation 3 17" xfId="3393"/>
    <cellStyle name="Calculation 3 18" xfId="3394"/>
    <cellStyle name="Calculation 3 19" xfId="3395"/>
    <cellStyle name="Calculation 3 2" xfId="3396"/>
    <cellStyle name="Calculation 3 2 10" xfId="3397"/>
    <cellStyle name="Calculation 3 2 11" xfId="3398"/>
    <cellStyle name="Calculation 3 2 12" xfId="3399"/>
    <cellStyle name="Calculation 3 2 13" xfId="3400"/>
    <cellStyle name="Calculation 3 2 14" xfId="3401"/>
    <cellStyle name="Calculation 3 2 15" xfId="3402"/>
    <cellStyle name="Calculation 3 2 16" xfId="3403"/>
    <cellStyle name="Calculation 3 2 17" xfId="3404"/>
    <cellStyle name="Calculation 3 2 18" xfId="3405"/>
    <cellStyle name="Calculation 3 2 19" xfId="3406"/>
    <cellStyle name="Calculation 3 2 2" xfId="3407"/>
    <cellStyle name="Calculation 3 2 20" xfId="3408"/>
    <cellStyle name="Calculation 3 2 21" xfId="3409"/>
    <cellStyle name="Calculation 3 2 22" xfId="3410"/>
    <cellStyle name="Calculation 3 2 23" xfId="3411"/>
    <cellStyle name="Calculation 3 2 24" xfId="3412"/>
    <cellStyle name="Calculation 3 2 25" xfId="3413"/>
    <cellStyle name="Calculation 3 2 26" xfId="3414"/>
    <cellStyle name="Calculation 3 2 27" xfId="3415"/>
    <cellStyle name="Calculation 3 2 28" xfId="3416"/>
    <cellStyle name="Calculation 3 2 29" xfId="3417"/>
    <cellStyle name="Calculation 3 2 3" xfId="3418"/>
    <cellStyle name="Calculation 3 2 4" xfId="3419"/>
    <cellStyle name="Calculation 3 2 5" xfId="3420"/>
    <cellStyle name="Calculation 3 2 6" xfId="3421"/>
    <cellStyle name="Calculation 3 2 7" xfId="3422"/>
    <cellStyle name="Calculation 3 2 8" xfId="3423"/>
    <cellStyle name="Calculation 3 2 9" xfId="3424"/>
    <cellStyle name="Calculation 3 20" xfId="3425"/>
    <cellStyle name="Calculation 3 21" xfId="3426"/>
    <cellStyle name="Calculation 3 22" xfId="3427"/>
    <cellStyle name="Calculation 3 23" xfId="3428"/>
    <cellStyle name="Calculation 3 24" xfId="3429"/>
    <cellStyle name="Calculation 3 25" xfId="3430"/>
    <cellStyle name="Calculation 3 26" xfId="3431"/>
    <cellStyle name="Calculation 3 27" xfId="3432"/>
    <cellStyle name="Calculation 3 28" xfId="3433"/>
    <cellStyle name="Calculation 3 29" xfId="3434"/>
    <cellStyle name="Calculation 3 3" xfId="3435"/>
    <cellStyle name="Calculation 3 3 2" xfId="3436"/>
    <cellStyle name="Calculation 3 30" xfId="3437"/>
    <cellStyle name="Calculation 3 4" xfId="3438"/>
    <cellStyle name="Calculation 3 5" xfId="3439"/>
    <cellStyle name="Calculation 3 6" xfId="3440"/>
    <cellStyle name="Calculation 3 7" xfId="3441"/>
    <cellStyle name="Calculation 3 8" xfId="3442"/>
    <cellStyle name="Calculation 3 9" xfId="3443"/>
    <cellStyle name="Calculation 4" xfId="3444"/>
    <cellStyle name="Calculation 4 10" xfId="3445"/>
    <cellStyle name="Calculation 4 11" xfId="3446"/>
    <cellStyle name="Calculation 4 12" xfId="3447"/>
    <cellStyle name="Calculation 4 13" xfId="3448"/>
    <cellStyle name="Calculation 4 14" xfId="3449"/>
    <cellStyle name="Calculation 4 15" xfId="3450"/>
    <cellStyle name="Calculation 4 16" xfId="3451"/>
    <cellStyle name="Calculation 4 17" xfId="3452"/>
    <cellStyle name="Calculation 4 18" xfId="3453"/>
    <cellStyle name="Calculation 4 19" xfId="3454"/>
    <cellStyle name="Calculation 4 2" xfId="3455"/>
    <cellStyle name="Calculation 4 2 10" xfId="3456"/>
    <cellStyle name="Calculation 4 2 11" xfId="3457"/>
    <cellStyle name="Calculation 4 2 12" xfId="3458"/>
    <cellStyle name="Calculation 4 2 13" xfId="3459"/>
    <cellStyle name="Calculation 4 2 14" xfId="3460"/>
    <cellStyle name="Calculation 4 2 15" xfId="3461"/>
    <cellStyle name="Calculation 4 2 16" xfId="3462"/>
    <cellStyle name="Calculation 4 2 17" xfId="3463"/>
    <cellStyle name="Calculation 4 2 18" xfId="3464"/>
    <cellStyle name="Calculation 4 2 19" xfId="3465"/>
    <cellStyle name="Calculation 4 2 2" xfId="3466"/>
    <cellStyle name="Calculation 4 2 20" xfId="3467"/>
    <cellStyle name="Calculation 4 2 21" xfId="3468"/>
    <cellStyle name="Calculation 4 2 22" xfId="3469"/>
    <cellStyle name="Calculation 4 2 23" xfId="3470"/>
    <cellStyle name="Calculation 4 2 24" xfId="3471"/>
    <cellStyle name="Calculation 4 2 25" xfId="3472"/>
    <cellStyle name="Calculation 4 2 26" xfId="3473"/>
    <cellStyle name="Calculation 4 2 27" xfId="3474"/>
    <cellStyle name="Calculation 4 2 28" xfId="3475"/>
    <cellStyle name="Calculation 4 2 29" xfId="3476"/>
    <cellStyle name="Calculation 4 2 3" xfId="3477"/>
    <cellStyle name="Calculation 4 2 4" xfId="3478"/>
    <cellStyle name="Calculation 4 2 5" xfId="3479"/>
    <cellStyle name="Calculation 4 2 6" xfId="3480"/>
    <cellStyle name="Calculation 4 2 7" xfId="3481"/>
    <cellStyle name="Calculation 4 2 8" xfId="3482"/>
    <cellStyle name="Calculation 4 2 9" xfId="3483"/>
    <cellStyle name="Calculation 4 20" xfId="3484"/>
    <cellStyle name="Calculation 4 21" xfId="3485"/>
    <cellStyle name="Calculation 4 22" xfId="3486"/>
    <cellStyle name="Calculation 4 23" xfId="3487"/>
    <cellStyle name="Calculation 4 24" xfId="3488"/>
    <cellStyle name="Calculation 4 25" xfId="3489"/>
    <cellStyle name="Calculation 4 26" xfId="3490"/>
    <cellStyle name="Calculation 4 27" xfId="3491"/>
    <cellStyle name="Calculation 4 28" xfId="3492"/>
    <cellStyle name="Calculation 4 29" xfId="3493"/>
    <cellStyle name="Calculation 4 3" xfId="3494"/>
    <cellStyle name="Calculation 4 3 2" xfId="3495"/>
    <cellStyle name="Calculation 4 30" xfId="3496"/>
    <cellStyle name="Calculation 4 4" xfId="3497"/>
    <cellStyle name="Calculation 4 5" xfId="3498"/>
    <cellStyle name="Calculation 4 6" xfId="3499"/>
    <cellStyle name="Calculation 4 7" xfId="3500"/>
    <cellStyle name="Calculation 4 8" xfId="3501"/>
    <cellStyle name="Calculation 4 9" xfId="3502"/>
    <cellStyle name="Calculation 5" xfId="3503"/>
    <cellStyle name="Calculation 5 10" xfId="3504"/>
    <cellStyle name="Calculation 5 11" xfId="3505"/>
    <cellStyle name="Calculation 5 12" xfId="3506"/>
    <cellStyle name="Calculation 5 13" xfId="3507"/>
    <cellStyle name="Calculation 5 14" xfId="3508"/>
    <cellStyle name="Calculation 5 15" xfId="3509"/>
    <cellStyle name="Calculation 5 16" xfId="3510"/>
    <cellStyle name="Calculation 5 17" xfId="3511"/>
    <cellStyle name="Calculation 5 18" xfId="3512"/>
    <cellStyle name="Calculation 5 19" xfId="3513"/>
    <cellStyle name="Calculation 5 2" xfId="3514"/>
    <cellStyle name="Calculation 5 2 10" xfId="3515"/>
    <cellStyle name="Calculation 5 2 11" xfId="3516"/>
    <cellStyle name="Calculation 5 2 12" xfId="3517"/>
    <cellStyle name="Calculation 5 2 13" xfId="3518"/>
    <cellStyle name="Calculation 5 2 14" xfId="3519"/>
    <cellStyle name="Calculation 5 2 15" xfId="3520"/>
    <cellStyle name="Calculation 5 2 16" xfId="3521"/>
    <cellStyle name="Calculation 5 2 17" xfId="3522"/>
    <cellStyle name="Calculation 5 2 18" xfId="3523"/>
    <cellStyle name="Calculation 5 2 19" xfId="3524"/>
    <cellStyle name="Calculation 5 2 2" xfId="3525"/>
    <cellStyle name="Calculation 5 2 20" xfId="3526"/>
    <cellStyle name="Calculation 5 2 21" xfId="3527"/>
    <cellStyle name="Calculation 5 2 22" xfId="3528"/>
    <cellStyle name="Calculation 5 2 23" xfId="3529"/>
    <cellStyle name="Calculation 5 2 24" xfId="3530"/>
    <cellStyle name="Calculation 5 2 25" xfId="3531"/>
    <cellStyle name="Calculation 5 2 26" xfId="3532"/>
    <cellStyle name="Calculation 5 2 27" xfId="3533"/>
    <cellStyle name="Calculation 5 2 28" xfId="3534"/>
    <cellStyle name="Calculation 5 2 29" xfId="3535"/>
    <cellStyle name="Calculation 5 2 3" xfId="3536"/>
    <cellStyle name="Calculation 5 2 4" xfId="3537"/>
    <cellStyle name="Calculation 5 2 5" xfId="3538"/>
    <cellStyle name="Calculation 5 2 6" xfId="3539"/>
    <cellStyle name="Calculation 5 2 7" xfId="3540"/>
    <cellStyle name="Calculation 5 2 8" xfId="3541"/>
    <cellStyle name="Calculation 5 2 9" xfId="3542"/>
    <cellStyle name="Calculation 5 20" xfId="3543"/>
    <cellStyle name="Calculation 5 21" xfId="3544"/>
    <cellStyle name="Calculation 5 22" xfId="3545"/>
    <cellStyle name="Calculation 5 23" xfId="3546"/>
    <cellStyle name="Calculation 5 24" xfId="3547"/>
    <cellStyle name="Calculation 5 25" xfId="3548"/>
    <cellStyle name="Calculation 5 26" xfId="3549"/>
    <cellStyle name="Calculation 5 27" xfId="3550"/>
    <cellStyle name="Calculation 5 28" xfId="3551"/>
    <cellStyle name="Calculation 5 29" xfId="3552"/>
    <cellStyle name="Calculation 5 3" xfId="3553"/>
    <cellStyle name="Calculation 5 3 2" xfId="3554"/>
    <cellStyle name="Calculation 5 30" xfId="3555"/>
    <cellStyle name="Calculation 5 4" xfId="3556"/>
    <cellStyle name="Calculation 5 5" xfId="3557"/>
    <cellStyle name="Calculation 5 6" xfId="3558"/>
    <cellStyle name="Calculation 5 7" xfId="3559"/>
    <cellStyle name="Calculation 5 8" xfId="3560"/>
    <cellStyle name="Calculation 5 9" xfId="3561"/>
    <cellStyle name="Calculation 6" xfId="3562"/>
    <cellStyle name="Calculation 6 10" xfId="3563"/>
    <cellStyle name="Calculation 6 11" xfId="3564"/>
    <cellStyle name="Calculation 6 12" xfId="3565"/>
    <cellStyle name="Calculation 6 13" xfId="3566"/>
    <cellStyle name="Calculation 6 14" xfId="3567"/>
    <cellStyle name="Calculation 6 15" xfId="3568"/>
    <cellStyle name="Calculation 6 16" xfId="3569"/>
    <cellStyle name="Calculation 6 17" xfId="3570"/>
    <cellStyle name="Calculation 6 18" xfId="3571"/>
    <cellStyle name="Calculation 6 19" xfId="3572"/>
    <cellStyle name="Calculation 6 2" xfId="3573"/>
    <cellStyle name="Calculation 6 2 10" xfId="3574"/>
    <cellStyle name="Calculation 6 2 11" xfId="3575"/>
    <cellStyle name="Calculation 6 2 12" xfId="3576"/>
    <cellStyle name="Calculation 6 2 13" xfId="3577"/>
    <cellStyle name="Calculation 6 2 14" xfId="3578"/>
    <cellStyle name="Calculation 6 2 15" xfId="3579"/>
    <cellStyle name="Calculation 6 2 16" xfId="3580"/>
    <cellStyle name="Calculation 6 2 17" xfId="3581"/>
    <cellStyle name="Calculation 6 2 18" xfId="3582"/>
    <cellStyle name="Calculation 6 2 19" xfId="3583"/>
    <cellStyle name="Calculation 6 2 2" xfId="3584"/>
    <cellStyle name="Calculation 6 2 20" xfId="3585"/>
    <cellStyle name="Calculation 6 2 21" xfId="3586"/>
    <cellStyle name="Calculation 6 2 22" xfId="3587"/>
    <cellStyle name="Calculation 6 2 23" xfId="3588"/>
    <cellStyle name="Calculation 6 2 24" xfId="3589"/>
    <cellStyle name="Calculation 6 2 25" xfId="3590"/>
    <cellStyle name="Calculation 6 2 26" xfId="3591"/>
    <cellStyle name="Calculation 6 2 27" xfId="3592"/>
    <cellStyle name="Calculation 6 2 28" xfId="3593"/>
    <cellStyle name="Calculation 6 2 29" xfId="3594"/>
    <cellStyle name="Calculation 6 2 3" xfId="3595"/>
    <cellStyle name="Calculation 6 2 4" xfId="3596"/>
    <cellStyle name="Calculation 6 2 5" xfId="3597"/>
    <cellStyle name="Calculation 6 2 6" xfId="3598"/>
    <cellStyle name="Calculation 6 2 7" xfId="3599"/>
    <cellStyle name="Calculation 6 2 8" xfId="3600"/>
    <cellStyle name="Calculation 6 2 9" xfId="3601"/>
    <cellStyle name="Calculation 6 20" xfId="3602"/>
    <cellStyle name="Calculation 6 21" xfId="3603"/>
    <cellStyle name="Calculation 6 22" xfId="3604"/>
    <cellStyle name="Calculation 6 23" xfId="3605"/>
    <cellStyle name="Calculation 6 24" xfId="3606"/>
    <cellStyle name="Calculation 6 25" xfId="3607"/>
    <cellStyle name="Calculation 6 26" xfId="3608"/>
    <cellStyle name="Calculation 6 27" xfId="3609"/>
    <cellStyle name="Calculation 6 28" xfId="3610"/>
    <cellStyle name="Calculation 6 29" xfId="3611"/>
    <cellStyle name="Calculation 6 3" xfId="3612"/>
    <cellStyle name="Calculation 6 3 2" xfId="3613"/>
    <cellStyle name="Calculation 6 30" xfId="3614"/>
    <cellStyle name="Calculation 6 4" xfId="3615"/>
    <cellStyle name="Calculation 6 5" xfId="3616"/>
    <cellStyle name="Calculation 6 6" xfId="3617"/>
    <cellStyle name="Calculation 6 7" xfId="3618"/>
    <cellStyle name="Calculation 6 8" xfId="3619"/>
    <cellStyle name="Calculation 6 9" xfId="3620"/>
    <cellStyle name="Calculation 7" xfId="3621"/>
    <cellStyle name="Calculation 7 10" xfId="3622"/>
    <cellStyle name="Calculation 7 11" xfId="3623"/>
    <cellStyle name="Calculation 7 12" xfId="3624"/>
    <cellStyle name="Calculation 7 13" xfId="3625"/>
    <cellStyle name="Calculation 7 14" xfId="3626"/>
    <cellStyle name="Calculation 7 15" xfId="3627"/>
    <cellStyle name="Calculation 7 16" xfId="3628"/>
    <cellStyle name="Calculation 7 17" xfId="3629"/>
    <cellStyle name="Calculation 7 18" xfId="3630"/>
    <cellStyle name="Calculation 7 19" xfId="3631"/>
    <cellStyle name="Calculation 7 2" xfId="3632"/>
    <cellStyle name="Calculation 7 2 10" xfId="3633"/>
    <cellStyle name="Calculation 7 2 11" xfId="3634"/>
    <cellStyle name="Calculation 7 2 12" xfId="3635"/>
    <cellStyle name="Calculation 7 2 13" xfId="3636"/>
    <cellStyle name="Calculation 7 2 14" xfId="3637"/>
    <cellStyle name="Calculation 7 2 15" xfId="3638"/>
    <cellStyle name="Calculation 7 2 16" xfId="3639"/>
    <cellStyle name="Calculation 7 2 17" xfId="3640"/>
    <cellStyle name="Calculation 7 2 18" xfId="3641"/>
    <cellStyle name="Calculation 7 2 19" xfId="3642"/>
    <cellStyle name="Calculation 7 2 2" xfId="3643"/>
    <cellStyle name="Calculation 7 2 20" xfId="3644"/>
    <cellStyle name="Calculation 7 2 21" xfId="3645"/>
    <cellStyle name="Calculation 7 2 22" xfId="3646"/>
    <cellStyle name="Calculation 7 2 23" xfId="3647"/>
    <cellStyle name="Calculation 7 2 24" xfId="3648"/>
    <cellStyle name="Calculation 7 2 25" xfId="3649"/>
    <cellStyle name="Calculation 7 2 26" xfId="3650"/>
    <cellStyle name="Calculation 7 2 27" xfId="3651"/>
    <cellStyle name="Calculation 7 2 28" xfId="3652"/>
    <cellStyle name="Calculation 7 2 29" xfId="3653"/>
    <cellStyle name="Calculation 7 2 3" xfId="3654"/>
    <cellStyle name="Calculation 7 2 4" xfId="3655"/>
    <cellStyle name="Calculation 7 2 5" xfId="3656"/>
    <cellStyle name="Calculation 7 2 6" xfId="3657"/>
    <cellStyle name="Calculation 7 2 7" xfId="3658"/>
    <cellStyle name="Calculation 7 2 8" xfId="3659"/>
    <cellStyle name="Calculation 7 2 9" xfId="3660"/>
    <cellStyle name="Calculation 7 20" xfId="3661"/>
    <cellStyle name="Calculation 7 21" xfId="3662"/>
    <cellStyle name="Calculation 7 22" xfId="3663"/>
    <cellStyle name="Calculation 7 23" xfId="3664"/>
    <cellStyle name="Calculation 7 24" xfId="3665"/>
    <cellStyle name="Calculation 7 25" xfId="3666"/>
    <cellStyle name="Calculation 7 26" xfId="3667"/>
    <cellStyle name="Calculation 7 27" xfId="3668"/>
    <cellStyle name="Calculation 7 28" xfId="3669"/>
    <cellStyle name="Calculation 7 29" xfId="3670"/>
    <cellStyle name="Calculation 7 3" xfId="3671"/>
    <cellStyle name="Calculation 7 3 2" xfId="3672"/>
    <cellStyle name="Calculation 7 30" xfId="3673"/>
    <cellStyle name="Calculation 7 4" xfId="3674"/>
    <cellStyle name="Calculation 7 5" xfId="3675"/>
    <cellStyle name="Calculation 7 6" xfId="3676"/>
    <cellStyle name="Calculation 7 7" xfId="3677"/>
    <cellStyle name="Calculation 7 8" xfId="3678"/>
    <cellStyle name="Calculation 7 9" xfId="3679"/>
    <cellStyle name="Calculation 8" xfId="3680"/>
    <cellStyle name="Calculation 8 10" xfId="3681"/>
    <cellStyle name="Calculation 8 11" xfId="3682"/>
    <cellStyle name="Calculation 8 12" xfId="3683"/>
    <cellStyle name="Calculation 8 13" xfId="3684"/>
    <cellStyle name="Calculation 8 14" xfId="3685"/>
    <cellStyle name="Calculation 8 15" xfId="3686"/>
    <cellStyle name="Calculation 8 16" xfId="3687"/>
    <cellStyle name="Calculation 8 17" xfId="3688"/>
    <cellStyle name="Calculation 8 18" xfId="3689"/>
    <cellStyle name="Calculation 8 19" xfId="3690"/>
    <cellStyle name="Calculation 8 2" xfId="3691"/>
    <cellStyle name="Calculation 8 2 10" xfId="3692"/>
    <cellStyle name="Calculation 8 2 11" xfId="3693"/>
    <cellStyle name="Calculation 8 2 12" xfId="3694"/>
    <cellStyle name="Calculation 8 2 13" xfId="3695"/>
    <cellStyle name="Calculation 8 2 14" xfId="3696"/>
    <cellStyle name="Calculation 8 2 15" xfId="3697"/>
    <cellStyle name="Calculation 8 2 16" xfId="3698"/>
    <cellStyle name="Calculation 8 2 17" xfId="3699"/>
    <cellStyle name="Calculation 8 2 18" xfId="3700"/>
    <cellStyle name="Calculation 8 2 19" xfId="3701"/>
    <cellStyle name="Calculation 8 2 2" xfId="3702"/>
    <cellStyle name="Calculation 8 2 20" xfId="3703"/>
    <cellStyle name="Calculation 8 2 21" xfId="3704"/>
    <cellStyle name="Calculation 8 2 22" xfId="3705"/>
    <cellStyle name="Calculation 8 2 23" xfId="3706"/>
    <cellStyle name="Calculation 8 2 24" xfId="3707"/>
    <cellStyle name="Calculation 8 2 25" xfId="3708"/>
    <cellStyle name="Calculation 8 2 26" xfId="3709"/>
    <cellStyle name="Calculation 8 2 27" xfId="3710"/>
    <cellStyle name="Calculation 8 2 28" xfId="3711"/>
    <cellStyle name="Calculation 8 2 29" xfId="3712"/>
    <cellStyle name="Calculation 8 2 3" xfId="3713"/>
    <cellStyle name="Calculation 8 2 4" xfId="3714"/>
    <cellStyle name="Calculation 8 2 5" xfId="3715"/>
    <cellStyle name="Calculation 8 2 6" xfId="3716"/>
    <cellStyle name="Calculation 8 2 7" xfId="3717"/>
    <cellStyle name="Calculation 8 2 8" xfId="3718"/>
    <cellStyle name="Calculation 8 2 9" xfId="3719"/>
    <cellStyle name="Calculation 8 20" xfId="3720"/>
    <cellStyle name="Calculation 8 21" xfId="3721"/>
    <cellStyle name="Calculation 8 22" xfId="3722"/>
    <cellStyle name="Calculation 8 23" xfId="3723"/>
    <cellStyle name="Calculation 8 24" xfId="3724"/>
    <cellStyle name="Calculation 8 25" xfId="3725"/>
    <cellStyle name="Calculation 8 26" xfId="3726"/>
    <cellStyle name="Calculation 8 27" xfId="3727"/>
    <cellStyle name="Calculation 8 28" xfId="3728"/>
    <cellStyle name="Calculation 8 29" xfId="3729"/>
    <cellStyle name="Calculation 8 3" xfId="3730"/>
    <cellStyle name="Calculation 8 3 2" xfId="3731"/>
    <cellStyle name="Calculation 8 30" xfId="3732"/>
    <cellStyle name="Calculation 8 4" xfId="3733"/>
    <cellStyle name="Calculation 8 5" xfId="3734"/>
    <cellStyle name="Calculation 8 6" xfId="3735"/>
    <cellStyle name="Calculation 8 7" xfId="3736"/>
    <cellStyle name="Calculation 8 8" xfId="3737"/>
    <cellStyle name="Calculation 8 9" xfId="3738"/>
    <cellStyle name="Calculation 9" xfId="3739"/>
    <cellStyle name="Calculation 9 10" xfId="3740"/>
    <cellStyle name="Calculation 9 11" xfId="3741"/>
    <cellStyle name="Calculation 9 12" xfId="3742"/>
    <cellStyle name="Calculation 9 13" xfId="3743"/>
    <cellStyle name="Calculation 9 14" xfId="3744"/>
    <cellStyle name="Calculation 9 15" xfId="3745"/>
    <cellStyle name="Calculation 9 16" xfId="3746"/>
    <cellStyle name="Calculation 9 17" xfId="3747"/>
    <cellStyle name="Calculation 9 18" xfId="3748"/>
    <cellStyle name="Calculation 9 19" xfId="3749"/>
    <cellStyle name="Calculation 9 2" xfId="3750"/>
    <cellStyle name="Calculation 9 2 10" xfId="3751"/>
    <cellStyle name="Calculation 9 2 11" xfId="3752"/>
    <cellStyle name="Calculation 9 2 12" xfId="3753"/>
    <cellStyle name="Calculation 9 2 13" xfId="3754"/>
    <cellStyle name="Calculation 9 2 14" xfId="3755"/>
    <cellStyle name="Calculation 9 2 15" xfId="3756"/>
    <cellStyle name="Calculation 9 2 16" xfId="3757"/>
    <cellStyle name="Calculation 9 2 17" xfId="3758"/>
    <cellStyle name="Calculation 9 2 18" xfId="3759"/>
    <cellStyle name="Calculation 9 2 19" xfId="3760"/>
    <cellStyle name="Calculation 9 2 2" xfId="3761"/>
    <cellStyle name="Calculation 9 2 20" xfId="3762"/>
    <cellStyle name="Calculation 9 2 21" xfId="3763"/>
    <cellStyle name="Calculation 9 2 22" xfId="3764"/>
    <cellStyle name="Calculation 9 2 23" xfId="3765"/>
    <cellStyle name="Calculation 9 2 24" xfId="3766"/>
    <cellStyle name="Calculation 9 2 25" xfId="3767"/>
    <cellStyle name="Calculation 9 2 26" xfId="3768"/>
    <cellStyle name="Calculation 9 2 27" xfId="3769"/>
    <cellStyle name="Calculation 9 2 28" xfId="3770"/>
    <cellStyle name="Calculation 9 2 29" xfId="3771"/>
    <cellStyle name="Calculation 9 2 3" xfId="3772"/>
    <cellStyle name="Calculation 9 2 4" xfId="3773"/>
    <cellStyle name="Calculation 9 2 5" xfId="3774"/>
    <cellStyle name="Calculation 9 2 6" xfId="3775"/>
    <cellStyle name="Calculation 9 2 7" xfId="3776"/>
    <cellStyle name="Calculation 9 2 8" xfId="3777"/>
    <cellStyle name="Calculation 9 2 9" xfId="3778"/>
    <cellStyle name="Calculation 9 20" xfId="3779"/>
    <cellStyle name="Calculation 9 21" xfId="3780"/>
    <cellStyle name="Calculation 9 22" xfId="3781"/>
    <cellStyle name="Calculation 9 23" xfId="3782"/>
    <cellStyle name="Calculation 9 24" xfId="3783"/>
    <cellStyle name="Calculation 9 25" xfId="3784"/>
    <cellStyle name="Calculation 9 26" xfId="3785"/>
    <cellStyle name="Calculation 9 27" xfId="3786"/>
    <cellStyle name="Calculation 9 28" xfId="3787"/>
    <cellStyle name="Calculation 9 29" xfId="3788"/>
    <cellStyle name="Calculation 9 3" xfId="3789"/>
    <cellStyle name="Calculation 9 3 2" xfId="3790"/>
    <cellStyle name="Calculation 9 30" xfId="3791"/>
    <cellStyle name="Calculation 9 4" xfId="3792"/>
    <cellStyle name="Calculation 9 5" xfId="3793"/>
    <cellStyle name="Calculation 9 6" xfId="3794"/>
    <cellStyle name="Calculation 9 7" xfId="3795"/>
    <cellStyle name="Calculation 9 8" xfId="3796"/>
    <cellStyle name="Calculation 9 9" xfId="3797"/>
    <cellStyle name="Cálculo" xfId="3798"/>
    <cellStyle name="Cálculo 10" xfId="3799"/>
    <cellStyle name="Cálculo 11" xfId="3800"/>
    <cellStyle name="Cálculo 12" xfId="3801"/>
    <cellStyle name="Cálculo 13" xfId="3802"/>
    <cellStyle name="Cálculo 14" xfId="3803"/>
    <cellStyle name="Cálculo 15" xfId="3804"/>
    <cellStyle name="Cálculo 16" xfId="3805"/>
    <cellStyle name="Cálculo 17" xfId="3806"/>
    <cellStyle name="Cálculo 18" xfId="3807"/>
    <cellStyle name="Cálculo 19" xfId="3808"/>
    <cellStyle name="Cálculo 2" xfId="3809"/>
    <cellStyle name="Cálculo 2 10" xfId="3810"/>
    <cellStyle name="Cálculo 2 11" xfId="3811"/>
    <cellStyle name="Cálculo 2 12" xfId="3812"/>
    <cellStyle name="Cálculo 2 13" xfId="3813"/>
    <cellStyle name="Cálculo 2 14" xfId="3814"/>
    <cellStyle name="Cálculo 2 15" xfId="3815"/>
    <cellStyle name="Cálculo 2 16" xfId="3816"/>
    <cellStyle name="Cálculo 2 17" xfId="3817"/>
    <cellStyle name="Cálculo 2 18" xfId="3818"/>
    <cellStyle name="Cálculo 2 19" xfId="3819"/>
    <cellStyle name="Cálculo 2 2" xfId="3820"/>
    <cellStyle name="Cálculo 2 2 10" xfId="3821"/>
    <cellStyle name="Cálculo 2 2 11" xfId="3822"/>
    <cellStyle name="Cálculo 2 2 12" xfId="3823"/>
    <cellStyle name="Cálculo 2 2 13" xfId="3824"/>
    <cellStyle name="Cálculo 2 2 14" xfId="3825"/>
    <cellStyle name="Cálculo 2 2 15" xfId="3826"/>
    <cellStyle name="Cálculo 2 2 16" xfId="3827"/>
    <cellStyle name="Cálculo 2 2 17" xfId="3828"/>
    <cellStyle name="Cálculo 2 2 18" xfId="3829"/>
    <cellStyle name="Cálculo 2 2 19" xfId="3830"/>
    <cellStyle name="Cálculo 2 2 2" xfId="3831"/>
    <cellStyle name="Cálculo 2 2 20" xfId="3832"/>
    <cellStyle name="Cálculo 2 2 21" xfId="3833"/>
    <cellStyle name="Cálculo 2 2 22" xfId="3834"/>
    <cellStyle name="Cálculo 2 2 23" xfId="3835"/>
    <cellStyle name="Cálculo 2 2 24" xfId="3836"/>
    <cellStyle name="Cálculo 2 2 25" xfId="3837"/>
    <cellStyle name="Cálculo 2 2 26" xfId="3838"/>
    <cellStyle name="Cálculo 2 2 27" xfId="3839"/>
    <cellStyle name="Cálculo 2 2 28" xfId="3840"/>
    <cellStyle name="Cálculo 2 2 29" xfId="3841"/>
    <cellStyle name="Cálculo 2 2 3" xfId="3842"/>
    <cellStyle name="Cálculo 2 2 4" xfId="3843"/>
    <cellStyle name="Cálculo 2 2 5" xfId="3844"/>
    <cellStyle name="Cálculo 2 2 6" xfId="3845"/>
    <cellStyle name="Cálculo 2 2 7" xfId="3846"/>
    <cellStyle name="Cálculo 2 2 8" xfId="3847"/>
    <cellStyle name="Cálculo 2 2 9" xfId="3848"/>
    <cellStyle name="Cálculo 2 20" xfId="3849"/>
    <cellStyle name="Cálculo 2 21" xfId="3850"/>
    <cellStyle name="Cálculo 2 22" xfId="3851"/>
    <cellStyle name="Cálculo 2 23" xfId="3852"/>
    <cellStyle name="Cálculo 2 24" xfId="3853"/>
    <cellStyle name="Cálculo 2 25" xfId="3854"/>
    <cellStyle name="Cálculo 2 26" xfId="3855"/>
    <cellStyle name="Cálculo 2 27" xfId="3856"/>
    <cellStyle name="Cálculo 2 28" xfId="3857"/>
    <cellStyle name="Cálculo 2 29" xfId="3858"/>
    <cellStyle name="Cálculo 2 3" xfId="3859"/>
    <cellStyle name="Cálculo 2 30" xfId="3860"/>
    <cellStyle name="Cálculo 2 4" xfId="3861"/>
    <cellStyle name="Cálculo 2 5" xfId="3862"/>
    <cellStyle name="Cálculo 2 6" xfId="3863"/>
    <cellStyle name="Cálculo 2 7" xfId="3864"/>
    <cellStyle name="Cálculo 2 8" xfId="3865"/>
    <cellStyle name="Cálculo 2 9" xfId="3866"/>
    <cellStyle name="Cálculo 20" xfId="3867"/>
    <cellStyle name="Cálculo 21" xfId="3868"/>
    <cellStyle name="Cálculo 22" xfId="3869"/>
    <cellStyle name="Cálculo 23" xfId="3870"/>
    <cellStyle name="Cálculo 24" xfId="3871"/>
    <cellStyle name="Cálculo 25" xfId="3872"/>
    <cellStyle name="Cálculo 26" xfId="3873"/>
    <cellStyle name="Cálculo 27" xfId="3874"/>
    <cellStyle name="Cálculo 28" xfId="3875"/>
    <cellStyle name="Cálculo 29" xfId="3876"/>
    <cellStyle name="Cálculo 3" xfId="3877"/>
    <cellStyle name="Cálculo 3 10" xfId="3878"/>
    <cellStyle name="Cálculo 3 11" xfId="3879"/>
    <cellStyle name="Cálculo 3 12" xfId="3880"/>
    <cellStyle name="Cálculo 3 13" xfId="3881"/>
    <cellStyle name="Cálculo 3 14" xfId="3882"/>
    <cellStyle name="Cálculo 3 15" xfId="3883"/>
    <cellStyle name="Cálculo 3 16" xfId="3884"/>
    <cellStyle name="Cálculo 3 17" xfId="3885"/>
    <cellStyle name="Cálculo 3 18" xfId="3886"/>
    <cellStyle name="Cálculo 3 19" xfId="3887"/>
    <cellStyle name="Cálculo 3 2" xfId="3888"/>
    <cellStyle name="Cálculo 3 2 10" xfId="3889"/>
    <cellStyle name="Cálculo 3 2 11" xfId="3890"/>
    <cellStyle name="Cálculo 3 2 12" xfId="3891"/>
    <cellStyle name="Cálculo 3 2 13" xfId="3892"/>
    <cellStyle name="Cálculo 3 2 14" xfId="3893"/>
    <cellStyle name="Cálculo 3 2 15" xfId="3894"/>
    <cellStyle name="Cálculo 3 2 16" xfId="3895"/>
    <cellStyle name="Cálculo 3 2 17" xfId="3896"/>
    <cellStyle name="Cálculo 3 2 18" xfId="3897"/>
    <cellStyle name="Cálculo 3 2 19" xfId="3898"/>
    <cellStyle name="Cálculo 3 2 2" xfId="3899"/>
    <cellStyle name="Cálculo 3 2 20" xfId="3900"/>
    <cellStyle name="Cálculo 3 2 21" xfId="3901"/>
    <cellStyle name="Cálculo 3 2 22" xfId="3902"/>
    <cellStyle name="Cálculo 3 2 23" xfId="3903"/>
    <cellStyle name="Cálculo 3 2 24" xfId="3904"/>
    <cellStyle name="Cálculo 3 2 25" xfId="3905"/>
    <cellStyle name="Cálculo 3 2 26" xfId="3906"/>
    <cellStyle name="Cálculo 3 2 27" xfId="3907"/>
    <cellStyle name="Cálculo 3 2 28" xfId="3908"/>
    <cellStyle name="Cálculo 3 2 29" xfId="3909"/>
    <cellStyle name="Cálculo 3 2 3" xfId="3910"/>
    <cellStyle name="Cálculo 3 2 4" xfId="3911"/>
    <cellStyle name="Cálculo 3 2 5" xfId="3912"/>
    <cellStyle name="Cálculo 3 2 6" xfId="3913"/>
    <cellStyle name="Cálculo 3 2 7" xfId="3914"/>
    <cellStyle name="Cálculo 3 2 8" xfId="3915"/>
    <cellStyle name="Cálculo 3 2 9" xfId="3916"/>
    <cellStyle name="Cálculo 3 20" xfId="3917"/>
    <cellStyle name="Cálculo 3 21" xfId="3918"/>
    <cellStyle name="Cálculo 3 22" xfId="3919"/>
    <cellStyle name="Cálculo 3 23" xfId="3920"/>
    <cellStyle name="Cálculo 3 24" xfId="3921"/>
    <cellStyle name="Cálculo 3 25" xfId="3922"/>
    <cellStyle name="Cálculo 3 26" xfId="3923"/>
    <cellStyle name="Cálculo 3 27" xfId="3924"/>
    <cellStyle name="Cálculo 3 28" xfId="3925"/>
    <cellStyle name="Cálculo 3 29" xfId="3926"/>
    <cellStyle name="Cálculo 3 3" xfId="3927"/>
    <cellStyle name="Cálculo 3 30" xfId="3928"/>
    <cellStyle name="Cálculo 3 4" xfId="3929"/>
    <cellStyle name="Cálculo 3 5" xfId="3930"/>
    <cellStyle name="Cálculo 3 6" xfId="3931"/>
    <cellStyle name="Cálculo 3 7" xfId="3932"/>
    <cellStyle name="Cálculo 3 8" xfId="3933"/>
    <cellStyle name="Cálculo 3 9" xfId="3934"/>
    <cellStyle name="Cálculo 30" xfId="3935"/>
    <cellStyle name="Cálculo 31" xfId="3936"/>
    <cellStyle name="Cálculo 32" xfId="3937"/>
    <cellStyle name="Cálculo 4" xfId="3938"/>
    <cellStyle name="Cálculo 4 10" xfId="3939"/>
    <cellStyle name="Cálculo 4 11" xfId="3940"/>
    <cellStyle name="Cálculo 4 12" xfId="3941"/>
    <cellStyle name="Cálculo 4 13" xfId="3942"/>
    <cellStyle name="Cálculo 4 14" xfId="3943"/>
    <cellStyle name="Cálculo 4 15" xfId="3944"/>
    <cellStyle name="Cálculo 4 16" xfId="3945"/>
    <cellStyle name="Cálculo 4 17" xfId="3946"/>
    <cellStyle name="Cálculo 4 18" xfId="3947"/>
    <cellStyle name="Cálculo 4 19" xfId="3948"/>
    <cellStyle name="Cálculo 4 2" xfId="3949"/>
    <cellStyle name="Cálculo 4 20" xfId="3950"/>
    <cellStyle name="Cálculo 4 21" xfId="3951"/>
    <cellStyle name="Cálculo 4 22" xfId="3952"/>
    <cellStyle name="Cálculo 4 23" xfId="3953"/>
    <cellStyle name="Cálculo 4 24" xfId="3954"/>
    <cellStyle name="Cálculo 4 25" xfId="3955"/>
    <cellStyle name="Cálculo 4 26" xfId="3956"/>
    <cellStyle name="Cálculo 4 27" xfId="3957"/>
    <cellStyle name="Cálculo 4 28" xfId="3958"/>
    <cellStyle name="Cálculo 4 29" xfId="3959"/>
    <cellStyle name="Cálculo 4 3" xfId="3960"/>
    <cellStyle name="Cálculo 4 4" xfId="3961"/>
    <cellStyle name="Cálculo 4 5" xfId="3962"/>
    <cellStyle name="Cálculo 4 6" xfId="3963"/>
    <cellStyle name="Cálculo 4 7" xfId="3964"/>
    <cellStyle name="Cálculo 4 8" xfId="3965"/>
    <cellStyle name="Cálculo 4 9" xfId="3966"/>
    <cellStyle name="Cálculo 5" xfId="3967"/>
    <cellStyle name="Cálculo 6" xfId="3968"/>
    <cellStyle name="Cálculo 7" xfId="3969"/>
    <cellStyle name="Cálculo 8" xfId="3970"/>
    <cellStyle name="Cálculo 9" xfId="3971"/>
    <cellStyle name="category" xfId="3972"/>
    <cellStyle name="Celda de comprobación" xfId="3973"/>
    <cellStyle name="Celda de comprobación 2" xfId="3974"/>
    <cellStyle name="Celda de comprobación 2 2" xfId="3975"/>
    <cellStyle name="Celda de comprobación 2 3" xfId="3976"/>
    <cellStyle name="Celda de comprobación 2 4" xfId="3977"/>
    <cellStyle name="Celda de comprobación 3" xfId="3978"/>
    <cellStyle name="Celda vinculada" xfId="3979"/>
    <cellStyle name="Celda vinculada 2" xfId="3980"/>
    <cellStyle name="Celda vinculada 2 2" xfId="3981"/>
    <cellStyle name="Celda vinculada 2 3" xfId="3982"/>
    <cellStyle name="Celda vinculada 2 4" xfId="3983"/>
    <cellStyle name="Celda vinculada 3" xfId="3984"/>
    <cellStyle name="Celkem" xfId="3985"/>
    <cellStyle name="Celkem 2" xfId="3986"/>
    <cellStyle name="Celkem 2 2" xfId="3987"/>
    <cellStyle name="Celkem 2 3" xfId="3988"/>
    <cellStyle name="Celkem 3" xfId="3989"/>
    <cellStyle name="Celkem 4" xfId="3990"/>
    <cellStyle name="Celkem 5" xfId="3991"/>
    <cellStyle name="cell" xfId="3992"/>
    <cellStyle name="cell 10" xfId="3993"/>
    <cellStyle name="cell 11" xfId="3994"/>
    <cellStyle name="cell 12" xfId="3995"/>
    <cellStyle name="cell 13" xfId="3996"/>
    <cellStyle name="cell 14" xfId="3997"/>
    <cellStyle name="cell 15" xfId="3998"/>
    <cellStyle name="cell 16" xfId="3999"/>
    <cellStyle name="cell 17" xfId="4000"/>
    <cellStyle name="cell 18" xfId="4001"/>
    <cellStyle name="cell 19" xfId="4002"/>
    <cellStyle name="cell 2" xfId="4003"/>
    <cellStyle name="cell 2 10" xfId="4004"/>
    <cellStyle name="cell 2 11" xfId="4005"/>
    <cellStyle name="cell 2 12" xfId="4006"/>
    <cellStyle name="cell 2 13" xfId="4007"/>
    <cellStyle name="cell 2 14" xfId="4008"/>
    <cellStyle name="cell 2 15" xfId="4009"/>
    <cellStyle name="cell 2 16" xfId="4010"/>
    <cellStyle name="cell 2 17" xfId="4011"/>
    <cellStyle name="cell 2 18" xfId="4012"/>
    <cellStyle name="cell 2 19" xfId="4013"/>
    <cellStyle name="cell 2 2" xfId="4014"/>
    <cellStyle name="cell 2 2 10" xfId="4015"/>
    <cellStyle name="cell 2 2 11" xfId="4016"/>
    <cellStyle name="cell 2 2 12" xfId="4017"/>
    <cellStyle name="cell 2 2 13" xfId="4018"/>
    <cellStyle name="cell 2 2 14" xfId="4019"/>
    <cellStyle name="cell 2 2 15" xfId="4020"/>
    <cellStyle name="cell 2 2 16" xfId="4021"/>
    <cellStyle name="cell 2 2 17" xfId="4022"/>
    <cellStyle name="cell 2 2 18" xfId="4023"/>
    <cellStyle name="cell 2 2 19" xfId="4024"/>
    <cellStyle name="cell 2 2 2" xfId="4025"/>
    <cellStyle name="cell 2 2 20" xfId="4026"/>
    <cellStyle name="cell 2 2 21" xfId="4027"/>
    <cellStyle name="cell 2 2 22" xfId="4028"/>
    <cellStyle name="cell 2 2 23" xfId="4029"/>
    <cellStyle name="cell 2 2 24" xfId="4030"/>
    <cellStyle name="cell 2 2 25" xfId="4031"/>
    <cellStyle name="cell 2 2 26" xfId="4032"/>
    <cellStyle name="cell 2 2 27" xfId="4033"/>
    <cellStyle name="cell 2 2 28" xfId="4034"/>
    <cellStyle name="cell 2 2 29" xfId="4035"/>
    <cellStyle name="cell 2 2 3" xfId="4036"/>
    <cellStyle name="cell 2 2 4" xfId="4037"/>
    <cellStyle name="cell 2 2 5" xfId="4038"/>
    <cellStyle name="cell 2 2 6" xfId="4039"/>
    <cellStyle name="cell 2 2 7" xfId="4040"/>
    <cellStyle name="cell 2 2 8" xfId="4041"/>
    <cellStyle name="cell 2 2 9" xfId="4042"/>
    <cellStyle name="cell 2 20" xfId="4043"/>
    <cellStyle name="cell 2 21" xfId="4044"/>
    <cellStyle name="cell 2 22" xfId="4045"/>
    <cellStyle name="cell 2 23" xfId="4046"/>
    <cellStyle name="cell 2 24" xfId="4047"/>
    <cellStyle name="cell 2 25" xfId="4048"/>
    <cellStyle name="cell 2 26" xfId="4049"/>
    <cellStyle name="cell 2 27" xfId="4050"/>
    <cellStyle name="cell 2 28" xfId="4051"/>
    <cellStyle name="cell 2 29" xfId="4052"/>
    <cellStyle name="cell 2 3" xfId="4053"/>
    <cellStyle name="cell 2 30" xfId="4054"/>
    <cellStyle name="cell 2 4" xfId="4055"/>
    <cellStyle name="cell 2 5" xfId="4056"/>
    <cellStyle name="cell 2 6" xfId="4057"/>
    <cellStyle name="cell 2 7" xfId="4058"/>
    <cellStyle name="cell 2 8" xfId="4059"/>
    <cellStyle name="cell 2 9" xfId="4060"/>
    <cellStyle name="cell 20" xfId="4061"/>
    <cellStyle name="cell 21" xfId="4062"/>
    <cellStyle name="cell 22" xfId="4063"/>
    <cellStyle name="cell 23" xfId="4064"/>
    <cellStyle name="cell 24" xfId="4065"/>
    <cellStyle name="cell 25" xfId="4066"/>
    <cellStyle name="cell 26" xfId="4067"/>
    <cellStyle name="cell 27" xfId="4068"/>
    <cellStyle name="cell 28" xfId="4069"/>
    <cellStyle name="cell 29" xfId="4070"/>
    <cellStyle name="cell 3" xfId="4071"/>
    <cellStyle name="cell 3 10" xfId="4072"/>
    <cellStyle name="cell 3 11" xfId="4073"/>
    <cellStyle name="cell 3 12" xfId="4074"/>
    <cellStyle name="cell 3 13" xfId="4075"/>
    <cellStyle name="cell 3 14" xfId="4076"/>
    <cellStyle name="cell 3 15" xfId="4077"/>
    <cellStyle name="cell 3 16" xfId="4078"/>
    <cellStyle name="cell 3 17" xfId="4079"/>
    <cellStyle name="cell 3 18" xfId="4080"/>
    <cellStyle name="cell 3 19" xfId="4081"/>
    <cellStyle name="cell 3 2" xfId="4082"/>
    <cellStyle name="cell 3 2 10" xfId="4083"/>
    <cellStyle name="cell 3 2 11" xfId="4084"/>
    <cellStyle name="cell 3 2 12" xfId="4085"/>
    <cellStyle name="cell 3 2 13" xfId="4086"/>
    <cellStyle name="cell 3 2 14" xfId="4087"/>
    <cellStyle name="cell 3 2 15" xfId="4088"/>
    <cellStyle name="cell 3 2 16" xfId="4089"/>
    <cellStyle name="cell 3 2 17" xfId="4090"/>
    <cellStyle name="cell 3 2 18" xfId="4091"/>
    <cellStyle name="cell 3 2 19" xfId="4092"/>
    <cellStyle name="cell 3 2 2" xfId="4093"/>
    <cellStyle name="cell 3 2 20" xfId="4094"/>
    <cellStyle name="cell 3 2 21" xfId="4095"/>
    <cellStyle name="cell 3 2 22" xfId="4096"/>
    <cellStyle name="cell 3 2 23" xfId="4097"/>
    <cellStyle name="cell 3 2 24" xfId="4098"/>
    <cellStyle name="cell 3 2 25" xfId="4099"/>
    <cellStyle name="cell 3 2 26" xfId="4100"/>
    <cellStyle name="cell 3 2 27" xfId="4101"/>
    <cellStyle name="cell 3 2 28" xfId="4102"/>
    <cellStyle name="cell 3 2 29" xfId="4103"/>
    <cellStyle name="cell 3 2 3" xfId="4104"/>
    <cellStyle name="cell 3 2 4" xfId="4105"/>
    <cellStyle name="cell 3 2 5" xfId="4106"/>
    <cellStyle name="cell 3 2 6" xfId="4107"/>
    <cellStyle name="cell 3 2 7" xfId="4108"/>
    <cellStyle name="cell 3 2 8" xfId="4109"/>
    <cellStyle name="cell 3 2 9" xfId="4110"/>
    <cellStyle name="cell 3 20" xfId="4111"/>
    <cellStyle name="cell 3 21" xfId="4112"/>
    <cellStyle name="cell 3 22" xfId="4113"/>
    <cellStyle name="cell 3 23" xfId="4114"/>
    <cellStyle name="cell 3 24" xfId="4115"/>
    <cellStyle name="cell 3 25" xfId="4116"/>
    <cellStyle name="cell 3 26" xfId="4117"/>
    <cellStyle name="cell 3 27" xfId="4118"/>
    <cellStyle name="cell 3 28" xfId="4119"/>
    <cellStyle name="cell 3 29" xfId="4120"/>
    <cellStyle name="cell 3 3" xfId="4121"/>
    <cellStyle name="cell 3 30" xfId="4122"/>
    <cellStyle name="cell 3 4" xfId="4123"/>
    <cellStyle name="cell 3 5" xfId="4124"/>
    <cellStyle name="cell 3 6" xfId="4125"/>
    <cellStyle name="cell 3 7" xfId="4126"/>
    <cellStyle name="cell 3 8" xfId="4127"/>
    <cellStyle name="cell 3 9" xfId="4128"/>
    <cellStyle name="cell 30" xfId="4129"/>
    <cellStyle name="cell 31" xfId="4130"/>
    <cellStyle name="cell 32" xfId="4131"/>
    <cellStyle name="cell 4" xfId="4132"/>
    <cellStyle name="cell 4 10" xfId="4133"/>
    <cellStyle name="cell 4 11" xfId="4134"/>
    <cellStyle name="cell 4 12" xfId="4135"/>
    <cellStyle name="cell 4 13" xfId="4136"/>
    <cellStyle name="cell 4 14" xfId="4137"/>
    <cellStyle name="cell 4 15" xfId="4138"/>
    <cellStyle name="cell 4 16" xfId="4139"/>
    <cellStyle name="cell 4 17" xfId="4140"/>
    <cellStyle name="cell 4 18" xfId="4141"/>
    <cellStyle name="cell 4 19" xfId="4142"/>
    <cellStyle name="cell 4 2" xfId="4143"/>
    <cellStyle name="cell 4 20" xfId="4144"/>
    <cellStyle name="cell 4 21" xfId="4145"/>
    <cellStyle name="cell 4 22" xfId="4146"/>
    <cellStyle name="cell 4 23" xfId="4147"/>
    <cellStyle name="cell 4 24" xfId="4148"/>
    <cellStyle name="cell 4 25" xfId="4149"/>
    <cellStyle name="cell 4 26" xfId="4150"/>
    <cellStyle name="cell 4 27" xfId="4151"/>
    <cellStyle name="cell 4 28" xfId="4152"/>
    <cellStyle name="cell 4 29" xfId="4153"/>
    <cellStyle name="cell 4 3" xfId="4154"/>
    <cellStyle name="cell 4 4" xfId="4155"/>
    <cellStyle name="cell 4 5" xfId="4156"/>
    <cellStyle name="cell 4 6" xfId="4157"/>
    <cellStyle name="cell 4 7" xfId="4158"/>
    <cellStyle name="cell 4 8" xfId="4159"/>
    <cellStyle name="cell 4 9" xfId="4160"/>
    <cellStyle name="cell 5" xfId="4161"/>
    <cellStyle name="cell 6" xfId="4162"/>
    <cellStyle name="cell 7" xfId="4163"/>
    <cellStyle name="cell 8" xfId="4164"/>
    <cellStyle name="cell 9" xfId="4165"/>
    <cellStyle name="Cella collegata" xfId="4166"/>
    <cellStyle name="Cella collegata 2" xfId="4167"/>
    <cellStyle name="Cella collegata 3" xfId="4168"/>
    <cellStyle name="Cella da controllare" xfId="4169"/>
    <cellStyle name="Cella da controllare 2" xfId="4170"/>
    <cellStyle name="Cella da controllare 3" xfId="4171"/>
    <cellStyle name="Cellule liée" xfId="4172"/>
    <cellStyle name="Cellule liée 2" xfId="4173"/>
    <cellStyle name="Cellule liée 2 2" xfId="4174"/>
    <cellStyle name="Cellule liée 3" xfId="4175"/>
    <cellStyle name="Cellule liée 4" xfId="4176"/>
    <cellStyle name="Check Cell 10" xfId="4177"/>
    <cellStyle name="Check Cell 11" xfId="4178"/>
    <cellStyle name="Check Cell 12" xfId="4179"/>
    <cellStyle name="Check Cell 13" xfId="4180"/>
    <cellStyle name="Check Cell 14" xfId="4181"/>
    <cellStyle name="Check Cell 15" xfId="4182"/>
    <cellStyle name="Check Cell 16" xfId="4183"/>
    <cellStyle name="Check Cell 17" xfId="4184"/>
    <cellStyle name="Check Cell 18" xfId="4185"/>
    <cellStyle name="Check Cell 19" xfId="4186"/>
    <cellStyle name="Check Cell 2" xfId="4187"/>
    <cellStyle name="Check Cell 2 2" xfId="4188"/>
    <cellStyle name="Check Cell 2 2 2" xfId="4189"/>
    <cellStyle name="Check Cell 2 3" xfId="4190"/>
    <cellStyle name="Check Cell 2 4" xfId="4191"/>
    <cellStyle name="Check Cell 3" xfId="4192"/>
    <cellStyle name="Check Cell 4" xfId="4193"/>
    <cellStyle name="Check Cell 5" xfId="4194"/>
    <cellStyle name="Check Cell 6" xfId="4195"/>
    <cellStyle name="Check Cell 7" xfId="4196"/>
    <cellStyle name="Check Cell 8" xfId="4197"/>
    <cellStyle name="Check Cell 9" xfId="4198"/>
    <cellStyle name="CHF" xfId="4199"/>
    <cellStyle name="CHF 2" xfId="4200"/>
    <cellStyle name="CHF 3" xfId="4201"/>
    <cellStyle name="CHF 4" xfId="4202"/>
    <cellStyle name="čiarky 2" xfId="4203"/>
    <cellStyle name="čiarky 3" xfId="4204"/>
    <cellStyle name="čiarky 3 2" xfId="4205"/>
    <cellStyle name="čiarky 4" xfId="4206"/>
    <cellStyle name="čiarky 4 2" xfId="4207"/>
    <cellStyle name="Clive" xfId="4208"/>
    <cellStyle name="Clive 2" xfId="4209"/>
    <cellStyle name="Clive 3" xfId="4210"/>
    <cellStyle name="Clive 4" xfId="4211"/>
    <cellStyle name="clsAltData" xfId="4212"/>
    <cellStyle name="clsAltData 10" xfId="4213"/>
    <cellStyle name="clsAltData 11" xfId="4214"/>
    <cellStyle name="clsAltData 12" xfId="4215"/>
    <cellStyle name="clsAltData 13" xfId="4216"/>
    <cellStyle name="clsAltData 14" xfId="4217"/>
    <cellStyle name="clsAltData 15" xfId="4218"/>
    <cellStyle name="clsAltData 16" xfId="4219"/>
    <cellStyle name="clsAltData 17" xfId="4220"/>
    <cellStyle name="clsAltData 18" xfId="4221"/>
    <cellStyle name="clsAltData 19" xfId="4222"/>
    <cellStyle name="clsAltData 2" xfId="4223"/>
    <cellStyle name="clsAltData 2 10" xfId="4224"/>
    <cellStyle name="clsAltData 2 11" xfId="4225"/>
    <cellStyle name="clsAltData 2 12" xfId="4226"/>
    <cellStyle name="clsAltData 2 13" xfId="4227"/>
    <cellStyle name="clsAltData 2 14" xfId="4228"/>
    <cellStyle name="clsAltData 2 15" xfId="4229"/>
    <cellStyle name="clsAltData 2 16" xfId="4230"/>
    <cellStyle name="clsAltData 2 17" xfId="4231"/>
    <cellStyle name="clsAltData 2 18" xfId="4232"/>
    <cellStyle name="clsAltData 2 19" xfId="4233"/>
    <cellStyle name="clsAltData 2 2" xfId="4234"/>
    <cellStyle name="clsAltData 2 2 10" xfId="4235"/>
    <cellStyle name="clsAltData 2 2 11" xfId="4236"/>
    <cellStyle name="clsAltData 2 2 12" xfId="4237"/>
    <cellStyle name="clsAltData 2 2 13" xfId="4238"/>
    <cellStyle name="clsAltData 2 2 14" xfId="4239"/>
    <cellStyle name="clsAltData 2 2 15" xfId="4240"/>
    <cellStyle name="clsAltData 2 2 16" xfId="4241"/>
    <cellStyle name="clsAltData 2 2 17" xfId="4242"/>
    <cellStyle name="clsAltData 2 2 18" xfId="4243"/>
    <cellStyle name="clsAltData 2 2 19" xfId="4244"/>
    <cellStyle name="clsAltData 2 2 2" xfId="4245"/>
    <cellStyle name="clsAltData 2 2 20" xfId="4246"/>
    <cellStyle name="clsAltData 2 2 21" xfId="4247"/>
    <cellStyle name="clsAltData 2 2 22" xfId="4248"/>
    <cellStyle name="clsAltData 2 2 23" xfId="4249"/>
    <cellStyle name="clsAltData 2 2 24" xfId="4250"/>
    <cellStyle name="clsAltData 2 2 25" xfId="4251"/>
    <cellStyle name="clsAltData 2 2 26" xfId="4252"/>
    <cellStyle name="clsAltData 2 2 27" xfId="4253"/>
    <cellStyle name="clsAltData 2 2 28" xfId="4254"/>
    <cellStyle name="clsAltData 2 2 29" xfId="4255"/>
    <cellStyle name="clsAltData 2 2 3" xfId="4256"/>
    <cellStyle name="clsAltData 2 2 4" xfId="4257"/>
    <cellStyle name="clsAltData 2 2 5" xfId="4258"/>
    <cellStyle name="clsAltData 2 2 6" xfId="4259"/>
    <cellStyle name="clsAltData 2 2 7" xfId="4260"/>
    <cellStyle name="clsAltData 2 2 8" xfId="4261"/>
    <cellStyle name="clsAltData 2 2 9" xfId="4262"/>
    <cellStyle name="clsAltData 2 20" xfId="4263"/>
    <cellStyle name="clsAltData 2 21" xfId="4264"/>
    <cellStyle name="clsAltData 2 22" xfId="4265"/>
    <cellStyle name="clsAltData 2 23" xfId="4266"/>
    <cellStyle name="clsAltData 2 24" xfId="4267"/>
    <cellStyle name="clsAltData 2 25" xfId="4268"/>
    <cellStyle name="clsAltData 2 26" xfId="4269"/>
    <cellStyle name="clsAltData 2 27" xfId="4270"/>
    <cellStyle name="clsAltData 2 28" xfId="4271"/>
    <cellStyle name="clsAltData 2 29" xfId="4272"/>
    <cellStyle name="clsAltData 2 3" xfId="4273"/>
    <cellStyle name="clsAltData 2 30" xfId="4274"/>
    <cellStyle name="clsAltData 2 4" xfId="4275"/>
    <cellStyle name="clsAltData 2 5" xfId="4276"/>
    <cellStyle name="clsAltData 2 6" xfId="4277"/>
    <cellStyle name="clsAltData 2 7" xfId="4278"/>
    <cellStyle name="clsAltData 2 8" xfId="4279"/>
    <cellStyle name="clsAltData 2 9" xfId="4280"/>
    <cellStyle name="clsAltData 20" xfId="4281"/>
    <cellStyle name="clsAltData 21" xfId="4282"/>
    <cellStyle name="clsAltData 22" xfId="4283"/>
    <cellStyle name="clsAltData 23" xfId="4284"/>
    <cellStyle name="clsAltData 24" xfId="4285"/>
    <cellStyle name="clsAltData 25" xfId="4286"/>
    <cellStyle name="clsAltData 26" xfId="4287"/>
    <cellStyle name="clsAltData 27" xfId="4288"/>
    <cellStyle name="clsAltData 28" xfId="4289"/>
    <cellStyle name="clsAltData 29" xfId="4290"/>
    <cellStyle name="clsAltData 3" xfId="4291"/>
    <cellStyle name="clsAltData 3 10" xfId="4292"/>
    <cellStyle name="clsAltData 3 11" xfId="4293"/>
    <cellStyle name="clsAltData 3 12" xfId="4294"/>
    <cellStyle name="clsAltData 3 13" xfId="4295"/>
    <cellStyle name="clsAltData 3 14" xfId="4296"/>
    <cellStyle name="clsAltData 3 15" xfId="4297"/>
    <cellStyle name="clsAltData 3 16" xfId="4298"/>
    <cellStyle name="clsAltData 3 17" xfId="4299"/>
    <cellStyle name="clsAltData 3 18" xfId="4300"/>
    <cellStyle name="clsAltData 3 19" xfId="4301"/>
    <cellStyle name="clsAltData 3 2" xfId="4302"/>
    <cellStyle name="clsAltData 3 20" xfId="4303"/>
    <cellStyle name="clsAltData 3 21" xfId="4304"/>
    <cellStyle name="clsAltData 3 22" xfId="4305"/>
    <cellStyle name="clsAltData 3 23" xfId="4306"/>
    <cellStyle name="clsAltData 3 24" xfId="4307"/>
    <cellStyle name="clsAltData 3 25" xfId="4308"/>
    <cellStyle name="clsAltData 3 26" xfId="4309"/>
    <cellStyle name="clsAltData 3 27" xfId="4310"/>
    <cellStyle name="clsAltData 3 28" xfId="4311"/>
    <cellStyle name="clsAltData 3 29" xfId="4312"/>
    <cellStyle name="clsAltData 3 3" xfId="4313"/>
    <cellStyle name="clsAltData 3 4" xfId="4314"/>
    <cellStyle name="clsAltData 3 5" xfId="4315"/>
    <cellStyle name="clsAltData 3 6" xfId="4316"/>
    <cellStyle name="clsAltData 3 7" xfId="4317"/>
    <cellStyle name="clsAltData 3 8" xfId="4318"/>
    <cellStyle name="clsAltData 3 9" xfId="4319"/>
    <cellStyle name="clsAltData 30" xfId="4320"/>
    <cellStyle name="clsAltData 31" xfId="4321"/>
    <cellStyle name="clsAltData 4" xfId="4322"/>
    <cellStyle name="clsAltData 5" xfId="4323"/>
    <cellStyle name="clsAltData 6" xfId="4324"/>
    <cellStyle name="clsAltData 7" xfId="4325"/>
    <cellStyle name="clsAltData 8" xfId="4326"/>
    <cellStyle name="clsAltData 9" xfId="4327"/>
    <cellStyle name="clsAltDataPrezn1" xfId="4328"/>
    <cellStyle name="clsAltDataPrezn3" xfId="4329"/>
    <cellStyle name="clsAltDataPrezn4" xfId="4330"/>
    <cellStyle name="clsAltDataPrezn5" xfId="4331"/>
    <cellStyle name="clsAltDataPrezn6" xfId="4332"/>
    <cellStyle name="clsAltMRVData" xfId="4333"/>
    <cellStyle name="clsAltMRVData 10" xfId="4334"/>
    <cellStyle name="clsAltMRVData 11" xfId="4335"/>
    <cellStyle name="clsAltMRVData 12" xfId="4336"/>
    <cellStyle name="clsAltMRVData 13" xfId="4337"/>
    <cellStyle name="clsAltMRVData 14" xfId="4338"/>
    <cellStyle name="clsAltMRVData 15" xfId="4339"/>
    <cellStyle name="clsAltMRVData 16" xfId="4340"/>
    <cellStyle name="clsAltMRVData 17" xfId="4341"/>
    <cellStyle name="clsAltMRVData 18" xfId="4342"/>
    <cellStyle name="clsAltMRVData 19" xfId="4343"/>
    <cellStyle name="clsAltMRVData 2" xfId="4344"/>
    <cellStyle name="clsAltMRVData 2 10" xfId="4345"/>
    <cellStyle name="clsAltMRVData 2 11" xfId="4346"/>
    <cellStyle name="clsAltMRVData 2 12" xfId="4347"/>
    <cellStyle name="clsAltMRVData 2 13" xfId="4348"/>
    <cellStyle name="clsAltMRVData 2 14" xfId="4349"/>
    <cellStyle name="clsAltMRVData 2 15" xfId="4350"/>
    <cellStyle name="clsAltMRVData 2 16" xfId="4351"/>
    <cellStyle name="clsAltMRVData 2 17" xfId="4352"/>
    <cellStyle name="clsAltMRVData 2 18" xfId="4353"/>
    <cellStyle name="clsAltMRVData 2 19" xfId="4354"/>
    <cellStyle name="clsAltMRVData 2 2" xfId="4355"/>
    <cellStyle name="clsAltMRVData 2 20" xfId="4356"/>
    <cellStyle name="clsAltMRVData 2 21" xfId="4357"/>
    <cellStyle name="clsAltMRVData 2 22" xfId="4358"/>
    <cellStyle name="clsAltMRVData 2 23" xfId="4359"/>
    <cellStyle name="clsAltMRVData 2 24" xfId="4360"/>
    <cellStyle name="clsAltMRVData 2 25" xfId="4361"/>
    <cellStyle name="clsAltMRVData 2 26" xfId="4362"/>
    <cellStyle name="clsAltMRVData 2 27" xfId="4363"/>
    <cellStyle name="clsAltMRVData 2 28" xfId="4364"/>
    <cellStyle name="clsAltMRVData 2 29" xfId="4365"/>
    <cellStyle name="clsAltMRVData 2 3" xfId="4366"/>
    <cellStyle name="clsAltMRVData 2 4" xfId="4367"/>
    <cellStyle name="clsAltMRVData 2 5" xfId="4368"/>
    <cellStyle name="clsAltMRVData 2 6" xfId="4369"/>
    <cellStyle name="clsAltMRVData 2 7" xfId="4370"/>
    <cellStyle name="clsAltMRVData 2 8" xfId="4371"/>
    <cellStyle name="clsAltMRVData 2 9" xfId="4372"/>
    <cellStyle name="clsAltMRVData 20" xfId="4373"/>
    <cellStyle name="clsAltMRVData 21" xfId="4374"/>
    <cellStyle name="clsAltMRVData 22" xfId="4375"/>
    <cellStyle name="clsAltMRVData 23" xfId="4376"/>
    <cellStyle name="clsAltMRVData 24" xfId="4377"/>
    <cellStyle name="clsAltMRVData 25" xfId="4378"/>
    <cellStyle name="clsAltMRVData 26" xfId="4379"/>
    <cellStyle name="clsAltMRVData 27" xfId="4380"/>
    <cellStyle name="clsAltMRVData 28" xfId="4381"/>
    <cellStyle name="clsAltMRVData 29" xfId="4382"/>
    <cellStyle name="clsAltMRVData 3" xfId="4383"/>
    <cellStyle name="clsAltMRVData 30" xfId="4384"/>
    <cellStyle name="clsAltMRVData 4" xfId="4385"/>
    <cellStyle name="clsAltMRVData 5" xfId="4386"/>
    <cellStyle name="clsAltMRVData 6" xfId="4387"/>
    <cellStyle name="clsAltMRVData 7" xfId="4388"/>
    <cellStyle name="clsAltMRVData 8" xfId="4389"/>
    <cellStyle name="clsAltMRVData 9" xfId="4390"/>
    <cellStyle name="clsAltMRVDataPrezn1" xfId="4391"/>
    <cellStyle name="clsAltMRVDataPrezn3" xfId="4392"/>
    <cellStyle name="clsAltMRVDataPrezn4" xfId="4393"/>
    <cellStyle name="clsAltMRVDataPrezn5" xfId="4394"/>
    <cellStyle name="clsAltMRVDataPrezn6" xfId="4395"/>
    <cellStyle name="clsAltRowHeader" xfId="4396"/>
    <cellStyle name="clsAltRowHeader 10" xfId="4397"/>
    <cellStyle name="clsAltRowHeader 11" xfId="4398"/>
    <cellStyle name="clsAltRowHeader 12" xfId="4399"/>
    <cellStyle name="clsAltRowHeader 13" xfId="4400"/>
    <cellStyle name="clsAltRowHeader 14" xfId="4401"/>
    <cellStyle name="clsAltRowHeader 15" xfId="4402"/>
    <cellStyle name="clsAltRowHeader 16" xfId="4403"/>
    <cellStyle name="clsAltRowHeader 17" xfId="4404"/>
    <cellStyle name="clsAltRowHeader 18" xfId="4405"/>
    <cellStyle name="clsAltRowHeader 19" xfId="4406"/>
    <cellStyle name="clsAltRowHeader 2" xfId="4407"/>
    <cellStyle name="clsAltRowHeader 2 10" xfId="4408"/>
    <cellStyle name="clsAltRowHeader 2 11" xfId="4409"/>
    <cellStyle name="clsAltRowHeader 2 12" xfId="4410"/>
    <cellStyle name="clsAltRowHeader 2 13" xfId="4411"/>
    <cellStyle name="clsAltRowHeader 2 14" xfId="4412"/>
    <cellStyle name="clsAltRowHeader 2 15" xfId="4413"/>
    <cellStyle name="clsAltRowHeader 2 16" xfId="4414"/>
    <cellStyle name="clsAltRowHeader 2 17" xfId="4415"/>
    <cellStyle name="clsAltRowHeader 2 18" xfId="4416"/>
    <cellStyle name="clsAltRowHeader 2 19" xfId="4417"/>
    <cellStyle name="clsAltRowHeader 2 2" xfId="4418"/>
    <cellStyle name="clsAltRowHeader 2 20" xfId="4419"/>
    <cellStyle name="clsAltRowHeader 2 21" xfId="4420"/>
    <cellStyle name="clsAltRowHeader 2 22" xfId="4421"/>
    <cellStyle name="clsAltRowHeader 2 23" xfId="4422"/>
    <cellStyle name="clsAltRowHeader 2 24" xfId="4423"/>
    <cellStyle name="clsAltRowHeader 2 25" xfId="4424"/>
    <cellStyle name="clsAltRowHeader 2 26" xfId="4425"/>
    <cellStyle name="clsAltRowHeader 2 27" xfId="4426"/>
    <cellStyle name="clsAltRowHeader 2 28" xfId="4427"/>
    <cellStyle name="clsAltRowHeader 2 29" xfId="4428"/>
    <cellStyle name="clsAltRowHeader 2 3" xfId="4429"/>
    <cellStyle name="clsAltRowHeader 2 4" xfId="4430"/>
    <cellStyle name="clsAltRowHeader 2 5" xfId="4431"/>
    <cellStyle name="clsAltRowHeader 2 6" xfId="4432"/>
    <cellStyle name="clsAltRowHeader 2 7" xfId="4433"/>
    <cellStyle name="clsAltRowHeader 2 8" xfId="4434"/>
    <cellStyle name="clsAltRowHeader 2 9" xfId="4435"/>
    <cellStyle name="clsAltRowHeader 20" xfId="4436"/>
    <cellStyle name="clsAltRowHeader 21" xfId="4437"/>
    <cellStyle name="clsAltRowHeader 22" xfId="4438"/>
    <cellStyle name="clsAltRowHeader 23" xfId="4439"/>
    <cellStyle name="clsAltRowHeader 24" xfId="4440"/>
    <cellStyle name="clsAltRowHeader 25" xfId="4441"/>
    <cellStyle name="clsAltRowHeader 26" xfId="4442"/>
    <cellStyle name="clsAltRowHeader 27" xfId="4443"/>
    <cellStyle name="clsAltRowHeader 28" xfId="4444"/>
    <cellStyle name="clsAltRowHeader 29" xfId="4445"/>
    <cellStyle name="clsAltRowHeader 3" xfId="4446"/>
    <cellStyle name="clsAltRowHeader 30" xfId="4447"/>
    <cellStyle name="clsAltRowHeader 4" xfId="4448"/>
    <cellStyle name="clsAltRowHeader 5" xfId="4449"/>
    <cellStyle name="clsAltRowHeader 6" xfId="4450"/>
    <cellStyle name="clsAltRowHeader 7" xfId="4451"/>
    <cellStyle name="clsAltRowHeader 8" xfId="4452"/>
    <cellStyle name="clsAltRowHeader 9" xfId="4453"/>
    <cellStyle name="clsBlank" xfId="4454"/>
    <cellStyle name="clsBlank 2" xfId="4455"/>
    <cellStyle name="clsBlank 3" xfId="4456"/>
    <cellStyle name="clsBlank 4" xfId="4457"/>
    <cellStyle name="clsBlank 5" xfId="4458"/>
    <cellStyle name="clsColumnHeader" xfId="4459"/>
    <cellStyle name="clsColumnHeader 10" xfId="4460"/>
    <cellStyle name="clsColumnHeader 11" xfId="4461"/>
    <cellStyle name="clsColumnHeader 12" xfId="4462"/>
    <cellStyle name="clsColumnHeader 13" xfId="4463"/>
    <cellStyle name="clsColumnHeader 14" xfId="4464"/>
    <cellStyle name="clsColumnHeader 15" xfId="4465"/>
    <cellStyle name="clsColumnHeader 16" xfId="4466"/>
    <cellStyle name="clsColumnHeader 17" xfId="4467"/>
    <cellStyle name="clsColumnHeader 18" xfId="4468"/>
    <cellStyle name="clsColumnHeader 19" xfId="4469"/>
    <cellStyle name="clsColumnHeader 2" xfId="4470"/>
    <cellStyle name="clsColumnHeader 2 10" xfId="4471"/>
    <cellStyle name="clsColumnHeader 2 11" xfId="4472"/>
    <cellStyle name="clsColumnHeader 2 12" xfId="4473"/>
    <cellStyle name="clsColumnHeader 2 13" xfId="4474"/>
    <cellStyle name="clsColumnHeader 2 14" xfId="4475"/>
    <cellStyle name="clsColumnHeader 2 15" xfId="4476"/>
    <cellStyle name="clsColumnHeader 2 16" xfId="4477"/>
    <cellStyle name="clsColumnHeader 2 17" xfId="4478"/>
    <cellStyle name="clsColumnHeader 2 18" xfId="4479"/>
    <cellStyle name="clsColumnHeader 2 19" xfId="4480"/>
    <cellStyle name="clsColumnHeader 2 2" xfId="4481"/>
    <cellStyle name="clsColumnHeader 2 20" xfId="4482"/>
    <cellStyle name="clsColumnHeader 2 21" xfId="4483"/>
    <cellStyle name="clsColumnHeader 2 22" xfId="4484"/>
    <cellStyle name="clsColumnHeader 2 23" xfId="4485"/>
    <cellStyle name="clsColumnHeader 2 24" xfId="4486"/>
    <cellStyle name="clsColumnHeader 2 25" xfId="4487"/>
    <cellStyle name="clsColumnHeader 2 26" xfId="4488"/>
    <cellStyle name="clsColumnHeader 2 27" xfId="4489"/>
    <cellStyle name="clsColumnHeader 2 28" xfId="4490"/>
    <cellStyle name="clsColumnHeader 2 29" xfId="4491"/>
    <cellStyle name="clsColumnHeader 2 3" xfId="4492"/>
    <cellStyle name="clsColumnHeader 2 4" xfId="4493"/>
    <cellStyle name="clsColumnHeader 2 5" xfId="4494"/>
    <cellStyle name="clsColumnHeader 2 6" xfId="4495"/>
    <cellStyle name="clsColumnHeader 2 7" xfId="4496"/>
    <cellStyle name="clsColumnHeader 2 8" xfId="4497"/>
    <cellStyle name="clsColumnHeader 2 9" xfId="4498"/>
    <cellStyle name="clsColumnHeader 20" xfId="4499"/>
    <cellStyle name="clsColumnHeader 21" xfId="4500"/>
    <cellStyle name="clsColumnHeader 22" xfId="4501"/>
    <cellStyle name="clsColumnHeader 23" xfId="4502"/>
    <cellStyle name="clsColumnHeader 24" xfId="4503"/>
    <cellStyle name="clsColumnHeader 25" xfId="4504"/>
    <cellStyle name="clsColumnHeader 26" xfId="4505"/>
    <cellStyle name="clsColumnHeader 27" xfId="4506"/>
    <cellStyle name="clsColumnHeader 28" xfId="4507"/>
    <cellStyle name="clsColumnHeader 29" xfId="4508"/>
    <cellStyle name="clsColumnHeader 3" xfId="4509"/>
    <cellStyle name="clsColumnHeader 30" xfId="4510"/>
    <cellStyle name="clsColumnHeader 4" xfId="4511"/>
    <cellStyle name="clsColumnHeader 5" xfId="4512"/>
    <cellStyle name="clsColumnHeader 6" xfId="4513"/>
    <cellStyle name="clsColumnHeader 7" xfId="4514"/>
    <cellStyle name="clsColumnHeader 8" xfId="4515"/>
    <cellStyle name="clsColumnHeader 9" xfId="4516"/>
    <cellStyle name="clsColumnHeader1" xfId="4517"/>
    <cellStyle name="clsColumnHeader1 10" xfId="4518"/>
    <cellStyle name="clsColumnHeader1 11" xfId="4519"/>
    <cellStyle name="clsColumnHeader1 12" xfId="4520"/>
    <cellStyle name="clsColumnHeader1 13" xfId="4521"/>
    <cellStyle name="clsColumnHeader1 14" xfId="4522"/>
    <cellStyle name="clsColumnHeader1 15" xfId="4523"/>
    <cellStyle name="clsColumnHeader1 16" xfId="4524"/>
    <cellStyle name="clsColumnHeader1 17" xfId="4525"/>
    <cellStyle name="clsColumnHeader1 18" xfId="4526"/>
    <cellStyle name="clsColumnHeader1 19" xfId="4527"/>
    <cellStyle name="clsColumnHeader1 2" xfId="4528"/>
    <cellStyle name="clsColumnHeader1 2 10" xfId="4529"/>
    <cellStyle name="clsColumnHeader1 2 11" xfId="4530"/>
    <cellStyle name="clsColumnHeader1 2 12" xfId="4531"/>
    <cellStyle name="clsColumnHeader1 2 13" xfId="4532"/>
    <cellStyle name="clsColumnHeader1 2 14" xfId="4533"/>
    <cellStyle name="clsColumnHeader1 2 15" xfId="4534"/>
    <cellStyle name="clsColumnHeader1 2 16" xfId="4535"/>
    <cellStyle name="clsColumnHeader1 2 17" xfId="4536"/>
    <cellStyle name="clsColumnHeader1 2 18" xfId="4537"/>
    <cellStyle name="clsColumnHeader1 2 19" xfId="4538"/>
    <cellStyle name="clsColumnHeader1 2 2" xfId="4539"/>
    <cellStyle name="clsColumnHeader1 2 20" xfId="4540"/>
    <cellStyle name="clsColumnHeader1 2 21" xfId="4541"/>
    <cellStyle name="clsColumnHeader1 2 22" xfId="4542"/>
    <cellStyle name="clsColumnHeader1 2 23" xfId="4543"/>
    <cellStyle name="clsColumnHeader1 2 24" xfId="4544"/>
    <cellStyle name="clsColumnHeader1 2 25" xfId="4545"/>
    <cellStyle name="clsColumnHeader1 2 26" xfId="4546"/>
    <cellStyle name="clsColumnHeader1 2 27" xfId="4547"/>
    <cellStyle name="clsColumnHeader1 2 28" xfId="4548"/>
    <cellStyle name="clsColumnHeader1 2 29" xfId="4549"/>
    <cellStyle name="clsColumnHeader1 2 3" xfId="4550"/>
    <cellStyle name="clsColumnHeader1 2 4" xfId="4551"/>
    <cellStyle name="clsColumnHeader1 2 5" xfId="4552"/>
    <cellStyle name="clsColumnHeader1 2 6" xfId="4553"/>
    <cellStyle name="clsColumnHeader1 2 7" xfId="4554"/>
    <cellStyle name="clsColumnHeader1 2 8" xfId="4555"/>
    <cellStyle name="clsColumnHeader1 2 9" xfId="4556"/>
    <cellStyle name="clsColumnHeader1 20" xfId="4557"/>
    <cellStyle name="clsColumnHeader1 21" xfId="4558"/>
    <cellStyle name="clsColumnHeader1 22" xfId="4559"/>
    <cellStyle name="clsColumnHeader1 23" xfId="4560"/>
    <cellStyle name="clsColumnHeader1 24" xfId="4561"/>
    <cellStyle name="clsColumnHeader1 25" xfId="4562"/>
    <cellStyle name="clsColumnHeader1 26" xfId="4563"/>
    <cellStyle name="clsColumnHeader1 27" xfId="4564"/>
    <cellStyle name="clsColumnHeader1 28" xfId="4565"/>
    <cellStyle name="clsColumnHeader1 29" xfId="4566"/>
    <cellStyle name="clsColumnHeader1 3" xfId="4567"/>
    <cellStyle name="clsColumnHeader1 30" xfId="4568"/>
    <cellStyle name="clsColumnHeader1 4" xfId="4569"/>
    <cellStyle name="clsColumnHeader1 5" xfId="4570"/>
    <cellStyle name="clsColumnHeader1 6" xfId="4571"/>
    <cellStyle name="clsColumnHeader1 7" xfId="4572"/>
    <cellStyle name="clsColumnHeader1 8" xfId="4573"/>
    <cellStyle name="clsColumnHeader1 9" xfId="4574"/>
    <cellStyle name="clsColumnHeader2" xfId="4575"/>
    <cellStyle name="clsColumnHeader2 10" xfId="4576"/>
    <cellStyle name="clsColumnHeader2 11" xfId="4577"/>
    <cellStyle name="clsColumnHeader2 12" xfId="4578"/>
    <cellStyle name="clsColumnHeader2 13" xfId="4579"/>
    <cellStyle name="clsColumnHeader2 14" xfId="4580"/>
    <cellStyle name="clsColumnHeader2 15" xfId="4581"/>
    <cellStyle name="clsColumnHeader2 16" xfId="4582"/>
    <cellStyle name="clsColumnHeader2 17" xfId="4583"/>
    <cellStyle name="clsColumnHeader2 18" xfId="4584"/>
    <cellStyle name="clsColumnHeader2 19" xfId="4585"/>
    <cellStyle name="clsColumnHeader2 2" xfId="4586"/>
    <cellStyle name="clsColumnHeader2 2 10" xfId="4587"/>
    <cellStyle name="clsColumnHeader2 2 11" xfId="4588"/>
    <cellStyle name="clsColumnHeader2 2 12" xfId="4589"/>
    <cellStyle name="clsColumnHeader2 2 13" xfId="4590"/>
    <cellStyle name="clsColumnHeader2 2 14" xfId="4591"/>
    <cellStyle name="clsColumnHeader2 2 15" xfId="4592"/>
    <cellStyle name="clsColumnHeader2 2 16" xfId="4593"/>
    <cellStyle name="clsColumnHeader2 2 17" xfId="4594"/>
    <cellStyle name="clsColumnHeader2 2 18" xfId="4595"/>
    <cellStyle name="clsColumnHeader2 2 19" xfId="4596"/>
    <cellStyle name="clsColumnHeader2 2 2" xfId="4597"/>
    <cellStyle name="clsColumnHeader2 2 20" xfId="4598"/>
    <cellStyle name="clsColumnHeader2 2 21" xfId="4599"/>
    <cellStyle name="clsColumnHeader2 2 22" xfId="4600"/>
    <cellStyle name="clsColumnHeader2 2 23" xfId="4601"/>
    <cellStyle name="clsColumnHeader2 2 24" xfId="4602"/>
    <cellStyle name="clsColumnHeader2 2 25" xfId="4603"/>
    <cellStyle name="clsColumnHeader2 2 26" xfId="4604"/>
    <cellStyle name="clsColumnHeader2 2 27" xfId="4605"/>
    <cellStyle name="clsColumnHeader2 2 28" xfId="4606"/>
    <cellStyle name="clsColumnHeader2 2 29" xfId="4607"/>
    <cellStyle name="clsColumnHeader2 2 3" xfId="4608"/>
    <cellStyle name="clsColumnHeader2 2 4" xfId="4609"/>
    <cellStyle name="clsColumnHeader2 2 5" xfId="4610"/>
    <cellStyle name="clsColumnHeader2 2 6" xfId="4611"/>
    <cellStyle name="clsColumnHeader2 2 7" xfId="4612"/>
    <cellStyle name="clsColumnHeader2 2 8" xfId="4613"/>
    <cellStyle name="clsColumnHeader2 2 9" xfId="4614"/>
    <cellStyle name="clsColumnHeader2 20" xfId="4615"/>
    <cellStyle name="clsColumnHeader2 21" xfId="4616"/>
    <cellStyle name="clsColumnHeader2 22" xfId="4617"/>
    <cellStyle name="clsColumnHeader2 23" xfId="4618"/>
    <cellStyle name="clsColumnHeader2 24" xfId="4619"/>
    <cellStyle name="clsColumnHeader2 25" xfId="4620"/>
    <cellStyle name="clsColumnHeader2 26" xfId="4621"/>
    <cellStyle name="clsColumnHeader2 27" xfId="4622"/>
    <cellStyle name="clsColumnHeader2 28" xfId="4623"/>
    <cellStyle name="clsColumnHeader2 29" xfId="4624"/>
    <cellStyle name="clsColumnHeader2 3" xfId="4625"/>
    <cellStyle name="clsColumnHeader2 30" xfId="4626"/>
    <cellStyle name="clsColumnHeader2 4" xfId="4627"/>
    <cellStyle name="clsColumnHeader2 5" xfId="4628"/>
    <cellStyle name="clsColumnHeader2 6" xfId="4629"/>
    <cellStyle name="clsColumnHeader2 7" xfId="4630"/>
    <cellStyle name="clsColumnHeader2 8" xfId="4631"/>
    <cellStyle name="clsColumnHeader2 9" xfId="4632"/>
    <cellStyle name="clsData" xfId="4633"/>
    <cellStyle name="clsData 10" xfId="4634"/>
    <cellStyle name="clsData 11" xfId="4635"/>
    <cellStyle name="clsData 12" xfId="4636"/>
    <cellStyle name="clsData 13" xfId="4637"/>
    <cellStyle name="clsData 14" xfId="4638"/>
    <cellStyle name="clsData 15" xfId="4639"/>
    <cellStyle name="clsData 16" xfId="4640"/>
    <cellStyle name="clsData 17" xfId="4641"/>
    <cellStyle name="clsData 18" xfId="4642"/>
    <cellStyle name="clsData 19" xfId="4643"/>
    <cellStyle name="clsData 2" xfId="4644"/>
    <cellStyle name="clsData 2 10" xfId="4645"/>
    <cellStyle name="clsData 2 11" xfId="4646"/>
    <cellStyle name="clsData 2 12" xfId="4647"/>
    <cellStyle name="clsData 2 13" xfId="4648"/>
    <cellStyle name="clsData 2 14" xfId="4649"/>
    <cellStyle name="clsData 2 15" xfId="4650"/>
    <cellStyle name="clsData 2 16" xfId="4651"/>
    <cellStyle name="clsData 2 17" xfId="4652"/>
    <cellStyle name="clsData 2 18" xfId="4653"/>
    <cellStyle name="clsData 2 19" xfId="4654"/>
    <cellStyle name="clsData 2 2" xfId="4655"/>
    <cellStyle name="clsData 2 2 10" xfId="4656"/>
    <cellStyle name="clsData 2 2 11" xfId="4657"/>
    <cellStyle name="clsData 2 2 12" xfId="4658"/>
    <cellStyle name="clsData 2 2 13" xfId="4659"/>
    <cellStyle name="clsData 2 2 14" xfId="4660"/>
    <cellStyle name="clsData 2 2 15" xfId="4661"/>
    <cellStyle name="clsData 2 2 16" xfId="4662"/>
    <cellStyle name="clsData 2 2 17" xfId="4663"/>
    <cellStyle name="clsData 2 2 18" xfId="4664"/>
    <cellStyle name="clsData 2 2 19" xfId="4665"/>
    <cellStyle name="clsData 2 2 2" xfId="4666"/>
    <cellStyle name="clsData 2 2 20" xfId="4667"/>
    <cellStyle name="clsData 2 2 21" xfId="4668"/>
    <cellStyle name="clsData 2 2 22" xfId="4669"/>
    <cellStyle name="clsData 2 2 23" xfId="4670"/>
    <cellStyle name="clsData 2 2 24" xfId="4671"/>
    <cellStyle name="clsData 2 2 25" xfId="4672"/>
    <cellStyle name="clsData 2 2 26" xfId="4673"/>
    <cellStyle name="clsData 2 2 27" xfId="4674"/>
    <cellStyle name="clsData 2 2 28" xfId="4675"/>
    <cellStyle name="clsData 2 2 29" xfId="4676"/>
    <cellStyle name="clsData 2 2 3" xfId="4677"/>
    <cellStyle name="clsData 2 2 4" xfId="4678"/>
    <cellStyle name="clsData 2 2 5" xfId="4679"/>
    <cellStyle name="clsData 2 2 6" xfId="4680"/>
    <cellStyle name="clsData 2 2 7" xfId="4681"/>
    <cellStyle name="clsData 2 2 8" xfId="4682"/>
    <cellStyle name="clsData 2 2 9" xfId="4683"/>
    <cellStyle name="clsData 2 20" xfId="4684"/>
    <cellStyle name="clsData 2 21" xfId="4685"/>
    <cellStyle name="clsData 2 22" xfId="4686"/>
    <cellStyle name="clsData 2 23" xfId="4687"/>
    <cellStyle name="clsData 2 24" xfId="4688"/>
    <cellStyle name="clsData 2 25" xfId="4689"/>
    <cellStyle name="clsData 2 26" xfId="4690"/>
    <cellStyle name="clsData 2 27" xfId="4691"/>
    <cellStyle name="clsData 2 28" xfId="4692"/>
    <cellStyle name="clsData 2 29" xfId="4693"/>
    <cellStyle name="clsData 2 3" xfId="4694"/>
    <cellStyle name="clsData 2 30" xfId="4695"/>
    <cellStyle name="clsData 2 4" xfId="4696"/>
    <cellStyle name="clsData 2 5" xfId="4697"/>
    <cellStyle name="clsData 2 6" xfId="4698"/>
    <cellStyle name="clsData 2 7" xfId="4699"/>
    <cellStyle name="clsData 2 8" xfId="4700"/>
    <cellStyle name="clsData 2 9" xfId="4701"/>
    <cellStyle name="clsData 20" xfId="4702"/>
    <cellStyle name="clsData 21" xfId="4703"/>
    <cellStyle name="clsData 22" xfId="4704"/>
    <cellStyle name="clsData 23" xfId="4705"/>
    <cellStyle name="clsData 24" xfId="4706"/>
    <cellStyle name="clsData 25" xfId="4707"/>
    <cellStyle name="clsData 26" xfId="4708"/>
    <cellStyle name="clsData 27" xfId="4709"/>
    <cellStyle name="clsData 28" xfId="4710"/>
    <cellStyle name="clsData 29" xfId="4711"/>
    <cellStyle name="clsData 3" xfId="4712"/>
    <cellStyle name="clsData 3 10" xfId="4713"/>
    <cellStyle name="clsData 3 11" xfId="4714"/>
    <cellStyle name="clsData 3 12" xfId="4715"/>
    <cellStyle name="clsData 3 13" xfId="4716"/>
    <cellStyle name="clsData 3 14" xfId="4717"/>
    <cellStyle name="clsData 3 15" xfId="4718"/>
    <cellStyle name="clsData 3 16" xfId="4719"/>
    <cellStyle name="clsData 3 17" xfId="4720"/>
    <cellStyle name="clsData 3 18" xfId="4721"/>
    <cellStyle name="clsData 3 19" xfId="4722"/>
    <cellStyle name="clsData 3 2" xfId="4723"/>
    <cellStyle name="clsData 3 20" xfId="4724"/>
    <cellStyle name="clsData 3 21" xfId="4725"/>
    <cellStyle name="clsData 3 22" xfId="4726"/>
    <cellStyle name="clsData 3 23" xfId="4727"/>
    <cellStyle name="clsData 3 24" xfId="4728"/>
    <cellStyle name="clsData 3 25" xfId="4729"/>
    <cellStyle name="clsData 3 26" xfId="4730"/>
    <cellStyle name="clsData 3 27" xfId="4731"/>
    <cellStyle name="clsData 3 28" xfId="4732"/>
    <cellStyle name="clsData 3 29" xfId="4733"/>
    <cellStyle name="clsData 3 3" xfId="4734"/>
    <cellStyle name="clsData 3 4" xfId="4735"/>
    <cellStyle name="clsData 3 5" xfId="4736"/>
    <cellStyle name="clsData 3 6" xfId="4737"/>
    <cellStyle name="clsData 3 7" xfId="4738"/>
    <cellStyle name="clsData 3 8" xfId="4739"/>
    <cellStyle name="clsData 3 9" xfId="4740"/>
    <cellStyle name="clsData 30" xfId="4741"/>
    <cellStyle name="clsData 31" xfId="4742"/>
    <cellStyle name="clsData 4" xfId="4743"/>
    <cellStyle name="clsData 5" xfId="4744"/>
    <cellStyle name="clsData 6" xfId="4745"/>
    <cellStyle name="clsData 7" xfId="4746"/>
    <cellStyle name="clsData 8" xfId="4747"/>
    <cellStyle name="clsData 9" xfId="4748"/>
    <cellStyle name="clsDataPrezn1" xfId="4749"/>
    <cellStyle name="clsDataPrezn3" xfId="4750"/>
    <cellStyle name="clsDataPrezn4" xfId="4751"/>
    <cellStyle name="clsDataPrezn5" xfId="4752"/>
    <cellStyle name="clsDataPrezn6" xfId="4753"/>
    <cellStyle name="clsDefault" xfId="4754"/>
    <cellStyle name="clsDefault 2" xfId="4755"/>
    <cellStyle name="clsDefault 3" xfId="4756"/>
    <cellStyle name="clsDefault 4" xfId="4757"/>
    <cellStyle name="clsDefault 5" xfId="4758"/>
    <cellStyle name="clsFooter" xfId="4759"/>
    <cellStyle name="clsFooter 2" xfId="4760"/>
    <cellStyle name="clsFooter 3" xfId="4761"/>
    <cellStyle name="clsIndexTableData" xfId="4762"/>
    <cellStyle name="clsIndexTableData 2" xfId="4763"/>
    <cellStyle name="clsIndexTableData 3" xfId="4764"/>
    <cellStyle name="clsIndexTableHdr" xfId="4765"/>
    <cellStyle name="clsIndexTableHdr 2" xfId="4766"/>
    <cellStyle name="clsIndexTableHdr 3" xfId="4767"/>
    <cellStyle name="clsIndexTableTitle" xfId="4768"/>
    <cellStyle name="clsIndexTableTitle 10" xfId="4769"/>
    <cellStyle name="clsIndexTableTitle 11" xfId="4770"/>
    <cellStyle name="clsIndexTableTitle 12" xfId="4771"/>
    <cellStyle name="clsIndexTableTitle 13" xfId="4772"/>
    <cellStyle name="clsIndexTableTitle 14" xfId="4773"/>
    <cellStyle name="clsIndexTableTitle 15" xfId="4774"/>
    <cellStyle name="clsIndexTableTitle 16" xfId="4775"/>
    <cellStyle name="clsIndexTableTitle 17" xfId="4776"/>
    <cellStyle name="clsIndexTableTitle 18" xfId="4777"/>
    <cellStyle name="clsIndexTableTitle 19" xfId="4778"/>
    <cellStyle name="clsIndexTableTitle 2" xfId="4779"/>
    <cellStyle name="clsIndexTableTitle 2 10" xfId="4780"/>
    <cellStyle name="clsIndexTableTitle 2 11" xfId="4781"/>
    <cellStyle name="clsIndexTableTitle 2 12" xfId="4782"/>
    <cellStyle name="clsIndexTableTitle 2 13" xfId="4783"/>
    <cellStyle name="clsIndexTableTitle 2 14" xfId="4784"/>
    <cellStyle name="clsIndexTableTitle 2 15" xfId="4785"/>
    <cellStyle name="clsIndexTableTitle 2 16" xfId="4786"/>
    <cellStyle name="clsIndexTableTitle 2 17" xfId="4787"/>
    <cellStyle name="clsIndexTableTitle 2 18" xfId="4788"/>
    <cellStyle name="clsIndexTableTitle 2 19" xfId="4789"/>
    <cellStyle name="clsIndexTableTitle 2 2" xfId="4790"/>
    <cellStyle name="clsIndexTableTitle 2 20" xfId="4791"/>
    <cellStyle name="clsIndexTableTitle 2 21" xfId="4792"/>
    <cellStyle name="clsIndexTableTitle 2 22" xfId="4793"/>
    <cellStyle name="clsIndexTableTitle 2 23" xfId="4794"/>
    <cellStyle name="clsIndexTableTitle 2 24" xfId="4795"/>
    <cellStyle name="clsIndexTableTitle 2 25" xfId="4796"/>
    <cellStyle name="clsIndexTableTitle 2 26" xfId="4797"/>
    <cellStyle name="clsIndexTableTitle 2 27" xfId="4798"/>
    <cellStyle name="clsIndexTableTitle 2 28" xfId="4799"/>
    <cellStyle name="clsIndexTableTitle 2 29" xfId="4800"/>
    <cellStyle name="clsIndexTableTitle 2 3" xfId="4801"/>
    <cellStyle name="clsIndexTableTitle 2 4" xfId="4802"/>
    <cellStyle name="clsIndexTableTitle 2 5" xfId="4803"/>
    <cellStyle name="clsIndexTableTitle 2 6" xfId="4804"/>
    <cellStyle name="clsIndexTableTitle 2 7" xfId="4805"/>
    <cellStyle name="clsIndexTableTitle 2 8" xfId="4806"/>
    <cellStyle name="clsIndexTableTitle 2 9" xfId="4807"/>
    <cellStyle name="clsIndexTableTitle 20" xfId="4808"/>
    <cellStyle name="clsIndexTableTitle 21" xfId="4809"/>
    <cellStyle name="clsIndexTableTitle 22" xfId="4810"/>
    <cellStyle name="clsIndexTableTitle 23" xfId="4811"/>
    <cellStyle name="clsIndexTableTitle 24" xfId="4812"/>
    <cellStyle name="clsIndexTableTitle 25" xfId="4813"/>
    <cellStyle name="clsIndexTableTitle 26" xfId="4814"/>
    <cellStyle name="clsIndexTableTitle 27" xfId="4815"/>
    <cellStyle name="clsIndexTableTitle 28" xfId="4816"/>
    <cellStyle name="clsIndexTableTitle 29" xfId="4817"/>
    <cellStyle name="clsIndexTableTitle 3" xfId="4818"/>
    <cellStyle name="clsIndexTableTitle 30" xfId="4819"/>
    <cellStyle name="clsIndexTableTitle 4" xfId="4820"/>
    <cellStyle name="clsIndexTableTitle 5" xfId="4821"/>
    <cellStyle name="clsIndexTableTitle 6" xfId="4822"/>
    <cellStyle name="clsIndexTableTitle 7" xfId="4823"/>
    <cellStyle name="clsIndexTableTitle 8" xfId="4824"/>
    <cellStyle name="clsIndexTableTitle 9" xfId="4825"/>
    <cellStyle name="clsMRVData" xfId="4826"/>
    <cellStyle name="clsMRVData 10" xfId="4827"/>
    <cellStyle name="clsMRVData 11" xfId="4828"/>
    <cellStyle name="clsMRVData 12" xfId="4829"/>
    <cellStyle name="clsMRVData 13" xfId="4830"/>
    <cellStyle name="clsMRVData 14" xfId="4831"/>
    <cellStyle name="clsMRVData 15" xfId="4832"/>
    <cellStyle name="clsMRVData 16" xfId="4833"/>
    <cellStyle name="clsMRVData 17" xfId="4834"/>
    <cellStyle name="clsMRVData 18" xfId="4835"/>
    <cellStyle name="clsMRVData 19" xfId="4836"/>
    <cellStyle name="clsMRVData 2" xfId="4837"/>
    <cellStyle name="clsMRVData 2 10" xfId="4838"/>
    <cellStyle name="clsMRVData 2 11" xfId="4839"/>
    <cellStyle name="clsMRVData 2 12" xfId="4840"/>
    <cellStyle name="clsMRVData 2 13" xfId="4841"/>
    <cellStyle name="clsMRVData 2 14" xfId="4842"/>
    <cellStyle name="clsMRVData 2 15" xfId="4843"/>
    <cellStyle name="clsMRVData 2 16" xfId="4844"/>
    <cellStyle name="clsMRVData 2 17" xfId="4845"/>
    <cellStyle name="clsMRVData 2 18" xfId="4846"/>
    <cellStyle name="clsMRVData 2 19" xfId="4847"/>
    <cellStyle name="clsMRVData 2 2" xfId="4848"/>
    <cellStyle name="clsMRVData 2 20" xfId="4849"/>
    <cellStyle name="clsMRVData 2 21" xfId="4850"/>
    <cellStyle name="clsMRVData 2 22" xfId="4851"/>
    <cellStyle name="clsMRVData 2 23" xfId="4852"/>
    <cellStyle name="clsMRVData 2 24" xfId="4853"/>
    <cellStyle name="clsMRVData 2 25" xfId="4854"/>
    <cellStyle name="clsMRVData 2 26" xfId="4855"/>
    <cellStyle name="clsMRVData 2 27" xfId="4856"/>
    <cellStyle name="clsMRVData 2 28" xfId="4857"/>
    <cellStyle name="clsMRVData 2 29" xfId="4858"/>
    <cellStyle name="clsMRVData 2 3" xfId="4859"/>
    <cellStyle name="clsMRVData 2 4" xfId="4860"/>
    <cellStyle name="clsMRVData 2 5" xfId="4861"/>
    <cellStyle name="clsMRVData 2 6" xfId="4862"/>
    <cellStyle name="clsMRVData 2 7" xfId="4863"/>
    <cellStyle name="clsMRVData 2 8" xfId="4864"/>
    <cellStyle name="clsMRVData 2 9" xfId="4865"/>
    <cellStyle name="clsMRVData 20" xfId="4866"/>
    <cellStyle name="clsMRVData 21" xfId="4867"/>
    <cellStyle name="clsMRVData 22" xfId="4868"/>
    <cellStyle name="clsMRVData 23" xfId="4869"/>
    <cellStyle name="clsMRVData 24" xfId="4870"/>
    <cellStyle name="clsMRVData 25" xfId="4871"/>
    <cellStyle name="clsMRVData 26" xfId="4872"/>
    <cellStyle name="clsMRVData 27" xfId="4873"/>
    <cellStyle name="clsMRVData 28" xfId="4874"/>
    <cellStyle name="clsMRVData 29" xfId="4875"/>
    <cellStyle name="clsMRVData 3" xfId="4876"/>
    <cellStyle name="clsMRVData 30" xfId="4877"/>
    <cellStyle name="clsMRVData 4" xfId="4878"/>
    <cellStyle name="clsMRVData 5" xfId="4879"/>
    <cellStyle name="clsMRVData 6" xfId="4880"/>
    <cellStyle name="clsMRVData 7" xfId="4881"/>
    <cellStyle name="clsMRVData 8" xfId="4882"/>
    <cellStyle name="clsMRVData 9" xfId="4883"/>
    <cellStyle name="clsMRVDataPrezn1" xfId="4884"/>
    <cellStyle name="clsMRVDataPrezn3" xfId="4885"/>
    <cellStyle name="clsMRVDataPrezn4" xfId="4886"/>
    <cellStyle name="clsMRVDataPrezn5" xfId="4887"/>
    <cellStyle name="clsMRVDataPrezn6" xfId="4888"/>
    <cellStyle name="clsMRVRow" xfId="4889"/>
    <cellStyle name="clsReportFooter" xfId="4890"/>
    <cellStyle name="clsReportFooter 10" xfId="4891"/>
    <cellStyle name="clsReportFooter 11" xfId="4892"/>
    <cellStyle name="clsReportFooter 12" xfId="4893"/>
    <cellStyle name="clsReportFooter 13" xfId="4894"/>
    <cellStyle name="clsReportFooter 14" xfId="4895"/>
    <cellStyle name="clsReportFooter 15" xfId="4896"/>
    <cellStyle name="clsReportFooter 16" xfId="4897"/>
    <cellStyle name="clsReportFooter 17" xfId="4898"/>
    <cellStyle name="clsReportFooter 18" xfId="4899"/>
    <cellStyle name="clsReportFooter 19" xfId="4900"/>
    <cellStyle name="clsReportFooter 2" xfId="4901"/>
    <cellStyle name="clsReportFooter 2 10" xfId="4902"/>
    <cellStyle name="clsReportFooter 2 11" xfId="4903"/>
    <cellStyle name="clsReportFooter 2 12" xfId="4904"/>
    <cellStyle name="clsReportFooter 2 13" xfId="4905"/>
    <cellStyle name="clsReportFooter 2 14" xfId="4906"/>
    <cellStyle name="clsReportFooter 2 15" xfId="4907"/>
    <cellStyle name="clsReportFooter 2 16" xfId="4908"/>
    <cellStyle name="clsReportFooter 2 17" xfId="4909"/>
    <cellStyle name="clsReportFooter 2 18" xfId="4910"/>
    <cellStyle name="clsReportFooter 2 19" xfId="4911"/>
    <cellStyle name="clsReportFooter 2 2" xfId="4912"/>
    <cellStyle name="clsReportFooter 2 20" xfId="4913"/>
    <cellStyle name="clsReportFooter 2 21" xfId="4914"/>
    <cellStyle name="clsReportFooter 2 22" xfId="4915"/>
    <cellStyle name="clsReportFooter 2 23" xfId="4916"/>
    <cellStyle name="clsReportFooter 2 24" xfId="4917"/>
    <cellStyle name="clsReportFooter 2 25" xfId="4918"/>
    <cellStyle name="clsReportFooter 2 26" xfId="4919"/>
    <cellStyle name="clsReportFooter 2 27" xfId="4920"/>
    <cellStyle name="clsReportFooter 2 28" xfId="4921"/>
    <cellStyle name="clsReportFooter 2 29" xfId="4922"/>
    <cellStyle name="clsReportFooter 2 3" xfId="4923"/>
    <cellStyle name="clsReportFooter 2 4" xfId="4924"/>
    <cellStyle name="clsReportFooter 2 5" xfId="4925"/>
    <cellStyle name="clsReportFooter 2 6" xfId="4926"/>
    <cellStyle name="clsReportFooter 2 7" xfId="4927"/>
    <cellStyle name="clsReportFooter 2 8" xfId="4928"/>
    <cellStyle name="clsReportFooter 2 9" xfId="4929"/>
    <cellStyle name="clsReportFooter 20" xfId="4930"/>
    <cellStyle name="clsReportFooter 21" xfId="4931"/>
    <cellStyle name="clsReportFooter 22" xfId="4932"/>
    <cellStyle name="clsReportFooter 23" xfId="4933"/>
    <cellStyle name="clsReportFooter 24" xfId="4934"/>
    <cellStyle name="clsReportFooter 25" xfId="4935"/>
    <cellStyle name="clsReportFooter 26" xfId="4936"/>
    <cellStyle name="clsReportFooter 27" xfId="4937"/>
    <cellStyle name="clsReportFooter 28" xfId="4938"/>
    <cellStyle name="clsReportFooter 29" xfId="4939"/>
    <cellStyle name="clsReportFooter 3" xfId="4940"/>
    <cellStyle name="clsReportFooter 30" xfId="4941"/>
    <cellStyle name="clsReportFooter 4" xfId="4942"/>
    <cellStyle name="clsReportFooter 5" xfId="4943"/>
    <cellStyle name="clsReportFooter 6" xfId="4944"/>
    <cellStyle name="clsReportFooter 7" xfId="4945"/>
    <cellStyle name="clsReportFooter 8" xfId="4946"/>
    <cellStyle name="clsReportFooter 9" xfId="4947"/>
    <cellStyle name="clsReportHeader" xfId="4948"/>
    <cellStyle name="clsReportHeader 10" xfId="4949"/>
    <cellStyle name="clsReportHeader 11" xfId="4950"/>
    <cellStyle name="clsReportHeader 12" xfId="4951"/>
    <cellStyle name="clsReportHeader 13" xfId="4952"/>
    <cellStyle name="clsReportHeader 14" xfId="4953"/>
    <cellStyle name="clsReportHeader 15" xfId="4954"/>
    <cellStyle name="clsReportHeader 16" xfId="4955"/>
    <cellStyle name="clsReportHeader 17" xfId="4956"/>
    <cellStyle name="clsReportHeader 18" xfId="4957"/>
    <cellStyle name="clsReportHeader 19" xfId="4958"/>
    <cellStyle name="clsReportHeader 2" xfId="4959"/>
    <cellStyle name="clsReportHeader 2 10" xfId="4960"/>
    <cellStyle name="clsReportHeader 2 11" xfId="4961"/>
    <cellStyle name="clsReportHeader 2 12" xfId="4962"/>
    <cellStyle name="clsReportHeader 2 13" xfId="4963"/>
    <cellStyle name="clsReportHeader 2 14" xfId="4964"/>
    <cellStyle name="clsReportHeader 2 15" xfId="4965"/>
    <cellStyle name="clsReportHeader 2 16" xfId="4966"/>
    <cellStyle name="clsReportHeader 2 17" xfId="4967"/>
    <cellStyle name="clsReportHeader 2 18" xfId="4968"/>
    <cellStyle name="clsReportHeader 2 19" xfId="4969"/>
    <cellStyle name="clsReportHeader 2 2" xfId="4970"/>
    <cellStyle name="clsReportHeader 2 20" xfId="4971"/>
    <cellStyle name="clsReportHeader 2 21" xfId="4972"/>
    <cellStyle name="clsReportHeader 2 22" xfId="4973"/>
    <cellStyle name="clsReportHeader 2 23" xfId="4974"/>
    <cellStyle name="clsReportHeader 2 24" xfId="4975"/>
    <cellStyle name="clsReportHeader 2 25" xfId="4976"/>
    <cellStyle name="clsReportHeader 2 26" xfId="4977"/>
    <cellStyle name="clsReportHeader 2 27" xfId="4978"/>
    <cellStyle name="clsReportHeader 2 28" xfId="4979"/>
    <cellStyle name="clsReportHeader 2 29" xfId="4980"/>
    <cellStyle name="clsReportHeader 2 3" xfId="4981"/>
    <cellStyle name="clsReportHeader 2 4" xfId="4982"/>
    <cellStyle name="clsReportHeader 2 5" xfId="4983"/>
    <cellStyle name="clsReportHeader 2 6" xfId="4984"/>
    <cellStyle name="clsReportHeader 2 7" xfId="4985"/>
    <cellStyle name="clsReportHeader 2 8" xfId="4986"/>
    <cellStyle name="clsReportHeader 2 9" xfId="4987"/>
    <cellStyle name="clsReportHeader 20" xfId="4988"/>
    <cellStyle name="clsReportHeader 21" xfId="4989"/>
    <cellStyle name="clsReportHeader 22" xfId="4990"/>
    <cellStyle name="clsReportHeader 23" xfId="4991"/>
    <cellStyle name="clsReportHeader 24" xfId="4992"/>
    <cellStyle name="clsReportHeader 25" xfId="4993"/>
    <cellStyle name="clsReportHeader 26" xfId="4994"/>
    <cellStyle name="clsReportHeader 27" xfId="4995"/>
    <cellStyle name="clsReportHeader 28" xfId="4996"/>
    <cellStyle name="clsReportHeader 29" xfId="4997"/>
    <cellStyle name="clsReportHeader 3" xfId="4998"/>
    <cellStyle name="clsReportHeader 30" xfId="4999"/>
    <cellStyle name="clsReportHeader 4" xfId="5000"/>
    <cellStyle name="clsReportHeader 5" xfId="5001"/>
    <cellStyle name="clsReportHeader 6" xfId="5002"/>
    <cellStyle name="clsReportHeader 7" xfId="5003"/>
    <cellStyle name="clsReportHeader 8" xfId="5004"/>
    <cellStyle name="clsReportHeader 9" xfId="5005"/>
    <cellStyle name="clsRowHeader" xfId="5006"/>
    <cellStyle name="clsRowHeader 10" xfId="5007"/>
    <cellStyle name="clsRowHeader 11" xfId="5008"/>
    <cellStyle name="clsRowHeader 12" xfId="5009"/>
    <cellStyle name="clsRowHeader 13" xfId="5010"/>
    <cellStyle name="clsRowHeader 14" xfId="5011"/>
    <cellStyle name="clsRowHeader 15" xfId="5012"/>
    <cellStyle name="clsRowHeader 16" xfId="5013"/>
    <cellStyle name="clsRowHeader 17" xfId="5014"/>
    <cellStyle name="clsRowHeader 18" xfId="5015"/>
    <cellStyle name="clsRowHeader 19" xfId="5016"/>
    <cellStyle name="clsRowHeader 2" xfId="5017"/>
    <cellStyle name="clsRowHeader 2 10" xfId="5018"/>
    <cellStyle name="clsRowHeader 2 11" xfId="5019"/>
    <cellStyle name="clsRowHeader 2 12" xfId="5020"/>
    <cellStyle name="clsRowHeader 2 13" xfId="5021"/>
    <cellStyle name="clsRowHeader 2 14" xfId="5022"/>
    <cellStyle name="clsRowHeader 2 15" xfId="5023"/>
    <cellStyle name="clsRowHeader 2 16" xfId="5024"/>
    <cellStyle name="clsRowHeader 2 17" xfId="5025"/>
    <cellStyle name="clsRowHeader 2 18" xfId="5026"/>
    <cellStyle name="clsRowHeader 2 19" xfId="5027"/>
    <cellStyle name="clsRowHeader 2 2" xfId="5028"/>
    <cellStyle name="clsRowHeader 2 20" xfId="5029"/>
    <cellStyle name="clsRowHeader 2 21" xfId="5030"/>
    <cellStyle name="clsRowHeader 2 22" xfId="5031"/>
    <cellStyle name="clsRowHeader 2 23" xfId="5032"/>
    <cellStyle name="clsRowHeader 2 24" xfId="5033"/>
    <cellStyle name="clsRowHeader 2 25" xfId="5034"/>
    <cellStyle name="clsRowHeader 2 26" xfId="5035"/>
    <cellStyle name="clsRowHeader 2 27" xfId="5036"/>
    <cellStyle name="clsRowHeader 2 28" xfId="5037"/>
    <cellStyle name="clsRowHeader 2 29" xfId="5038"/>
    <cellStyle name="clsRowHeader 2 3" xfId="5039"/>
    <cellStyle name="clsRowHeader 2 4" xfId="5040"/>
    <cellStyle name="clsRowHeader 2 5" xfId="5041"/>
    <cellStyle name="clsRowHeader 2 6" xfId="5042"/>
    <cellStyle name="clsRowHeader 2 7" xfId="5043"/>
    <cellStyle name="clsRowHeader 2 8" xfId="5044"/>
    <cellStyle name="clsRowHeader 2 9" xfId="5045"/>
    <cellStyle name="clsRowHeader 20" xfId="5046"/>
    <cellStyle name="clsRowHeader 21" xfId="5047"/>
    <cellStyle name="clsRowHeader 22" xfId="5048"/>
    <cellStyle name="clsRowHeader 23" xfId="5049"/>
    <cellStyle name="clsRowHeader 24" xfId="5050"/>
    <cellStyle name="clsRowHeader 25" xfId="5051"/>
    <cellStyle name="clsRowHeader 26" xfId="5052"/>
    <cellStyle name="clsRowHeader 27" xfId="5053"/>
    <cellStyle name="clsRowHeader 28" xfId="5054"/>
    <cellStyle name="clsRowHeader 29" xfId="5055"/>
    <cellStyle name="clsRowHeader 3" xfId="5056"/>
    <cellStyle name="clsRowHeader 30" xfId="5057"/>
    <cellStyle name="clsRowHeader 4" xfId="5058"/>
    <cellStyle name="clsRowHeader 5" xfId="5059"/>
    <cellStyle name="clsRowHeader 6" xfId="5060"/>
    <cellStyle name="clsRowHeader 7" xfId="5061"/>
    <cellStyle name="clsRowHeader 8" xfId="5062"/>
    <cellStyle name="clsRowHeader 9" xfId="5063"/>
    <cellStyle name="clsRptComment" xfId="5064"/>
    <cellStyle name="clsRptComment 10" xfId="5065"/>
    <cellStyle name="clsRptComment 11" xfId="5066"/>
    <cellStyle name="clsRptComment 12" xfId="5067"/>
    <cellStyle name="clsRptComment 13" xfId="5068"/>
    <cellStyle name="clsRptComment 14" xfId="5069"/>
    <cellStyle name="clsRptComment 15" xfId="5070"/>
    <cellStyle name="clsRptComment 16" xfId="5071"/>
    <cellStyle name="clsRptComment 17" xfId="5072"/>
    <cellStyle name="clsRptComment 18" xfId="5073"/>
    <cellStyle name="clsRptComment 19" xfId="5074"/>
    <cellStyle name="clsRptComment 2" xfId="5075"/>
    <cellStyle name="clsRptComment 2 10" xfId="5076"/>
    <cellStyle name="clsRptComment 2 11" xfId="5077"/>
    <cellStyle name="clsRptComment 2 12" xfId="5078"/>
    <cellStyle name="clsRptComment 2 13" xfId="5079"/>
    <cellStyle name="clsRptComment 2 14" xfId="5080"/>
    <cellStyle name="clsRptComment 2 15" xfId="5081"/>
    <cellStyle name="clsRptComment 2 16" xfId="5082"/>
    <cellStyle name="clsRptComment 2 17" xfId="5083"/>
    <cellStyle name="clsRptComment 2 18" xfId="5084"/>
    <cellStyle name="clsRptComment 2 19" xfId="5085"/>
    <cellStyle name="clsRptComment 2 2" xfId="5086"/>
    <cellStyle name="clsRptComment 2 20" xfId="5087"/>
    <cellStyle name="clsRptComment 2 21" xfId="5088"/>
    <cellStyle name="clsRptComment 2 22" xfId="5089"/>
    <cellStyle name="clsRptComment 2 23" xfId="5090"/>
    <cellStyle name="clsRptComment 2 24" xfId="5091"/>
    <cellStyle name="clsRptComment 2 25" xfId="5092"/>
    <cellStyle name="clsRptComment 2 26" xfId="5093"/>
    <cellStyle name="clsRptComment 2 27" xfId="5094"/>
    <cellStyle name="clsRptComment 2 28" xfId="5095"/>
    <cellStyle name="clsRptComment 2 29" xfId="5096"/>
    <cellStyle name="clsRptComment 2 3" xfId="5097"/>
    <cellStyle name="clsRptComment 2 4" xfId="5098"/>
    <cellStyle name="clsRptComment 2 5" xfId="5099"/>
    <cellStyle name="clsRptComment 2 6" xfId="5100"/>
    <cellStyle name="clsRptComment 2 7" xfId="5101"/>
    <cellStyle name="clsRptComment 2 8" xfId="5102"/>
    <cellStyle name="clsRptComment 2 9" xfId="5103"/>
    <cellStyle name="clsRptComment 20" xfId="5104"/>
    <cellStyle name="clsRptComment 21" xfId="5105"/>
    <cellStyle name="clsRptComment 22" xfId="5106"/>
    <cellStyle name="clsRptComment 23" xfId="5107"/>
    <cellStyle name="clsRptComment 24" xfId="5108"/>
    <cellStyle name="clsRptComment 25" xfId="5109"/>
    <cellStyle name="clsRptComment 26" xfId="5110"/>
    <cellStyle name="clsRptComment 27" xfId="5111"/>
    <cellStyle name="clsRptComment 28" xfId="5112"/>
    <cellStyle name="clsRptComment 29" xfId="5113"/>
    <cellStyle name="clsRptComment 3" xfId="5114"/>
    <cellStyle name="clsRptComment 30" xfId="5115"/>
    <cellStyle name="clsRptComment 4" xfId="5116"/>
    <cellStyle name="clsRptComment 5" xfId="5117"/>
    <cellStyle name="clsRptComment 6" xfId="5118"/>
    <cellStyle name="clsRptComment 7" xfId="5119"/>
    <cellStyle name="clsRptComment 8" xfId="5120"/>
    <cellStyle name="clsRptComment 9" xfId="5121"/>
    <cellStyle name="clsScale" xfId="5122"/>
    <cellStyle name="clsScale 2" xfId="5123"/>
    <cellStyle name="clsScale 3" xfId="5124"/>
    <cellStyle name="clsScale 4" xfId="5125"/>
    <cellStyle name="clsScale 5" xfId="5126"/>
    <cellStyle name="clsSection" xfId="5127"/>
    <cellStyle name="clsSection 10" xfId="5128"/>
    <cellStyle name="clsSection 11" xfId="5129"/>
    <cellStyle name="clsSection 12" xfId="5130"/>
    <cellStyle name="clsSection 13" xfId="5131"/>
    <cellStyle name="clsSection 14" xfId="5132"/>
    <cellStyle name="clsSection 15" xfId="5133"/>
    <cellStyle name="clsSection 16" xfId="5134"/>
    <cellStyle name="clsSection 17" xfId="5135"/>
    <cellStyle name="clsSection 18" xfId="5136"/>
    <cellStyle name="clsSection 19" xfId="5137"/>
    <cellStyle name="clsSection 2" xfId="5138"/>
    <cellStyle name="clsSection 2 10" xfId="5139"/>
    <cellStyle name="clsSection 2 11" xfId="5140"/>
    <cellStyle name="clsSection 2 12" xfId="5141"/>
    <cellStyle name="clsSection 2 13" xfId="5142"/>
    <cellStyle name="clsSection 2 14" xfId="5143"/>
    <cellStyle name="clsSection 2 15" xfId="5144"/>
    <cellStyle name="clsSection 2 16" xfId="5145"/>
    <cellStyle name="clsSection 2 17" xfId="5146"/>
    <cellStyle name="clsSection 2 18" xfId="5147"/>
    <cellStyle name="clsSection 2 19" xfId="5148"/>
    <cellStyle name="clsSection 2 2" xfId="5149"/>
    <cellStyle name="clsSection 2 20" xfId="5150"/>
    <cellStyle name="clsSection 2 21" xfId="5151"/>
    <cellStyle name="clsSection 2 22" xfId="5152"/>
    <cellStyle name="clsSection 2 23" xfId="5153"/>
    <cellStyle name="clsSection 2 24" xfId="5154"/>
    <cellStyle name="clsSection 2 25" xfId="5155"/>
    <cellStyle name="clsSection 2 26" xfId="5156"/>
    <cellStyle name="clsSection 2 27" xfId="5157"/>
    <cellStyle name="clsSection 2 28" xfId="5158"/>
    <cellStyle name="clsSection 2 29" xfId="5159"/>
    <cellStyle name="clsSection 2 3" xfId="5160"/>
    <cellStyle name="clsSection 2 4" xfId="5161"/>
    <cellStyle name="clsSection 2 5" xfId="5162"/>
    <cellStyle name="clsSection 2 6" xfId="5163"/>
    <cellStyle name="clsSection 2 7" xfId="5164"/>
    <cellStyle name="clsSection 2 8" xfId="5165"/>
    <cellStyle name="clsSection 2 9" xfId="5166"/>
    <cellStyle name="clsSection 20" xfId="5167"/>
    <cellStyle name="clsSection 21" xfId="5168"/>
    <cellStyle name="clsSection 22" xfId="5169"/>
    <cellStyle name="clsSection 23" xfId="5170"/>
    <cellStyle name="clsSection 24" xfId="5171"/>
    <cellStyle name="clsSection 25" xfId="5172"/>
    <cellStyle name="clsSection 26" xfId="5173"/>
    <cellStyle name="clsSection 27" xfId="5174"/>
    <cellStyle name="clsSection 28" xfId="5175"/>
    <cellStyle name="clsSection 29" xfId="5176"/>
    <cellStyle name="clsSection 3" xfId="5177"/>
    <cellStyle name="clsSection 30" xfId="5178"/>
    <cellStyle name="clsSection 4" xfId="5179"/>
    <cellStyle name="clsSection 5" xfId="5180"/>
    <cellStyle name="clsSection 6" xfId="5181"/>
    <cellStyle name="clsSection 7" xfId="5182"/>
    <cellStyle name="clsSection 8" xfId="5183"/>
    <cellStyle name="clsSection 9" xfId="5184"/>
    <cellStyle name="Col&amp;RowHeadings" xfId="5185"/>
    <cellStyle name="Col&amp;RowHeadings 2" xfId="5186"/>
    <cellStyle name="Col&amp;RowHeadings 3" xfId="5187"/>
    <cellStyle name="ColCodes" xfId="5188"/>
    <cellStyle name="ColCodes 2" xfId="5189"/>
    <cellStyle name="ColCodes 3" xfId="5190"/>
    <cellStyle name="Colore 1" xfId="5191"/>
    <cellStyle name="Colore 1 2" xfId="5192"/>
    <cellStyle name="Colore 1 3" xfId="5193"/>
    <cellStyle name="Colore 2" xfId="5194"/>
    <cellStyle name="Colore 2 2" xfId="5195"/>
    <cellStyle name="Colore 2 3" xfId="5196"/>
    <cellStyle name="Colore 3" xfId="5197"/>
    <cellStyle name="Colore 3 2" xfId="5198"/>
    <cellStyle name="Colore 3 3" xfId="5199"/>
    <cellStyle name="Colore 4" xfId="5200"/>
    <cellStyle name="Colore 4 2" xfId="5201"/>
    <cellStyle name="Colore 4 3" xfId="5202"/>
    <cellStyle name="Colore 5" xfId="5203"/>
    <cellStyle name="Colore 5 2" xfId="5204"/>
    <cellStyle name="Colore 5 3" xfId="5205"/>
    <cellStyle name="Colore 6" xfId="5206"/>
    <cellStyle name="Colore 6 2" xfId="5207"/>
    <cellStyle name="Colore 6 3" xfId="5208"/>
    <cellStyle name="ColTitles" xfId="5209"/>
    <cellStyle name="ColTitles 2" xfId="5210"/>
    <cellStyle name="ColTitles 3" xfId="5211"/>
    <cellStyle name="column" xfId="5212"/>
    <cellStyle name="column 2" xfId="5213"/>
    <cellStyle name="column 3" xfId="5214"/>
    <cellStyle name="Comma  - Style1" xfId="5215"/>
    <cellStyle name="Comma  - Style1 2" xfId="5216"/>
    <cellStyle name="Comma  - Style1 3" xfId="5217"/>
    <cellStyle name="Comma  - Style1 4" xfId="5218"/>
    <cellStyle name="Comma  - Style1 5" xfId="5219"/>
    <cellStyle name="Comma  - Style1 6" xfId="5220"/>
    <cellStyle name="Comma  - Style1 7" xfId="5221"/>
    <cellStyle name="Comma  - Style2" xfId="5222"/>
    <cellStyle name="Comma  - Style2 2" xfId="5223"/>
    <cellStyle name="Comma  - Style2 3" xfId="5224"/>
    <cellStyle name="Comma  - Style2 4" xfId="5225"/>
    <cellStyle name="Comma  - Style2 5" xfId="5226"/>
    <cellStyle name="Comma  - Style2 6" xfId="5227"/>
    <cellStyle name="Comma  - Style2 7" xfId="5228"/>
    <cellStyle name="Comma  - Style3" xfId="5229"/>
    <cellStyle name="Comma  - Style3 2" xfId="5230"/>
    <cellStyle name="Comma  - Style3 3" xfId="5231"/>
    <cellStyle name="Comma  - Style3 4" xfId="5232"/>
    <cellStyle name="Comma  - Style3 5" xfId="5233"/>
    <cellStyle name="Comma  - Style3 6" xfId="5234"/>
    <cellStyle name="Comma  - Style3 7" xfId="5235"/>
    <cellStyle name="Comma  - Style4" xfId="5236"/>
    <cellStyle name="Comma  - Style4 2" xfId="5237"/>
    <cellStyle name="Comma  - Style4 3" xfId="5238"/>
    <cellStyle name="Comma  - Style4 4" xfId="5239"/>
    <cellStyle name="Comma  - Style4 5" xfId="5240"/>
    <cellStyle name="Comma  - Style4 6" xfId="5241"/>
    <cellStyle name="Comma  - Style4 7" xfId="5242"/>
    <cellStyle name="Comma  - Style5" xfId="5243"/>
    <cellStyle name="Comma  - Style5 2" xfId="5244"/>
    <cellStyle name="Comma  - Style5 3" xfId="5245"/>
    <cellStyle name="Comma  - Style5 4" xfId="5246"/>
    <cellStyle name="Comma  - Style5 5" xfId="5247"/>
    <cellStyle name="Comma  - Style5 6" xfId="5248"/>
    <cellStyle name="Comma  - Style5 7" xfId="5249"/>
    <cellStyle name="Comma  - Style6" xfId="5250"/>
    <cellStyle name="Comma  - Style6 2" xfId="5251"/>
    <cellStyle name="Comma  - Style6 3" xfId="5252"/>
    <cellStyle name="Comma  - Style6 4" xfId="5253"/>
    <cellStyle name="Comma  - Style6 5" xfId="5254"/>
    <cellStyle name="Comma  - Style6 6" xfId="5255"/>
    <cellStyle name="Comma  - Style6 7" xfId="5256"/>
    <cellStyle name="Comma  - Style7" xfId="5257"/>
    <cellStyle name="Comma  - Style7 2" xfId="5258"/>
    <cellStyle name="Comma  - Style7 3" xfId="5259"/>
    <cellStyle name="Comma  - Style7 4" xfId="5260"/>
    <cellStyle name="Comma  - Style7 5" xfId="5261"/>
    <cellStyle name="Comma  - Style7 6" xfId="5262"/>
    <cellStyle name="Comma  - Style7 7" xfId="5263"/>
    <cellStyle name="Comma  - Style8" xfId="5264"/>
    <cellStyle name="Comma  - Style8 2" xfId="5265"/>
    <cellStyle name="Comma  - Style8 3" xfId="5266"/>
    <cellStyle name="Comma  - Style8 4" xfId="5267"/>
    <cellStyle name="Comma [0] 2" xfId="5268"/>
    <cellStyle name="Comma [0] 2 2" xfId="5269"/>
    <cellStyle name="Comma [0] 2 3" xfId="5270"/>
    <cellStyle name="Comma [0] 3" xfId="5271"/>
    <cellStyle name="Comma [0] 3 2" xfId="5272"/>
    <cellStyle name="Comma [0] 4" xfId="5273"/>
    <cellStyle name="Comma [0] 5" xfId="5274"/>
    <cellStyle name="Comma [0] 7" xfId="5275"/>
    <cellStyle name="Comma [00]" xfId="5276"/>
    <cellStyle name="Comma [00] 2" xfId="5277"/>
    <cellStyle name="Comma [00] 2 2" xfId="5278"/>
    <cellStyle name="Comma [00] 2 3" xfId="5279"/>
    <cellStyle name="Comma [00] 3" xfId="5280"/>
    <cellStyle name="Comma [00] 4" xfId="5281"/>
    <cellStyle name="Comma 10" xfId="5282"/>
    <cellStyle name="Comma 10 2" xfId="5283"/>
    <cellStyle name="Comma 10 3" xfId="5284"/>
    <cellStyle name="Comma 11" xfId="5285"/>
    <cellStyle name="Comma 11 2" xfId="5286"/>
    <cellStyle name="Comma 11 3" xfId="5287"/>
    <cellStyle name="Comma 12" xfId="5288"/>
    <cellStyle name="Comma 12 2" xfId="5289"/>
    <cellStyle name="Comma 12 2 2" xfId="5290"/>
    <cellStyle name="Comma 12 3" xfId="5291"/>
    <cellStyle name="Comma 12 4" xfId="5292"/>
    <cellStyle name="Comma 13" xfId="5293"/>
    <cellStyle name="Comma 13 2" xfId="5294"/>
    <cellStyle name="Comma 13 3" xfId="5295"/>
    <cellStyle name="Comma 14" xfId="5296"/>
    <cellStyle name="Comma 15" xfId="5297"/>
    <cellStyle name="Comma 15 2" xfId="5298"/>
    <cellStyle name="Comma 15 3" xfId="5299"/>
    <cellStyle name="Comma 16" xfId="5300"/>
    <cellStyle name="Comma 16 2" xfId="5301"/>
    <cellStyle name="Comma 16 2 2" xfId="5302"/>
    <cellStyle name="Comma 16 3" xfId="5303"/>
    <cellStyle name="Comma 17" xfId="5304"/>
    <cellStyle name="Comma 18" xfId="5305"/>
    <cellStyle name="Comma 18 2" xfId="5306"/>
    <cellStyle name="Comma 19" xfId="5307"/>
    <cellStyle name="Comma 19 2" xfId="5308"/>
    <cellStyle name="Comma 2" xfId="5309"/>
    <cellStyle name="Comma 2 2" xfId="5310"/>
    <cellStyle name="Comma 2 2 2" xfId="5311"/>
    <cellStyle name="Comma 2 2 3" xfId="5312"/>
    <cellStyle name="Comma 2 2 4" xfId="5313"/>
    <cellStyle name="Comma 2 3" xfId="5314"/>
    <cellStyle name="Comma 2 3 2" xfId="5315"/>
    <cellStyle name="Comma 2 3 3" xfId="5316"/>
    <cellStyle name="Comma 2 4" xfId="5317"/>
    <cellStyle name="Comma 2 4 2" xfId="5318"/>
    <cellStyle name="Comma 2 4 3" xfId="5319"/>
    <cellStyle name="Comma 2 4 4" xfId="5320"/>
    <cellStyle name="Comma 2 4 5" xfId="5321"/>
    <cellStyle name="Comma 2 5" xfId="5322"/>
    <cellStyle name="Comma 2 6" xfId="5323"/>
    <cellStyle name="Comma 2 7" xfId="5324"/>
    <cellStyle name="Comma 2 8" xfId="5325"/>
    <cellStyle name="Comma 20" xfId="5326"/>
    <cellStyle name="Comma 20 2" xfId="5327"/>
    <cellStyle name="Comma 20 2 2" xfId="5328"/>
    <cellStyle name="Comma 20 2 2 2" xfId="5329"/>
    <cellStyle name="Comma 20 2 3" xfId="5330"/>
    <cellStyle name="Comma 20 2 3 2" xfId="5331"/>
    <cellStyle name="Comma 20 2 4" xfId="5332"/>
    <cellStyle name="Comma 20 3" xfId="5333"/>
    <cellStyle name="Comma 20 3 2" xfId="5334"/>
    <cellStyle name="Comma 20 4" xfId="5335"/>
    <cellStyle name="Comma 20 4 2" xfId="5336"/>
    <cellStyle name="Comma 20 5" xfId="5337"/>
    <cellStyle name="Comma 21" xfId="5338"/>
    <cellStyle name="Comma 21 2" xfId="5339"/>
    <cellStyle name="Comma 21 2 2" xfId="5340"/>
    <cellStyle name="Comma 21 2 2 2" xfId="5341"/>
    <cellStyle name="Comma 21 2 3" xfId="5342"/>
    <cellStyle name="Comma 21 2 3 2" xfId="5343"/>
    <cellStyle name="Comma 21 2 4" xfId="5344"/>
    <cellStyle name="Comma 21 3" xfId="5345"/>
    <cellStyle name="Comma 21 3 2" xfId="5346"/>
    <cellStyle name="Comma 21 4" xfId="5347"/>
    <cellStyle name="Comma 21 4 2" xfId="5348"/>
    <cellStyle name="Comma 21 5" xfId="5349"/>
    <cellStyle name="Comma 22" xfId="5350"/>
    <cellStyle name="Comma 22 2" xfId="5351"/>
    <cellStyle name="Comma 23" xfId="5352"/>
    <cellStyle name="Comma 23 2" xfId="5353"/>
    <cellStyle name="Comma 24" xfId="5354"/>
    <cellStyle name="Comma 25" xfId="5355"/>
    <cellStyle name="Comma 26" xfId="5356"/>
    <cellStyle name="Comma 27" xfId="5357"/>
    <cellStyle name="Comma 28" xfId="5358"/>
    <cellStyle name="Comma 29" xfId="5359"/>
    <cellStyle name="Comma 3" xfId="5360"/>
    <cellStyle name="Comma 3 2" xfId="5361"/>
    <cellStyle name="Comma 3 3" xfId="5362"/>
    <cellStyle name="Comma 3 4" xfId="5363"/>
    <cellStyle name="Comma 3 5" xfId="5364"/>
    <cellStyle name="Comma 3 6" xfId="5365"/>
    <cellStyle name="Comma 30" xfId="5366"/>
    <cellStyle name="Comma 31" xfId="5367"/>
    <cellStyle name="Comma 32" xfId="5368"/>
    <cellStyle name="Comma 33" xfId="5369"/>
    <cellStyle name="Comma 34" xfId="5370"/>
    <cellStyle name="Comma 35" xfId="5371"/>
    <cellStyle name="Comma 36" xfId="5372"/>
    <cellStyle name="Comma 37" xfId="5373"/>
    <cellStyle name="Comma 38" xfId="5374"/>
    <cellStyle name="Comma 38 2" xfId="5375"/>
    <cellStyle name="Comma 39" xfId="5376"/>
    <cellStyle name="Comma 39 2" xfId="5377"/>
    <cellStyle name="Comma 4" xfId="5378"/>
    <cellStyle name="Comma 4 2" xfId="5379"/>
    <cellStyle name="Comma 4 2 2" xfId="5380"/>
    <cellStyle name="Comma 4 2 3" xfId="5381"/>
    <cellStyle name="Comma 4 3" xfId="5382"/>
    <cellStyle name="Comma 4 4" xfId="5383"/>
    <cellStyle name="Comma 4 5" xfId="5384"/>
    <cellStyle name="Comma 40" xfId="5385"/>
    <cellStyle name="Comma 41" xfId="5386"/>
    <cellStyle name="Comma 42" xfId="5387"/>
    <cellStyle name="Comma 5" xfId="5388"/>
    <cellStyle name="Comma 5 2" xfId="5389"/>
    <cellStyle name="Comma 5 2 2" xfId="5390"/>
    <cellStyle name="Comma 5 2 3" xfId="5391"/>
    <cellStyle name="Comma 5 3" xfId="5392"/>
    <cellStyle name="Comma 5 4" xfId="5393"/>
    <cellStyle name="Comma 6" xfId="5394"/>
    <cellStyle name="Comma 6 2" xfId="5395"/>
    <cellStyle name="Comma 6 3" xfId="5396"/>
    <cellStyle name="Comma 7" xfId="5397"/>
    <cellStyle name="Comma 7 2" xfId="5398"/>
    <cellStyle name="Comma 7 3" xfId="5399"/>
    <cellStyle name="Comma 8" xfId="5400"/>
    <cellStyle name="Comma 8 2" xfId="5401"/>
    <cellStyle name="Comma 8 3" xfId="5402"/>
    <cellStyle name="Comma 9" xfId="5403"/>
    <cellStyle name="Comma 9 2" xfId="5404"/>
    <cellStyle name="Comma 9 3" xfId="5405"/>
    <cellStyle name="Comma(3)" xfId="5406"/>
    <cellStyle name="Comma(3) 2" xfId="5407"/>
    <cellStyle name="Comma(3) 3" xfId="5408"/>
    <cellStyle name="Comma(3) 4" xfId="5409"/>
    <cellStyle name="Comma0" xfId="5410"/>
    <cellStyle name="Comma0 - Style1" xfId="5411"/>
    <cellStyle name="Comma0 - Style1 2" xfId="5412"/>
    <cellStyle name="Comma0 - Style1 3" xfId="5413"/>
    <cellStyle name="Comma0 - Style2" xfId="5414"/>
    <cellStyle name="Comma0 - Style2 2" xfId="5415"/>
    <cellStyle name="Comma0 - Style2 3" xfId="5416"/>
    <cellStyle name="Comma0 - Style3" xfId="5417"/>
    <cellStyle name="Comma0 - Style3 2" xfId="5418"/>
    <cellStyle name="Comma0 - Style3 3" xfId="5419"/>
    <cellStyle name="Comma0 2" xfId="5420"/>
    <cellStyle name="Comma0 3" xfId="5421"/>
    <cellStyle name="Comma0 4" xfId="5422"/>
    <cellStyle name="Comma0 5" xfId="5423"/>
    <cellStyle name="Comma0 6" xfId="5424"/>
    <cellStyle name="Comma0_040902bgr_bop_active" xfId="5425"/>
    <cellStyle name="Comma1 - Style1" xfId="5426"/>
    <cellStyle name="Comma1 - Style1 2" xfId="5427"/>
    <cellStyle name="Comma1 - Style1 3" xfId="5428"/>
    <cellStyle name="Commentaire" xfId="5429"/>
    <cellStyle name="Commentaire 2" xfId="5430"/>
    <cellStyle name="Commentaire 2 2" xfId="5431"/>
    <cellStyle name="Commentaire 3" xfId="5432"/>
    <cellStyle name="Commentaire 3 2" xfId="5433"/>
    <cellStyle name="Commentaire 4" xfId="5434"/>
    <cellStyle name="Commentaire 4 2" xfId="5435"/>
    <cellStyle name="Commentaire 5" xfId="5436"/>
    <cellStyle name="Curren - Style2" xfId="5437"/>
    <cellStyle name="Curren - Style2 2" xfId="5438"/>
    <cellStyle name="Curren - Style2 3" xfId="5439"/>
    <cellStyle name="Curren - Style3" xfId="5440"/>
    <cellStyle name="Curren - Style3 2" xfId="5441"/>
    <cellStyle name="Curren - Style3 3" xfId="5442"/>
    <cellStyle name="Curren - Style4" xfId="5443"/>
    <cellStyle name="Curren - Style4 2" xfId="5444"/>
    <cellStyle name="Curren - Style4 3" xfId="5445"/>
    <cellStyle name="Currency (0.00)" xfId="5446"/>
    <cellStyle name="Currency [00]" xfId="5447"/>
    <cellStyle name="Currency [00] 2" xfId="5448"/>
    <cellStyle name="Currency [00] 3" xfId="5449"/>
    <cellStyle name="Currency 10" xfId="5450"/>
    <cellStyle name="Currency 10 2" xfId="5451"/>
    <cellStyle name="Currency 11" xfId="5452"/>
    <cellStyle name="Currency 12" xfId="5453"/>
    <cellStyle name="Currency 2" xfId="5454"/>
    <cellStyle name="Currency 2 2" xfId="5455"/>
    <cellStyle name="Currency 2 2 2" xfId="5456"/>
    <cellStyle name="Currency 2 2 3" xfId="5457"/>
    <cellStyle name="Currency 3" xfId="5458"/>
    <cellStyle name="Currency 3 2" xfId="5459"/>
    <cellStyle name="Currency 3 2 2" xfId="5460"/>
    <cellStyle name="Currency 3 3" xfId="5461"/>
    <cellStyle name="Currency 3 3 2" xfId="5462"/>
    <cellStyle name="Currency 3 4" xfId="5463"/>
    <cellStyle name="Currency 3 4 2" xfId="5464"/>
    <cellStyle name="Currency 3 5" xfId="5465"/>
    <cellStyle name="Currency 4" xfId="5466"/>
    <cellStyle name="Currency 4 2" xfId="5467"/>
    <cellStyle name="Currency 5" xfId="5468"/>
    <cellStyle name="Currency 5 2" xfId="5469"/>
    <cellStyle name="Currency 6" xfId="5470"/>
    <cellStyle name="Currency 7" xfId="5471"/>
    <cellStyle name="Currency 7 2" xfId="5472"/>
    <cellStyle name="Currency 7 2 2" xfId="5473"/>
    <cellStyle name="Currency 7 2 2 2" xfId="5474"/>
    <cellStyle name="Currency 7 2 3" xfId="5475"/>
    <cellStyle name="Currency 7 2 3 2" xfId="5476"/>
    <cellStyle name="Currency 7 2 4" xfId="5477"/>
    <cellStyle name="Currency 7 3" xfId="5478"/>
    <cellStyle name="Currency 7 3 2" xfId="5479"/>
    <cellStyle name="Currency 7 4" xfId="5480"/>
    <cellStyle name="Currency 7 4 2" xfId="5481"/>
    <cellStyle name="Currency 7 5" xfId="5482"/>
    <cellStyle name="Currency 8" xfId="5483"/>
    <cellStyle name="Currency 8 2" xfId="5484"/>
    <cellStyle name="Currency 8 2 2" xfId="5485"/>
    <cellStyle name="Currency 8 2 2 2" xfId="5486"/>
    <cellStyle name="Currency 8 2 3" xfId="5487"/>
    <cellStyle name="Currency 8 2 3 2" xfId="5488"/>
    <cellStyle name="Currency 8 2 4" xfId="5489"/>
    <cellStyle name="Currency 8 3" xfId="5490"/>
    <cellStyle name="Currency 8 3 2" xfId="5491"/>
    <cellStyle name="Currency 8 4" xfId="5492"/>
    <cellStyle name="Currency 8 4 2" xfId="5493"/>
    <cellStyle name="Currency 8 5" xfId="5494"/>
    <cellStyle name="Currency 9" xfId="5495"/>
    <cellStyle name="Currency 9 2" xfId="5496"/>
    <cellStyle name="Currency0" xfId="5497"/>
    <cellStyle name="Currency0 2" xfId="5498"/>
    <cellStyle name="Currency0 3" xfId="5499"/>
    <cellStyle name="Currency0 4" xfId="5500"/>
    <cellStyle name="Currency0 5" xfId="5501"/>
    <cellStyle name="Currency1" xfId="5502"/>
    <cellStyle name="DADOS" xfId="5503"/>
    <cellStyle name="Data" xfId="5504"/>
    <cellStyle name="Data 2" xfId="5505"/>
    <cellStyle name="Data 3" xfId="5506"/>
    <cellStyle name="DataEntryCells" xfId="5507"/>
    <cellStyle name="DataEntryCells 2" xfId="5508"/>
    <cellStyle name="DataEntryCells 3" xfId="5509"/>
    <cellStyle name="Date" xfId="5510"/>
    <cellStyle name="Date - Style5" xfId="5511"/>
    <cellStyle name="Date - Style5 2" xfId="5512"/>
    <cellStyle name="Date - Style5 3" xfId="5513"/>
    <cellStyle name="Date 10" xfId="5514"/>
    <cellStyle name="Date 10 2" xfId="5515"/>
    <cellStyle name="Date 11" xfId="5516"/>
    <cellStyle name="Date 12" xfId="5517"/>
    <cellStyle name="Date 2" xfId="5518"/>
    <cellStyle name="Date 2 2" xfId="5519"/>
    <cellStyle name="Date 2 3" xfId="5520"/>
    <cellStyle name="Date 3" xfId="5521"/>
    <cellStyle name="Date 3 2" xfId="5522"/>
    <cellStyle name="Date 3 3" xfId="5523"/>
    <cellStyle name="Date 4" xfId="5524"/>
    <cellStyle name="Date 4 2" xfId="5525"/>
    <cellStyle name="Date 4 3" xfId="5526"/>
    <cellStyle name="Date 5" xfId="5527"/>
    <cellStyle name="Date 5 2" xfId="5528"/>
    <cellStyle name="Date 5 3" xfId="5529"/>
    <cellStyle name="Date 6" xfId="5530"/>
    <cellStyle name="Date 6 2" xfId="5531"/>
    <cellStyle name="Date 6 3" xfId="5532"/>
    <cellStyle name="Date 7" xfId="5533"/>
    <cellStyle name="Date 8" xfId="5534"/>
    <cellStyle name="Date 9" xfId="5535"/>
    <cellStyle name="Date 9 2" xfId="5536"/>
    <cellStyle name="Date m-yy" xfId="5537"/>
    <cellStyle name="Date Short" xfId="5538"/>
    <cellStyle name="Date_2006 APBN-P" xfId="5539"/>
    <cellStyle name="Datum" xfId="5540"/>
    <cellStyle name="Datum 2" xfId="5541"/>
    <cellStyle name="Datum 2 2" xfId="5542"/>
    <cellStyle name="Datum 2 3" xfId="5543"/>
    <cellStyle name="Datum 3" xfId="5544"/>
    <cellStyle name="Datum 4" xfId="5545"/>
    <cellStyle name="Datum 5" xfId="5546"/>
    <cellStyle name="day of week" xfId="5547"/>
    <cellStyle name="DEM" xfId="5548"/>
    <cellStyle name="DEM 2" xfId="5549"/>
    <cellStyle name="DEM 3" xfId="5550"/>
    <cellStyle name="DEM 4" xfId="5551"/>
    <cellStyle name="Dezimal 2" xfId="5552"/>
    <cellStyle name="diskette" xfId="5553"/>
    <cellStyle name="diskette 2" xfId="5554"/>
    <cellStyle name="dollar" xfId="5555"/>
    <cellStyle name="données" xfId="5556"/>
    <cellStyle name="donnéesbord" xfId="5557"/>
    <cellStyle name="donnéesbord 2" xfId="5558"/>
    <cellStyle name="donnéesbord 2 2" xfId="5559"/>
    <cellStyle name="donnéesbord 2 2 2" xfId="5560"/>
    <cellStyle name="donnéesbord 2 2 2 2" xfId="5561"/>
    <cellStyle name="donnéesbord 2 2 3" xfId="5562"/>
    <cellStyle name="donnéesbord 2 2 3 2" xfId="5563"/>
    <cellStyle name="donnéesbord 2 3" xfId="5564"/>
    <cellStyle name="donnéesbord 2 3 2" xfId="5565"/>
    <cellStyle name="donnéesbord 2_Adjustments" xfId="5566"/>
    <cellStyle name="donnéesbord 3" xfId="5567"/>
    <cellStyle name="donnéesbord 3 2" xfId="5568"/>
    <cellStyle name="donnéesbord 3 2 2" xfId="5569"/>
    <cellStyle name="donnéesbord 3 3" xfId="5570"/>
    <cellStyle name="donnéesbord 3 3 2" xfId="5571"/>
    <cellStyle name="donnéesbord 4" xfId="5572"/>
    <cellStyle name="donnéesbord 4 2" xfId="5573"/>
    <cellStyle name="donnéesbord_Adjustments" xfId="5574"/>
    <cellStyle name="e0" xfId="5575"/>
    <cellStyle name="e1" xfId="5576"/>
    <cellStyle name="e2" xfId="5577"/>
    <cellStyle name="Emphasis 1" xfId="5578"/>
    <cellStyle name="Emphasis 1 2" xfId="5579"/>
    <cellStyle name="Emphasis 1 2 2" xfId="5580"/>
    <cellStyle name="Emphasis 1 3" xfId="5581"/>
    <cellStyle name="Emphasis 1 4" xfId="5582"/>
    <cellStyle name="Emphasis 2" xfId="5583"/>
    <cellStyle name="Emphasis 2 2" xfId="5584"/>
    <cellStyle name="Emphasis 2 2 2" xfId="5585"/>
    <cellStyle name="Emphasis 2 3" xfId="5586"/>
    <cellStyle name="Emphasis 2 4" xfId="5587"/>
    <cellStyle name="Emphasis 3" xfId="5588"/>
    <cellStyle name="Emphasis 3 2" xfId="5589"/>
    <cellStyle name="Emphasis 3 2 2" xfId="5590"/>
    <cellStyle name="Emphasis 3 3" xfId="5591"/>
    <cellStyle name="Emphasis 3 4" xfId="5592"/>
    <cellStyle name="Encabezado 4" xfId="5593"/>
    <cellStyle name="Encabezado 4 2" xfId="5594"/>
    <cellStyle name="Encabezado 4 2 2" xfId="5595"/>
    <cellStyle name="Encabezado 4 2 3" xfId="5596"/>
    <cellStyle name="Encabezado 4 2 4" xfId="5597"/>
    <cellStyle name="Encabezado 4 3" xfId="5598"/>
    <cellStyle name="Énfasis1" xfId="5599"/>
    <cellStyle name="Énfasis1 2" xfId="5600"/>
    <cellStyle name="Énfasis1 2 2" xfId="5601"/>
    <cellStyle name="Énfasis1 2 3" xfId="5602"/>
    <cellStyle name="Énfasis1 2 4" xfId="5603"/>
    <cellStyle name="Énfasis1 3" xfId="5604"/>
    <cellStyle name="Énfasis2" xfId="5605"/>
    <cellStyle name="Énfasis2 2" xfId="5606"/>
    <cellStyle name="Énfasis2 2 2" xfId="5607"/>
    <cellStyle name="Énfasis2 2 3" xfId="5608"/>
    <cellStyle name="Énfasis2 2 4" xfId="5609"/>
    <cellStyle name="Énfasis2 3" xfId="5610"/>
    <cellStyle name="Énfasis3" xfId="5611"/>
    <cellStyle name="Énfasis3 2" xfId="5612"/>
    <cellStyle name="Énfasis3 2 2" xfId="5613"/>
    <cellStyle name="Énfasis3 2 3" xfId="5614"/>
    <cellStyle name="Énfasis3 2 4" xfId="5615"/>
    <cellStyle name="Énfasis3 3" xfId="5616"/>
    <cellStyle name="Énfasis4" xfId="5617"/>
    <cellStyle name="Énfasis4 2" xfId="5618"/>
    <cellStyle name="Énfasis4 2 2" xfId="5619"/>
    <cellStyle name="Énfasis4 2 3" xfId="5620"/>
    <cellStyle name="Énfasis4 2 4" xfId="5621"/>
    <cellStyle name="Énfasis4 3" xfId="5622"/>
    <cellStyle name="Énfasis5" xfId="5623"/>
    <cellStyle name="Énfasis5 2" xfId="5624"/>
    <cellStyle name="Énfasis5 2 2" xfId="5625"/>
    <cellStyle name="Énfasis5 2 3" xfId="5626"/>
    <cellStyle name="Énfasis5 2 4" xfId="5627"/>
    <cellStyle name="Énfasis5 3" xfId="5628"/>
    <cellStyle name="Énfasis6" xfId="5629"/>
    <cellStyle name="Énfasis6 2" xfId="5630"/>
    <cellStyle name="Énfasis6 2 2" xfId="5631"/>
    <cellStyle name="Énfasis6 2 3" xfId="5632"/>
    <cellStyle name="Énfasis6 2 4" xfId="5633"/>
    <cellStyle name="Énfasis6 3" xfId="5634"/>
    <cellStyle name="Enter Currency (0)" xfId="5635"/>
    <cellStyle name="Enter Currency (0) 2" xfId="5636"/>
    <cellStyle name="Enter Currency (0) 2 2" xfId="5637"/>
    <cellStyle name="Enter Currency (0) 2 3" xfId="5638"/>
    <cellStyle name="Enter Currency (0) 3" xfId="5639"/>
    <cellStyle name="Enter Currency (0) 4" xfId="5640"/>
    <cellStyle name="Enter Currency (2)" xfId="5641"/>
    <cellStyle name="Enter Currency (2) 2" xfId="5642"/>
    <cellStyle name="Enter Currency (2) 3" xfId="5643"/>
    <cellStyle name="Enter Units (0)" xfId="5644"/>
    <cellStyle name="Enter Units (0) 2" xfId="5645"/>
    <cellStyle name="Enter Units (0) 2 2" xfId="5646"/>
    <cellStyle name="Enter Units (0) 2 3" xfId="5647"/>
    <cellStyle name="Enter Units (0) 3" xfId="5648"/>
    <cellStyle name="Enter Units (0) 4" xfId="5649"/>
    <cellStyle name="Enter Units (1)" xfId="5650"/>
    <cellStyle name="Enter Units (1) 2" xfId="5651"/>
    <cellStyle name="Enter Units (1) 2 2" xfId="5652"/>
    <cellStyle name="Enter Units (1) 2 3" xfId="5653"/>
    <cellStyle name="Enter Units (1) 3" xfId="5654"/>
    <cellStyle name="Enter Units (1) 4" xfId="5655"/>
    <cellStyle name="Enter Units (2)" xfId="5656"/>
    <cellStyle name="Enter Units (2) 2" xfId="5657"/>
    <cellStyle name="Enter Units (2) 3" xfId="5658"/>
    <cellStyle name="Entier" xfId="5659"/>
    <cellStyle name="Entrada" xfId="5660"/>
    <cellStyle name="Entrada 10" xfId="5661"/>
    <cellStyle name="Entrada 11" xfId="5662"/>
    <cellStyle name="Entrada 12" xfId="5663"/>
    <cellStyle name="Entrada 13" xfId="5664"/>
    <cellStyle name="Entrada 14" xfId="5665"/>
    <cellStyle name="Entrada 15" xfId="5666"/>
    <cellStyle name="Entrada 16" xfId="5667"/>
    <cellStyle name="Entrada 17" xfId="5668"/>
    <cellStyle name="Entrada 18" xfId="5669"/>
    <cellStyle name="Entrada 19" xfId="5670"/>
    <cellStyle name="Entrada 2" xfId="5671"/>
    <cellStyle name="Entrada 2 10" xfId="5672"/>
    <cellStyle name="Entrada 2 11" xfId="5673"/>
    <cellStyle name="Entrada 2 12" xfId="5674"/>
    <cellStyle name="Entrada 2 13" xfId="5675"/>
    <cellStyle name="Entrada 2 14" xfId="5676"/>
    <cellStyle name="Entrada 2 15" xfId="5677"/>
    <cellStyle name="Entrada 2 16" xfId="5678"/>
    <cellStyle name="Entrada 2 17" xfId="5679"/>
    <cellStyle name="Entrada 2 18" xfId="5680"/>
    <cellStyle name="Entrada 2 19" xfId="5681"/>
    <cellStyle name="Entrada 2 2" xfId="5682"/>
    <cellStyle name="Entrada 2 2 10" xfId="5683"/>
    <cellStyle name="Entrada 2 2 11" xfId="5684"/>
    <cellStyle name="Entrada 2 2 12" xfId="5685"/>
    <cellStyle name="Entrada 2 2 13" xfId="5686"/>
    <cellStyle name="Entrada 2 2 14" xfId="5687"/>
    <cellStyle name="Entrada 2 2 15" xfId="5688"/>
    <cellStyle name="Entrada 2 2 16" xfId="5689"/>
    <cellStyle name="Entrada 2 2 17" xfId="5690"/>
    <cellStyle name="Entrada 2 2 18" xfId="5691"/>
    <cellStyle name="Entrada 2 2 19" xfId="5692"/>
    <cellStyle name="Entrada 2 2 2" xfId="5693"/>
    <cellStyle name="Entrada 2 2 20" xfId="5694"/>
    <cellStyle name="Entrada 2 2 21" xfId="5695"/>
    <cellStyle name="Entrada 2 2 22" xfId="5696"/>
    <cellStyle name="Entrada 2 2 23" xfId="5697"/>
    <cellStyle name="Entrada 2 2 24" xfId="5698"/>
    <cellStyle name="Entrada 2 2 25" xfId="5699"/>
    <cellStyle name="Entrada 2 2 26" xfId="5700"/>
    <cellStyle name="Entrada 2 2 27" xfId="5701"/>
    <cellStyle name="Entrada 2 2 28" xfId="5702"/>
    <cellStyle name="Entrada 2 2 29" xfId="5703"/>
    <cellStyle name="Entrada 2 2 3" xfId="5704"/>
    <cellStyle name="Entrada 2 2 4" xfId="5705"/>
    <cellStyle name="Entrada 2 2 5" xfId="5706"/>
    <cellStyle name="Entrada 2 2 6" xfId="5707"/>
    <cellStyle name="Entrada 2 2 7" xfId="5708"/>
    <cellStyle name="Entrada 2 2 8" xfId="5709"/>
    <cellStyle name="Entrada 2 2 9" xfId="5710"/>
    <cellStyle name="Entrada 2 20" xfId="5711"/>
    <cellStyle name="Entrada 2 21" xfId="5712"/>
    <cellStyle name="Entrada 2 22" xfId="5713"/>
    <cellStyle name="Entrada 2 23" xfId="5714"/>
    <cellStyle name="Entrada 2 24" xfId="5715"/>
    <cellStyle name="Entrada 2 25" xfId="5716"/>
    <cellStyle name="Entrada 2 26" xfId="5717"/>
    <cellStyle name="Entrada 2 27" xfId="5718"/>
    <cellStyle name="Entrada 2 28" xfId="5719"/>
    <cellStyle name="Entrada 2 29" xfId="5720"/>
    <cellStyle name="Entrada 2 3" xfId="5721"/>
    <cellStyle name="Entrada 2 30" xfId="5722"/>
    <cellStyle name="Entrada 2 4" xfId="5723"/>
    <cellStyle name="Entrada 2 5" xfId="5724"/>
    <cellStyle name="Entrada 2 6" xfId="5725"/>
    <cellStyle name="Entrada 2 7" xfId="5726"/>
    <cellStyle name="Entrada 2 8" xfId="5727"/>
    <cellStyle name="Entrada 2 9" xfId="5728"/>
    <cellStyle name="Entrada 20" xfId="5729"/>
    <cellStyle name="Entrada 21" xfId="5730"/>
    <cellStyle name="Entrada 22" xfId="5731"/>
    <cellStyle name="Entrada 23" xfId="5732"/>
    <cellStyle name="Entrada 24" xfId="5733"/>
    <cellStyle name="Entrada 25" xfId="5734"/>
    <cellStyle name="Entrada 26" xfId="5735"/>
    <cellStyle name="Entrada 27" xfId="5736"/>
    <cellStyle name="Entrada 28" xfId="5737"/>
    <cellStyle name="Entrada 29" xfId="5738"/>
    <cellStyle name="Entrada 3" xfId="5739"/>
    <cellStyle name="Entrada 3 10" xfId="5740"/>
    <cellStyle name="Entrada 3 11" xfId="5741"/>
    <cellStyle name="Entrada 3 12" xfId="5742"/>
    <cellStyle name="Entrada 3 13" xfId="5743"/>
    <cellStyle name="Entrada 3 14" xfId="5744"/>
    <cellStyle name="Entrada 3 15" xfId="5745"/>
    <cellStyle name="Entrada 3 16" xfId="5746"/>
    <cellStyle name="Entrada 3 17" xfId="5747"/>
    <cellStyle name="Entrada 3 18" xfId="5748"/>
    <cellStyle name="Entrada 3 19" xfId="5749"/>
    <cellStyle name="Entrada 3 2" xfId="5750"/>
    <cellStyle name="Entrada 3 2 10" xfId="5751"/>
    <cellStyle name="Entrada 3 2 11" xfId="5752"/>
    <cellStyle name="Entrada 3 2 12" xfId="5753"/>
    <cellStyle name="Entrada 3 2 13" xfId="5754"/>
    <cellStyle name="Entrada 3 2 14" xfId="5755"/>
    <cellStyle name="Entrada 3 2 15" xfId="5756"/>
    <cellStyle name="Entrada 3 2 16" xfId="5757"/>
    <cellStyle name="Entrada 3 2 17" xfId="5758"/>
    <cellStyle name="Entrada 3 2 18" xfId="5759"/>
    <cellStyle name="Entrada 3 2 19" xfId="5760"/>
    <cellStyle name="Entrada 3 2 2" xfId="5761"/>
    <cellStyle name="Entrada 3 2 20" xfId="5762"/>
    <cellStyle name="Entrada 3 2 21" xfId="5763"/>
    <cellStyle name="Entrada 3 2 22" xfId="5764"/>
    <cellStyle name="Entrada 3 2 23" xfId="5765"/>
    <cellStyle name="Entrada 3 2 24" xfId="5766"/>
    <cellStyle name="Entrada 3 2 25" xfId="5767"/>
    <cellStyle name="Entrada 3 2 26" xfId="5768"/>
    <cellStyle name="Entrada 3 2 27" xfId="5769"/>
    <cellStyle name="Entrada 3 2 28" xfId="5770"/>
    <cellStyle name="Entrada 3 2 29" xfId="5771"/>
    <cellStyle name="Entrada 3 2 3" xfId="5772"/>
    <cellStyle name="Entrada 3 2 4" xfId="5773"/>
    <cellStyle name="Entrada 3 2 5" xfId="5774"/>
    <cellStyle name="Entrada 3 2 6" xfId="5775"/>
    <cellStyle name="Entrada 3 2 7" xfId="5776"/>
    <cellStyle name="Entrada 3 2 8" xfId="5777"/>
    <cellStyle name="Entrada 3 2 9" xfId="5778"/>
    <cellStyle name="Entrada 3 20" xfId="5779"/>
    <cellStyle name="Entrada 3 21" xfId="5780"/>
    <cellStyle name="Entrada 3 22" xfId="5781"/>
    <cellStyle name="Entrada 3 23" xfId="5782"/>
    <cellStyle name="Entrada 3 24" xfId="5783"/>
    <cellStyle name="Entrada 3 25" xfId="5784"/>
    <cellStyle name="Entrada 3 26" xfId="5785"/>
    <cellStyle name="Entrada 3 27" xfId="5786"/>
    <cellStyle name="Entrada 3 28" xfId="5787"/>
    <cellStyle name="Entrada 3 29" xfId="5788"/>
    <cellStyle name="Entrada 3 3" xfId="5789"/>
    <cellStyle name="Entrada 3 30" xfId="5790"/>
    <cellStyle name="Entrada 3 4" xfId="5791"/>
    <cellStyle name="Entrada 3 5" xfId="5792"/>
    <cellStyle name="Entrada 3 6" xfId="5793"/>
    <cellStyle name="Entrada 3 7" xfId="5794"/>
    <cellStyle name="Entrada 3 8" xfId="5795"/>
    <cellStyle name="Entrada 3 9" xfId="5796"/>
    <cellStyle name="Entrada 30" xfId="5797"/>
    <cellStyle name="Entrada 31" xfId="5798"/>
    <cellStyle name="Entrada 32" xfId="5799"/>
    <cellStyle name="Entrada 4" xfId="5800"/>
    <cellStyle name="Entrada 4 10" xfId="5801"/>
    <cellStyle name="Entrada 4 11" xfId="5802"/>
    <cellStyle name="Entrada 4 12" xfId="5803"/>
    <cellStyle name="Entrada 4 13" xfId="5804"/>
    <cellStyle name="Entrada 4 14" xfId="5805"/>
    <cellStyle name="Entrada 4 15" xfId="5806"/>
    <cellStyle name="Entrada 4 16" xfId="5807"/>
    <cellStyle name="Entrada 4 17" xfId="5808"/>
    <cellStyle name="Entrada 4 18" xfId="5809"/>
    <cellStyle name="Entrada 4 19" xfId="5810"/>
    <cellStyle name="Entrada 4 2" xfId="5811"/>
    <cellStyle name="Entrada 4 20" xfId="5812"/>
    <cellStyle name="Entrada 4 21" xfId="5813"/>
    <cellStyle name="Entrada 4 22" xfId="5814"/>
    <cellStyle name="Entrada 4 23" xfId="5815"/>
    <cellStyle name="Entrada 4 24" xfId="5816"/>
    <cellStyle name="Entrada 4 25" xfId="5817"/>
    <cellStyle name="Entrada 4 26" xfId="5818"/>
    <cellStyle name="Entrada 4 27" xfId="5819"/>
    <cellStyle name="Entrada 4 28" xfId="5820"/>
    <cellStyle name="Entrada 4 29" xfId="5821"/>
    <cellStyle name="Entrada 4 3" xfId="5822"/>
    <cellStyle name="Entrada 4 4" xfId="5823"/>
    <cellStyle name="Entrada 4 5" xfId="5824"/>
    <cellStyle name="Entrada 4 6" xfId="5825"/>
    <cellStyle name="Entrada 4 7" xfId="5826"/>
    <cellStyle name="Entrada 4 8" xfId="5827"/>
    <cellStyle name="Entrada 4 9" xfId="5828"/>
    <cellStyle name="Entrada 5" xfId="5829"/>
    <cellStyle name="Entrada 6" xfId="5830"/>
    <cellStyle name="Entrada 7" xfId="5831"/>
    <cellStyle name="Entrada 8" xfId="5832"/>
    <cellStyle name="Entrada 9" xfId="5833"/>
    <cellStyle name="Entrée" xfId="5834"/>
    <cellStyle name="Entrée 2" xfId="5835"/>
    <cellStyle name="Entrée 2 2" xfId="5836"/>
    <cellStyle name="Entrée 3" xfId="5837"/>
    <cellStyle name="Entrée 3 2" xfId="5838"/>
    <cellStyle name="Entrée 4" xfId="5839"/>
    <cellStyle name="Entrée 4 2" xfId="5840"/>
    <cellStyle name="Entrée 5" xfId="5841"/>
    <cellStyle name="eptembre" xfId="5842"/>
    <cellStyle name="eptembre 2" xfId="5843"/>
    <cellStyle name="eptembre 2 2" xfId="5844"/>
    <cellStyle name="eptembre 3" xfId="5845"/>
    <cellStyle name="Euro" xfId="5846"/>
    <cellStyle name="Euro 10" xfId="5847"/>
    <cellStyle name="Euro 10 2" xfId="5848"/>
    <cellStyle name="Euro 10 3" xfId="5849"/>
    <cellStyle name="Euro 11" xfId="5850"/>
    <cellStyle name="Euro 12" xfId="5851"/>
    <cellStyle name="Euro 13" xfId="5852"/>
    <cellStyle name="Euro 14" xfId="5853"/>
    <cellStyle name="Euro 15" xfId="5854"/>
    <cellStyle name="Euro 2" xfId="5855"/>
    <cellStyle name="Euro 2 2" xfId="5856"/>
    <cellStyle name="Euro 2 2 2" xfId="5857"/>
    <cellStyle name="Euro 2 3" xfId="5858"/>
    <cellStyle name="Euro 2 4" xfId="5859"/>
    <cellStyle name="Euro 3" xfId="5860"/>
    <cellStyle name="Euro 3 2" xfId="5861"/>
    <cellStyle name="Euro 3 2 2" xfId="5862"/>
    <cellStyle name="Euro 3 2 3" xfId="5863"/>
    <cellStyle name="Euro 3 3" xfId="5864"/>
    <cellStyle name="Euro 3 3 2" xfId="5865"/>
    <cellStyle name="Euro 3 4" xfId="5866"/>
    <cellStyle name="Euro 4" xfId="5867"/>
    <cellStyle name="Euro 4 2" xfId="5868"/>
    <cellStyle name="Euro 4 3" xfId="5869"/>
    <cellStyle name="Euro 5" xfId="5870"/>
    <cellStyle name="Euro 5 2" xfId="5871"/>
    <cellStyle name="Euro 5 3" xfId="5872"/>
    <cellStyle name="Euro 6" xfId="5873"/>
    <cellStyle name="Euro 6 2" xfId="5874"/>
    <cellStyle name="Euro 6 3" xfId="5875"/>
    <cellStyle name="Euro 7" xfId="5876"/>
    <cellStyle name="Euro 7 2" xfId="5877"/>
    <cellStyle name="Euro 7 3" xfId="5878"/>
    <cellStyle name="Euro 8" xfId="5879"/>
    <cellStyle name="Euro 8 2" xfId="5880"/>
    <cellStyle name="Euro 8 3" xfId="5881"/>
    <cellStyle name="Euro 9" xfId="5882"/>
    <cellStyle name="Euro 9 2" xfId="5883"/>
    <cellStyle name="Euro 9 3" xfId="5884"/>
    <cellStyle name="Excel.Chart" xfId="5885"/>
    <cellStyle name="exo" xfId="5886"/>
    <cellStyle name="Explanatory Text 10" xfId="5887"/>
    <cellStyle name="Explanatory Text 11" xfId="5888"/>
    <cellStyle name="Explanatory Text 12" xfId="5889"/>
    <cellStyle name="Explanatory Text 13" xfId="5890"/>
    <cellStyle name="Explanatory Text 14" xfId="5891"/>
    <cellStyle name="Explanatory Text 15" xfId="5892"/>
    <cellStyle name="Explanatory Text 16" xfId="5893"/>
    <cellStyle name="Explanatory Text 17" xfId="5894"/>
    <cellStyle name="Explanatory Text 18" xfId="5895"/>
    <cellStyle name="Explanatory Text 19" xfId="5896"/>
    <cellStyle name="Explanatory Text 2" xfId="5897"/>
    <cellStyle name="Explanatory Text 2 2" xfId="5898"/>
    <cellStyle name="Explanatory Text 2 2 2" xfId="5899"/>
    <cellStyle name="Explanatory Text 2 3" xfId="5900"/>
    <cellStyle name="Explanatory Text 2 4" xfId="5901"/>
    <cellStyle name="Explanatory Text 3" xfId="5902"/>
    <cellStyle name="Explanatory Text 4" xfId="5903"/>
    <cellStyle name="Explanatory Text 5" xfId="5904"/>
    <cellStyle name="Explanatory Text 6" xfId="5905"/>
    <cellStyle name="Explanatory Text 7" xfId="5906"/>
    <cellStyle name="Explanatory Text 8" xfId="5907"/>
    <cellStyle name="Explanatory Text 9" xfId="5908"/>
    <cellStyle name="Ezres [0]_10mell99" xfId="5909"/>
    <cellStyle name="Ezres_10mell99" xfId="5910"/>
    <cellStyle name="f‰H_x0010_‹Ëf‰h,ÿt$_x0018_è¸Wÿÿé&gt;Ëÿÿ÷Ç_x0001_" xfId="5911"/>
    <cellStyle name="f‰H_x0010_‹Ëf‰h,ÿt$_x0018_è¸Wÿÿé&gt;Ëÿÿ÷Ç_x0001_ 2" xfId="5912"/>
    <cellStyle name="f‰H_x0010_‹Ëf‰h,ÿt$_x0018_è¸Wÿÿé&gt;Ëÿÿ÷Ç_x0001_ 3" xfId="5913"/>
    <cellStyle name="f‰H_x0010_‹Ëf‰h,ÿt$_x0018_è¸Wÿÿé&gt;Ëÿÿ÷Ç_x0001_ 4" xfId="5914"/>
    <cellStyle name="f‰H_x0010_‹Ëf‰h,ÿt$_x0018_è¸Wÿÿé&gt;Ëÿÿ÷Ç_x0001_ 5" xfId="5915"/>
    <cellStyle name="f0" xfId="5916"/>
    <cellStyle name="f1" xfId="5917"/>
    <cellStyle name="F2" xfId="5918"/>
    <cellStyle name="f2 10" xfId="5919"/>
    <cellStyle name="F2 11" xfId="5920"/>
    <cellStyle name="F2 12" xfId="5921"/>
    <cellStyle name="F2 13" xfId="5922"/>
    <cellStyle name="F2 14" xfId="5923"/>
    <cellStyle name="F2 15" xfId="5924"/>
    <cellStyle name="F2 16" xfId="5925"/>
    <cellStyle name="F2 17" xfId="5926"/>
    <cellStyle name="F2 18" xfId="5927"/>
    <cellStyle name="F2 19" xfId="5928"/>
    <cellStyle name="F2 2" xfId="5929"/>
    <cellStyle name="F2 2 2" xfId="5930"/>
    <cellStyle name="F2 20" xfId="5931"/>
    <cellStyle name="F2 21" xfId="5932"/>
    <cellStyle name="F2 22" xfId="5933"/>
    <cellStyle name="F2 23" xfId="5934"/>
    <cellStyle name="F2 24" xfId="5935"/>
    <cellStyle name="F2 25" xfId="5936"/>
    <cellStyle name="F2 26" xfId="5937"/>
    <cellStyle name="F2 27" xfId="5938"/>
    <cellStyle name="F2 27 2" xfId="5939"/>
    <cellStyle name="F2 28" xfId="5940"/>
    <cellStyle name="F2 28 2" xfId="5941"/>
    <cellStyle name="F2 29" xfId="5942"/>
    <cellStyle name="f2 3" xfId="5943"/>
    <cellStyle name="F2 30" xfId="5944"/>
    <cellStyle name="f2 4" xfId="5945"/>
    <cellStyle name="f2 5" xfId="5946"/>
    <cellStyle name="F2 6" xfId="5947"/>
    <cellStyle name="F2 7" xfId="5948"/>
    <cellStyle name="F2 8" xfId="5949"/>
    <cellStyle name="f2 9" xfId="5950"/>
    <cellStyle name="F3" xfId="5951"/>
    <cellStyle name="F3 2" xfId="5952"/>
    <cellStyle name="F3 2 2" xfId="5953"/>
    <cellStyle name="F3 3" xfId="5954"/>
    <cellStyle name="F3 4" xfId="5955"/>
    <cellStyle name="F4" xfId="5956"/>
    <cellStyle name="F4 2" xfId="5957"/>
    <cellStyle name="F4 2 2" xfId="5958"/>
    <cellStyle name="F4 3" xfId="5959"/>
    <cellStyle name="F4 4" xfId="5960"/>
    <cellStyle name="F5" xfId="5961"/>
    <cellStyle name="F5 - Style8" xfId="5962"/>
    <cellStyle name="F5 10" xfId="5963"/>
    <cellStyle name="F5 11" xfId="5964"/>
    <cellStyle name="F5 12" xfId="5965"/>
    <cellStyle name="F5 13" xfId="5966"/>
    <cellStyle name="F5 14" xfId="5967"/>
    <cellStyle name="F5 15" xfId="5968"/>
    <cellStyle name="F5 16" xfId="5969"/>
    <cellStyle name="F5 17" xfId="5970"/>
    <cellStyle name="F5 18" xfId="5971"/>
    <cellStyle name="F5 19" xfId="5972"/>
    <cellStyle name="F5 2" xfId="5973"/>
    <cellStyle name="F5 2 2" xfId="5974"/>
    <cellStyle name="F5 20" xfId="5975"/>
    <cellStyle name="F5 21" xfId="5976"/>
    <cellStyle name="F5 22" xfId="5977"/>
    <cellStyle name="F5 23" xfId="5978"/>
    <cellStyle name="F5 24" xfId="5979"/>
    <cellStyle name="F5 25" xfId="5980"/>
    <cellStyle name="F5 26" xfId="5981"/>
    <cellStyle name="F5 27" xfId="5982"/>
    <cellStyle name="F5 28" xfId="5983"/>
    <cellStyle name="F5 29" xfId="5984"/>
    <cellStyle name="F5 3" xfId="5985"/>
    <cellStyle name="F5 30" xfId="5986"/>
    <cellStyle name="F5 31" xfId="5987"/>
    <cellStyle name="F5 32" xfId="5988"/>
    <cellStyle name="F5 33" xfId="5989"/>
    <cellStyle name="F5 34" xfId="5990"/>
    <cellStyle name="F5 34 2" xfId="5991"/>
    <cellStyle name="F5 35" xfId="5992"/>
    <cellStyle name="F5 35 2" xfId="5993"/>
    <cellStyle name="F5 36" xfId="5994"/>
    <cellStyle name="F5 37" xfId="5995"/>
    <cellStyle name="F5 4" xfId="5996"/>
    <cellStyle name="F5 5" xfId="5997"/>
    <cellStyle name="F5 6" xfId="5998"/>
    <cellStyle name="F5 7" xfId="5999"/>
    <cellStyle name="F5 8" xfId="6000"/>
    <cellStyle name="F5 9" xfId="6001"/>
    <cellStyle name="F5_Risk Assessment Mission Inputs" xfId="6002"/>
    <cellStyle name="F6" xfId="6003"/>
    <cellStyle name="F6 - Style5" xfId="6004"/>
    <cellStyle name="F6 10" xfId="6005"/>
    <cellStyle name="F6 11" xfId="6006"/>
    <cellStyle name="F6 12" xfId="6007"/>
    <cellStyle name="F6 13" xfId="6008"/>
    <cellStyle name="F6 14" xfId="6009"/>
    <cellStyle name="F6 15" xfId="6010"/>
    <cellStyle name="F6 16" xfId="6011"/>
    <cellStyle name="F6 17" xfId="6012"/>
    <cellStyle name="F6 18" xfId="6013"/>
    <cellStyle name="F6 19" xfId="6014"/>
    <cellStyle name="F6 2" xfId="6015"/>
    <cellStyle name="F6 2 2" xfId="6016"/>
    <cellStyle name="F6 20" xfId="6017"/>
    <cellStyle name="F6 21" xfId="6018"/>
    <cellStyle name="F6 22" xfId="6019"/>
    <cellStyle name="F6 23" xfId="6020"/>
    <cellStyle name="F6 24" xfId="6021"/>
    <cellStyle name="F6 25" xfId="6022"/>
    <cellStyle name="F6 26" xfId="6023"/>
    <cellStyle name="F6 27" xfId="6024"/>
    <cellStyle name="F6 28" xfId="6025"/>
    <cellStyle name="F6 29" xfId="6026"/>
    <cellStyle name="F6 3" xfId="6027"/>
    <cellStyle name="F6 30" xfId="6028"/>
    <cellStyle name="F6 31" xfId="6029"/>
    <cellStyle name="F6 32" xfId="6030"/>
    <cellStyle name="F6 33" xfId="6031"/>
    <cellStyle name="F6 34" xfId="6032"/>
    <cellStyle name="F6 34 2" xfId="6033"/>
    <cellStyle name="F6 35" xfId="6034"/>
    <cellStyle name="F6 35 2" xfId="6035"/>
    <cellStyle name="F6 36" xfId="6036"/>
    <cellStyle name="F6 37" xfId="6037"/>
    <cellStyle name="F6 4" xfId="6038"/>
    <cellStyle name="F6 5" xfId="6039"/>
    <cellStyle name="F6 6" xfId="6040"/>
    <cellStyle name="F6 7" xfId="6041"/>
    <cellStyle name="F6 8" xfId="6042"/>
    <cellStyle name="F6 9" xfId="6043"/>
    <cellStyle name="F6_2008-12-23 Staff Report Tables -- FIN's request (2)" xfId="6044"/>
    <cellStyle name="F7" xfId="6045"/>
    <cellStyle name="F7 - Style7" xfId="6046"/>
    <cellStyle name="F7 10" xfId="6047"/>
    <cellStyle name="F7 11" xfId="6048"/>
    <cellStyle name="F7 12" xfId="6049"/>
    <cellStyle name="F7 13" xfId="6050"/>
    <cellStyle name="F7 14" xfId="6051"/>
    <cellStyle name="F7 15" xfId="6052"/>
    <cellStyle name="F7 16" xfId="6053"/>
    <cellStyle name="F7 17" xfId="6054"/>
    <cellStyle name="F7 18" xfId="6055"/>
    <cellStyle name="F7 19" xfId="6056"/>
    <cellStyle name="F7 2" xfId="6057"/>
    <cellStyle name="F7 2 2" xfId="6058"/>
    <cellStyle name="F7 20" xfId="6059"/>
    <cellStyle name="F7 21" xfId="6060"/>
    <cellStyle name="F7 22" xfId="6061"/>
    <cellStyle name="F7 23" xfId="6062"/>
    <cellStyle name="F7 24" xfId="6063"/>
    <cellStyle name="F7 25" xfId="6064"/>
    <cellStyle name="F7 26" xfId="6065"/>
    <cellStyle name="F7 27" xfId="6066"/>
    <cellStyle name="F7 28" xfId="6067"/>
    <cellStyle name="F7 29" xfId="6068"/>
    <cellStyle name="F7 3" xfId="6069"/>
    <cellStyle name="F7 30" xfId="6070"/>
    <cellStyle name="F7 31" xfId="6071"/>
    <cellStyle name="F7 32" xfId="6072"/>
    <cellStyle name="F7 33" xfId="6073"/>
    <cellStyle name="F7 34" xfId="6074"/>
    <cellStyle name="F7 34 2" xfId="6075"/>
    <cellStyle name="F7 35" xfId="6076"/>
    <cellStyle name="F7 35 2" xfId="6077"/>
    <cellStyle name="F7 36" xfId="6078"/>
    <cellStyle name="F7 37" xfId="6079"/>
    <cellStyle name="F7 4" xfId="6080"/>
    <cellStyle name="F7 5" xfId="6081"/>
    <cellStyle name="F7 6" xfId="6082"/>
    <cellStyle name="F7 7" xfId="6083"/>
    <cellStyle name="F7 8" xfId="6084"/>
    <cellStyle name="F7 9" xfId="6085"/>
    <cellStyle name="F7_Risk Assessment Mission Inputs" xfId="6086"/>
    <cellStyle name="F8" xfId="6087"/>
    <cellStyle name="F8 - Style6" xfId="6088"/>
    <cellStyle name="F8 10" xfId="6089"/>
    <cellStyle name="F8 11" xfId="6090"/>
    <cellStyle name="F8 12" xfId="6091"/>
    <cellStyle name="F8 13" xfId="6092"/>
    <cellStyle name="F8 14" xfId="6093"/>
    <cellStyle name="F8 15" xfId="6094"/>
    <cellStyle name="F8 16" xfId="6095"/>
    <cellStyle name="F8 17" xfId="6096"/>
    <cellStyle name="F8 18" xfId="6097"/>
    <cellStyle name="F8 19" xfId="6098"/>
    <cellStyle name="F8 2" xfId="6099"/>
    <cellStyle name="F8 2 2" xfId="6100"/>
    <cellStyle name="F8 20" xfId="6101"/>
    <cellStyle name="F8 21" xfId="6102"/>
    <cellStyle name="F8 22" xfId="6103"/>
    <cellStyle name="F8 23" xfId="6104"/>
    <cellStyle name="F8 24" xfId="6105"/>
    <cellStyle name="F8 25" xfId="6106"/>
    <cellStyle name="F8 26" xfId="6107"/>
    <cellStyle name="F8 27" xfId="6108"/>
    <cellStyle name="F8 28" xfId="6109"/>
    <cellStyle name="F8 29" xfId="6110"/>
    <cellStyle name="F8 3" xfId="6111"/>
    <cellStyle name="F8 30" xfId="6112"/>
    <cellStyle name="F8 31" xfId="6113"/>
    <cellStyle name="F8 32" xfId="6114"/>
    <cellStyle name="F8 33" xfId="6115"/>
    <cellStyle name="F8 34" xfId="6116"/>
    <cellStyle name="F8 34 2" xfId="6117"/>
    <cellStyle name="F8 35" xfId="6118"/>
    <cellStyle name="F8 35 2" xfId="6119"/>
    <cellStyle name="F8 36" xfId="6120"/>
    <cellStyle name="F8 37" xfId="6121"/>
    <cellStyle name="F8 4" xfId="6122"/>
    <cellStyle name="F8 5" xfId="6123"/>
    <cellStyle name="F8 6" xfId="6124"/>
    <cellStyle name="F8 7" xfId="6125"/>
    <cellStyle name="F8 8" xfId="6126"/>
    <cellStyle name="F8 9" xfId="6127"/>
    <cellStyle name="F8_Risk Assessment Mission Inputs" xfId="6128"/>
    <cellStyle name="facha" xfId="6129"/>
    <cellStyle name="facha 2" xfId="6130"/>
    <cellStyle name="facha 3" xfId="6131"/>
    <cellStyle name="Fecha" xfId="6132"/>
    <cellStyle name="Fecha 2" xfId="6133"/>
    <cellStyle name="Fecha 3" xfId="6134"/>
    <cellStyle name="Fijo" xfId="6135"/>
    <cellStyle name="Financier0" xfId="6136"/>
    <cellStyle name="Finanční0" xfId="6137"/>
    <cellStyle name="Finanční0 2" xfId="6138"/>
    <cellStyle name="Finanční0 3" xfId="6139"/>
    <cellStyle name="Finanční0 4" xfId="6140"/>
    <cellStyle name="Finanení0" xfId="6141"/>
    <cellStyle name="Finanèní0" xfId="6142"/>
    <cellStyle name="Finanení0 10" xfId="6143"/>
    <cellStyle name="Finanení0 11" xfId="6144"/>
    <cellStyle name="Finanení0 12" xfId="6145"/>
    <cellStyle name="Finanení0 13" xfId="6146"/>
    <cellStyle name="Finanení0 14" xfId="6147"/>
    <cellStyle name="Finanení0 15" xfId="6148"/>
    <cellStyle name="Finanení0 16" xfId="6149"/>
    <cellStyle name="Finanení0 17" xfId="6150"/>
    <cellStyle name="Finanení0 18" xfId="6151"/>
    <cellStyle name="Finanení0 19" xfId="6152"/>
    <cellStyle name="Finanení0 2" xfId="6153"/>
    <cellStyle name="Finanèní0 2" xfId="6154"/>
    <cellStyle name="Finanení0 20" xfId="6155"/>
    <cellStyle name="Finanení0 21" xfId="6156"/>
    <cellStyle name="Finanení0 22" xfId="6157"/>
    <cellStyle name="Finanení0 23" xfId="6158"/>
    <cellStyle name="Finanení0 24" xfId="6159"/>
    <cellStyle name="Finanení0 25" xfId="6160"/>
    <cellStyle name="Finanení0 26" xfId="6161"/>
    <cellStyle name="Finanení0 27" xfId="6162"/>
    <cellStyle name="Finanení0 28" xfId="6163"/>
    <cellStyle name="Finanení0 29" xfId="6164"/>
    <cellStyle name="Finanení0 3" xfId="6165"/>
    <cellStyle name="Finanèní0 3" xfId="6166"/>
    <cellStyle name="Finanení0 30" xfId="6167"/>
    <cellStyle name="Finanení0 31" xfId="6168"/>
    <cellStyle name="Finanení0 32" xfId="6169"/>
    <cellStyle name="Finanení0 33" xfId="6170"/>
    <cellStyle name="Finanení0 34" xfId="6171"/>
    <cellStyle name="Finanení0 35" xfId="6172"/>
    <cellStyle name="Finanení0 36" xfId="6173"/>
    <cellStyle name="Finanení0 37" xfId="6174"/>
    <cellStyle name="Finanení0 38" xfId="6175"/>
    <cellStyle name="Finanení0 39" xfId="6176"/>
    <cellStyle name="Finanení0 4" xfId="6177"/>
    <cellStyle name="Finanèní0 4" xfId="6178"/>
    <cellStyle name="Finanení0 40" xfId="6179"/>
    <cellStyle name="Finanení0 41" xfId="6180"/>
    <cellStyle name="Finanení0 42" xfId="6181"/>
    <cellStyle name="Finanení0 43" xfId="6182"/>
    <cellStyle name="Finanení0 44" xfId="6183"/>
    <cellStyle name="Finanení0 45" xfId="6184"/>
    <cellStyle name="Finanení0 46" xfId="6185"/>
    <cellStyle name="Finanení0 47" xfId="6186"/>
    <cellStyle name="Finanení0 48" xfId="6187"/>
    <cellStyle name="Finanení0 49" xfId="6188"/>
    <cellStyle name="Finanení0 5" xfId="6189"/>
    <cellStyle name="Finanení0 50" xfId="6190"/>
    <cellStyle name="Finanení0 51" xfId="6191"/>
    <cellStyle name="Finanení0 52" xfId="6192"/>
    <cellStyle name="Finanení0 53" xfId="6193"/>
    <cellStyle name="Finanení0 54" xfId="6194"/>
    <cellStyle name="Finanení0 6" xfId="6195"/>
    <cellStyle name="Finanení0 7" xfId="6196"/>
    <cellStyle name="Finanení0 8" xfId="6197"/>
    <cellStyle name="Finanení0 9" xfId="6198"/>
    <cellStyle name="Fixed" xfId="6199"/>
    <cellStyle name="Fixed (0)" xfId="6200"/>
    <cellStyle name="Fixed (1)" xfId="6201"/>
    <cellStyle name="Fixed (2)" xfId="6202"/>
    <cellStyle name="Fixed 2" xfId="6203"/>
    <cellStyle name="Fixed 3" xfId="6204"/>
    <cellStyle name="Fixed 4" xfId="6205"/>
    <cellStyle name="Fixed 5" xfId="6206"/>
    <cellStyle name="Fixed 6" xfId="6207"/>
    <cellStyle name="Fixed_Figure 8 Financial Soundness" xfId="6208"/>
    <cellStyle name="fixed0 - Style4" xfId="6209"/>
    <cellStyle name="fixed0 - Style4 2" xfId="6210"/>
    <cellStyle name="fixed0 - Style4 3" xfId="6211"/>
    <cellStyle name="fixed0 - Style4 4" xfId="6212"/>
    <cellStyle name="Fixed1 - Style1" xfId="6213"/>
    <cellStyle name="Fixed1 - Style2" xfId="6214"/>
    <cellStyle name="Fixed2 - Style2" xfId="6215"/>
    <cellStyle name="Fixed2 - Style2 2" xfId="6216"/>
    <cellStyle name="Fixed2 - Style2 3" xfId="6217"/>
    <cellStyle name="Fixed4 - Style4" xfId="6218"/>
    <cellStyle name="Fixed4 - Style4 2" xfId="6219"/>
    <cellStyle name="Fixed4 - Style4 3" xfId="6220"/>
    <cellStyle name="Fixo" xfId="6221"/>
    <cellStyle name="Footnote" xfId="6222"/>
    <cellStyle name="Forklarende tekst 2" xfId="6223"/>
    <cellStyle name="formula" xfId="6224"/>
    <cellStyle name="formula 10" xfId="6225"/>
    <cellStyle name="formula 11" xfId="6226"/>
    <cellStyle name="formula 12" xfId="6227"/>
    <cellStyle name="formula 13" xfId="6228"/>
    <cellStyle name="formula 14" xfId="6229"/>
    <cellStyle name="formula 15" xfId="6230"/>
    <cellStyle name="formula 16" xfId="6231"/>
    <cellStyle name="formula 17" xfId="6232"/>
    <cellStyle name="formula 18" xfId="6233"/>
    <cellStyle name="formula 19" xfId="6234"/>
    <cellStyle name="formula 2" xfId="6235"/>
    <cellStyle name="formula 2 10" xfId="6236"/>
    <cellStyle name="formula 2 11" xfId="6237"/>
    <cellStyle name="formula 2 12" xfId="6238"/>
    <cellStyle name="formula 2 13" xfId="6239"/>
    <cellStyle name="formula 2 14" xfId="6240"/>
    <cellStyle name="formula 2 15" xfId="6241"/>
    <cellStyle name="formula 2 16" xfId="6242"/>
    <cellStyle name="formula 2 17" xfId="6243"/>
    <cellStyle name="formula 2 18" xfId="6244"/>
    <cellStyle name="formula 2 19" xfId="6245"/>
    <cellStyle name="formula 2 2" xfId="6246"/>
    <cellStyle name="formula 2 2 10" xfId="6247"/>
    <cellStyle name="formula 2 2 11" xfId="6248"/>
    <cellStyle name="formula 2 2 12" xfId="6249"/>
    <cellStyle name="formula 2 2 13" xfId="6250"/>
    <cellStyle name="formula 2 2 14" xfId="6251"/>
    <cellStyle name="formula 2 2 15" xfId="6252"/>
    <cellStyle name="formula 2 2 16" xfId="6253"/>
    <cellStyle name="formula 2 2 17" xfId="6254"/>
    <cellStyle name="formula 2 2 18" xfId="6255"/>
    <cellStyle name="formula 2 2 19" xfId="6256"/>
    <cellStyle name="formula 2 2 2" xfId="6257"/>
    <cellStyle name="formula 2 2 20" xfId="6258"/>
    <cellStyle name="formula 2 2 21" xfId="6259"/>
    <cellStyle name="formula 2 2 22" xfId="6260"/>
    <cellStyle name="formula 2 2 23" xfId="6261"/>
    <cellStyle name="formula 2 2 24" xfId="6262"/>
    <cellStyle name="formula 2 2 25" xfId="6263"/>
    <cellStyle name="formula 2 2 26" xfId="6264"/>
    <cellStyle name="formula 2 2 27" xfId="6265"/>
    <cellStyle name="formula 2 2 28" xfId="6266"/>
    <cellStyle name="formula 2 2 29" xfId="6267"/>
    <cellStyle name="formula 2 2 3" xfId="6268"/>
    <cellStyle name="formula 2 2 4" xfId="6269"/>
    <cellStyle name="formula 2 2 5" xfId="6270"/>
    <cellStyle name="formula 2 2 6" xfId="6271"/>
    <cellStyle name="formula 2 2 7" xfId="6272"/>
    <cellStyle name="formula 2 2 8" xfId="6273"/>
    <cellStyle name="formula 2 2 9" xfId="6274"/>
    <cellStyle name="formula 2 20" xfId="6275"/>
    <cellStyle name="formula 2 21" xfId="6276"/>
    <cellStyle name="formula 2 22" xfId="6277"/>
    <cellStyle name="formula 2 23" xfId="6278"/>
    <cellStyle name="formula 2 24" xfId="6279"/>
    <cellStyle name="formula 2 25" xfId="6280"/>
    <cellStyle name="formula 2 26" xfId="6281"/>
    <cellStyle name="formula 2 27" xfId="6282"/>
    <cellStyle name="formula 2 28" xfId="6283"/>
    <cellStyle name="formula 2 29" xfId="6284"/>
    <cellStyle name="formula 2 3" xfId="6285"/>
    <cellStyle name="formula 2 30" xfId="6286"/>
    <cellStyle name="formula 2 4" xfId="6287"/>
    <cellStyle name="formula 2 5" xfId="6288"/>
    <cellStyle name="formula 2 6" xfId="6289"/>
    <cellStyle name="formula 2 7" xfId="6290"/>
    <cellStyle name="formula 2 8" xfId="6291"/>
    <cellStyle name="formula 2 9" xfId="6292"/>
    <cellStyle name="formula 20" xfId="6293"/>
    <cellStyle name="formula 21" xfId="6294"/>
    <cellStyle name="formula 22" xfId="6295"/>
    <cellStyle name="formula 23" xfId="6296"/>
    <cellStyle name="formula 24" xfId="6297"/>
    <cellStyle name="formula 25" xfId="6298"/>
    <cellStyle name="formula 26" xfId="6299"/>
    <cellStyle name="formula 27" xfId="6300"/>
    <cellStyle name="formula 28" xfId="6301"/>
    <cellStyle name="formula 29" xfId="6302"/>
    <cellStyle name="formula 3" xfId="6303"/>
    <cellStyle name="formula 3 10" xfId="6304"/>
    <cellStyle name="formula 3 11" xfId="6305"/>
    <cellStyle name="formula 3 12" xfId="6306"/>
    <cellStyle name="formula 3 13" xfId="6307"/>
    <cellStyle name="formula 3 14" xfId="6308"/>
    <cellStyle name="formula 3 15" xfId="6309"/>
    <cellStyle name="formula 3 16" xfId="6310"/>
    <cellStyle name="formula 3 17" xfId="6311"/>
    <cellStyle name="formula 3 18" xfId="6312"/>
    <cellStyle name="formula 3 19" xfId="6313"/>
    <cellStyle name="formula 3 2" xfId="6314"/>
    <cellStyle name="formula 3 2 10" xfId="6315"/>
    <cellStyle name="formula 3 2 11" xfId="6316"/>
    <cellStyle name="formula 3 2 12" xfId="6317"/>
    <cellStyle name="formula 3 2 13" xfId="6318"/>
    <cellStyle name="formula 3 2 14" xfId="6319"/>
    <cellStyle name="formula 3 2 15" xfId="6320"/>
    <cellStyle name="formula 3 2 16" xfId="6321"/>
    <cellStyle name="formula 3 2 17" xfId="6322"/>
    <cellStyle name="formula 3 2 18" xfId="6323"/>
    <cellStyle name="formula 3 2 19" xfId="6324"/>
    <cellStyle name="formula 3 2 2" xfId="6325"/>
    <cellStyle name="formula 3 2 20" xfId="6326"/>
    <cellStyle name="formula 3 2 21" xfId="6327"/>
    <cellStyle name="formula 3 2 22" xfId="6328"/>
    <cellStyle name="formula 3 2 23" xfId="6329"/>
    <cellStyle name="formula 3 2 24" xfId="6330"/>
    <cellStyle name="formula 3 2 25" xfId="6331"/>
    <cellStyle name="formula 3 2 26" xfId="6332"/>
    <cellStyle name="formula 3 2 27" xfId="6333"/>
    <cellStyle name="formula 3 2 28" xfId="6334"/>
    <cellStyle name="formula 3 2 29" xfId="6335"/>
    <cellStyle name="formula 3 2 3" xfId="6336"/>
    <cellStyle name="formula 3 2 4" xfId="6337"/>
    <cellStyle name="formula 3 2 5" xfId="6338"/>
    <cellStyle name="formula 3 2 6" xfId="6339"/>
    <cellStyle name="formula 3 2 7" xfId="6340"/>
    <cellStyle name="formula 3 2 8" xfId="6341"/>
    <cellStyle name="formula 3 2 9" xfId="6342"/>
    <cellStyle name="formula 3 20" xfId="6343"/>
    <cellStyle name="formula 3 21" xfId="6344"/>
    <cellStyle name="formula 3 22" xfId="6345"/>
    <cellStyle name="formula 3 23" xfId="6346"/>
    <cellStyle name="formula 3 24" xfId="6347"/>
    <cellStyle name="formula 3 25" xfId="6348"/>
    <cellStyle name="formula 3 26" xfId="6349"/>
    <cellStyle name="formula 3 27" xfId="6350"/>
    <cellStyle name="formula 3 28" xfId="6351"/>
    <cellStyle name="formula 3 29" xfId="6352"/>
    <cellStyle name="formula 3 3" xfId="6353"/>
    <cellStyle name="formula 3 30" xfId="6354"/>
    <cellStyle name="formula 3 4" xfId="6355"/>
    <cellStyle name="formula 3 5" xfId="6356"/>
    <cellStyle name="formula 3 6" xfId="6357"/>
    <cellStyle name="formula 3 7" xfId="6358"/>
    <cellStyle name="formula 3 8" xfId="6359"/>
    <cellStyle name="formula 3 9" xfId="6360"/>
    <cellStyle name="formula 30" xfId="6361"/>
    <cellStyle name="formula 31" xfId="6362"/>
    <cellStyle name="formula 32" xfId="6363"/>
    <cellStyle name="formula 4" xfId="6364"/>
    <cellStyle name="formula 4 10" xfId="6365"/>
    <cellStyle name="formula 4 11" xfId="6366"/>
    <cellStyle name="formula 4 12" xfId="6367"/>
    <cellStyle name="formula 4 13" xfId="6368"/>
    <cellStyle name="formula 4 14" xfId="6369"/>
    <cellStyle name="formula 4 15" xfId="6370"/>
    <cellStyle name="formula 4 16" xfId="6371"/>
    <cellStyle name="formula 4 17" xfId="6372"/>
    <cellStyle name="formula 4 18" xfId="6373"/>
    <cellStyle name="formula 4 19" xfId="6374"/>
    <cellStyle name="formula 4 2" xfId="6375"/>
    <cellStyle name="formula 4 20" xfId="6376"/>
    <cellStyle name="formula 4 21" xfId="6377"/>
    <cellStyle name="formula 4 22" xfId="6378"/>
    <cellStyle name="formula 4 23" xfId="6379"/>
    <cellStyle name="formula 4 24" xfId="6380"/>
    <cellStyle name="formula 4 25" xfId="6381"/>
    <cellStyle name="formula 4 26" xfId="6382"/>
    <cellStyle name="formula 4 27" xfId="6383"/>
    <cellStyle name="formula 4 28" xfId="6384"/>
    <cellStyle name="formula 4 29" xfId="6385"/>
    <cellStyle name="formula 4 3" xfId="6386"/>
    <cellStyle name="formula 4 4" xfId="6387"/>
    <cellStyle name="formula 4 5" xfId="6388"/>
    <cellStyle name="formula 4 6" xfId="6389"/>
    <cellStyle name="formula 4 7" xfId="6390"/>
    <cellStyle name="formula 4 8" xfId="6391"/>
    <cellStyle name="formula 4 9" xfId="6392"/>
    <cellStyle name="formula 5" xfId="6393"/>
    <cellStyle name="formula 6" xfId="6394"/>
    <cellStyle name="formula 7" xfId="6395"/>
    <cellStyle name="formula 8" xfId="6396"/>
    <cellStyle name="formula 9" xfId="6397"/>
    <cellStyle name="formula1" xfId="6398"/>
    <cellStyle name="formula2" xfId="6399"/>
    <cellStyle name="formula3" xfId="6400"/>
    <cellStyle name="Fuss" xfId="6401"/>
    <cellStyle name="Fuss 10" xfId="6402"/>
    <cellStyle name="Fuss 11" xfId="6403"/>
    <cellStyle name="Fuss 12" xfId="6404"/>
    <cellStyle name="Fuss 13" xfId="6405"/>
    <cellStyle name="Fuss 14" xfId="6406"/>
    <cellStyle name="Fuss 15" xfId="6407"/>
    <cellStyle name="Fuss 16" xfId="6408"/>
    <cellStyle name="Fuss 17" xfId="6409"/>
    <cellStyle name="Fuss 18" xfId="6410"/>
    <cellStyle name="Fuss 19" xfId="6411"/>
    <cellStyle name="Fuss 2" xfId="6412"/>
    <cellStyle name="Fuss 2 10" xfId="6413"/>
    <cellStyle name="Fuss 2 11" xfId="6414"/>
    <cellStyle name="Fuss 2 12" xfId="6415"/>
    <cellStyle name="Fuss 2 13" xfId="6416"/>
    <cellStyle name="Fuss 2 14" xfId="6417"/>
    <cellStyle name="Fuss 2 15" xfId="6418"/>
    <cellStyle name="Fuss 2 16" xfId="6419"/>
    <cellStyle name="Fuss 2 17" xfId="6420"/>
    <cellStyle name="Fuss 2 18" xfId="6421"/>
    <cellStyle name="Fuss 2 19" xfId="6422"/>
    <cellStyle name="Fuss 2 2" xfId="6423"/>
    <cellStyle name="Fuss 2 2 10" xfId="6424"/>
    <cellStyle name="Fuss 2 2 11" xfId="6425"/>
    <cellStyle name="Fuss 2 2 12" xfId="6426"/>
    <cellStyle name="Fuss 2 2 13" xfId="6427"/>
    <cellStyle name="Fuss 2 2 14" xfId="6428"/>
    <cellStyle name="Fuss 2 2 15" xfId="6429"/>
    <cellStyle name="Fuss 2 2 16" xfId="6430"/>
    <cellStyle name="Fuss 2 2 17" xfId="6431"/>
    <cellStyle name="Fuss 2 2 18" xfId="6432"/>
    <cellStyle name="Fuss 2 2 19" xfId="6433"/>
    <cellStyle name="Fuss 2 2 2" xfId="6434"/>
    <cellStyle name="Fuss 2 2 20" xfId="6435"/>
    <cellStyle name="Fuss 2 2 21" xfId="6436"/>
    <cellStyle name="Fuss 2 2 22" xfId="6437"/>
    <cellStyle name="Fuss 2 2 23" xfId="6438"/>
    <cellStyle name="Fuss 2 2 24" xfId="6439"/>
    <cellStyle name="Fuss 2 2 25" xfId="6440"/>
    <cellStyle name="Fuss 2 2 26" xfId="6441"/>
    <cellStyle name="Fuss 2 2 27" xfId="6442"/>
    <cellStyle name="Fuss 2 2 28" xfId="6443"/>
    <cellStyle name="Fuss 2 2 29" xfId="6444"/>
    <cellStyle name="Fuss 2 2 3" xfId="6445"/>
    <cellStyle name="Fuss 2 2 4" xfId="6446"/>
    <cellStyle name="Fuss 2 2 5" xfId="6447"/>
    <cellStyle name="Fuss 2 2 6" xfId="6448"/>
    <cellStyle name="Fuss 2 2 7" xfId="6449"/>
    <cellStyle name="Fuss 2 2 8" xfId="6450"/>
    <cellStyle name="Fuss 2 2 9" xfId="6451"/>
    <cellStyle name="Fuss 2 20" xfId="6452"/>
    <cellStyle name="Fuss 2 21" xfId="6453"/>
    <cellStyle name="Fuss 2 22" xfId="6454"/>
    <cellStyle name="Fuss 2 23" xfId="6455"/>
    <cellStyle name="Fuss 2 24" xfId="6456"/>
    <cellStyle name="Fuss 2 25" xfId="6457"/>
    <cellStyle name="Fuss 2 26" xfId="6458"/>
    <cellStyle name="Fuss 2 27" xfId="6459"/>
    <cellStyle name="Fuss 2 28" xfId="6460"/>
    <cellStyle name="Fuss 2 29" xfId="6461"/>
    <cellStyle name="Fuss 2 3" xfId="6462"/>
    <cellStyle name="Fuss 2 30" xfId="6463"/>
    <cellStyle name="Fuss 2 4" xfId="6464"/>
    <cellStyle name="Fuss 2 5" xfId="6465"/>
    <cellStyle name="Fuss 2 6" xfId="6466"/>
    <cellStyle name="Fuss 2 7" xfId="6467"/>
    <cellStyle name="Fuss 2 8" xfId="6468"/>
    <cellStyle name="Fuss 2 9" xfId="6469"/>
    <cellStyle name="Fuss 20" xfId="6470"/>
    <cellStyle name="Fuss 21" xfId="6471"/>
    <cellStyle name="Fuss 22" xfId="6472"/>
    <cellStyle name="Fuss 23" xfId="6473"/>
    <cellStyle name="Fuss 24" xfId="6474"/>
    <cellStyle name="Fuss 25" xfId="6475"/>
    <cellStyle name="Fuss 26" xfId="6476"/>
    <cellStyle name="Fuss 27" xfId="6477"/>
    <cellStyle name="Fuss 28" xfId="6478"/>
    <cellStyle name="Fuss 29" xfId="6479"/>
    <cellStyle name="Fuss 3" xfId="6480"/>
    <cellStyle name="Fuss 3 10" xfId="6481"/>
    <cellStyle name="Fuss 3 11" xfId="6482"/>
    <cellStyle name="Fuss 3 12" xfId="6483"/>
    <cellStyle name="Fuss 3 13" xfId="6484"/>
    <cellStyle name="Fuss 3 14" xfId="6485"/>
    <cellStyle name="Fuss 3 15" xfId="6486"/>
    <cellStyle name="Fuss 3 16" xfId="6487"/>
    <cellStyle name="Fuss 3 17" xfId="6488"/>
    <cellStyle name="Fuss 3 18" xfId="6489"/>
    <cellStyle name="Fuss 3 19" xfId="6490"/>
    <cellStyle name="Fuss 3 2" xfId="6491"/>
    <cellStyle name="Fuss 3 2 10" xfId="6492"/>
    <cellStyle name="Fuss 3 2 11" xfId="6493"/>
    <cellStyle name="Fuss 3 2 12" xfId="6494"/>
    <cellStyle name="Fuss 3 2 13" xfId="6495"/>
    <cellStyle name="Fuss 3 2 14" xfId="6496"/>
    <cellStyle name="Fuss 3 2 15" xfId="6497"/>
    <cellStyle name="Fuss 3 2 16" xfId="6498"/>
    <cellStyle name="Fuss 3 2 17" xfId="6499"/>
    <cellStyle name="Fuss 3 2 18" xfId="6500"/>
    <cellStyle name="Fuss 3 2 19" xfId="6501"/>
    <cellStyle name="Fuss 3 2 2" xfId="6502"/>
    <cellStyle name="Fuss 3 2 20" xfId="6503"/>
    <cellStyle name="Fuss 3 2 21" xfId="6504"/>
    <cellStyle name="Fuss 3 2 22" xfId="6505"/>
    <cellStyle name="Fuss 3 2 23" xfId="6506"/>
    <cellStyle name="Fuss 3 2 24" xfId="6507"/>
    <cellStyle name="Fuss 3 2 25" xfId="6508"/>
    <cellStyle name="Fuss 3 2 26" xfId="6509"/>
    <cellStyle name="Fuss 3 2 27" xfId="6510"/>
    <cellStyle name="Fuss 3 2 28" xfId="6511"/>
    <cellStyle name="Fuss 3 2 29" xfId="6512"/>
    <cellStyle name="Fuss 3 2 3" xfId="6513"/>
    <cellStyle name="Fuss 3 2 4" xfId="6514"/>
    <cellStyle name="Fuss 3 2 5" xfId="6515"/>
    <cellStyle name="Fuss 3 2 6" xfId="6516"/>
    <cellStyle name="Fuss 3 2 7" xfId="6517"/>
    <cellStyle name="Fuss 3 2 8" xfId="6518"/>
    <cellStyle name="Fuss 3 2 9" xfId="6519"/>
    <cellStyle name="Fuss 3 20" xfId="6520"/>
    <cellStyle name="Fuss 3 21" xfId="6521"/>
    <cellStyle name="Fuss 3 22" xfId="6522"/>
    <cellStyle name="Fuss 3 23" xfId="6523"/>
    <cellStyle name="Fuss 3 24" xfId="6524"/>
    <cellStyle name="Fuss 3 25" xfId="6525"/>
    <cellStyle name="Fuss 3 26" xfId="6526"/>
    <cellStyle name="Fuss 3 27" xfId="6527"/>
    <cellStyle name="Fuss 3 28" xfId="6528"/>
    <cellStyle name="Fuss 3 29" xfId="6529"/>
    <cellStyle name="Fuss 3 3" xfId="6530"/>
    <cellStyle name="Fuss 3 30" xfId="6531"/>
    <cellStyle name="Fuss 3 4" xfId="6532"/>
    <cellStyle name="Fuss 3 5" xfId="6533"/>
    <cellStyle name="Fuss 3 6" xfId="6534"/>
    <cellStyle name="Fuss 3 7" xfId="6535"/>
    <cellStyle name="Fuss 3 8" xfId="6536"/>
    <cellStyle name="Fuss 3 9" xfId="6537"/>
    <cellStyle name="Fuss 30" xfId="6538"/>
    <cellStyle name="Fuss 31" xfId="6539"/>
    <cellStyle name="Fuss 32" xfId="6540"/>
    <cellStyle name="Fuss 4" xfId="6541"/>
    <cellStyle name="Fuss 4 10" xfId="6542"/>
    <cellStyle name="Fuss 4 11" xfId="6543"/>
    <cellStyle name="Fuss 4 12" xfId="6544"/>
    <cellStyle name="Fuss 4 13" xfId="6545"/>
    <cellStyle name="Fuss 4 14" xfId="6546"/>
    <cellStyle name="Fuss 4 15" xfId="6547"/>
    <cellStyle name="Fuss 4 16" xfId="6548"/>
    <cellStyle name="Fuss 4 17" xfId="6549"/>
    <cellStyle name="Fuss 4 18" xfId="6550"/>
    <cellStyle name="Fuss 4 19" xfId="6551"/>
    <cellStyle name="Fuss 4 2" xfId="6552"/>
    <cellStyle name="Fuss 4 20" xfId="6553"/>
    <cellStyle name="Fuss 4 21" xfId="6554"/>
    <cellStyle name="Fuss 4 22" xfId="6555"/>
    <cellStyle name="Fuss 4 23" xfId="6556"/>
    <cellStyle name="Fuss 4 24" xfId="6557"/>
    <cellStyle name="Fuss 4 25" xfId="6558"/>
    <cellStyle name="Fuss 4 26" xfId="6559"/>
    <cellStyle name="Fuss 4 27" xfId="6560"/>
    <cellStyle name="Fuss 4 28" xfId="6561"/>
    <cellStyle name="Fuss 4 29" xfId="6562"/>
    <cellStyle name="Fuss 4 3" xfId="6563"/>
    <cellStyle name="Fuss 4 4" xfId="6564"/>
    <cellStyle name="Fuss 4 5" xfId="6565"/>
    <cellStyle name="Fuss 4 6" xfId="6566"/>
    <cellStyle name="Fuss 4 7" xfId="6567"/>
    <cellStyle name="Fuss 4 8" xfId="6568"/>
    <cellStyle name="Fuss 4 9" xfId="6569"/>
    <cellStyle name="Fuss 5" xfId="6570"/>
    <cellStyle name="Fuss 6" xfId="6571"/>
    <cellStyle name="Fuss 7" xfId="6572"/>
    <cellStyle name="Fuss 8" xfId="6573"/>
    <cellStyle name="Fuss 9" xfId="6574"/>
    <cellStyle name="Fuss_Adjustments" xfId="6575"/>
    <cellStyle name="gap" xfId="6576"/>
    <cellStyle name="gap 2" xfId="6577"/>
    <cellStyle name="gap 3" xfId="6578"/>
    <cellStyle name="Gauche_traitement" xfId="6579"/>
    <cellStyle name="God 2" xfId="6580"/>
    <cellStyle name="Good 10" xfId="6581"/>
    <cellStyle name="Good 11" xfId="6582"/>
    <cellStyle name="Good 12" xfId="6583"/>
    <cellStyle name="Good 2" xfId="6584"/>
    <cellStyle name="Good 2 2" xfId="6585"/>
    <cellStyle name="Good 2 2 2" xfId="6586"/>
    <cellStyle name="Good 2 3" xfId="6587"/>
    <cellStyle name="Good 2 4" xfId="6588"/>
    <cellStyle name="Good 3" xfId="6589"/>
    <cellStyle name="Good 4" xfId="6590"/>
    <cellStyle name="Good 5" xfId="6591"/>
    <cellStyle name="GOVDATA" xfId="6592"/>
    <cellStyle name="Grafico" xfId="6593"/>
    <cellStyle name="Grafico 10" xfId="6594"/>
    <cellStyle name="Grafico 2" xfId="6595"/>
    <cellStyle name="Grafico 2 2" xfId="6596"/>
    <cellStyle name="Grafico 2 3" xfId="6597"/>
    <cellStyle name="Grafico 3" xfId="6598"/>
    <cellStyle name="Grafico 3 2" xfId="6599"/>
    <cellStyle name="Grafico 3 3" xfId="6600"/>
    <cellStyle name="Grafico 4" xfId="6601"/>
    <cellStyle name="Grafico 4 2" xfId="6602"/>
    <cellStyle name="Grafico 4 3" xfId="6603"/>
    <cellStyle name="Grafico 5" xfId="6604"/>
    <cellStyle name="Grafico 5 2" xfId="6605"/>
    <cellStyle name="Grafico 5 3" xfId="6606"/>
    <cellStyle name="Grafico 6" xfId="6607"/>
    <cellStyle name="Grafico 6 2" xfId="6608"/>
    <cellStyle name="Grafico 6 3" xfId="6609"/>
    <cellStyle name="Grafico 7" xfId="6610"/>
    <cellStyle name="Grafico 7 2" xfId="6611"/>
    <cellStyle name="Grafico 7 3" xfId="6612"/>
    <cellStyle name="Grafico 8" xfId="6613"/>
    <cellStyle name="Grafico 8 2" xfId="6614"/>
    <cellStyle name="Grafico 8 3" xfId="6615"/>
    <cellStyle name="Grafico 9" xfId="6616"/>
    <cellStyle name="Grey" xfId="6617"/>
    <cellStyle name="Grey 2" xfId="6618"/>
    <cellStyle name="Grey 3" xfId="6619"/>
    <cellStyle name="Grey 4" xfId="6620"/>
    <cellStyle name="Grey 5" xfId="6621"/>
    <cellStyle name="Grey 6" xfId="6622"/>
    <cellStyle name="GreyBackground" xfId="6623"/>
    <cellStyle name="GreyBackground 2" xfId="6624"/>
    <cellStyle name="GreyBackground 3" xfId="6625"/>
    <cellStyle name="hard_num" xfId="6626"/>
    <cellStyle name="head" xfId="6627"/>
    <cellStyle name="Header" xfId="6628"/>
    <cellStyle name="HEADER 10" xfId="6629"/>
    <cellStyle name="Header 11" xfId="6630"/>
    <cellStyle name="Header 11 2" xfId="6631"/>
    <cellStyle name="Header 12" xfId="6632"/>
    <cellStyle name="Header 12 2" xfId="6633"/>
    <cellStyle name="Header 13" xfId="6634"/>
    <cellStyle name="Header 14" xfId="6635"/>
    <cellStyle name="Header 15" xfId="6636"/>
    <cellStyle name="HEADER 2" xfId="6637"/>
    <cellStyle name="Header 2 2" xfId="6638"/>
    <cellStyle name="HEADER 3" xfId="6639"/>
    <cellStyle name="HEADER 4" xfId="6640"/>
    <cellStyle name="HEADER 5" xfId="6641"/>
    <cellStyle name="HEADER 6" xfId="6642"/>
    <cellStyle name="HEADER 7" xfId="6643"/>
    <cellStyle name="HEADER 8" xfId="6644"/>
    <cellStyle name="HEADER 9" xfId="6645"/>
    <cellStyle name="Header style" xfId="6646"/>
    <cellStyle name="Header style 2" xfId="6647"/>
    <cellStyle name="Header style 2 2" xfId="6648"/>
    <cellStyle name="Header style 2 3" xfId="6649"/>
    <cellStyle name="Header style 3" xfId="6650"/>
    <cellStyle name="Header style 3 2" xfId="6651"/>
    <cellStyle name="Header style 3 3" xfId="6652"/>
    <cellStyle name="Header style 4" xfId="6653"/>
    <cellStyle name="Header style 4 2" xfId="6654"/>
    <cellStyle name="Header style 4 3" xfId="6655"/>
    <cellStyle name="Header style 5" xfId="6656"/>
    <cellStyle name="Header style 6" xfId="6657"/>
    <cellStyle name="Header style 7" xfId="6658"/>
    <cellStyle name="Header1" xfId="6659"/>
    <cellStyle name="Header1 2" xfId="6660"/>
    <cellStyle name="Header1 3" xfId="6661"/>
    <cellStyle name="Header2" xfId="6662"/>
    <cellStyle name="Header2 2" xfId="6663"/>
    <cellStyle name="Header2 2 2" xfId="6664"/>
    <cellStyle name="Header2 3" xfId="6665"/>
    <cellStyle name="Header2 3 2" xfId="6666"/>
    <cellStyle name="Header2 4" xfId="6667"/>
    <cellStyle name="Header2 5" xfId="6668"/>
    <cellStyle name="Headin - Style6" xfId="6669"/>
    <cellStyle name="Headin - Style6 2" xfId="6670"/>
    <cellStyle name="Headin - Style6 3" xfId="6671"/>
    <cellStyle name="Headin - Style7" xfId="6672"/>
    <cellStyle name="Headin - Style7 2" xfId="6673"/>
    <cellStyle name="Headin - Style7 3" xfId="6674"/>
    <cellStyle name="Heading" xfId="6675"/>
    <cellStyle name="Heading 1 2" xfId="6676"/>
    <cellStyle name="Heading 1 2 2" xfId="6677"/>
    <cellStyle name="Heading 1 2 2 2" xfId="6678"/>
    <cellStyle name="Heading 1 2 3" xfId="6679"/>
    <cellStyle name="Heading 1 2 4" xfId="6680"/>
    <cellStyle name="Heading 1 3" xfId="6681"/>
    <cellStyle name="Heading 1 3 2" xfId="6682"/>
    <cellStyle name="Heading 1 3 2 2" xfId="6683"/>
    <cellStyle name="Heading 1 3 3" xfId="6684"/>
    <cellStyle name="Heading 1 3 4" xfId="6685"/>
    <cellStyle name="Heading 1 4" xfId="6686"/>
    <cellStyle name="Heading 1 4 2" xfId="6687"/>
    <cellStyle name="Heading 1 4 2 2" xfId="6688"/>
    <cellStyle name="Heading 1 4 3" xfId="6689"/>
    <cellStyle name="Heading 1 4 4" xfId="6690"/>
    <cellStyle name="Heading 1 5" xfId="6691"/>
    <cellStyle name="Heading 1 5 2" xfId="6692"/>
    <cellStyle name="Heading 1 6" xfId="6693"/>
    <cellStyle name="Heading 1 7" xfId="6694"/>
    <cellStyle name="Heading 2 2" xfId="6695"/>
    <cellStyle name="Heading 2 2 2" xfId="6696"/>
    <cellStyle name="Heading 2 2 2 2" xfId="6697"/>
    <cellStyle name="Heading 2 2 3" xfId="6698"/>
    <cellStyle name="Heading 2 2 4" xfId="6699"/>
    <cellStyle name="Heading 2 3" xfId="6700"/>
    <cellStyle name="Heading 2 3 2" xfId="6701"/>
    <cellStyle name="Heading 2 3 2 2" xfId="6702"/>
    <cellStyle name="Heading 2 3 3" xfId="6703"/>
    <cellStyle name="Heading 2 3 4" xfId="6704"/>
    <cellStyle name="Heading 2 4" xfId="6705"/>
    <cellStyle name="Heading 2 4 2" xfId="6706"/>
    <cellStyle name="Heading 2 4 2 2" xfId="6707"/>
    <cellStyle name="Heading 2 4 3" xfId="6708"/>
    <cellStyle name="Heading 2 4 4" xfId="6709"/>
    <cellStyle name="Heading 2 5" xfId="6710"/>
    <cellStyle name="Heading 2 5 2" xfId="6711"/>
    <cellStyle name="Heading 2 5 3" xfId="6712"/>
    <cellStyle name="Heading 2 6" xfId="6713"/>
    <cellStyle name="Heading 2 7" xfId="6714"/>
    <cellStyle name="Heading 3 2" xfId="6715"/>
    <cellStyle name="Heading 3 2 2" xfId="6716"/>
    <cellStyle name="Heading 3 2 2 2" xfId="6717"/>
    <cellStyle name="Heading 3 2 3" xfId="6718"/>
    <cellStyle name="Heading 3 2 4" xfId="6719"/>
    <cellStyle name="Heading 3 3" xfId="6720"/>
    <cellStyle name="Heading 3 4" xfId="6721"/>
    <cellStyle name="Heading 3 5" xfId="6722"/>
    <cellStyle name="Heading 4 2" xfId="6723"/>
    <cellStyle name="Heading 4 2 2" xfId="6724"/>
    <cellStyle name="Heading 4 2 2 2" xfId="6725"/>
    <cellStyle name="Heading 4 2 3" xfId="6726"/>
    <cellStyle name="Heading 4 2 4" xfId="6727"/>
    <cellStyle name="Heading 4 3" xfId="6728"/>
    <cellStyle name="Heading 4 4" xfId="6729"/>
    <cellStyle name="Heading 4 5" xfId="6730"/>
    <cellStyle name="heading1" xfId="6731"/>
    <cellStyle name="Heading1 10" xfId="6732"/>
    <cellStyle name="HEADING1 11" xfId="6733"/>
    <cellStyle name="HEADING1 12" xfId="6734"/>
    <cellStyle name="HEADING1 13" xfId="6735"/>
    <cellStyle name="HEADING1 14" xfId="6736"/>
    <cellStyle name="HEADING1 15" xfId="6737"/>
    <cellStyle name="HEADING1 16" xfId="6738"/>
    <cellStyle name="HEADING1 17" xfId="6739"/>
    <cellStyle name="HEADING1 18" xfId="6740"/>
    <cellStyle name="HEADING1 19" xfId="6741"/>
    <cellStyle name="HEADING1 2" xfId="6742"/>
    <cellStyle name="Heading1 2 2" xfId="6743"/>
    <cellStyle name="HEADING1 20" xfId="6744"/>
    <cellStyle name="HEADING1 21" xfId="6745"/>
    <cellStyle name="HEADING1 22" xfId="6746"/>
    <cellStyle name="HEADING1 23" xfId="6747"/>
    <cellStyle name="HEADING1 24" xfId="6748"/>
    <cellStyle name="HEADING1 25" xfId="6749"/>
    <cellStyle name="HEADING1 26" xfId="6750"/>
    <cellStyle name="Heading1 27" xfId="6751"/>
    <cellStyle name="Heading1 28" xfId="6752"/>
    <cellStyle name="Heading1 29" xfId="6753"/>
    <cellStyle name="Heading1 3" xfId="6754"/>
    <cellStyle name="Heading1 30" xfId="6755"/>
    <cellStyle name="Heading1 4" xfId="6756"/>
    <cellStyle name="Heading1 5" xfId="6757"/>
    <cellStyle name="Heading1 6" xfId="6758"/>
    <cellStyle name="Heading1 7" xfId="6759"/>
    <cellStyle name="Heading1 8" xfId="6760"/>
    <cellStyle name="Heading1 9" xfId="6761"/>
    <cellStyle name="Heading2" xfId="6762"/>
    <cellStyle name="Heading2 10" xfId="6763"/>
    <cellStyle name="HEADING2 11" xfId="6764"/>
    <cellStyle name="HEADING2 12" xfId="6765"/>
    <cellStyle name="HEADING2 13" xfId="6766"/>
    <cellStyle name="HEADING2 14" xfId="6767"/>
    <cellStyle name="HEADING2 15" xfId="6768"/>
    <cellStyle name="HEADING2 16" xfId="6769"/>
    <cellStyle name="HEADING2 17" xfId="6770"/>
    <cellStyle name="HEADING2 18" xfId="6771"/>
    <cellStyle name="HEADING2 19" xfId="6772"/>
    <cellStyle name="HEADING2 2" xfId="6773"/>
    <cellStyle name="Heading2 2 2" xfId="6774"/>
    <cellStyle name="HEADING2 20" xfId="6775"/>
    <cellStyle name="HEADING2 21" xfId="6776"/>
    <cellStyle name="HEADING2 22" xfId="6777"/>
    <cellStyle name="HEADING2 23" xfId="6778"/>
    <cellStyle name="HEADING2 24" xfId="6779"/>
    <cellStyle name="HEADING2 25" xfId="6780"/>
    <cellStyle name="HEADING2 26" xfId="6781"/>
    <cellStyle name="Heading2 27" xfId="6782"/>
    <cellStyle name="Heading2 28" xfId="6783"/>
    <cellStyle name="Heading2 29" xfId="6784"/>
    <cellStyle name="Heading2 3" xfId="6785"/>
    <cellStyle name="Heading2 30" xfId="6786"/>
    <cellStyle name="Heading2 4" xfId="6787"/>
    <cellStyle name="Heading2 5" xfId="6788"/>
    <cellStyle name="Heading2 6" xfId="6789"/>
    <cellStyle name="Heading2 7" xfId="6790"/>
    <cellStyle name="Heading2 8" xfId="6791"/>
    <cellStyle name="Heading2 9" xfId="6792"/>
    <cellStyle name="Hiperhivatkozás" xfId="6793"/>
    <cellStyle name="Hiperhivatkozás 2" xfId="6794"/>
    <cellStyle name="Hiperhivatkozás 3" xfId="6795"/>
    <cellStyle name="Hipervínculo" xfId="6796"/>
    <cellStyle name="Hipervínculo 2" xfId="6797"/>
    <cellStyle name="Hipervínculo 2 2" xfId="6798"/>
    <cellStyle name="Hipervínculo 2 2 2" xfId="6799"/>
    <cellStyle name="Hipervínculo 2 3" xfId="6800"/>
    <cellStyle name="Hipervínculo 2 4" xfId="6801"/>
    <cellStyle name="Hipervínculo 2 5" xfId="6802"/>
    <cellStyle name="Hipervínculo 3" xfId="6803"/>
    <cellStyle name="Hipervínculo 3 2" xfId="6804"/>
    <cellStyle name="Hipervínculo 4" xfId="6805"/>
    <cellStyle name="Hipervínculo 4 2" xfId="6806"/>
    <cellStyle name="Hipervínculo 4 2 2" xfId="6807"/>
    <cellStyle name="Hipervínculo 5" xfId="6808"/>
    <cellStyle name="Hipervínculo 6" xfId="6809"/>
    <cellStyle name="Hipervínculo visitado" xfId="6810"/>
    <cellStyle name="Hipervínculo visitado 2" xfId="6811"/>
    <cellStyle name="Hipervínculo visitado 2 2" xfId="6812"/>
    <cellStyle name="Hipervínculo visitado 2 3" xfId="6813"/>
    <cellStyle name="Hipervínculo visitado 2 4" xfId="6814"/>
    <cellStyle name="Hipervínculo visitado 3" xfId="6815"/>
    <cellStyle name="Hipervínculo_10-01-03 2003 2003 NUEVOS RON -NUEVOS INTERESES" xfId="6816"/>
    <cellStyle name="Hyperlink 2" xfId="6817"/>
    <cellStyle name="Hyperlink 2 2" xfId="6818"/>
    <cellStyle name="Hyperlink 2 2 2" xfId="6819"/>
    <cellStyle name="Hyperlink 2 2 3" xfId="6820"/>
    <cellStyle name="Hyperlink 2 3" xfId="6821"/>
    <cellStyle name="Hyperlink 2 3 2" xfId="6822"/>
    <cellStyle name="Hyperlink 2 4" xfId="6823"/>
    <cellStyle name="Hyperlink 2 5" xfId="6824"/>
    <cellStyle name="Hyperlink 2 6" xfId="6825"/>
    <cellStyle name="Hyperlink 2 7" xfId="6826"/>
    <cellStyle name="Hyperlink 2 8" xfId="6827"/>
    <cellStyle name="Hyperlink 3" xfId="6828"/>
    <cellStyle name="Hyperlink 3 2" xfId="6829"/>
    <cellStyle name="Hyperlink 3 2 2" xfId="6830"/>
    <cellStyle name="Hyperlink 3 3" xfId="6831"/>
    <cellStyle name="Hyperlink 3 4" xfId="6832"/>
    <cellStyle name="Hyperlink 4" xfId="6833"/>
    <cellStyle name="Hyperlink 4 2" xfId="6834"/>
    <cellStyle name="Hyperlink 4 3" xfId="6835"/>
    <cellStyle name="Hyperlink 5" xfId="6836"/>
    <cellStyle name="Hyperlink 5 2" xfId="6837"/>
    <cellStyle name="Hyperlink 5 3" xfId="6838"/>
    <cellStyle name="Hyperlink 6" xfId="6839"/>
    <cellStyle name="Hyperlink 7" xfId="6840"/>
    <cellStyle name="Hyperlink 8" xfId="6841"/>
    <cellStyle name="Hyperlink 8 2" xfId="6842"/>
    <cellStyle name="Hyperlink 9" xfId="6843"/>
    <cellStyle name="Hyperlink seguido_NFGC_SPE_1995_2003" xfId="6844"/>
    <cellStyle name="Hyperlink䟟monetáris.xls Chart 4" xfId="6845"/>
    <cellStyle name="Hyperlink䟟monetáris.xls Chart 4 2" xfId="6846"/>
    <cellStyle name="Hyperlink䟟monetáris.xls Chart 4 3" xfId="6847"/>
    <cellStyle name="Îáû÷íûé_Table16" xfId="6848"/>
    <cellStyle name="imf-one decimal" xfId="6849"/>
    <cellStyle name="imf-one decimal 2" xfId="6850"/>
    <cellStyle name="imf-one decimal 3" xfId="6851"/>
    <cellStyle name="imf-one decimal 4" xfId="6852"/>
    <cellStyle name="imf-one decimal 5" xfId="6853"/>
    <cellStyle name="imf-one decimal 6" xfId="6854"/>
    <cellStyle name="imf-zero decimal" xfId="6855"/>
    <cellStyle name="imf-zero decimal 2" xfId="6856"/>
    <cellStyle name="imf-zero decimal 3" xfId="6857"/>
    <cellStyle name="imf-zero decimal 4" xfId="6858"/>
    <cellStyle name="imf-zero decimal 5" xfId="6859"/>
    <cellStyle name="imf-zero decimal 6" xfId="6860"/>
    <cellStyle name="Incorrecto" xfId="6861"/>
    <cellStyle name="Incorrecto 2" xfId="6862"/>
    <cellStyle name="Incorrecto 2 2" xfId="6863"/>
    <cellStyle name="Incorrecto 2 3" xfId="6864"/>
    <cellStyle name="Incorrecto 2 4" xfId="6865"/>
    <cellStyle name="Incorrecto 3" xfId="6866"/>
    <cellStyle name="Input [yellow]" xfId="6867"/>
    <cellStyle name="Input [yellow] 10" xfId="6868"/>
    <cellStyle name="Input [yellow] 10 10" xfId="6869"/>
    <cellStyle name="Input [yellow] 10 11" xfId="6870"/>
    <cellStyle name="Input [yellow] 10 12" xfId="6871"/>
    <cellStyle name="Input [yellow] 10 13" xfId="6872"/>
    <cellStyle name="Input [yellow] 10 14" xfId="6873"/>
    <cellStyle name="Input [yellow] 10 15" xfId="6874"/>
    <cellStyle name="Input [yellow] 10 16" xfId="6875"/>
    <cellStyle name="Input [yellow] 10 17" xfId="6876"/>
    <cellStyle name="Input [yellow] 10 18" xfId="6877"/>
    <cellStyle name="Input [yellow] 10 19" xfId="6878"/>
    <cellStyle name="Input [yellow] 10 2" xfId="6879"/>
    <cellStyle name="Input [yellow] 10 20" xfId="6880"/>
    <cellStyle name="Input [yellow] 10 21" xfId="6881"/>
    <cellStyle name="Input [yellow] 10 22" xfId="6882"/>
    <cellStyle name="Input [yellow] 10 23" xfId="6883"/>
    <cellStyle name="Input [yellow] 10 24" xfId="6884"/>
    <cellStyle name="Input [yellow] 10 25" xfId="6885"/>
    <cellStyle name="Input [yellow] 10 26" xfId="6886"/>
    <cellStyle name="Input [yellow] 10 27" xfId="6887"/>
    <cellStyle name="Input [yellow] 10 28" xfId="6888"/>
    <cellStyle name="Input [yellow] 10 29" xfId="6889"/>
    <cellStyle name="Input [yellow] 10 3" xfId="6890"/>
    <cellStyle name="Input [yellow] 10 4" xfId="6891"/>
    <cellStyle name="Input [yellow] 10 5" xfId="6892"/>
    <cellStyle name="Input [yellow] 10 6" xfId="6893"/>
    <cellStyle name="Input [yellow] 10 7" xfId="6894"/>
    <cellStyle name="Input [yellow] 10 8" xfId="6895"/>
    <cellStyle name="Input [yellow] 10 9" xfId="6896"/>
    <cellStyle name="Input [yellow] 11" xfId="6897"/>
    <cellStyle name="Input [yellow] 11 10" xfId="6898"/>
    <cellStyle name="Input [yellow] 11 11" xfId="6899"/>
    <cellStyle name="Input [yellow] 11 12" xfId="6900"/>
    <cellStyle name="Input [yellow] 11 13" xfId="6901"/>
    <cellStyle name="Input [yellow] 11 14" xfId="6902"/>
    <cellStyle name="Input [yellow] 11 15" xfId="6903"/>
    <cellStyle name="Input [yellow] 11 16" xfId="6904"/>
    <cellStyle name="Input [yellow] 11 17" xfId="6905"/>
    <cellStyle name="Input [yellow] 11 18" xfId="6906"/>
    <cellStyle name="Input [yellow] 11 19" xfId="6907"/>
    <cellStyle name="Input [yellow] 11 2" xfId="6908"/>
    <cellStyle name="Input [yellow] 11 20" xfId="6909"/>
    <cellStyle name="Input [yellow] 11 21" xfId="6910"/>
    <cellStyle name="Input [yellow] 11 22" xfId="6911"/>
    <cellStyle name="Input [yellow] 11 23" xfId="6912"/>
    <cellStyle name="Input [yellow] 11 24" xfId="6913"/>
    <cellStyle name="Input [yellow] 11 25" xfId="6914"/>
    <cellStyle name="Input [yellow] 11 26" xfId="6915"/>
    <cellStyle name="Input [yellow] 11 27" xfId="6916"/>
    <cellStyle name="Input [yellow] 11 28" xfId="6917"/>
    <cellStyle name="Input [yellow] 11 29" xfId="6918"/>
    <cellStyle name="Input [yellow] 11 3" xfId="6919"/>
    <cellStyle name="Input [yellow] 11 4" xfId="6920"/>
    <cellStyle name="Input [yellow] 11 5" xfId="6921"/>
    <cellStyle name="Input [yellow] 11 6" xfId="6922"/>
    <cellStyle name="Input [yellow] 11 7" xfId="6923"/>
    <cellStyle name="Input [yellow] 11 8" xfId="6924"/>
    <cellStyle name="Input [yellow] 11 9" xfId="6925"/>
    <cellStyle name="Input [yellow] 12" xfId="6926"/>
    <cellStyle name="Input [yellow] 13" xfId="6927"/>
    <cellStyle name="Input [yellow] 14" xfId="6928"/>
    <cellStyle name="Input [yellow] 15" xfId="6929"/>
    <cellStyle name="Input [yellow] 16" xfId="6930"/>
    <cellStyle name="Input [yellow] 17" xfId="6931"/>
    <cellStyle name="Input [yellow] 18" xfId="6932"/>
    <cellStyle name="Input [yellow] 2" xfId="6933"/>
    <cellStyle name="Input [yellow] 2 10" xfId="6934"/>
    <cellStyle name="Input [yellow] 2 11" xfId="6935"/>
    <cellStyle name="Input [yellow] 2 12" xfId="6936"/>
    <cellStyle name="Input [yellow] 2 13" xfId="6937"/>
    <cellStyle name="Input [yellow] 2 14" xfId="6938"/>
    <cellStyle name="Input [yellow] 2 15" xfId="6939"/>
    <cellStyle name="Input [yellow] 2 16" xfId="6940"/>
    <cellStyle name="Input [yellow] 2 17" xfId="6941"/>
    <cellStyle name="Input [yellow] 2 18" xfId="6942"/>
    <cellStyle name="Input [yellow] 2 19" xfId="6943"/>
    <cellStyle name="Input [yellow] 2 2" xfId="6944"/>
    <cellStyle name="Input [yellow] 2 2 10" xfId="6945"/>
    <cellStyle name="Input [yellow] 2 2 11" xfId="6946"/>
    <cellStyle name="Input [yellow] 2 2 12" xfId="6947"/>
    <cellStyle name="Input [yellow] 2 2 13" xfId="6948"/>
    <cellStyle name="Input [yellow] 2 2 14" xfId="6949"/>
    <cellStyle name="Input [yellow] 2 2 15" xfId="6950"/>
    <cellStyle name="Input [yellow] 2 2 16" xfId="6951"/>
    <cellStyle name="Input [yellow] 2 2 17" xfId="6952"/>
    <cellStyle name="Input [yellow] 2 2 18" xfId="6953"/>
    <cellStyle name="Input [yellow] 2 2 19" xfId="6954"/>
    <cellStyle name="Input [yellow] 2 2 2" xfId="6955"/>
    <cellStyle name="Input [yellow] 2 2 2 10" xfId="6956"/>
    <cellStyle name="Input [yellow] 2 2 2 11" xfId="6957"/>
    <cellStyle name="Input [yellow] 2 2 2 12" xfId="6958"/>
    <cellStyle name="Input [yellow] 2 2 2 13" xfId="6959"/>
    <cellStyle name="Input [yellow] 2 2 2 14" xfId="6960"/>
    <cellStyle name="Input [yellow] 2 2 2 15" xfId="6961"/>
    <cellStyle name="Input [yellow] 2 2 2 16" xfId="6962"/>
    <cellStyle name="Input [yellow] 2 2 2 17" xfId="6963"/>
    <cellStyle name="Input [yellow] 2 2 2 18" xfId="6964"/>
    <cellStyle name="Input [yellow] 2 2 2 19" xfId="6965"/>
    <cellStyle name="Input [yellow] 2 2 2 2" xfId="6966"/>
    <cellStyle name="Input [yellow] 2 2 2 20" xfId="6967"/>
    <cellStyle name="Input [yellow] 2 2 2 21" xfId="6968"/>
    <cellStyle name="Input [yellow] 2 2 2 22" xfId="6969"/>
    <cellStyle name="Input [yellow] 2 2 2 23" xfId="6970"/>
    <cellStyle name="Input [yellow] 2 2 2 24" xfId="6971"/>
    <cellStyle name="Input [yellow] 2 2 2 25" xfId="6972"/>
    <cellStyle name="Input [yellow] 2 2 2 26" xfId="6973"/>
    <cellStyle name="Input [yellow] 2 2 2 27" xfId="6974"/>
    <cellStyle name="Input [yellow] 2 2 2 28" xfId="6975"/>
    <cellStyle name="Input [yellow] 2 2 2 29" xfId="6976"/>
    <cellStyle name="Input [yellow] 2 2 2 3" xfId="6977"/>
    <cellStyle name="Input [yellow] 2 2 2 4" xfId="6978"/>
    <cellStyle name="Input [yellow] 2 2 2 5" xfId="6979"/>
    <cellStyle name="Input [yellow] 2 2 2 6" xfId="6980"/>
    <cellStyle name="Input [yellow] 2 2 2 7" xfId="6981"/>
    <cellStyle name="Input [yellow] 2 2 2 8" xfId="6982"/>
    <cellStyle name="Input [yellow] 2 2 2 9" xfId="6983"/>
    <cellStyle name="Input [yellow] 2 2 20" xfId="6984"/>
    <cellStyle name="Input [yellow] 2 2 21" xfId="6985"/>
    <cellStyle name="Input [yellow] 2 2 22" xfId="6986"/>
    <cellStyle name="Input [yellow] 2 2 23" xfId="6987"/>
    <cellStyle name="Input [yellow] 2 2 24" xfId="6988"/>
    <cellStyle name="Input [yellow] 2 2 25" xfId="6989"/>
    <cellStyle name="Input [yellow] 2 2 26" xfId="6990"/>
    <cellStyle name="Input [yellow] 2 2 27" xfId="6991"/>
    <cellStyle name="Input [yellow] 2 2 28" xfId="6992"/>
    <cellStyle name="Input [yellow] 2 2 29" xfId="6993"/>
    <cellStyle name="Input [yellow] 2 2 3" xfId="6994"/>
    <cellStyle name="Input [yellow] 2 2 30" xfId="6995"/>
    <cellStyle name="Input [yellow] 2 2 4" xfId="6996"/>
    <cellStyle name="Input [yellow] 2 2 5" xfId="6997"/>
    <cellStyle name="Input [yellow] 2 2 6" xfId="6998"/>
    <cellStyle name="Input [yellow] 2 2 7" xfId="6999"/>
    <cellStyle name="Input [yellow] 2 2 8" xfId="7000"/>
    <cellStyle name="Input [yellow] 2 2 9" xfId="7001"/>
    <cellStyle name="Input [yellow] 2 20" xfId="7002"/>
    <cellStyle name="Input [yellow] 2 21" xfId="7003"/>
    <cellStyle name="Input [yellow] 2 22" xfId="7004"/>
    <cellStyle name="Input [yellow] 2 23" xfId="7005"/>
    <cellStyle name="Input [yellow] 2 24" xfId="7006"/>
    <cellStyle name="Input [yellow] 2 25" xfId="7007"/>
    <cellStyle name="Input [yellow] 2 26" xfId="7008"/>
    <cellStyle name="Input [yellow] 2 27" xfId="7009"/>
    <cellStyle name="Input [yellow] 2 28" xfId="7010"/>
    <cellStyle name="Input [yellow] 2 29" xfId="7011"/>
    <cellStyle name="Input [yellow] 2 3" xfId="7012"/>
    <cellStyle name="Input [yellow] 2 3 10" xfId="7013"/>
    <cellStyle name="Input [yellow] 2 3 11" xfId="7014"/>
    <cellStyle name="Input [yellow] 2 3 12" xfId="7015"/>
    <cellStyle name="Input [yellow] 2 3 13" xfId="7016"/>
    <cellStyle name="Input [yellow] 2 3 14" xfId="7017"/>
    <cellStyle name="Input [yellow] 2 3 15" xfId="7018"/>
    <cellStyle name="Input [yellow] 2 3 16" xfId="7019"/>
    <cellStyle name="Input [yellow] 2 3 17" xfId="7020"/>
    <cellStyle name="Input [yellow] 2 3 18" xfId="7021"/>
    <cellStyle name="Input [yellow] 2 3 19" xfId="7022"/>
    <cellStyle name="Input [yellow] 2 3 2" xfId="7023"/>
    <cellStyle name="Input [yellow] 2 3 20" xfId="7024"/>
    <cellStyle name="Input [yellow] 2 3 21" xfId="7025"/>
    <cellStyle name="Input [yellow] 2 3 22" xfId="7026"/>
    <cellStyle name="Input [yellow] 2 3 23" xfId="7027"/>
    <cellStyle name="Input [yellow] 2 3 24" xfId="7028"/>
    <cellStyle name="Input [yellow] 2 3 25" xfId="7029"/>
    <cellStyle name="Input [yellow] 2 3 26" xfId="7030"/>
    <cellStyle name="Input [yellow] 2 3 27" xfId="7031"/>
    <cellStyle name="Input [yellow] 2 3 28" xfId="7032"/>
    <cellStyle name="Input [yellow] 2 3 29" xfId="7033"/>
    <cellStyle name="Input [yellow] 2 3 3" xfId="7034"/>
    <cellStyle name="Input [yellow] 2 3 4" xfId="7035"/>
    <cellStyle name="Input [yellow] 2 3 5" xfId="7036"/>
    <cellStyle name="Input [yellow] 2 3 6" xfId="7037"/>
    <cellStyle name="Input [yellow] 2 3 7" xfId="7038"/>
    <cellStyle name="Input [yellow] 2 3 8" xfId="7039"/>
    <cellStyle name="Input [yellow] 2 3 9" xfId="7040"/>
    <cellStyle name="Input [yellow] 2 30" xfId="7041"/>
    <cellStyle name="Input [yellow] 2 31" xfId="7042"/>
    <cellStyle name="Input [yellow] 2 4" xfId="7043"/>
    <cellStyle name="Input [yellow] 2 5" xfId="7044"/>
    <cellStyle name="Input [yellow] 2 6" xfId="7045"/>
    <cellStyle name="Input [yellow] 2 7" xfId="7046"/>
    <cellStyle name="Input [yellow] 2 8" xfId="7047"/>
    <cellStyle name="Input [yellow] 2 9" xfId="7048"/>
    <cellStyle name="Input [yellow] 3" xfId="7049"/>
    <cellStyle name="Input [yellow] 3 10" xfId="7050"/>
    <cellStyle name="Input [yellow] 3 11" xfId="7051"/>
    <cellStyle name="Input [yellow] 3 12" xfId="7052"/>
    <cellStyle name="Input [yellow] 3 13" xfId="7053"/>
    <cellStyle name="Input [yellow] 3 14" xfId="7054"/>
    <cellStyle name="Input [yellow] 3 15" xfId="7055"/>
    <cellStyle name="Input [yellow] 3 16" xfId="7056"/>
    <cellStyle name="Input [yellow] 3 17" xfId="7057"/>
    <cellStyle name="Input [yellow] 3 18" xfId="7058"/>
    <cellStyle name="Input [yellow] 3 19" xfId="7059"/>
    <cellStyle name="Input [yellow] 3 2" xfId="7060"/>
    <cellStyle name="Input [yellow] 3 2 10" xfId="7061"/>
    <cellStyle name="Input [yellow] 3 2 11" xfId="7062"/>
    <cellStyle name="Input [yellow] 3 2 12" xfId="7063"/>
    <cellStyle name="Input [yellow] 3 2 13" xfId="7064"/>
    <cellStyle name="Input [yellow] 3 2 14" xfId="7065"/>
    <cellStyle name="Input [yellow] 3 2 15" xfId="7066"/>
    <cellStyle name="Input [yellow] 3 2 16" xfId="7067"/>
    <cellStyle name="Input [yellow] 3 2 17" xfId="7068"/>
    <cellStyle name="Input [yellow] 3 2 18" xfId="7069"/>
    <cellStyle name="Input [yellow] 3 2 19" xfId="7070"/>
    <cellStyle name="Input [yellow] 3 2 2" xfId="7071"/>
    <cellStyle name="Input [yellow] 3 2 20" xfId="7072"/>
    <cellStyle name="Input [yellow] 3 2 21" xfId="7073"/>
    <cellStyle name="Input [yellow] 3 2 22" xfId="7074"/>
    <cellStyle name="Input [yellow] 3 2 23" xfId="7075"/>
    <cellStyle name="Input [yellow] 3 2 24" xfId="7076"/>
    <cellStyle name="Input [yellow] 3 2 25" xfId="7077"/>
    <cellStyle name="Input [yellow] 3 2 26" xfId="7078"/>
    <cellStyle name="Input [yellow] 3 2 27" xfId="7079"/>
    <cellStyle name="Input [yellow] 3 2 28" xfId="7080"/>
    <cellStyle name="Input [yellow] 3 2 29" xfId="7081"/>
    <cellStyle name="Input [yellow] 3 2 3" xfId="7082"/>
    <cellStyle name="Input [yellow] 3 2 4" xfId="7083"/>
    <cellStyle name="Input [yellow] 3 2 5" xfId="7084"/>
    <cellStyle name="Input [yellow] 3 2 6" xfId="7085"/>
    <cellStyle name="Input [yellow] 3 2 7" xfId="7086"/>
    <cellStyle name="Input [yellow] 3 2 8" xfId="7087"/>
    <cellStyle name="Input [yellow] 3 2 9" xfId="7088"/>
    <cellStyle name="Input [yellow] 3 20" xfId="7089"/>
    <cellStyle name="Input [yellow] 3 21" xfId="7090"/>
    <cellStyle name="Input [yellow] 3 22" xfId="7091"/>
    <cellStyle name="Input [yellow] 3 23" xfId="7092"/>
    <cellStyle name="Input [yellow] 3 24" xfId="7093"/>
    <cellStyle name="Input [yellow] 3 25" xfId="7094"/>
    <cellStyle name="Input [yellow] 3 26" xfId="7095"/>
    <cellStyle name="Input [yellow] 3 27" xfId="7096"/>
    <cellStyle name="Input [yellow] 3 28" xfId="7097"/>
    <cellStyle name="Input [yellow] 3 29" xfId="7098"/>
    <cellStyle name="Input [yellow] 3 3" xfId="7099"/>
    <cellStyle name="Input [yellow] 3 3 10" xfId="7100"/>
    <cellStyle name="Input [yellow] 3 3 11" xfId="7101"/>
    <cellStyle name="Input [yellow] 3 3 12" xfId="7102"/>
    <cellStyle name="Input [yellow] 3 3 13" xfId="7103"/>
    <cellStyle name="Input [yellow] 3 3 14" xfId="7104"/>
    <cellStyle name="Input [yellow] 3 3 15" xfId="7105"/>
    <cellStyle name="Input [yellow] 3 3 16" xfId="7106"/>
    <cellStyle name="Input [yellow] 3 3 17" xfId="7107"/>
    <cellStyle name="Input [yellow] 3 3 18" xfId="7108"/>
    <cellStyle name="Input [yellow] 3 3 19" xfId="7109"/>
    <cellStyle name="Input [yellow] 3 3 2" xfId="7110"/>
    <cellStyle name="Input [yellow] 3 3 20" xfId="7111"/>
    <cellStyle name="Input [yellow] 3 3 21" xfId="7112"/>
    <cellStyle name="Input [yellow] 3 3 22" xfId="7113"/>
    <cellStyle name="Input [yellow] 3 3 23" xfId="7114"/>
    <cellStyle name="Input [yellow] 3 3 24" xfId="7115"/>
    <cellStyle name="Input [yellow] 3 3 25" xfId="7116"/>
    <cellStyle name="Input [yellow] 3 3 26" xfId="7117"/>
    <cellStyle name="Input [yellow] 3 3 27" xfId="7118"/>
    <cellStyle name="Input [yellow] 3 3 28" xfId="7119"/>
    <cellStyle name="Input [yellow] 3 3 29" xfId="7120"/>
    <cellStyle name="Input [yellow] 3 3 3" xfId="7121"/>
    <cellStyle name="Input [yellow] 3 3 4" xfId="7122"/>
    <cellStyle name="Input [yellow] 3 3 5" xfId="7123"/>
    <cellStyle name="Input [yellow] 3 3 6" xfId="7124"/>
    <cellStyle name="Input [yellow] 3 3 7" xfId="7125"/>
    <cellStyle name="Input [yellow] 3 3 8" xfId="7126"/>
    <cellStyle name="Input [yellow] 3 3 9" xfId="7127"/>
    <cellStyle name="Input [yellow] 3 30" xfId="7128"/>
    <cellStyle name="Input [yellow] 3 31" xfId="7129"/>
    <cellStyle name="Input [yellow] 3 4" xfId="7130"/>
    <cellStyle name="Input [yellow] 3 5" xfId="7131"/>
    <cellStyle name="Input [yellow] 3 6" xfId="7132"/>
    <cellStyle name="Input [yellow] 3 7" xfId="7133"/>
    <cellStyle name="Input [yellow] 3 8" xfId="7134"/>
    <cellStyle name="Input [yellow] 3 9" xfId="7135"/>
    <cellStyle name="Input [yellow] 4" xfId="7136"/>
    <cellStyle name="Input [yellow] 4 10" xfId="7137"/>
    <cellStyle name="Input [yellow] 4 11" xfId="7138"/>
    <cellStyle name="Input [yellow] 4 12" xfId="7139"/>
    <cellStyle name="Input [yellow] 4 13" xfId="7140"/>
    <cellStyle name="Input [yellow] 4 14" xfId="7141"/>
    <cellStyle name="Input [yellow] 4 15" xfId="7142"/>
    <cellStyle name="Input [yellow] 4 16" xfId="7143"/>
    <cellStyle name="Input [yellow] 4 17" xfId="7144"/>
    <cellStyle name="Input [yellow] 4 18" xfId="7145"/>
    <cellStyle name="Input [yellow] 4 19" xfId="7146"/>
    <cellStyle name="Input [yellow] 4 2" xfId="7147"/>
    <cellStyle name="Input [yellow] 4 2 10" xfId="7148"/>
    <cellStyle name="Input [yellow] 4 2 11" xfId="7149"/>
    <cellStyle name="Input [yellow] 4 2 12" xfId="7150"/>
    <cellStyle name="Input [yellow] 4 2 13" xfId="7151"/>
    <cellStyle name="Input [yellow] 4 2 14" xfId="7152"/>
    <cellStyle name="Input [yellow] 4 2 15" xfId="7153"/>
    <cellStyle name="Input [yellow] 4 2 16" xfId="7154"/>
    <cellStyle name="Input [yellow] 4 2 17" xfId="7155"/>
    <cellStyle name="Input [yellow] 4 2 18" xfId="7156"/>
    <cellStyle name="Input [yellow] 4 2 19" xfId="7157"/>
    <cellStyle name="Input [yellow] 4 2 2" xfId="7158"/>
    <cellStyle name="Input [yellow] 4 2 20" xfId="7159"/>
    <cellStyle name="Input [yellow] 4 2 21" xfId="7160"/>
    <cellStyle name="Input [yellow] 4 2 22" xfId="7161"/>
    <cellStyle name="Input [yellow] 4 2 23" xfId="7162"/>
    <cellStyle name="Input [yellow] 4 2 24" xfId="7163"/>
    <cellStyle name="Input [yellow] 4 2 25" xfId="7164"/>
    <cellStyle name="Input [yellow] 4 2 26" xfId="7165"/>
    <cellStyle name="Input [yellow] 4 2 27" xfId="7166"/>
    <cellStyle name="Input [yellow] 4 2 28" xfId="7167"/>
    <cellStyle name="Input [yellow] 4 2 29" xfId="7168"/>
    <cellStyle name="Input [yellow] 4 2 3" xfId="7169"/>
    <cellStyle name="Input [yellow] 4 2 4" xfId="7170"/>
    <cellStyle name="Input [yellow] 4 2 5" xfId="7171"/>
    <cellStyle name="Input [yellow] 4 2 6" xfId="7172"/>
    <cellStyle name="Input [yellow] 4 2 7" xfId="7173"/>
    <cellStyle name="Input [yellow] 4 2 8" xfId="7174"/>
    <cellStyle name="Input [yellow] 4 2 9" xfId="7175"/>
    <cellStyle name="Input [yellow] 4 20" xfId="7176"/>
    <cellStyle name="Input [yellow] 4 21" xfId="7177"/>
    <cellStyle name="Input [yellow] 4 22" xfId="7178"/>
    <cellStyle name="Input [yellow] 4 23" xfId="7179"/>
    <cellStyle name="Input [yellow] 4 24" xfId="7180"/>
    <cellStyle name="Input [yellow] 4 25" xfId="7181"/>
    <cellStyle name="Input [yellow] 4 26" xfId="7182"/>
    <cellStyle name="Input [yellow] 4 27" xfId="7183"/>
    <cellStyle name="Input [yellow] 4 28" xfId="7184"/>
    <cellStyle name="Input [yellow] 4 29" xfId="7185"/>
    <cellStyle name="Input [yellow] 4 3" xfId="7186"/>
    <cellStyle name="Input [yellow] 4 3 10" xfId="7187"/>
    <cellStyle name="Input [yellow] 4 3 11" xfId="7188"/>
    <cellStyle name="Input [yellow] 4 3 12" xfId="7189"/>
    <cellStyle name="Input [yellow] 4 3 13" xfId="7190"/>
    <cellStyle name="Input [yellow] 4 3 14" xfId="7191"/>
    <cellStyle name="Input [yellow] 4 3 15" xfId="7192"/>
    <cellStyle name="Input [yellow] 4 3 16" xfId="7193"/>
    <cellStyle name="Input [yellow] 4 3 17" xfId="7194"/>
    <cellStyle name="Input [yellow] 4 3 18" xfId="7195"/>
    <cellStyle name="Input [yellow] 4 3 19" xfId="7196"/>
    <cellStyle name="Input [yellow] 4 3 2" xfId="7197"/>
    <cellStyle name="Input [yellow] 4 3 20" xfId="7198"/>
    <cellStyle name="Input [yellow] 4 3 21" xfId="7199"/>
    <cellStyle name="Input [yellow] 4 3 22" xfId="7200"/>
    <cellStyle name="Input [yellow] 4 3 23" xfId="7201"/>
    <cellStyle name="Input [yellow] 4 3 24" xfId="7202"/>
    <cellStyle name="Input [yellow] 4 3 25" xfId="7203"/>
    <cellStyle name="Input [yellow] 4 3 26" xfId="7204"/>
    <cellStyle name="Input [yellow] 4 3 27" xfId="7205"/>
    <cellStyle name="Input [yellow] 4 3 28" xfId="7206"/>
    <cellStyle name="Input [yellow] 4 3 29" xfId="7207"/>
    <cellStyle name="Input [yellow] 4 3 3" xfId="7208"/>
    <cellStyle name="Input [yellow] 4 3 4" xfId="7209"/>
    <cellStyle name="Input [yellow] 4 3 5" xfId="7210"/>
    <cellStyle name="Input [yellow] 4 3 6" xfId="7211"/>
    <cellStyle name="Input [yellow] 4 3 7" xfId="7212"/>
    <cellStyle name="Input [yellow] 4 3 8" xfId="7213"/>
    <cellStyle name="Input [yellow] 4 3 9" xfId="7214"/>
    <cellStyle name="Input [yellow] 4 30" xfId="7215"/>
    <cellStyle name="Input [yellow] 4 31" xfId="7216"/>
    <cellStyle name="Input [yellow] 4 4" xfId="7217"/>
    <cellStyle name="Input [yellow] 4 5" xfId="7218"/>
    <cellStyle name="Input [yellow] 4 6" xfId="7219"/>
    <cellStyle name="Input [yellow] 4 7" xfId="7220"/>
    <cellStyle name="Input [yellow] 4 8" xfId="7221"/>
    <cellStyle name="Input [yellow] 4 9" xfId="7222"/>
    <cellStyle name="Input [yellow] 5" xfId="7223"/>
    <cellStyle name="Input [yellow] 5 10" xfId="7224"/>
    <cellStyle name="Input [yellow] 5 11" xfId="7225"/>
    <cellStyle name="Input [yellow] 5 12" xfId="7226"/>
    <cellStyle name="Input [yellow] 5 13" xfId="7227"/>
    <cellStyle name="Input [yellow] 5 14" xfId="7228"/>
    <cellStyle name="Input [yellow] 5 15" xfId="7229"/>
    <cellStyle name="Input [yellow] 5 16" xfId="7230"/>
    <cellStyle name="Input [yellow] 5 17" xfId="7231"/>
    <cellStyle name="Input [yellow] 5 18" xfId="7232"/>
    <cellStyle name="Input [yellow] 5 19" xfId="7233"/>
    <cellStyle name="Input [yellow] 5 2" xfId="7234"/>
    <cellStyle name="Input [yellow] 5 20" xfId="7235"/>
    <cellStyle name="Input [yellow] 5 21" xfId="7236"/>
    <cellStyle name="Input [yellow] 5 22" xfId="7237"/>
    <cellStyle name="Input [yellow] 5 23" xfId="7238"/>
    <cellStyle name="Input [yellow] 5 24" xfId="7239"/>
    <cellStyle name="Input [yellow] 5 25" xfId="7240"/>
    <cellStyle name="Input [yellow] 5 26" xfId="7241"/>
    <cellStyle name="Input [yellow] 5 27" xfId="7242"/>
    <cellStyle name="Input [yellow] 5 28" xfId="7243"/>
    <cellStyle name="Input [yellow] 5 29" xfId="7244"/>
    <cellStyle name="Input [yellow] 5 3" xfId="7245"/>
    <cellStyle name="Input [yellow] 5 4" xfId="7246"/>
    <cellStyle name="Input [yellow] 5 5" xfId="7247"/>
    <cellStyle name="Input [yellow] 5 6" xfId="7248"/>
    <cellStyle name="Input [yellow] 5 7" xfId="7249"/>
    <cellStyle name="Input [yellow] 5 8" xfId="7250"/>
    <cellStyle name="Input [yellow] 5 9" xfId="7251"/>
    <cellStyle name="Input [yellow] 6" xfId="7252"/>
    <cellStyle name="Input [yellow] 6 10" xfId="7253"/>
    <cellStyle name="Input [yellow] 6 11" xfId="7254"/>
    <cellStyle name="Input [yellow] 6 12" xfId="7255"/>
    <cellStyle name="Input [yellow] 6 13" xfId="7256"/>
    <cellStyle name="Input [yellow] 6 14" xfId="7257"/>
    <cellStyle name="Input [yellow] 6 15" xfId="7258"/>
    <cellStyle name="Input [yellow] 6 16" xfId="7259"/>
    <cellStyle name="Input [yellow] 6 17" xfId="7260"/>
    <cellStyle name="Input [yellow] 6 18" xfId="7261"/>
    <cellStyle name="Input [yellow] 6 19" xfId="7262"/>
    <cellStyle name="Input [yellow] 6 2" xfId="7263"/>
    <cellStyle name="Input [yellow] 6 20" xfId="7264"/>
    <cellStyle name="Input [yellow] 6 21" xfId="7265"/>
    <cellStyle name="Input [yellow] 6 22" xfId="7266"/>
    <cellStyle name="Input [yellow] 6 23" xfId="7267"/>
    <cellStyle name="Input [yellow] 6 24" xfId="7268"/>
    <cellStyle name="Input [yellow] 6 25" xfId="7269"/>
    <cellStyle name="Input [yellow] 6 26" xfId="7270"/>
    <cellStyle name="Input [yellow] 6 27" xfId="7271"/>
    <cellStyle name="Input [yellow] 6 28" xfId="7272"/>
    <cellStyle name="Input [yellow] 6 29" xfId="7273"/>
    <cellStyle name="Input [yellow] 6 3" xfId="7274"/>
    <cellStyle name="Input [yellow] 6 4" xfId="7275"/>
    <cellStyle name="Input [yellow] 6 5" xfId="7276"/>
    <cellStyle name="Input [yellow] 6 6" xfId="7277"/>
    <cellStyle name="Input [yellow] 6 7" xfId="7278"/>
    <cellStyle name="Input [yellow] 6 8" xfId="7279"/>
    <cellStyle name="Input [yellow] 6 9" xfId="7280"/>
    <cellStyle name="Input [yellow] 7" xfId="7281"/>
    <cellStyle name="Input [yellow] 7 10" xfId="7282"/>
    <cellStyle name="Input [yellow] 7 11" xfId="7283"/>
    <cellStyle name="Input [yellow] 7 12" xfId="7284"/>
    <cellStyle name="Input [yellow] 7 13" xfId="7285"/>
    <cellStyle name="Input [yellow] 7 14" xfId="7286"/>
    <cellStyle name="Input [yellow] 7 15" xfId="7287"/>
    <cellStyle name="Input [yellow] 7 16" xfId="7288"/>
    <cellStyle name="Input [yellow] 7 17" xfId="7289"/>
    <cellStyle name="Input [yellow] 7 18" xfId="7290"/>
    <cellStyle name="Input [yellow] 7 19" xfId="7291"/>
    <cellStyle name="Input [yellow] 7 2" xfId="7292"/>
    <cellStyle name="Input [yellow] 7 20" xfId="7293"/>
    <cellStyle name="Input [yellow] 7 21" xfId="7294"/>
    <cellStyle name="Input [yellow] 7 22" xfId="7295"/>
    <cellStyle name="Input [yellow] 7 23" xfId="7296"/>
    <cellStyle name="Input [yellow] 7 24" xfId="7297"/>
    <cellStyle name="Input [yellow] 7 25" xfId="7298"/>
    <cellStyle name="Input [yellow] 7 26" xfId="7299"/>
    <cellStyle name="Input [yellow] 7 27" xfId="7300"/>
    <cellStyle name="Input [yellow] 7 28" xfId="7301"/>
    <cellStyle name="Input [yellow] 7 29" xfId="7302"/>
    <cellStyle name="Input [yellow] 7 3" xfId="7303"/>
    <cellStyle name="Input [yellow] 7 4" xfId="7304"/>
    <cellStyle name="Input [yellow] 7 5" xfId="7305"/>
    <cellStyle name="Input [yellow] 7 6" xfId="7306"/>
    <cellStyle name="Input [yellow] 7 7" xfId="7307"/>
    <cellStyle name="Input [yellow] 7 8" xfId="7308"/>
    <cellStyle name="Input [yellow] 7 9" xfId="7309"/>
    <cellStyle name="Input [yellow] 8" xfId="7310"/>
    <cellStyle name="Input [yellow] 8 10" xfId="7311"/>
    <cellStyle name="Input [yellow] 8 11" xfId="7312"/>
    <cellStyle name="Input [yellow] 8 12" xfId="7313"/>
    <cellStyle name="Input [yellow] 8 13" xfId="7314"/>
    <cellStyle name="Input [yellow] 8 14" xfId="7315"/>
    <cellStyle name="Input [yellow] 8 15" xfId="7316"/>
    <cellStyle name="Input [yellow] 8 16" xfId="7317"/>
    <cellStyle name="Input [yellow] 8 17" xfId="7318"/>
    <cellStyle name="Input [yellow] 8 18" xfId="7319"/>
    <cellStyle name="Input [yellow] 8 19" xfId="7320"/>
    <cellStyle name="Input [yellow] 8 2" xfId="7321"/>
    <cellStyle name="Input [yellow] 8 20" xfId="7322"/>
    <cellStyle name="Input [yellow] 8 21" xfId="7323"/>
    <cellStyle name="Input [yellow] 8 22" xfId="7324"/>
    <cellStyle name="Input [yellow] 8 23" xfId="7325"/>
    <cellStyle name="Input [yellow] 8 24" xfId="7326"/>
    <cellStyle name="Input [yellow] 8 25" xfId="7327"/>
    <cellStyle name="Input [yellow] 8 26" xfId="7328"/>
    <cellStyle name="Input [yellow] 8 27" xfId="7329"/>
    <cellStyle name="Input [yellow] 8 28" xfId="7330"/>
    <cellStyle name="Input [yellow] 8 29" xfId="7331"/>
    <cellStyle name="Input [yellow] 8 3" xfId="7332"/>
    <cellStyle name="Input [yellow] 8 4" xfId="7333"/>
    <cellStyle name="Input [yellow] 8 5" xfId="7334"/>
    <cellStyle name="Input [yellow] 8 6" xfId="7335"/>
    <cellStyle name="Input [yellow] 8 7" xfId="7336"/>
    <cellStyle name="Input [yellow] 8 8" xfId="7337"/>
    <cellStyle name="Input [yellow] 8 9" xfId="7338"/>
    <cellStyle name="Input [yellow] 9" xfId="7339"/>
    <cellStyle name="Input [yellow] 9 10" xfId="7340"/>
    <cellStyle name="Input [yellow] 9 11" xfId="7341"/>
    <cellStyle name="Input [yellow] 9 12" xfId="7342"/>
    <cellStyle name="Input [yellow] 9 13" xfId="7343"/>
    <cellStyle name="Input [yellow] 9 14" xfId="7344"/>
    <cellStyle name="Input [yellow] 9 15" xfId="7345"/>
    <cellStyle name="Input [yellow] 9 16" xfId="7346"/>
    <cellStyle name="Input [yellow] 9 17" xfId="7347"/>
    <cellStyle name="Input [yellow] 9 18" xfId="7348"/>
    <cellStyle name="Input [yellow] 9 19" xfId="7349"/>
    <cellStyle name="Input [yellow] 9 2" xfId="7350"/>
    <cellStyle name="Input [yellow] 9 20" xfId="7351"/>
    <cellStyle name="Input [yellow] 9 21" xfId="7352"/>
    <cellStyle name="Input [yellow] 9 22" xfId="7353"/>
    <cellStyle name="Input [yellow] 9 23" xfId="7354"/>
    <cellStyle name="Input [yellow] 9 24" xfId="7355"/>
    <cellStyle name="Input [yellow] 9 25" xfId="7356"/>
    <cellStyle name="Input [yellow] 9 26" xfId="7357"/>
    <cellStyle name="Input [yellow] 9 27" xfId="7358"/>
    <cellStyle name="Input [yellow] 9 28" xfId="7359"/>
    <cellStyle name="Input [yellow] 9 29" xfId="7360"/>
    <cellStyle name="Input [yellow] 9 3" xfId="7361"/>
    <cellStyle name="Input [yellow] 9 4" xfId="7362"/>
    <cellStyle name="Input [yellow] 9 5" xfId="7363"/>
    <cellStyle name="Input [yellow] 9 6" xfId="7364"/>
    <cellStyle name="Input [yellow] 9 7" xfId="7365"/>
    <cellStyle name="Input [yellow] 9 8" xfId="7366"/>
    <cellStyle name="Input [yellow] 9 9" xfId="7367"/>
    <cellStyle name="Input 10" xfId="7368"/>
    <cellStyle name="Input 10 10" xfId="7369"/>
    <cellStyle name="Input 10 11" xfId="7370"/>
    <cellStyle name="Input 10 12" xfId="7371"/>
    <cellStyle name="Input 10 13" xfId="7372"/>
    <cellStyle name="Input 10 14" xfId="7373"/>
    <cellStyle name="Input 10 15" xfId="7374"/>
    <cellStyle name="Input 10 16" xfId="7375"/>
    <cellStyle name="Input 10 17" xfId="7376"/>
    <cellStyle name="Input 10 18" xfId="7377"/>
    <cellStyle name="Input 10 19" xfId="7378"/>
    <cellStyle name="Input 10 2" xfId="7379"/>
    <cellStyle name="Input 10 2 10" xfId="7380"/>
    <cellStyle name="Input 10 2 11" xfId="7381"/>
    <cellStyle name="Input 10 2 12" xfId="7382"/>
    <cellStyle name="Input 10 2 13" xfId="7383"/>
    <cellStyle name="Input 10 2 14" xfId="7384"/>
    <cellStyle name="Input 10 2 15" xfId="7385"/>
    <cellStyle name="Input 10 2 16" xfId="7386"/>
    <cellStyle name="Input 10 2 17" xfId="7387"/>
    <cellStyle name="Input 10 2 18" xfId="7388"/>
    <cellStyle name="Input 10 2 19" xfId="7389"/>
    <cellStyle name="Input 10 2 2" xfId="7390"/>
    <cellStyle name="Input 10 2 20" xfId="7391"/>
    <cellStyle name="Input 10 2 21" xfId="7392"/>
    <cellStyle name="Input 10 2 22" xfId="7393"/>
    <cellStyle name="Input 10 2 23" xfId="7394"/>
    <cellStyle name="Input 10 2 24" xfId="7395"/>
    <cellStyle name="Input 10 2 25" xfId="7396"/>
    <cellStyle name="Input 10 2 26" xfId="7397"/>
    <cellStyle name="Input 10 2 27" xfId="7398"/>
    <cellStyle name="Input 10 2 28" xfId="7399"/>
    <cellStyle name="Input 10 2 29" xfId="7400"/>
    <cellStyle name="Input 10 2 3" xfId="7401"/>
    <cellStyle name="Input 10 2 4" xfId="7402"/>
    <cellStyle name="Input 10 2 5" xfId="7403"/>
    <cellStyle name="Input 10 2 6" xfId="7404"/>
    <cellStyle name="Input 10 2 7" xfId="7405"/>
    <cellStyle name="Input 10 2 8" xfId="7406"/>
    <cellStyle name="Input 10 2 9" xfId="7407"/>
    <cellStyle name="Input 10 20" xfId="7408"/>
    <cellStyle name="Input 10 21" xfId="7409"/>
    <cellStyle name="Input 10 22" xfId="7410"/>
    <cellStyle name="Input 10 23" xfId="7411"/>
    <cellStyle name="Input 10 24" xfId="7412"/>
    <cellStyle name="Input 10 25" xfId="7413"/>
    <cellStyle name="Input 10 26" xfId="7414"/>
    <cellStyle name="Input 10 27" xfId="7415"/>
    <cellStyle name="Input 10 28" xfId="7416"/>
    <cellStyle name="Input 10 29" xfId="7417"/>
    <cellStyle name="Input 10 3" xfId="7418"/>
    <cellStyle name="Input 10 3 2" xfId="7419"/>
    <cellStyle name="Input 10 30" xfId="7420"/>
    <cellStyle name="Input 10 31" xfId="7421"/>
    <cellStyle name="Input 10 4" xfId="7422"/>
    <cellStyle name="Input 10 5" xfId="7423"/>
    <cellStyle name="Input 10 6" xfId="7424"/>
    <cellStyle name="Input 10 7" xfId="7425"/>
    <cellStyle name="Input 10 8" xfId="7426"/>
    <cellStyle name="Input 10 9" xfId="7427"/>
    <cellStyle name="Input 11" xfId="7428"/>
    <cellStyle name="Input 11 10" xfId="7429"/>
    <cellStyle name="Input 11 11" xfId="7430"/>
    <cellStyle name="Input 11 12" xfId="7431"/>
    <cellStyle name="Input 11 13" xfId="7432"/>
    <cellStyle name="Input 11 14" xfId="7433"/>
    <cellStyle name="Input 11 15" xfId="7434"/>
    <cellStyle name="Input 11 16" xfId="7435"/>
    <cellStyle name="Input 11 17" xfId="7436"/>
    <cellStyle name="Input 11 18" xfId="7437"/>
    <cellStyle name="Input 11 19" xfId="7438"/>
    <cellStyle name="Input 11 2" xfId="7439"/>
    <cellStyle name="Input 11 2 10" xfId="7440"/>
    <cellStyle name="Input 11 2 11" xfId="7441"/>
    <cellStyle name="Input 11 2 12" xfId="7442"/>
    <cellStyle name="Input 11 2 13" xfId="7443"/>
    <cellStyle name="Input 11 2 14" xfId="7444"/>
    <cellStyle name="Input 11 2 15" xfId="7445"/>
    <cellStyle name="Input 11 2 16" xfId="7446"/>
    <cellStyle name="Input 11 2 17" xfId="7447"/>
    <cellStyle name="Input 11 2 18" xfId="7448"/>
    <cellStyle name="Input 11 2 19" xfId="7449"/>
    <cellStyle name="Input 11 2 2" xfId="7450"/>
    <cellStyle name="Input 11 2 20" xfId="7451"/>
    <cellStyle name="Input 11 2 21" xfId="7452"/>
    <cellStyle name="Input 11 2 22" xfId="7453"/>
    <cellStyle name="Input 11 2 23" xfId="7454"/>
    <cellStyle name="Input 11 2 24" xfId="7455"/>
    <cellStyle name="Input 11 2 25" xfId="7456"/>
    <cellStyle name="Input 11 2 26" xfId="7457"/>
    <cellStyle name="Input 11 2 27" xfId="7458"/>
    <cellStyle name="Input 11 2 28" xfId="7459"/>
    <cellStyle name="Input 11 2 29" xfId="7460"/>
    <cellStyle name="Input 11 2 3" xfId="7461"/>
    <cellStyle name="Input 11 2 4" xfId="7462"/>
    <cellStyle name="Input 11 2 5" xfId="7463"/>
    <cellStyle name="Input 11 2 6" xfId="7464"/>
    <cellStyle name="Input 11 2 7" xfId="7465"/>
    <cellStyle name="Input 11 2 8" xfId="7466"/>
    <cellStyle name="Input 11 2 9" xfId="7467"/>
    <cellStyle name="Input 11 20" xfId="7468"/>
    <cellStyle name="Input 11 21" xfId="7469"/>
    <cellStyle name="Input 11 22" xfId="7470"/>
    <cellStyle name="Input 11 23" xfId="7471"/>
    <cellStyle name="Input 11 24" xfId="7472"/>
    <cellStyle name="Input 11 25" xfId="7473"/>
    <cellStyle name="Input 11 26" xfId="7474"/>
    <cellStyle name="Input 11 27" xfId="7475"/>
    <cellStyle name="Input 11 28" xfId="7476"/>
    <cellStyle name="Input 11 29" xfId="7477"/>
    <cellStyle name="Input 11 3" xfId="7478"/>
    <cellStyle name="Input 11 3 2" xfId="7479"/>
    <cellStyle name="Input 11 30" xfId="7480"/>
    <cellStyle name="Input 11 31" xfId="7481"/>
    <cellStyle name="Input 11 4" xfId="7482"/>
    <cellStyle name="Input 11 5" xfId="7483"/>
    <cellStyle name="Input 11 6" xfId="7484"/>
    <cellStyle name="Input 11 7" xfId="7485"/>
    <cellStyle name="Input 11 8" xfId="7486"/>
    <cellStyle name="Input 11 9" xfId="7487"/>
    <cellStyle name="Input 12" xfId="7488"/>
    <cellStyle name="Input 12 10" xfId="7489"/>
    <cellStyle name="Input 12 11" xfId="7490"/>
    <cellStyle name="Input 12 12" xfId="7491"/>
    <cellStyle name="Input 12 13" xfId="7492"/>
    <cellStyle name="Input 12 14" xfId="7493"/>
    <cellStyle name="Input 12 15" xfId="7494"/>
    <cellStyle name="Input 12 16" xfId="7495"/>
    <cellStyle name="Input 12 17" xfId="7496"/>
    <cellStyle name="Input 12 18" xfId="7497"/>
    <cellStyle name="Input 12 19" xfId="7498"/>
    <cellStyle name="Input 12 2" xfId="7499"/>
    <cellStyle name="Input 12 2 10" xfId="7500"/>
    <cellStyle name="Input 12 2 11" xfId="7501"/>
    <cellStyle name="Input 12 2 12" xfId="7502"/>
    <cellStyle name="Input 12 2 13" xfId="7503"/>
    <cellStyle name="Input 12 2 14" xfId="7504"/>
    <cellStyle name="Input 12 2 15" xfId="7505"/>
    <cellStyle name="Input 12 2 16" xfId="7506"/>
    <cellStyle name="Input 12 2 17" xfId="7507"/>
    <cellStyle name="Input 12 2 18" xfId="7508"/>
    <cellStyle name="Input 12 2 19" xfId="7509"/>
    <cellStyle name="Input 12 2 2" xfId="7510"/>
    <cellStyle name="Input 12 2 20" xfId="7511"/>
    <cellStyle name="Input 12 2 21" xfId="7512"/>
    <cellStyle name="Input 12 2 22" xfId="7513"/>
    <cellStyle name="Input 12 2 23" xfId="7514"/>
    <cellStyle name="Input 12 2 24" xfId="7515"/>
    <cellStyle name="Input 12 2 25" xfId="7516"/>
    <cellStyle name="Input 12 2 26" xfId="7517"/>
    <cellStyle name="Input 12 2 27" xfId="7518"/>
    <cellStyle name="Input 12 2 28" xfId="7519"/>
    <cellStyle name="Input 12 2 29" xfId="7520"/>
    <cellStyle name="Input 12 2 3" xfId="7521"/>
    <cellStyle name="Input 12 2 4" xfId="7522"/>
    <cellStyle name="Input 12 2 5" xfId="7523"/>
    <cellStyle name="Input 12 2 6" xfId="7524"/>
    <cellStyle name="Input 12 2 7" xfId="7525"/>
    <cellStyle name="Input 12 2 8" xfId="7526"/>
    <cellStyle name="Input 12 2 9" xfId="7527"/>
    <cellStyle name="Input 12 20" xfId="7528"/>
    <cellStyle name="Input 12 21" xfId="7529"/>
    <cellStyle name="Input 12 22" xfId="7530"/>
    <cellStyle name="Input 12 23" xfId="7531"/>
    <cellStyle name="Input 12 24" xfId="7532"/>
    <cellStyle name="Input 12 25" xfId="7533"/>
    <cellStyle name="Input 12 26" xfId="7534"/>
    <cellStyle name="Input 12 27" xfId="7535"/>
    <cellStyle name="Input 12 28" xfId="7536"/>
    <cellStyle name="Input 12 29" xfId="7537"/>
    <cellStyle name="Input 12 3" xfId="7538"/>
    <cellStyle name="Input 12 30" xfId="7539"/>
    <cellStyle name="Input 12 4" xfId="7540"/>
    <cellStyle name="Input 12 5" xfId="7541"/>
    <cellStyle name="Input 12 6" xfId="7542"/>
    <cellStyle name="Input 12 7" xfId="7543"/>
    <cellStyle name="Input 12 8" xfId="7544"/>
    <cellStyle name="Input 12 9" xfId="7545"/>
    <cellStyle name="Input 13" xfId="7546"/>
    <cellStyle name="Input 13 10" xfId="7547"/>
    <cellStyle name="Input 13 11" xfId="7548"/>
    <cellStyle name="Input 13 12" xfId="7549"/>
    <cellStyle name="Input 13 13" xfId="7550"/>
    <cellStyle name="Input 13 14" xfId="7551"/>
    <cellStyle name="Input 13 15" xfId="7552"/>
    <cellStyle name="Input 13 16" xfId="7553"/>
    <cellStyle name="Input 13 17" xfId="7554"/>
    <cellStyle name="Input 13 18" xfId="7555"/>
    <cellStyle name="Input 13 19" xfId="7556"/>
    <cellStyle name="Input 13 2" xfId="7557"/>
    <cellStyle name="Input 13 2 10" xfId="7558"/>
    <cellStyle name="Input 13 2 11" xfId="7559"/>
    <cellStyle name="Input 13 2 12" xfId="7560"/>
    <cellStyle name="Input 13 2 13" xfId="7561"/>
    <cellStyle name="Input 13 2 14" xfId="7562"/>
    <cellStyle name="Input 13 2 15" xfId="7563"/>
    <cellStyle name="Input 13 2 16" xfId="7564"/>
    <cellStyle name="Input 13 2 17" xfId="7565"/>
    <cellStyle name="Input 13 2 18" xfId="7566"/>
    <cellStyle name="Input 13 2 19" xfId="7567"/>
    <cellStyle name="Input 13 2 2" xfId="7568"/>
    <cellStyle name="Input 13 2 20" xfId="7569"/>
    <cellStyle name="Input 13 2 21" xfId="7570"/>
    <cellStyle name="Input 13 2 22" xfId="7571"/>
    <cellStyle name="Input 13 2 23" xfId="7572"/>
    <cellStyle name="Input 13 2 24" xfId="7573"/>
    <cellStyle name="Input 13 2 25" xfId="7574"/>
    <cellStyle name="Input 13 2 26" xfId="7575"/>
    <cellStyle name="Input 13 2 27" xfId="7576"/>
    <cellStyle name="Input 13 2 28" xfId="7577"/>
    <cellStyle name="Input 13 2 29" xfId="7578"/>
    <cellStyle name="Input 13 2 3" xfId="7579"/>
    <cellStyle name="Input 13 2 4" xfId="7580"/>
    <cellStyle name="Input 13 2 5" xfId="7581"/>
    <cellStyle name="Input 13 2 6" xfId="7582"/>
    <cellStyle name="Input 13 2 7" xfId="7583"/>
    <cellStyle name="Input 13 2 8" xfId="7584"/>
    <cellStyle name="Input 13 2 9" xfId="7585"/>
    <cellStyle name="Input 13 20" xfId="7586"/>
    <cellStyle name="Input 13 21" xfId="7587"/>
    <cellStyle name="Input 13 22" xfId="7588"/>
    <cellStyle name="Input 13 23" xfId="7589"/>
    <cellStyle name="Input 13 24" xfId="7590"/>
    <cellStyle name="Input 13 25" xfId="7591"/>
    <cellStyle name="Input 13 26" xfId="7592"/>
    <cellStyle name="Input 13 27" xfId="7593"/>
    <cellStyle name="Input 13 28" xfId="7594"/>
    <cellStyle name="Input 13 29" xfId="7595"/>
    <cellStyle name="Input 13 3" xfId="7596"/>
    <cellStyle name="Input 13 30" xfId="7597"/>
    <cellStyle name="Input 13 4" xfId="7598"/>
    <cellStyle name="Input 13 5" xfId="7599"/>
    <cellStyle name="Input 13 6" xfId="7600"/>
    <cellStyle name="Input 13 7" xfId="7601"/>
    <cellStyle name="Input 13 8" xfId="7602"/>
    <cellStyle name="Input 13 9" xfId="7603"/>
    <cellStyle name="Input 14" xfId="7604"/>
    <cellStyle name="Input 14 10" xfId="7605"/>
    <cellStyle name="Input 14 11" xfId="7606"/>
    <cellStyle name="Input 14 12" xfId="7607"/>
    <cellStyle name="Input 14 13" xfId="7608"/>
    <cellStyle name="Input 14 14" xfId="7609"/>
    <cellStyle name="Input 14 15" xfId="7610"/>
    <cellStyle name="Input 14 16" xfId="7611"/>
    <cellStyle name="Input 14 17" xfId="7612"/>
    <cellStyle name="Input 14 18" xfId="7613"/>
    <cellStyle name="Input 14 19" xfId="7614"/>
    <cellStyle name="Input 14 2" xfId="7615"/>
    <cellStyle name="Input 14 2 10" xfId="7616"/>
    <cellStyle name="Input 14 2 11" xfId="7617"/>
    <cellStyle name="Input 14 2 12" xfId="7618"/>
    <cellStyle name="Input 14 2 13" xfId="7619"/>
    <cellStyle name="Input 14 2 14" xfId="7620"/>
    <cellStyle name="Input 14 2 15" xfId="7621"/>
    <cellStyle name="Input 14 2 16" xfId="7622"/>
    <cellStyle name="Input 14 2 17" xfId="7623"/>
    <cellStyle name="Input 14 2 18" xfId="7624"/>
    <cellStyle name="Input 14 2 19" xfId="7625"/>
    <cellStyle name="Input 14 2 2" xfId="7626"/>
    <cellStyle name="Input 14 2 20" xfId="7627"/>
    <cellStyle name="Input 14 2 21" xfId="7628"/>
    <cellStyle name="Input 14 2 22" xfId="7629"/>
    <cellStyle name="Input 14 2 23" xfId="7630"/>
    <cellStyle name="Input 14 2 24" xfId="7631"/>
    <cellStyle name="Input 14 2 25" xfId="7632"/>
    <cellStyle name="Input 14 2 26" xfId="7633"/>
    <cellStyle name="Input 14 2 27" xfId="7634"/>
    <cellStyle name="Input 14 2 28" xfId="7635"/>
    <cellStyle name="Input 14 2 29" xfId="7636"/>
    <cellStyle name="Input 14 2 3" xfId="7637"/>
    <cellStyle name="Input 14 2 4" xfId="7638"/>
    <cellStyle name="Input 14 2 5" xfId="7639"/>
    <cellStyle name="Input 14 2 6" xfId="7640"/>
    <cellStyle name="Input 14 2 7" xfId="7641"/>
    <cellStyle name="Input 14 2 8" xfId="7642"/>
    <cellStyle name="Input 14 2 9" xfId="7643"/>
    <cellStyle name="Input 14 20" xfId="7644"/>
    <cellStyle name="Input 14 21" xfId="7645"/>
    <cellStyle name="Input 14 22" xfId="7646"/>
    <cellStyle name="Input 14 23" xfId="7647"/>
    <cellStyle name="Input 14 24" xfId="7648"/>
    <cellStyle name="Input 14 25" xfId="7649"/>
    <cellStyle name="Input 14 26" xfId="7650"/>
    <cellStyle name="Input 14 27" xfId="7651"/>
    <cellStyle name="Input 14 28" xfId="7652"/>
    <cellStyle name="Input 14 29" xfId="7653"/>
    <cellStyle name="Input 14 3" xfId="7654"/>
    <cellStyle name="Input 14 30" xfId="7655"/>
    <cellStyle name="Input 14 4" xfId="7656"/>
    <cellStyle name="Input 14 5" xfId="7657"/>
    <cellStyle name="Input 14 6" xfId="7658"/>
    <cellStyle name="Input 14 7" xfId="7659"/>
    <cellStyle name="Input 14 8" xfId="7660"/>
    <cellStyle name="Input 14 9" xfId="7661"/>
    <cellStyle name="Input 15" xfId="7662"/>
    <cellStyle name="Input 15 10" xfId="7663"/>
    <cellStyle name="Input 15 11" xfId="7664"/>
    <cellStyle name="Input 15 12" xfId="7665"/>
    <cellStyle name="Input 15 13" xfId="7666"/>
    <cellStyle name="Input 15 14" xfId="7667"/>
    <cellStyle name="Input 15 15" xfId="7668"/>
    <cellStyle name="Input 15 16" xfId="7669"/>
    <cellStyle name="Input 15 17" xfId="7670"/>
    <cellStyle name="Input 15 18" xfId="7671"/>
    <cellStyle name="Input 15 19" xfId="7672"/>
    <cellStyle name="Input 15 2" xfId="7673"/>
    <cellStyle name="Input 15 2 10" xfId="7674"/>
    <cellStyle name="Input 15 2 11" xfId="7675"/>
    <cellStyle name="Input 15 2 12" xfId="7676"/>
    <cellStyle name="Input 15 2 13" xfId="7677"/>
    <cellStyle name="Input 15 2 14" xfId="7678"/>
    <cellStyle name="Input 15 2 15" xfId="7679"/>
    <cellStyle name="Input 15 2 16" xfId="7680"/>
    <cellStyle name="Input 15 2 17" xfId="7681"/>
    <cellStyle name="Input 15 2 18" xfId="7682"/>
    <cellStyle name="Input 15 2 19" xfId="7683"/>
    <cellStyle name="Input 15 2 2" xfId="7684"/>
    <cellStyle name="Input 15 2 20" xfId="7685"/>
    <cellStyle name="Input 15 2 21" xfId="7686"/>
    <cellStyle name="Input 15 2 22" xfId="7687"/>
    <cellStyle name="Input 15 2 23" xfId="7688"/>
    <cellStyle name="Input 15 2 24" xfId="7689"/>
    <cellStyle name="Input 15 2 25" xfId="7690"/>
    <cellStyle name="Input 15 2 26" xfId="7691"/>
    <cellStyle name="Input 15 2 27" xfId="7692"/>
    <cellStyle name="Input 15 2 28" xfId="7693"/>
    <cellStyle name="Input 15 2 29" xfId="7694"/>
    <cellStyle name="Input 15 2 3" xfId="7695"/>
    <cellStyle name="Input 15 2 4" xfId="7696"/>
    <cellStyle name="Input 15 2 5" xfId="7697"/>
    <cellStyle name="Input 15 2 6" xfId="7698"/>
    <cellStyle name="Input 15 2 7" xfId="7699"/>
    <cellStyle name="Input 15 2 8" xfId="7700"/>
    <cellStyle name="Input 15 2 9" xfId="7701"/>
    <cellStyle name="Input 15 20" xfId="7702"/>
    <cellStyle name="Input 15 21" xfId="7703"/>
    <cellStyle name="Input 15 22" xfId="7704"/>
    <cellStyle name="Input 15 23" xfId="7705"/>
    <cellStyle name="Input 15 24" xfId="7706"/>
    <cellStyle name="Input 15 25" xfId="7707"/>
    <cellStyle name="Input 15 26" xfId="7708"/>
    <cellStyle name="Input 15 27" xfId="7709"/>
    <cellStyle name="Input 15 28" xfId="7710"/>
    <cellStyle name="Input 15 29" xfId="7711"/>
    <cellStyle name="Input 15 3" xfId="7712"/>
    <cellStyle name="Input 15 30" xfId="7713"/>
    <cellStyle name="Input 15 4" xfId="7714"/>
    <cellStyle name="Input 15 5" xfId="7715"/>
    <cellStyle name="Input 15 6" xfId="7716"/>
    <cellStyle name="Input 15 7" xfId="7717"/>
    <cellStyle name="Input 15 8" xfId="7718"/>
    <cellStyle name="Input 15 9" xfId="7719"/>
    <cellStyle name="Input 16" xfId="7720"/>
    <cellStyle name="Input 16 10" xfId="7721"/>
    <cellStyle name="Input 16 11" xfId="7722"/>
    <cellStyle name="Input 16 12" xfId="7723"/>
    <cellStyle name="Input 16 13" xfId="7724"/>
    <cellStyle name="Input 16 14" xfId="7725"/>
    <cellStyle name="Input 16 15" xfId="7726"/>
    <cellStyle name="Input 16 16" xfId="7727"/>
    <cellStyle name="Input 16 17" xfId="7728"/>
    <cellStyle name="Input 16 18" xfId="7729"/>
    <cellStyle name="Input 16 19" xfId="7730"/>
    <cellStyle name="Input 16 2" xfId="7731"/>
    <cellStyle name="Input 16 2 10" xfId="7732"/>
    <cellStyle name="Input 16 2 11" xfId="7733"/>
    <cellStyle name="Input 16 2 12" xfId="7734"/>
    <cellStyle name="Input 16 2 13" xfId="7735"/>
    <cellStyle name="Input 16 2 14" xfId="7736"/>
    <cellStyle name="Input 16 2 15" xfId="7737"/>
    <cellStyle name="Input 16 2 16" xfId="7738"/>
    <cellStyle name="Input 16 2 17" xfId="7739"/>
    <cellStyle name="Input 16 2 18" xfId="7740"/>
    <cellStyle name="Input 16 2 19" xfId="7741"/>
    <cellStyle name="Input 16 2 2" xfId="7742"/>
    <cellStyle name="Input 16 2 20" xfId="7743"/>
    <cellStyle name="Input 16 2 21" xfId="7744"/>
    <cellStyle name="Input 16 2 22" xfId="7745"/>
    <cellStyle name="Input 16 2 23" xfId="7746"/>
    <cellStyle name="Input 16 2 24" xfId="7747"/>
    <cellStyle name="Input 16 2 25" xfId="7748"/>
    <cellStyle name="Input 16 2 26" xfId="7749"/>
    <cellStyle name="Input 16 2 27" xfId="7750"/>
    <cellStyle name="Input 16 2 28" xfId="7751"/>
    <cellStyle name="Input 16 2 29" xfId="7752"/>
    <cellStyle name="Input 16 2 3" xfId="7753"/>
    <cellStyle name="Input 16 2 4" xfId="7754"/>
    <cellStyle name="Input 16 2 5" xfId="7755"/>
    <cellStyle name="Input 16 2 6" xfId="7756"/>
    <cellStyle name="Input 16 2 7" xfId="7757"/>
    <cellStyle name="Input 16 2 8" xfId="7758"/>
    <cellStyle name="Input 16 2 9" xfId="7759"/>
    <cellStyle name="Input 16 20" xfId="7760"/>
    <cellStyle name="Input 16 21" xfId="7761"/>
    <cellStyle name="Input 16 22" xfId="7762"/>
    <cellStyle name="Input 16 23" xfId="7763"/>
    <cellStyle name="Input 16 24" xfId="7764"/>
    <cellStyle name="Input 16 25" xfId="7765"/>
    <cellStyle name="Input 16 26" xfId="7766"/>
    <cellStyle name="Input 16 27" xfId="7767"/>
    <cellStyle name="Input 16 28" xfId="7768"/>
    <cellStyle name="Input 16 29" xfId="7769"/>
    <cellStyle name="Input 16 3" xfId="7770"/>
    <cellStyle name="Input 16 30" xfId="7771"/>
    <cellStyle name="Input 16 4" xfId="7772"/>
    <cellStyle name="Input 16 5" xfId="7773"/>
    <cellStyle name="Input 16 6" xfId="7774"/>
    <cellStyle name="Input 16 7" xfId="7775"/>
    <cellStyle name="Input 16 8" xfId="7776"/>
    <cellStyle name="Input 16 9" xfId="7777"/>
    <cellStyle name="Input 17" xfId="7778"/>
    <cellStyle name="Input 17 10" xfId="7779"/>
    <cellStyle name="Input 17 11" xfId="7780"/>
    <cellStyle name="Input 17 12" xfId="7781"/>
    <cellStyle name="Input 17 13" xfId="7782"/>
    <cellStyle name="Input 17 14" xfId="7783"/>
    <cellStyle name="Input 17 15" xfId="7784"/>
    <cellStyle name="Input 17 16" xfId="7785"/>
    <cellStyle name="Input 17 17" xfId="7786"/>
    <cellStyle name="Input 17 18" xfId="7787"/>
    <cellStyle name="Input 17 19" xfId="7788"/>
    <cellStyle name="Input 17 2" xfId="7789"/>
    <cellStyle name="Input 17 2 10" xfId="7790"/>
    <cellStyle name="Input 17 2 11" xfId="7791"/>
    <cellStyle name="Input 17 2 12" xfId="7792"/>
    <cellStyle name="Input 17 2 13" xfId="7793"/>
    <cellStyle name="Input 17 2 14" xfId="7794"/>
    <cellStyle name="Input 17 2 15" xfId="7795"/>
    <cellStyle name="Input 17 2 16" xfId="7796"/>
    <cellStyle name="Input 17 2 17" xfId="7797"/>
    <cellStyle name="Input 17 2 18" xfId="7798"/>
    <cellStyle name="Input 17 2 19" xfId="7799"/>
    <cellStyle name="Input 17 2 2" xfId="7800"/>
    <cellStyle name="Input 17 2 20" xfId="7801"/>
    <cellStyle name="Input 17 2 21" xfId="7802"/>
    <cellStyle name="Input 17 2 22" xfId="7803"/>
    <cellStyle name="Input 17 2 23" xfId="7804"/>
    <cellStyle name="Input 17 2 24" xfId="7805"/>
    <cellStyle name="Input 17 2 25" xfId="7806"/>
    <cellStyle name="Input 17 2 26" xfId="7807"/>
    <cellStyle name="Input 17 2 27" xfId="7808"/>
    <cellStyle name="Input 17 2 28" xfId="7809"/>
    <cellStyle name="Input 17 2 29" xfId="7810"/>
    <cellStyle name="Input 17 2 3" xfId="7811"/>
    <cellStyle name="Input 17 2 4" xfId="7812"/>
    <cellStyle name="Input 17 2 5" xfId="7813"/>
    <cellStyle name="Input 17 2 6" xfId="7814"/>
    <cellStyle name="Input 17 2 7" xfId="7815"/>
    <cellStyle name="Input 17 2 8" xfId="7816"/>
    <cellStyle name="Input 17 2 9" xfId="7817"/>
    <cellStyle name="Input 17 20" xfId="7818"/>
    <cellStyle name="Input 17 21" xfId="7819"/>
    <cellStyle name="Input 17 22" xfId="7820"/>
    <cellStyle name="Input 17 23" xfId="7821"/>
    <cellStyle name="Input 17 24" xfId="7822"/>
    <cellStyle name="Input 17 25" xfId="7823"/>
    <cellStyle name="Input 17 26" xfId="7824"/>
    <cellStyle name="Input 17 27" xfId="7825"/>
    <cellStyle name="Input 17 28" xfId="7826"/>
    <cellStyle name="Input 17 29" xfId="7827"/>
    <cellStyle name="Input 17 3" xfId="7828"/>
    <cellStyle name="Input 17 30" xfId="7829"/>
    <cellStyle name="Input 17 4" xfId="7830"/>
    <cellStyle name="Input 17 5" xfId="7831"/>
    <cellStyle name="Input 17 6" xfId="7832"/>
    <cellStyle name="Input 17 7" xfId="7833"/>
    <cellStyle name="Input 17 8" xfId="7834"/>
    <cellStyle name="Input 17 9" xfId="7835"/>
    <cellStyle name="Input 18" xfId="7836"/>
    <cellStyle name="Input 18 10" xfId="7837"/>
    <cellStyle name="Input 18 11" xfId="7838"/>
    <cellStyle name="Input 18 12" xfId="7839"/>
    <cellStyle name="Input 18 13" xfId="7840"/>
    <cellStyle name="Input 18 14" xfId="7841"/>
    <cellStyle name="Input 18 15" xfId="7842"/>
    <cellStyle name="Input 18 16" xfId="7843"/>
    <cellStyle name="Input 18 17" xfId="7844"/>
    <cellStyle name="Input 18 18" xfId="7845"/>
    <cellStyle name="Input 18 19" xfId="7846"/>
    <cellStyle name="Input 18 2" xfId="7847"/>
    <cellStyle name="Input 18 2 10" xfId="7848"/>
    <cellStyle name="Input 18 2 11" xfId="7849"/>
    <cellStyle name="Input 18 2 12" xfId="7850"/>
    <cellStyle name="Input 18 2 13" xfId="7851"/>
    <cellStyle name="Input 18 2 14" xfId="7852"/>
    <cellStyle name="Input 18 2 15" xfId="7853"/>
    <cellStyle name="Input 18 2 16" xfId="7854"/>
    <cellStyle name="Input 18 2 17" xfId="7855"/>
    <cellStyle name="Input 18 2 18" xfId="7856"/>
    <cellStyle name="Input 18 2 19" xfId="7857"/>
    <cellStyle name="Input 18 2 2" xfId="7858"/>
    <cellStyle name="Input 18 2 20" xfId="7859"/>
    <cellStyle name="Input 18 2 21" xfId="7860"/>
    <cellStyle name="Input 18 2 22" xfId="7861"/>
    <cellStyle name="Input 18 2 23" xfId="7862"/>
    <cellStyle name="Input 18 2 24" xfId="7863"/>
    <cellStyle name="Input 18 2 25" xfId="7864"/>
    <cellStyle name="Input 18 2 26" xfId="7865"/>
    <cellStyle name="Input 18 2 27" xfId="7866"/>
    <cellStyle name="Input 18 2 28" xfId="7867"/>
    <cellStyle name="Input 18 2 29" xfId="7868"/>
    <cellStyle name="Input 18 2 3" xfId="7869"/>
    <cellStyle name="Input 18 2 4" xfId="7870"/>
    <cellStyle name="Input 18 2 5" xfId="7871"/>
    <cellStyle name="Input 18 2 6" xfId="7872"/>
    <cellStyle name="Input 18 2 7" xfId="7873"/>
    <cellStyle name="Input 18 2 8" xfId="7874"/>
    <cellStyle name="Input 18 2 9" xfId="7875"/>
    <cellStyle name="Input 18 20" xfId="7876"/>
    <cellStyle name="Input 18 21" xfId="7877"/>
    <cellStyle name="Input 18 22" xfId="7878"/>
    <cellStyle name="Input 18 23" xfId="7879"/>
    <cellStyle name="Input 18 24" xfId="7880"/>
    <cellStyle name="Input 18 25" xfId="7881"/>
    <cellStyle name="Input 18 26" xfId="7882"/>
    <cellStyle name="Input 18 27" xfId="7883"/>
    <cellStyle name="Input 18 28" xfId="7884"/>
    <cellStyle name="Input 18 29" xfId="7885"/>
    <cellStyle name="Input 18 3" xfId="7886"/>
    <cellStyle name="Input 18 30" xfId="7887"/>
    <cellStyle name="Input 18 4" xfId="7888"/>
    <cellStyle name="Input 18 5" xfId="7889"/>
    <cellStyle name="Input 18 6" xfId="7890"/>
    <cellStyle name="Input 18 7" xfId="7891"/>
    <cellStyle name="Input 18 8" xfId="7892"/>
    <cellStyle name="Input 18 9" xfId="7893"/>
    <cellStyle name="Input 19" xfId="7894"/>
    <cellStyle name="Input 19 10" xfId="7895"/>
    <cellStyle name="Input 19 11" xfId="7896"/>
    <cellStyle name="Input 19 12" xfId="7897"/>
    <cellStyle name="Input 19 13" xfId="7898"/>
    <cellStyle name="Input 19 14" xfId="7899"/>
    <cellStyle name="Input 19 15" xfId="7900"/>
    <cellStyle name="Input 19 16" xfId="7901"/>
    <cellStyle name="Input 19 17" xfId="7902"/>
    <cellStyle name="Input 19 18" xfId="7903"/>
    <cellStyle name="Input 19 19" xfId="7904"/>
    <cellStyle name="Input 19 2" xfId="7905"/>
    <cellStyle name="Input 19 2 10" xfId="7906"/>
    <cellStyle name="Input 19 2 11" xfId="7907"/>
    <cellStyle name="Input 19 2 12" xfId="7908"/>
    <cellStyle name="Input 19 2 13" xfId="7909"/>
    <cellStyle name="Input 19 2 14" xfId="7910"/>
    <cellStyle name="Input 19 2 15" xfId="7911"/>
    <cellStyle name="Input 19 2 16" xfId="7912"/>
    <cellStyle name="Input 19 2 17" xfId="7913"/>
    <cellStyle name="Input 19 2 18" xfId="7914"/>
    <cellStyle name="Input 19 2 19" xfId="7915"/>
    <cellStyle name="Input 19 2 2" xfId="7916"/>
    <cellStyle name="Input 19 2 20" xfId="7917"/>
    <cellStyle name="Input 19 2 21" xfId="7918"/>
    <cellStyle name="Input 19 2 22" xfId="7919"/>
    <cellStyle name="Input 19 2 23" xfId="7920"/>
    <cellStyle name="Input 19 2 24" xfId="7921"/>
    <cellStyle name="Input 19 2 25" xfId="7922"/>
    <cellStyle name="Input 19 2 26" xfId="7923"/>
    <cellStyle name="Input 19 2 27" xfId="7924"/>
    <cellStyle name="Input 19 2 28" xfId="7925"/>
    <cellStyle name="Input 19 2 29" xfId="7926"/>
    <cellStyle name="Input 19 2 3" xfId="7927"/>
    <cellStyle name="Input 19 2 4" xfId="7928"/>
    <cellStyle name="Input 19 2 5" xfId="7929"/>
    <cellStyle name="Input 19 2 6" xfId="7930"/>
    <cellStyle name="Input 19 2 7" xfId="7931"/>
    <cellStyle name="Input 19 2 8" xfId="7932"/>
    <cellStyle name="Input 19 2 9" xfId="7933"/>
    <cellStyle name="Input 19 20" xfId="7934"/>
    <cellStyle name="Input 19 21" xfId="7935"/>
    <cellStyle name="Input 19 22" xfId="7936"/>
    <cellStyle name="Input 19 23" xfId="7937"/>
    <cellStyle name="Input 19 24" xfId="7938"/>
    <cellStyle name="Input 19 25" xfId="7939"/>
    <cellStyle name="Input 19 26" xfId="7940"/>
    <cellStyle name="Input 19 27" xfId="7941"/>
    <cellStyle name="Input 19 28" xfId="7942"/>
    <cellStyle name="Input 19 29" xfId="7943"/>
    <cellStyle name="Input 19 3" xfId="7944"/>
    <cellStyle name="Input 19 30" xfId="7945"/>
    <cellStyle name="Input 19 4" xfId="7946"/>
    <cellStyle name="Input 19 5" xfId="7947"/>
    <cellStyle name="Input 19 6" xfId="7948"/>
    <cellStyle name="Input 19 7" xfId="7949"/>
    <cellStyle name="Input 19 8" xfId="7950"/>
    <cellStyle name="Input 19 9" xfId="7951"/>
    <cellStyle name="Input 2" xfId="7952"/>
    <cellStyle name="Input 2 10" xfId="7953"/>
    <cellStyle name="Input 2 11" xfId="7954"/>
    <cellStyle name="Input 2 12" xfId="7955"/>
    <cellStyle name="Input 2 13" xfId="7956"/>
    <cellStyle name="Input 2 14" xfId="7957"/>
    <cellStyle name="Input 2 15" xfId="7958"/>
    <cellStyle name="Input 2 16" xfId="7959"/>
    <cellStyle name="Input 2 17" xfId="7960"/>
    <cellStyle name="Input 2 18" xfId="7961"/>
    <cellStyle name="Input 2 19" xfId="7962"/>
    <cellStyle name="Input 2 2" xfId="7963"/>
    <cellStyle name="Input 2 2 10" xfId="7964"/>
    <cellStyle name="Input 2 2 11" xfId="7965"/>
    <cellStyle name="Input 2 2 12" xfId="7966"/>
    <cellStyle name="Input 2 2 13" xfId="7967"/>
    <cellStyle name="Input 2 2 14" xfId="7968"/>
    <cellStyle name="Input 2 2 15" xfId="7969"/>
    <cellStyle name="Input 2 2 16" xfId="7970"/>
    <cellStyle name="Input 2 2 17" xfId="7971"/>
    <cellStyle name="Input 2 2 18" xfId="7972"/>
    <cellStyle name="Input 2 2 19" xfId="7973"/>
    <cellStyle name="Input 2 2 2" xfId="7974"/>
    <cellStyle name="Input 2 2 20" xfId="7975"/>
    <cellStyle name="Input 2 2 21" xfId="7976"/>
    <cellStyle name="Input 2 2 22" xfId="7977"/>
    <cellStyle name="Input 2 2 23" xfId="7978"/>
    <cellStyle name="Input 2 2 24" xfId="7979"/>
    <cellStyle name="Input 2 2 25" xfId="7980"/>
    <cellStyle name="Input 2 2 26" xfId="7981"/>
    <cellStyle name="Input 2 2 27" xfId="7982"/>
    <cellStyle name="Input 2 2 28" xfId="7983"/>
    <cellStyle name="Input 2 2 29" xfId="7984"/>
    <cellStyle name="Input 2 2 3" xfId="7985"/>
    <cellStyle name="Input 2 2 4" xfId="7986"/>
    <cellStyle name="Input 2 2 5" xfId="7987"/>
    <cellStyle name="Input 2 2 6" xfId="7988"/>
    <cellStyle name="Input 2 2 7" xfId="7989"/>
    <cellStyle name="Input 2 2 8" xfId="7990"/>
    <cellStyle name="Input 2 2 9" xfId="7991"/>
    <cellStyle name="Input 2 20" xfId="7992"/>
    <cellStyle name="Input 2 21" xfId="7993"/>
    <cellStyle name="Input 2 22" xfId="7994"/>
    <cellStyle name="Input 2 23" xfId="7995"/>
    <cellStyle name="Input 2 24" xfId="7996"/>
    <cellStyle name="Input 2 25" xfId="7997"/>
    <cellStyle name="Input 2 26" xfId="7998"/>
    <cellStyle name="Input 2 27" xfId="7999"/>
    <cellStyle name="Input 2 28" xfId="8000"/>
    <cellStyle name="Input 2 29" xfId="8001"/>
    <cellStyle name="Input 2 3" xfId="8002"/>
    <cellStyle name="Input 2 3 2" xfId="8003"/>
    <cellStyle name="Input 2 30" xfId="8004"/>
    <cellStyle name="Input 2 31" xfId="8005"/>
    <cellStyle name="Input 2 4" xfId="8006"/>
    <cellStyle name="Input 2 4 2" xfId="8007"/>
    <cellStyle name="Input 2 5" xfId="8008"/>
    <cellStyle name="Input 2 6" xfId="8009"/>
    <cellStyle name="Input 2 7" xfId="8010"/>
    <cellStyle name="Input 2 8" xfId="8011"/>
    <cellStyle name="Input 2 9" xfId="8012"/>
    <cellStyle name="Input 20" xfId="8013"/>
    <cellStyle name="Input 20 10" xfId="8014"/>
    <cellStyle name="Input 20 11" xfId="8015"/>
    <cellStyle name="Input 20 12" xfId="8016"/>
    <cellStyle name="Input 20 13" xfId="8017"/>
    <cellStyle name="Input 20 14" xfId="8018"/>
    <cellStyle name="Input 20 15" xfId="8019"/>
    <cellStyle name="Input 20 16" xfId="8020"/>
    <cellStyle name="Input 20 17" xfId="8021"/>
    <cellStyle name="Input 20 18" xfId="8022"/>
    <cellStyle name="Input 20 19" xfId="8023"/>
    <cellStyle name="Input 20 2" xfId="8024"/>
    <cellStyle name="Input 20 2 10" xfId="8025"/>
    <cellStyle name="Input 20 2 11" xfId="8026"/>
    <cellStyle name="Input 20 2 12" xfId="8027"/>
    <cellStyle name="Input 20 2 13" xfId="8028"/>
    <cellStyle name="Input 20 2 14" xfId="8029"/>
    <cellStyle name="Input 20 2 15" xfId="8030"/>
    <cellStyle name="Input 20 2 16" xfId="8031"/>
    <cellStyle name="Input 20 2 17" xfId="8032"/>
    <cellStyle name="Input 20 2 18" xfId="8033"/>
    <cellStyle name="Input 20 2 19" xfId="8034"/>
    <cellStyle name="Input 20 2 2" xfId="8035"/>
    <cellStyle name="Input 20 2 20" xfId="8036"/>
    <cellStyle name="Input 20 2 21" xfId="8037"/>
    <cellStyle name="Input 20 2 22" xfId="8038"/>
    <cellStyle name="Input 20 2 23" xfId="8039"/>
    <cellStyle name="Input 20 2 24" xfId="8040"/>
    <cellStyle name="Input 20 2 25" xfId="8041"/>
    <cellStyle name="Input 20 2 26" xfId="8042"/>
    <cellStyle name="Input 20 2 27" xfId="8043"/>
    <cellStyle name="Input 20 2 28" xfId="8044"/>
    <cellStyle name="Input 20 2 29" xfId="8045"/>
    <cellStyle name="Input 20 2 3" xfId="8046"/>
    <cellStyle name="Input 20 2 4" xfId="8047"/>
    <cellStyle name="Input 20 2 5" xfId="8048"/>
    <cellStyle name="Input 20 2 6" xfId="8049"/>
    <cellStyle name="Input 20 2 7" xfId="8050"/>
    <cellStyle name="Input 20 2 8" xfId="8051"/>
    <cellStyle name="Input 20 2 9" xfId="8052"/>
    <cellStyle name="Input 20 20" xfId="8053"/>
    <cellStyle name="Input 20 21" xfId="8054"/>
    <cellStyle name="Input 20 22" xfId="8055"/>
    <cellStyle name="Input 20 23" xfId="8056"/>
    <cellStyle name="Input 20 24" xfId="8057"/>
    <cellStyle name="Input 20 25" xfId="8058"/>
    <cellStyle name="Input 20 26" xfId="8059"/>
    <cellStyle name="Input 20 27" xfId="8060"/>
    <cellStyle name="Input 20 28" xfId="8061"/>
    <cellStyle name="Input 20 29" xfId="8062"/>
    <cellStyle name="Input 20 3" xfId="8063"/>
    <cellStyle name="Input 20 30" xfId="8064"/>
    <cellStyle name="Input 20 4" xfId="8065"/>
    <cellStyle name="Input 20 5" xfId="8066"/>
    <cellStyle name="Input 20 6" xfId="8067"/>
    <cellStyle name="Input 20 7" xfId="8068"/>
    <cellStyle name="Input 20 8" xfId="8069"/>
    <cellStyle name="Input 20 9" xfId="8070"/>
    <cellStyle name="Input 21" xfId="8071"/>
    <cellStyle name="Input 21 10" xfId="8072"/>
    <cellStyle name="Input 21 11" xfId="8073"/>
    <cellStyle name="Input 21 12" xfId="8074"/>
    <cellStyle name="Input 21 13" xfId="8075"/>
    <cellStyle name="Input 21 14" xfId="8076"/>
    <cellStyle name="Input 21 15" xfId="8077"/>
    <cellStyle name="Input 21 16" xfId="8078"/>
    <cellStyle name="Input 21 17" xfId="8079"/>
    <cellStyle name="Input 21 18" xfId="8080"/>
    <cellStyle name="Input 21 19" xfId="8081"/>
    <cellStyle name="Input 21 2" xfId="8082"/>
    <cellStyle name="Input 21 2 10" xfId="8083"/>
    <cellStyle name="Input 21 2 11" xfId="8084"/>
    <cellStyle name="Input 21 2 12" xfId="8085"/>
    <cellStyle name="Input 21 2 13" xfId="8086"/>
    <cellStyle name="Input 21 2 14" xfId="8087"/>
    <cellStyle name="Input 21 2 15" xfId="8088"/>
    <cellStyle name="Input 21 2 16" xfId="8089"/>
    <cellStyle name="Input 21 2 17" xfId="8090"/>
    <cellStyle name="Input 21 2 18" xfId="8091"/>
    <cellStyle name="Input 21 2 19" xfId="8092"/>
    <cellStyle name="Input 21 2 2" xfId="8093"/>
    <cellStyle name="Input 21 2 20" xfId="8094"/>
    <cellStyle name="Input 21 2 21" xfId="8095"/>
    <cellStyle name="Input 21 2 22" xfId="8096"/>
    <cellStyle name="Input 21 2 23" xfId="8097"/>
    <cellStyle name="Input 21 2 24" xfId="8098"/>
    <cellStyle name="Input 21 2 25" xfId="8099"/>
    <cellStyle name="Input 21 2 26" xfId="8100"/>
    <cellStyle name="Input 21 2 27" xfId="8101"/>
    <cellStyle name="Input 21 2 28" xfId="8102"/>
    <cellStyle name="Input 21 2 29" xfId="8103"/>
    <cellStyle name="Input 21 2 3" xfId="8104"/>
    <cellStyle name="Input 21 2 4" xfId="8105"/>
    <cellStyle name="Input 21 2 5" xfId="8106"/>
    <cellStyle name="Input 21 2 6" xfId="8107"/>
    <cellStyle name="Input 21 2 7" xfId="8108"/>
    <cellStyle name="Input 21 2 8" xfId="8109"/>
    <cellStyle name="Input 21 2 9" xfId="8110"/>
    <cellStyle name="Input 21 20" xfId="8111"/>
    <cellStyle name="Input 21 21" xfId="8112"/>
    <cellStyle name="Input 21 22" xfId="8113"/>
    <cellStyle name="Input 21 23" xfId="8114"/>
    <cellStyle name="Input 21 24" xfId="8115"/>
    <cellStyle name="Input 21 25" xfId="8116"/>
    <cellStyle name="Input 21 26" xfId="8117"/>
    <cellStyle name="Input 21 27" xfId="8118"/>
    <cellStyle name="Input 21 28" xfId="8119"/>
    <cellStyle name="Input 21 29" xfId="8120"/>
    <cellStyle name="Input 21 3" xfId="8121"/>
    <cellStyle name="Input 21 30" xfId="8122"/>
    <cellStyle name="Input 21 4" xfId="8123"/>
    <cellStyle name="Input 21 5" xfId="8124"/>
    <cellStyle name="Input 21 6" xfId="8125"/>
    <cellStyle name="Input 21 7" xfId="8126"/>
    <cellStyle name="Input 21 8" xfId="8127"/>
    <cellStyle name="Input 21 9" xfId="8128"/>
    <cellStyle name="Input 22" xfId="8129"/>
    <cellStyle name="Input 22 10" xfId="8130"/>
    <cellStyle name="Input 22 11" xfId="8131"/>
    <cellStyle name="Input 22 12" xfId="8132"/>
    <cellStyle name="Input 22 13" xfId="8133"/>
    <cellStyle name="Input 22 14" xfId="8134"/>
    <cellStyle name="Input 22 15" xfId="8135"/>
    <cellStyle name="Input 22 16" xfId="8136"/>
    <cellStyle name="Input 22 17" xfId="8137"/>
    <cellStyle name="Input 22 18" xfId="8138"/>
    <cellStyle name="Input 22 19" xfId="8139"/>
    <cellStyle name="Input 22 2" xfId="8140"/>
    <cellStyle name="Input 22 2 10" xfId="8141"/>
    <cellStyle name="Input 22 2 11" xfId="8142"/>
    <cellStyle name="Input 22 2 12" xfId="8143"/>
    <cellStyle name="Input 22 2 13" xfId="8144"/>
    <cellStyle name="Input 22 2 14" xfId="8145"/>
    <cellStyle name="Input 22 2 15" xfId="8146"/>
    <cellStyle name="Input 22 2 16" xfId="8147"/>
    <cellStyle name="Input 22 2 17" xfId="8148"/>
    <cellStyle name="Input 22 2 18" xfId="8149"/>
    <cellStyle name="Input 22 2 19" xfId="8150"/>
    <cellStyle name="Input 22 2 2" xfId="8151"/>
    <cellStyle name="Input 22 2 20" xfId="8152"/>
    <cellStyle name="Input 22 2 21" xfId="8153"/>
    <cellStyle name="Input 22 2 22" xfId="8154"/>
    <cellStyle name="Input 22 2 23" xfId="8155"/>
    <cellStyle name="Input 22 2 24" xfId="8156"/>
    <cellStyle name="Input 22 2 25" xfId="8157"/>
    <cellStyle name="Input 22 2 26" xfId="8158"/>
    <cellStyle name="Input 22 2 27" xfId="8159"/>
    <cellStyle name="Input 22 2 28" xfId="8160"/>
    <cellStyle name="Input 22 2 29" xfId="8161"/>
    <cellStyle name="Input 22 2 3" xfId="8162"/>
    <cellStyle name="Input 22 2 4" xfId="8163"/>
    <cellStyle name="Input 22 2 5" xfId="8164"/>
    <cellStyle name="Input 22 2 6" xfId="8165"/>
    <cellStyle name="Input 22 2 7" xfId="8166"/>
    <cellStyle name="Input 22 2 8" xfId="8167"/>
    <cellStyle name="Input 22 2 9" xfId="8168"/>
    <cellStyle name="Input 22 20" xfId="8169"/>
    <cellStyle name="Input 22 21" xfId="8170"/>
    <cellStyle name="Input 22 22" xfId="8171"/>
    <cellStyle name="Input 22 23" xfId="8172"/>
    <cellStyle name="Input 22 24" xfId="8173"/>
    <cellStyle name="Input 22 25" xfId="8174"/>
    <cellStyle name="Input 22 26" xfId="8175"/>
    <cellStyle name="Input 22 27" xfId="8176"/>
    <cellStyle name="Input 22 28" xfId="8177"/>
    <cellStyle name="Input 22 29" xfId="8178"/>
    <cellStyle name="Input 22 3" xfId="8179"/>
    <cellStyle name="Input 22 30" xfId="8180"/>
    <cellStyle name="Input 22 4" xfId="8181"/>
    <cellStyle name="Input 22 5" xfId="8182"/>
    <cellStyle name="Input 22 6" xfId="8183"/>
    <cellStyle name="Input 22 7" xfId="8184"/>
    <cellStyle name="Input 22 8" xfId="8185"/>
    <cellStyle name="Input 22 9" xfId="8186"/>
    <cellStyle name="Input 23" xfId="8187"/>
    <cellStyle name="Input 23 10" xfId="8188"/>
    <cellStyle name="Input 23 11" xfId="8189"/>
    <cellStyle name="Input 23 12" xfId="8190"/>
    <cellStyle name="Input 23 13" xfId="8191"/>
    <cellStyle name="Input 23 14" xfId="8192"/>
    <cellStyle name="Input 23 15" xfId="8193"/>
    <cellStyle name="Input 23 16" xfId="8194"/>
    <cellStyle name="Input 23 17" xfId="8195"/>
    <cellStyle name="Input 23 18" xfId="8196"/>
    <cellStyle name="Input 23 19" xfId="8197"/>
    <cellStyle name="Input 23 2" xfId="8198"/>
    <cellStyle name="Input 23 2 10" xfId="8199"/>
    <cellStyle name="Input 23 2 11" xfId="8200"/>
    <cellStyle name="Input 23 2 12" xfId="8201"/>
    <cellStyle name="Input 23 2 13" xfId="8202"/>
    <cellStyle name="Input 23 2 14" xfId="8203"/>
    <cellStyle name="Input 23 2 15" xfId="8204"/>
    <cellStyle name="Input 23 2 16" xfId="8205"/>
    <cellStyle name="Input 23 2 17" xfId="8206"/>
    <cellStyle name="Input 23 2 18" xfId="8207"/>
    <cellStyle name="Input 23 2 19" xfId="8208"/>
    <cellStyle name="Input 23 2 2" xfId="8209"/>
    <cellStyle name="Input 23 2 20" xfId="8210"/>
    <cellStyle name="Input 23 2 21" xfId="8211"/>
    <cellStyle name="Input 23 2 22" xfId="8212"/>
    <cellStyle name="Input 23 2 23" xfId="8213"/>
    <cellStyle name="Input 23 2 24" xfId="8214"/>
    <cellStyle name="Input 23 2 25" xfId="8215"/>
    <cellStyle name="Input 23 2 26" xfId="8216"/>
    <cellStyle name="Input 23 2 27" xfId="8217"/>
    <cellStyle name="Input 23 2 28" xfId="8218"/>
    <cellStyle name="Input 23 2 29" xfId="8219"/>
    <cellStyle name="Input 23 2 3" xfId="8220"/>
    <cellStyle name="Input 23 2 4" xfId="8221"/>
    <cellStyle name="Input 23 2 5" xfId="8222"/>
    <cellStyle name="Input 23 2 6" xfId="8223"/>
    <cellStyle name="Input 23 2 7" xfId="8224"/>
    <cellStyle name="Input 23 2 8" xfId="8225"/>
    <cellStyle name="Input 23 2 9" xfId="8226"/>
    <cellStyle name="Input 23 20" xfId="8227"/>
    <cellStyle name="Input 23 21" xfId="8228"/>
    <cellStyle name="Input 23 22" xfId="8229"/>
    <cellStyle name="Input 23 23" xfId="8230"/>
    <cellStyle name="Input 23 24" xfId="8231"/>
    <cellStyle name="Input 23 25" xfId="8232"/>
    <cellStyle name="Input 23 26" xfId="8233"/>
    <cellStyle name="Input 23 27" xfId="8234"/>
    <cellStyle name="Input 23 28" xfId="8235"/>
    <cellStyle name="Input 23 29" xfId="8236"/>
    <cellStyle name="Input 23 3" xfId="8237"/>
    <cellStyle name="Input 23 30" xfId="8238"/>
    <cellStyle name="Input 23 4" xfId="8239"/>
    <cellStyle name="Input 23 5" xfId="8240"/>
    <cellStyle name="Input 23 6" xfId="8241"/>
    <cellStyle name="Input 23 7" xfId="8242"/>
    <cellStyle name="Input 23 8" xfId="8243"/>
    <cellStyle name="Input 23 9" xfId="8244"/>
    <cellStyle name="Input 24" xfId="8245"/>
    <cellStyle name="Input 24 10" xfId="8246"/>
    <cellStyle name="Input 24 11" xfId="8247"/>
    <cellStyle name="Input 24 12" xfId="8248"/>
    <cellStyle name="Input 24 13" xfId="8249"/>
    <cellStyle name="Input 24 14" xfId="8250"/>
    <cellStyle name="Input 24 15" xfId="8251"/>
    <cellStyle name="Input 24 16" xfId="8252"/>
    <cellStyle name="Input 24 17" xfId="8253"/>
    <cellStyle name="Input 24 18" xfId="8254"/>
    <cellStyle name="Input 24 19" xfId="8255"/>
    <cellStyle name="Input 24 2" xfId="8256"/>
    <cellStyle name="Input 24 2 10" xfId="8257"/>
    <cellStyle name="Input 24 2 11" xfId="8258"/>
    <cellStyle name="Input 24 2 12" xfId="8259"/>
    <cellStyle name="Input 24 2 13" xfId="8260"/>
    <cellStyle name="Input 24 2 14" xfId="8261"/>
    <cellStyle name="Input 24 2 15" xfId="8262"/>
    <cellStyle name="Input 24 2 16" xfId="8263"/>
    <cellStyle name="Input 24 2 17" xfId="8264"/>
    <cellStyle name="Input 24 2 18" xfId="8265"/>
    <cellStyle name="Input 24 2 19" xfId="8266"/>
    <cellStyle name="Input 24 2 2" xfId="8267"/>
    <cellStyle name="Input 24 2 20" xfId="8268"/>
    <cellStyle name="Input 24 2 21" xfId="8269"/>
    <cellStyle name="Input 24 2 22" xfId="8270"/>
    <cellStyle name="Input 24 2 23" xfId="8271"/>
    <cellStyle name="Input 24 2 24" xfId="8272"/>
    <cellStyle name="Input 24 2 25" xfId="8273"/>
    <cellStyle name="Input 24 2 26" xfId="8274"/>
    <cellStyle name="Input 24 2 27" xfId="8275"/>
    <cellStyle name="Input 24 2 28" xfId="8276"/>
    <cellStyle name="Input 24 2 29" xfId="8277"/>
    <cellStyle name="Input 24 2 3" xfId="8278"/>
    <cellStyle name="Input 24 2 4" xfId="8279"/>
    <cellStyle name="Input 24 2 5" xfId="8280"/>
    <cellStyle name="Input 24 2 6" xfId="8281"/>
    <cellStyle name="Input 24 2 7" xfId="8282"/>
    <cellStyle name="Input 24 2 8" xfId="8283"/>
    <cellStyle name="Input 24 2 9" xfId="8284"/>
    <cellStyle name="Input 24 20" xfId="8285"/>
    <cellStyle name="Input 24 21" xfId="8286"/>
    <cellStyle name="Input 24 22" xfId="8287"/>
    <cellStyle name="Input 24 23" xfId="8288"/>
    <cellStyle name="Input 24 24" xfId="8289"/>
    <cellStyle name="Input 24 25" xfId="8290"/>
    <cellStyle name="Input 24 26" xfId="8291"/>
    <cellStyle name="Input 24 27" xfId="8292"/>
    <cellStyle name="Input 24 28" xfId="8293"/>
    <cellStyle name="Input 24 29" xfId="8294"/>
    <cellStyle name="Input 24 3" xfId="8295"/>
    <cellStyle name="Input 24 30" xfId="8296"/>
    <cellStyle name="Input 24 4" xfId="8297"/>
    <cellStyle name="Input 24 5" xfId="8298"/>
    <cellStyle name="Input 24 6" xfId="8299"/>
    <cellStyle name="Input 24 7" xfId="8300"/>
    <cellStyle name="Input 24 8" xfId="8301"/>
    <cellStyle name="Input 24 9" xfId="8302"/>
    <cellStyle name="Input 25" xfId="8303"/>
    <cellStyle name="Input 25 10" xfId="8304"/>
    <cellStyle name="Input 25 11" xfId="8305"/>
    <cellStyle name="Input 25 12" xfId="8306"/>
    <cellStyle name="Input 25 13" xfId="8307"/>
    <cellStyle name="Input 25 14" xfId="8308"/>
    <cellStyle name="Input 25 15" xfId="8309"/>
    <cellStyle name="Input 25 16" xfId="8310"/>
    <cellStyle name="Input 25 17" xfId="8311"/>
    <cellStyle name="Input 25 18" xfId="8312"/>
    <cellStyle name="Input 25 19" xfId="8313"/>
    <cellStyle name="Input 25 2" xfId="8314"/>
    <cellStyle name="Input 25 2 10" xfId="8315"/>
    <cellStyle name="Input 25 2 11" xfId="8316"/>
    <cellStyle name="Input 25 2 12" xfId="8317"/>
    <cellStyle name="Input 25 2 13" xfId="8318"/>
    <cellStyle name="Input 25 2 14" xfId="8319"/>
    <cellStyle name="Input 25 2 15" xfId="8320"/>
    <cellStyle name="Input 25 2 16" xfId="8321"/>
    <cellStyle name="Input 25 2 17" xfId="8322"/>
    <cellStyle name="Input 25 2 18" xfId="8323"/>
    <cellStyle name="Input 25 2 19" xfId="8324"/>
    <cellStyle name="Input 25 2 2" xfId="8325"/>
    <cellStyle name="Input 25 2 20" xfId="8326"/>
    <cellStyle name="Input 25 2 21" xfId="8327"/>
    <cellStyle name="Input 25 2 22" xfId="8328"/>
    <cellStyle name="Input 25 2 23" xfId="8329"/>
    <cellStyle name="Input 25 2 24" xfId="8330"/>
    <cellStyle name="Input 25 2 25" xfId="8331"/>
    <cellStyle name="Input 25 2 26" xfId="8332"/>
    <cellStyle name="Input 25 2 27" xfId="8333"/>
    <cellStyle name="Input 25 2 28" xfId="8334"/>
    <cellStyle name="Input 25 2 29" xfId="8335"/>
    <cellStyle name="Input 25 2 3" xfId="8336"/>
    <cellStyle name="Input 25 2 4" xfId="8337"/>
    <cellStyle name="Input 25 2 5" xfId="8338"/>
    <cellStyle name="Input 25 2 6" xfId="8339"/>
    <cellStyle name="Input 25 2 7" xfId="8340"/>
    <cellStyle name="Input 25 2 8" xfId="8341"/>
    <cellStyle name="Input 25 2 9" xfId="8342"/>
    <cellStyle name="Input 25 20" xfId="8343"/>
    <cellStyle name="Input 25 21" xfId="8344"/>
    <cellStyle name="Input 25 22" xfId="8345"/>
    <cellStyle name="Input 25 23" xfId="8346"/>
    <cellStyle name="Input 25 24" xfId="8347"/>
    <cellStyle name="Input 25 25" xfId="8348"/>
    <cellStyle name="Input 25 26" xfId="8349"/>
    <cellStyle name="Input 25 27" xfId="8350"/>
    <cellStyle name="Input 25 28" xfId="8351"/>
    <cellStyle name="Input 25 29" xfId="8352"/>
    <cellStyle name="Input 25 3" xfId="8353"/>
    <cellStyle name="Input 25 30" xfId="8354"/>
    <cellStyle name="Input 25 4" xfId="8355"/>
    <cellStyle name="Input 25 5" xfId="8356"/>
    <cellStyle name="Input 25 6" xfId="8357"/>
    <cellStyle name="Input 25 7" xfId="8358"/>
    <cellStyle name="Input 25 8" xfId="8359"/>
    <cellStyle name="Input 25 9" xfId="8360"/>
    <cellStyle name="Input 26" xfId="8361"/>
    <cellStyle name="Input 26 10" xfId="8362"/>
    <cellStyle name="Input 26 11" xfId="8363"/>
    <cellStyle name="Input 26 12" xfId="8364"/>
    <cellStyle name="Input 26 13" xfId="8365"/>
    <cellStyle name="Input 26 14" xfId="8366"/>
    <cellStyle name="Input 26 15" xfId="8367"/>
    <cellStyle name="Input 26 16" xfId="8368"/>
    <cellStyle name="Input 26 17" xfId="8369"/>
    <cellStyle name="Input 26 18" xfId="8370"/>
    <cellStyle name="Input 26 19" xfId="8371"/>
    <cellStyle name="Input 26 2" xfId="8372"/>
    <cellStyle name="Input 26 2 10" xfId="8373"/>
    <cellStyle name="Input 26 2 11" xfId="8374"/>
    <cellStyle name="Input 26 2 12" xfId="8375"/>
    <cellStyle name="Input 26 2 13" xfId="8376"/>
    <cellStyle name="Input 26 2 14" xfId="8377"/>
    <cellStyle name="Input 26 2 15" xfId="8378"/>
    <cellStyle name="Input 26 2 16" xfId="8379"/>
    <cellStyle name="Input 26 2 17" xfId="8380"/>
    <cellStyle name="Input 26 2 18" xfId="8381"/>
    <cellStyle name="Input 26 2 19" xfId="8382"/>
    <cellStyle name="Input 26 2 2" xfId="8383"/>
    <cellStyle name="Input 26 2 20" xfId="8384"/>
    <cellStyle name="Input 26 2 21" xfId="8385"/>
    <cellStyle name="Input 26 2 22" xfId="8386"/>
    <cellStyle name="Input 26 2 23" xfId="8387"/>
    <cellStyle name="Input 26 2 24" xfId="8388"/>
    <cellStyle name="Input 26 2 25" xfId="8389"/>
    <cellStyle name="Input 26 2 26" xfId="8390"/>
    <cellStyle name="Input 26 2 27" xfId="8391"/>
    <cellStyle name="Input 26 2 28" xfId="8392"/>
    <cellStyle name="Input 26 2 29" xfId="8393"/>
    <cellStyle name="Input 26 2 3" xfId="8394"/>
    <cellStyle name="Input 26 2 4" xfId="8395"/>
    <cellStyle name="Input 26 2 5" xfId="8396"/>
    <cellStyle name="Input 26 2 6" xfId="8397"/>
    <cellStyle name="Input 26 2 7" xfId="8398"/>
    <cellStyle name="Input 26 2 8" xfId="8399"/>
    <cellStyle name="Input 26 2 9" xfId="8400"/>
    <cellStyle name="Input 26 20" xfId="8401"/>
    <cellStyle name="Input 26 21" xfId="8402"/>
    <cellStyle name="Input 26 22" xfId="8403"/>
    <cellStyle name="Input 26 23" xfId="8404"/>
    <cellStyle name="Input 26 24" xfId="8405"/>
    <cellStyle name="Input 26 25" xfId="8406"/>
    <cellStyle name="Input 26 26" xfId="8407"/>
    <cellStyle name="Input 26 27" xfId="8408"/>
    <cellStyle name="Input 26 28" xfId="8409"/>
    <cellStyle name="Input 26 29" xfId="8410"/>
    <cellStyle name="Input 26 3" xfId="8411"/>
    <cellStyle name="Input 26 30" xfId="8412"/>
    <cellStyle name="Input 26 4" xfId="8413"/>
    <cellStyle name="Input 26 5" xfId="8414"/>
    <cellStyle name="Input 26 6" xfId="8415"/>
    <cellStyle name="Input 26 7" xfId="8416"/>
    <cellStyle name="Input 26 8" xfId="8417"/>
    <cellStyle name="Input 26 9" xfId="8418"/>
    <cellStyle name="Input 27" xfId="8419"/>
    <cellStyle name="Input 27 10" xfId="8420"/>
    <cellStyle name="Input 27 11" xfId="8421"/>
    <cellStyle name="Input 27 12" xfId="8422"/>
    <cellStyle name="Input 27 13" xfId="8423"/>
    <cellStyle name="Input 27 14" xfId="8424"/>
    <cellStyle name="Input 27 15" xfId="8425"/>
    <cellStyle name="Input 27 16" xfId="8426"/>
    <cellStyle name="Input 27 17" xfId="8427"/>
    <cellStyle name="Input 27 18" xfId="8428"/>
    <cellStyle name="Input 27 19" xfId="8429"/>
    <cellStyle name="Input 27 2" xfId="8430"/>
    <cellStyle name="Input 27 2 10" xfId="8431"/>
    <cellStyle name="Input 27 2 11" xfId="8432"/>
    <cellStyle name="Input 27 2 12" xfId="8433"/>
    <cellStyle name="Input 27 2 13" xfId="8434"/>
    <cellStyle name="Input 27 2 14" xfId="8435"/>
    <cellStyle name="Input 27 2 15" xfId="8436"/>
    <cellStyle name="Input 27 2 16" xfId="8437"/>
    <cellStyle name="Input 27 2 17" xfId="8438"/>
    <cellStyle name="Input 27 2 18" xfId="8439"/>
    <cellStyle name="Input 27 2 19" xfId="8440"/>
    <cellStyle name="Input 27 2 2" xfId="8441"/>
    <cellStyle name="Input 27 2 20" xfId="8442"/>
    <cellStyle name="Input 27 2 21" xfId="8443"/>
    <cellStyle name="Input 27 2 22" xfId="8444"/>
    <cellStyle name="Input 27 2 23" xfId="8445"/>
    <cellStyle name="Input 27 2 24" xfId="8446"/>
    <cellStyle name="Input 27 2 25" xfId="8447"/>
    <cellStyle name="Input 27 2 26" xfId="8448"/>
    <cellStyle name="Input 27 2 27" xfId="8449"/>
    <cellStyle name="Input 27 2 28" xfId="8450"/>
    <cellStyle name="Input 27 2 29" xfId="8451"/>
    <cellStyle name="Input 27 2 3" xfId="8452"/>
    <cellStyle name="Input 27 2 4" xfId="8453"/>
    <cellStyle name="Input 27 2 5" xfId="8454"/>
    <cellStyle name="Input 27 2 6" xfId="8455"/>
    <cellStyle name="Input 27 2 7" xfId="8456"/>
    <cellStyle name="Input 27 2 8" xfId="8457"/>
    <cellStyle name="Input 27 2 9" xfId="8458"/>
    <cellStyle name="Input 27 20" xfId="8459"/>
    <cellStyle name="Input 27 21" xfId="8460"/>
    <cellStyle name="Input 27 22" xfId="8461"/>
    <cellStyle name="Input 27 23" xfId="8462"/>
    <cellStyle name="Input 27 24" xfId="8463"/>
    <cellStyle name="Input 27 25" xfId="8464"/>
    <cellStyle name="Input 27 26" xfId="8465"/>
    <cellStyle name="Input 27 27" xfId="8466"/>
    <cellStyle name="Input 27 28" xfId="8467"/>
    <cellStyle name="Input 27 29" xfId="8468"/>
    <cellStyle name="Input 27 3" xfId="8469"/>
    <cellStyle name="Input 27 30" xfId="8470"/>
    <cellStyle name="Input 27 4" xfId="8471"/>
    <cellStyle name="Input 27 5" xfId="8472"/>
    <cellStyle name="Input 27 6" xfId="8473"/>
    <cellStyle name="Input 27 7" xfId="8474"/>
    <cellStyle name="Input 27 8" xfId="8475"/>
    <cellStyle name="Input 27 9" xfId="8476"/>
    <cellStyle name="Input 28" xfId="8477"/>
    <cellStyle name="Input 28 10" xfId="8478"/>
    <cellStyle name="Input 28 11" xfId="8479"/>
    <cellStyle name="Input 28 12" xfId="8480"/>
    <cellStyle name="Input 28 13" xfId="8481"/>
    <cellStyle name="Input 28 14" xfId="8482"/>
    <cellStyle name="Input 28 15" xfId="8483"/>
    <cellStyle name="Input 28 16" xfId="8484"/>
    <cellStyle name="Input 28 17" xfId="8485"/>
    <cellStyle name="Input 28 18" xfId="8486"/>
    <cellStyle name="Input 28 19" xfId="8487"/>
    <cellStyle name="Input 28 2" xfId="8488"/>
    <cellStyle name="Input 28 2 10" xfId="8489"/>
    <cellStyle name="Input 28 2 11" xfId="8490"/>
    <cellStyle name="Input 28 2 12" xfId="8491"/>
    <cellStyle name="Input 28 2 13" xfId="8492"/>
    <cellStyle name="Input 28 2 14" xfId="8493"/>
    <cellStyle name="Input 28 2 15" xfId="8494"/>
    <cellStyle name="Input 28 2 16" xfId="8495"/>
    <cellStyle name="Input 28 2 17" xfId="8496"/>
    <cellStyle name="Input 28 2 18" xfId="8497"/>
    <cellStyle name="Input 28 2 19" xfId="8498"/>
    <cellStyle name="Input 28 2 2" xfId="8499"/>
    <cellStyle name="Input 28 2 20" xfId="8500"/>
    <cellStyle name="Input 28 2 21" xfId="8501"/>
    <cellStyle name="Input 28 2 22" xfId="8502"/>
    <cellStyle name="Input 28 2 23" xfId="8503"/>
    <cellStyle name="Input 28 2 24" xfId="8504"/>
    <cellStyle name="Input 28 2 25" xfId="8505"/>
    <cellStyle name="Input 28 2 26" xfId="8506"/>
    <cellStyle name="Input 28 2 27" xfId="8507"/>
    <cellStyle name="Input 28 2 28" xfId="8508"/>
    <cellStyle name="Input 28 2 29" xfId="8509"/>
    <cellStyle name="Input 28 2 3" xfId="8510"/>
    <cellStyle name="Input 28 2 4" xfId="8511"/>
    <cellStyle name="Input 28 2 5" xfId="8512"/>
    <cellStyle name="Input 28 2 6" xfId="8513"/>
    <cellStyle name="Input 28 2 7" xfId="8514"/>
    <cellStyle name="Input 28 2 8" xfId="8515"/>
    <cellStyle name="Input 28 2 9" xfId="8516"/>
    <cellStyle name="Input 28 20" xfId="8517"/>
    <cellStyle name="Input 28 21" xfId="8518"/>
    <cellStyle name="Input 28 22" xfId="8519"/>
    <cellStyle name="Input 28 23" xfId="8520"/>
    <cellStyle name="Input 28 24" xfId="8521"/>
    <cellStyle name="Input 28 25" xfId="8522"/>
    <cellStyle name="Input 28 26" xfId="8523"/>
    <cellStyle name="Input 28 27" xfId="8524"/>
    <cellStyle name="Input 28 28" xfId="8525"/>
    <cellStyle name="Input 28 29" xfId="8526"/>
    <cellStyle name="Input 28 3" xfId="8527"/>
    <cellStyle name="Input 28 30" xfId="8528"/>
    <cellStyle name="Input 28 4" xfId="8529"/>
    <cellStyle name="Input 28 5" xfId="8530"/>
    <cellStyle name="Input 28 6" xfId="8531"/>
    <cellStyle name="Input 28 7" xfId="8532"/>
    <cellStyle name="Input 28 8" xfId="8533"/>
    <cellStyle name="Input 28 9" xfId="8534"/>
    <cellStyle name="Input 29" xfId="8535"/>
    <cellStyle name="Input 29 10" xfId="8536"/>
    <cellStyle name="Input 29 11" xfId="8537"/>
    <cellStyle name="Input 29 12" xfId="8538"/>
    <cellStyle name="Input 29 13" xfId="8539"/>
    <cellStyle name="Input 29 14" xfId="8540"/>
    <cellStyle name="Input 29 15" xfId="8541"/>
    <cellStyle name="Input 29 16" xfId="8542"/>
    <cellStyle name="Input 29 17" xfId="8543"/>
    <cellStyle name="Input 29 18" xfId="8544"/>
    <cellStyle name="Input 29 19" xfId="8545"/>
    <cellStyle name="Input 29 2" xfId="8546"/>
    <cellStyle name="Input 29 2 10" xfId="8547"/>
    <cellStyle name="Input 29 2 11" xfId="8548"/>
    <cellStyle name="Input 29 2 12" xfId="8549"/>
    <cellStyle name="Input 29 2 13" xfId="8550"/>
    <cellStyle name="Input 29 2 14" xfId="8551"/>
    <cellStyle name="Input 29 2 15" xfId="8552"/>
    <cellStyle name="Input 29 2 16" xfId="8553"/>
    <cellStyle name="Input 29 2 17" xfId="8554"/>
    <cellStyle name="Input 29 2 18" xfId="8555"/>
    <cellStyle name="Input 29 2 19" xfId="8556"/>
    <cellStyle name="Input 29 2 2" xfId="8557"/>
    <cellStyle name="Input 29 2 20" xfId="8558"/>
    <cellStyle name="Input 29 2 21" xfId="8559"/>
    <cellStyle name="Input 29 2 22" xfId="8560"/>
    <cellStyle name="Input 29 2 23" xfId="8561"/>
    <cellStyle name="Input 29 2 24" xfId="8562"/>
    <cellStyle name="Input 29 2 25" xfId="8563"/>
    <cellStyle name="Input 29 2 26" xfId="8564"/>
    <cellStyle name="Input 29 2 27" xfId="8565"/>
    <cellStyle name="Input 29 2 28" xfId="8566"/>
    <cellStyle name="Input 29 2 29" xfId="8567"/>
    <cellStyle name="Input 29 2 3" xfId="8568"/>
    <cellStyle name="Input 29 2 4" xfId="8569"/>
    <cellStyle name="Input 29 2 5" xfId="8570"/>
    <cellStyle name="Input 29 2 6" xfId="8571"/>
    <cellStyle name="Input 29 2 7" xfId="8572"/>
    <cellStyle name="Input 29 2 8" xfId="8573"/>
    <cellStyle name="Input 29 2 9" xfId="8574"/>
    <cellStyle name="Input 29 20" xfId="8575"/>
    <cellStyle name="Input 29 21" xfId="8576"/>
    <cellStyle name="Input 29 22" xfId="8577"/>
    <cellStyle name="Input 29 23" xfId="8578"/>
    <cellStyle name="Input 29 24" xfId="8579"/>
    <cellStyle name="Input 29 25" xfId="8580"/>
    <cellStyle name="Input 29 26" xfId="8581"/>
    <cellStyle name="Input 29 27" xfId="8582"/>
    <cellStyle name="Input 29 28" xfId="8583"/>
    <cellStyle name="Input 29 29" xfId="8584"/>
    <cellStyle name="Input 29 3" xfId="8585"/>
    <cellStyle name="Input 29 30" xfId="8586"/>
    <cellStyle name="Input 29 4" xfId="8587"/>
    <cellStyle name="Input 29 5" xfId="8588"/>
    <cellStyle name="Input 29 6" xfId="8589"/>
    <cellStyle name="Input 29 7" xfId="8590"/>
    <cellStyle name="Input 29 8" xfId="8591"/>
    <cellStyle name="Input 29 9" xfId="8592"/>
    <cellStyle name="Input 3" xfId="8593"/>
    <cellStyle name="Input 3 10" xfId="8594"/>
    <cellStyle name="Input 3 11" xfId="8595"/>
    <cellStyle name="Input 3 12" xfId="8596"/>
    <cellStyle name="Input 3 13" xfId="8597"/>
    <cellStyle name="Input 3 14" xfId="8598"/>
    <cellStyle name="Input 3 15" xfId="8599"/>
    <cellStyle name="Input 3 16" xfId="8600"/>
    <cellStyle name="Input 3 17" xfId="8601"/>
    <cellStyle name="Input 3 18" xfId="8602"/>
    <cellStyle name="Input 3 19" xfId="8603"/>
    <cellStyle name="Input 3 2" xfId="8604"/>
    <cellStyle name="Input 3 2 10" xfId="8605"/>
    <cellStyle name="Input 3 2 11" xfId="8606"/>
    <cellStyle name="Input 3 2 12" xfId="8607"/>
    <cellStyle name="Input 3 2 13" xfId="8608"/>
    <cellStyle name="Input 3 2 14" xfId="8609"/>
    <cellStyle name="Input 3 2 15" xfId="8610"/>
    <cellStyle name="Input 3 2 16" xfId="8611"/>
    <cellStyle name="Input 3 2 17" xfId="8612"/>
    <cellStyle name="Input 3 2 18" xfId="8613"/>
    <cellStyle name="Input 3 2 19" xfId="8614"/>
    <cellStyle name="Input 3 2 2" xfId="8615"/>
    <cellStyle name="Input 3 2 20" xfId="8616"/>
    <cellStyle name="Input 3 2 21" xfId="8617"/>
    <cellStyle name="Input 3 2 22" xfId="8618"/>
    <cellStyle name="Input 3 2 23" xfId="8619"/>
    <cellStyle name="Input 3 2 24" xfId="8620"/>
    <cellStyle name="Input 3 2 25" xfId="8621"/>
    <cellStyle name="Input 3 2 26" xfId="8622"/>
    <cellStyle name="Input 3 2 27" xfId="8623"/>
    <cellStyle name="Input 3 2 28" xfId="8624"/>
    <cellStyle name="Input 3 2 29" xfId="8625"/>
    <cellStyle name="Input 3 2 3" xfId="8626"/>
    <cellStyle name="Input 3 2 4" xfId="8627"/>
    <cellStyle name="Input 3 2 5" xfId="8628"/>
    <cellStyle name="Input 3 2 6" xfId="8629"/>
    <cellStyle name="Input 3 2 7" xfId="8630"/>
    <cellStyle name="Input 3 2 8" xfId="8631"/>
    <cellStyle name="Input 3 2 9" xfId="8632"/>
    <cellStyle name="Input 3 20" xfId="8633"/>
    <cellStyle name="Input 3 21" xfId="8634"/>
    <cellStyle name="Input 3 22" xfId="8635"/>
    <cellStyle name="Input 3 23" xfId="8636"/>
    <cellStyle name="Input 3 24" xfId="8637"/>
    <cellStyle name="Input 3 25" xfId="8638"/>
    <cellStyle name="Input 3 26" xfId="8639"/>
    <cellStyle name="Input 3 27" xfId="8640"/>
    <cellStyle name="Input 3 28" xfId="8641"/>
    <cellStyle name="Input 3 29" xfId="8642"/>
    <cellStyle name="Input 3 3" xfId="8643"/>
    <cellStyle name="Input 3 3 2" xfId="8644"/>
    <cellStyle name="Input 3 30" xfId="8645"/>
    <cellStyle name="Input 3 31" xfId="8646"/>
    <cellStyle name="Input 3 4" xfId="8647"/>
    <cellStyle name="Input 3 4 2" xfId="8648"/>
    <cellStyle name="Input 3 5" xfId="8649"/>
    <cellStyle name="Input 3 6" xfId="8650"/>
    <cellStyle name="Input 3 7" xfId="8651"/>
    <cellStyle name="Input 3 8" xfId="8652"/>
    <cellStyle name="Input 3 9" xfId="8653"/>
    <cellStyle name="Input 30" xfId="8654"/>
    <cellStyle name="Input 30 10" xfId="8655"/>
    <cellStyle name="Input 30 11" xfId="8656"/>
    <cellStyle name="Input 30 12" xfId="8657"/>
    <cellStyle name="Input 30 13" xfId="8658"/>
    <cellStyle name="Input 30 14" xfId="8659"/>
    <cellStyle name="Input 30 15" xfId="8660"/>
    <cellStyle name="Input 30 16" xfId="8661"/>
    <cellStyle name="Input 30 17" xfId="8662"/>
    <cellStyle name="Input 30 18" xfId="8663"/>
    <cellStyle name="Input 30 19" xfId="8664"/>
    <cellStyle name="Input 30 2" xfId="8665"/>
    <cellStyle name="Input 30 2 10" xfId="8666"/>
    <cellStyle name="Input 30 2 11" xfId="8667"/>
    <cellStyle name="Input 30 2 12" xfId="8668"/>
    <cellStyle name="Input 30 2 13" xfId="8669"/>
    <cellStyle name="Input 30 2 14" xfId="8670"/>
    <cellStyle name="Input 30 2 15" xfId="8671"/>
    <cellStyle name="Input 30 2 16" xfId="8672"/>
    <cellStyle name="Input 30 2 17" xfId="8673"/>
    <cellStyle name="Input 30 2 18" xfId="8674"/>
    <cellStyle name="Input 30 2 19" xfId="8675"/>
    <cellStyle name="Input 30 2 2" xfId="8676"/>
    <cellStyle name="Input 30 2 20" xfId="8677"/>
    <cellStyle name="Input 30 2 21" xfId="8678"/>
    <cellStyle name="Input 30 2 22" xfId="8679"/>
    <cellStyle name="Input 30 2 23" xfId="8680"/>
    <cellStyle name="Input 30 2 24" xfId="8681"/>
    <cellStyle name="Input 30 2 25" xfId="8682"/>
    <cellStyle name="Input 30 2 26" xfId="8683"/>
    <cellStyle name="Input 30 2 27" xfId="8684"/>
    <cellStyle name="Input 30 2 28" xfId="8685"/>
    <cellStyle name="Input 30 2 29" xfId="8686"/>
    <cellStyle name="Input 30 2 3" xfId="8687"/>
    <cellStyle name="Input 30 2 4" xfId="8688"/>
    <cellStyle name="Input 30 2 5" xfId="8689"/>
    <cellStyle name="Input 30 2 6" xfId="8690"/>
    <cellStyle name="Input 30 2 7" xfId="8691"/>
    <cellStyle name="Input 30 2 8" xfId="8692"/>
    <cellStyle name="Input 30 2 9" xfId="8693"/>
    <cellStyle name="Input 30 20" xfId="8694"/>
    <cellStyle name="Input 30 21" xfId="8695"/>
    <cellStyle name="Input 30 22" xfId="8696"/>
    <cellStyle name="Input 30 23" xfId="8697"/>
    <cellStyle name="Input 30 24" xfId="8698"/>
    <cellStyle name="Input 30 25" xfId="8699"/>
    <cellStyle name="Input 30 26" xfId="8700"/>
    <cellStyle name="Input 30 27" xfId="8701"/>
    <cellStyle name="Input 30 28" xfId="8702"/>
    <cellStyle name="Input 30 29" xfId="8703"/>
    <cellStyle name="Input 30 3" xfId="8704"/>
    <cellStyle name="Input 30 30" xfId="8705"/>
    <cellStyle name="Input 30 4" xfId="8706"/>
    <cellStyle name="Input 30 5" xfId="8707"/>
    <cellStyle name="Input 30 6" xfId="8708"/>
    <cellStyle name="Input 30 7" xfId="8709"/>
    <cellStyle name="Input 30 8" xfId="8710"/>
    <cellStyle name="Input 30 9" xfId="8711"/>
    <cellStyle name="Input 31" xfId="8712"/>
    <cellStyle name="Input 31 10" xfId="8713"/>
    <cellStyle name="Input 31 11" xfId="8714"/>
    <cellStyle name="Input 31 12" xfId="8715"/>
    <cellStyle name="Input 31 13" xfId="8716"/>
    <cellStyle name="Input 31 14" xfId="8717"/>
    <cellStyle name="Input 31 15" xfId="8718"/>
    <cellStyle name="Input 31 16" xfId="8719"/>
    <cellStyle name="Input 31 17" xfId="8720"/>
    <cellStyle name="Input 31 18" xfId="8721"/>
    <cellStyle name="Input 31 19" xfId="8722"/>
    <cellStyle name="Input 31 2" xfId="8723"/>
    <cellStyle name="Input 31 2 10" xfId="8724"/>
    <cellStyle name="Input 31 2 11" xfId="8725"/>
    <cellStyle name="Input 31 2 12" xfId="8726"/>
    <cellStyle name="Input 31 2 13" xfId="8727"/>
    <cellStyle name="Input 31 2 14" xfId="8728"/>
    <cellStyle name="Input 31 2 15" xfId="8729"/>
    <cellStyle name="Input 31 2 16" xfId="8730"/>
    <cellStyle name="Input 31 2 17" xfId="8731"/>
    <cellStyle name="Input 31 2 18" xfId="8732"/>
    <cellStyle name="Input 31 2 19" xfId="8733"/>
    <cellStyle name="Input 31 2 2" xfId="8734"/>
    <cellStyle name="Input 31 2 20" xfId="8735"/>
    <cellStyle name="Input 31 2 21" xfId="8736"/>
    <cellStyle name="Input 31 2 22" xfId="8737"/>
    <cellStyle name="Input 31 2 23" xfId="8738"/>
    <cellStyle name="Input 31 2 24" xfId="8739"/>
    <cellStyle name="Input 31 2 25" xfId="8740"/>
    <cellStyle name="Input 31 2 26" xfId="8741"/>
    <cellStyle name="Input 31 2 27" xfId="8742"/>
    <cellStyle name="Input 31 2 28" xfId="8743"/>
    <cellStyle name="Input 31 2 29" xfId="8744"/>
    <cellStyle name="Input 31 2 3" xfId="8745"/>
    <cellStyle name="Input 31 2 4" xfId="8746"/>
    <cellStyle name="Input 31 2 5" xfId="8747"/>
    <cellStyle name="Input 31 2 6" xfId="8748"/>
    <cellStyle name="Input 31 2 7" xfId="8749"/>
    <cellStyle name="Input 31 2 8" xfId="8750"/>
    <cellStyle name="Input 31 2 9" xfId="8751"/>
    <cellStyle name="Input 31 20" xfId="8752"/>
    <cellStyle name="Input 31 21" xfId="8753"/>
    <cellStyle name="Input 31 22" xfId="8754"/>
    <cellStyle name="Input 31 23" xfId="8755"/>
    <cellStyle name="Input 31 24" xfId="8756"/>
    <cellStyle name="Input 31 25" xfId="8757"/>
    <cellStyle name="Input 31 26" xfId="8758"/>
    <cellStyle name="Input 31 27" xfId="8759"/>
    <cellStyle name="Input 31 28" xfId="8760"/>
    <cellStyle name="Input 31 29" xfId="8761"/>
    <cellStyle name="Input 31 3" xfId="8762"/>
    <cellStyle name="Input 31 30" xfId="8763"/>
    <cellStyle name="Input 31 4" xfId="8764"/>
    <cellStyle name="Input 31 5" xfId="8765"/>
    <cellStyle name="Input 31 6" xfId="8766"/>
    <cellStyle name="Input 31 7" xfId="8767"/>
    <cellStyle name="Input 31 8" xfId="8768"/>
    <cellStyle name="Input 31 9" xfId="8769"/>
    <cellStyle name="Input 32" xfId="8770"/>
    <cellStyle name="Input 32 10" xfId="8771"/>
    <cellStyle name="Input 32 11" xfId="8772"/>
    <cellStyle name="Input 32 12" xfId="8773"/>
    <cellStyle name="Input 32 13" xfId="8774"/>
    <cellStyle name="Input 32 14" xfId="8775"/>
    <cellStyle name="Input 32 15" xfId="8776"/>
    <cellStyle name="Input 32 16" xfId="8777"/>
    <cellStyle name="Input 32 17" xfId="8778"/>
    <cellStyle name="Input 32 18" xfId="8779"/>
    <cellStyle name="Input 32 19" xfId="8780"/>
    <cellStyle name="Input 32 2" xfId="8781"/>
    <cellStyle name="Input 32 2 10" xfId="8782"/>
    <cellStyle name="Input 32 2 11" xfId="8783"/>
    <cellStyle name="Input 32 2 12" xfId="8784"/>
    <cellStyle name="Input 32 2 13" xfId="8785"/>
    <cellStyle name="Input 32 2 14" xfId="8786"/>
    <cellStyle name="Input 32 2 15" xfId="8787"/>
    <cellStyle name="Input 32 2 16" xfId="8788"/>
    <cellStyle name="Input 32 2 17" xfId="8789"/>
    <cellStyle name="Input 32 2 18" xfId="8790"/>
    <cellStyle name="Input 32 2 19" xfId="8791"/>
    <cellStyle name="Input 32 2 2" xfId="8792"/>
    <cellStyle name="Input 32 2 20" xfId="8793"/>
    <cellStyle name="Input 32 2 21" xfId="8794"/>
    <cellStyle name="Input 32 2 22" xfId="8795"/>
    <cellStyle name="Input 32 2 23" xfId="8796"/>
    <cellStyle name="Input 32 2 24" xfId="8797"/>
    <cellStyle name="Input 32 2 25" xfId="8798"/>
    <cellStyle name="Input 32 2 26" xfId="8799"/>
    <cellStyle name="Input 32 2 27" xfId="8800"/>
    <cellStyle name="Input 32 2 28" xfId="8801"/>
    <cellStyle name="Input 32 2 29" xfId="8802"/>
    <cellStyle name="Input 32 2 3" xfId="8803"/>
    <cellStyle name="Input 32 2 4" xfId="8804"/>
    <cellStyle name="Input 32 2 5" xfId="8805"/>
    <cellStyle name="Input 32 2 6" xfId="8806"/>
    <cellStyle name="Input 32 2 7" xfId="8807"/>
    <cellStyle name="Input 32 2 8" xfId="8808"/>
    <cellStyle name="Input 32 2 9" xfId="8809"/>
    <cellStyle name="Input 32 20" xfId="8810"/>
    <cellStyle name="Input 32 21" xfId="8811"/>
    <cellStyle name="Input 32 22" xfId="8812"/>
    <cellStyle name="Input 32 23" xfId="8813"/>
    <cellStyle name="Input 32 24" xfId="8814"/>
    <cellStyle name="Input 32 25" xfId="8815"/>
    <cellStyle name="Input 32 26" xfId="8816"/>
    <cellStyle name="Input 32 27" xfId="8817"/>
    <cellStyle name="Input 32 28" xfId="8818"/>
    <cellStyle name="Input 32 29" xfId="8819"/>
    <cellStyle name="Input 32 3" xfId="8820"/>
    <cellStyle name="Input 32 30" xfId="8821"/>
    <cellStyle name="Input 32 4" xfId="8822"/>
    <cellStyle name="Input 32 5" xfId="8823"/>
    <cellStyle name="Input 32 6" xfId="8824"/>
    <cellStyle name="Input 32 7" xfId="8825"/>
    <cellStyle name="Input 32 8" xfId="8826"/>
    <cellStyle name="Input 32 9" xfId="8827"/>
    <cellStyle name="Input 33" xfId="8828"/>
    <cellStyle name="Input 33 10" xfId="8829"/>
    <cellStyle name="Input 33 11" xfId="8830"/>
    <cellStyle name="Input 33 12" xfId="8831"/>
    <cellStyle name="Input 33 13" xfId="8832"/>
    <cellStyle name="Input 33 14" xfId="8833"/>
    <cellStyle name="Input 33 15" xfId="8834"/>
    <cellStyle name="Input 33 16" xfId="8835"/>
    <cellStyle name="Input 33 17" xfId="8836"/>
    <cellStyle name="Input 33 18" xfId="8837"/>
    <cellStyle name="Input 33 19" xfId="8838"/>
    <cellStyle name="Input 33 2" xfId="8839"/>
    <cellStyle name="Input 33 2 10" xfId="8840"/>
    <cellStyle name="Input 33 2 11" xfId="8841"/>
    <cellStyle name="Input 33 2 12" xfId="8842"/>
    <cellStyle name="Input 33 2 13" xfId="8843"/>
    <cellStyle name="Input 33 2 14" xfId="8844"/>
    <cellStyle name="Input 33 2 15" xfId="8845"/>
    <cellStyle name="Input 33 2 16" xfId="8846"/>
    <cellStyle name="Input 33 2 17" xfId="8847"/>
    <cellStyle name="Input 33 2 18" xfId="8848"/>
    <cellStyle name="Input 33 2 19" xfId="8849"/>
    <cellStyle name="Input 33 2 2" xfId="8850"/>
    <cellStyle name="Input 33 2 20" xfId="8851"/>
    <cellStyle name="Input 33 2 21" xfId="8852"/>
    <cellStyle name="Input 33 2 22" xfId="8853"/>
    <cellStyle name="Input 33 2 23" xfId="8854"/>
    <cellStyle name="Input 33 2 24" xfId="8855"/>
    <cellStyle name="Input 33 2 25" xfId="8856"/>
    <cellStyle name="Input 33 2 26" xfId="8857"/>
    <cellStyle name="Input 33 2 27" xfId="8858"/>
    <cellStyle name="Input 33 2 28" xfId="8859"/>
    <cellStyle name="Input 33 2 29" xfId="8860"/>
    <cellStyle name="Input 33 2 3" xfId="8861"/>
    <cellStyle name="Input 33 2 4" xfId="8862"/>
    <cellStyle name="Input 33 2 5" xfId="8863"/>
    <cellStyle name="Input 33 2 6" xfId="8864"/>
    <cellStyle name="Input 33 2 7" xfId="8865"/>
    <cellStyle name="Input 33 2 8" xfId="8866"/>
    <cellStyle name="Input 33 2 9" xfId="8867"/>
    <cellStyle name="Input 33 20" xfId="8868"/>
    <cellStyle name="Input 33 21" xfId="8869"/>
    <cellStyle name="Input 33 22" xfId="8870"/>
    <cellStyle name="Input 33 23" xfId="8871"/>
    <cellStyle name="Input 33 24" xfId="8872"/>
    <cellStyle name="Input 33 25" xfId="8873"/>
    <cellStyle name="Input 33 26" xfId="8874"/>
    <cellStyle name="Input 33 27" xfId="8875"/>
    <cellStyle name="Input 33 28" xfId="8876"/>
    <cellStyle name="Input 33 29" xfId="8877"/>
    <cellStyle name="Input 33 3" xfId="8878"/>
    <cellStyle name="Input 33 30" xfId="8879"/>
    <cellStyle name="Input 33 4" xfId="8880"/>
    <cellStyle name="Input 33 5" xfId="8881"/>
    <cellStyle name="Input 33 6" xfId="8882"/>
    <cellStyle name="Input 33 7" xfId="8883"/>
    <cellStyle name="Input 33 8" xfId="8884"/>
    <cellStyle name="Input 33 9" xfId="8885"/>
    <cellStyle name="Input 34" xfId="8886"/>
    <cellStyle name="Input 35" xfId="8887"/>
    <cellStyle name="Input 36" xfId="8888"/>
    <cellStyle name="Input 4" xfId="8889"/>
    <cellStyle name="Input 4 10" xfId="8890"/>
    <cellStyle name="Input 4 11" xfId="8891"/>
    <cellStyle name="Input 4 12" xfId="8892"/>
    <cellStyle name="Input 4 13" xfId="8893"/>
    <cellStyle name="Input 4 14" xfId="8894"/>
    <cellStyle name="Input 4 15" xfId="8895"/>
    <cellStyle name="Input 4 16" xfId="8896"/>
    <cellStyle name="Input 4 17" xfId="8897"/>
    <cellStyle name="Input 4 18" xfId="8898"/>
    <cellStyle name="Input 4 19" xfId="8899"/>
    <cellStyle name="Input 4 2" xfId="8900"/>
    <cellStyle name="Input 4 2 10" xfId="8901"/>
    <cellStyle name="Input 4 2 11" xfId="8902"/>
    <cellStyle name="Input 4 2 12" xfId="8903"/>
    <cellStyle name="Input 4 2 13" xfId="8904"/>
    <cellStyle name="Input 4 2 14" xfId="8905"/>
    <cellStyle name="Input 4 2 15" xfId="8906"/>
    <cellStyle name="Input 4 2 16" xfId="8907"/>
    <cellStyle name="Input 4 2 17" xfId="8908"/>
    <cellStyle name="Input 4 2 18" xfId="8909"/>
    <cellStyle name="Input 4 2 19" xfId="8910"/>
    <cellStyle name="Input 4 2 2" xfId="8911"/>
    <cellStyle name="Input 4 2 20" xfId="8912"/>
    <cellStyle name="Input 4 2 21" xfId="8913"/>
    <cellStyle name="Input 4 2 22" xfId="8914"/>
    <cellStyle name="Input 4 2 23" xfId="8915"/>
    <cellStyle name="Input 4 2 24" xfId="8916"/>
    <cellStyle name="Input 4 2 25" xfId="8917"/>
    <cellStyle name="Input 4 2 26" xfId="8918"/>
    <cellStyle name="Input 4 2 27" xfId="8919"/>
    <cellStyle name="Input 4 2 28" xfId="8920"/>
    <cellStyle name="Input 4 2 29" xfId="8921"/>
    <cellStyle name="Input 4 2 3" xfId="8922"/>
    <cellStyle name="Input 4 2 4" xfId="8923"/>
    <cellStyle name="Input 4 2 5" xfId="8924"/>
    <cellStyle name="Input 4 2 6" xfId="8925"/>
    <cellStyle name="Input 4 2 7" xfId="8926"/>
    <cellStyle name="Input 4 2 8" xfId="8927"/>
    <cellStyle name="Input 4 2 9" xfId="8928"/>
    <cellStyle name="Input 4 20" xfId="8929"/>
    <cellStyle name="Input 4 21" xfId="8930"/>
    <cellStyle name="Input 4 22" xfId="8931"/>
    <cellStyle name="Input 4 23" xfId="8932"/>
    <cellStyle name="Input 4 24" xfId="8933"/>
    <cellStyle name="Input 4 25" xfId="8934"/>
    <cellStyle name="Input 4 26" xfId="8935"/>
    <cellStyle name="Input 4 27" xfId="8936"/>
    <cellStyle name="Input 4 28" xfId="8937"/>
    <cellStyle name="Input 4 29" xfId="8938"/>
    <cellStyle name="Input 4 3" xfId="8939"/>
    <cellStyle name="Input 4 3 2" xfId="8940"/>
    <cellStyle name="Input 4 30" xfId="8941"/>
    <cellStyle name="Input 4 31" xfId="8942"/>
    <cellStyle name="Input 4 4" xfId="8943"/>
    <cellStyle name="Input 4 4 2" xfId="8944"/>
    <cellStyle name="Input 4 5" xfId="8945"/>
    <cellStyle name="Input 4 6" xfId="8946"/>
    <cellStyle name="Input 4 7" xfId="8947"/>
    <cellStyle name="Input 4 8" xfId="8948"/>
    <cellStyle name="Input 4 9" xfId="8949"/>
    <cellStyle name="Input 5" xfId="8950"/>
    <cellStyle name="Input 5 10" xfId="8951"/>
    <cellStyle name="Input 5 11" xfId="8952"/>
    <cellStyle name="Input 5 12" xfId="8953"/>
    <cellStyle name="Input 5 13" xfId="8954"/>
    <cellStyle name="Input 5 14" xfId="8955"/>
    <cellStyle name="Input 5 15" xfId="8956"/>
    <cellStyle name="Input 5 16" xfId="8957"/>
    <cellStyle name="Input 5 17" xfId="8958"/>
    <cellStyle name="Input 5 18" xfId="8959"/>
    <cellStyle name="Input 5 19" xfId="8960"/>
    <cellStyle name="Input 5 2" xfId="8961"/>
    <cellStyle name="Input 5 2 10" xfId="8962"/>
    <cellStyle name="Input 5 2 11" xfId="8963"/>
    <cellStyle name="Input 5 2 12" xfId="8964"/>
    <cellStyle name="Input 5 2 13" xfId="8965"/>
    <cellStyle name="Input 5 2 14" xfId="8966"/>
    <cellStyle name="Input 5 2 15" xfId="8967"/>
    <cellStyle name="Input 5 2 16" xfId="8968"/>
    <cellStyle name="Input 5 2 17" xfId="8969"/>
    <cellStyle name="Input 5 2 18" xfId="8970"/>
    <cellStyle name="Input 5 2 19" xfId="8971"/>
    <cellStyle name="Input 5 2 2" xfId="8972"/>
    <cellStyle name="Input 5 2 20" xfId="8973"/>
    <cellStyle name="Input 5 2 21" xfId="8974"/>
    <cellStyle name="Input 5 2 22" xfId="8975"/>
    <cellStyle name="Input 5 2 23" xfId="8976"/>
    <cellStyle name="Input 5 2 24" xfId="8977"/>
    <cellStyle name="Input 5 2 25" xfId="8978"/>
    <cellStyle name="Input 5 2 26" xfId="8979"/>
    <cellStyle name="Input 5 2 27" xfId="8980"/>
    <cellStyle name="Input 5 2 28" xfId="8981"/>
    <cellStyle name="Input 5 2 29" xfId="8982"/>
    <cellStyle name="Input 5 2 3" xfId="8983"/>
    <cellStyle name="Input 5 2 4" xfId="8984"/>
    <cellStyle name="Input 5 2 5" xfId="8985"/>
    <cellStyle name="Input 5 2 6" xfId="8986"/>
    <cellStyle name="Input 5 2 7" xfId="8987"/>
    <cellStyle name="Input 5 2 8" xfId="8988"/>
    <cellStyle name="Input 5 2 9" xfId="8989"/>
    <cellStyle name="Input 5 20" xfId="8990"/>
    <cellStyle name="Input 5 21" xfId="8991"/>
    <cellStyle name="Input 5 22" xfId="8992"/>
    <cellStyle name="Input 5 23" xfId="8993"/>
    <cellStyle name="Input 5 24" xfId="8994"/>
    <cellStyle name="Input 5 25" xfId="8995"/>
    <cellStyle name="Input 5 26" xfId="8996"/>
    <cellStyle name="Input 5 27" xfId="8997"/>
    <cellStyle name="Input 5 28" xfId="8998"/>
    <cellStyle name="Input 5 29" xfId="8999"/>
    <cellStyle name="Input 5 3" xfId="9000"/>
    <cellStyle name="Input 5 3 2" xfId="9001"/>
    <cellStyle name="Input 5 30" xfId="9002"/>
    <cellStyle name="Input 5 31" xfId="9003"/>
    <cellStyle name="Input 5 4" xfId="9004"/>
    <cellStyle name="Input 5 4 2" xfId="9005"/>
    <cellStyle name="Input 5 5" xfId="9006"/>
    <cellStyle name="Input 5 6" xfId="9007"/>
    <cellStyle name="Input 5 7" xfId="9008"/>
    <cellStyle name="Input 5 8" xfId="9009"/>
    <cellStyle name="Input 5 9" xfId="9010"/>
    <cellStyle name="Input 6" xfId="9011"/>
    <cellStyle name="Input 6 10" xfId="9012"/>
    <cellStyle name="Input 6 11" xfId="9013"/>
    <cellStyle name="Input 6 12" xfId="9014"/>
    <cellStyle name="Input 6 13" xfId="9015"/>
    <cellStyle name="Input 6 14" xfId="9016"/>
    <cellStyle name="Input 6 15" xfId="9017"/>
    <cellStyle name="Input 6 16" xfId="9018"/>
    <cellStyle name="Input 6 17" xfId="9019"/>
    <cellStyle name="Input 6 18" xfId="9020"/>
    <cellStyle name="Input 6 19" xfId="9021"/>
    <cellStyle name="Input 6 2" xfId="9022"/>
    <cellStyle name="Input 6 2 10" xfId="9023"/>
    <cellStyle name="Input 6 2 11" xfId="9024"/>
    <cellStyle name="Input 6 2 12" xfId="9025"/>
    <cellStyle name="Input 6 2 13" xfId="9026"/>
    <cellStyle name="Input 6 2 14" xfId="9027"/>
    <cellStyle name="Input 6 2 15" xfId="9028"/>
    <cellStyle name="Input 6 2 16" xfId="9029"/>
    <cellStyle name="Input 6 2 17" xfId="9030"/>
    <cellStyle name="Input 6 2 18" xfId="9031"/>
    <cellStyle name="Input 6 2 19" xfId="9032"/>
    <cellStyle name="Input 6 2 2" xfId="9033"/>
    <cellStyle name="Input 6 2 20" xfId="9034"/>
    <cellStyle name="Input 6 2 21" xfId="9035"/>
    <cellStyle name="Input 6 2 22" xfId="9036"/>
    <cellStyle name="Input 6 2 23" xfId="9037"/>
    <cellStyle name="Input 6 2 24" xfId="9038"/>
    <cellStyle name="Input 6 2 25" xfId="9039"/>
    <cellStyle name="Input 6 2 26" xfId="9040"/>
    <cellStyle name="Input 6 2 27" xfId="9041"/>
    <cellStyle name="Input 6 2 28" xfId="9042"/>
    <cellStyle name="Input 6 2 29" xfId="9043"/>
    <cellStyle name="Input 6 2 3" xfId="9044"/>
    <cellStyle name="Input 6 2 4" xfId="9045"/>
    <cellStyle name="Input 6 2 5" xfId="9046"/>
    <cellStyle name="Input 6 2 6" xfId="9047"/>
    <cellStyle name="Input 6 2 7" xfId="9048"/>
    <cellStyle name="Input 6 2 8" xfId="9049"/>
    <cellStyle name="Input 6 2 9" xfId="9050"/>
    <cellStyle name="Input 6 20" xfId="9051"/>
    <cellStyle name="Input 6 21" xfId="9052"/>
    <cellStyle name="Input 6 22" xfId="9053"/>
    <cellStyle name="Input 6 23" xfId="9054"/>
    <cellStyle name="Input 6 24" xfId="9055"/>
    <cellStyle name="Input 6 25" xfId="9056"/>
    <cellStyle name="Input 6 26" xfId="9057"/>
    <cellStyle name="Input 6 27" xfId="9058"/>
    <cellStyle name="Input 6 28" xfId="9059"/>
    <cellStyle name="Input 6 29" xfId="9060"/>
    <cellStyle name="Input 6 3" xfId="9061"/>
    <cellStyle name="Input 6 3 2" xfId="9062"/>
    <cellStyle name="Input 6 30" xfId="9063"/>
    <cellStyle name="Input 6 31" xfId="9064"/>
    <cellStyle name="Input 6 4" xfId="9065"/>
    <cellStyle name="Input 6 5" xfId="9066"/>
    <cellStyle name="Input 6 6" xfId="9067"/>
    <cellStyle name="Input 6 7" xfId="9068"/>
    <cellStyle name="Input 6 8" xfId="9069"/>
    <cellStyle name="Input 6 9" xfId="9070"/>
    <cellStyle name="Input 7" xfId="9071"/>
    <cellStyle name="Input 7 10" xfId="9072"/>
    <cellStyle name="Input 7 11" xfId="9073"/>
    <cellStyle name="Input 7 12" xfId="9074"/>
    <cellStyle name="Input 7 13" xfId="9075"/>
    <cellStyle name="Input 7 14" xfId="9076"/>
    <cellStyle name="Input 7 15" xfId="9077"/>
    <cellStyle name="Input 7 16" xfId="9078"/>
    <cellStyle name="Input 7 17" xfId="9079"/>
    <cellStyle name="Input 7 18" xfId="9080"/>
    <cellStyle name="Input 7 19" xfId="9081"/>
    <cellStyle name="Input 7 2" xfId="9082"/>
    <cellStyle name="Input 7 2 10" xfId="9083"/>
    <cellStyle name="Input 7 2 11" xfId="9084"/>
    <cellStyle name="Input 7 2 12" xfId="9085"/>
    <cellStyle name="Input 7 2 13" xfId="9086"/>
    <cellStyle name="Input 7 2 14" xfId="9087"/>
    <cellStyle name="Input 7 2 15" xfId="9088"/>
    <cellStyle name="Input 7 2 16" xfId="9089"/>
    <cellStyle name="Input 7 2 17" xfId="9090"/>
    <cellStyle name="Input 7 2 18" xfId="9091"/>
    <cellStyle name="Input 7 2 19" xfId="9092"/>
    <cellStyle name="Input 7 2 2" xfId="9093"/>
    <cellStyle name="Input 7 2 20" xfId="9094"/>
    <cellStyle name="Input 7 2 21" xfId="9095"/>
    <cellStyle name="Input 7 2 22" xfId="9096"/>
    <cellStyle name="Input 7 2 23" xfId="9097"/>
    <cellStyle name="Input 7 2 24" xfId="9098"/>
    <cellStyle name="Input 7 2 25" xfId="9099"/>
    <cellStyle name="Input 7 2 26" xfId="9100"/>
    <cellStyle name="Input 7 2 27" xfId="9101"/>
    <cellStyle name="Input 7 2 28" xfId="9102"/>
    <cellStyle name="Input 7 2 29" xfId="9103"/>
    <cellStyle name="Input 7 2 3" xfId="9104"/>
    <cellStyle name="Input 7 2 4" xfId="9105"/>
    <cellStyle name="Input 7 2 5" xfId="9106"/>
    <cellStyle name="Input 7 2 6" xfId="9107"/>
    <cellStyle name="Input 7 2 7" xfId="9108"/>
    <cellStyle name="Input 7 2 8" xfId="9109"/>
    <cellStyle name="Input 7 2 9" xfId="9110"/>
    <cellStyle name="Input 7 20" xfId="9111"/>
    <cellStyle name="Input 7 21" xfId="9112"/>
    <cellStyle name="Input 7 22" xfId="9113"/>
    <cellStyle name="Input 7 23" xfId="9114"/>
    <cellStyle name="Input 7 24" xfId="9115"/>
    <cellStyle name="Input 7 25" xfId="9116"/>
    <cellStyle name="Input 7 26" xfId="9117"/>
    <cellStyle name="Input 7 27" xfId="9118"/>
    <cellStyle name="Input 7 28" xfId="9119"/>
    <cellStyle name="Input 7 29" xfId="9120"/>
    <cellStyle name="Input 7 3" xfId="9121"/>
    <cellStyle name="Input 7 3 2" xfId="9122"/>
    <cellStyle name="Input 7 30" xfId="9123"/>
    <cellStyle name="Input 7 31" xfId="9124"/>
    <cellStyle name="Input 7 4" xfId="9125"/>
    <cellStyle name="Input 7 5" xfId="9126"/>
    <cellStyle name="Input 7 6" xfId="9127"/>
    <cellStyle name="Input 7 7" xfId="9128"/>
    <cellStyle name="Input 7 8" xfId="9129"/>
    <cellStyle name="Input 7 9" xfId="9130"/>
    <cellStyle name="Input 8" xfId="9131"/>
    <cellStyle name="Input 8 10" xfId="9132"/>
    <cellStyle name="Input 8 11" xfId="9133"/>
    <cellStyle name="Input 8 12" xfId="9134"/>
    <cellStyle name="Input 8 13" xfId="9135"/>
    <cellStyle name="Input 8 14" xfId="9136"/>
    <cellStyle name="Input 8 15" xfId="9137"/>
    <cellStyle name="Input 8 16" xfId="9138"/>
    <cellStyle name="Input 8 17" xfId="9139"/>
    <cellStyle name="Input 8 18" xfId="9140"/>
    <cellStyle name="Input 8 19" xfId="9141"/>
    <cellStyle name="Input 8 2" xfId="9142"/>
    <cellStyle name="Input 8 2 10" xfId="9143"/>
    <cellStyle name="Input 8 2 11" xfId="9144"/>
    <cellStyle name="Input 8 2 12" xfId="9145"/>
    <cellStyle name="Input 8 2 13" xfId="9146"/>
    <cellStyle name="Input 8 2 14" xfId="9147"/>
    <cellStyle name="Input 8 2 15" xfId="9148"/>
    <cellStyle name="Input 8 2 16" xfId="9149"/>
    <cellStyle name="Input 8 2 17" xfId="9150"/>
    <cellStyle name="Input 8 2 18" xfId="9151"/>
    <cellStyle name="Input 8 2 19" xfId="9152"/>
    <cellStyle name="Input 8 2 2" xfId="9153"/>
    <cellStyle name="Input 8 2 20" xfId="9154"/>
    <cellStyle name="Input 8 2 21" xfId="9155"/>
    <cellStyle name="Input 8 2 22" xfId="9156"/>
    <cellStyle name="Input 8 2 23" xfId="9157"/>
    <cellStyle name="Input 8 2 24" xfId="9158"/>
    <cellStyle name="Input 8 2 25" xfId="9159"/>
    <cellStyle name="Input 8 2 26" xfId="9160"/>
    <cellStyle name="Input 8 2 27" xfId="9161"/>
    <cellStyle name="Input 8 2 28" xfId="9162"/>
    <cellStyle name="Input 8 2 29" xfId="9163"/>
    <cellStyle name="Input 8 2 3" xfId="9164"/>
    <cellStyle name="Input 8 2 4" xfId="9165"/>
    <cellStyle name="Input 8 2 5" xfId="9166"/>
    <cellStyle name="Input 8 2 6" xfId="9167"/>
    <cellStyle name="Input 8 2 7" xfId="9168"/>
    <cellStyle name="Input 8 2 8" xfId="9169"/>
    <cellStyle name="Input 8 2 9" xfId="9170"/>
    <cellStyle name="Input 8 20" xfId="9171"/>
    <cellStyle name="Input 8 21" xfId="9172"/>
    <cellStyle name="Input 8 22" xfId="9173"/>
    <cellStyle name="Input 8 23" xfId="9174"/>
    <cellStyle name="Input 8 24" xfId="9175"/>
    <cellStyle name="Input 8 25" xfId="9176"/>
    <cellStyle name="Input 8 26" xfId="9177"/>
    <cellStyle name="Input 8 27" xfId="9178"/>
    <cellStyle name="Input 8 28" xfId="9179"/>
    <cellStyle name="Input 8 29" xfId="9180"/>
    <cellStyle name="Input 8 3" xfId="9181"/>
    <cellStyle name="Input 8 3 2" xfId="9182"/>
    <cellStyle name="Input 8 30" xfId="9183"/>
    <cellStyle name="Input 8 31" xfId="9184"/>
    <cellStyle name="Input 8 4" xfId="9185"/>
    <cellStyle name="Input 8 5" xfId="9186"/>
    <cellStyle name="Input 8 6" xfId="9187"/>
    <cellStyle name="Input 8 7" xfId="9188"/>
    <cellStyle name="Input 8 8" xfId="9189"/>
    <cellStyle name="Input 8 9" xfId="9190"/>
    <cellStyle name="Input 9" xfId="9191"/>
    <cellStyle name="Input 9 10" xfId="9192"/>
    <cellStyle name="Input 9 11" xfId="9193"/>
    <cellStyle name="Input 9 12" xfId="9194"/>
    <cellStyle name="Input 9 13" xfId="9195"/>
    <cellStyle name="Input 9 14" xfId="9196"/>
    <cellStyle name="Input 9 15" xfId="9197"/>
    <cellStyle name="Input 9 16" xfId="9198"/>
    <cellStyle name="Input 9 17" xfId="9199"/>
    <cellStyle name="Input 9 18" xfId="9200"/>
    <cellStyle name="Input 9 19" xfId="9201"/>
    <cellStyle name="Input 9 2" xfId="9202"/>
    <cellStyle name="Input 9 2 10" xfId="9203"/>
    <cellStyle name="Input 9 2 11" xfId="9204"/>
    <cellStyle name="Input 9 2 12" xfId="9205"/>
    <cellStyle name="Input 9 2 13" xfId="9206"/>
    <cellStyle name="Input 9 2 14" xfId="9207"/>
    <cellStyle name="Input 9 2 15" xfId="9208"/>
    <cellStyle name="Input 9 2 16" xfId="9209"/>
    <cellStyle name="Input 9 2 17" xfId="9210"/>
    <cellStyle name="Input 9 2 18" xfId="9211"/>
    <cellStyle name="Input 9 2 19" xfId="9212"/>
    <cellStyle name="Input 9 2 2" xfId="9213"/>
    <cellStyle name="Input 9 2 20" xfId="9214"/>
    <cellStyle name="Input 9 2 21" xfId="9215"/>
    <cellStyle name="Input 9 2 22" xfId="9216"/>
    <cellStyle name="Input 9 2 23" xfId="9217"/>
    <cellStyle name="Input 9 2 24" xfId="9218"/>
    <cellStyle name="Input 9 2 25" xfId="9219"/>
    <cellStyle name="Input 9 2 26" xfId="9220"/>
    <cellStyle name="Input 9 2 27" xfId="9221"/>
    <cellStyle name="Input 9 2 28" xfId="9222"/>
    <cellStyle name="Input 9 2 29" xfId="9223"/>
    <cellStyle name="Input 9 2 3" xfId="9224"/>
    <cellStyle name="Input 9 2 4" xfId="9225"/>
    <cellStyle name="Input 9 2 5" xfId="9226"/>
    <cellStyle name="Input 9 2 6" xfId="9227"/>
    <cellStyle name="Input 9 2 7" xfId="9228"/>
    <cellStyle name="Input 9 2 8" xfId="9229"/>
    <cellStyle name="Input 9 2 9" xfId="9230"/>
    <cellStyle name="Input 9 20" xfId="9231"/>
    <cellStyle name="Input 9 21" xfId="9232"/>
    <cellStyle name="Input 9 22" xfId="9233"/>
    <cellStyle name="Input 9 23" xfId="9234"/>
    <cellStyle name="Input 9 24" xfId="9235"/>
    <cellStyle name="Input 9 25" xfId="9236"/>
    <cellStyle name="Input 9 26" xfId="9237"/>
    <cellStyle name="Input 9 27" xfId="9238"/>
    <cellStyle name="Input 9 28" xfId="9239"/>
    <cellStyle name="Input 9 29" xfId="9240"/>
    <cellStyle name="Input 9 3" xfId="9241"/>
    <cellStyle name="Input 9 3 2" xfId="9242"/>
    <cellStyle name="Input 9 30" xfId="9243"/>
    <cellStyle name="Input 9 31" xfId="9244"/>
    <cellStyle name="Input 9 4" xfId="9245"/>
    <cellStyle name="Input 9 5" xfId="9246"/>
    <cellStyle name="Input 9 6" xfId="9247"/>
    <cellStyle name="Input 9 7" xfId="9248"/>
    <cellStyle name="Input 9 8" xfId="9249"/>
    <cellStyle name="Input 9 9" xfId="9250"/>
    <cellStyle name="Insatisfaisant" xfId="9251"/>
    <cellStyle name="Insatisfaisant 2" xfId="9252"/>
    <cellStyle name="Insatisfaisant 2 2" xfId="9253"/>
    <cellStyle name="Insatisfaisant 3" xfId="9254"/>
    <cellStyle name="Insatisfaisant 4" xfId="9255"/>
    <cellStyle name="ISC" xfId="9256"/>
    <cellStyle name="ISC 2" xfId="9257"/>
    <cellStyle name="ISC 3" xfId="9258"/>
    <cellStyle name="İzlenen Köprü" xfId="9259"/>
    <cellStyle name="İzlenen Köprü 2" xfId="9260"/>
    <cellStyle name="İzlenen Köprü 3" xfId="9261"/>
    <cellStyle name="jo[" xfId="9262"/>
    <cellStyle name="jo[ 2" xfId="9263"/>
    <cellStyle name="jo[ 3" xfId="9264"/>
    <cellStyle name="jo[ 4" xfId="9265"/>
    <cellStyle name="JPY" xfId="9266"/>
    <cellStyle name="JPY 2" xfId="9267"/>
    <cellStyle name="JPY 3" xfId="9268"/>
    <cellStyle name="JPY 4" xfId="9269"/>
    <cellStyle name="Koefic." xfId="9270"/>
    <cellStyle name="Komma [0]_Betaling rente 2001" xfId="9271"/>
    <cellStyle name="Komma 2" xfId="9272"/>
    <cellStyle name="Komma 3" xfId="9273"/>
    <cellStyle name="Kontroller celle 2" xfId="9274"/>
    <cellStyle name="Köprü" xfId="9275"/>
    <cellStyle name="Köprü 2" xfId="9276"/>
    <cellStyle name="Köprü 3" xfId="9277"/>
    <cellStyle name="Label" xfId="9278"/>
    <cellStyle name="leftli - Style3" xfId="9279"/>
    <cellStyle name="leftli - Style3 2" xfId="9280"/>
    <cellStyle name="leftli - Style3_Adjustments" xfId="9281"/>
    <cellStyle name="level1a" xfId="9282"/>
    <cellStyle name="level1a 10" xfId="9283"/>
    <cellStyle name="level1a 11" xfId="9284"/>
    <cellStyle name="level1a 12" xfId="9285"/>
    <cellStyle name="level1a 13" xfId="9286"/>
    <cellStyle name="level1a 14" xfId="9287"/>
    <cellStyle name="level1a 15" xfId="9288"/>
    <cellStyle name="level1a 16" xfId="9289"/>
    <cellStyle name="level1a 17" xfId="9290"/>
    <cellStyle name="level1a 18" xfId="9291"/>
    <cellStyle name="level1a 19" xfId="9292"/>
    <cellStyle name="level1a 2" xfId="9293"/>
    <cellStyle name="level1a 2 10" xfId="9294"/>
    <cellStyle name="level1a 2 11" xfId="9295"/>
    <cellStyle name="level1a 2 12" xfId="9296"/>
    <cellStyle name="level1a 2 13" xfId="9297"/>
    <cellStyle name="level1a 2 14" xfId="9298"/>
    <cellStyle name="level1a 2 15" xfId="9299"/>
    <cellStyle name="level1a 2 16" xfId="9300"/>
    <cellStyle name="level1a 2 17" xfId="9301"/>
    <cellStyle name="level1a 2 18" xfId="9302"/>
    <cellStyle name="level1a 2 19" xfId="9303"/>
    <cellStyle name="level1a 2 2" xfId="9304"/>
    <cellStyle name="level1a 2 2 10" xfId="9305"/>
    <cellStyle name="level1a 2 2 11" xfId="9306"/>
    <cellStyle name="level1a 2 2 12" xfId="9307"/>
    <cellStyle name="level1a 2 2 13" xfId="9308"/>
    <cellStyle name="level1a 2 2 14" xfId="9309"/>
    <cellStyle name="level1a 2 2 15" xfId="9310"/>
    <cellStyle name="level1a 2 2 16" xfId="9311"/>
    <cellStyle name="level1a 2 2 17" xfId="9312"/>
    <cellStyle name="level1a 2 2 18" xfId="9313"/>
    <cellStyle name="level1a 2 2 19" xfId="9314"/>
    <cellStyle name="level1a 2 2 2" xfId="9315"/>
    <cellStyle name="level1a 2 2 20" xfId="9316"/>
    <cellStyle name="level1a 2 2 21" xfId="9317"/>
    <cellStyle name="level1a 2 2 22" xfId="9318"/>
    <cellStyle name="level1a 2 2 23" xfId="9319"/>
    <cellStyle name="level1a 2 2 24" xfId="9320"/>
    <cellStyle name="level1a 2 2 25" xfId="9321"/>
    <cellStyle name="level1a 2 2 26" xfId="9322"/>
    <cellStyle name="level1a 2 2 27" xfId="9323"/>
    <cellStyle name="level1a 2 2 28" xfId="9324"/>
    <cellStyle name="level1a 2 2 29" xfId="9325"/>
    <cellStyle name="level1a 2 2 3" xfId="9326"/>
    <cellStyle name="level1a 2 2 4" xfId="9327"/>
    <cellStyle name="level1a 2 2 5" xfId="9328"/>
    <cellStyle name="level1a 2 2 6" xfId="9329"/>
    <cellStyle name="level1a 2 2 7" xfId="9330"/>
    <cellStyle name="level1a 2 2 8" xfId="9331"/>
    <cellStyle name="level1a 2 2 9" xfId="9332"/>
    <cellStyle name="level1a 2 20" xfId="9333"/>
    <cellStyle name="level1a 2 21" xfId="9334"/>
    <cellStyle name="level1a 2 22" xfId="9335"/>
    <cellStyle name="level1a 2 23" xfId="9336"/>
    <cellStyle name="level1a 2 24" xfId="9337"/>
    <cellStyle name="level1a 2 25" xfId="9338"/>
    <cellStyle name="level1a 2 26" xfId="9339"/>
    <cellStyle name="level1a 2 27" xfId="9340"/>
    <cellStyle name="level1a 2 28" xfId="9341"/>
    <cellStyle name="level1a 2 29" xfId="9342"/>
    <cellStyle name="level1a 2 3" xfId="9343"/>
    <cellStyle name="level1a 2 30" xfId="9344"/>
    <cellStyle name="level1a 2 4" xfId="9345"/>
    <cellStyle name="level1a 2 5" xfId="9346"/>
    <cellStyle name="level1a 2 6" xfId="9347"/>
    <cellStyle name="level1a 2 7" xfId="9348"/>
    <cellStyle name="level1a 2 8" xfId="9349"/>
    <cellStyle name="level1a 2 9" xfId="9350"/>
    <cellStyle name="level1a 20" xfId="9351"/>
    <cellStyle name="level1a 21" xfId="9352"/>
    <cellStyle name="level1a 22" xfId="9353"/>
    <cellStyle name="level1a 23" xfId="9354"/>
    <cellStyle name="level1a 24" xfId="9355"/>
    <cellStyle name="level1a 25" xfId="9356"/>
    <cellStyle name="level1a 26" xfId="9357"/>
    <cellStyle name="level1a 27" xfId="9358"/>
    <cellStyle name="level1a 28" xfId="9359"/>
    <cellStyle name="level1a 29" xfId="9360"/>
    <cellStyle name="level1a 3" xfId="9361"/>
    <cellStyle name="level1a 3 10" xfId="9362"/>
    <cellStyle name="level1a 3 11" xfId="9363"/>
    <cellStyle name="level1a 3 12" xfId="9364"/>
    <cellStyle name="level1a 3 13" xfId="9365"/>
    <cellStyle name="level1a 3 14" xfId="9366"/>
    <cellStyle name="level1a 3 15" xfId="9367"/>
    <cellStyle name="level1a 3 16" xfId="9368"/>
    <cellStyle name="level1a 3 17" xfId="9369"/>
    <cellStyle name="level1a 3 18" xfId="9370"/>
    <cellStyle name="level1a 3 19" xfId="9371"/>
    <cellStyle name="level1a 3 2" xfId="9372"/>
    <cellStyle name="level1a 3 2 10" xfId="9373"/>
    <cellStyle name="level1a 3 2 11" xfId="9374"/>
    <cellStyle name="level1a 3 2 12" xfId="9375"/>
    <cellStyle name="level1a 3 2 13" xfId="9376"/>
    <cellStyle name="level1a 3 2 14" xfId="9377"/>
    <cellStyle name="level1a 3 2 15" xfId="9378"/>
    <cellStyle name="level1a 3 2 16" xfId="9379"/>
    <cellStyle name="level1a 3 2 17" xfId="9380"/>
    <cellStyle name="level1a 3 2 18" xfId="9381"/>
    <cellStyle name="level1a 3 2 19" xfId="9382"/>
    <cellStyle name="level1a 3 2 2" xfId="9383"/>
    <cellStyle name="level1a 3 2 20" xfId="9384"/>
    <cellStyle name="level1a 3 2 21" xfId="9385"/>
    <cellStyle name="level1a 3 2 22" xfId="9386"/>
    <cellStyle name="level1a 3 2 23" xfId="9387"/>
    <cellStyle name="level1a 3 2 24" xfId="9388"/>
    <cellStyle name="level1a 3 2 25" xfId="9389"/>
    <cellStyle name="level1a 3 2 26" xfId="9390"/>
    <cellStyle name="level1a 3 2 27" xfId="9391"/>
    <cellStyle name="level1a 3 2 28" xfId="9392"/>
    <cellStyle name="level1a 3 2 29" xfId="9393"/>
    <cellStyle name="level1a 3 2 3" xfId="9394"/>
    <cellStyle name="level1a 3 2 4" xfId="9395"/>
    <cellStyle name="level1a 3 2 5" xfId="9396"/>
    <cellStyle name="level1a 3 2 6" xfId="9397"/>
    <cellStyle name="level1a 3 2 7" xfId="9398"/>
    <cellStyle name="level1a 3 2 8" xfId="9399"/>
    <cellStyle name="level1a 3 2 9" xfId="9400"/>
    <cellStyle name="level1a 3 20" xfId="9401"/>
    <cellStyle name="level1a 3 21" xfId="9402"/>
    <cellStyle name="level1a 3 22" xfId="9403"/>
    <cellStyle name="level1a 3 23" xfId="9404"/>
    <cellStyle name="level1a 3 24" xfId="9405"/>
    <cellStyle name="level1a 3 25" xfId="9406"/>
    <cellStyle name="level1a 3 26" xfId="9407"/>
    <cellStyle name="level1a 3 27" xfId="9408"/>
    <cellStyle name="level1a 3 28" xfId="9409"/>
    <cellStyle name="level1a 3 29" xfId="9410"/>
    <cellStyle name="level1a 3 3" xfId="9411"/>
    <cellStyle name="level1a 3 30" xfId="9412"/>
    <cellStyle name="level1a 3 4" xfId="9413"/>
    <cellStyle name="level1a 3 5" xfId="9414"/>
    <cellStyle name="level1a 3 6" xfId="9415"/>
    <cellStyle name="level1a 3 7" xfId="9416"/>
    <cellStyle name="level1a 3 8" xfId="9417"/>
    <cellStyle name="level1a 3 9" xfId="9418"/>
    <cellStyle name="level1a 30" xfId="9419"/>
    <cellStyle name="level1a 31" xfId="9420"/>
    <cellStyle name="level1a 32" xfId="9421"/>
    <cellStyle name="level1a 4" xfId="9422"/>
    <cellStyle name="level1a 4 10" xfId="9423"/>
    <cellStyle name="level1a 4 11" xfId="9424"/>
    <cellStyle name="level1a 4 12" xfId="9425"/>
    <cellStyle name="level1a 4 13" xfId="9426"/>
    <cellStyle name="level1a 4 14" xfId="9427"/>
    <cellStyle name="level1a 4 15" xfId="9428"/>
    <cellStyle name="level1a 4 16" xfId="9429"/>
    <cellStyle name="level1a 4 17" xfId="9430"/>
    <cellStyle name="level1a 4 18" xfId="9431"/>
    <cellStyle name="level1a 4 19" xfId="9432"/>
    <cellStyle name="level1a 4 2" xfId="9433"/>
    <cellStyle name="level1a 4 20" xfId="9434"/>
    <cellStyle name="level1a 4 21" xfId="9435"/>
    <cellStyle name="level1a 4 22" xfId="9436"/>
    <cellStyle name="level1a 4 23" xfId="9437"/>
    <cellStyle name="level1a 4 24" xfId="9438"/>
    <cellStyle name="level1a 4 25" xfId="9439"/>
    <cellStyle name="level1a 4 26" xfId="9440"/>
    <cellStyle name="level1a 4 27" xfId="9441"/>
    <cellStyle name="level1a 4 28" xfId="9442"/>
    <cellStyle name="level1a 4 29" xfId="9443"/>
    <cellStyle name="level1a 4 3" xfId="9444"/>
    <cellStyle name="level1a 4 4" xfId="9445"/>
    <cellStyle name="level1a 4 5" xfId="9446"/>
    <cellStyle name="level1a 4 6" xfId="9447"/>
    <cellStyle name="level1a 4 7" xfId="9448"/>
    <cellStyle name="level1a 4 8" xfId="9449"/>
    <cellStyle name="level1a 4 9" xfId="9450"/>
    <cellStyle name="level1a 5" xfId="9451"/>
    <cellStyle name="level1a 6" xfId="9452"/>
    <cellStyle name="level1a 7" xfId="9453"/>
    <cellStyle name="level1a 8" xfId="9454"/>
    <cellStyle name="level1a 9" xfId="9455"/>
    <cellStyle name="level2" xfId="9456"/>
    <cellStyle name="level2 2" xfId="9457"/>
    <cellStyle name="level2 3" xfId="9458"/>
    <cellStyle name="level2a" xfId="9459"/>
    <cellStyle name="level2a 2" xfId="9460"/>
    <cellStyle name="level2a 3" xfId="9461"/>
    <cellStyle name="level3" xfId="9462"/>
    <cellStyle name="level3 2" xfId="9463"/>
    <cellStyle name="level3 3" xfId="9464"/>
    <cellStyle name="Lien hypertexte" xfId="9465"/>
    <cellStyle name="Lien hypertexte 2" xfId="9466"/>
    <cellStyle name="Lien hypertexte 3" xfId="9467"/>
    <cellStyle name="Lien hypertexte visité" xfId="9468"/>
    <cellStyle name="Lien hypertexte visité 2" xfId="9469"/>
    <cellStyle name="Lien hypertexte visité 3" xfId="9470"/>
    <cellStyle name="Lien hypertexte_CivMon" xfId="9471"/>
    <cellStyle name="Linea horizontal" xfId="9472"/>
    <cellStyle name="LineBottom2" xfId="9473"/>
    <cellStyle name="LineBottom3" xfId="9474"/>
    <cellStyle name="Link Currency (0)" xfId="9475"/>
    <cellStyle name="Link Currency (0) 2" xfId="9476"/>
    <cellStyle name="Link Currency (0) 2 2" xfId="9477"/>
    <cellStyle name="Link Currency (0) 2 3" xfId="9478"/>
    <cellStyle name="Link Currency (0) 3" xfId="9479"/>
    <cellStyle name="Link Currency (0) 4" xfId="9480"/>
    <cellStyle name="Link Currency (2)" xfId="9481"/>
    <cellStyle name="Link Currency (2) 2" xfId="9482"/>
    <cellStyle name="Link Currency (2) 3" xfId="9483"/>
    <cellStyle name="Link Units (0)" xfId="9484"/>
    <cellStyle name="Link Units (0) 2" xfId="9485"/>
    <cellStyle name="Link Units (0) 2 2" xfId="9486"/>
    <cellStyle name="Link Units (0) 2 3" xfId="9487"/>
    <cellStyle name="Link Units (0) 3" xfId="9488"/>
    <cellStyle name="Link Units (0) 4" xfId="9489"/>
    <cellStyle name="Link Units (1)" xfId="9490"/>
    <cellStyle name="Link Units (1) 2" xfId="9491"/>
    <cellStyle name="Link Units (1) 2 2" xfId="9492"/>
    <cellStyle name="Link Units (1) 2 3" xfId="9493"/>
    <cellStyle name="Link Units (1) 3" xfId="9494"/>
    <cellStyle name="Link Units (1) 4" xfId="9495"/>
    <cellStyle name="Link Units (2)" xfId="9496"/>
    <cellStyle name="Link Units (2) 2" xfId="9497"/>
    <cellStyle name="Link Units (2) 3" xfId="9498"/>
    <cellStyle name="link_ext" xfId="9499"/>
    <cellStyle name="Linked Cell 2" xfId="9500"/>
    <cellStyle name="Linked Cell 2 2" xfId="9501"/>
    <cellStyle name="Linked Cell 2 2 2" xfId="9502"/>
    <cellStyle name="Linked Cell 2 3" xfId="9503"/>
    <cellStyle name="Linked Cell 2 4" xfId="9504"/>
    <cellStyle name="Linked Cell 3" xfId="9505"/>
    <cellStyle name="Linked Cell 4" xfId="9506"/>
    <cellStyle name="Linked Cell 5" xfId="9507"/>
    <cellStyle name="LongDate" xfId="9508"/>
    <cellStyle name="MacroCode" xfId="9509"/>
    <cellStyle name="MacroCode 2" xfId="9510"/>
    <cellStyle name="MacroCode 3" xfId="9511"/>
    <cellStyle name="Map Data Values" xfId="9512"/>
    <cellStyle name="Map Distance" xfId="9513"/>
    <cellStyle name="Map Legend" xfId="9514"/>
    <cellStyle name="Map Object Names" xfId="9515"/>
    <cellStyle name="Map Title" xfId="9516"/>
    <cellStyle name="Már látott hiperhivatkozás" xfId="9517"/>
    <cellStyle name="Már látott hiperhivatkozás 2" xfId="9518"/>
    <cellStyle name="Már látott hiperhivatkozás 3" xfId="9519"/>
    <cellStyle name="Markeringsfarve1 2" xfId="9520"/>
    <cellStyle name="Markeringsfarve2 2" xfId="9521"/>
    <cellStyle name="Markeringsfarve3 2" xfId="9522"/>
    <cellStyle name="Markeringsfarve4 2" xfId="9523"/>
    <cellStyle name="Markeringsfarve5 2" xfId="9524"/>
    <cellStyle name="Markeringsfarve6 2" xfId="9525"/>
    <cellStyle name="Měna0" xfId="9526"/>
    <cellStyle name="Měna0 2" xfId="9527"/>
    <cellStyle name="Měna0 3" xfId="9528"/>
    <cellStyle name="Měna0 4" xfId="9529"/>
    <cellStyle name="měny_DEFLÁTORY  3q 1998" xfId="9530"/>
    <cellStyle name="Migliaia (0)_conti99" xfId="9531"/>
    <cellStyle name="Migliaia 2 3" xfId="9532"/>
    <cellStyle name="Millares [0]_1 trimestre 2003 SM viejo" xfId="9533"/>
    <cellStyle name="Millares_107" xfId="9534"/>
    <cellStyle name="Milliers [0]_Annexe vf.xls Graphique 1" xfId="9535"/>
    <cellStyle name="Milliers_ADJ 278" xfId="9536"/>
    <cellStyle name="Mina0" xfId="9537"/>
    <cellStyle name="Mìna0" xfId="9538"/>
    <cellStyle name="Mina0 10" xfId="9539"/>
    <cellStyle name="Mina0 11" xfId="9540"/>
    <cellStyle name="Mina0 12" xfId="9541"/>
    <cellStyle name="Mina0 13" xfId="9542"/>
    <cellStyle name="Mina0 14" xfId="9543"/>
    <cellStyle name="Mina0 15" xfId="9544"/>
    <cellStyle name="Mina0 16" xfId="9545"/>
    <cellStyle name="Mina0 17" xfId="9546"/>
    <cellStyle name="Mina0 18" xfId="9547"/>
    <cellStyle name="Mina0 19" xfId="9548"/>
    <cellStyle name="Mina0 2" xfId="9549"/>
    <cellStyle name="Mìna0 2" xfId="9550"/>
    <cellStyle name="Mina0 20" xfId="9551"/>
    <cellStyle name="Mina0 21" xfId="9552"/>
    <cellStyle name="Mina0 22" xfId="9553"/>
    <cellStyle name="Mina0 23" xfId="9554"/>
    <cellStyle name="Mina0 24" xfId="9555"/>
    <cellStyle name="Mina0 25" xfId="9556"/>
    <cellStyle name="Mina0 26" xfId="9557"/>
    <cellStyle name="Mina0 27" xfId="9558"/>
    <cellStyle name="Mina0 28" xfId="9559"/>
    <cellStyle name="Mina0 29" xfId="9560"/>
    <cellStyle name="Mina0 3" xfId="9561"/>
    <cellStyle name="Mìna0 3" xfId="9562"/>
    <cellStyle name="Mina0 30" xfId="9563"/>
    <cellStyle name="Mina0 31" xfId="9564"/>
    <cellStyle name="Mina0 32" xfId="9565"/>
    <cellStyle name="Mina0 33" xfId="9566"/>
    <cellStyle name="Mina0 34" xfId="9567"/>
    <cellStyle name="Mina0 35" xfId="9568"/>
    <cellStyle name="Mina0 36" xfId="9569"/>
    <cellStyle name="Mina0 37" xfId="9570"/>
    <cellStyle name="Mina0 38" xfId="9571"/>
    <cellStyle name="Mina0 39" xfId="9572"/>
    <cellStyle name="Mina0 4" xfId="9573"/>
    <cellStyle name="Mìna0 4" xfId="9574"/>
    <cellStyle name="Mina0 40" xfId="9575"/>
    <cellStyle name="Mina0 41" xfId="9576"/>
    <cellStyle name="Mina0 42" xfId="9577"/>
    <cellStyle name="Mina0 43" xfId="9578"/>
    <cellStyle name="Mina0 44" xfId="9579"/>
    <cellStyle name="Mina0 45" xfId="9580"/>
    <cellStyle name="Mina0 46" xfId="9581"/>
    <cellStyle name="Mina0 47" xfId="9582"/>
    <cellStyle name="Mina0 48" xfId="9583"/>
    <cellStyle name="Mina0 49" xfId="9584"/>
    <cellStyle name="Mina0 5" xfId="9585"/>
    <cellStyle name="Mina0 50" xfId="9586"/>
    <cellStyle name="Mina0 51" xfId="9587"/>
    <cellStyle name="Mina0 52" xfId="9588"/>
    <cellStyle name="Mina0 53" xfId="9589"/>
    <cellStyle name="Mina0 54" xfId="9590"/>
    <cellStyle name="Mina0 6" xfId="9591"/>
    <cellStyle name="Mina0 7" xfId="9592"/>
    <cellStyle name="Mina0 8" xfId="9593"/>
    <cellStyle name="Mina0 9" xfId="9594"/>
    <cellStyle name="mitP" xfId="9595"/>
    <cellStyle name="mitP 2" xfId="9596"/>
    <cellStyle name="mitP 3" xfId="9597"/>
    <cellStyle name="mitP 4" xfId="9598"/>
    <cellStyle name="mmm" xfId="9599"/>
    <cellStyle name="Model" xfId="9600"/>
    <cellStyle name="Moeda [0]_A" xfId="9601"/>
    <cellStyle name="Moeda_A" xfId="9602"/>
    <cellStyle name="Moeda0" xfId="9603"/>
    <cellStyle name="Moneda [0]_107" xfId="9604"/>
    <cellStyle name="Moneda_107" xfId="9605"/>
    <cellStyle name="Monétaire [0]_Annexe vf.xls Graphique 1" xfId="9606"/>
    <cellStyle name="Monétaire_Annexe vf.xls Graphique 1" xfId="9607"/>
    <cellStyle name="Monetario" xfId="9608"/>
    <cellStyle name="Monetario0" xfId="9609"/>
    <cellStyle name="Money" xfId="9610"/>
    <cellStyle name="Montant" xfId="9611"/>
    <cellStyle name="Monιtaire [0]_Y1 post" xfId="9612"/>
    <cellStyle name="Monιtaire_Y1 post" xfId="9613"/>
    <cellStyle name="Motif" xfId="9614"/>
    <cellStyle name="Moyenne" xfId="9615"/>
    <cellStyle name="MS_Arabic" xfId="9616"/>
    <cellStyle name="MTW" xfId="9617"/>
    <cellStyle name="n0" xfId="9618"/>
    <cellStyle name="n1" xfId="9619"/>
    <cellStyle name="n2" xfId="9620"/>
    <cellStyle name="Navadno 2" xfId="9621"/>
    <cellStyle name="Navadno_FN02pomesecih" xfId="9622"/>
    <cellStyle name="Nedefinován" xfId="9623"/>
    <cellStyle name="Nedefinován 2" xfId="9624"/>
    <cellStyle name="Nedefinován 3" xfId="9625"/>
    <cellStyle name="Neutral 2" xfId="9626"/>
    <cellStyle name="Neutral 2 2" xfId="9627"/>
    <cellStyle name="Neutral 2 2 2" xfId="9628"/>
    <cellStyle name="Neutral 2 3" xfId="9629"/>
    <cellStyle name="Neutral 2 4" xfId="9630"/>
    <cellStyle name="Neutral 3" xfId="9631"/>
    <cellStyle name="Neutral 4" xfId="9632"/>
    <cellStyle name="Neutral 5" xfId="9633"/>
    <cellStyle name="Neutrale" xfId="9634"/>
    <cellStyle name="Neutrale 2" xfId="9635"/>
    <cellStyle name="Neutrale 3" xfId="9636"/>
    <cellStyle name="Neutre" xfId="9637"/>
    <cellStyle name="Neutre 2" xfId="9638"/>
    <cellStyle name="Neutre 2 2" xfId="9639"/>
    <cellStyle name="Neutre 3" xfId="9640"/>
    <cellStyle name="Neutre 4" xfId="9641"/>
    <cellStyle name="no dec" xfId="9642"/>
    <cellStyle name="No-definido" xfId="9643"/>
    <cellStyle name="No-definido 2" xfId="9644"/>
    <cellStyle name="No-definido 3" xfId="9645"/>
    <cellStyle name="NoLigne" xfId="9646"/>
    <cellStyle name="Nombre" xfId="9647"/>
    <cellStyle name="Non défini" xfId="9648"/>
    <cellStyle name="Non défini 2" xfId="9649"/>
    <cellStyle name="Non défini 2 2" xfId="9650"/>
    <cellStyle name="Non défini 3" xfId="9651"/>
    <cellStyle name="Non défini 4" xfId="9652"/>
    <cellStyle name="Normaali_CENTRAL" xfId="9653"/>
    <cellStyle name="Normaallaad_andmebaasi" xfId="9654"/>
    <cellStyle name="Normal" xfId="0" builtinId="0"/>
    <cellStyle name="Normal - Modelo1" xfId="9655"/>
    <cellStyle name="Normal - Modelo1 2" xfId="9656"/>
    <cellStyle name="Normal - Modelo1 3" xfId="9657"/>
    <cellStyle name="Normal - Style1" xfId="9658"/>
    <cellStyle name="Normal - Style1 2" xfId="9659"/>
    <cellStyle name="Normal - Style1 2 2" xfId="9660"/>
    <cellStyle name="Normal - Style1 2 3" xfId="9661"/>
    <cellStyle name="Normal - Style1 2 4" xfId="9662"/>
    <cellStyle name="Normal - Style1 2 5" xfId="9663"/>
    <cellStyle name="Normal - Style1 2 6" xfId="9664"/>
    <cellStyle name="Normal - Style1 3" xfId="9665"/>
    <cellStyle name="Normal - Style1 4" xfId="9666"/>
    <cellStyle name="Normal - Style1 5" xfId="9667"/>
    <cellStyle name="Normal - Style1 6" xfId="9668"/>
    <cellStyle name="Normal - Style1 7" xfId="9669"/>
    <cellStyle name="Normal - Style2" xfId="9670"/>
    <cellStyle name="Normal - Style2 2" xfId="9671"/>
    <cellStyle name="Normal - Style2 2 2" xfId="9672"/>
    <cellStyle name="Normal - Style2 2 3" xfId="9673"/>
    <cellStyle name="Normal - Style2 3" xfId="9674"/>
    <cellStyle name="Normal - Style2 3 2" xfId="9675"/>
    <cellStyle name="Normal - Style2 4" xfId="9676"/>
    <cellStyle name="Normal - Style2 5" xfId="9677"/>
    <cellStyle name="Normal - Style3" xfId="9678"/>
    <cellStyle name="Normal - Style3 2" xfId="9679"/>
    <cellStyle name="Normal - Style3 2 2" xfId="9680"/>
    <cellStyle name="Normal - Style3 3" xfId="9681"/>
    <cellStyle name="Normal - Style3 4" xfId="9682"/>
    <cellStyle name="Normal - Style3 5" xfId="9683"/>
    <cellStyle name="Normal - Style3 6" xfId="9684"/>
    <cellStyle name="Normal - Style3 7" xfId="9685"/>
    <cellStyle name="Normal - Style4" xfId="9686"/>
    <cellStyle name="Normal - Style4 2" xfId="9687"/>
    <cellStyle name="Normal - Style4 2 2" xfId="9688"/>
    <cellStyle name="Normal - Style4 3" xfId="9689"/>
    <cellStyle name="Normal - Style4 4" xfId="9690"/>
    <cellStyle name="Normal - Style4 5" xfId="9691"/>
    <cellStyle name="Normal - Style4 6" xfId="9692"/>
    <cellStyle name="Normal - Style5" xfId="9693"/>
    <cellStyle name="Normal - Style5 2" xfId="9694"/>
    <cellStyle name="Normal - Style5 3" xfId="9695"/>
    <cellStyle name="Normal - Style6" xfId="9696"/>
    <cellStyle name="Normal - Style6 2" xfId="9697"/>
    <cellStyle name="Normal - Style6 3" xfId="9698"/>
    <cellStyle name="Normal - Style7" xfId="9699"/>
    <cellStyle name="Normal - Style7 2" xfId="9700"/>
    <cellStyle name="Normal - Style7 3" xfId="9701"/>
    <cellStyle name="Normal - Style8" xfId="9702"/>
    <cellStyle name="Normal - Style8 2" xfId="9703"/>
    <cellStyle name="Normal - Style8 3" xfId="9704"/>
    <cellStyle name="Normal 10" xfId="9705"/>
    <cellStyle name="Normal 10 10" xfId="9706"/>
    <cellStyle name="Normal 10 10 2" xfId="9707"/>
    <cellStyle name="Normal 10 11" xfId="9708"/>
    <cellStyle name="Normal 10 11 2" xfId="9709"/>
    <cellStyle name="Normal 10 12" xfId="9710"/>
    <cellStyle name="Normal 10 13" xfId="9711"/>
    <cellStyle name="Normal 10 14" xfId="9712"/>
    <cellStyle name="Normal 10 2" xfId="9713"/>
    <cellStyle name="Normal 10 2 10" xfId="9714"/>
    <cellStyle name="Normal 10 2 2" xfId="9715"/>
    <cellStyle name="Normal 10 2 2 2" xfId="9716"/>
    <cellStyle name="Normal 10 2 2 2 2" xfId="9717"/>
    <cellStyle name="Normal 10 2 2 2 2 2" xfId="9718"/>
    <cellStyle name="Normal 10 2 2 2 3" xfId="9719"/>
    <cellStyle name="Normal 10 2 2 2 3 2" xfId="9720"/>
    <cellStyle name="Normal 10 2 2 2 4" xfId="9721"/>
    <cellStyle name="Normal 10 2 2 2 4 2" xfId="9722"/>
    <cellStyle name="Normal 10 2 2 2 5" xfId="9723"/>
    <cellStyle name="Normal 10 2 2 3" xfId="9724"/>
    <cellStyle name="Normal 10 2 2 3 2" xfId="9725"/>
    <cellStyle name="Normal 10 2 2 3 2 2" xfId="9726"/>
    <cellStyle name="Normal 10 2 2 3 3" xfId="9727"/>
    <cellStyle name="Normal 10 2 2 3 3 2" xfId="9728"/>
    <cellStyle name="Normal 10 2 2 3 4" xfId="9729"/>
    <cellStyle name="Normal 10 2 2 3 4 2" xfId="9730"/>
    <cellStyle name="Normal 10 2 2 3 5" xfId="9731"/>
    <cellStyle name="Normal 10 2 2 4" xfId="9732"/>
    <cellStyle name="Normal 10 2 2 4 2" xfId="9733"/>
    <cellStyle name="Normal 10 2 2 4 2 2" xfId="9734"/>
    <cellStyle name="Normal 10 2 2 4 3" xfId="9735"/>
    <cellStyle name="Normal 10 2 2 4 3 2" xfId="9736"/>
    <cellStyle name="Normal 10 2 2 4 4" xfId="9737"/>
    <cellStyle name="Normal 10 2 2 4 4 2" xfId="9738"/>
    <cellStyle name="Normal 10 2 2 4 5" xfId="9739"/>
    <cellStyle name="Normal 10 2 2 5" xfId="9740"/>
    <cellStyle name="Normal 10 2 2 5 2" xfId="9741"/>
    <cellStyle name="Normal 10 2 2 6" xfId="9742"/>
    <cellStyle name="Normal 10 2 2 6 2" xfId="9743"/>
    <cellStyle name="Normal 10 2 2 7" xfId="9744"/>
    <cellStyle name="Normal 10 2 2 7 2" xfId="9745"/>
    <cellStyle name="Normal 10 2 2 8" xfId="9746"/>
    <cellStyle name="Normal 10 2 3" xfId="9747"/>
    <cellStyle name="Normal 10 2 3 2" xfId="9748"/>
    <cellStyle name="Normal 10 2 3 2 2" xfId="9749"/>
    <cellStyle name="Normal 10 2 3 2 2 2" xfId="9750"/>
    <cellStyle name="Normal 10 2 3 2 3" xfId="9751"/>
    <cellStyle name="Normal 10 2 3 2 3 2" xfId="9752"/>
    <cellStyle name="Normal 10 2 3 2 4" xfId="9753"/>
    <cellStyle name="Normal 10 2 3 2 4 2" xfId="9754"/>
    <cellStyle name="Normal 10 2 3 2 5" xfId="9755"/>
    <cellStyle name="Normal 10 2 3 3" xfId="9756"/>
    <cellStyle name="Normal 10 2 3 3 2" xfId="9757"/>
    <cellStyle name="Normal 10 2 3 3 2 2" xfId="9758"/>
    <cellStyle name="Normal 10 2 3 3 3" xfId="9759"/>
    <cellStyle name="Normal 10 2 3 3 3 2" xfId="9760"/>
    <cellStyle name="Normal 10 2 3 3 4" xfId="9761"/>
    <cellStyle name="Normal 10 2 3 3 4 2" xfId="9762"/>
    <cellStyle name="Normal 10 2 3 3 5" xfId="9763"/>
    <cellStyle name="Normal 10 2 3 4" xfId="9764"/>
    <cellStyle name="Normal 10 2 3 4 2" xfId="9765"/>
    <cellStyle name="Normal 10 2 3 4 2 2" xfId="9766"/>
    <cellStyle name="Normal 10 2 3 4 3" xfId="9767"/>
    <cellStyle name="Normal 10 2 3 4 3 2" xfId="9768"/>
    <cellStyle name="Normal 10 2 3 4 4" xfId="9769"/>
    <cellStyle name="Normal 10 2 3 4 4 2" xfId="9770"/>
    <cellStyle name="Normal 10 2 3 4 5" xfId="9771"/>
    <cellStyle name="Normal 10 2 3 5" xfId="9772"/>
    <cellStyle name="Normal 10 2 3 5 2" xfId="9773"/>
    <cellStyle name="Normal 10 2 3 6" xfId="9774"/>
    <cellStyle name="Normal 10 2 3 6 2" xfId="9775"/>
    <cellStyle name="Normal 10 2 3 7" xfId="9776"/>
    <cellStyle name="Normal 10 2 3 7 2" xfId="9777"/>
    <cellStyle name="Normal 10 2 3 8" xfId="9778"/>
    <cellStyle name="Normal 10 2 4" xfId="9779"/>
    <cellStyle name="Normal 10 2 4 2" xfId="9780"/>
    <cellStyle name="Normal 10 2 4 2 2" xfId="9781"/>
    <cellStyle name="Normal 10 2 4 3" xfId="9782"/>
    <cellStyle name="Normal 10 2 4 3 2" xfId="9783"/>
    <cellStyle name="Normal 10 2 4 4" xfId="9784"/>
    <cellStyle name="Normal 10 2 4 4 2" xfId="9785"/>
    <cellStyle name="Normal 10 2 4 5" xfId="9786"/>
    <cellStyle name="Normal 10 2 5" xfId="9787"/>
    <cellStyle name="Normal 10 2 5 2" xfId="9788"/>
    <cellStyle name="Normal 10 2 5 2 2" xfId="9789"/>
    <cellStyle name="Normal 10 2 5 3" xfId="9790"/>
    <cellStyle name="Normal 10 2 5 3 2" xfId="9791"/>
    <cellStyle name="Normal 10 2 5 4" xfId="9792"/>
    <cellStyle name="Normal 10 2 5 4 2" xfId="9793"/>
    <cellStyle name="Normal 10 2 5 5" xfId="9794"/>
    <cellStyle name="Normal 10 2 6" xfId="9795"/>
    <cellStyle name="Normal 10 2 6 2" xfId="9796"/>
    <cellStyle name="Normal 10 2 6 2 2" xfId="9797"/>
    <cellStyle name="Normal 10 2 6 3" xfId="9798"/>
    <cellStyle name="Normal 10 2 6 3 2" xfId="9799"/>
    <cellStyle name="Normal 10 2 6 4" xfId="9800"/>
    <cellStyle name="Normal 10 2 6 4 2" xfId="9801"/>
    <cellStyle name="Normal 10 2 6 5" xfId="9802"/>
    <cellStyle name="Normal 10 2 7" xfId="9803"/>
    <cellStyle name="Normal 10 2 7 2" xfId="9804"/>
    <cellStyle name="Normal 10 2 8" xfId="9805"/>
    <cellStyle name="Normal 10 2 8 2" xfId="9806"/>
    <cellStyle name="Normal 10 2 9" xfId="9807"/>
    <cellStyle name="Normal 10 2 9 2" xfId="9808"/>
    <cellStyle name="Normal 10 2_1.IMF_SVK_2011 Article IV_Tables attached to Fiscal Questionnaire" xfId="9809"/>
    <cellStyle name="Normal 10 3" xfId="9810"/>
    <cellStyle name="Normal 10 3 10" xfId="9811"/>
    <cellStyle name="Normal 10 3 2" xfId="9812"/>
    <cellStyle name="Normal 10 3 2 2" xfId="9813"/>
    <cellStyle name="Normal 10 3 2 2 2" xfId="9814"/>
    <cellStyle name="Normal 10 3 2 2 2 2" xfId="9815"/>
    <cellStyle name="Normal 10 3 2 2 3" xfId="9816"/>
    <cellStyle name="Normal 10 3 2 2 3 2" xfId="9817"/>
    <cellStyle name="Normal 10 3 2 2 4" xfId="9818"/>
    <cellStyle name="Normal 10 3 2 2 4 2" xfId="9819"/>
    <cellStyle name="Normal 10 3 2 2 5" xfId="9820"/>
    <cellStyle name="Normal 10 3 2 3" xfId="9821"/>
    <cellStyle name="Normal 10 3 2 3 2" xfId="9822"/>
    <cellStyle name="Normal 10 3 2 3 2 2" xfId="9823"/>
    <cellStyle name="Normal 10 3 2 3 3" xfId="9824"/>
    <cellStyle name="Normal 10 3 2 3 3 2" xfId="9825"/>
    <cellStyle name="Normal 10 3 2 3 4" xfId="9826"/>
    <cellStyle name="Normal 10 3 2 3 4 2" xfId="9827"/>
    <cellStyle name="Normal 10 3 2 3 5" xfId="9828"/>
    <cellStyle name="Normal 10 3 2 4" xfId="9829"/>
    <cellStyle name="Normal 10 3 2 4 2" xfId="9830"/>
    <cellStyle name="Normal 10 3 2 4 2 2" xfId="9831"/>
    <cellStyle name="Normal 10 3 2 4 3" xfId="9832"/>
    <cellStyle name="Normal 10 3 2 4 3 2" xfId="9833"/>
    <cellStyle name="Normal 10 3 2 4 4" xfId="9834"/>
    <cellStyle name="Normal 10 3 2 4 4 2" xfId="9835"/>
    <cellStyle name="Normal 10 3 2 4 5" xfId="9836"/>
    <cellStyle name="Normal 10 3 2 5" xfId="9837"/>
    <cellStyle name="Normal 10 3 2 5 2" xfId="9838"/>
    <cellStyle name="Normal 10 3 2 6" xfId="9839"/>
    <cellStyle name="Normal 10 3 2 6 2" xfId="9840"/>
    <cellStyle name="Normal 10 3 2 7" xfId="9841"/>
    <cellStyle name="Normal 10 3 2 7 2" xfId="9842"/>
    <cellStyle name="Normal 10 3 2 8" xfId="9843"/>
    <cellStyle name="Normal 10 3 3" xfId="9844"/>
    <cellStyle name="Normal 10 3 3 2" xfId="9845"/>
    <cellStyle name="Normal 10 3 3 2 2" xfId="9846"/>
    <cellStyle name="Normal 10 3 3 2 2 2" xfId="9847"/>
    <cellStyle name="Normal 10 3 3 2 3" xfId="9848"/>
    <cellStyle name="Normal 10 3 3 2 3 2" xfId="9849"/>
    <cellStyle name="Normal 10 3 3 2 4" xfId="9850"/>
    <cellStyle name="Normal 10 3 3 2 4 2" xfId="9851"/>
    <cellStyle name="Normal 10 3 3 2 5" xfId="9852"/>
    <cellStyle name="Normal 10 3 3 3" xfId="9853"/>
    <cellStyle name="Normal 10 3 3 3 2" xfId="9854"/>
    <cellStyle name="Normal 10 3 3 3 2 2" xfId="9855"/>
    <cellStyle name="Normal 10 3 3 3 3" xfId="9856"/>
    <cellStyle name="Normal 10 3 3 3 3 2" xfId="9857"/>
    <cellStyle name="Normal 10 3 3 3 4" xfId="9858"/>
    <cellStyle name="Normal 10 3 3 3 4 2" xfId="9859"/>
    <cellStyle name="Normal 10 3 3 3 5" xfId="9860"/>
    <cellStyle name="Normal 10 3 3 4" xfId="9861"/>
    <cellStyle name="Normal 10 3 3 4 2" xfId="9862"/>
    <cellStyle name="Normal 10 3 3 4 2 2" xfId="9863"/>
    <cellStyle name="Normal 10 3 3 4 3" xfId="9864"/>
    <cellStyle name="Normal 10 3 3 4 3 2" xfId="9865"/>
    <cellStyle name="Normal 10 3 3 4 4" xfId="9866"/>
    <cellStyle name="Normal 10 3 3 4 4 2" xfId="9867"/>
    <cellStyle name="Normal 10 3 3 4 5" xfId="9868"/>
    <cellStyle name="Normal 10 3 3 5" xfId="9869"/>
    <cellStyle name="Normal 10 3 3 5 2" xfId="9870"/>
    <cellStyle name="Normal 10 3 3 6" xfId="9871"/>
    <cellStyle name="Normal 10 3 3 6 2" xfId="9872"/>
    <cellStyle name="Normal 10 3 3 7" xfId="9873"/>
    <cellStyle name="Normal 10 3 3 7 2" xfId="9874"/>
    <cellStyle name="Normal 10 3 3 8" xfId="9875"/>
    <cellStyle name="Normal 10 3 4" xfId="9876"/>
    <cellStyle name="Normal 10 3 4 2" xfId="9877"/>
    <cellStyle name="Normal 10 3 4 2 2" xfId="9878"/>
    <cellStyle name="Normal 10 3 4 3" xfId="9879"/>
    <cellStyle name="Normal 10 3 4 3 2" xfId="9880"/>
    <cellStyle name="Normal 10 3 4 4" xfId="9881"/>
    <cellStyle name="Normal 10 3 4 4 2" xfId="9882"/>
    <cellStyle name="Normal 10 3 4 5" xfId="9883"/>
    <cellStyle name="Normal 10 3 5" xfId="9884"/>
    <cellStyle name="Normal 10 3 5 2" xfId="9885"/>
    <cellStyle name="Normal 10 3 5 2 2" xfId="9886"/>
    <cellStyle name="Normal 10 3 5 3" xfId="9887"/>
    <cellStyle name="Normal 10 3 5 3 2" xfId="9888"/>
    <cellStyle name="Normal 10 3 5 4" xfId="9889"/>
    <cellStyle name="Normal 10 3 5 4 2" xfId="9890"/>
    <cellStyle name="Normal 10 3 5 5" xfId="9891"/>
    <cellStyle name="Normal 10 3 6" xfId="9892"/>
    <cellStyle name="Normal 10 3 6 2" xfId="9893"/>
    <cellStyle name="Normal 10 3 6 2 2" xfId="9894"/>
    <cellStyle name="Normal 10 3 6 3" xfId="9895"/>
    <cellStyle name="Normal 10 3 6 3 2" xfId="9896"/>
    <cellStyle name="Normal 10 3 6 4" xfId="9897"/>
    <cellStyle name="Normal 10 3 6 4 2" xfId="9898"/>
    <cellStyle name="Normal 10 3 6 5" xfId="9899"/>
    <cellStyle name="Normal 10 3 7" xfId="9900"/>
    <cellStyle name="Normal 10 3 7 2" xfId="9901"/>
    <cellStyle name="Normal 10 3 8" xfId="9902"/>
    <cellStyle name="Normal 10 3 8 2" xfId="9903"/>
    <cellStyle name="Normal 10 3 9" xfId="9904"/>
    <cellStyle name="Normal 10 3 9 2" xfId="9905"/>
    <cellStyle name="Normal 10 3_1.IMF_SVK_2011 Article IV_Tables attached to Fiscal Questionnaire" xfId="9906"/>
    <cellStyle name="Normal 10 4" xfId="9907"/>
    <cellStyle name="Normal 10 4 2" xfId="9908"/>
    <cellStyle name="Normal 10 4 2 2" xfId="9909"/>
    <cellStyle name="Normal 10 4 2 2 2" xfId="9910"/>
    <cellStyle name="Normal 10 4 2 2 2 2" xfId="9911"/>
    <cellStyle name="Normal 10 4 2 2 3" xfId="9912"/>
    <cellStyle name="Normal 10 4 2 2 3 2" xfId="9913"/>
    <cellStyle name="Normal 10 4 2 2 4" xfId="9914"/>
    <cellStyle name="Normal 10 4 2 3" xfId="9915"/>
    <cellStyle name="Normal 10 4 2 3 2" xfId="9916"/>
    <cellStyle name="Normal 10 4 2 4" xfId="9917"/>
    <cellStyle name="Normal 10 4 2 4 2" xfId="9918"/>
    <cellStyle name="Normal 10 4 2 5" xfId="9919"/>
    <cellStyle name="Normal 10 4 3" xfId="9920"/>
    <cellStyle name="Normal 10 4 3 2" xfId="9921"/>
    <cellStyle name="Normal 10 4 3 2 2" xfId="9922"/>
    <cellStyle name="Normal 10 4 3 3" xfId="9923"/>
    <cellStyle name="Normal 10 4 3 3 2" xfId="9924"/>
    <cellStyle name="Normal 10 4 3 4" xfId="9925"/>
    <cellStyle name="Normal 10 4 3 4 2" xfId="9926"/>
    <cellStyle name="Normal 10 4 3 5" xfId="9927"/>
    <cellStyle name="Normal 10 4 4" xfId="9928"/>
    <cellStyle name="Normal 10 4 4 2" xfId="9929"/>
    <cellStyle name="Normal 10 4 4 2 2" xfId="9930"/>
    <cellStyle name="Normal 10 4 4 3" xfId="9931"/>
    <cellStyle name="Normal 10 4 4 3 2" xfId="9932"/>
    <cellStyle name="Normal 10 4 4 4" xfId="9933"/>
    <cellStyle name="Normal 10 4 4 4 2" xfId="9934"/>
    <cellStyle name="Normal 10 4 4 5" xfId="9935"/>
    <cellStyle name="Normal 10 4 5" xfId="9936"/>
    <cellStyle name="Normal 10 4 5 2" xfId="9937"/>
    <cellStyle name="Normal 10 4 6" xfId="9938"/>
    <cellStyle name="Normal 10 4 6 2" xfId="9939"/>
    <cellStyle name="Normal 10 4 7" xfId="9940"/>
    <cellStyle name="Normal 10 4 7 2" xfId="9941"/>
    <cellStyle name="Normal 10 4 8" xfId="9942"/>
    <cellStyle name="Normal 10 5" xfId="9943"/>
    <cellStyle name="Normal 10 5 2" xfId="9944"/>
    <cellStyle name="Normal 10 5 2 2" xfId="9945"/>
    <cellStyle name="Normal 10 5 2 2 2" xfId="9946"/>
    <cellStyle name="Normal 10 5 2 3" xfId="9947"/>
    <cellStyle name="Normal 10 5 2 3 2" xfId="9948"/>
    <cellStyle name="Normal 10 5 2 4" xfId="9949"/>
    <cellStyle name="Normal 10 5 2 4 2" xfId="9950"/>
    <cellStyle name="Normal 10 5 2 5" xfId="9951"/>
    <cellStyle name="Normal 10 5 3" xfId="9952"/>
    <cellStyle name="Normal 10 5 3 2" xfId="9953"/>
    <cellStyle name="Normal 10 5 3 2 2" xfId="9954"/>
    <cellStyle name="Normal 10 5 3 3" xfId="9955"/>
    <cellStyle name="Normal 10 5 3 3 2" xfId="9956"/>
    <cellStyle name="Normal 10 5 3 4" xfId="9957"/>
    <cellStyle name="Normal 10 5 3 4 2" xfId="9958"/>
    <cellStyle name="Normal 10 5 3 5" xfId="9959"/>
    <cellStyle name="Normal 10 5 4" xfId="9960"/>
    <cellStyle name="Normal 10 5 4 2" xfId="9961"/>
    <cellStyle name="Normal 10 5 4 2 2" xfId="9962"/>
    <cellStyle name="Normal 10 5 4 3" xfId="9963"/>
    <cellStyle name="Normal 10 5 4 3 2" xfId="9964"/>
    <cellStyle name="Normal 10 5 4 4" xfId="9965"/>
    <cellStyle name="Normal 10 5 4 4 2" xfId="9966"/>
    <cellStyle name="Normal 10 5 4 5" xfId="9967"/>
    <cellStyle name="Normal 10 5 5" xfId="9968"/>
    <cellStyle name="Normal 10 5 5 2" xfId="9969"/>
    <cellStyle name="Normal 10 5 6" xfId="9970"/>
    <cellStyle name="Normal 10 5 6 2" xfId="9971"/>
    <cellStyle name="Normal 10 5 7" xfId="9972"/>
    <cellStyle name="Normal 10 5 7 2" xfId="9973"/>
    <cellStyle name="Normal 10 5 8" xfId="9974"/>
    <cellStyle name="Normal 10 6" xfId="9975"/>
    <cellStyle name="Normal 10 6 2" xfId="9976"/>
    <cellStyle name="Normal 10 6 2 2" xfId="9977"/>
    <cellStyle name="Normal 10 6 2 2 2" xfId="9978"/>
    <cellStyle name="Normal 10 6 2 3" xfId="9979"/>
    <cellStyle name="Normal 10 6 2 3 2" xfId="9980"/>
    <cellStyle name="Normal 10 6 2 4" xfId="9981"/>
    <cellStyle name="Normal 10 6 3" xfId="9982"/>
    <cellStyle name="Normal 10 6 3 2" xfId="9983"/>
    <cellStyle name="Normal 10 6 4" xfId="9984"/>
    <cellStyle name="Normal 10 6 4 2" xfId="9985"/>
    <cellStyle name="Normal 10 6 5" xfId="9986"/>
    <cellStyle name="Normal 10 7" xfId="9987"/>
    <cellStyle name="Normal 10 7 2" xfId="9988"/>
    <cellStyle name="Normal 10 7 2 2" xfId="9989"/>
    <cellStyle name="Normal 10 7 3" xfId="9990"/>
    <cellStyle name="Normal 10 7 3 2" xfId="9991"/>
    <cellStyle name="Normal 10 7 4" xfId="9992"/>
    <cellStyle name="Normal 10 7 4 2" xfId="9993"/>
    <cellStyle name="Normal 10 7 5" xfId="9994"/>
    <cellStyle name="Normal 10 8" xfId="9995"/>
    <cellStyle name="Normal 10 8 2" xfId="9996"/>
    <cellStyle name="Normal 10 8 2 2" xfId="9997"/>
    <cellStyle name="Normal 10 8 3" xfId="9998"/>
    <cellStyle name="Normal 10 8 3 2" xfId="9999"/>
    <cellStyle name="Normal 10 8 4" xfId="10000"/>
    <cellStyle name="Normal 10 8 4 2" xfId="10001"/>
    <cellStyle name="Normal 10 8 5" xfId="10002"/>
    <cellStyle name="Normal 10 9" xfId="10003"/>
    <cellStyle name="Normal 10 9 2" xfId="10004"/>
    <cellStyle name="Normal 10_1.IMF_SVK_2011 Article IV_Tables attached to Fiscal Questionnaire" xfId="10005"/>
    <cellStyle name="Normal 100" xfId="10006"/>
    <cellStyle name="Normal 101" xfId="10007"/>
    <cellStyle name="Normal 101 2" xfId="10008"/>
    <cellStyle name="Normal 101 3" xfId="10009"/>
    <cellStyle name="Normal 102" xfId="10010"/>
    <cellStyle name="Normal 102 2" xfId="10011"/>
    <cellStyle name="Normal 103" xfId="10012"/>
    <cellStyle name="Normal 103 2" xfId="10013"/>
    <cellStyle name="Normal 104" xfId="10014"/>
    <cellStyle name="Normal 104 2" xfId="10015"/>
    <cellStyle name="Normal 105" xfId="10016"/>
    <cellStyle name="Normal 105 2" xfId="10017"/>
    <cellStyle name="Normal 106" xfId="10018"/>
    <cellStyle name="Normal 106 2" xfId="10019"/>
    <cellStyle name="Normal 107" xfId="10020"/>
    <cellStyle name="Normal 107 2" xfId="10021"/>
    <cellStyle name="Normal 108" xfId="10022"/>
    <cellStyle name="Normal 108 2" xfId="10023"/>
    <cellStyle name="Normal 109" xfId="10024"/>
    <cellStyle name="Normal 109 2" xfId="10025"/>
    <cellStyle name="Normal 11" xfId="10026"/>
    <cellStyle name="Normal 11 10" xfId="10027"/>
    <cellStyle name="Normal 11 2" xfId="10028"/>
    <cellStyle name="Normal 11 2 2" xfId="10029"/>
    <cellStyle name="Normal 11 2 2 2" xfId="10030"/>
    <cellStyle name="Normal 11 2 3" xfId="10031"/>
    <cellStyle name="Normal 11 2 3 2" xfId="10032"/>
    <cellStyle name="Normal 11 2 4" xfId="10033"/>
    <cellStyle name="Normal 11 2 4 2" xfId="10034"/>
    <cellStyle name="Normal 11 2 5" xfId="10035"/>
    <cellStyle name="Normal 11 3" xfId="10036"/>
    <cellStyle name="Normal 11 3 2" xfId="10037"/>
    <cellStyle name="Normal 11 3 2 2" xfId="10038"/>
    <cellStyle name="Normal 11 3 3" xfId="10039"/>
    <cellStyle name="Normal 11 3 3 2" xfId="10040"/>
    <cellStyle name="Normal 11 3 4" xfId="10041"/>
    <cellStyle name="Normal 11 3 4 2" xfId="10042"/>
    <cellStyle name="Normal 11 3 5" xfId="10043"/>
    <cellStyle name="Normal 11 4" xfId="10044"/>
    <cellStyle name="Normal 11 4 2" xfId="10045"/>
    <cellStyle name="Normal 11 4 2 2" xfId="10046"/>
    <cellStyle name="Normal 11 4 3" xfId="10047"/>
    <cellStyle name="Normal 11 4 3 2" xfId="10048"/>
    <cellStyle name="Normal 11 4 4" xfId="10049"/>
    <cellStyle name="Normal 11 4 4 2" xfId="10050"/>
    <cellStyle name="Normal 11 4 5" xfId="10051"/>
    <cellStyle name="Normal 11 5" xfId="10052"/>
    <cellStyle name="Normal 11 5 2" xfId="10053"/>
    <cellStyle name="Normal 11 6" xfId="10054"/>
    <cellStyle name="Normal 11 6 2" xfId="10055"/>
    <cellStyle name="Normal 11 7" xfId="10056"/>
    <cellStyle name="Normal 11 7 2" xfId="10057"/>
    <cellStyle name="Normal 11 8" xfId="10058"/>
    <cellStyle name="Normal 11 9" xfId="10059"/>
    <cellStyle name="Normal 110" xfId="10060"/>
    <cellStyle name="Normal 110 2" xfId="10061"/>
    <cellStyle name="Normal 111" xfId="10062"/>
    <cellStyle name="Normal 111 2" xfId="10063"/>
    <cellStyle name="Normal 112" xfId="10064"/>
    <cellStyle name="Normal 112 2" xfId="10065"/>
    <cellStyle name="Normal 113" xfId="10066"/>
    <cellStyle name="Normal 113 2" xfId="10067"/>
    <cellStyle name="Normal 114" xfId="10068"/>
    <cellStyle name="Normal 114 2" xfId="10069"/>
    <cellStyle name="Normal 115" xfId="10070"/>
    <cellStyle name="Normal 115 2" xfId="10071"/>
    <cellStyle name="Normal 116" xfId="10072"/>
    <cellStyle name="Normal 116 2" xfId="10073"/>
    <cellStyle name="Normal 117" xfId="10074"/>
    <cellStyle name="Normal 117 2" xfId="10075"/>
    <cellStyle name="Normal 118" xfId="10076"/>
    <cellStyle name="Normal 118 2" xfId="10077"/>
    <cellStyle name="Normal 119" xfId="10078"/>
    <cellStyle name="Normal 119 2" xfId="10079"/>
    <cellStyle name="Normal 12" xfId="10080"/>
    <cellStyle name="Normal 12 2" xfId="10081"/>
    <cellStyle name="Normal 12 2 2" xfId="10082"/>
    <cellStyle name="Normal 12 2 3" xfId="10083"/>
    <cellStyle name="Normal 12 3" xfId="10084"/>
    <cellStyle name="Normal 12 4" xfId="10085"/>
    <cellStyle name="Normal 12_13Q1QE1" xfId="10086"/>
    <cellStyle name="Normal 120" xfId="10087"/>
    <cellStyle name="Normal 121" xfId="10088"/>
    <cellStyle name="Normal 121 2" xfId="10089"/>
    <cellStyle name="Normal 121 3" xfId="10090"/>
    <cellStyle name="Normal 122" xfId="10091"/>
    <cellStyle name="Normal 122 2" xfId="10092"/>
    <cellStyle name="Normal 122 3" xfId="10093"/>
    <cellStyle name="Normal 123" xfId="10094"/>
    <cellStyle name="Normal 123 2" xfId="10095"/>
    <cellStyle name="Normal 123 2 2" xfId="64716"/>
    <cellStyle name="Normal 124" xfId="10096"/>
    <cellStyle name="Normal 125" xfId="10097"/>
    <cellStyle name="Normal 126" xfId="10098"/>
    <cellStyle name="Normal 127" xfId="10099"/>
    <cellStyle name="Normal 128" xfId="10100"/>
    <cellStyle name="Normal 129" xfId="10101"/>
    <cellStyle name="Normal 13" xfId="10102"/>
    <cellStyle name="Normal 13 2" xfId="10103"/>
    <cellStyle name="Normal 13 2 2" xfId="10104"/>
    <cellStyle name="Normal 13 2 2 2" xfId="10105"/>
    <cellStyle name="Normal 13 2 2 2 2" xfId="10106"/>
    <cellStyle name="Normal 13 2 2 2 2 2" xfId="10107"/>
    <cellStyle name="Normal 13 2 2 2 3" xfId="10108"/>
    <cellStyle name="Normal 13 2 2 3" xfId="10109"/>
    <cellStyle name="Normal 13 2 2 3 2" xfId="10110"/>
    <cellStyle name="Normal 13 2 2 4" xfId="10111"/>
    <cellStyle name="Normal 13 2 3" xfId="10112"/>
    <cellStyle name="Normal 13 2 4" xfId="10113"/>
    <cellStyle name="Normal 13 2 4 2" xfId="10114"/>
    <cellStyle name="Normal 13 2 5" xfId="10115"/>
    <cellStyle name="Normal 13 3" xfId="10116"/>
    <cellStyle name="Normal 13 3 2" xfId="10117"/>
    <cellStyle name="Normal 13 4" xfId="10118"/>
    <cellStyle name="Normal 13 4 2" xfId="10119"/>
    <cellStyle name="Normal 13 4 2 2" xfId="10120"/>
    <cellStyle name="Normal 13 4 2 2 2" xfId="10121"/>
    <cellStyle name="Normal 13 4 2 3" xfId="10122"/>
    <cellStyle name="Normal 13 4 3" xfId="10123"/>
    <cellStyle name="Normal 13 4 3 2" xfId="10124"/>
    <cellStyle name="Normal 13 4 4" xfId="10125"/>
    <cellStyle name="Normal 13 5" xfId="10126"/>
    <cellStyle name="Normal 13 6" xfId="10127"/>
    <cellStyle name="Normal 13 7" xfId="10128"/>
    <cellStyle name="Normal 130" xfId="10129"/>
    <cellStyle name="Normal 131" xfId="10130"/>
    <cellStyle name="Normal 132" xfId="10131"/>
    <cellStyle name="Normal 133" xfId="10132"/>
    <cellStyle name="Normal 134" xfId="10133"/>
    <cellStyle name="Normal 135" xfId="10134"/>
    <cellStyle name="Normal 136" xfId="10135"/>
    <cellStyle name="Normal 137" xfId="10136"/>
    <cellStyle name="Normal 138" xfId="10137"/>
    <cellStyle name="Normal 139" xfId="10138"/>
    <cellStyle name="Normal 14" xfId="10139"/>
    <cellStyle name="Normal 14 2" xfId="10140"/>
    <cellStyle name="Normal 14 2 2" xfId="10141"/>
    <cellStyle name="Normal 14 2 3" xfId="10142"/>
    <cellStyle name="Normal 14 3" xfId="10143"/>
    <cellStyle name="Normal 14 3 2" xfId="10144"/>
    <cellStyle name="Normal 14 4" xfId="10145"/>
    <cellStyle name="Normal 14 4 2" xfId="10146"/>
    <cellStyle name="Normal 14 5" xfId="10147"/>
    <cellStyle name="Normal 14 6" xfId="10148"/>
    <cellStyle name="Normal 140" xfId="10149"/>
    <cellStyle name="Normal 141" xfId="10150"/>
    <cellStyle name="Normal 142" xfId="10151"/>
    <cellStyle name="Normal 143" xfId="10152"/>
    <cellStyle name="Normal 144" xfId="10153"/>
    <cellStyle name="Normal 145" xfId="10154"/>
    <cellStyle name="Normal 146" xfId="10155"/>
    <cellStyle name="Normal 147" xfId="10156"/>
    <cellStyle name="Normal 148" xfId="10157"/>
    <cellStyle name="Normal 149" xfId="10158"/>
    <cellStyle name="Normal 15" xfId="10159"/>
    <cellStyle name="Normal 15 2" xfId="10160"/>
    <cellStyle name="Normal 15 2 2" xfId="10161"/>
    <cellStyle name="Normal 15 2 3" xfId="10162"/>
    <cellStyle name="Normal 15 3" xfId="10163"/>
    <cellStyle name="Normal 15 3 2" xfId="10164"/>
    <cellStyle name="Normal 15 4" xfId="10165"/>
    <cellStyle name="Normal 15 4 2" xfId="10166"/>
    <cellStyle name="Normal 15 5" xfId="10167"/>
    <cellStyle name="Normal 15 6" xfId="10168"/>
    <cellStyle name="Normal 15 7" xfId="10169"/>
    <cellStyle name="Normal 15 8" xfId="10170"/>
    <cellStyle name="Normal 150" xfId="10171"/>
    <cellStyle name="Normal 151" xfId="10172"/>
    <cellStyle name="Normal 152" xfId="10173"/>
    <cellStyle name="Normal 153" xfId="10174"/>
    <cellStyle name="Normal 154" xfId="10175"/>
    <cellStyle name="Normal 155" xfId="10176"/>
    <cellStyle name="Normal 156" xfId="10177"/>
    <cellStyle name="Normal 157" xfId="10178"/>
    <cellStyle name="Normal 158" xfId="10179"/>
    <cellStyle name="Normal 159" xfId="10180"/>
    <cellStyle name="Normal 16" xfId="10181"/>
    <cellStyle name="Normal 16 2" xfId="10182"/>
    <cellStyle name="Normal 16 2 2" xfId="10183"/>
    <cellStyle name="Normal 16 2 3" xfId="10184"/>
    <cellStyle name="Normal 16 3" xfId="10185"/>
    <cellStyle name="Normal 16 3 2" xfId="10186"/>
    <cellStyle name="Normal 16 4" xfId="10187"/>
    <cellStyle name="Normal 160" xfId="10188"/>
    <cellStyle name="Normal 161" xfId="10189"/>
    <cellStyle name="Normal 162" xfId="10190"/>
    <cellStyle name="Normal 163" xfId="10191"/>
    <cellStyle name="Normal 164" xfId="10192"/>
    <cellStyle name="Normal 165" xfId="10193"/>
    <cellStyle name="Normal 166" xfId="10194"/>
    <cellStyle name="Normal 167" xfId="10195"/>
    <cellStyle name="Normal 168" xfId="10196"/>
    <cellStyle name="Normal 169" xfId="10197"/>
    <cellStyle name="Normal 17" xfId="10198"/>
    <cellStyle name="Normal 17 10" xfId="10199"/>
    <cellStyle name="Normal 17 10 2" xfId="10200"/>
    <cellStyle name="Normal 17 11" xfId="10201"/>
    <cellStyle name="Normal 17 2" xfId="10202"/>
    <cellStyle name="Normal 17 2 2" xfId="10203"/>
    <cellStyle name="Normal 17 2 2 2" xfId="10204"/>
    <cellStyle name="Normal 17 2 2 2 2" xfId="10205"/>
    <cellStyle name="Normal 17 2 2 2 2 2" xfId="10206"/>
    <cellStyle name="Normal 17 2 2 2 3" xfId="10207"/>
    <cellStyle name="Normal 17 2 2 2 3 2" xfId="10208"/>
    <cellStyle name="Normal 17 2 2 2 4" xfId="10209"/>
    <cellStyle name="Normal 17 2 2 3" xfId="10210"/>
    <cellStyle name="Normal 17 2 2 3 2" xfId="10211"/>
    <cellStyle name="Normal 17 2 2 4" xfId="10212"/>
    <cellStyle name="Normal 17 2 2 4 2" xfId="10213"/>
    <cellStyle name="Normal 17 2 2 5" xfId="10214"/>
    <cellStyle name="Normal 17 2 3" xfId="10215"/>
    <cellStyle name="Normal 17 2 3 2" xfId="10216"/>
    <cellStyle name="Normal 17 2 3 2 2" xfId="10217"/>
    <cellStyle name="Normal 17 2 3 3" xfId="10218"/>
    <cellStyle name="Normal 17 2 3 3 2" xfId="10219"/>
    <cellStyle name="Normal 17 2 3 4" xfId="10220"/>
    <cellStyle name="Normal 17 2 4" xfId="10221"/>
    <cellStyle name="Normal 17 2 4 2" xfId="10222"/>
    <cellStyle name="Normal 17 2 5" xfId="10223"/>
    <cellStyle name="Normal 17 2 5 2" xfId="10224"/>
    <cellStyle name="Normal 17 2 6" xfId="10225"/>
    <cellStyle name="Normal 17 3" xfId="10226"/>
    <cellStyle name="Normal 17 3 2" xfId="10227"/>
    <cellStyle name="Normal 17 3 2 2" xfId="10228"/>
    <cellStyle name="Normal 17 3 2 2 2" xfId="10229"/>
    <cellStyle name="Normal 17 3 2 2 2 2" xfId="10230"/>
    <cellStyle name="Normal 17 3 2 2 3" xfId="10231"/>
    <cellStyle name="Normal 17 3 2 2 3 2" xfId="10232"/>
    <cellStyle name="Normal 17 3 2 2 4" xfId="10233"/>
    <cellStyle name="Normal 17 3 2 3" xfId="10234"/>
    <cellStyle name="Normal 17 3 2 3 2" xfId="10235"/>
    <cellStyle name="Normal 17 3 2 4" xfId="10236"/>
    <cellStyle name="Normal 17 3 2 4 2" xfId="10237"/>
    <cellStyle name="Normal 17 3 2 5" xfId="10238"/>
    <cellStyle name="Normal 17 3 3" xfId="10239"/>
    <cellStyle name="Normal 17 3 3 2" xfId="10240"/>
    <cellStyle name="Normal 17 3 3 2 2" xfId="10241"/>
    <cellStyle name="Normal 17 3 3 3" xfId="10242"/>
    <cellStyle name="Normal 17 3 3 3 2" xfId="10243"/>
    <cellStyle name="Normal 17 3 3 4" xfId="10244"/>
    <cellStyle name="Normal 17 3 4" xfId="10245"/>
    <cellStyle name="Normal 17 3 4 2" xfId="10246"/>
    <cellStyle name="Normal 17 3 5" xfId="10247"/>
    <cellStyle name="Normal 17 3 5 2" xfId="10248"/>
    <cellStyle name="Normal 17 3 6" xfId="10249"/>
    <cellStyle name="Normal 17 4" xfId="10250"/>
    <cellStyle name="Normal 17 4 2" xfId="10251"/>
    <cellStyle name="Normal 17 4 2 2" xfId="10252"/>
    <cellStyle name="Normal 17 4 2 2 2" xfId="10253"/>
    <cellStyle name="Normal 17 4 2 3" xfId="10254"/>
    <cellStyle name="Normal 17 4 2 3 2" xfId="10255"/>
    <cellStyle name="Normal 17 4 2 4" xfId="10256"/>
    <cellStyle name="Normal 17 4 3" xfId="10257"/>
    <cellStyle name="Normal 17 4 3 2" xfId="10258"/>
    <cellStyle name="Normal 17 4 4" xfId="10259"/>
    <cellStyle name="Normal 17 4 4 2" xfId="10260"/>
    <cellStyle name="Normal 17 4 5" xfId="10261"/>
    <cellStyle name="Normal 17 5" xfId="10262"/>
    <cellStyle name="Normal 17 5 2" xfId="10263"/>
    <cellStyle name="Normal 17 5 2 2" xfId="10264"/>
    <cellStyle name="Normal 17 5 2 2 2" xfId="10265"/>
    <cellStyle name="Normal 17 5 2 3" xfId="10266"/>
    <cellStyle name="Normal 17 5 2 3 2" xfId="10267"/>
    <cellStyle name="Normal 17 5 2 4" xfId="10268"/>
    <cellStyle name="Normal 17 5 3" xfId="10269"/>
    <cellStyle name="Normal 17 5 3 2" xfId="10270"/>
    <cellStyle name="Normal 17 5 4" xfId="10271"/>
    <cellStyle name="Normal 17 5 4 2" xfId="10272"/>
    <cellStyle name="Normal 17 5 5" xfId="10273"/>
    <cellStyle name="Normal 17 6" xfId="10274"/>
    <cellStyle name="Normal 17 6 2" xfId="10275"/>
    <cellStyle name="Normal 17 6 2 2" xfId="10276"/>
    <cellStyle name="Normal 17 6 3" xfId="10277"/>
    <cellStyle name="Normal 17 6 3 2" xfId="10278"/>
    <cellStyle name="Normal 17 6 4" xfId="10279"/>
    <cellStyle name="Normal 17 7" xfId="10280"/>
    <cellStyle name="Normal 17 7 2" xfId="10281"/>
    <cellStyle name="Normal 17 8" xfId="10282"/>
    <cellStyle name="Normal 17 8 2" xfId="10283"/>
    <cellStyle name="Normal 17 9" xfId="10284"/>
    <cellStyle name="Normal 17 9 2" xfId="10285"/>
    <cellStyle name="Normal 170" xfId="10286"/>
    <cellStyle name="Normal 171" xfId="10287"/>
    <cellStyle name="Normal 172" xfId="10288"/>
    <cellStyle name="Normal 173" xfId="10289"/>
    <cellStyle name="Normal 174" xfId="64715"/>
    <cellStyle name="Normal 178" xfId="10290"/>
    <cellStyle name="Normal 179" xfId="10291"/>
    <cellStyle name="Normal 18" xfId="10292"/>
    <cellStyle name="Normal 18 2" xfId="10293"/>
    <cellStyle name="Normal 18 2 2" xfId="10294"/>
    <cellStyle name="Normal 18 3" xfId="10295"/>
    <cellStyle name="Normal 18 4" xfId="10296"/>
    <cellStyle name="Normal 180" xfId="10297"/>
    <cellStyle name="Normal 19" xfId="10298"/>
    <cellStyle name="Normal 19 2" xfId="10299"/>
    <cellStyle name="Normal 19 2 2" xfId="10300"/>
    <cellStyle name="Normal 19 2 2 2" xfId="10301"/>
    <cellStyle name="Normal 19 2 2 2 2" xfId="10302"/>
    <cellStyle name="Normal 19 2 2 2 2 2" xfId="10303"/>
    <cellStyle name="Normal 19 2 2 2 3" xfId="10304"/>
    <cellStyle name="Normal 19 2 2 3" xfId="10305"/>
    <cellStyle name="Normal 19 2 2 3 2" xfId="10306"/>
    <cellStyle name="Normal 19 2 2 4" xfId="10307"/>
    <cellStyle name="Normal 19 2 3" xfId="10308"/>
    <cellStyle name="Normal 19 2 4" xfId="10309"/>
    <cellStyle name="Normal 19 2 4 2" xfId="10310"/>
    <cellStyle name="Normal 19 2 5" xfId="10311"/>
    <cellStyle name="Normal 19 3" xfId="10312"/>
    <cellStyle name="Normal 19 4" xfId="10313"/>
    <cellStyle name="Normal 19 4 2" xfId="10314"/>
    <cellStyle name="Normal 19 4 2 2" xfId="10315"/>
    <cellStyle name="Normal 19 4 2 2 2" xfId="10316"/>
    <cellStyle name="Normal 19 4 2 3" xfId="10317"/>
    <cellStyle name="Normal 19 4 3" xfId="10318"/>
    <cellStyle name="Normal 19 4 3 2" xfId="10319"/>
    <cellStyle name="Normal 19 4 4" xfId="10320"/>
    <cellStyle name="Normal 19 5" xfId="10321"/>
    <cellStyle name="Normal 19_13Q1QE1" xfId="10322"/>
    <cellStyle name="Normal 191" xfId="10323"/>
    <cellStyle name="Normal 194" xfId="10324"/>
    <cellStyle name="Normal 195" xfId="10325"/>
    <cellStyle name="Normal 196" xfId="10326"/>
    <cellStyle name="Normal 197" xfId="10327"/>
    <cellStyle name="Normal 198" xfId="10328"/>
    <cellStyle name="Normal 199" xfId="10329"/>
    <cellStyle name="Normal 2" xfId="8"/>
    <cellStyle name="Normal 2 10" xfId="10330"/>
    <cellStyle name="Normal 2 10 10" xfId="10331"/>
    <cellStyle name="Normal 2 10 10 2" xfId="10332"/>
    <cellStyle name="Normal 2 10 11" xfId="10333"/>
    <cellStyle name="Normal 2 10 12" xfId="10334"/>
    <cellStyle name="Normal 2 10 2" xfId="10335"/>
    <cellStyle name="Normal 2 10 2 10" xfId="10336"/>
    <cellStyle name="Normal 2 10 2 11" xfId="10337"/>
    <cellStyle name="Normal 2 10 2 2" xfId="10338"/>
    <cellStyle name="Normal 2 10 2 2 10" xfId="10339"/>
    <cellStyle name="Normal 2 10 2 2 2" xfId="10340"/>
    <cellStyle name="Normal 2 10 2 2 2 2" xfId="10341"/>
    <cellStyle name="Normal 2 10 2 2 2 2 2" xfId="10342"/>
    <cellStyle name="Normal 2 10 2 2 2 2 2 2" xfId="10343"/>
    <cellStyle name="Normal 2 10 2 2 2 2 2 2 2" xfId="10344"/>
    <cellStyle name="Normal 2 10 2 2 2 2 2 2 2 2" xfId="10345"/>
    <cellStyle name="Normal 2 10 2 2 2 2 2 2 3" xfId="10346"/>
    <cellStyle name="Normal 2 10 2 2 2 2 2 2 4" xfId="10347"/>
    <cellStyle name="Normal 2 10 2 2 2 2 2 3" xfId="10348"/>
    <cellStyle name="Normal 2 10 2 2 2 2 2 3 2" xfId="10349"/>
    <cellStyle name="Normal 2 10 2 2 2 2 2 4" xfId="10350"/>
    <cellStyle name="Normal 2 10 2 2 2 2 2 5" xfId="10351"/>
    <cellStyle name="Normal 2 10 2 2 2 2 3" xfId="10352"/>
    <cellStyle name="Normal 2 10 2 2 2 2 3 2" xfId="10353"/>
    <cellStyle name="Normal 2 10 2 2 2 2 3 2 2" xfId="10354"/>
    <cellStyle name="Normal 2 10 2 2 2 2 3 3" xfId="10355"/>
    <cellStyle name="Normal 2 10 2 2 2 2 3 4" xfId="10356"/>
    <cellStyle name="Normal 2 10 2 2 2 2 4" xfId="10357"/>
    <cellStyle name="Normal 2 10 2 2 2 2 4 2" xfId="10358"/>
    <cellStyle name="Normal 2 10 2 2 2 2 4 2 2" xfId="10359"/>
    <cellStyle name="Normal 2 10 2 2 2 2 4 3" xfId="10360"/>
    <cellStyle name="Normal 2 10 2 2 2 2 4 4" xfId="10361"/>
    <cellStyle name="Normal 2 10 2 2 2 2 5" xfId="10362"/>
    <cellStyle name="Normal 2 10 2 2 2 2 5 2" xfId="10363"/>
    <cellStyle name="Normal 2 10 2 2 2 2 6" xfId="10364"/>
    <cellStyle name="Normal 2 10 2 2 2 2 7" xfId="10365"/>
    <cellStyle name="Normal 2 10 2 2 2 3" xfId="10366"/>
    <cellStyle name="Normal 2 10 2 2 2 3 2" xfId="10367"/>
    <cellStyle name="Normal 2 10 2 2 2 3 2 2" xfId="10368"/>
    <cellStyle name="Normal 2 10 2 2 2 3 2 2 2" xfId="10369"/>
    <cellStyle name="Normal 2 10 2 2 2 3 2 2 2 2" xfId="10370"/>
    <cellStyle name="Normal 2 10 2 2 2 3 2 2 3" xfId="10371"/>
    <cellStyle name="Normal 2 10 2 2 2 3 2 2 4" xfId="10372"/>
    <cellStyle name="Normal 2 10 2 2 2 3 2 3" xfId="10373"/>
    <cellStyle name="Normal 2 10 2 2 2 3 2 3 2" xfId="10374"/>
    <cellStyle name="Normal 2 10 2 2 2 3 2 4" xfId="10375"/>
    <cellStyle name="Normal 2 10 2 2 2 3 2 5" xfId="10376"/>
    <cellStyle name="Normal 2 10 2 2 2 3 3" xfId="10377"/>
    <cellStyle name="Normal 2 10 2 2 2 3 3 2" xfId="10378"/>
    <cellStyle name="Normal 2 10 2 2 2 3 3 2 2" xfId="10379"/>
    <cellStyle name="Normal 2 10 2 2 2 3 3 3" xfId="10380"/>
    <cellStyle name="Normal 2 10 2 2 2 3 3 4" xfId="10381"/>
    <cellStyle name="Normal 2 10 2 2 2 3 4" xfId="10382"/>
    <cellStyle name="Normal 2 10 2 2 2 3 4 2" xfId="10383"/>
    <cellStyle name="Normal 2 10 2 2 2 3 4 2 2" xfId="10384"/>
    <cellStyle name="Normal 2 10 2 2 2 3 4 3" xfId="10385"/>
    <cellStyle name="Normal 2 10 2 2 2 3 4 4" xfId="10386"/>
    <cellStyle name="Normal 2 10 2 2 2 3 5" xfId="10387"/>
    <cellStyle name="Normal 2 10 2 2 2 3 5 2" xfId="10388"/>
    <cellStyle name="Normal 2 10 2 2 2 3 6" xfId="10389"/>
    <cellStyle name="Normal 2 10 2 2 2 3 7" xfId="10390"/>
    <cellStyle name="Normal 2 10 2 2 2 4" xfId="10391"/>
    <cellStyle name="Normal 2 10 2 2 2 4 2" xfId="10392"/>
    <cellStyle name="Normal 2 10 2 2 2 4 2 2" xfId="10393"/>
    <cellStyle name="Normal 2 10 2 2 2 4 2 2 2" xfId="10394"/>
    <cellStyle name="Normal 2 10 2 2 2 4 2 3" xfId="10395"/>
    <cellStyle name="Normal 2 10 2 2 2 4 2 4" xfId="10396"/>
    <cellStyle name="Normal 2 10 2 2 2 4 3" xfId="10397"/>
    <cellStyle name="Normal 2 10 2 2 2 4 3 2" xfId="10398"/>
    <cellStyle name="Normal 2 10 2 2 2 4 4" xfId="10399"/>
    <cellStyle name="Normal 2 10 2 2 2 4 5" xfId="10400"/>
    <cellStyle name="Normal 2 10 2 2 2 5" xfId="10401"/>
    <cellStyle name="Normal 2 10 2 2 2 5 2" xfId="10402"/>
    <cellStyle name="Normal 2 10 2 2 2 5 2 2" xfId="10403"/>
    <cellStyle name="Normal 2 10 2 2 2 5 3" xfId="10404"/>
    <cellStyle name="Normal 2 10 2 2 2 5 4" xfId="10405"/>
    <cellStyle name="Normal 2 10 2 2 2 6" xfId="10406"/>
    <cellStyle name="Normal 2 10 2 2 2 6 2" xfId="10407"/>
    <cellStyle name="Normal 2 10 2 2 2 6 2 2" xfId="10408"/>
    <cellStyle name="Normal 2 10 2 2 2 6 3" xfId="10409"/>
    <cellStyle name="Normal 2 10 2 2 2 6 4" xfId="10410"/>
    <cellStyle name="Normal 2 10 2 2 2 7" xfId="10411"/>
    <cellStyle name="Normal 2 10 2 2 2 7 2" xfId="10412"/>
    <cellStyle name="Normal 2 10 2 2 2 8" xfId="10413"/>
    <cellStyle name="Normal 2 10 2 2 2 9" xfId="10414"/>
    <cellStyle name="Normal 2 10 2 2 2_Tab1" xfId="10415"/>
    <cellStyle name="Normal 2 10 2 2 3" xfId="10416"/>
    <cellStyle name="Normal 2 10 2 2 3 2" xfId="10417"/>
    <cellStyle name="Normal 2 10 2 2 3 2 2" xfId="10418"/>
    <cellStyle name="Normal 2 10 2 2 3 2 2 2" xfId="10419"/>
    <cellStyle name="Normal 2 10 2 2 3 2 2 2 2" xfId="10420"/>
    <cellStyle name="Normal 2 10 2 2 3 2 2 3" xfId="10421"/>
    <cellStyle name="Normal 2 10 2 2 3 2 2 4" xfId="10422"/>
    <cellStyle name="Normal 2 10 2 2 3 2 3" xfId="10423"/>
    <cellStyle name="Normal 2 10 2 2 3 2 3 2" xfId="10424"/>
    <cellStyle name="Normal 2 10 2 2 3 2 4" xfId="10425"/>
    <cellStyle name="Normal 2 10 2 2 3 2 5" xfId="10426"/>
    <cellStyle name="Normal 2 10 2 2 3 3" xfId="10427"/>
    <cellStyle name="Normal 2 10 2 2 3 3 2" xfId="10428"/>
    <cellStyle name="Normal 2 10 2 2 3 3 2 2" xfId="10429"/>
    <cellStyle name="Normal 2 10 2 2 3 3 3" xfId="10430"/>
    <cellStyle name="Normal 2 10 2 2 3 3 4" xfId="10431"/>
    <cellStyle name="Normal 2 10 2 2 3 4" xfId="10432"/>
    <cellStyle name="Normal 2 10 2 2 3 4 2" xfId="10433"/>
    <cellStyle name="Normal 2 10 2 2 3 4 2 2" xfId="10434"/>
    <cellStyle name="Normal 2 10 2 2 3 4 3" xfId="10435"/>
    <cellStyle name="Normal 2 10 2 2 3 4 4" xfId="10436"/>
    <cellStyle name="Normal 2 10 2 2 3 5" xfId="10437"/>
    <cellStyle name="Normal 2 10 2 2 3 5 2" xfId="10438"/>
    <cellStyle name="Normal 2 10 2 2 3 6" xfId="10439"/>
    <cellStyle name="Normal 2 10 2 2 3 7" xfId="10440"/>
    <cellStyle name="Normal 2 10 2 2 4" xfId="10441"/>
    <cellStyle name="Normal 2 10 2 2 4 2" xfId="10442"/>
    <cellStyle name="Normal 2 10 2 2 4 2 2" xfId="10443"/>
    <cellStyle name="Normal 2 10 2 2 4 2 2 2" xfId="10444"/>
    <cellStyle name="Normal 2 10 2 2 4 2 2 2 2" xfId="10445"/>
    <cellStyle name="Normal 2 10 2 2 4 2 2 3" xfId="10446"/>
    <cellStyle name="Normal 2 10 2 2 4 2 2 4" xfId="10447"/>
    <cellStyle name="Normal 2 10 2 2 4 2 3" xfId="10448"/>
    <cellStyle name="Normal 2 10 2 2 4 2 3 2" xfId="10449"/>
    <cellStyle name="Normal 2 10 2 2 4 2 4" xfId="10450"/>
    <cellStyle name="Normal 2 10 2 2 4 2 5" xfId="10451"/>
    <cellStyle name="Normal 2 10 2 2 4 3" xfId="10452"/>
    <cellStyle name="Normal 2 10 2 2 4 3 2" xfId="10453"/>
    <cellStyle name="Normal 2 10 2 2 4 3 2 2" xfId="10454"/>
    <cellStyle name="Normal 2 10 2 2 4 3 3" xfId="10455"/>
    <cellStyle name="Normal 2 10 2 2 4 3 4" xfId="10456"/>
    <cellStyle name="Normal 2 10 2 2 4 4" xfId="10457"/>
    <cellStyle name="Normal 2 10 2 2 4 4 2" xfId="10458"/>
    <cellStyle name="Normal 2 10 2 2 4 4 2 2" xfId="10459"/>
    <cellStyle name="Normal 2 10 2 2 4 4 3" xfId="10460"/>
    <cellStyle name="Normal 2 10 2 2 4 4 4" xfId="10461"/>
    <cellStyle name="Normal 2 10 2 2 4 5" xfId="10462"/>
    <cellStyle name="Normal 2 10 2 2 4 5 2" xfId="10463"/>
    <cellStyle name="Normal 2 10 2 2 4 6" xfId="10464"/>
    <cellStyle name="Normal 2 10 2 2 4 7" xfId="10465"/>
    <cellStyle name="Normal 2 10 2 2 5" xfId="10466"/>
    <cellStyle name="Normal 2 10 2 2 5 2" xfId="10467"/>
    <cellStyle name="Normal 2 10 2 2 5 2 2" xfId="10468"/>
    <cellStyle name="Normal 2 10 2 2 5 2 2 2" xfId="10469"/>
    <cellStyle name="Normal 2 10 2 2 5 2 3" xfId="10470"/>
    <cellStyle name="Normal 2 10 2 2 5 2 4" xfId="10471"/>
    <cellStyle name="Normal 2 10 2 2 5 3" xfId="10472"/>
    <cellStyle name="Normal 2 10 2 2 5 3 2" xfId="10473"/>
    <cellStyle name="Normal 2 10 2 2 5 4" xfId="10474"/>
    <cellStyle name="Normal 2 10 2 2 5 5" xfId="10475"/>
    <cellStyle name="Normal 2 10 2 2 6" xfId="10476"/>
    <cellStyle name="Normal 2 10 2 2 6 2" xfId="10477"/>
    <cellStyle name="Normal 2 10 2 2 6 2 2" xfId="10478"/>
    <cellStyle name="Normal 2 10 2 2 6 3" xfId="10479"/>
    <cellStyle name="Normal 2 10 2 2 6 4" xfId="10480"/>
    <cellStyle name="Normal 2 10 2 2 7" xfId="10481"/>
    <cellStyle name="Normal 2 10 2 2 7 2" xfId="10482"/>
    <cellStyle name="Normal 2 10 2 2 7 2 2" xfId="10483"/>
    <cellStyle name="Normal 2 10 2 2 7 3" xfId="10484"/>
    <cellStyle name="Normal 2 10 2 2 7 4" xfId="10485"/>
    <cellStyle name="Normal 2 10 2 2 8" xfId="10486"/>
    <cellStyle name="Normal 2 10 2 2 8 2" xfId="10487"/>
    <cellStyle name="Normal 2 10 2 2 9" xfId="10488"/>
    <cellStyle name="Normal 2 10 2 2_Tab1" xfId="10489"/>
    <cellStyle name="Normal 2 10 2 3" xfId="10490"/>
    <cellStyle name="Normal 2 10 2 3 2" xfId="10491"/>
    <cellStyle name="Normal 2 10 2 3 2 2" xfId="10492"/>
    <cellStyle name="Normal 2 10 2 3 2 2 2" xfId="10493"/>
    <cellStyle name="Normal 2 10 2 3 2 2 2 2" xfId="10494"/>
    <cellStyle name="Normal 2 10 2 3 2 2 2 2 2" xfId="10495"/>
    <cellStyle name="Normal 2 10 2 3 2 2 2 3" xfId="10496"/>
    <cellStyle name="Normal 2 10 2 3 2 2 2 4" xfId="10497"/>
    <cellStyle name="Normal 2 10 2 3 2 2 3" xfId="10498"/>
    <cellStyle name="Normal 2 10 2 3 2 2 3 2" xfId="10499"/>
    <cellStyle name="Normal 2 10 2 3 2 2 4" xfId="10500"/>
    <cellStyle name="Normal 2 10 2 3 2 2 5" xfId="10501"/>
    <cellStyle name="Normal 2 10 2 3 2 3" xfId="10502"/>
    <cellStyle name="Normal 2 10 2 3 2 3 2" xfId="10503"/>
    <cellStyle name="Normal 2 10 2 3 2 3 2 2" xfId="10504"/>
    <cellStyle name="Normal 2 10 2 3 2 3 3" xfId="10505"/>
    <cellStyle name="Normal 2 10 2 3 2 3 4" xfId="10506"/>
    <cellStyle name="Normal 2 10 2 3 2 4" xfId="10507"/>
    <cellStyle name="Normal 2 10 2 3 2 4 2" xfId="10508"/>
    <cellStyle name="Normal 2 10 2 3 2 4 2 2" xfId="10509"/>
    <cellStyle name="Normal 2 10 2 3 2 4 3" xfId="10510"/>
    <cellStyle name="Normal 2 10 2 3 2 4 4" xfId="10511"/>
    <cellStyle name="Normal 2 10 2 3 2 5" xfId="10512"/>
    <cellStyle name="Normal 2 10 2 3 2 5 2" xfId="10513"/>
    <cellStyle name="Normal 2 10 2 3 2 6" xfId="10514"/>
    <cellStyle name="Normal 2 10 2 3 2 7" xfId="10515"/>
    <cellStyle name="Normal 2 10 2 3 3" xfId="10516"/>
    <cellStyle name="Normal 2 10 2 3 3 2" xfId="10517"/>
    <cellStyle name="Normal 2 10 2 3 3 2 2" xfId="10518"/>
    <cellStyle name="Normal 2 10 2 3 3 2 2 2" xfId="10519"/>
    <cellStyle name="Normal 2 10 2 3 3 2 2 2 2" xfId="10520"/>
    <cellStyle name="Normal 2 10 2 3 3 2 2 3" xfId="10521"/>
    <cellStyle name="Normal 2 10 2 3 3 2 2 4" xfId="10522"/>
    <cellStyle name="Normal 2 10 2 3 3 2 3" xfId="10523"/>
    <cellStyle name="Normal 2 10 2 3 3 2 3 2" xfId="10524"/>
    <cellStyle name="Normal 2 10 2 3 3 2 4" xfId="10525"/>
    <cellStyle name="Normal 2 10 2 3 3 2 5" xfId="10526"/>
    <cellStyle name="Normal 2 10 2 3 3 3" xfId="10527"/>
    <cellStyle name="Normal 2 10 2 3 3 3 2" xfId="10528"/>
    <cellStyle name="Normal 2 10 2 3 3 3 2 2" xfId="10529"/>
    <cellStyle name="Normal 2 10 2 3 3 3 3" xfId="10530"/>
    <cellStyle name="Normal 2 10 2 3 3 3 4" xfId="10531"/>
    <cellStyle name="Normal 2 10 2 3 3 4" xfId="10532"/>
    <cellStyle name="Normal 2 10 2 3 3 4 2" xfId="10533"/>
    <cellStyle name="Normal 2 10 2 3 3 4 2 2" xfId="10534"/>
    <cellStyle name="Normal 2 10 2 3 3 4 3" xfId="10535"/>
    <cellStyle name="Normal 2 10 2 3 3 4 4" xfId="10536"/>
    <cellStyle name="Normal 2 10 2 3 3 5" xfId="10537"/>
    <cellStyle name="Normal 2 10 2 3 3 5 2" xfId="10538"/>
    <cellStyle name="Normal 2 10 2 3 3 6" xfId="10539"/>
    <cellStyle name="Normal 2 10 2 3 3 7" xfId="10540"/>
    <cellStyle name="Normal 2 10 2 3 4" xfId="10541"/>
    <cellStyle name="Normal 2 10 2 3 4 2" xfId="10542"/>
    <cellStyle name="Normal 2 10 2 3 4 2 2" xfId="10543"/>
    <cellStyle name="Normal 2 10 2 3 4 2 2 2" xfId="10544"/>
    <cellStyle name="Normal 2 10 2 3 4 2 3" xfId="10545"/>
    <cellStyle name="Normal 2 10 2 3 4 2 4" xfId="10546"/>
    <cellStyle name="Normal 2 10 2 3 4 3" xfId="10547"/>
    <cellStyle name="Normal 2 10 2 3 4 3 2" xfId="10548"/>
    <cellStyle name="Normal 2 10 2 3 4 4" xfId="10549"/>
    <cellStyle name="Normal 2 10 2 3 4 5" xfId="10550"/>
    <cellStyle name="Normal 2 10 2 3 5" xfId="10551"/>
    <cellStyle name="Normal 2 10 2 3 5 2" xfId="10552"/>
    <cellStyle name="Normal 2 10 2 3 5 2 2" xfId="10553"/>
    <cellStyle name="Normal 2 10 2 3 5 3" xfId="10554"/>
    <cellStyle name="Normal 2 10 2 3 5 4" xfId="10555"/>
    <cellStyle name="Normal 2 10 2 3 6" xfId="10556"/>
    <cellStyle name="Normal 2 10 2 3 6 2" xfId="10557"/>
    <cellStyle name="Normal 2 10 2 3 6 2 2" xfId="10558"/>
    <cellStyle name="Normal 2 10 2 3 6 3" xfId="10559"/>
    <cellStyle name="Normal 2 10 2 3 6 4" xfId="10560"/>
    <cellStyle name="Normal 2 10 2 3 7" xfId="10561"/>
    <cellStyle name="Normal 2 10 2 3 7 2" xfId="10562"/>
    <cellStyle name="Normal 2 10 2 3 8" xfId="10563"/>
    <cellStyle name="Normal 2 10 2 3 9" xfId="10564"/>
    <cellStyle name="Normal 2 10 2 3_Tab1" xfId="10565"/>
    <cellStyle name="Normal 2 10 2 4" xfId="10566"/>
    <cellStyle name="Normal 2 10 2 4 2" xfId="10567"/>
    <cellStyle name="Normal 2 10 2 4 2 2" xfId="10568"/>
    <cellStyle name="Normal 2 10 2 4 2 2 2" xfId="10569"/>
    <cellStyle name="Normal 2 10 2 4 2 2 2 2" xfId="10570"/>
    <cellStyle name="Normal 2 10 2 4 2 2 3" xfId="10571"/>
    <cellStyle name="Normal 2 10 2 4 2 2 4" xfId="10572"/>
    <cellStyle name="Normal 2 10 2 4 2 3" xfId="10573"/>
    <cellStyle name="Normal 2 10 2 4 2 3 2" xfId="10574"/>
    <cellStyle name="Normal 2 10 2 4 2 4" xfId="10575"/>
    <cellStyle name="Normal 2 10 2 4 2 5" xfId="10576"/>
    <cellStyle name="Normal 2 10 2 4 3" xfId="10577"/>
    <cellStyle name="Normal 2 10 2 4 3 2" xfId="10578"/>
    <cellStyle name="Normal 2 10 2 4 3 2 2" xfId="10579"/>
    <cellStyle name="Normal 2 10 2 4 3 3" xfId="10580"/>
    <cellStyle name="Normal 2 10 2 4 3 4" xfId="10581"/>
    <cellStyle name="Normal 2 10 2 4 4" xfId="10582"/>
    <cellStyle name="Normal 2 10 2 4 4 2" xfId="10583"/>
    <cellStyle name="Normal 2 10 2 4 4 2 2" xfId="10584"/>
    <cellStyle name="Normal 2 10 2 4 4 3" xfId="10585"/>
    <cellStyle name="Normal 2 10 2 4 4 4" xfId="10586"/>
    <cellStyle name="Normal 2 10 2 4 5" xfId="10587"/>
    <cellStyle name="Normal 2 10 2 4 5 2" xfId="10588"/>
    <cellStyle name="Normal 2 10 2 4 6" xfId="10589"/>
    <cellStyle name="Normal 2 10 2 4 7" xfId="10590"/>
    <cellStyle name="Normal 2 10 2 5" xfId="10591"/>
    <cellStyle name="Normal 2 10 2 5 2" xfId="10592"/>
    <cellStyle name="Normal 2 10 2 5 2 2" xfId="10593"/>
    <cellStyle name="Normal 2 10 2 5 2 2 2" xfId="10594"/>
    <cellStyle name="Normal 2 10 2 5 2 2 2 2" xfId="10595"/>
    <cellStyle name="Normal 2 10 2 5 2 2 3" xfId="10596"/>
    <cellStyle name="Normal 2 10 2 5 2 2 4" xfId="10597"/>
    <cellStyle name="Normal 2 10 2 5 2 3" xfId="10598"/>
    <cellStyle name="Normal 2 10 2 5 2 3 2" xfId="10599"/>
    <cellStyle name="Normal 2 10 2 5 2 4" xfId="10600"/>
    <cellStyle name="Normal 2 10 2 5 2 5" xfId="10601"/>
    <cellStyle name="Normal 2 10 2 5 3" xfId="10602"/>
    <cellStyle name="Normal 2 10 2 5 3 2" xfId="10603"/>
    <cellStyle name="Normal 2 10 2 5 3 2 2" xfId="10604"/>
    <cellStyle name="Normal 2 10 2 5 3 3" xfId="10605"/>
    <cellStyle name="Normal 2 10 2 5 3 4" xfId="10606"/>
    <cellStyle name="Normal 2 10 2 5 4" xfId="10607"/>
    <cellStyle name="Normal 2 10 2 5 4 2" xfId="10608"/>
    <cellStyle name="Normal 2 10 2 5 4 2 2" xfId="10609"/>
    <cellStyle name="Normal 2 10 2 5 4 3" xfId="10610"/>
    <cellStyle name="Normal 2 10 2 5 4 4" xfId="10611"/>
    <cellStyle name="Normal 2 10 2 5 5" xfId="10612"/>
    <cellStyle name="Normal 2 10 2 5 5 2" xfId="10613"/>
    <cellStyle name="Normal 2 10 2 5 6" xfId="10614"/>
    <cellStyle name="Normal 2 10 2 5 7" xfId="10615"/>
    <cellStyle name="Normal 2 10 2 6" xfId="10616"/>
    <cellStyle name="Normal 2 10 2 6 2" xfId="10617"/>
    <cellStyle name="Normal 2 10 2 6 2 2" xfId="10618"/>
    <cellStyle name="Normal 2 10 2 6 2 2 2" xfId="10619"/>
    <cellStyle name="Normal 2 10 2 6 2 3" xfId="10620"/>
    <cellStyle name="Normal 2 10 2 6 2 4" xfId="10621"/>
    <cellStyle name="Normal 2 10 2 6 3" xfId="10622"/>
    <cellStyle name="Normal 2 10 2 6 3 2" xfId="10623"/>
    <cellStyle name="Normal 2 10 2 6 4" xfId="10624"/>
    <cellStyle name="Normal 2 10 2 6 5" xfId="10625"/>
    <cellStyle name="Normal 2 10 2 7" xfId="10626"/>
    <cellStyle name="Normal 2 10 2 7 2" xfId="10627"/>
    <cellStyle name="Normal 2 10 2 7 2 2" xfId="10628"/>
    <cellStyle name="Normal 2 10 2 7 3" xfId="10629"/>
    <cellStyle name="Normal 2 10 2 7 4" xfId="10630"/>
    <cellStyle name="Normal 2 10 2 8" xfId="10631"/>
    <cellStyle name="Normal 2 10 2 8 2" xfId="10632"/>
    <cellStyle name="Normal 2 10 2 8 2 2" xfId="10633"/>
    <cellStyle name="Normal 2 10 2 8 3" xfId="10634"/>
    <cellStyle name="Normal 2 10 2 8 4" xfId="10635"/>
    <cellStyle name="Normal 2 10 2 9" xfId="10636"/>
    <cellStyle name="Normal 2 10 2 9 2" xfId="10637"/>
    <cellStyle name="Normal 2 10 2_Tab1" xfId="10638"/>
    <cellStyle name="Normal 2 10 3" xfId="10639"/>
    <cellStyle name="Normal 2 10 3 10" xfId="10640"/>
    <cellStyle name="Normal 2 10 3 2" xfId="10641"/>
    <cellStyle name="Normal 2 10 3 2 2" xfId="10642"/>
    <cellStyle name="Normal 2 10 3 2 2 2" xfId="10643"/>
    <cellStyle name="Normal 2 10 3 2 2 2 2" xfId="10644"/>
    <cellStyle name="Normal 2 10 3 2 2 2 2 2" xfId="10645"/>
    <cellStyle name="Normal 2 10 3 2 2 2 2 2 2" xfId="10646"/>
    <cellStyle name="Normal 2 10 3 2 2 2 2 3" xfId="10647"/>
    <cellStyle name="Normal 2 10 3 2 2 2 2 4" xfId="10648"/>
    <cellStyle name="Normal 2 10 3 2 2 2 3" xfId="10649"/>
    <cellStyle name="Normal 2 10 3 2 2 2 3 2" xfId="10650"/>
    <cellStyle name="Normal 2 10 3 2 2 2 4" xfId="10651"/>
    <cellStyle name="Normal 2 10 3 2 2 2 5" xfId="10652"/>
    <cellStyle name="Normal 2 10 3 2 2 3" xfId="10653"/>
    <cellStyle name="Normal 2 10 3 2 2 3 2" xfId="10654"/>
    <cellStyle name="Normal 2 10 3 2 2 3 2 2" xfId="10655"/>
    <cellStyle name="Normal 2 10 3 2 2 3 3" xfId="10656"/>
    <cellStyle name="Normal 2 10 3 2 2 3 4" xfId="10657"/>
    <cellStyle name="Normal 2 10 3 2 2 4" xfId="10658"/>
    <cellStyle name="Normal 2 10 3 2 2 4 2" xfId="10659"/>
    <cellStyle name="Normal 2 10 3 2 2 4 2 2" xfId="10660"/>
    <cellStyle name="Normal 2 10 3 2 2 4 3" xfId="10661"/>
    <cellStyle name="Normal 2 10 3 2 2 4 4" xfId="10662"/>
    <cellStyle name="Normal 2 10 3 2 2 5" xfId="10663"/>
    <cellStyle name="Normal 2 10 3 2 2 5 2" xfId="10664"/>
    <cellStyle name="Normal 2 10 3 2 2 6" xfId="10665"/>
    <cellStyle name="Normal 2 10 3 2 2 7" xfId="10666"/>
    <cellStyle name="Normal 2 10 3 2 3" xfId="10667"/>
    <cellStyle name="Normal 2 10 3 2 3 2" xfId="10668"/>
    <cellStyle name="Normal 2 10 3 2 3 2 2" xfId="10669"/>
    <cellStyle name="Normal 2 10 3 2 3 2 2 2" xfId="10670"/>
    <cellStyle name="Normal 2 10 3 2 3 2 2 2 2" xfId="10671"/>
    <cellStyle name="Normal 2 10 3 2 3 2 2 3" xfId="10672"/>
    <cellStyle name="Normal 2 10 3 2 3 2 2 4" xfId="10673"/>
    <cellStyle name="Normal 2 10 3 2 3 2 3" xfId="10674"/>
    <cellStyle name="Normal 2 10 3 2 3 2 3 2" xfId="10675"/>
    <cellStyle name="Normal 2 10 3 2 3 2 4" xfId="10676"/>
    <cellStyle name="Normal 2 10 3 2 3 2 5" xfId="10677"/>
    <cellStyle name="Normal 2 10 3 2 3 3" xfId="10678"/>
    <cellStyle name="Normal 2 10 3 2 3 3 2" xfId="10679"/>
    <cellStyle name="Normal 2 10 3 2 3 3 2 2" xfId="10680"/>
    <cellStyle name="Normal 2 10 3 2 3 3 3" xfId="10681"/>
    <cellStyle name="Normal 2 10 3 2 3 3 4" xfId="10682"/>
    <cellStyle name="Normal 2 10 3 2 3 4" xfId="10683"/>
    <cellStyle name="Normal 2 10 3 2 3 4 2" xfId="10684"/>
    <cellStyle name="Normal 2 10 3 2 3 4 2 2" xfId="10685"/>
    <cellStyle name="Normal 2 10 3 2 3 4 3" xfId="10686"/>
    <cellStyle name="Normal 2 10 3 2 3 4 4" xfId="10687"/>
    <cellStyle name="Normal 2 10 3 2 3 5" xfId="10688"/>
    <cellStyle name="Normal 2 10 3 2 3 5 2" xfId="10689"/>
    <cellStyle name="Normal 2 10 3 2 3 6" xfId="10690"/>
    <cellStyle name="Normal 2 10 3 2 3 7" xfId="10691"/>
    <cellStyle name="Normal 2 10 3 2 4" xfId="10692"/>
    <cellStyle name="Normal 2 10 3 2 4 2" xfId="10693"/>
    <cellStyle name="Normal 2 10 3 2 4 2 2" xfId="10694"/>
    <cellStyle name="Normal 2 10 3 2 4 2 2 2" xfId="10695"/>
    <cellStyle name="Normal 2 10 3 2 4 2 3" xfId="10696"/>
    <cellStyle name="Normal 2 10 3 2 4 2 4" xfId="10697"/>
    <cellStyle name="Normal 2 10 3 2 4 3" xfId="10698"/>
    <cellStyle name="Normal 2 10 3 2 4 3 2" xfId="10699"/>
    <cellStyle name="Normal 2 10 3 2 4 4" xfId="10700"/>
    <cellStyle name="Normal 2 10 3 2 4 5" xfId="10701"/>
    <cellStyle name="Normal 2 10 3 2 5" xfId="10702"/>
    <cellStyle name="Normal 2 10 3 2 5 2" xfId="10703"/>
    <cellStyle name="Normal 2 10 3 2 5 2 2" xfId="10704"/>
    <cellStyle name="Normal 2 10 3 2 5 3" xfId="10705"/>
    <cellStyle name="Normal 2 10 3 2 5 4" xfId="10706"/>
    <cellStyle name="Normal 2 10 3 2 6" xfId="10707"/>
    <cellStyle name="Normal 2 10 3 2 6 2" xfId="10708"/>
    <cellStyle name="Normal 2 10 3 2 6 2 2" xfId="10709"/>
    <cellStyle name="Normal 2 10 3 2 6 3" xfId="10710"/>
    <cellStyle name="Normal 2 10 3 2 6 4" xfId="10711"/>
    <cellStyle name="Normal 2 10 3 2 7" xfId="10712"/>
    <cellStyle name="Normal 2 10 3 2 7 2" xfId="10713"/>
    <cellStyle name="Normal 2 10 3 2 8" xfId="10714"/>
    <cellStyle name="Normal 2 10 3 2 9" xfId="10715"/>
    <cellStyle name="Normal 2 10 3 2_Tab1" xfId="10716"/>
    <cellStyle name="Normal 2 10 3 3" xfId="10717"/>
    <cellStyle name="Normal 2 10 3 3 2" xfId="10718"/>
    <cellStyle name="Normal 2 10 3 3 2 2" xfId="10719"/>
    <cellStyle name="Normal 2 10 3 3 2 2 2" xfId="10720"/>
    <cellStyle name="Normal 2 10 3 3 2 2 2 2" xfId="10721"/>
    <cellStyle name="Normal 2 10 3 3 2 2 3" xfId="10722"/>
    <cellStyle name="Normal 2 10 3 3 2 2 4" xfId="10723"/>
    <cellStyle name="Normal 2 10 3 3 2 3" xfId="10724"/>
    <cellStyle name="Normal 2 10 3 3 2 3 2" xfId="10725"/>
    <cellStyle name="Normal 2 10 3 3 2 4" xfId="10726"/>
    <cellStyle name="Normal 2 10 3 3 2 5" xfId="10727"/>
    <cellStyle name="Normal 2 10 3 3 3" xfId="10728"/>
    <cellStyle name="Normal 2 10 3 3 3 2" xfId="10729"/>
    <cellStyle name="Normal 2 10 3 3 3 2 2" xfId="10730"/>
    <cellStyle name="Normal 2 10 3 3 3 3" xfId="10731"/>
    <cellStyle name="Normal 2 10 3 3 3 4" xfId="10732"/>
    <cellStyle name="Normal 2 10 3 3 4" xfId="10733"/>
    <cellStyle name="Normal 2 10 3 3 4 2" xfId="10734"/>
    <cellStyle name="Normal 2 10 3 3 4 2 2" xfId="10735"/>
    <cellStyle name="Normal 2 10 3 3 4 3" xfId="10736"/>
    <cellStyle name="Normal 2 10 3 3 4 4" xfId="10737"/>
    <cellStyle name="Normal 2 10 3 3 5" xfId="10738"/>
    <cellStyle name="Normal 2 10 3 3 5 2" xfId="10739"/>
    <cellStyle name="Normal 2 10 3 3 6" xfId="10740"/>
    <cellStyle name="Normal 2 10 3 3 7" xfId="10741"/>
    <cellStyle name="Normal 2 10 3 4" xfId="10742"/>
    <cellStyle name="Normal 2 10 3 4 2" xfId="10743"/>
    <cellStyle name="Normal 2 10 3 4 2 2" xfId="10744"/>
    <cellStyle name="Normal 2 10 3 4 2 2 2" xfId="10745"/>
    <cellStyle name="Normal 2 10 3 4 2 2 2 2" xfId="10746"/>
    <cellStyle name="Normal 2 10 3 4 2 2 3" xfId="10747"/>
    <cellStyle name="Normal 2 10 3 4 2 2 4" xfId="10748"/>
    <cellStyle name="Normal 2 10 3 4 2 3" xfId="10749"/>
    <cellStyle name="Normal 2 10 3 4 2 3 2" xfId="10750"/>
    <cellStyle name="Normal 2 10 3 4 2 4" xfId="10751"/>
    <cellStyle name="Normal 2 10 3 4 2 5" xfId="10752"/>
    <cellStyle name="Normal 2 10 3 4 3" xfId="10753"/>
    <cellStyle name="Normal 2 10 3 4 3 2" xfId="10754"/>
    <cellStyle name="Normal 2 10 3 4 3 2 2" xfId="10755"/>
    <cellStyle name="Normal 2 10 3 4 3 3" xfId="10756"/>
    <cellStyle name="Normal 2 10 3 4 3 4" xfId="10757"/>
    <cellStyle name="Normal 2 10 3 4 4" xfId="10758"/>
    <cellStyle name="Normal 2 10 3 4 4 2" xfId="10759"/>
    <cellStyle name="Normal 2 10 3 4 4 2 2" xfId="10760"/>
    <cellStyle name="Normal 2 10 3 4 4 3" xfId="10761"/>
    <cellStyle name="Normal 2 10 3 4 4 4" xfId="10762"/>
    <cellStyle name="Normal 2 10 3 4 5" xfId="10763"/>
    <cellStyle name="Normal 2 10 3 4 5 2" xfId="10764"/>
    <cellStyle name="Normal 2 10 3 4 6" xfId="10765"/>
    <cellStyle name="Normal 2 10 3 4 7" xfId="10766"/>
    <cellStyle name="Normal 2 10 3 5" xfId="10767"/>
    <cellStyle name="Normal 2 10 3 5 2" xfId="10768"/>
    <cellStyle name="Normal 2 10 3 5 2 2" xfId="10769"/>
    <cellStyle name="Normal 2 10 3 5 2 2 2" xfId="10770"/>
    <cellStyle name="Normal 2 10 3 5 2 3" xfId="10771"/>
    <cellStyle name="Normal 2 10 3 5 2 4" xfId="10772"/>
    <cellStyle name="Normal 2 10 3 5 3" xfId="10773"/>
    <cellStyle name="Normal 2 10 3 5 3 2" xfId="10774"/>
    <cellStyle name="Normal 2 10 3 5 4" xfId="10775"/>
    <cellStyle name="Normal 2 10 3 5 5" xfId="10776"/>
    <cellStyle name="Normal 2 10 3 6" xfId="10777"/>
    <cellStyle name="Normal 2 10 3 6 2" xfId="10778"/>
    <cellStyle name="Normal 2 10 3 6 2 2" xfId="10779"/>
    <cellStyle name="Normal 2 10 3 6 3" xfId="10780"/>
    <cellStyle name="Normal 2 10 3 6 4" xfId="10781"/>
    <cellStyle name="Normal 2 10 3 7" xfId="10782"/>
    <cellStyle name="Normal 2 10 3 7 2" xfId="10783"/>
    <cellStyle name="Normal 2 10 3 7 2 2" xfId="10784"/>
    <cellStyle name="Normal 2 10 3 7 3" xfId="10785"/>
    <cellStyle name="Normal 2 10 3 7 4" xfId="10786"/>
    <cellStyle name="Normal 2 10 3 8" xfId="10787"/>
    <cellStyle name="Normal 2 10 3 8 2" xfId="10788"/>
    <cellStyle name="Normal 2 10 3 9" xfId="10789"/>
    <cellStyle name="Normal 2 10 3_Tab1" xfId="10790"/>
    <cellStyle name="Normal 2 10 4" xfId="10791"/>
    <cellStyle name="Normal 2 10 4 2" xfId="10792"/>
    <cellStyle name="Normal 2 10 4 2 2" xfId="10793"/>
    <cellStyle name="Normal 2 10 4 2 2 2" xfId="10794"/>
    <cellStyle name="Normal 2 10 4 2 2 2 2" xfId="10795"/>
    <cellStyle name="Normal 2 10 4 2 2 2 2 2" xfId="10796"/>
    <cellStyle name="Normal 2 10 4 2 2 2 3" xfId="10797"/>
    <cellStyle name="Normal 2 10 4 2 2 2 4" xfId="10798"/>
    <cellStyle name="Normal 2 10 4 2 2 3" xfId="10799"/>
    <cellStyle name="Normal 2 10 4 2 2 3 2" xfId="10800"/>
    <cellStyle name="Normal 2 10 4 2 2 4" xfId="10801"/>
    <cellStyle name="Normal 2 10 4 2 2 5" xfId="10802"/>
    <cellStyle name="Normal 2 10 4 2 3" xfId="10803"/>
    <cellStyle name="Normal 2 10 4 2 3 2" xfId="10804"/>
    <cellStyle name="Normal 2 10 4 2 3 2 2" xfId="10805"/>
    <cellStyle name="Normal 2 10 4 2 3 3" xfId="10806"/>
    <cellStyle name="Normal 2 10 4 2 3 4" xfId="10807"/>
    <cellStyle name="Normal 2 10 4 2 4" xfId="10808"/>
    <cellStyle name="Normal 2 10 4 2 4 2" xfId="10809"/>
    <cellStyle name="Normal 2 10 4 2 4 2 2" xfId="10810"/>
    <cellStyle name="Normal 2 10 4 2 4 3" xfId="10811"/>
    <cellStyle name="Normal 2 10 4 2 4 4" xfId="10812"/>
    <cellStyle name="Normal 2 10 4 2 5" xfId="10813"/>
    <cellStyle name="Normal 2 10 4 2 5 2" xfId="10814"/>
    <cellStyle name="Normal 2 10 4 2 6" xfId="10815"/>
    <cellStyle name="Normal 2 10 4 2 7" xfId="10816"/>
    <cellStyle name="Normal 2 10 4 3" xfId="10817"/>
    <cellStyle name="Normal 2 10 4 3 2" xfId="10818"/>
    <cellStyle name="Normal 2 10 4 3 2 2" xfId="10819"/>
    <cellStyle name="Normal 2 10 4 3 2 2 2" xfId="10820"/>
    <cellStyle name="Normal 2 10 4 3 2 2 2 2" xfId="10821"/>
    <cellStyle name="Normal 2 10 4 3 2 2 3" xfId="10822"/>
    <cellStyle name="Normal 2 10 4 3 2 2 4" xfId="10823"/>
    <cellStyle name="Normal 2 10 4 3 2 3" xfId="10824"/>
    <cellStyle name="Normal 2 10 4 3 2 3 2" xfId="10825"/>
    <cellStyle name="Normal 2 10 4 3 2 4" xfId="10826"/>
    <cellStyle name="Normal 2 10 4 3 2 5" xfId="10827"/>
    <cellStyle name="Normal 2 10 4 3 3" xfId="10828"/>
    <cellStyle name="Normal 2 10 4 3 3 2" xfId="10829"/>
    <cellStyle name="Normal 2 10 4 3 3 2 2" xfId="10830"/>
    <cellStyle name="Normal 2 10 4 3 3 3" xfId="10831"/>
    <cellStyle name="Normal 2 10 4 3 3 4" xfId="10832"/>
    <cellStyle name="Normal 2 10 4 3 4" xfId="10833"/>
    <cellStyle name="Normal 2 10 4 3 4 2" xfId="10834"/>
    <cellStyle name="Normal 2 10 4 3 4 2 2" xfId="10835"/>
    <cellStyle name="Normal 2 10 4 3 4 3" xfId="10836"/>
    <cellStyle name="Normal 2 10 4 3 4 4" xfId="10837"/>
    <cellStyle name="Normal 2 10 4 3 5" xfId="10838"/>
    <cellStyle name="Normal 2 10 4 3 5 2" xfId="10839"/>
    <cellStyle name="Normal 2 10 4 3 6" xfId="10840"/>
    <cellStyle name="Normal 2 10 4 3 7" xfId="10841"/>
    <cellStyle name="Normal 2 10 4 4" xfId="10842"/>
    <cellStyle name="Normal 2 10 4 4 2" xfId="10843"/>
    <cellStyle name="Normal 2 10 4 4 2 2" xfId="10844"/>
    <cellStyle name="Normal 2 10 4 4 2 2 2" xfId="10845"/>
    <cellStyle name="Normal 2 10 4 4 2 3" xfId="10846"/>
    <cellStyle name="Normal 2 10 4 4 2 4" xfId="10847"/>
    <cellStyle name="Normal 2 10 4 4 3" xfId="10848"/>
    <cellStyle name="Normal 2 10 4 4 3 2" xfId="10849"/>
    <cellStyle name="Normal 2 10 4 4 4" xfId="10850"/>
    <cellStyle name="Normal 2 10 4 4 5" xfId="10851"/>
    <cellStyle name="Normal 2 10 4 5" xfId="10852"/>
    <cellStyle name="Normal 2 10 4 5 2" xfId="10853"/>
    <cellStyle name="Normal 2 10 4 5 2 2" xfId="10854"/>
    <cellStyle name="Normal 2 10 4 5 3" xfId="10855"/>
    <cellStyle name="Normal 2 10 4 5 4" xfId="10856"/>
    <cellStyle name="Normal 2 10 4 6" xfId="10857"/>
    <cellStyle name="Normal 2 10 4 6 2" xfId="10858"/>
    <cellStyle name="Normal 2 10 4 6 2 2" xfId="10859"/>
    <cellStyle name="Normal 2 10 4 6 3" xfId="10860"/>
    <cellStyle name="Normal 2 10 4 6 4" xfId="10861"/>
    <cellStyle name="Normal 2 10 4 7" xfId="10862"/>
    <cellStyle name="Normal 2 10 4 7 2" xfId="10863"/>
    <cellStyle name="Normal 2 10 4 8" xfId="10864"/>
    <cellStyle name="Normal 2 10 4 9" xfId="10865"/>
    <cellStyle name="Normal 2 10 4_Tab1" xfId="10866"/>
    <cellStyle name="Normal 2 10 5" xfId="10867"/>
    <cellStyle name="Normal 2 10 5 2" xfId="10868"/>
    <cellStyle name="Normal 2 10 5 2 2" xfId="10869"/>
    <cellStyle name="Normal 2 10 5 2 2 2" xfId="10870"/>
    <cellStyle name="Normal 2 10 5 2 2 2 2" xfId="10871"/>
    <cellStyle name="Normal 2 10 5 2 2 3" xfId="10872"/>
    <cellStyle name="Normal 2 10 5 2 2 4" xfId="10873"/>
    <cellStyle name="Normal 2 10 5 2 3" xfId="10874"/>
    <cellStyle name="Normal 2 10 5 2 3 2" xfId="10875"/>
    <cellStyle name="Normal 2 10 5 2 4" xfId="10876"/>
    <cellStyle name="Normal 2 10 5 2 5" xfId="10877"/>
    <cellStyle name="Normal 2 10 5 3" xfId="10878"/>
    <cellStyle name="Normal 2 10 5 3 2" xfId="10879"/>
    <cellStyle name="Normal 2 10 5 3 2 2" xfId="10880"/>
    <cellStyle name="Normal 2 10 5 3 3" xfId="10881"/>
    <cellStyle name="Normal 2 10 5 3 4" xfId="10882"/>
    <cellStyle name="Normal 2 10 5 4" xfId="10883"/>
    <cellStyle name="Normal 2 10 5 4 2" xfId="10884"/>
    <cellStyle name="Normal 2 10 5 4 2 2" xfId="10885"/>
    <cellStyle name="Normal 2 10 5 4 3" xfId="10886"/>
    <cellStyle name="Normal 2 10 5 4 4" xfId="10887"/>
    <cellStyle name="Normal 2 10 5 5" xfId="10888"/>
    <cellStyle name="Normal 2 10 5 5 2" xfId="10889"/>
    <cellStyle name="Normal 2 10 5 6" xfId="10890"/>
    <cellStyle name="Normal 2 10 5 7" xfId="10891"/>
    <cellStyle name="Normal 2 10 6" xfId="10892"/>
    <cellStyle name="Normal 2 10 6 2" xfId="10893"/>
    <cellStyle name="Normal 2 10 6 2 2" xfId="10894"/>
    <cellStyle name="Normal 2 10 6 2 2 2" xfId="10895"/>
    <cellStyle name="Normal 2 10 6 2 2 2 2" xfId="10896"/>
    <cellStyle name="Normal 2 10 6 2 2 3" xfId="10897"/>
    <cellStyle name="Normal 2 10 6 2 2 4" xfId="10898"/>
    <cellStyle name="Normal 2 10 6 2 3" xfId="10899"/>
    <cellStyle name="Normal 2 10 6 2 3 2" xfId="10900"/>
    <cellStyle name="Normal 2 10 6 2 4" xfId="10901"/>
    <cellStyle name="Normal 2 10 6 2 5" xfId="10902"/>
    <cellStyle name="Normal 2 10 6 3" xfId="10903"/>
    <cellStyle name="Normal 2 10 6 3 2" xfId="10904"/>
    <cellStyle name="Normal 2 10 6 3 2 2" xfId="10905"/>
    <cellStyle name="Normal 2 10 6 3 3" xfId="10906"/>
    <cellStyle name="Normal 2 10 6 3 4" xfId="10907"/>
    <cellStyle name="Normal 2 10 6 4" xfId="10908"/>
    <cellStyle name="Normal 2 10 6 4 2" xfId="10909"/>
    <cellStyle name="Normal 2 10 6 4 2 2" xfId="10910"/>
    <cellStyle name="Normal 2 10 6 4 3" xfId="10911"/>
    <cellStyle name="Normal 2 10 6 4 4" xfId="10912"/>
    <cellStyle name="Normal 2 10 6 5" xfId="10913"/>
    <cellStyle name="Normal 2 10 6 5 2" xfId="10914"/>
    <cellStyle name="Normal 2 10 6 6" xfId="10915"/>
    <cellStyle name="Normal 2 10 6 7" xfId="10916"/>
    <cellStyle name="Normal 2 10 7" xfId="10917"/>
    <cellStyle name="Normal 2 10 7 2" xfId="10918"/>
    <cellStyle name="Normal 2 10 7 2 2" xfId="10919"/>
    <cellStyle name="Normal 2 10 7 2 2 2" xfId="10920"/>
    <cellStyle name="Normal 2 10 7 2 3" xfId="10921"/>
    <cellStyle name="Normal 2 10 7 2 4" xfId="10922"/>
    <cellStyle name="Normal 2 10 7 3" xfId="10923"/>
    <cellStyle name="Normal 2 10 7 3 2" xfId="10924"/>
    <cellStyle name="Normal 2 10 7 4" xfId="10925"/>
    <cellStyle name="Normal 2 10 7 5" xfId="10926"/>
    <cellStyle name="Normal 2 10 8" xfId="10927"/>
    <cellStyle name="Normal 2 10 8 2" xfId="10928"/>
    <cellStyle name="Normal 2 10 8 2 2" xfId="10929"/>
    <cellStyle name="Normal 2 10 8 3" xfId="10930"/>
    <cellStyle name="Normal 2 10 8 4" xfId="10931"/>
    <cellStyle name="Normal 2 10 9" xfId="10932"/>
    <cellStyle name="Normal 2 10 9 2" xfId="10933"/>
    <cellStyle name="Normal 2 10 9 2 2" xfId="10934"/>
    <cellStyle name="Normal 2 10 9 3" xfId="10935"/>
    <cellStyle name="Normal 2 10 9 4" xfId="10936"/>
    <cellStyle name="Normal 2 10_Tab1" xfId="10937"/>
    <cellStyle name="Normal 2 11" xfId="10938"/>
    <cellStyle name="Normal 2 11 10" xfId="10939"/>
    <cellStyle name="Normal 2 11 10 2" xfId="10940"/>
    <cellStyle name="Normal 2 11 11" xfId="10941"/>
    <cellStyle name="Normal 2 11 12" xfId="10942"/>
    <cellStyle name="Normal 2 11 2" xfId="10943"/>
    <cellStyle name="Normal 2 11 2 10" xfId="10944"/>
    <cellStyle name="Normal 2 11 2 11" xfId="10945"/>
    <cellStyle name="Normal 2 11 2 2" xfId="10946"/>
    <cellStyle name="Normal 2 11 2 2 10" xfId="10947"/>
    <cellStyle name="Normal 2 11 2 2 2" xfId="10948"/>
    <cellStyle name="Normal 2 11 2 2 2 2" xfId="10949"/>
    <cellStyle name="Normal 2 11 2 2 2 2 2" xfId="10950"/>
    <cellStyle name="Normal 2 11 2 2 2 2 2 2" xfId="10951"/>
    <cellStyle name="Normal 2 11 2 2 2 2 2 2 2" xfId="10952"/>
    <cellStyle name="Normal 2 11 2 2 2 2 2 2 2 2" xfId="10953"/>
    <cellStyle name="Normal 2 11 2 2 2 2 2 2 3" xfId="10954"/>
    <cellStyle name="Normal 2 11 2 2 2 2 2 2 4" xfId="10955"/>
    <cellStyle name="Normal 2 11 2 2 2 2 2 3" xfId="10956"/>
    <cellStyle name="Normal 2 11 2 2 2 2 2 3 2" xfId="10957"/>
    <cellStyle name="Normal 2 11 2 2 2 2 2 4" xfId="10958"/>
    <cellStyle name="Normal 2 11 2 2 2 2 2 5" xfId="10959"/>
    <cellStyle name="Normal 2 11 2 2 2 2 3" xfId="10960"/>
    <cellStyle name="Normal 2 11 2 2 2 2 3 2" xfId="10961"/>
    <cellStyle name="Normal 2 11 2 2 2 2 3 2 2" xfId="10962"/>
    <cellStyle name="Normal 2 11 2 2 2 2 3 3" xfId="10963"/>
    <cellStyle name="Normal 2 11 2 2 2 2 3 4" xfId="10964"/>
    <cellStyle name="Normal 2 11 2 2 2 2 4" xfId="10965"/>
    <cellStyle name="Normal 2 11 2 2 2 2 4 2" xfId="10966"/>
    <cellStyle name="Normal 2 11 2 2 2 2 4 2 2" xfId="10967"/>
    <cellStyle name="Normal 2 11 2 2 2 2 4 3" xfId="10968"/>
    <cellStyle name="Normal 2 11 2 2 2 2 4 4" xfId="10969"/>
    <cellStyle name="Normal 2 11 2 2 2 2 5" xfId="10970"/>
    <cellStyle name="Normal 2 11 2 2 2 2 5 2" xfId="10971"/>
    <cellStyle name="Normal 2 11 2 2 2 2 6" xfId="10972"/>
    <cellStyle name="Normal 2 11 2 2 2 2 7" xfId="10973"/>
    <cellStyle name="Normal 2 11 2 2 2 3" xfId="10974"/>
    <cellStyle name="Normal 2 11 2 2 2 3 2" xfId="10975"/>
    <cellStyle name="Normal 2 11 2 2 2 3 2 2" xfId="10976"/>
    <cellStyle name="Normal 2 11 2 2 2 3 2 2 2" xfId="10977"/>
    <cellStyle name="Normal 2 11 2 2 2 3 2 2 2 2" xfId="10978"/>
    <cellStyle name="Normal 2 11 2 2 2 3 2 2 3" xfId="10979"/>
    <cellStyle name="Normal 2 11 2 2 2 3 2 2 4" xfId="10980"/>
    <cellStyle name="Normal 2 11 2 2 2 3 2 3" xfId="10981"/>
    <cellStyle name="Normal 2 11 2 2 2 3 2 3 2" xfId="10982"/>
    <cellStyle name="Normal 2 11 2 2 2 3 2 4" xfId="10983"/>
    <cellStyle name="Normal 2 11 2 2 2 3 2 5" xfId="10984"/>
    <cellStyle name="Normal 2 11 2 2 2 3 3" xfId="10985"/>
    <cellStyle name="Normal 2 11 2 2 2 3 3 2" xfId="10986"/>
    <cellStyle name="Normal 2 11 2 2 2 3 3 2 2" xfId="10987"/>
    <cellStyle name="Normal 2 11 2 2 2 3 3 3" xfId="10988"/>
    <cellStyle name="Normal 2 11 2 2 2 3 3 4" xfId="10989"/>
    <cellStyle name="Normal 2 11 2 2 2 3 4" xfId="10990"/>
    <cellStyle name="Normal 2 11 2 2 2 3 4 2" xfId="10991"/>
    <cellStyle name="Normal 2 11 2 2 2 3 4 2 2" xfId="10992"/>
    <cellStyle name="Normal 2 11 2 2 2 3 4 3" xfId="10993"/>
    <cellStyle name="Normal 2 11 2 2 2 3 4 4" xfId="10994"/>
    <cellStyle name="Normal 2 11 2 2 2 3 5" xfId="10995"/>
    <cellStyle name="Normal 2 11 2 2 2 3 5 2" xfId="10996"/>
    <cellStyle name="Normal 2 11 2 2 2 3 6" xfId="10997"/>
    <cellStyle name="Normal 2 11 2 2 2 3 7" xfId="10998"/>
    <cellStyle name="Normal 2 11 2 2 2 4" xfId="10999"/>
    <cellStyle name="Normal 2 11 2 2 2 4 2" xfId="11000"/>
    <cellStyle name="Normal 2 11 2 2 2 4 2 2" xfId="11001"/>
    <cellStyle name="Normal 2 11 2 2 2 4 2 2 2" xfId="11002"/>
    <cellStyle name="Normal 2 11 2 2 2 4 2 3" xfId="11003"/>
    <cellStyle name="Normal 2 11 2 2 2 4 2 4" xfId="11004"/>
    <cellStyle name="Normal 2 11 2 2 2 4 3" xfId="11005"/>
    <cellStyle name="Normal 2 11 2 2 2 4 3 2" xfId="11006"/>
    <cellStyle name="Normal 2 11 2 2 2 4 4" xfId="11007"/>
    <cellStyle name="Normal 2 11 2 2 2 4 5" xfId="11008"/>
    <cellStyle name="Normal 2 11 2 2 2 5" xfId="11009"/>
    <cellStyle name="Normal 2 11 2 2 2 5 2" xfId="11010"/>
    <cellStyle name="Normal 2 11 2 2 2 5 2 2" xfId="11011"/>
    <cellStyle name="Normal 2 11 2 2 2 5 3" xfId="11012"/>
    <cellStyle name="Normal 2 11 2 2 2 5 4" xfId="11013"/>
    <cellStyle name="Normal 2 11 2 2 2 6" xfId="11014"/>
    <cellStyle name="Normal 2 11 2 2 2 6 2" xfId="11015"/>
    <cellStyle name="Normal 2 11 2 2 2 6 2 2" xfId="11016"/>
    <cellStyle name="Normal 2 11 2 2 2 6 3" xfId="11017"/>
    <cellStyle name="Normal 2 11 2 2 2 6 4" xfId="11018"/>
    <cellStyle name="Normal 2 11 2 2 2 7" xfId="11019"/>
    <cellStyle name="Normal 2 11 2 2 2 7 2" xfId="11020"/>
    <cellStyle name="Normal 2 11 2 2 2 8" xfId="11021"/>
    <cellStyle name="Normal 2 11 2 2 2 9" xfId="11022"/>
    <cellStyle name="Normal 2 11 2 2 2_Tab1" xfId="11023"/>
    <cellStyle name="Normal 2 11 2 2 3" xfId="11024"/>
    <cellStyle name="Normal 2 11 2 2 3 2" xfId="11025"/>
    <cellStyle name="Normal 2 11 2 2 3 2 2" xfId="11026"/>
    <cellStyle name="Normal 2 11 2 2 3 2 2 2" xfId="11027"/>
    <cellStyle name="Normal 2 11 2 2 3 2 2 2 2" xfId="11028"/>
    <cellStyle name="Normal 2 11 2 2 3 2 2 3" xfId="11029"/>
    <cellStyle name="Normal 2 11 2 2 3 2 2 4" xfId="11030"/>
    <cellStyle name="Normal 2 11 2 2 3 2 3" xfId="11031"/>
    <cellStyle name="Normal 2 11 2 2 3 2 3 2" xfId="11032"/>
    <cellStyle name="Normal 2 11 2 2 3 2 4" xfId="11033"/>
    <cellStyle name="Normal 2 11 2 2 3 2 5" xfId="11034"/>
    <cellStyle name="Normal 2 11 2 2 3 3" xfId="11035"/>
    <cellStyle name="Normal 2 11 2 2 3 3 2" xfId="11036"/>
    <cellStyle name="Normal 2 11 2 2 3 3 2 2" xfId="11037"/>
    <cellStyle name="Normal 2 11 2 2 3 3 3" xfId="11038"/>
    <cellStyle name="Normal 2 11 2 2 3 3 4" xfId="11039"/>
    <cellStyle name="Normal 2 11 2 2 3 4" xfId="11040"/>
    <cellStyle name="Normal 2 11 2 2 3 4 2" xfId="11041"/>
    <cellStyle name="Normal 2 11 2 2 3 4 2 2" xfId="11042"/>
    <cellStyle name="Normal 2 11 2 2 3 4 3" xfId="11043"/>
    <cellStyle name="Normal 2 11 2 2 3 4 4" xfId="11044"/>
    <cellStyle name="Normal 2 11 2 2 3 5" xfId="11045"/>
    <cellStyle name="Normal 2 11 2 2 3 5 2" xfId="11046"/>
    <cellStyle name="Normal 2 11 2 2 3 6" xfId="11047"/>
    <cellStyle name="Normal 2 11 2 2 3 7" xfId="11048"/>
    <cellStyle name="Normal 2 11 2 2 4" xfId="11049"/>
    <cellStyle name="Normal 2 11 2 2 4 2" xfId="11050"/>
    <cellStyle name="Normal 2 11 2 2 4 2 2" xfId="11051"/>
    <cellStyle name="Normal 2 11 2 2 4 2 2 2" xfId="11052"/>
    <cellStyle name="Normal 2 11 2 2 4 2 2 2 2" xfId="11053"/>
    <cellStyle name="Normal 2 11 2 2 4 2 2 3" xfId="11054"/>
    <cellStyle name="Normal 2 11 2 2 4 2 2 4" xfId="11055"/>
    <cellStyle name="Normal 2 11 2 2 4 2 3" xfId="11056"/>
    <cellStyle name="Normal 2 11 2 2 4 2 3 2" xfId="11057"/>
    <cellStyle name="Normal 2 11 2 2 4 2 4" xfId="11058"/>
    <cellStyle name="Normal 2 11 2 2 4 2 5" xfId="11059"/>
    <cellStyle name="Normal 2 11 2 2 4 3" xfId="11060"/>
    <cellStyle name="Normal 2 11 2 2 4 3 2" xfId="11061"/>
    <cellStyle name="Normal 2 11 2 2 4 3 2 2" xfId="11062"/>
    <cellStyle name="Normal 2 11 2 2 4 3 3" xfId="11063"/>
    <cellStyle name="Normal 2 11 2 2 4 3 4" xfId="11064"/>
    <cellStyle name="Normal 2 11 2 2 4 4" xfId="11065"/>
    <cellStyle name="Normal 2 11 2 2 4 4 2" xfId="11066"/>
    <cellStyle name="Normal 2 11 2 2 4 4 2 2" xfId="11067"/>
    <cellStyle name="Normal 2 11 2 2 4 4 3" xfId="11068"/>
    <cellStyle name="Normal 2 11 2 2 4 4 4" xfId="11069"/>
    <cellStyle name="Normal 2 11 2 2 4 5" xfId="11070"/>
    <cellStyle name="Normal 2 11 2 2 4 5 2" xfId="11071"/>
    <cellStyle name="Normal 2 11 2 2 4 6" xfId="11072"/>
    <cellStyle name="Normal 2 11 2 2 4 7" xfId="11073"/>
    <cellStyle name="Normal 2 11 2 2 5" xfId="11074"/>
    <cellStyle name="Normal 2 11 2 2 5 2" xfId="11075"/>
    <cellStyle name="Normal 2 11 2 2 5 2 2" xfId="11076"/>
    <cellStyle name="Normal 2 11 2 2 5 2 2 2" xfId="11077"/>
    <cellStyle name="Normal 2 11 2 2 5 2 3" xfId="11078"/>
    <cellStyle name="Normal 2 11 2 2 5 2 4" xfId="11079"/>
    <cellStyle name="Normal 2 11 2 2 5 3" xfId="11080"/>
    <cellStyle name="Normal 2 11 2 2 5 3 2" xfId="11081"/>
    <cellStyle name="Normal 2 11 2 2 5 4" xfId="11082"/>
    <cellStyle name="Normal 2 11 2 2 5 5" xfId="11083"/>
    <cellStyle name="Normal 2 11 2 2 6" xfId="11084"/>
    <cellStyle name="Normal 2 11 2 2 6 2" xfId="11085"/>
    <cellStyle name="Normal 2 11 2 2 6 2 2" xfId="11086"/>
    <cellStyle name="Normal 2 11 2 2 6 3" xfId="11087"/>
    <cellStyle name="Normal 2 11 2 2 6 4" xfId="11088"/>
    <cellStyle name="Normal 2 11 2 2 7" xfId="11089"/>
    <cellStyle name="Normal 2 11 2 2 7 2" xfId="11090"/>
    <cellStyle name="Normal 2 11 2 2 7 2 2" xfId="11091"/>
    <cellStyle name="Normal 2 11 2 2 7 3" xfId="11092"/>
    <cellStyle name="Normal 2 11 2 2 7 4" xfId="11093"/>
    <cellStyle name="Normal 2 11 2 2 8" xfId="11094"/>
    <cellStyle name="Normal 2 11 2 2 8 2" xfId="11095"/>
    <cellStyle name="Normal 2 11 2 2 9" xfId="11096"/>
    <cellStyle name="Normal 2 11 2 2_Tab1" xfId="11097"/>
    <cellStyle name="Normal 2 11 2 3" xfId="11098"/>
    <cellStyle name="Normal 2 11 2 3 2" xfId="11099"/>
    <cellStyle name="Normal 2 11 2 3 2 2" xfId="11100"/>
    <cellStyle name="Normal 2 11 2 3 2 2 2" xfId="11101"/>
    <cellStyle name="Normal 2 11 2 3 2 2 2 2" xfId="11102"/>
    <cellStyle name="Normal 2 11 2 3 2 2 2 2 2" xfId="11103"/>
    <cellStyle name="Normal 2 11 2 3 2 2 2 3" xfId="11104"/>
    <cellStyle name="Normal 2 11 2 3 2 2 2 4" xfId="11105"/>
    <cellStyle name="Normal 2 11 2 3 2 2 3" xfId="11106"/>
    <cellStyle name="Normal 2 11 2 3 2 2 3 2" xfId="11107"/>
    <cellStyle name="Normal 2 11 2 3 2 2 4" xfId="11108"/>
    <cellStyle name="Normal 2 11 2 3 2 2 5" xfId="11109"/>
    <cellStyle name="Normal 2 11 2 3 2 3" xfId="11110"/>
    <cellStyle name="Normal 2 11 2 3 2 3 2" xfId="11111"/>
    <cellStyle name="Normal 2 11 2 3 2 3 2 2" xfId="11112"/>
    <cellStyle name="Normal 2 11 2 3 2 3 3" xfId="11113"/>
    <cellStyle name="Normal 2 11 2 3 2 3 4" xfId="11114"/>
    <cellStyle name="Normal 2 11 2 3 2 4" xfId="11115"/>
    <cellStyle name="Normal 2 11 2 3 2 4 2" xfId="11116"/>
    <cellStyle name="Normal 2 11 2 3 2 4 2 2" xfId="11117"/>
    <cellStyle name="Normal 2 11 2 3 2 4 3" xfId="11118"/>
    <cellStyle name="Normal 2 11 2 3 2 4 4" xfId="11119"/>
    <cellStyle name="Normal 2 11 2 3 2 5" xfId="11120"/>
    <cellStyle name="Normal 2 11 2 3 2 5 2" xfId="11121"/>
    <cellStyle name="Normal 2 11 2 3 2 6" xfId="11122"/>
    <cellStyle name="Normal 2 11 2 3 2 7" xfId="11123"/>
    <cellStyle name="Normal 2 11 2 3 3" xfId="11124"/>
    <cellStyle name="Normal 2 11 2 3 3 2" xfId="11125"/>
    <cellStyle name="Normal 2 11 2 3 3 2 2" xfId="11126"/>
    <cellStyle name="Normal 2 11 2 3 3 2 2 2" xfId="11127"/>
    <cellStyle name="Normal 2 11 2 3 3 2 2 2 2" xfId="11128"/>
    <cellStyle name="Normal 2 11 2 3 3 2 2 3" xfId="11129"/>
    <cellStyle name="Normal 2 11 2 3 3 2 2 4" xfId="11130"/>
    <cellStyle name="Normal 2 11 2 3 3 2 3" xfId="11131"/>
    <cellStyle name="Normal 2 11 2 3 3 2 3 2" xfId="11132"/>
    <cellStyle name="Normal 2 11 2 3 3 2 4" xfId="11133"/>
    <cellStyle name="Normal 2 11 2 3 3 2 5" xfId="11134"/>
    <cellStyle name="Normal 2 11 2 3 3 3" xfId="11135"/>
    <cellStyle name="Normal 2 11 2 3 3 3 2" xfId="11136"/>
    <cellStyle name="Normal 2 11 2 3 3 3 2 2" xfId="11137"/>
    <cellStyle name="Normal 2 11 2 3 3 3 3" xfId="11138"/>
    <cellStyle name="Normal 2 11 2 3 3 3 4" xfId="11139"/>
    <cellStyle name="Normal 2 11 2 3 3 4" xfId="11140"/>
    <cellStyle name="Normal 2 11 2 3 3 4 2" xfId="11141"/>
    <cellStyle name="Normal 2 11 2 3 3 4 2 2" xfId="11142"/>
    <cellStyle name="Normal 2 11 2 3 3 4 3" xfId="11143"/>
    <cellStyle name="Normal 2 11 2 3 3 4 4" xfId="11144"/>
    <cellStyle name="Normal 2 11 2 3 3 5" xfId="11145"/>
    <cellStyle name="Normal 2 11 2 3 3 5 2" xfId="11146"/>
    <cellStyle name="Normal 2 11 2 3 3 6" xfId="11147"/>
    <cellStyle name="Normal 2 11 2 3 3 7" xfId="11148"/>
    <cellStyle name="Normal 2 11 2 3 4" xfId="11149"/>
    <cellStyle name="Normal 2 11 2 3 4 2" xfId="11150"/>
    <cellStyle name="Normal 2 11 2 3 4 2 2" xfId="11151"/>
    <cellStyle name="Normal 2 11 2 3 4 2 2 2" xfId="11152"/>
    <cellStyle name="Normal 2 11 2 3 4 2 3" xfId="11153"/>
    <cellStyle name="Normal 2 11 2 3 4 2 4" xfId="11154"/>
    <cellStyle name="Normal 2 11 2 3 4 3" xfId="11155"/>
    <cellStyle name="Normal 2 11 2 3 4 3 2" xfId="11156"/>
    <cellStyle name="Normal 2 11 2 3 4 4" xfId="11157"/>
    <cellStyle name="Normal 2 11 2 3 4 5" xfId="11158"/>
    <cellStyle name="Normal 2 11 2 3 5" xfId="11159"/>
    <cellStyle name="Normal 2 11 2 3 5 2" xfId="11160"/>
    <cellStyle name="Normal 2 11 2 3 5 2 2" xfId="11161"/>
    <cellStyle name="Normal 2 11 2 3 5 3" xfId="11162"/>
    <cellStyle name="Normal 2 11 2 3 5 4" xfId="11163"/>
    <cellStyle name="Normal 2 11 2 3 6" xfId="11164"/>
    <cellStyle name="Normal 2 11 2 3 6 2" xfId="11165"/>
    <cellStyle name="Normal 2 11 2 3 6 2 2" xfId="11166"/>
    <cellStyle name="Normal 2 11 2 3 6 3" xfId="11167"/>
    <cellStyle name="Normal 2 11 2 3 6 4" xfId="11168"/>
    <cellStyle name="Normal 2 11 2 3 7" xfId="11169"/>
    <cellStyle name="Normal 2 11 2 3 7 2" xfId="11170"/>
    <cellStyle name="Normal 2 11 2 3 8" xfId="11171"/>
    <cellStyle name="Normal 2 11 2 3 9" xfId="11172"/>
    <cellStyle name="Normal 2 11 2 3_Tab1" xfId="11173"/>
    <cellStyle name="Normal 2 11 2 4" xfId="11174"/>
    <cellStyle name="Normal 2 11 2 4 2" xfId="11175"/>
    <cellStyle name="Normal 2 11 2 4 2 2" xfId="11176"/>
    <cellStyle name="Normal 2 11 2 4 2 2 2" xfId="11177"/>
    <cellStyle name="Normal 2 11 2 4 2 2 2 2" xfId="11178"/>
    <cellStyle name="Normal 2 11 2 4 2 2 3" xfId="11179"/>
    <cellStyle name="Normal 2 11 2 4 2 2 4" xfId="11180"/>
    <cellStyle name="Normal 2 11 2 4 2 3" xfId="11181"/>
    <cellStyle name="Normal 2 11 2 4 2 3 2" xfId="11182"/>
    <cellStyle name="Normal 2 11 2 4 2 4" xfId="11183"/>
    <cellStyle name="Normal 2 11 2 4 2 5" xfId="11184"/>
    <cellStyle name="Normal 2 11 2 4 3" xfId="11185"/>
    <cellStyle name="Normal 2 11 2 4 3 2" xfId="11186"/>
    <cellStyle name="Normal 2 11 2 4 3 2 2" xfId="11187"/>
    <cellStyle name="Normal 2 11 2 4 3 3" xfId="11188"/>
    <cellStyle name="Normal 2 11 2 4 3 4" xfId="11189"/>
    <cellStyle name="Normal 2 11 2 4 4" xfId="11190"/>
    <cellStyle name="Normal 2 11 2 4 4 2" xfId="11191"/>
    <cellStyle name="Normal 2 11 2 4 4 2 2" xfId="11192"/>
    <cellStyle name="Normal 2 11 2 4 4 3" xfId="11193"/>
    <cellStyle name="Normal 2 11 2 4 4 4" xfId="11194"/>
    <cellStyle name="Normal 2 11 2 4 5" xfId="11195"/>
    <cellStyle name="Normal 2 11 2 4 5 2" xfId="11196"/>
    <cellStyle name="Normal 2 11 2 4 6" xfId="11197"/>
    <cellStyle name="Normal 2 11 2 4 7" xfId="11198"/>
    <cellStyle name="Normal 2 11 2 5" xfId="11199"/>
    <cellStyle name="Normal 2 11 2 5 2" xfId="11200"/>
    <cellStyle name="Normal 2 11 2 5 2 2" xfId="11201"/>
    <cellStyle name="Normal 2 11 2 5 2 2 2" xfId="11202"/>
    <cellStyle name="Normal 2 11 2 5 2 2 2 2" xfId="11203"/>
    <cellStyle name="Normal 2 11 2 5 2 2 3" xfId="11204"/>
    <cellStyle name="Normal 2 11 2 5 2 2 4" xfId="11205"/>
    <cellStyle name="Normal 2 11 2 5 2 3" xfId="11206"/>
    <cellStyle name="Normal 2 11 2 5 2 3 2" xfId="11207"/>
    <cellStyle name="Normal 2 11 2 5 2 4" xfId="11208"/>
    <cellStyle name="Normal 2 11 2 5 2 5" xfId="11209"/>
    <cellStyle name="Normal 2 11 2 5 3" xfId="11210"/>
    <cellStyle name="Normal 2 11 2 5 3 2" xfId="11211"/>
    <cellStyle name="Normal 2 11 2 5 3 2 2" xfId="11212"/>
    <cellStyle name="Normal 2 11 2 5 3 3" xfId="11213"/>
    <cellStyle name="Normal 2 11 2 5 3 4" xfId="11214"/>
    <cellStyle name="Normal 2 11 2 5 4" xfId="11215"/>
    <cellStyle name="Normal 2 11 2 5 4 2" xfId="11216"/>
    <cellStyle name="Normal 2 11 2 5 4 2 2" xfId="11217"/>
    <cellStyle name="Normal 2 11 2 5 4 3" xfId="11218"/>
    <cellStyle name="Normal 2 11 2 5 4 4" xfId="11219"/>
    <cellStyle name="Normal 2 11 2 5 5" xfId="11220"/>
    <cellStyle name="Normal 2 11 2 5 5 2" xfId="11221"/>
    <cellStyle name="Normal 2 11 2 5 6" xfId="11222"/>
    <cellStyle name="Normal 2 11 2 5 7" xfId="11223"/>
    <cellStyle name="Normal 2 11 2 6" xfId="11224"/>
    <cellStyle name="Normal 2 11 2 6 2" xfId="11225"/>
    <cellStyle name="Normal 2 11 2 6 2 2" xfId="11226"/>
    <cellStyle name="Normal 2 11 2 6 2 2 2" xfId="11227"/>
    <cellStyle name="Normal 2 11 2 6 2 3" xfId="11228"/>
    <cellStyle name="Normal 2 11 2 6 2 4" xfId="11229"/>
    <cellStyle name="Normal 2 11 2 6 3" xfId="11230"/>
    <cellStyle name="Normal 2 11 2 6 3 2" xfId="11231"/>
    <cellStyle name="Normal 2 11 2 6 4" xfId="11232"/>
    <cellStyle name="Normal 2 11 2 6 5" xfId="11233"/>
    <cellStyle name="Normal 2 11 2 7" xfId="11234"/>
    <cellStyle name="Normal 2 11 2 7 2" xfId="11235"/>
    <cellStyle name="Normal 2 11 2 7 2 2" xfId="11236"/>
    <cellStyle name="Normal 2 11 2 7 3" xfId="11237"/>
    <cellStyle name="Normal 2 11 2 7 4" xfId="11238"/>
    <cellStyle name="Normal 2 11 2 8" xfId="11239"/>
    <cellStyle name="Normal 2 11 2 8 2" xfId="11240"/>
    <cellStyle name="Normal 2 11 2 8 2 2" xfId="11241"/>
    <cellStyle name="Normal 2 11 2 8 3" xfId="11242"/>
    <cellStyle name="Normal 2 11 2 8 4" xfId="11243"/>
    <cellStyle name="Normal 2 11 2 9" xfId="11244"/>
    <cellStyle name="Normal 2 11 2 9 2" xfId="11245"/>
    <cellStyle name="Normal 2 11 2_Tab1" xfId="11246"/>
    <cellStyle name="Normal 2 11 3" xfId="11247"/>
    <cellStyle name="Normal 2 11 3 10" xfId="11248"/>
    <cellStyle name="Normal 2 11 3 2" xfId="11249"/>
    <cellStyle name="Normal 2 11 3 2 2" xfId="11250"/>
    <cellStyle name="Normal 2 11 3 2 2 2" xfId="11251"/>
    <cellStyle name="Normal 2 11 3 2 2 2 2" xfId="11252"/>
    <cellStyle name="Normal 2 11 3 2 2 2 2 2" xfId="11253"/>
    <cellStyle name="Normal 2 11 3 2 2 2 2 2 2" xfId="11254"/>
    <cellStyle name="Normal 2 11 3 2 2 2 2 3" xfId="11255"/>
    <cellStyle name="Normal 2 11 3 2 2 2 2 4" xfId="11256"/>
    <cellStyle name="Normal 2 11 3 2 2 2 3" xfId="11257"/>
    <cellStyle name="Normal 2 11 3 2 2 2 3 2" xfId="11258"/>
    <cellStyle name="Normal 2 11 3 2 2 2 4" xfId="11259"/>
    <cellStyle name="Normal 2 11 3 2 2 2 5" xfId="11260"/>
    <cellStyle name="Normal 2 11 3 2 2 3" xfId="11261"/>
    <cellStyle name="Normal 2 11 3 2 2 3 2" xfId="11262"/>
    <cellStyle name="Normal 2 11 3 2 2 3 2 2" xfId="11263"/>
    <cellStyle name="Normal 2 11 3 2 2 3 3" xfId="11264"/>
    <cellStyle name="Normal 2 11 3 2 2 3 4" xfId="11265"/>
    <cellStyle name="Normal 2 11 3 2 2 4" xfId="11266"/>
    <cellStyle name="Normal 2 11 3 2 2 4 2" xfId="11267"/>
    <cellStyle name="Normal 2 11 3 2 2 4 2 2" xfId="11268"/>
    <cellStyle name="Normal 2 11 3 2 2 4 3" xfId="11269"/>
    <cellStyle name="Normal 2 11 3 2 2 4 4" xfId="11270"/>
    <cellStyle name="Normal 2 11 3 2 2 5" xfId="11271"/>
    <cellStyle name="Normal 2 11 3 2 2 5 2" xfId="11272"/>
    <cellStyle name="Normal 2 11 3 2 2 6" xfId="11273"/>
    <cellStyle name="Normal 2 11 3 2 2 7" xfId="11274"/>
    <cellStyle name="Normal 2 11 3 2 3" xfId="11275"/>
    <cellStyle name="Normal 2 11 3 2 3 2" xfId="11276"/>
    <cellStyle name="Normal 2 11 3 2 3 2 2" xfId="11277"/>
    <cellStyle name="Normal 2 11 3 2 3 2 2 2" xfId="11278"/>
    <cellStyle name="Normal 2 11 3 2 3 2 2 2 2" xfId="11279"/>
    <cellStyle name="Normal 2 11 3 2 3 2 2 3" xfId="11280"/>
    <cellStyle name="Normal 2 11 3 2 3 2 2 4" xfId="11281"/>
    <cellStyle name="Normal 2 11 3 2 3 2 3" xfId="11282"/>
    <cellStyle name="Normal 2 11 3 2 3 2 3 2" xfId="11283"/>
    <cellStyle name="Normal 2 11 3 2 3 2 4" xfId="11284"/>
    <cellStyle name="Normal 2 11 3 2 3 2 5" xfId="11285"/>
    <cellStyle name="Normal 2 11 3 2 3 3" xfId="11286"/>
    <cellStyle name="Normal 2 11 3 2 3 3 2" xfId="11287"/>
    <cellStyle name="Normal 2 11 3 2 3 3 2 2" xfId="11288"/>
    <cellStyle name="Normal 2 11 3 2 3 3 3" xfId="11289"/>
    <cellStyle name="Normal 2 11 3 2 3 3 4" xfId="11290"/>
    <cellStyle name="Normal 2 11 3 2 3 4" xfId="11291"/>
    <cellStyle name="Normal 2 11 3 2 3 4 2" xfId="11292"/>
    <cellStyle name="Normal 2 11 3 2 3 4 2 2" xfId="11293"/>
    <cellStyle name="Normal 2 11 3 2 3 4 3" xfId="11294"/>
    <cellStyle name="Normal 2 11 3 2 3 4 4" xfId="11295"/>
    <cellStyle name="Normal 2 11 3 2 3 5" xfId="11296"/>
    <cellStyle name="Normal 2 11 3 2 3 5 2" xfId="11297"/>
    <cellStyle name="Normal 2 11 3 2 3 6" xfId="11298"/>
    <cellStyle name="Normal 2 11 3 2 3 7" xfId="11299"/>
    <cellStyle name="Normal 2 11 3 2 4" xfId="11300"/>
    <cellStyle name="Normal 2 11 3 2 4 2" xfId="11301"/>
    <cellStyle name="Normal 2 11 3 2 4 2 2" xfId="11302"/>
    <cellStyle name="Normal 2 11 3 2 4 2 2 2" xfId="11303"/>
    <cellStyle name="Normal 2 11 3 2 4 2 3" xfId="11304"/>
    <cellStyle name="Normal 2 11 3 2 4 2 4" xfId="11305"/>
    <cellStyle name="Normal 2 11 3 2 4 3" xfId="11306"/>
    <cellStyle name="Normal 2 11 3 2 4 3 2" xfId="11307"/>
    <cellStyle name="Normal 2 11 3 2 4 4" xfId="11308"/>
    <cellStyle name="Normal 2 11 3 2 4 5" xfId="11309"/>
    <cellStyle name="Normal 2 11 3 2 5" xfId="11310"/>
    <cellStyle name="Normal 2 11 3 2 5 2" xfId="11311"/>
    <cellStyle name="Normal 2 11 3 2 5 2 2" xfId="11312"/>
    <cellStyle name="Normal 2 11 3 2 5 3" xfId="11313"/>
    <cellStyle name="Normal 2 11 3 2 5 4" xfId="11314"/>
    <cellStyle name="Normal 2 11 3 2 6" xfId="11315"/>
    <cellStyle name="Normal 2 11 3 2 6 2" xfId="11316"/>
    <cellStyle name="Normal 2 11 3 2 6 2 2" xfId="11317"/>
    <cellStyle name="Normal 2 11 3 2 6 3" xfId="11318"/>
    <cellStyle name="Normal 2 11 3 2 6 4" xfId="11319"/>
    <cellStyle name="Normal 2 11 3 2 7" xfId="11320"/>
    <cellStyle name="Normal 2 11 3 2 7 2" xfId="11321"/>
    <cellStyle name="Normal 2 11 3 2 8" xfId="11322"/>
    <cellStyle name="Normal 2 11 3 2 9" xfId="11323"/>
    <cellStyle name="Normal 2 11 3 2_Tab1" xfId="11324"/>
    <cellStyle name="Normal 2 11 3 3" xfId="11325"/>
    <cellStyle name="Normal 2 11 3 3 2" xfId="11326"/>
    <cellStyle name="Normal 2 11 3 3 2 2" xfId="11327"/>
    <cellStyle name="Normal 2 11 3 3 2 2 2" xfId="11328"/>
    <cellStyle name="Normal 2 11 3 3 2 2 2 2" xfId="11329"/>
    <cellStyle name="Normal 2 11 3 3 2 2 3" xfId="11330"/>
    <cellStyle name="Normal 2 11 3 3 2 2 4" xfId="11331"/>
    <cellStyle name="Normal 2 11 3 3 2 3" xfId="11332"/>
    <cellStyle name="Normal 2 11 3 3 2 3 2" xfId="11333"/>
    <cellStyle name="Normal 2 11 3 3 2 4" xfId="11334"/>
    <cellStyle name="Normal 2 11 3 3 2 5" xfId="11335"/>
    <cellStyle name="Normal 2 11 3 3 3" xfId="11336"/>
    <cellStyle name="Normal 2 11 3 3 3 2" xfId="11337"/>
    <cellStyle name="Normal 2 11 3 3 3 2 2" xfId="11338"/>
    <cellStyle name="Normal 2 11 3 3 3 3" xfId="11339"/>
    <cellStyle name="Normal 2 11 3 3 3 4" xfId="11340"/>
    <cellStyle name="Normal 2 11 3 3 4" xfId="11341"/>
    <cellStyle name="Normal 2 11 3 3 4 2" xfId="11342"/>
    <cellStyle name="Normal 2 11 3 3 4 2 2" xfId="11343"/>
    <cellStyle name="Normal 2 11 3 3 4 3" xfId="11344"/>
    <cellStyle name="Normal 2 11 3 3 4 4" xfId="11345"/>
    <cellStyle name="Normal 2 11 3 3 5" xfId="11346"/>
    <cellStyle name="Normal 2 11 3 3 5 2" xfId="11347"/>
    <cellStyle name="Normal 2 11 3 3 6" xfId="11348"/>
    <cellStyle name="Normal 2 11 3 3 7" xfId="11349"/>
    <cellStyle name="Normal 2 11 3 4" xfId="11350"/>
    <cellStyle name="Normal 2 11 3 4 2" xfId="11351"/>
    <cellStyle name="Normal 2 11 3 4 2 2" xfId="11352"/>
    <cellStyle name="Normal 2 11 3 4 2 2 2" xfId="11353"/>
    <cellStyle name="Normal 2 11 3 4 2 2 2 2" xfId="11354"/>
    <cellStyle name="Normal 2 11 3 4 2 2 3" xfId="11355"/>
    <cellStyle name="Normal 2 11 3 4 2 2 4" xfId="11356"/>
    <cellStyle name="Normal 2 11 3 4 2 3" xfId="11357"/>
    <cellStyle name="Normal 2 11 3 4 2 3 2" xfId="11358"/>
    <cellStyle name="Normal 2 11 3 4 2 4" xfId="11359"/>
    <cellStyle name="Normal 2 11 3 4 2 5" xfId="11360"/>
    <cellStyle name="Normal 2 11 3 4 3" xfId="11361"/>
    <cellStyle name="Normal 2 11 3 4 3 2" xfId="11362"/>
    <cellStyle name="Normal 2 11 3 4 3 2 2" xfId="11363"/>
    <cellStyle name="Normal 2 11 3 4 3 3" xfId="11364"/>
    <cellStyle name="Normal 2 11 3 4 3 4" xfId="11365"/>
    <cellStyle name="Normal 2 11 3 4 4" xfId="11366"/>
    <cellStyle name="Normal 2 11 3 4 4 2" xfId="11367"/>
    <cellStyle name="Normal 2 11 3 4 4 2 2" xfId="11368"/>
    <cellStyle name="Normal 2 11 3 4 4 3" xfId="11369"/>
    <cellStyle name="Normal 2 11 3 4 4 4" xfId="11370"/>
    <cellStyle name="Normal 2 11 3 4 5" xfId="11371"/>
    <cellStyle name="Normal 2 11 3 4 5 2" xfId="11372"/>
    <cellStyle name="Normal 2 11 3 4 6" xfId="11373"/>
    <cellStyle name="Normal 2 11 3 4 7" xfId="11374"/>
    <cellStyle name="Normal 2 11 3 5" xfId="11375"/>
    <cellStyle name="Normal 2 11 3 5 2" xfId="11376"/>
    <cellStyle name="Normal 2 11 3 5 2 2" xfId="11377"/>
    <cellStyle name="Normal 2 11 3 5 2 2 2" xfId="11378"/>
    <cellStyle name="Normal 2 11 3 5 2 3" xfId="11379"/>
    <cellStyle name="Normal 2 11 3 5 2 4" xfId="11380"/>
    <cellStyle name="Normal 2 11 3 5 3" xfId="11381"/>
    <cellStyle name="Normal 2 11 3 5 3 2" xfId="11382"/>
    <cellStyle name="Normal 2 11 3 5 4" xfId="11383"/>
    <cellStyle name="Normal 2 11 3 5 5" xfId="11384"/>
    <cellStyle name="Normal 2 11 3 6" xfId="11385"/>
    <cellStyle name="Normal 2 11 3 6 2" xfId="11386"/>
    <cellStyle name="Normal 2 11 3 6 2 2" xfId="11387"/>
    <cellStyle name="Normal 2 11 3 6 3" xfId="11388"/>
    <cellStyle name="Normal 2 11 3 6 4" xfId="11389"/>
    <cellStyle name="Normal 2 11 3 7" xfId="11390"/>
    <cellStyle name="Normal 2 11 3 7 2" xfId="11391"/>
    <cellStyle name="Normal 2 11 3 7 2 2" xfId="11392"/>
    <cellStyle name="Normal 2 11 3 7 3" xfId="11393"/>
    <cellStyle name="Normal 2 11 3 7 4" xfId="11394"/>
    <cellStyle name="Normal 2 11 3 8" xfId="11395"/>
    <cellStyle name="Normal 2 11 3 8 2" xfId="11396"/>
    <cellStyle name="Normal 2 11 3 9" xfId="11397"/>
    <cellStyle name="Normal 2 11 3_Tab1" xfId="11398"/>
    <cellStyle name="Normal 2 11 4" xfId="11399"/>
    <cellStyle name="Normal 2 11 4 2" xfId="11400"/>
    <cellStyle name="Normal 2 11 4 2 2" xfId="11401"/>
    <cellStyle name="Normal 2 11 4 2 2 2" xfId="11402"/>
    <cellStyle name="Normal 2 11 4 2 2 2 2" xfId="11403"/>
    <cellStyle name="Normal 2 11 4 2 2 2 2 2" xfId="11404"/>
    <cellStyle name="Normal 2 11 4 2 2 2 3" xfId="11405"/>
    <cellStyle name="Normal 2 11 4 2 2 2 4" xfId="11406"/>
    <cellStyle name="Normal 2 11 4 2 2 3" xfId="11407"/>
    <cellStyle name="Normal 2 11 4 2 2 3 2" xfId="11408"/>
    <cellStyle name="Normal 2 11 4 2 2 4" xfId="11409"/>
    <cellStyle name="Normal 2 11 4 2 2 5" xfId="11410"/>
    <cellStyle name="Normal 2 11 4 2 3" xfId="11411"/>
    <cellStyle name="Normal 2 11 4 2 3 2" xfId="11412"/>
    <cellStyle name="Normal 2 11 4 2 3 2 2" xfId="11413"/>
    <cellStyle name="Normal 2 11 4 2 3 3" xfId="11414"/>
    <cellStyle name="Normal 2 11 4 2 3 4" xfId="11415"/>
    <cellStyle name="Normal 2 11 4 2 4" xfId="11416"/>
    <cellStyle name="Normal 2 11 4 2 4 2" xfId="11417"/>
    <cellStyle name="Normal 2 11 4 2 4 2 2" xfId="11418"/>
    <cellStyle name="Normal 2 11 4 2 4 3" xfId="11419"/>
    <cellStyle name="Normal 2 11 4 2 4 4" xfId="11420"/>
    <cellStyle name="Normal 2 11 4 2 5" xfId="11421"/>
    <cellStyle name="Normal 2 11 4 2 5 2" xfId="11422"/>
    <cellStyle name="Normal 2 11 4 2 6" xfId="11423"/>
    <cellStyle name="Normal 2 11 4 2 7" xfId="11424"/>
    <cellStyle name="Normal 2 11 4 3" xfId="11425"/>
    <cellStyle name="Normal 2 11 4 3 2" xfId="11426"/>
    <cellStyle name="Normal 2 11 4 3 2 2" xfId="11427"/>
    <cellStyle name="Normal 2 11 4 3 2 2 2" xfId="11428"/>
    <cellStyle name="Normal 2 11 4 3 2 2 2 2" xfId="11429"/>
    <cellStyle name="Normal 2 11 4 3 2 2 3" xfId="11430"/>
    <cellStyle name="Normal 2 11 4 3 2 2 4" xfId="11431"/>
    <cellStyle name="Normal 2 11 4 3 2 3" xfId="11432"/>
    <cellStyle name="Normal 2 11 4 3 2 3 2" xfId="11433"/>
    <cellStyle name="Normal 2 11 4 3 2 4" xfId="11434"/>
    <cellStyle name="Normal 2 11 4 3 2 5" xfId="11435"/>
    <cellStyle name="Normal 2 11 4 3 3" xfId="11436"/>
    <cellStyle name="Normal 2 11 4 3 3 2" xfId="11437"/>
    <cellStyle name="Normal 2 11 4 3 3 2 2" xfId="11438"/>
    <cellStyle name="Normal 2 11 4 3 3 3" xfId="11439"/>
    <cellStyle name="Normal 2 11 4 3 3 4" xfId="11440"/>
    <cellStyle name="Normal 2 11 4 3 4" xfId="11441"/>
    <cellStyle name="Normal 2 11 4 3 4 2" xfId="11442"/>
    <cellStyle name="Normal 2 11 4 3 4 2 2" xfId="11443"/>
    <cellStyle name="Normal 2 11 4 3 4 3" xfId="11444"/>
    <cellStyle name="Normal 2 11 4 3 4 4" xfId="11445"/>
    <cellStyle name="Normal 2 11 4 3 5" xfId="11446"/>
    <cellStyle name="Normal 2 11 4 3 5 2" xfId="11447"/>
    <cellStyle name="Normal 2 11 4 3 6" xfId="11448"/>
    <cellStyle name="Normal 2 11 4 3 7" xfId="11449"/>
    <cellStyle name="Normal 2 11 4 4" xfId="11450"/>
    <cellStyle name="Normal 2 11 4 4 2" xfId="11451"/>
    <cellStyle name="Normal 2 11 4 4 2 2" xfId="11452"/>
    <cellStyle name="Normal 2 11 4 4 2 2 2" xfId="11453"/>
    <cellStyle name="Normal 2 11 4 4 2 3" xfId="11454"/>
    <cellStyle name="Normal 2 11 4 4 2 4" xfId="11455"/>
    <cellStyle name="Normal 2 11 4 4 3" xfId="11456"/>
    <cellStyle name="Normal 2 11 4 4 3 2" xfId="11457"/>
    <cellStyle name="Normal 2 11 4 4 4" xfId="11458"/>
    <cellStyle name="Normal 2 11 4 4 5" xfId="11459"/>
    <cellStyle name="Normal 2 11 4 5" xfId="11460"/>
    <cellStyle name="Normal 2 11 4 5 2" xfId="11461"/>
    <cellStyle name="Normal 2 11 4 5 2 2" xfId="11462"/>
    <cellStyle name="Normal 2 11 4 5 3" xfId="11463"/>
    <cellStyle name="Normal 2 11 4 5 4" xfId="11464"/>
    <cellStyle name="Normal 2 11 4 6" xfId="11465"/>
    <cellStyle name="Normal 2 11 4 6 2" xfId="11466"/>
    <cellStyle name="Normal 2 11 4 6 2 2" xfId="11467"/>
    <cellStyle name="Normal 2 11 4 6 3" xfId="11468"/>
    <cellStyle name="Normal 2 11 4 6 4" xfId="11469"/>
    <cellStyle name="Normal 2 11 4 7" xfId="11470"/>
    <cellStyle name="Normal 2 11 4 7 2" xfId="11471"/>
    <cellStyle name="Normal 2 11 4 8" xfId="11472"/>
    <cellStyle name="Normal 2 11 4 9" xfId="11473"/>
    <cellStyle name="Normal 2 11 4_Tab1" xfId="11474"/>
    <cellStyle name="Normal 2 11 5" xfId="11475"/>
    <cellStyle name="Normal 2 11 5 2" xfId="11476"/>
    <cellStyle name="Normal 2 11 5 2 2" xfId="11477"/>
    <cellStyle name="Normal 2 11 5 2 2 2" xfId="11478"/>
    <cellStyle name="Normal 2 11 5 2 2 2 2" xfId="11479"/>
    <cellStyle name="Normal 2 11 5 2 2 3" xfId="11480"/>
    <cellStyle name="Normal 2 11 5 2 2 4" xfId="11481"/>
    <cellStyle name="Normal 2 11 5 2 3" xfId="11482"/>
    <cellStyle name="Normal 2 11 5 2 3 2" xfId="11483"/>
    <cellStyle name="Normal 2 11 5 2 4" xfId="11484"/>
    <cellStyle name="Normal 2 11 5 2 5" xfId="11485"/>
    <cellStyle name="Normal 2 11 5 3" xfId="11486"/>
    <cellStyle name="Normal 2 11 5 3 2" xfId="11487"/>
    <cellStyle name="Normal 2 11 5 3 2 2" xfId="11488"/>
    <cellStyle name="Normal 2 11 5 3 3" xfId="11489"/>
    <cellStyle name="Normal 2 11 5 3 4" xfId="11490"/>
    <cellStyle name="Normal 2 11 5 4" xfId="11491"/>
    <cellStyle name="Normal 2 11 5 4 2" xfId="11492"/>
    <cellStyle name="Normal 2 11 5 4 2 2" xfId="11493"/>
    <cellStyle name="Normal 2 11 5 4 3" xfId="11494"/>
    <cellStyle name="Normal 2 11 5 4 4" xfId="11495"/>
    <cellStyle name="Normal 2 11 5 5" xfId="11496"/>
    <cellStyle name="Normal 2 11 5 5 2" xfId="11497"/>
    <cellStyle name="Normal 2 11 5 6" xfId="11498"/>
    <cellStyle name="Normal 2 11 5 7" xfId="11499"/>
    <cellStyle name="Normal 2 11 6" xfId="11500"/>
    <cellStyle name="Normal 2 11 6 2" xfId="11501"/>
    <cellStyle name="Normal 2 11 6 2 2" xfId="11502"/>
    <cellStyle name="Normal 2 11 6 2 2 2" xfId="11503"/>
    <cellStyle name="Normal 2 11 6 2 2 2 2" xfId="11504"/>
    <cellStyle name="Normal 2 11 6 2 2 3" xfId="11505"/>
    <cellStyle name="Normal 2 11 6 2 2 4" xfId="11506"/>
    <cellStyle name="Normal 2 11 6 2 3" xfId="11507"/>
    <cellStyle name="Normal 2 11 6 2 3 2" xfId="11508"/>
    <cellStyle name="Normal 2 11 6 2 4" xfId="11509"/>
    <cellStyle name="Normal 2 11 6 2 5" xfId="11510"/>
    <cellStyle name="Normal 2 11 6 3" xfId="11511"/>
    <cellStyle name="Normal 2 11 6 3 2" xfId="11512"/>
    <cellStyle name="Normal 2 11 6 3 2 2" xfId="11513"/>
    <cellStyle name="Normal 2 11 6 3 3" xfId="11514"/>
    <cellStyle name="Normal 2 11 6 3 4" xfId="11515"/>
    <cellStyle name="Normal 2 11 6 4" xfId="11516"/>
    <cellStyle name="Normal 2 11 6 4 2" xfId="11517"/>
    <cellStyle name="Normal 2 11 6 4 2 2" xfId="11518"/>
    <cellStyle name="Normal 2 11 6 4 3" xfId="11519"/>
    <cellStyle name="Normal 2 11 6 4 4" xfId="11520"/>
    <cellStyle name="Normal 2 11 6 5" xfId="11521"/>
    <cellStyle name="Normal 2 11 6 5 2" xfId="11522"/>
    <cellStyle name="Normal 2 11 6 6" xfId="11523"/>
    <cellStyle name="Normal 2 11 6 7" xfId="11524"/>
    <cellStyle name="Normal 2 11 7" xfId="11525"/>
    <cellStyle name="Normal 2 11 7 2" xfId="11526"/>
    <cellStyle name="Normal 2 11 7 2 2" xfId="11527"/>
    <cellStyle name="Normal 2 11 7 2 2 2" xfId="11528"/>
    <cellStyle name="Normal 2 11 7 2 3" xfId="11529"/>
    <cellStyle name="Normal 2 11 7 2 4" xfId="11530"/>
    <cellStyle name="Normal 2 11 7 3" xfId="11531"/>
    <cellStyle name="Normal 2 11 7 3 2" xfId="11532"/>
    <cellStyle name="Normal 2 11 7 4" xfId="11533"/>
    <cellStyle name="Normal 2 11 7 5" xfId="11534"/>
    <cellStyle name="Normal 2 11 8" xfId="11535"/>
    <cellStyle name="Normal 2 11 8 2" xfId="11536"/>
    <cellStyle name="Normal 2 11 8 2 2" xfId="11537"/>
    <cellStyle name="Normal 2 11 8 3" xfId="11538"/>
    <cellStyle name="Normal 2 11 8 4" xfId="11539"/>
    <cellStyle name="Normal 2 11 9" xfId="11540"/>
    <cellStyle name="Normal 2 11 9 2" xfId="11541"/>
    <cellStyle name="Normal 2 11 9 2 2" xfId="11542"/>
    <cellStyle name="Normal 2 11 9 3" xfId="11543"/>
    <cellStyle name="Normal 2 11 9 4" xfId="11544"/>
    <cellStyle name="Normal 2 11_Tab1" xfId="11545"/>
    <cellStyle name="Normal 2 12" xfId="11546"/>
    <cellStyle name="Normal 2 12 10" xfId="11547"/>
    <cellStyle name="Normal 2 12 11" xfId="11548"/>
    <cellStyle name="Normal 2 12 2" xfId="11549"/>
    <cellStyle name="Normal 2 12 2 10" xfId="11550"/>
    <cellStyle name="Normal 2 12 2 2" xfId="11551"/>
    <cellStyle name="Normal 2 12 2 2 2" xfId="11552"/>
    <cellStyle name="Normal 2 12 2 2 2 2" xfId="11553"/>
    <cellStyle name="Normal 2 12 2 2 2 2 2" xfId="11554"/>
    <cellStyle name="Normal 2 12 2 2 2 2 2 2" xfId="11555"/>
    <cellStyle name="Normal 2 12 2 2 2 2 2 2 2" xfId="11556"/>
    <cellStyle name="Normal 2 12 2 2 2 2 2 3" xfId="11557"/>
    <cellStyle name="Normal 2 12 2 2 2 2 2 4" xfId="11558"/>
    <cellStyle name="Normal 2 12 2 2 2 2 3" xfId="11559"/>
    <cellStyle name="Normal 2 12 2 2 2 2 3 2" xfId="11560"/>
    <cellStyle name="Normal 2 12 2 2 2 2 4" xfId="11561"/>
    <cellStyle name="Normal 2 12 2 2 2 2 5" xfId="11562"/>
    <cellStyle name="Normal 2 12 2 2 2 3" xfId="11563"/>
    <cellStyle name="Normal 2 12 2 2 2 3 2" xfId="11564"/>
    <cellStyle name="Normal 2 12 2 2 2 3 2 2" xfId="11565"/>
    <cellStyle name="Normal 2 12 2 2 2 3 3" xfId="11566"/>
    <cellStyle name="Normal 2 12 2 2 2 3 4" xfId="11567"/>
    <cellStyle name="Normal 2 12 2 2 2 4" xfId="11568"/>
    <cellStyle name="Normal 2 12 2 2 2 4 2" xfId="11569"/>
    <cellStyle name="Normal 2 12 2 2 2 4 2 2" xfId="11570"/>
    <cellStyle name="Normal 2 12 2 2 2 4 3" xfId="11571"/>
    <cellStyle name="Normal 2 12 2 2 2 4 4" xfId="11572"/>
    <cellStyle name="Normal 2 12 2 2 2 5" xfId="11573"/>
    <cellStyle name="Normal 2 12 2 2 2 5 2" xfId="11574"/>
    <cellStyle name="Normal 2 12 2 2 2 6" xfId="11575"/>
    <cellStyle name="Normal 2 12 2 2 2 7" xfId="11576"/>
    <cellStyle name="Normal 2 12 2 2 3" xfId="11577"/>
    <cellStyle name="Normal 2 12 2 2 3 2" xfId="11578"/>
    <cellStyle name="Normal 2 12 2 2 3 2 2" xfId="11579"/>
    <cellStyle name="Normal 2 12 2 2 3 2 2 2" xfId="11580"/>
    <cellStyle name="Normal 2 12 2 2 3 2 2 2 2" xfId="11581"/>
    <cellStyle name="Normal 2 12 2 2 3 2 2 3" xfId="11582"/>
    <cellStyle name="Normal 2 12 2 2 3 2 2 4" xfId="11583"/>
    <cellStyle name="Normal 2 12 2 2 3 2 3" xfId="11584"/>
    <cellStyle name="Normal 2 12 2 2 3 2 3 2" xfId="11585"/>
    <cellStyle name="Normal 2 12 2 2 3 2 4" xfId="11586"/>
    <cellStyle name="Normal 2 12 2 2 3 2 5" xfId="11587"/>
    <cellStyle name="Normal 2 12 2 2 3 3" xfId="11588"/>
    <cellStyle name="Normal 2 12 2 2 3 3 2" xfId="11589"/>
    <cellStyle name="Normal 2 12 2 2 3 3 2 2" xfId="11590"/>
    <cellStyle name="Normal 2 12 2 2 3 3 3" xfId="11591"/>
    <cellStyle name="Normal 2 12 2 2 3 3 4" xfId="11592"/>
    <cellStyle name="Normal 2 12 2 2 3 4" xfId="11593"/>
    <cellStyle name="Normal 2 12 2 2 3 4 2" xfId="11594"/>
    <cellStyle name="Normal 2 12 2 2 3 4 2 2" xfId="11595"/>
    <cellStyle name="Normal 2 12 2 2 3 4 3" xfId="11596"/>
    <cellStyle name="Normal 2 12 2 2 3 4 4" xfId="11597"/>
    <cellStyle name="Normal 2 12 2 2 3 5" xfId="11598"/>
    <cellStyle name="Normal 2 12 2 2 3 5 2" xfId="11599"/>
    <cellStyle name="Normal 2 12 2 2 3 6" xfId="11600"/>
    <cellStyle name="Normal 2 12 2 2 3 7" xfId="11601"/>
    <cellStyle name="Normal 2 12 2 2 4" xfId="11602"/>
    <cellStyle name="Normal 2 12 2 2 4 2" xfId="11603"/>
    <cellStyle name="Normal 2 12 2 2 4 2 2" xfId="11604"/>
    <cellStyle name="Normal 2 12 2 2 4 2 2 2" xfId="11605"/>
    <cellStyle name="Normal 2 12 2 2 4 2 3" xfId="11606"/>
    <cellStyle name="Normal 2 12 2 2 4 2 4" xfId="11607"/>
    <cellStyle name="Normal 2 12 2 2 4 3" xfId="11608"/>
    <cellStyle name="Normal 2 12 2 2 4 3 2" xfId="11609"/>
    <cellStyle name="Normal 2 12 2 2 4 4" xfId="11610"/>
    <cellStyle name="Normal 2 12 2 2 4 5" xfId="11611"/>
    <cellStyle name="Normal 2 12 2 2 5" xfId="11612"/>
    <cellStyle name="Normal 2 12 2 2 5 2" xfId="11613"/>
    <cellStyle name="Normal 2 12 2 2 5 2 2" xfId="11614"/>
    <cellStyle name="Normal 2 12 2 2 5 3" xfId="11615"/>
    <cellStyle name="Normal 2 12 2 2 5 4" xfId="11616"/>
    <cellStyle name="Normal 2 12 2 2 6" xfId="11617"/>
    <cellStyle name="Normal 2 12 2 2 6 2" xfId="11618"/>
    <cellStyle name="Normal 2 12 2 2 6 2 2" xfId="11619"/>
    <cellStyle name="Normal 2 12 2 2 6 3" xfId="11620"/>
    <cellStyle name="Normal 2 12 2 2 6 4" xfId="11621"/>
    <cellStyle name="Normal 2 12 2 2 7" xfId="11622"/>
    <cellStyle name="Normal 2 12 2 2 7 2" xfId="11623"/>
    <cellStyle name="Normal 2 12 2 2 8" xfId="11624"/>
    <cellStyle name="Normal 2 12 2 2 9" xfId="11625"/>
    <cellStyle name="Normal 2 12 2 2_Tab1" xfId="11626"/>
    <cellStyle name="Normal 2 12 2 3" xfId="11627"/>
    <cellStyle name="Normal 2 12 2 3 2" xfId="11628"/>
    <cellStyle name="Normal 2 12 2 3 2 2" xfId="11629"/>
    <cellStyle name="Normal 2 12 2 3 2 2 2" xfId="11630"/>
    <cellStyle name="Normal 2 12 2 3 2 2 2 2" xfId="11631"/>
    <cellStyle name="Normal 2 12 2 3 2 2 3" xfId="11632"/>
    <cellStyle name="Normal 2 12 2 3 2 2 4" xfId="11633"/>
    <cellStyle name="Normal 2 12 2 3 2 3" xfId="11634"/>
    <cellStyle name="Normal 2 12 2 3 2 3 2" xfId="11635"/>
    <cellStyle name="Normal 2 12 2 3 2 4" xfId="11636"/>
    <cellStyle name="Normal 2 12 2 3 2 5" xfId="11637"/>
    <cellStyle name="Normal 2 12 2 3 3" xfId="11638"/>
    <cellStyle name="Normal 2 12 2 3 3 2" xfId="11639"/>
    <cellStyle name="Normal 2 12 2 3 3 2 2" xfId="11640"/>
    <cellStyle name="Normal 2 12 2 3 3 3" xfId="11641"/>
    <cellStyle name="Normal 2 12 2 3 3 4" xfId="11642"/>
    <cellStyle name="Normal 2 12 2 3 4" xfId="11643"/>
    <cellStyle name="Normal 2 12 2 3 4 2" xfId="11644"/>
    <cellStyle name="Normal 2 12 2 3 4 2 2" xfId="11645"/>
    <cellStyle name="Normal 2 12 2 3 4 3" xfId="11646"/>
    <cellStyle name="Normal 2 12 2 3 4 4" xfId="11647"/>
    <cellStyle name="Normal 2 12 2 3 5" xfId="11648"/>
    <cellStyle name="Normal 2 12 2 3 5 2" xfId="11649"/>
    <cellStyle name="Normal 2 12 2 3 6" xfId="11650"/>
    <cellStyle name="Normal 2 12 2 3 7" xfId="11651"/>
    <cellStyle name="Normal 2 12 2 4" xfId="11652"/>
    <cellStyle name="Normal 2 12 2 4 2" xfId="11653"/>
    <cellStyle name="Normal 2 12 2 4 2 2" xfId="11654"/>
    <cellStyle name="Normal 2 12 2 4 2 2 2" xfId="11655"/>
    <cellStyle name="Normal 2 12 2 4 2 2 2 2" xfId="11656"/>
    <cellStyle name="Normal 2 12 2 4 2 2 3" xfId="11657"/>
    <cellStyle name="Normal 2 12 2 4 2 2 4" xfId="11658"/>
    <cellStyle name="Normal 2 12 2 4 2 3" xfId="11659"/>
    <cellStyle name="Normal 2 12 2 4 2 3 2" xfId="11660"/>
    <cellStyle name="Normal 2 12 2 4 2 4" xfId="11661"/>
    <cellStyle name="Normal 2 12 2 4 2 5" xfId="11662"/>
    <cellStyle name="Normal 2 12 2 4 3" xfId="11663"/>
    <cellStyle name="Normal 2 12 2 4 3 2" xfId="11664"/>
    <cellStyle name="Normal 2 12 2 4 3 2 2" xfId="11665"/>
    <cellStyle name="Normal 2 12 2 4 3 3" xfId="11666"/>
    <cellStyle name="Normal 2 12 2 4 3 4" xfId="11667"/>
    <cellStyle name="Normal 2 12 2 4 4" xfId="11668"/>
    <cellStyle name="Normal 2 12 2 4 4 2" xfId="11669"/>
    <cellStyle name="Normal 2 12 2 4 4 2 2" xfId="11670"/>
    <cellStyle name="Normal 2 12 2 4 4 3" xfId="11671"/>
    <cellStyle name="Normal 2 12 2 4 4 4" xfId="11672"/>
    <cellStyle name="Normal 2 12 2 4 5" xfId="11673"/>
    <cellStyle name="Normal 2 12 2 4 5 2" xfId="11674"/>
    <cellStyle name="Normal 2 12 2 4 6" xfId="11675"/>
    <cellStyle name="Normal 2 12 2 4 7" xfId="11676"/>
    <cellStyle name="Normal 2 12 2 5" xfId="11677"/>
    <cellStyle name="Normal 2 12 2 5 2" xfId="11678"/>
    <cellStyle name="Normal 2 12 2 5 2 2" xfId="11679"/>
    <cellStyle name="Normal 2 12 2 5 2 2 2" xfId="11680"/>
    <cellStyle name="Normal 2 12 2 5 2 3" xfId="11681"/>
    <cellStyle name="Normal 2 12 2 5 2 4" xfId="11682"/>
    <cellStyle name="Normal 2 12 2 5 3" xfId="11683"/>
    <cellStyle name="Normal 2 12 2 5 3 2" xfId="11684"/>
    <cellStyle name="Normal 2 12 2 5 4" xfId="11685"/>
    <cellStyle name="Normal 2 12 2 5 5" xfId="11686"/>
    <cellStyle name="Normal 2 12 2 6" xfId="11687"/>
    <cellStyle name="Normal 2 12 2 6 2" xfId="11688"/>
    <cellStyle name="Normal 2 12 2 6 2 2" xfId="11689"/>
    <cellStyle name="Normal 2 12 2 6 3" xfId="11690"/>
    <cellStyle name="Normal 2 12 2 6 4" xfId="11691"/>
    <cellStyle name="Normal 2 12 2 7" xfId="11692"/>
    <cellStyle name="Normal 2 12 2 7 2" xfId="11693"/>
    <cellStyle name="Normal 2 12 2 7 2 2" xfId="11694"/>
    <cellStyle name="Normal 2 12 2 7 3" xfId="11695"/>
    <cellStyle name="Normal 2 12 2 7 4" xfId="11696"/>
    <cellStyle name="Normal 2 12 2 8" xfId="11697"/>
    <cellStyle name="Normal 2 12 2 8 2" xfId="11698"/>
    <cellStyle name="Normal 2 12 2 9" xfId="11699"/>
    <cellStyle name="Normal 2 12 2_Tab1" xfId="11700"/>
    <cellStyle name="Normal 2 12 3" xfId="11701"/>
    <cellStyle name="Normal 2 12 3 2" xfId="11702"/>
    <cellStyle name="Normal 2 12 3 2 2" xfId="11703"/>
    <cellStyle name="Normal 2 12 3 2 2 2" xfId="11704"/>
    <cellStyle name="Normal 2 12 3 2 2 2 2" xfId="11705"/>
    <cellStyle name="Normal 2 12 3 2 2 2 2 2" xfId="11706"/>
    <cellStyle name="Normal 2 12 3 2 2 2 3" xfId="11707"/>
    <cellStyle name="Normal 2 12 3 2 2 2 4" xfId="11708"/>
    <cellStyle name="Normal 2 12 3 2 2 3" xfId="11709"/>
    <cellStyle name="Normal 2 12 3 2 2 3 2" xfId="11710"/>
    <cellStyle name="Normal 2 12 3 2 2 4" xfId="11711"/>
    <cellStyle name="Normal 2 12 3 2 2 5" xfId="11712"/>
    <cellStyle name="Normal 2 12 3 2 3" xfId="11713"/>
    <cellStyle name="Normal 2 12 3 2 3 2" xfId="11714"/>
    <cellStyle name="Normal 2 12 3 2 3 2 2" xfId="11715"/>
    <cellStyle name="Normal 2 12 3 2 3 3" xfId="11716"/>
    <cellStyle name="Normal 2 12 3 2 3 4" xfId="11717"/>
    <cellStyle name="Normal 2 12 3 2 4" xfId="11718"/>
    <cellStyle name="Normal 2 12 3 2 4 2" xfId="11719"/>
    <cellStyle name="Normal 2 12 3 2 4 2 2" xfId="11720"/>
    <cellStyle name="Normal 2 12 3 2 4 3" xfId="11721"/>
    <cellStyle name="Normal 2 12 3 2 4 4" xfId="11722"/>
    <cellStyle name="Normal 2 12 3 2 5" xfId="11723"/>
    <cellStyle name="Normal 2 12 3 2 5 2" xfId="11724"/>
    <cellStyle name="Normal 2 12 3 2 6" xfId="11725"/>
    <cellStyle name="Normal 2 12 3 2 7" xfId="11726"/>
    <cellStyle name="Normal 2 12 3 3" xfId="11727"/>
    <cellStyle name="Normal 2 12 3 3 2" xfId="11728"/>
    <cellStyle name="Normal 2 12 3 3 2 2" xfId="11729"/>
    <cellStyle name="Normal 2 12 3 3 2 2 2" xfId="11730"/>
    <cellStyle name="Normal 2 12 3 3 2 2 2 2" xfId="11731"/>
    <cellStyle name="Normal 2 12 3 3 2 2 3" xfId="11732"/>
    <cellStyle name="Normal 2 12 3 3 2 2 4" xfId="11733"/>
    <cellStyle name="Normal 2 12 3 3 2 3" xfId="11734"/>
    <cellStyle name="Normal 2 12 3 3 2 3 2" xfId="11735"/>
    <cellStyle name="Normal 2 12 3 3 2 4" xfId="11736"/>
    <cellStyle name="Normal 2 12 3 3 2 5" xfId="11737"/>
    <cellStyle name="Normal 2 12 3 3 3" xfId="11738"/>
    <cellStyle name="Normal 2 12 3 3 3 2" xfId="11739"/>
    <cellStyle name="Normal 2 12 3 3 3 2 2" xfId="11740"/>
    <cellStyle name="Normal 2 12 3 3 3 3" xfId="11741"/>
    <cellStyle name="Normal 2 12 3 3 3 4" xfId="11742"/>
    <cellStyle name="Normal 2 12 3 3 4" xfId="11743"/>
    <cellStyle name="Normal 2 12 3 3 4 2" xfId="11744"/>
    <cellStyle name="Normal 2 12 3 3 4 2 2" xfId="11745"/>
    <cellStyle name="Normal 2 12 3 3 4 3" xfId="11746"/>
    <cellStyle name="Normal 2 12 3 3 4 4" xfId="11747"/>
    <cellStyle name="Normal 2 12 3 3 5" xfId="11748"/>
    <cellStyle name="Normal 2 12 3 3 5 2" xfId="11749"/>
    <cellStyle name="Normal 2 12 3 3 6" xfId="11750"/>
    <cellStyle name="Normal 2 12 3 3 7" xfId="11751"/>
    <cellStyle name="Normal 2 12 3 4" xfId="11752"/>
    <cellStyle name="Normal 2 12 3 4 2" xfId="11753"/>
    <cellStyle name="Normal 2 12 3 4 2 2" xfId="11754"/>
    <cellStyle name="Normal 2 12 3 4 2 2 2" xfId="11755"/>
    <cellStyle name="Normal 2 12 3 4 2 3" xfId="11756"/>
    <cellStyle name="Normal 2 12 3 4 2 4" xfId="11757"/>
    <cellStyle name="Normal 2 12 3 4 3" xfId="11758"/>
    <cellStyle name="Normal 2 12 3 4 3 2" xfId="11759"/>
    <cellStyle name="Normal 2 12 3 4 4" xfId="11760"/>
    <cellStyle name="Normal 2 12 3 4 5" xfId="11761"/>
    <cellStyle name="Normal 2 12 3 5" xfId="11762"/>
    <cellStyle name="Normal 2 12 3 5 2" xfId="11763"/>
    <cellStyle name="Normal 2 12 3 5 2 2" xfId="11764"/>
    <cellStyle name="Normal 2 12 3 5 3" xfId="11765"/>
    <cellStyle name="Normal 2 12 3 5 4" xfId="11766"/>
    <cellStyle name="Normal 2 12 3 6" xfId="11767"/>
    <cellStyle name="Normal 2 12 3 6 2" xfId="11768"/>
    <cellStyle name="Normal 2 12 3 6 2 2" xfId="11769"/>
    <cellStyle name="Normal 2 12 3 6 3" xfId="11770"/>
    <cellStyle name="Normal 2 12 3 6 4" xfId="11771"/>
    <cellStyle name="Normal 2 12 3 7" xfId="11772"/>
    <cellStyle name="Normal 2 12 3 7 2" xfId="11773"/>
    <cellStyle name="Normal 2 12 3 8" xfId="11774"/>
    <cellStyle name="Normal 2 12 3 9" xfId="11775"/>
    <cellStyle name="Normal 2 12 3_Tab1" xfId="11776"/>
    <cellStyle name="Normal 2 12 4" xfId="11777"/>
    <cellStyle name="Normal 2 12 4 2" xfId="11778"/>
    <cellStyle name="Normal 2 12 4 2 2" xfId="11779"/>
    <cellStyle name="Normal 2 12 4 2 2 2" xfId="11780"/>
    <cellStyle name="Normal 2 12 4 2 2 2 2" xfId="11781"/>
    <cellStyle name="Normal 2 12 4 2 2 3" xfId="11782"/>
    <cellStyle name="Normal 2 12 4 2 2 4" xfId="11783"/>
    <cellStyle name="Normal 2 12 4 2 3" xfId="11784"/>
    <cellStyle name="Normal 2 12 4 2 3 2" xfId="11785"/>
    <cellStyle name="Normal 2 12 4 2 4" xfId="11786"/>
    <cellStyle name="Normal 2 12 4 2 5" xfId="11787"/>
    <cellStyle name="Normal 2 12 4 3" xfId="11788"/>
    <cellStyle name="Normal 2 12 4 3 2" xfId="11789"/>
    <cellStyle name="Normal 2 12 4 3 2 2" xfId="11790"/>
    <cellStyle name="Normal 2 12 4 3 3" xfId="11791"/>
    <cellStyle name="Normal 2 12 4 3 4" xfId="11792"/>
    <cellStyle name="Normal 2 12 4 4" xfId="11793"/>
    <cellStyle name="Normal 2 12 4 4 2" xfId="11794"/>
    <cellStyle name="Normal 2 12 4 4 2 2" xfId="11795"/>
    <cellStyle name="Normal 2 12 4 4 3" xfId="11796"/>
    <cellStyle name="Normal 2 12 4 4 4" xfId="11797"/>
    <cellStyle name="Normal 2 12 4 5" xfId="11798"/>
    <cellStyle name="Normal 2 12 4 5 2" xfId="11799"/>
    <cellStyle name="Normal 2 12 4 6" xfId="11800"/>
    <cellStyle name="Normal 2 12 4 7" xfId="11801"/>
    <cellStyle name="Normal 2 12 5" xfId="11802"/>
    <cellStyle name="Normal 2 12 5 2" xfId="11803"/>
    <cellStyle name="Normal 2 12 5 2 2" xfId="11804"/>
    <cellStyle name="Normal 2 12 5 2 2 2" xfId="11805"/>
    <cellStyle name="Normal 2 12 5 2 2 2 2" xfId="11806"/>
    <cellStyle name="Normal 2 12 5 2 2 3" xfId="11807"/>
    <cellStyle name="Normal 2 12 5 2 2 4" xfId="11808"/>
    <cellStyle name="Normal 2 12 5 2 3" xfId="11809"/>
    <cellStyle name="Normal 2 12 5 2 3 2" xfId="11810"/>
    <cellStyle name="Normal 2 12 5 2 4" xfId="11811"/>
    <cellStyle name="Normal 2 12 5 2 5" xfId="11812"/>
    <cellStyle name="Normal 2 12 5 3" xfId="11813"/>
    <cellStyle name="Normal 2 12 5 3 2" xfId="11814"/>
    <cellStyle name="Normal 2 12 5 3 2 2" xfId="11815"/>
    <cellStyle name="Normal 2 12 5 3 3" xfId="11816"/>
    <cellStyle name="Normal 2 12 5 3 4" xfId="11817"/>
    <cellStyle name="Normal 2 12 5 4" xfId="11818"/>
    <cellStyle name="Normal 2 12 5 4 2" xfId="11819"/>
    <cellStyle name="Normal 2 12 5 4 2 2" xfId="11820"/>
    <cellStyle name="Normal 2 12 5 4 3" xfId="11821"/>
    <cellStyle name="Normal 2 12 5 4 4" xfId="11822"/>
    <cellStyle name="Normal 2 12 5 5" xfId="11823"/>
    <cellStyle name="Normal 2 12 5 5 2" xfId="11824"/>
    <cellStyle name="Normal 2 12 5 6" xfId="11825"/>
    <cellStyle name="Normal 2 12 5 7" xfId="11826"/>
    <cellStyle name="Normal 2 12 6" xfId="11827"/>
    <cellStyle name="Normal 2 12 6 2" xfId="11828"/>
    <cellStyle name="Normal 2 12 6 2 2" xfId="11829"/>
    <cellStyle name="Normal 2 12 6 2 2 2" xfId="11830"/>
    <cellStyle name="Normal 2 12 6 2 3" xfId="11831"/>
    <cellStyle name="Normal 2 12 6 2 4" xfId="11832"/>
    <cellStyle name="Normal 2 12 6 3" xfId="11833"/>
    <cellStyle name="Normal 2 12 6 3 2" xfId="11834"/>
    <cellStyle name="Normal 2 12 6 4" xfId="11835"/>
    <cellStyle name="Normal 2 12 6 5" xfId="11836"/>
    <cellStyle name="Normal 2 12 7" xfId="11837"/>
    <cellStyle name="Normal 2 12 7 2" xfId="11838"/>
    <cellStyle name="Normal 2 12 7 2 2" xfId="11839"/>
    <cellStyle name="Normal 2 12 7 3" xfId="11840"/>
    <cellStyle name="Normal 2 12 7 4" xfId="11841"/>
    <cellStyle name="Normal 2 12 8" xfId="11842"/>
    <cellStyle name="Normal 2 12 8 2" xfId="11843"/>
    <cellStyle name="Normal 2 12 8 2 2" xfId="11844"/>
    <cellStyle name="Normal 2 12 8 3" xfId="11845"/>
    <cellStyle name="Normal 2 12 8 4" xfId="11846"/>
    <cellStyle name="Normal 2 12 9" xfId="11847"/>
    <cellStyle name="Normal 2 12 9 2" xfId="11848"/>
    <cellStyle name="Normal 2 12_Tab1" xfId="11849"/>
    <cellStyle name="Normal 2 13" xfId="11850"/>
    <cellStyle name="Normal 2 13 10" xfId="11851"/>
    <cellStyle name="Normal 2 13 11" xfId="11852"/>
    <cellStyle name="Normal 2 13 2" xfId="11853"/>
    <cellStyle name="Normal 2 13 2 10" xfId="11854"/>
    <cellStyle name="Normal 2 13 2 2" xfId="11855"/>
    <cellStyle name="Normal 2 13 2 2 2" xfId="11856"/>
    <cellStyle name="Normal 2 13 2 2 2 2" xfId="11857"/>
    <cellStyle name="Normal 2 13 2 2 2 2 2" xfId="11858"/>
    <cellStyle name="Normal 2 13 2 2 2 2 2 2" xfId="11859"/>
    <cellStyle name="Normal 2 13 2 2 2 2 2 2 2" xfId="11860"/>
    <cellStyle name="Normal 2 13 2 2 2 2 2 3" xfId="11861"/>
    <cellStyle name="Normal 2 13 2 2 2 2 2 4" xfId="11862"/>
    <cellStyle name="Normal 2 13 2 2 2 2 3" xfId="11863"/>
    <cellStyle name="Normal 2 13 2 2 2 2 3 2" xfId="11864"/>
    <cellStyle name="Normal 2 13 2 2 2 2 4" xfId="11865"/>
    <cellStyle name="Normal 2 13 2 2 2 2 5" xfId="11866"/>
    <cellStyle name="Normal 2 13 2 2 2 3" xfId="11867"/>
    <cellStyle name="Normal 2 13 2 2 2 3 2" xfId="11868"/>
    <cellStyle name="Normal 2 13 2 2 2 3 2 2" xfId="11869"/>
    <cellStyle name="Normal 2 13 2 2 2 3 3" xfId="11870"/>
    <cellStyle name="Normal 2 13 2 2 2 3 4" xfId="11871"/>
    <cellStyle name="Normal 2 13 2 2 2 4" xfId="11872"/>
    <cellStyle name="Normal 2 13 2 2 2 4 2" xfId="11873"/>
    <cellStyle name="Normal 2 13 2 2 2 4 2 2" xfId="11874"/>
    <cellStyle name="Normal 2 13 2 2 2 4 3" xfId="11875"/>
    <cellStyle name="Normal 2 13 2 2 2 4 4" xfId="11876"/>
    <cellStyle name="Normal 2 13 2 2 2 5" xfId="11877"/>
    <cellStyle name="Normal 2 13 2 2 2 5 2" xfId="11878"/>
    <cellStyle name="Normal 2 13 2 2 2 6" xfId="11879"/>
    <cellStyle name="Normal 2 13 2 2 2 7" xfId="11880"/>
    <cellStyle name="Normal 2 13 2 2 3" xfId="11881"/>
    <cellStyle name="Normal 2 13 2 2 3 2" xfId="11882"/>
    <cellStyle name="Normal 2 13 2 2 3 2 2" xfId="11883"/>
    <cellStyle name="Normal 2 13 2 2 3 2 2 2" xfId="11884"/>
    <cellStyle name="Normal 2 13 2 2 3 2 2 2 2" xfId="11885"/>
    <cellStyle name="Normal 2 13 2 2 3 2 2 3" xfId="11886"/>
    <cellStyle name="Normal 2 13 2 2 3 2 2 4" xfId="11887"/>
    <cellStyle name="Normal 2 13 2 2 3 2 3" xfId="11888"/>
    <cellStyle name="Normal 2 13 2 2 3 2 3 2" xfId="11889"/>
    <cellStyle name="Normal 2 13 2 2 3 2 4" xfId="11890"/>
    <cellStyle name="Normal 2 13 2 2 3 2 5" xfId="11891"/>
    <cellStyle name="Normal 2 13 2 2 3 3" xfId="11892"/>
    <cellStyle name="Normal 2 13 2 2 3 3 2" xfId="11893"/>
    <cellStyle name="Normal 2 13 2 2 3 3 2 2" xfId="11894"/>
    <cellStyle name="Normal 2 13 2 2 3 3 3" xfId="11895"/>
    <cellStyle name="Normal 2 13 2 2 3 3 4" xfId="11896"/>
    <cellStyle name="Normal 2 13 2 2 3 4" xfId="11897"/>
    <cellStyle name="Normal 2 13 2 2 3 4 2" xfId="11898"/>
    <cellStyle name="Normal 2 13 2 2 3 4 2 2" xfId="11899"/>
    <cellStyle name="Normal 2 13 2 2 3 4 3" xfId="11900"/>
    <cellStyle name="Normal 2 13 2 2 3 4 4" xfId="11901"/>
    <cellStyle name="Normal 2 13 2 2 3 5" xfId="11902"/>
    <cellStyle name="Normal 2 13 2 2 3 5 2" xfId="11903"/>
    <cellStyle name="Normal 2 13 2 2 3 6" xfId="11904"/>
    <cellStyle name="Normal 2 13 2 2 3 7" xfId="11905"/>
    <cellStyle name="Normal 2 13 2 2 4" xfId="11906"/>
    <cellStyle name="Normal 2 13 2 2 4 2" xfId="11907"/>
    <cellStyle name="Normal 2 13 2 2 4 2 2" xfId="11908"/>
    <cellStyle name="Normal 2 13 2 2 4 2 2 2" xfId="11909"/>
    <cellStyle name="Normal 2 13 2 2 4 2 3" xfId="11910"/>
    <cellStyle name="Normal 2 13 2 2 4 2 4" xfId="11911"/>
    <cellStyle name="Normal 2 13 2 2 4 3" xfId="11912"/>
    <cellStyle name="Normal 2 13 2 2 4 3 2" xfId="11913"/>
    <cellStyle name="Normal 2 13 2 2 4 4" xfId="11914"/>
    <cellStyle name="Normal 2 13 2 2 4 5" xfId="11915"/>
    <cellStyle name="Normal 2 13 2 2 5" xfId="11916"/>
    <cellStyle name="Normal 2 13 2 2 5 2" xfId="11917"/>
    <cellStyle name="Normal 2 13 2 2 5 2 2" xfId="11918"/>
    <cellStyle name="Normal 2 13 2 2 5 3" xfId="11919"/>
    <cellStyle name="Normal 2 13 2 2 5 4" xfId="11920"/>
    <cellStyle name="Normal 2 13 2 2 6" xfId="11921"/>
    <cellStyle name="Normal 2 13 2 2 6 2" xfId="11922"/>
    <cellStyle name="Normal 2 13 2 2 6 2 2" xfId="11923"/>
    <cellStyle name="Normal 2 13 2 2 6 3" xfId="11924"/>
    <cellStyle name="Normal 2 13 2 2 6 4" xfId="11925"/>
    <cellStyle name="Normal 2 13 2 2 7" xfId="11926"/>
    <cellStyle name="Normal 2 13 2 2 7 2" xfId="11927"/>
    <cellStyle name="Normal 2 13 2 2 8" xfId="11928"/>
    <cellStyle name="Normal 2 13 2 2 9" xfId="11929"/>
    <cellStyle name="Normal 2 13 2 2_Tab1" xfId="11930"/>
    <cellStyle name="Normal 2 13 2 3" xfId="11931"/>
    <cellStyle name="Normal 2 13 2 3 2" xfId="11932"/>
    <cellStyle name="Normal 2 13 2 3 2 2" xfId="11933"/>
    <cellStyle name="Normal 2 13 2 3 2 2 2" xfId="11934"/>
    <cellStyle name="Normal 2 13 2 3 2 2 2 2" xfId="11935"/>
    <cellStyle name="Normal 2 13 2 3 2 2 3" xfId="11936"/>
    <cellStyle name="Normal 2 13 2 3 2 2 4" xfId="11937"/>
    <cellStyle name="Normal 2 13 2 3 2 3" xfId="11938"/>
    <cellStyle name="Normal 2 13 2 3 2 3 2" xfId="11939"/>
    <cellStyle name="Normal 2 13 2 3 2 4" xfId="11940"/>
    <cellStyle name="Normal 2 13 2 3 2 5" xfId="11941"/>
    <cellStyle name="Normal 2 13 2 3 3" xfId="11942"/>
    <cellStyle name="Normal 2 13 2 3 3 2" xfId="11943"/>
    <cellStyle name="Normal 2 13 2 3 3 2 2" xfId="11944"/>
    <cellStyle name="Normal 2 13 2 3 3 3" xfId="11945"/>
    <cellStyle name="Normal 2 13 2 3 3 4" xfId="11946"/>
    <cellStyle name="Normal 2 13 2 3 4" xfId="11947"/>
    <cellStyle name="Normal 2 13 2 3 4 2" xfId="11948"/>
    <cellStyle name="Normal 2 13 2 3 4 2 2" xfId="11949"/>
    <cellStyle name="Normal 2 13 2 3 4 3" xfId="11950"/>
    <cellStyle name="Normal 2 13 2 3 4 4" xfId="11951"/>
    <cellStyle name="Normal 2 13 2 3 5" xfId="11952"/>
    <cellStyle name="Normal 2 13 2 3 5 2" xfId="11953"/>
    <cellStyle name="Normal 2 13 2 3 6" xfId="11954"/>
    <cellStyle name="Normal 2 13 2 3 7" xfId="11955"/>
    <cellStyle name="Normal 2 13 2 4" xfId="11956"/>
    <cellStyle name="Normal 2 13 2 4 2" xfId="11957"/>
    <cellStyle name="Normal 2 13 2 4 2 2" xfId="11958"/>
    <cellStyle name="Normal 2 13 2 4 2 2 2" xfId="11959"/>
    <cellStyle name="Normal 2 13 2 4 2 2 2 2" xfId="11960"/>
    <cellStyle name="Normal 2 13 2 4 2 2 3" xfId="11961"/>
    <cellStyle name="Normal 2 13 2 4 2 2 4" xfId="11962"/>
    <cellStyle name="Normal 2 13 2 4 2 3" xfId="11963"/>
    <cellStyle name="Normal 2 13 2 4 2 3 2" xfId="11964"/>
    <cellStyle name="Normal 2 13 2 4 2 4" xfId="11965"/>
    <cellStyle name="Normal 2 13 2 4 2 5" xfId="11966"/>
    <cellStyle name="Normal 2 13 2 4 3" xfId="11967"/>
    <cellStyle name="Normal 2 13 2 4 3 2" xfId="11968"/>
    <cellStyle name="Normal 2 13 2 4 3 2 2" xfId="11969"/>
    <cellStyle name="Normal 2 13 2 4 3 3" xfId="11970"/>
    <cellStyle name="Normal 2 13 2 4 3 4" xfId="11971"/>
    <cellStyle name="Normal 2 13 2 4 4" xfId="11972"/>
    <cellStyle name="Normal 2 13 2 4 4 2" xfId="11973"/>
    <cellStyle name="Normal 2 13 2 4 4 2 2" xfId="11974"/>
    <cellStyle name="Normal 2 13 2 4 4 3" xfId="11975"/>
    <cellStyle name="Normal 2 13 2 4 4 4" xfId="11976"/>
    <cellStyle name="Normal 2 13 2 4 5" xfId="11977"/>
    <cellStyle name="Normal 2 13 2 4 5 2" xfId="11978"/>
    <cellStyle name="Normal 2 13 2 4 6" xfId="11979"/>
    <cellStyle name="Normal 2 13 2 4 7" xfId="11980"/>
    <cellStyle name="Normal 2 13 2 5" xfId="11981"/>
    <cellStyle name="Normal 2 13 2 5 2" xfId="11982"/>
    <cellStyle name="Normal 2 13 2 5 2 2" xfId="11983"/>
    <cellStyle name="Normal 2 13 2 5 2 2 2" xfId="11984"/>
    <cellStyle name="Normal 2 13 2 5 2 3" xfId="11985"/>
    <cellStyle name="Normal 2 13 2 5 2 4" xfId="11986"/>
    <cellStyle name="Normal 2 13 2 5 3" xfId="11987"/>
    <cellStyle name="Normal 2 13 2 5 3 2" xfId="11988"/>
    <cellStyle name="Normal 2 13 2 5 4" xfId="11989"/>
    <cellStyle name="Normal 2 13 2 5 5" xfId="11990"/>
    <cellStyle name="Normal 2 13 2 6" xfId="11991"/>
    <cellStyle name="Normal 2 13 2 6 2" xfId="11992"/>
    <cellStyle name="Normal 2 13 2 6 2 2" xfId="11993"/>
    <cellStyle name="Normal 2 13 2 6 3" xfId="11994"/>
    <cellStyle name="Normal 2 13 2 6 4" xfId="11995"/>
    <cellStyle name="Normal 2 13 2 7" xfId="11996"/>
    <cellStyle name="Normal 2 13 2 7 2" xfId="11997"/>
    <cellStyle name="Normal 2 13 2 7 2 2" xfId="11998"/>
    <cellStyle name="Normal 2 13 2 7 3" xfId="11999"/>
    <cellStyle name="Normal 2 13 2 7 4" xfId="12000"/>
    <cellStyle name="Normal 2 13 2 8" xfId="12001"/>
    <cellStyle name="Normal 2 13 2 8 2" xfId="12002"/>
    <cellStyle name="Normal 2 13 2 9" xfId="12003"/>
    <cellStyle name="Normal 2 13 2_Tab1" xfId="12004"/>
    <cellStyle name="Normal 2 13 3" xfId="12005"/>
    <cellStyle name="Normal 2 13 3 2" xfId="12006"/>
    <cellStyle name="Normal 2 13 3 2 2" xfId="12007"/>
    <cellStyle name="Normal 2 13 3 2 2 2" xfId="12008"/>
    <cellStyle name="Normal 2 13 3 2 2 2 2" xfId="12009"/>
    <cellStyle name="Normal 2 13 3 2 2 2 2 2" xfId="12010"/>
    <cellStyle name="Normal 2 13 3 2 2 2 3" xfId="12011"/>
    <cellStyle name="Normal 2 13 3 2 2 2 4" xfId="12012"/>
    <cellStyle name="Normal 2 13 3 2 2 3" xfId="12013"/>
    <cellStyle name="Normal 2 13 3 2 2 3 2" xfId="12014"/>
    <cellStyle name="Normal 2 13 3 2 2 4" xfId="12015"/>
    <cellStyle name="Normal 2 13 3 2 2 5" xfId="12016"/>
    <cellStyle name="Normal 2 13 3 2 3" xfId="12017"/>
    <cellStyle name="Normal 2 13 3 2 3 2" xfId="12018"/>
    <cellStyle name="Normal 2 13 3 2 3 2 2" xfId="12019"/>
    <cellStyle name="Normal 2 13 3 2 3 3" xfId="12020"/>
    <cellStyle name="Normal 2 13 3 2 3 4" xfId="12021"/>
    <cellStyle name="Normal 2 13 3 2 4" xfId="12022"/>
    <cellStyle name="Normal 2 13 3 2 4 2" xfId="12023"/>
    <cellStyle name="Normal 2 13 3 2 4 2 2" xfId="12024"/>
    <cellStyle name="Normal 2 13 3 2 4 3" xfId="12025"/>
    <cellStyle name="Normal 2 13 3 2 4 4" xfId="12026"/>
    <cellStyle name="Normal 2 13 3 2 5" xfId="12027"/>
    <cellStyle name="Normal 2 13 3 2 5 2" xfId="12028"/>
    <cellStyle name="Normal 2 13 3 2 6" xfId="12029"/>
    <cellStyle name="Normal 2 13 3 2 7" xfId="12030"/>
    <cellStyle name="Normal 2 13 3 3" xfId="12031"/>
    <cellStyle name="Normal 2 13 3 3 2" xfId="12032"/>
    <cellStyle name="Normal 2 13 3 3 2 2" xfId="12033"/>
    <cellStyle name="Normal 2 13 3 3 2 2 2" xfId="12034"/>
    <cellStyle name="Normal 2 13 3 3 2 2 2 2" xfId="12035"/>
    <cellStyle name="Normal 2 13 3 3 2 2 3" xfId="12036"/>
    <cellStyle name="Normal 2 13 3 3 2 2 4" xfId="12037"/>
    <cellStyle name="Normal 2 13 3 3 2 3" xfId="12038"/>
    <cellStyle name="Normal 2 13 3 3 2 3 2" xfId="12039"/>
    <cellStyle name="Normal 2 13 3 3 2 4" xfId="12040"/>
    <cellStyle name="Normal 2 13 3 3 2 5" xfId="12041"/>
    <cellStyle name="Normal 2 13 3 3 3" xfId="12042"/>
    <cellStyle name="Normal 2 13 3 3 3 2" xfId="12043"/>
    <cellStyle name="Normal 2 13 3 3 3 2 2" xfId="12044"/>
    <cellStyle name="Normal 2 13 3 3 3 3" xfId="12045"/>
    <cellStyle name="Normal 2 13 3 3 3 4" xfId="12046"/>
    <cellStyle name="Normal 2 13 3 3 4" xfId="12047"/>
    <cellStyle name="Normal 2 13 3 3 4 2" xfId="12048"/>
    <cellStyle name="Normal 2 13 3 3 4 2 2" xfId="12049"/>
    <cellStyle name="Normal 2 13 3 3 4 3" xfId="12050"/>
    <cellStyle name="Normal 2 13 3 3 4 4" xfId="12051"/>
    <cellStyle name="Normal 2 13 3 3 5" xfId="12052"/>
    <cellStyle name="Normal 2 13 3 3 5 2" xfId="12053"/>
    <cellStyle name="Normal 2 13 3 3 6" xfId="12054"/>
    <cellStyle name="Normal 2 13 3 3 7" xfId="12055"/>
    <cellStyle name="Normal 2 13 3 4" xfId="12056"/>
    <cellStyle name="Normal 2 13 3 4 2" xfId="12057"/>
    <cellStyle name="Normal 2 13 3 4 2 2" xfId="12058"/>
    <cellStyle name="Normal 2 13 3 4 2 2 2" xfId="12059"/>
    <cellStyle name="Normal 2 13 3 4 2 3" xfId="12060"/>
    <cellStyle name="Normal 2 13 3 4 2 4" xfId="12061"/>
    <cellStyle name="Normal 2 13 3 4 3" xfId="12062"/>
    <cellStyle name="Normal 2 13 3 4 3 2" xfId="12063"/>
    <cellStyle name="Normal 2 13 3 4 4" xfId="12064"/>
    <cellStyle name="Normal 2 13 3 4 5" xfId="12065"/>
    <cellStyle name="Normal 2 13 3 5" xfId="12066"/>
    <cellStyle name="Normal 2 13 3 5 2" xfId="12067"/>
    <cellStyle name="Normal 2 13 3 5 2 2" xfId="12068"/>
    <cellStyle name="Normal 2 13 3 5 3" xfId="12069"/>
    <cellStyle name="Normal 2 13 3 5 4" xfId="12070"/>
    <cellStyle name="Normal 2 13 3 6" xfId="12071"/>
    <cellStyle name="Normal 2 13 3 6 2" xfId="12072"/>
    <cellStyle name="Normal 2 13 3 6 2 2" xfId="12073"/>
    <cellStyle name="Normal 2 13 3 6 3" xfId="12074"/>
    <cellStyle name="Normal 2 13 3 6 4" xfId="12075"/>
    <cellStyle name="Normal 2 13 3 7" xfId="12076"/>
    <cellStyle name="Normal 2 13 3 7 2" xfId="12077"/>
    <cellStyle name="Normal 2 13 3 8" xfId="12078"/>
    <cellStyle name="Normal 2 13 3 9" xfId="12079"/>
    <cellStyle name="Normal 2 13 3_Tab1" xfId="12080"/>
    <cellStyle name="Normal 2 13 4" xfId="12081"/>
    <cellStyle name="Normal 2 13 4 2" xfId="12082"/>
    <cellStyle name="Normal 2 13 4 2 2" xfId="12083"/>
    <cellStyle name="Normal 2 13 4 2 2 2" xfId="12084"/>
    <cellStyle name="Normal 2 13 4 2 2 2 2" xfId="12085"/>
    <cellStyle name="Normal 2 13 4 2 2 3" xfId="12086"/>
    <cellStyle name="Normal 2 13 4 2 2 4" xfId="12087"/>
    <cellStyle name="Normal 2 13 4 2 3" xfId="12088"/>
    <cellStyle name="Normal 2 13 4 2 3 2" xfId="12089"/>
    <cellStyle name="Normal 2 13 4 2 4" xfId="12090"/>
    <cellStyle name="Normal 2 13 4 2 5" xfId="12091"/>
    <cellStyle name="Normal 2 13 4 3" xfId="12092"/>
    <cellStyle name="Normal 2 13 4 3 2" xfId="12093"/>
    <cellStyle name="Normal 2 13 4 3 2 2" xfId="12094"/>
    <cellStyle name="Normal 2 13 4 3 3" xfId="12095"/>
    <cellStyle name="Normal 2 13 4 3 4" xfId="12096"/>
    <cellStyle name="Normal 2 13 4 4" xfId="12097"/>
    <cellStyle name="Normal 2 13 4 4 2" xfId="12098"/>
    <cellStyle name="Normal 2 13 4 4 2 2" xfId="12099"/>
    <cellStyle name="Normal 2 13 4 4 3" xfId="12100"/>
    <cellStyle name="Normal 2 13 4 4 4" xfId="12101"/>
    <cellStyle name="Normal 2 13 4 5" xfId="12102"/>
    <cellStyle name="Normal 2 13 4 5 2" xfId="12103"/>
    <cellStyle name="Normal 2 13 4 6" xfId="12104"/>
    <cellStyle name="Normal 2 13 4 7" xfId="12105"/>
    <cellStyle name="Normal 2 13 5" xfId="12106"/>
    <cellStyle name="Normal 2 13 5 2" xfId="12107"/>
    <cellStyle name="Normal 2 13 5 2 2" xfId="12108"/>
    <cellStyle name="Normal 2 13 5 2 2 2" xfId="12109"/>
    <cellStyle name="Normal 2 13 5 2 2 2 2" xfId="12110"/>
    <cellStyle name="Normal 2 13 5 2 2 3" xfId="12111"/>
    <cellStyle name="Normal 2 13 5 2 2 4" xfId="12112"/>
    <cellStyle name="Normal 2 13 5 2 3" xfId="12113"/>
    <cellStyle name="Normal 2 13 5 2 3 2" xfId="12114"/>
    <cellStyle name="Normal 2 13 5 2 4" xfId="12115"/>
    <cellStyle name="Normal 2 13 5 2 5" xfId="12116"/>
    <cellStyle name="Normal 2 13 5 3" xfId="12117"/>
    <cellStyle name="Normal 2 13 5 3 2" xfId="12118"/>
    <cellStyle name="Normal 2 13 5 3 2 2" xfId="12119"/>
    <cellStyle name="Normal 2 13 5 3 3" xfId="12120"/>
    <cellStyle name="Normal 2 13 5 3 4" xfId="12121"/>
    <cellStyle name="Normal 2 13 5 4" xfId="12122"/>
    <cellStyle name="Normal 2 13 5 4 2" xfId="12123"/>
    <cellStyle name="Normal 2 13 5 4 2 2" xfId="12124"/>
    <cellStyle name="Normal 2 13 5 4 3" xfId="12125"/>
    <cellStyle name="Normal 2 13 5 4 4" xfId="12126"/>
    <cellStyle name="Normal 2 13 5 5" xfId="12127"/>
    <cellStyle name="Normal 2 13 5 5 2" xfId="12128"/>
    <cellStyle name="Normal 2 13 5 6" xfId="12129"/>
    <cellStyle name="Normal 2 13 5 7" xfId="12130"/>
    <cellStyle name="Normal 2 13 6" xfId="12131"/>
    <cellStyle name="Normal 2 13 6 2" xfId="12132"/>
    <cellStyle name="Normal 2 13 6 2 2" xfId="12133"/>
    <cellStyle name="Normal 2 13 6 2 2 2" xfId="12134"/>
    <cellStyle name="Normal 2 13 6 2 3" xfId="12135"/>
    <cellStyle name="Normal 2 13 6 2 4" xfId="12136"/>
    <cellStyle name="Normal 2 13 6 3" xfId="12137"/>
    <cellStyle name="Normal 2 13 6 3 2" xfId="12138"/>
    <cellStyle name="Normal 2 13 6 4" xfId="12139"/>
    <cellStyle name="Normal 2 13 6 5" xfId="12140"/>
    <cellStyle name="Normal 2 13 7" xfId="12141"/>
    <cellStyle name="Normal 2 13 7 2" xfId="12142"/>
    <cellStyle name="Normal 2 13 7 2 2" xfId="12143"/>
    <cellStyle name="Normal 2 13 7 3" xfId="12144"/>
    <cellStyle name="Normal 2 13 7 4" xfId="12145"/>
    <cellStyle name="Normal 2 13 8" xfId="12146"/>
    <cellStyle name="Normal 2 13 8 2" xfId="12147"/>
    <cellStyle name="Normal 2 13 8 2 2" xfId="12148"/>
    <cellStyle name="Normal 2 13 8 3" xfId="12149"/>
    <cellStyle name="Normal 2 13 8 4" xfId="12150"/>
    <cellStyle name="Normal 2 13 9" xfId="12151"/>
    <cellStyle name="Normal 2 13 9 2" xfId="12152"/>
    <cellStyle name="Normal 2 13_Tab1" xfId="12153"/>
    <cellStyle name="Normal 2 14" xfId="12154"/>
    <cellStyle name="Normal 2 14 10" xfId="12155"/>
    <cellStyle name="Normal 2 14 11" xfId="12156"/>
    <cellStyle name="Normal 2 14 2" xfId="12157"/>
    <cellStyle name="Normal 2 14 2 10" xfId="12158"/>
    <cellStyle name="Normal 2 14 2 2" xfId="12159"/>
    <cellStyle name="Normal 2 14 2 2 2" xfId="12160"/>
    <cellStyle name="Normal 2 14 2 2 2 2" xfId="12161"/>
    <cellStyle name="Normal 2 14 2 2 2 2 2" xfId="12162"/>
    <cellStyle name="Normal 2 14 2 2 2 2 2 2" xfId="12163"/>
    <cellStyle name="Normal 2 14 2 2 2 2 2 2 2" xfId="12164"/>
    <cellStyle name="Normal 2 14 2 2 2 2 2 3" xfId="12165"/>
    <cellStyle name="Normal 2 14 2 2 2 2 2 4" xfId="12166"/>
    <cellStyle name="Normal 2 14 2 2 2 2 3" xfId="12167"/>
    <cellStyle name="Normal 2 14 2 2 2 2 3 2" xfId="12168"/>
    <cellStyle name="Normal 2 14 2 2 2 2 4" xfId="12169"/>
    <cellStyle name="Normal 2 14 2 2 2 2 5" xfId="12170"/>
    <cellStyle name="Normal 2 14 2 2 2 3" xfId="12171"/>
    <cellStyle name="Normal 2 14 2 2 2 3 2" xfId="12172"/>
    <cellStyle name="Normal 2 14 2 2 2 3 2 2" xfId="12173"/>
    <cellStyle name="Normal 2 14 2 2 2 3 3" xfId="12174"/>
    <cellStyle name="Normal 2 14 2 2 2 3 4" xfId="12175"/>
    <cellStyle name="Normal 2 14 2 2 2 4" xfId="12176"/>
    <cellStyle name="Normal 2 14 2 2 2 4 2" xfId="12177"/>
    <cellStyle name="Normal 2 14 2 2 2 4 2 2" xfId="12178"/>
    <cellStyle name="Normal 2 14 2 2 2 4 3" xfId="12179"/>
    <cellStyle name="Normal 2 14 2 2 2 4 4" xfId="12180"/>
    <cellStyle name="Normal 2 14 2 2 2 5" xfId="12181"/>
    <cellStyle name="Normal 2 14 2 2 2 5 2" xfId="12182"/>
    <cellStyle name="Normal 2 14 2 2 2 6" xfId="12183"/>
    <cellStyle name="Normal 2 14 2 2 2 7" xfId="12184"/>
    <cellStyle name="Normal 2 14 2 2 3" xfId="12185"/>
    <cellStyle name="Normal 2 14 2 2 3 2" xfId="12186"/>
    <cellStyle name="Normal 2 14 2 2 3 2 2" xfId="12187"/>
    <cellStyle name="Normal 2 14 2 2 3 2 2 2" xfId="12188"/>
    <cellStyle name="Normal 2 14 2 2 3 2 2 2 2" xfId="12189"/>
    <cellStyle name="Normal 2 14 2 2 3 2 2 3" xfId="12190"/>
    <cellStyle name="Normal 2 14 2 2 3 2 2 4" xfId="12191"/>
    <cellStyle name="Normal 2 14 2 2 3 2 3" xfId="12192"/>
    <cellStyle name="Normal 2 14 2 2 3 2 3 2" xfId="12193"/>
    <cellStyle name="Normal 2 14 2 2 3 2 4" xfId="12194"/>
    <cellStyle name="Normal 2 14 2 2 3 2 5" xfId="12195"/>
    <cellStyle name="Normal 2 14 2 2 3 3" xfId="12196"/>
    <cellStyle name="Normal 2 14 2 2 3 3 2" xfId="12197"/>
    <cellStyle name="Normal 2 14 2 2 3 3 2 2" xfId="12198"/>
    <cellStyle name="Normal 2 14 2 2 3 3 3" xfId="12199"/>
    <cellStyle name="Normal 2 14 2 2 3 3 4" xfId="12200"/>
    <cellStyle name="Normal 2 14 2 2 3 4" xfId="12201"/>
    <cellStyle name="Normal 2 14 2 2 3 4 2" xfId="12202"/>
    <cellStyle name="Normal 2 14 2 2 3 4 2 2" xfId="12203"/>
    <cellStyle name="Normal 2 14 2 2 3 4 3" xfId="12204"/>
    <cellStyle name="Normal 2 14 2 2 3 4 4" xfId="12205"/>
    <cellStyle name="Normal 2 14 2 2 3 5" xfId="12206"/>
    <cellStyle name="Normal 2 14 2 2 3 5 2" xfId="12207"/>
    <cellStyle name="Normal 2 14 2 2 3 6" xfId="12208"/>
    <cellStyle name="Normal 2 14 2 2 3 7" xfId="12209"/>
    <cellStyle name="Normal 2 14 2 2 4" xfId="12210"/>
    <cellStyle name="Normal 2 14 2 2 4 2" xfId="12211"/>
    <cellStyle name="Normal 2 14 2 2 4 2 2" xfId="12212"/>
    <cellStyle name="Normal 2 14 2 2 4 2 2 2" xfId="12213"/>
    <cellStyle name="Normal 2 14 2 2 4 2 3" xfId="12214"/>
    <cellStyle name="Normal 2 14 2 2 4 2 4" xfId="12215"/>
    <cellStyle name="Normal 2 14 2 2 4 3" xfId="12216"/>
    <cellStyle name="Normal 2 14 2 2 4 3 2" xfId="12217"/>
    <cellStyle name="Normal 2 14 2 2 4 4" xfId="12218"/>
    <cellStyle name="Normal 2 14 2 2 4 5" xfId="12219"/>
    <cellStyle name="Normal 2 14 2 2 5" xfId="12220"/>
    <cellStyle name="Normal 2 14 2 2 5 2" xfId="12221"/>
    <cellStyle name="Normal 2 14 2 2 5 2 2" xfId="12222"/>
    <cellStyle name="Normal 2 14 2 2 5 3" xfId="12223"/>
    <cellStyle name="Normal 2 14 2 2 5 4" xfId="12224"/>
    <cellStyle name="Normal 2 14 2 2 6" xfId="12225"/>
    <cellStyle name="Normal 2 14 2 2 6 2" xfId="12226"/>
    <cellStyle name="Normal 2 14 2 2 6 2 2" xfId="12227"/>
    <cellStyle name="Normal 2 14 2 2 6 3" xfId="12228"/>
    <cellStyle name="Normal 2 14 2 2 6 4" xfId="12229"/>
    <cellStyle name="Normal 2 14 2 2 7" xfId="12230"/>
    <cellStyle name="Normal 2 14 2 2 7 2" xfId="12231"/>
    <cellStyle name="Normal 2 14 2 2 8" xfId="12232"/>
    <cellStyle name="Normal 2 14 2 2 9" xfId="12233"/>
    <cellStyle name="Normal 2 14 2 2_Tab1" xfId="12234"/>
    <cellStyle name="Normal 2 14 2 3" xfId="12235"/>
    <cellStyle name="Normal 2 14 2 3 2" xfId="12236"/>
    <cellStyle name="Normal 2 14 2 3 2 2" xfId="12237"/>
    <cellStyle name="Normal 2 14 2 3 2 2 2" xfId="12238"/>
    <cellStyle name="Normal 2 14 2 3 2 2 2 2" xfId="12239"/>
    <cellStyle name="Normal 2 14 2 3 2 2 3" xfId="12240"/>
    <cellStyle name="Normal 2 14 2 3 2 2 4" xfId="12241"/>
    <cellStyle name="Normal 2 14 2 3 2 3" xfId="12242"/>
    <cellStyle name="Normal 2 14 2 3 2 3 2" xfId="12243"/>
    <cellStyle name="Normal 2 14 2 3 2 4" xfId="12244"/>
    <cellStyle name="Normal 2 14 2 3 2 5" xfId="12245"/>
    <cellStyle name="Normal 2 14 2 3 3" xfId="12246"/>
    <cellStyle name="Normal 2 14 2 3 3 2" xfId="12247"/>
    <cellStyle name="Normal 2 14 2 3 3 2 2" xfId="12248"/>
    <cellStyle name="Normal 2 14 2 3 3 3" xfId="12249"/>
    <cellStyle name="Normal 2 14 2 3 3 4" xfId="12250"/>
    <cellStyle name="Normal 2 14 2 3 4" xfId="12251"/>
    <cellStyle name="Normal 2 14 2 3 4 2" xfId="12252"/>
    <cellStyle name="Normal 2 14 2 3 4 2 2" xfId="12253"/>
    <cellStyle name="Normal 2 14 2 3 4 3" xfId="12254"/>
    <cellStyle name="Normal 2 14 2 3 4 4" xfId="12255"/>
    <cellStyle name="Normal 2 14 2 3 5" xfId="12256"/>
    <cellStyle name="Normal 2 14 2 3 5 2" xfId="12257"/>
    <cellStyle name="Normal 2 14 2 3 6" xfId="12258"/>
    <cellStyle name="Normal 2 14 2 3 7" xfId="12259"/>
    <cellStyle name="Normal 2 14 2 4" xfId="12260"/>
    <cellStyle name="Normal 2 14 2 4 2" xfId="12261"/>
    <cellStyle name="Normal 2 14 2 4 2 2" xfId="12262"/>
    <cellStyle name="Normal 2 14 2 4 2 2 2" xfId="12263"/>
    <cellStyle name="Normal 2 14 2 4 2 2 2 2" xfId="12264"/>
    <cellStyle name="Normal 2 14 2 4 2 2 3" xfId="12265"/>
    <cellStyle name="Normal 2 14 2 4 2 2 4" xfId="12266"/>
    <cellStyle name="Normal 2 14 2 4 2 3" xfId="12267"/>
    <cellStyle name="Normal 2 14 2 4 2 3 2" xfId="12268"/>
    <cellStyle name="Normal 2 14 2 4 2 4" xfId="12269"/>
    <cellStyle name="Normal 2 14 2 4 2 5" xfId="12270"/>
    <cellStyle name="Normal 2 14 2 4 3" xfId="12271"/>
    <cellStyle name="Normal 2 14 2 4 3 2" xfId="12272"/>
    <cellStyle name="Normal 2 14 2 4 3 2 2" xfId="12273"/>
    <cellStyle name="Normal 2 14 2 4 3 3" xfId="12274"/>
    <cellStyle name="Normal 2 14 2 4 3 4" xfId="12275"/>
    <cellStyle name="Normal 2 14 2 4 4" xfId="12276"/>
    <cellStyle name="Normal 2 14 2 4 4 2" xfId="12277"/>
    <cellStyle name="Normal 2 14 2 4 4 2 2" xfId="12278"/>
    <cellStyle name="Normal 2 14 2 4 4 3" xfId="12279"/>
    <cellStyle name="Normal 2 14 2 4 4 4" xfId="12280"/>
    <cellStyle name="Normal 2 14 2 4 5" xfId="12281"/>
    <cellStyle name="Normal 2 14 2 4 5 2" xfId="12282"/>
    <cellStyle name="Normal 2 14 2 4 6" xfId="12283"/>
    <cellStyle name="Normal 2 14 2 4 7" xfId="12284"/>
    <cellStyle name="Normal 2 14 2 5" xfId="12285"/>
    <cellStyle name="Normal 2 14 2 5 2" xfId="12286"/>
    <cellStyle name="Normal 2 14 2 5 2 2" xfId="12287"/>
    <cellStyle name="Normal 2 14 2 5 2 2 2" xfId="12288"/>
    <cellStyle name="Normal 2 14 2 5 2 3" xfId="12289"/>
    <cellStyle name="Normal 2 14 2 5 2 4" xfId="12290"/>
    <cellStyle name="Normal 2 14 2 5 3" xfId="12291"/>
    <cellStyle name="Normal 2 14 2 5 3 2" xfId="12292"/>
    <cellStyle name="Normal 2 14 2 5 4" xfId="12293"/>
    <cellStyle name="Normal 2 14 2 5 5" xfId="12294"/>
    <cellStyle name="Normal 2 14 2 6" xfId="12295"/>
    <cellStyle name="Normal 2 14 2 6 2" xfId="12296"/>
    <cellStyle name="Normal 2 14 2 6 2 2" xfId="12297"/>
    <cellStyle name="Normal 2 14 2 6 3" xfId="12298"/>
    <cellStyle name="Normal 2 14 2 6 4" xfId="12299"/>
    <cellStyle name="Normal 2 14 2 7" xfId="12300"/>
    <cellStyle name="Normal 2 14 2 7 2" xfId="12301"/>
    <cellStyle name="Normal 2 14 2 7 2 2" xfId="12302"/>
    <cellStyle name="Normal 2 14 2 7 3" xfId="12303"/>
    <cellStyle name="Normal 2 14 2 7 4" xfId="12304"/>
    <cellStyle name="Normal 2 14 2 8" xfId="12305"/>
    <cellStyle name="Normal 2 14 2 8 2" xfId="12306"/>
    <cellStyle name="Normal 2 14 2 9" xfId="12307"/>
    <cellStyle name="Normal 2 14 2_Tab1" xfId="12308"/>
    <cellStyle name="Normal 2 14 3" xfId="12309"/>
    <cellStyle name="Normal 2 14 3 2" xfId="12310"/>
    <cellStyle name="Normal 2 14 3 2 2" xfId="12311"/>
    <cellStyle name="Normal 2 14 3 2 2 2" xfId="12312"/>
    <cellStyle name="Normal 2 14 3 2 2 2 2" xfId="12313"/>
    <cellStyle name="Normal 2 14 3 2 2 2 2 2" xfId="12314"/>
    <cellStyle name="Normal 2 14 3 2 2 2 3" xfId="12315"/>
    <cellStyle name="Normal 2 14 3 2 2 2 4" xfId="12316"/>
    <cellStyle name="Normal 2 14 3 2 2 3" xfId="12317"/>
    <cellStyle name="Normal 2 14 3 2 2 3 2" xfId="12318"/>
    <cellStyle name="Normal 2 14 3 2 2 4" xfId="12319"/>
    <cellStyle name="Normal 2 14 3 2 2 5" xfId="12320"/>
    <cellStyle name="Normal 2 14 3 2 3" xfId="12321"/>
    <cellStyle name="Normal 2 14 3 2 3 2" xfId="12322"/>
    <cellStyle name="Normal 2 14 3 2 3 2 2" xfId="12323"/>
    <cellStyle name="Normal 2 14 3 2 3 3" xfId="12324"/>
    <cellStyle name="Normal 2 14 3 2 3 4" xfId="12325"/>
    <cellStyle name="Normal 2 14 3 2 4" xfId="12326"/>
    <cellStyle name="Normal 2 14 3 2 4 2" xfId="12327"/>
    <cellStyle name="Normal 2 14 3 2 4 2 2" xfId="12328"/>
    <cellStyle name="Normal 2 14 3 2 4 3" xfId="12329"/>
    <cellStyle name="Normal 2 14 3 2 4 4" xfId="12330"/>
    <cellStyle name="Normal 2 14 3 2 5" xfId="12331"/>
    <cellStyle name="Normal 2 14 3 2 5 2" xfId="12332"/>
    <cellStyle name="Normal 2 14 3 2 6" xfId="12333"/>
    <cellStyle name="Normal 2 14 3 2 7" xfId="12334"/>
    <cellStyle name="Normal 2 14 3 3" xfId="12335"/>
    <cellStyle name="Normal 2 14 3 3 2" xfId="12336"/>
    <cellStyle name="Normal 2 14 3 3 2 2" xfId="12337"/>
    <cellStyle name="Normal 2 14 3 3 2 2 2" xfId="12338"/>
    <cellStyle name="Normal 2 14 3 3 2 2 2 2" xfId="12339"/>
    <cellStyle name="Normal 2 14 3 3 2 2 3" xfId="12340"/>
    <cellStyle name="Normal 2 14 3 3 2 2 4" xfId="12341"/>
    <cellStyle name="Normal 2 14 3 3 2 3" xfId="12342"/>
    <cellStyle name="Normal 2 14 3 3 2 3 2" xfId="12343"/>
    <cellStyle name="Normal 2 14 3 3 2 4" xfId="12344"/>
    <cellStyle name="Normal 2 14 3 3 2 5" xfId="12345"/>
    <cellStyle name="Normal 2 14 3 3 3" xfId="12346"/>
    <cellStyle name="Normal 2 14 3 3 3 2" xfId="12347"/>
    <cellStyle name="Normal 2 14 3 3 3 2 2" xfId="12348"/>
    <cellStyle name="Normal 2 14 3 3 3 3" xfId="12349"/>
    <cellStyle name="Normal 2 14 3 3 3 4" xfId="12350"/>
    <cellStyle name="Normal 2 14 3 3 4" xfId="12351"/>
    <cellStyle name="Normal 2 14 3 3 4 2" xfId="12352"/>
    <cellStyle name="Normal 2 14 3 3 4 2 2" xfId="12353"/>
    <cellStyle name="Normal 2 14 3 3 4 3" xfId="12354"/>
    <cellStyle name="Normal 2 14 3 3 4 4" xfId="12355"/>
    <cellStyle name="Normal 2 14 3 3 5" xfId="12356"/>
    <cellStyle name="Normal 2 14 3 3 5 2" xfId="12357"/>
    <cellStyle name="Normal 2 14 3 3 6" xfId="12358"/>
    <cellStyle name="Normal 2 14 3 3 7" xfId="12359"/>
    <cellStyle name="Normal 2 14 3 4" xfId="12360"/>
    <cellStyle name="Normal 2 14 3 4 2" xfId="12361"/>
    <cellStyle name="Normal 2 14 3 4 2 2" xfId="12362"/>
    <cellStyle name="Normal 2 14 3 4 2 2 2" xfId="12363"/>
    <cellStyle name="Normal 2 14 3 4 2 3" xfId="12364"/>
    <cellStyle name="Normal 2 14 3 4 2 4" xfId="12365"/>
    <cellStyle name="Normal 2 14 3 4 3" xfId="12366"/>
    <cellStyle name="Normal 2 14 3 4 3 2" xfId="12367"/>
    <cellStyle name="Normal 2 14 3 4 4" xfId="12368"/>
    <cellStyle name="Normal 2 14 3 4 5" xfId="12369"/>
    <cellStyle name="Normal 2 14 3 5" xfId="12370"/>
    <cellStyle name="Normal 2 14 3 5 2" xfId="12371"/>
    <cellStyle name="Normal 2 14 3 5 2 2" xfId="12372"/>
    <cellStyle name="Normal 2 14 3 5 3" xfId="12373"/>
    <cellStyle name="Normal 2 14 3 5 4" xfId="12374"/>
    <cellStyle name="Normal 2 14 3 6" xfId="12375"/>
    <cellStyle name="Normal 2 14 3 6 2" xfId="12376"/>
    <cellStyle name="Normal 2 14 3 6 2 2" xfId="12377"/>
    <cellStyle name="Normal 2 14 3 6 3" xfId="12378"/>
    <cellStyle name="Normal 2 14 3 6 4" xfId="12379"/>
    <cellStyle name="Normal 2 14 3 7" xfId="12380"/>
    <cellStyle name="Normal 2 14 3 7 2" xfId="12381"/>
    <cellStyle name="Normal 2 14 3 8" xfId="12382"/>
    <cellStyle name="Normal 2 14 3 9" xfId="12383"/>
    <cellStyle name="Normal 2 14 3_Tab1" xfId="12384"/>
    <cellStyle name="Normal 2 14 4" xfId="12385"/>
    <cellStyle name="Normal 2 14 4 2" xfId="12386"/>
    <cellStyle name="Normal 2 14 4 2 2" xfId="12387"/>
    <cellStyle name="Normal 2 14 4 2 2 2" xfId="12388"/>
    <cellStyle name="Normal 2 14 4 2 2 2 2" xfId="12389"/>
    <cellStyle name="Normal 2 14 4 2 2 3" xfId="12390"/>
    <cellStyle name="Normal 2 14 4 2 2 4" xfId="12391"/>
    <cellStyle name="Normal 2 14 4 2 3" xfId="12392"/>
    <cellStyle name="Normal 2 14 4 2 3 2" xfId="12393"/>
    <cellStyle name="Normal 2 14 4 2 4" xfId="12394"/>
    <cellStyle name="Normal 2 14 4 2 5" xfId="12395"/>
    <cellStyle name="Normal 2 14 4 3" xfId="12396"/>
    <cellStyle name="Normal 2 14 4 3 2" xfId="12397"/>
    <cellStyle name="Normal 2 14 4 3 2 2" xfId="12398"/>
    <cellStyle name="Normal 2 14 4 3 3" xfId="12399"/>
    <cellStyle name="Normal 2 14 4 3 4" xfId="12400"/>
    <cellStyle name="Normal 2 14 4 4" xfId="12401"/>
    <cellStyle name="Normal 2 14 4 4 2" xfId="12402"/>
    <cellStyle name="Normal 2 14 4 4 2 2" xfId="12403"/>
    <cellStyle name="Normal 2 14 4 4 3" xfId="12404"/>
    <cellStyle name="Normal 2 14 4 4 4" xfId="12405"/>
    <cellStyle name="Normal 2 14 4 5" xfId="12406"/>
    <cellStyle name="Normal 2 14 4 5 2" xfId="12407"/>
    <cellStyle name="Normal 2 14 4 6" xfId="12408"/>
    <cellStyle name="Normal 2 14 4 7" xfId="12409"/>
    <cellStyle name="Normal 2 14 5" xfId="12410"/>
    <cellStyle name="Normal 2 14 5 2" xfId="12411"/>
    <cellStyle name="Normal 2 14 5 2 2" xfId="12412"/>
    <cellStyle name="Normal 2 14 5 2 2 2" xfId="12413"/>
    <cellStyle name="Normal 2 14 5 2 2 2 2" xfId="12414"/>
    <cellStyle name="Normal 2 14 5 2 2 3" xfId="12415"/>
    <cellStyle name="Normal 2 14 5 2 2 4" xfId="12416"/>
    <cellStyle name="Normal 2 14 5 2 3" xfId="12417"/>
    <cellStyle name="Normal 2 14 5 2 3 2" xfId="12418"/>
    <cellStyle name="Normal 2 14 5 2 4" xfId="12419"/>
    <cellStyle name="Normal 2 14 5 2 5" xfId="12420"/>
    <cellStyle name="Normal 2 14 5 3" xfId="12421"/>
    <cellStyle name="Normal 2 14 5 3 2" xfId="12422"/>
    <cellStyle name="Normal 2 14 5 3 2 2" xfId="12423"/>
    <cellStyle name="Normal 2 14 5 3 3" xfId="12424"/>
    <cellStyle name="Normal 2 14 5 3 4" xfId="12425"/>
    <cellStyle name="Normal 2 14 5 4" xfId="12426"/>
    <cellStyle name="Normal 2 14 5 4 2" xfId="12427"/>
    <cellStyle name="Normal 2 14 5 4 2 2" xfId="12428"/>
    <cellStyle name="Normal 2 14 5 4 3" xfId="12429"/>
    <cellStyle name="Normal 2 14 5 4 4" xfId="12430"/>
    <cellStyle name="Normal 2 14 5 5" xfId="12431"/>
    <cellStyle name="Normal 2 14 5 5 2" xfId="12432"/>
    <cellStyle name="Normal 2 14 5 6" xfId="12433"/>
    <cellStyle name="Normal 2 14 5 7" xfId="12434"/>
    <cellStyle name="Normal 2 14 6" xfId="12435"/>
    <cellStyle name="Normal 2 14 6 2" xfId="12436"/>
    <cellStyle name="Normal 2 14 6 2 2" xfId="12437"/>
    <cellStyle name="Normal 2 14 6 2 2 2" xfId="12438"/>
    <cellStyle name="Normal 2 14 6 2 3" xfId="12439"/>
    <cellStyle name="Normal 2 14 6 2 4" xfId="12440"/>
    <cellStyle name="Normal 2 14 6 3" xfId="12441"/>
    <cellStyle name="Normal 2 14 6 3 2" xfId="12442"/>
    <cellStyle name="Normal 2 14 6 4" xfId="12443"/>
    <cellStyle name="Normal 2 14 6 5" xfId="12444"/>
    <cellStyle name="Normal 2 14 7" xfId="12445"/>
    <cellStyle name="Normal 2 14 7 2" xfId="12446"/>
    <cellStyle name="Normal 2 14 7 2 2" xfId="12447"/>
    <cellStyle name="Normal 2 14 7 3" xfId="12448"/>
    <cellStyle name="Normal 2 14 7 4" xfId="12449"/>
    <cellStyle name="Normal 2 14 8" xfId="12450"/>
    <cellStyle name="Normal 2 14 8 2" xfId="12451"/>
    <cellStyle name="Normal 2 14 8 2 2" xfId="12452"/>
    <cellStyle name="Normal 2 14 8 3" xfId="12453"/>
    <cellStyle name="Normal 2 14 8 4" xfId="12454"/>
    <cellStyle name="Normal 2 14 9" xfId="12455"/>
    <cellStyle name="Normal 2 14 9 2" xfId="12456"/>
    <cellStyle name="Normal 2 14_Tab1" xfId="12457"/>
    <cellStyle name="Normal 2 15" xfId="12458"/>
    <cellStyle name="Normal 2 15 10" xfId="12459"/>
    <cellStyle name="Normal 2 15 2" xfId="12460"/>
    <cellStyle name="Normal 2 15 2 2" xfId="12461"/>
    <cellStyle name="Normal 2 15 2 2 2" xfId="12462"/>
    <cellStyle name="Normal 2 15 2 2 2 2" xfId="12463"/>
    <cellStyle name="Normal 2 15 2 2 2 2 2" xfId="12464"/>
    <cellStyle name="Normal 2 15 2 2 2 2 2 2" xfId="12465"/>
    <cellStyle name="Normal 2 15 2 2 2 2 3" xfId="12466"/>
    <cellStyle name="Normal 2 15 2 2 2 2 4" xfId="12467"/>
    <cellStyle name="Normal 2 15 2 2 2 3" xfId="12468"/>
    <cellStyle name="Normal 2 15 2 2 2 3 2" xfId="12469"/>
    <cellStyle name="Normal 2 15 2 2 2 4" xfId="12470"/>
    <cellStyle name="Normal 2 15 2 2 2 5" xfId="12471"/>
    <cellStyle name="Normal 2 15 2 2 3" xfId="12472"/>
    <cellStyle name="Normal 2 15 2 2 3 2" xfId="12473"/>
    <cellStyle name="Normal 2 15 2 2 3 2 2" xfId="12474"/>
    <cellStyle name="Normal 2 15 2 2 3 3" xfId="12475"/>
    <cellStyle name="Normal 2 15 2 2 3 4" xfId="12476"/>
    <cellStyle name="Normal 2 15 2 2 4" xfId="12477"/>
    <cellStyle name="Normal 2 15 2 2 4 2" xfId="12478"/>
    <cellStyle name="Normal 2 15 2 2 4 2 2" xfId="12479"/>
    <cellStyle name="Normal 2 15 2 2 4 3" xfId="12480"/>
    <cellStyle name="Normal 2 15 2 2 4 4" xfId="12481"/>
    <cellStyle name="Normal 2 15 2 2 5" xfId="12482"/>
    <cellStyle name="Normal 2 15 2 2 5 2" xfId="12483"/>
    <cellStyle name="Normal 2 15 2 2 6" xfId="12484"/>
    <cellStyle name="Normal 2 15 2 2 7" xfId="12485"/>
    <cellStyle name="Normal 2 15 2 3" xfId="12486"/>
    <cellStyle name="Normal 2 15 2 3 2" xfId="12487"/>
    <cellStyle name="Normal 2 15 2 3 2 2" xfId="12488"/>
    <cellStyle name="Normal 2 15 2 3 2 2 2" xfId="12489"/>
    <cellStyle name="Normal 2 15 2 3 2 2 2 2" xfId="12490"/>
    <cellStyle name="Normal 2 15 2 3 2 2 3" xfId="12491"/>
    <cellStyle name="Normal 2 15 2 3 2 2 4" xfId="12492"/>
    <cellStyle name="Normal 2 15 2 3 2 3" xfId="12493"/>
    <cellStyle name="Normal 2 15 2 3 2 3 2" xfId="12494"/>
    <cellStyle name="Normal 2 15 2 3 2 4" xfId="12495"/>
    <cellStyle name="Normal 2 15 2 3 2 5" xfId="12496"/>
    <cellStyle name="Normal 2 15 2 3 3" xfId="12497"/>
    <cellStyle name="Normal 2 15 2 3 3 2" xfId="12498"/>
    <cellStyle name="Normal 2 15 2 3 3 2 2" xfId="12499"/>
    <cellStyle name="Normal 2 15 2 3 3 3" xfId="12500"/>
    <cellStyle name="Normal 2 15 2 3 3 4" xfId="12501"/>
    <cellStyle name="Normal 2 15 2 3 4" xfId="12502"/>
    <cellStyle name="Normal 2 15 2 3 4 2" xfId="12503"/>
    <cellStyle name="Normal 2 15 2 3 4 2 2" xfId="12504"/>
    <cellStyle name="Normal 2 15 2 3 4 3" xfId="12505"/>
    <cellStyle name="Normal 2 15 2 3 4 4" xfId="12506"/>
    <cellStyle name="Normal 2 15 2 3 5" xfId="12507"/>
    <cellStyle name="Normal 2 15 2 3 5 2" xfId="12508"/>
    <cellStyle name="Normal 2 15 2 3 6" xfId="12509"/>
    <cellStyle name="Normal 2 15 2 3 7" xfId="12510"/>
    <cellStyle name="Normal 2 15 2 4" xfId="12511"/>
    <cellStyle name="Normal 2 15 2 4 2" xfId="12512"/>
    <cellStyle name="Normal 2 15 2 4 2 2" xfId="12513"/>
    <cellStyle name="Normal 2 15 2 4 2 2 2" xfId="12514"/>
    <cellStyle name="Normal 2 15 2 4 2 3" xfId="12515"/>
    <cellStyle name="Normal 2 15 2 4 2 4" xfId="12516"/>
    <cellStyle name="Normal 2 15 2 4 3" xfId="12517"/>
    <cellStyle name="Normal 2 15 2 4 3 2" xfId="12518"/>
    <cellStyle name="Normal 2 15 2 4 4" xfId="12519"/>
    <cellStyle name="Normal 2 15 2 4 5" xfId="12520"/>
    <cellStyle name="Normal 2 15 2 5" xfId="12521"/>
    <cellStyle name="Normal 2 15 2 5 2" xfId="12522"/>
    <cellStyle name="Normal 2 15 2 5 2 2" xfId="12523"/>
    <cellStyle name="Normal 2 15 2 5 3" xfId="12524"/>
    <cellStyle name="Normal 2 15 2 5 4" xfId="12525"/>
    <cellStyle name="Normal 2 15 2 6" xfId="12526"/>
    <cellStyle name="Normal 2 15 2 6 2" xfId="12527"/>
    <cellStyle name="Normal 2 15 2 6 2 2" xfId="12528"/>
    <cellStyle name="Normal 2 15 2 6 3" xfId="12529"/>
    <cellStyle name="Normal 2 15 2 6 4" xfId="12530"/>
    <cellStyle name="Normal 2 15 2 7" xfId="12531"/>
    <cellStyle name="Normal 2 15 2 7 2" xfId="12532"/>
    <cellStyle name="Normal 2 15 2 8" xfId="12533"/>
    <cellStyle name="Normal 2 15 2 9" xfId="12534"/>
    <cellStyle name="Normal 2 15 2_Tab1" xfId="12535"/>
    <cellStyle name="Normal 2 15 3" xfId="12536"/>
    <cellStyle name="Normal 2 15 3 2" xfId="12537"/>
    <cellStyle name="Normal 2 15 3 2 2" xfId="12538"/>
    <cellStyle name="Normal 2 15 3 2 2 2" xfId="12539"/>
    <cellStyle name="Normal 2 15 3 2 2 2 2" xfId="12540"/>
    <cellStyle name="Normal 2 15 3 2 2 3" xfId="12541"/>
    <cellStyle name="Normal 2 15 3 2 2 4" xfId="12542"/>
    <cellStyle name="Normal 2 15 3 2 3" xfId="12543"/>
    <cellStyle name="Normal 2 15 3 2 3 2" xfId="12544"/>
    <cellStyle name="Normal 2 15 3 2 4" xfId="12545"/>
    <cellStyle name="Normal 2 15 3 2 5" xfId="12546"/>
    <cellStyle name="Normal 2 15 3 3" xfId="12547"/>
    <cellStyle name="Normal 2 15 3 3 2" xfId="12548"/>
    <cellStyle name="Normal 2 15 3 3 2 2" xfId="12549"/>
    <cellStyle name="Normal 2 15 3 3 3" xfId="12550"/>
    <cellStyle name="Normal 2 15 3 3 4" xfId="12551"/>
    <cellStyle name="Normal 2 15 3 4" xfId="12552"/>
    <cellStyle name="Normal 2 15 3 4 2" xfId="12553"/>
    <cellStyle name="Normal 2 15 3 4 2 2" xfId="12554"/>
    <cellStyle name="Normal 2 15 3 4 3" xfId="12555"/>
    <cellStyle name="Normal 2 15 3 4 4" xfId="12556"/>
    <cellStyle name="Normal 2 15 3 5" xfId="12557"/>
    <cellStyle name="Normal 2 15 3 5 2" xfId="12558"/>
    <cellStyle name="Normal 2 15 3 6" xfId="12559"/>
    <cellStyle name="Normal 2 15 3 7" xfId="12560"/>
    <cellStyle name="Normal 2 15 4" xfId="12561"/>
    <cellStyle name="Normal 2 15 4 2" xfId="12562"/>
    <cellStyle name="Normal 2 15 4 2 2" xfId="12563"/>
    <cellStyle name="Normal 2 15 4 2 2 2" xfId="12564"/>
    <cellStyle name="Normal 2 15 4 2 2 2 2" xfId="12565"/>
    <cellStyle name="Normal 2 15 4 2 2 3" xfId="12566"/>
    <cellStyle name="Normal 2 15 4 2 2 4" xfId="12567"/>
    <cellStyle name="Normal 2 15 4 2 3" xfId="12568"/>
    <cellStyle name="Normal 2 15 4 2 3 2" xfId="12569"/>
    <cellStyle name="Normal 2 15 4 2 4" xfId="12570"/>
    <cellStyle name="Normal 2 15 4 2 5" xfId="12571"/>
    <cellStyle name="Normal 2 15 4 3" xfId="12572"/>
    <cellStyle name="Normal 2 15 4 3 2" xfId="12573"/>
    <cellStyle name="Normal 2 15 4 3 2 2" xfId="12574"/>
    <cellStyle name="Normal 2 15 4 3 3" xfId="12575"/>
    <cellStyle name="Normal 2 15 4 3 4" xfId="12576"/>
    <cellStyle name="Normal 2 15 4 4" xfId="12577"/>
    <cellStyle name="Normal 2 15 4 4 2" xfId="12578"/>
    <cellStyle name="Normal 2 15 4 4 2 2" xfId="12579"/>
    <cellStyle name="Normal 2 15 4 4 3" xfId="12580"/>
    <cellStyle name="Normal 2 15 4 4 4" xfId="12581"/>
    <cellStyle name="Normal 2 15 4 5" xfId="12582"/>
    <cellStyle name="Normal 2 15 4 5 2" xfId="12583"/>
    <cellStyle name="Normal 2 15 4 6" xfId="12584"/>
    <cellStyle name="Normal 2 15 4 7" xfId="12585"/>
    <cellStyle name="Normal 2 15 5" xfId="12586"/>
    <cellStyle name="Normal 2 15 5 2" xfId="12587"/>
    <cellStyle name="Normal 2 15 5 2 2" xfId="12588"/>
    <cellStyle name="Normal 2 15 5 2 2 2" xfId="12589"/>
    <cellStyle name="Normal 2 15 5 2 3" xfId="12590"/>
    <cellStyle name="Normal 2 15 5 2 4" xfId="12591"/>
    <cellStyle name="Normal 2 15 5 3" xfId="12592"/>
    <cellStyle name="Normal 2 15 5 3 2" xfId="12593"/>
    <cellStyle name="Normal 2 15 5 4" xfId="12594"/>
    <cellStyle name="Normal 2 15 5 5" xfId="12595"/>
    <cellStyle name="Normal 2 15 6" xfId="12596"/>
    <cellStyle name="Normal 2 15 6 2" xfId="12597"/>
    <cellStyle name="Normal 2 15 6 2 2" xfId="12598"/>
    <cellStyle name="Normal 2 15 6 3" xfId="12599"/>
    <cellStyle name="Normal 2 15 6 4" xfId="12600"/>
    <cellStyle name="Normal 2 15 7" xfId="12601"/>
    <cellStyle name="Normal 2 15 7 2" xfId="12602"/>
    <cellStyle name="Normal 2 15 7 2 2" xfId="12603"/>
    <cellStyle name="Normal 2 15 7 3" xfId="12604"/>
    <cellStyle name="Normal 2 15 7 4" xfId="12605"/>
    <cellStyle name="Normal 2 15 8" xfId="12606"/>
    <cellStyle name="Normal 2 15 8 2" xfId="12607"/>
    <cellStyle name="Normal 2 15 9" xfId="12608"/>
    <cellStyle name="Normal 2 15_Tab1" xfId="12609"/>
    <cellStyle name="Normal 2 16" xfId="12610"/>
    <cellStyle name="Normal 2 16 2" xfId="12611"/>
    <cellStyle name="Normal 2 16 2 2" xfId="12612"/>
    <cellStyle name="Normal 2 16 2 2 2" xfId="12613"/>
    <cellStyle name="Normal 2 16 2 2 2 2" xfId="12614"/>
    <cellStyle name="Normal 2 16 2 2 2 2 2" xfId="12615"/>
    <cellStyle name="Normal 2 16 2 2 2 3" xfId="12616"/>
    <cellStyle name="Normal 2 16 2 2 2 4" xfId="12617"/>
    <cellStyle name="Normal 2 16 2 2 3" xfId="12618"/>
    <cellStyle name="Normal 2 16 2 2 3 2" xfId="12619"/>
    <cellStyle name="Normal 2 16 2 2 4" xfId="12620"/>
    <cellStyle name="Normal 2 16 2 2 5" xfId="12621"/>
    <cellStyle name="Normal 2 16 2 3" xfId="12622"/>
    <cellStyle name="Normal 2 16 2 3 2" xfId="12623"/>
    <cellStyle name="Normal 2 16 2 3 2 2" xfId="12624"/>
    <cellStyle name="Normal 2 16 2 3 3" xfId="12625"/>
    <cellStyle name="Normal 2 16 2 3 4" xfId="12626"/>
    <cellStyle name="Normal 2 16 2 4" xfId="12627"/>
    <cellStyle name="Normal 2 16 2 4 2" xfId="12628"/>
    <cellStyle name="Normal 2 16 2 4 2 2" xfId="12629"/>
    <cellStyle name="Normal 2 16 2 4 3" xfId="12630"/>
    <cellStyle name="Normal 2 16 2 4 4" xfId="12631"/>
    <cellStyle name="Normal 2 16 2 5" xfId="12632"/>
    <cellStyle name="Normal 2 16 2 5 2" xfId="12633"/>
    <cellStyle name="Normal 2 16 2 6" xfId="12634"/>
    <cellStyle name="Normal 2 16 2 7" xfId="12635"/>
    <cellStyle name="Normal 2 16 3" xfId="12636"/>
    <cellStyle name="Normal 2 16 3 2" xfId="12637"/>
    <cellStyle name="Normal 2 16 3 2 2" xfId="12638"/>
    <cellStyle name="Normal 2 16 3 2 2 2" xfId="12639"/>
    <cellStyle name="Normal 2 16 3 2 2 2 2" xfId="12640"/>
    <cellStyle name="Normal 2 16 3 2 2 3" xfId="12641"/>
    <cellStyle name="Normal 2 16 3 2 2 4" xfId="12642"/>
    <cellStyle name="Normal 2 16 3 2 3" xfId="12643"/>
    <cellStyle name="Normal 2 16 3 2 3 2" xfId="12644"/>
    <cellStyle name="Normal 2 16 3 2 4" xfId="12645"/>
    <cellStyle name="Normal 2 16 3 2 5" xfId="12646"/>
    <cellStyle name="Normal 2 16 3 3" xfId="12647"/>
    <cellStyle name="Normal 2 16 3 3 2" xfId="12648"/>
    <cellStyle name="Normal 2 16 3 3 2 2" xfId="12649"/>
    <cellStyle name="Normal 2 16 3 3 3" xfId="12650"/>
    <cellStyle name="Normal 2 16 3 3 4" xfId="12651"/>
    <cellStyle name="Normal 2 16 3 4" xfId="12652"/>
    <cellStyle name="Normal 2 16 3 4 2" xfId="12653"/>
    <cellStyle name="Normal 2 16 3 4 2 2" xfId="12654"/>
    <cellStyle name="Normal 2 16 3 4 3" xfId="12655"/>
    <cellStyle name="Normal 2 16 3 4 4" xfId="12656"/>
    <cellStyle name="Normal 2 16 3 5" xfId="12657"/>
    <cellStyle name="Normal 2 16 3 5 2" xfId="12658"/>
    <cellStyle name="Normal 2 16 3 6" xfId="12659"/>
    <cellStyle name="Normal 2 16 3 7" xfId="12660"/>
    <cellStyle name="Normal 2 16 4" xfId="12661"/>
    <cellStyle name="Normal 2 16 4 2" xfId="12662"/>
    <cellStyle name="Normal 2 16 4 2 2" xfId="12663"/>
    <cellStyle name="Normal 2 16 4 2 2 2" xfId="12664"/>
    <cellStyle name="Normal 2 16 4 2 3" xfId="12665"/>
    <cellStyle name="Normal 2 16 4 2 4" xfId="12666"/>
    <cellStyle name="Normal 2 16 4 3" xfId="12667"/>
    <cellStyle name="Normal 2 16 4 3 2" xfId="12668"/>
    <cellStyle name="Normal 2 16 4 4" xfId="12669"/>
    <cellStyle name="Normal 2 16 4 5" xfId="12670"/>
    <cellStyle name="Normal 2 16 5" xfId="12671"/>
    <cellStyle name="Normal 2 16 5 2" xfId="12672"/>
    <cellStyle name="Normal 2 16 5 2 2" xfId="12673"/>
    <cellStyle name="Normal 2 16 5 3" xfId="12674"/>
    <cellStyle name="Normal 2 16 5 4" xfId="12675"/>
    <cellStyle name="Normal 2 16 6" xfId="12676"/>
    <cellStyle name="Normal 2 16 6 2" xfId="12677"/>
    <cellStyle name="Normal 2 16 6 2 2" xfId="12678"/>
    <cellStyle name="Normal 2 16 6 3" xfId="12679"/>
    <cellStyle name="Normal 2 16 6 4" xfId="12680"/>
    <cellStyle name="Normal 2 16 7" xfId="12681"/>
    <cellStyle name="Normal 2 16 7 2" xfId="12682"/>
    <cellStyle name="Normal 2 16 8" xfId="12683"/>
    <cellStyle name="Normal 2 16 9" xfId="12684"/>
    <cellStyle name="Normal 2 16_Tab1" xfId="12685"/>
    <cellStyle name="Normal 2 17" xfId="12686"/>
    <cellStyle name="Normal 2 17 2" xfId="12687"/>
    <cellStyle name="Normal 2 17 2 2" xfId="12688"/>
    <cellStyle name="Normal 2 17 2 2 2" xfId="12689"/>
    <cellStyle name="Normal 2 17 2 2 2 2" xfId="12690"/>
    <cellStyle name="Normal 2 17 2 2 3" xfId="12691"/>
    <cellStyle name="Normal 2 17 2 2 4" xfId="12692"/>
    <cellStyle name="Normal 2 17 2 3" xfId="12693"/>
    <cellStyle name="Normal 2 17 2 3 2" xfId="12694"/>
    <cellStyle name="Normal 2 17 2 4" xfId="12695"/>
    <cellStyle name="Normal 2 17 2 5" xfId="12696"/>
    <cellStyle name="Normal 2 17 3" xfId="12697"/>
    <cellStyle name="Normal 2 17 3 2" xfId="12698"/>
    <cellStyle name="Normal 2 17 3 2 2" xfId="12699"/>
    <cellStyle name="Normal 2 17 3 3" xfId="12700"/>
    <cellStyle name="Normal 2 17 3 4" xfId="12701"/>
    <cellStyle name="Normal 2 17 4" xfId="12702"/>
    <cellStyle name="Normal 2 17 4 2" xfId="12703"/>
    <cellStyle name="Normal 2 17 4 2 2" xfId="12704"/>
    <cellStyle name="Normal 2 17 4 3" xfId="12705"/>
    <cellStyle name="Normal 2 17 4 4" xfId="12706"/>
    <cellStyle name="Normal 2 17 5" xfId="12707"/>
    <cellStyle name="Normal 2 17 5 2" xfId="12708"/>
    <cellStyle name="Normal 2 17 6" xfId="12709"/>
    <cellStyle name="Normal 2 17 7" xfId="12710"/>
    <cellStyle name="Normal 2 18" xfId="12711"/>
    <cellStyle name="Normal 2 18 2" xfId="12712"/>
    <cellStyle name="Normal 2 18 2 2" xfId="12713"/>
    <cellStyle name="Normal 2 18 2 2 2" xfId="12714"/>
    <cellStyle name="Normal 2 18 2 2 2 2" xfId="12715"/>
    <cellStyle name="Normal 2 18 2 2 3" xfId="12716"/>
    <cellStyle name="Normal 2 18 2 2 4" xfId="12717"/>
    <cellStyle name="Normal 2 18 2 3" xfId="12718"/>
    <cellStyle name="Normal 2 18 2 3 2" xfId="12719"/>
    <cellStyle name="Normal 2 18 2 4" xfId="12720"/>
    <cellStyle name="Normal 2 18 2 5" xfId="12721"/>
    <cellStyle name="Normal 2 18 3" xfId="12722"/>
    <cellStyle name="Normal 2 18 3 2" xfId="12723"/>
    <cellStyle name="Normal 2 18 3 2 2" xfId="12724"/>
    <cellStyle name="Normal 2 18 3 3" xfId="12725"/>
    <cellStyle name="Normal 2 18 3 4" xfId="12726"/>
    <cellStyle name="Normal 2 18 4" xfId="12727"/>
    <cellStyle name="Normal 2 18 4 2" xfId="12728"/>
    <cellStyle name="Normal 2 18 4 2 2" xfId="12729"/>
    <cellStyle name="Normal 2 18 4 3" xfId="12730"/>
    <cellStyle name="Normal 2 18 4 4" xfId="12731"/>
    <cellStyle name="Normal 2 18 5" xfId="12732"/>
    <cellStyle name="Normal 2 18 5 2" xfId="12733"/>
    <cellStyle name="Normal 2 18 6" xfId="12734"/>
    <cellStyle name="Normal 2 18 7" xfId="12735"/>
    <cellStyle name="Normal 2 19" xfId="12736"/>
    <cellStyle name="Normal 2 19 2" xfId="12737"/>
    <cellStyle name="Normal 2 19 2 2" xfId="12738"/>
    <cellStyle name="Normal 2 19 2 2 2" xfId="12739"/>
    <cellStyle name="Normal 2 19 2 3" xfId="12740"/>
    <cellStyle name="Normal 2 19 2 4" xfId="12741"/>
    <cellStyle name="Normal 2 19 3" xfId="12742"/>
    <cellStyle name="Normal 2 19 3 2" xfId="12743"/>
    <cellStyle name="Normal 2 19 4" xfId="12744"/>
    <cellStyle name="Normal 2 19 5" xfId="12745"/>
    <cellStyle name="Normal 2 2" xfId="12746"/>
    <cellStyle name="Normal 2 2 10" xfId="12747"/>
    <cellStyle name="Normal 2 2 10 10" xfId="12748"/>
    <cellStyle name="Normal 2 2 10 10 2" xfId="12749"/>
    <cellStyle name="Normal 2 2 10 11" xfId="12750"/>
    <cellStyle name="Normal 2 2 10 12" xfId="12751"/>
    <cellStyle name="Normal 2 2 10 2" xfId="12752"/>
    <cellStyle name="Normal 2 2 10 2 10" xfId="12753"/>
    <cellStyle name="Normal 2 2 10 2 11" xfId="12754"/>
    <cellStyle name="Normal 2 2 10 2 2" xfId="12755"/>
    <cellStyle name="Normal 2 2 10 2 2 10" xfId="12756"/>
    <cellStyle name="Normal 2 2 10 2 2 2" xfId="12757"/>
    <cellStyle name="Normal 2 2 10 2 2 2 2" xfId="12758"/>
    <cellStyle name="Normal 2 2 10 2 2 2 2 2" xfId="12759"/>
    <cellStyle name="Normal 2 2 10 2 2 2 2 2 2" xfId="12760"/>
    <cellStyle name="Normal 2 2 10 2 2 2 2 2 2 2" xfId="12761"/>
    <cellStyle name="Normal 2 2 10 2 2 2 2 2 2 2 2" xfId="12762"/>
    <cellStyle name="Normal 2 2 10 2 2 2 2 2 2 3" xfId="12763"/>
    <cellStyle name="Normal 2 2 10 2 2 2 2 2 2 4" xfId="12764"/>
    <cellStyle name="Normal 2 2 10 2 2 2 2 2 3" xfId="12765"/>
    <cellStyle name="Normal 2 2 10 2 2 2 2 2 3 2" xfId="12766"/>
    <cellStyle name="Normal 2 2 10 2 2 2 2 2 4" xfId="12767"/>
    <cellStyle name="Normal 2 2 10 2 2 2 2 2 5" xfId="12768"/>
    <cellStyle name="Normal 2 2 10 2 2 2 2 3" xfId="12769"/>
    <cellStyle name="Normal 2 2 10 2 2 2 2 3 2" xfId="12770"/>
    <cellStyle name="Normal 2 2 10 2 2 2 2 3 2 2" xfId="12771"/>
    <cellStyle name="Normal 2 2 10 2 2 2 2 3 3" xfId="12772"/>
    <cellStyle name="Normal 2 2 10 2 2 2 2 3 4" xfId="12773"/>
    <cellStyle name="Normal 2 2 10 2 2 2 2 4" xfId="12774"/>
    <cellStyle name="Normal 2 2 10 2 2 2 2 4 2" xfId="12775"/>
    <cellStyle name="Normal 2 2 10 2 2 2 2 4 2 2" xfId="12776"/>
    <cellStyle name="Normal 2 2 10 2 2 2 2 4 3" xfId="12777"/>
    <cellStyle name="Normal 2 2 10 2 2 2 2 4 4" xfId="12778"/>
    <cellStyle name="Normal 2 2 10 2 2 2 2 5" xfId="12779"/>
    <cellStyle name="Normal 2 2 10 2 2 2 2 5 2" xfId="12780"/>
    <cellStyle name="Normal 2 2 10 2 2 2 2 6" xfId="12781"/>
    <cellStyle name="Normal 2 2 10 2 2 2 2 7" xfId="12782"/>
    <cellStyle name="Normal 2 2 10 2 2 2 3" xfId="12783"/>
    <cellStyle name="Normal 2 2 10 2 2 2 3 2" xfId="12784"/>
    <cellStyle name="Normal 2 2 10 2 2 2 3 2 2" xfId="12785"/>
    <cellStyle name="Normal 2 2 10 2 2 2 3 2 2 2" xfId="12786"/>
    <cellStyle name="Normal 2 2 10 2 2 2 3 2 2 2 2" xfId="12787"/>
    <cellStyle name="Normal 2 2 10 2 2 2 3 2 2 3" xfId="12788"/>
    <cellStyle name="Normal 2 2 10 2 2 2 3 2 2 4" xfId="12789"/>
    <cellStyle name="Normal 2 2 10 2 2 2 3 2 3" xfId="12790"/>
    <cellStyle name="Normal 2 2 10 2 2 2 3 2 3 2" xfId="12791"/>
    <cellStyle name="Normal 2 2 10 2 2 2 3 2 4" xfId="12792"/>
    <cellStyle name="Normal 2 2 10 2 2 2 3 2 5" xfId="12793"/>
    <cellStyle name="Normal 2 2 10 2 2 2 3 3" xfId="12794"/>
    <cellStyle name="Normal 2 2 10 2 2 2 3 3 2" xfId="12795"/>
    <cellStyle name="Normal 2 2 10 2 2 2 3 3 2 2" xfId="12796"/>
    <cellStyle name="Normal 2 2 10 2 2 2 3 3 3" xfId="12797"/>
    <cellStyle name="Normal 2 2 10 2 2 2 3 3 4" xfId="12798"/>
    <cellStyle name="Normal 2 2 10 2 2 2 3 4" xfId="12799"/>
    <cellStyle name="Normal 2 2 10 2 2 2 3 4 2" xfId="12800"/>
    <cellStyle name="Normal 2 2 10 2 2 2 3 4 2 2" xfId="12801"/>
    <cellStyle name="Normal 2 2 10 2 2 2 3 4 3" xfId="12802"/>
    <cellStyle name="Normal 2 2 10 2 2 2 3 4 4" xfId="12803"/>
    <cellStyle name="Normal 2 2 10 2 2 2 3 5" xfId="12804"/>
    <cellStyle name="Normal 2 2 10 2 2 2 3 5 2" xfId="12805"/>
    <cellStyle name="Normal 2 2 10 2 2 2 3 6" xfId="12806"/>
    <cellStyle name="Normal 2 2 10 2 2 2 3 7" xfId="12807"/>
    <cellStyle name="Normal 2 2 10 2 2 2 4" xfId="12808"/>
    <cellStyle name="Normal 2 2 10 2 2 2 4 2" xfId="12809"/>
    <cellStyle name="Normal 2 2 10 2 2 2 4 2 2" xfId="12810"/>
    <cellStyle name="Normal 2 2 10 2 2 2 4 2 2 2" xfId="12811"/>
    <cellStyle name="Normal 2 2 10 2 2 2 4 2 3" xfId="12812"/>
    <cellStyle name="Normal 2 2 10 2 2 2 4 2 4" xfId="12813"/>
    <cellStyle name="Normal 2 2 10 2 2 2 4 3" xfId="12814"/>
    <cellStyle name="Normal 2 2 10 2 2 2 4 3 2" xfId="12815"/>
    <cellStyle name="Normal 2 2 10 2 2 2 4 4" xfId="12816"/>
    <cellStyle name="Normal 2 2 10 2 2 2 4 5" xfId="12817"/>
    <cellStyle name="Normal 2 2 10 2 2 2 5" xfId="12818"/>
    <cellStyle name="Normal 2 2 10 2 2 2 5 2" xfId="12819"/>
    <cellStyle name="Normal 2 2 10 2 2 2 5 2 2" xfId="12820"/>
    <cellStyle name="Normal 2 2 10 2 2 2 5 3" xfId="12821"/>
    <cellStyle name="Normal 2 2 10 2 2 2 5 4" xfId="12822"/>
    <cellStyle name="Normal 2 2 10 2 2 2 6" xfId="12823"/>
    <cellStyle name="Normal 2 2 10 2 2 2 6 2" xfId="12824"/>
    <cellStyle name="Normal 2 2 10 2 2 2 6 2 2" xfId="12825"/>
    <cellStyle name="Normal 2 2 10 2 2 2 6 3" xfId="12826"/>
    <cellStyle name="Normal 2 2 10 2 2 2 6 4" xfId="12827"/>
    <cellStyle name="Normal 2 2 10 2 2 2 7" xfId="12828"/>
    <cellStyle name="Normal 2 2 10 2 2 2 7 2" xfId="12829"/>
    <cellStyle name="Normal 2 2 10 2 2 2 8" xfId="12830"/>
    <cellStyle name="Normal 2 2 10 2 2 2 9" xfId="12831"/>
    <cellStyle name="Normal 2 2 10 2 2 2_Tab1" xfId="12832"/>
    <cellStyle name="Normal 2 2 10 2 2 3" xfId="12833"/>
    <cellStyle name="Normal 2 2 10 2 2 3 2" xfId="12834"/>
    <cellStyle name="Normal 2 2 10 2 2 3 2 2" xfId="12835"/>
    <cellStyle name="Normal 2 2 10 2 2 3 2 2 2" xfId="12836"/>
    <cellStyle name="Normal 2 2 10 2 2 3 2 2 2 2" xfId="12837"/>
    <cellStyle name="Normal 2 2 10 2 2 3 2 2 3" xfId="12838"/>
    <cellStyle name="Normal 2 2 10 2 2 3 2 2 4" xfId="12839"/>
    <cellStyle name="Normal 2 2 10 2 2 3 2 3" xfId="12840"/>
    <cellStyle name="Normal 2 2 10 2 2 3 2 3 2" xfId="12841"/>
    <cellStyle name="Normal 2 2 10 2 2 3 2 4" xfId="12842"/>
    <cellStyle name="Normal 2 2 10 2 2 3 2 5" xfId="12843"/>
    <cellStyle name="Normal 2 2 10 2 2 3 3" xfId="12844"/>
    <cellStyle name="Normal 2 2 10 2 2 3 3 2" xfId="12845"/>
    <cellStyle name="Normal 2 2 10 2 2 3 3 2 2" xfId="12846"/>
    <cellStyle name="Normal 2 2 10 2 2 3 3 3" xfId="12847"/>
    <cellStyle name="Normal 2 2 10 2 2 3 3 4" xfId="12848"/>
    <cellStyle name="Normal 2 2 10 2 2 3 4" xfId="12849"/>
    <cellStyle name="Normal 2 2 10 2 2 3 4 2" xfId="12850"/>
    <cellStyle name="Normal 2 2 10 2 2 3 4 2 2" xfId="12851"/>
    <cellStyle name="Normal 2 2 10 2 2 3 4 3" xfId="12852"/>
    <cellStyle name="Normal 2 2 10 2 2 3 4 4" xfId="12853"/>
    <cellStyle name="Normal 2 2 10 2 2 3 5" xfId="12854"/>
    <cellStyle name="Normal 2 2 10 2 2 3 5 2" xfId="12855"/>
    <cellStyle name="Normal 2 2 10 2 2 3 6" xfId="12856"/>
    <cellStyle name="Normal 2 2 10 2 2 3 7" xfId="12857"/>
    <cellStyle name="Normal 2 2 10 2 2 4" xfId="12858"/>
    <cellStyle name="Normal 2 2 10 2 2 4 2" xfId="12859"/>
    <cellStyle name="Normal 2 2 10 2 2 4 2 2" xfId="12860"/>
    <cellStyle name="Normal 2 2 10 2 2 4 2 2 2" xfId="12861"/>
    <cellStyle name="Normal 2 2 10 2 2 4 2 2 2 2" xfId="12862"/>
    <cellStyle name="Normal 2 2 10 2 2 4 2 2 3" xfId="12863"/>
    <cellStyle name="Normal 2 2 10 2 2 4 2 2 4" xfId="12864"/>
    <cellStyle name="Normal 2 2 10 2 2 4 2 3" xfId="12865"/>
    <cellStyle name="Normal 2 2 10 2 2 4 2 3 2" xfId="12866"/>
    <cellStyle name="Normal 2 2 10 2 2 4 2 4" xfId="12867"/>
    <cellStyle name="Normal 2 2 10 2 2 4 2 5" xfId="12868"/>
    <cellStyle name="Normal 2 2 10 2 2 4 3" xfId="12869"/>
    <cellStyle name="Normal 2 2 10 2 2 4 3 2" xfId="12870"/>
    <cellStyle name="Normal 2 2 10 2 2 4 3 2 2" xfId="12871"/>
    <cellStyle name="Normal 2 2 10 2 2 4 3 3" xfId="12872"/>
    <cellStyle name="Normal 2 2 10 2 2 4 3 4" xfId="12873"/>
    <cellStyle name="Normal 2 2 10 2 2 4 4" xfId="12874"/>
    <cellStyle name="Normal 2 2 10 2 2 4 4 2" xfId="12875"/>
    <cellStyle name="Normal 2 2 10 2 2 4 4 2 2" xfId="12876"/>
    <cellStyle name="Normal 2 2 10 2 2 4 4 3" xfId="12877"/>
    <cellStyle name="Normal 2 2 10 2 2 4 4 4" xfId="12878"/>
    <cellStyle name="Normal 2 2 10 2 2 4 5" xfId="12879"/>
    <cellStyle name="Normal 2 2 10 2 2 4 5 2" xfId="12880"/>
    <cellStyle name="Normal 2 2 10 2 2 4 6" xfId="12881"/>
    <cellStyle name="Normal 2 2 10 2 2 4 7" xfId="12882"/>
    <cellStyle name="Normal 2 2 10 2 2 5" xfId="12883"/>
    <cellStyle name="Normal 2 2 10 2 2 5 2" xfId="12884"/>
    <cellStyle name="Normal 2 2 10 2 2 5 2 2" xfId="12885"/>
    <cellStyle name="Normal 2 2 10 2 2 5 2 2 2" xfId="12886"/>
    <cellStyle name="Normal 2 2 10 2 2 5 2 3" xfId="12887"/>
    <cellStyle name="Normal 2 2 10 2 2 5 2 4" xfId="12888"/>
    <cellStyle name="Normal 2 2 10 2 2 5 3" xfId="12889"/>
    <cellStyle name="Normal 2 2 10 2 2 5 3 2" xfId="12890"/>
    <cellStyle name="Normal 2 2 10 2 2 5 4" xfId="12891"/>
    <cellStyle name="Normal 2 2 10 2 2 5 5" xfId="12892"/>
    <cellStyle name="Normal 2 2 10 2 2 6" xfId="12893"/>
    <cellStyle name="Normal 2 2 10 2 2 6 2" xfId="12894"/>
    <cellStyle name="Normal 2 2 10 2 2 6 2 2" xfId="12895"/>
    <cellStyle name="Normal 2 2 10 2 2 6 3" xfId="12896"/>
    <cellStyle name="Normal 2 2 10 2 2 6 4" xfId="12897"/>
    <cellStyle name="Normal 2 2 10 2 2 7" xfId="12898"/>
    <cellStyle name="Normal 2 2 10 2 2 7 2" xfId="12899"/>
    <cellStyle name="Normal 2 2 10 2 2 7 2 2" xfId="12900"/>
    <cellStyle name="Normal 2 2 10 2 2 7 3" xfId="12901"/>
    <cellStyle name="Normal 2 2 10 2 2 7 4" xfId="12902"/>
    <cellStyle name="Normal 2 2 10 2 2 8" xfId="12903"/>
    <cellStyle name="Normal 2 2 10 2 2 8 2" xfId="12904"/>
    <cellStyle name="Normal 2 2 10 2 2 9" xfId="12905"/>
    <cellStyle name="Normal 2 2 10 2 2_Tab1" xfId="12906"/>
    <cellStyle name="Normal 2 2 10 2 3" xfId="12907"/>
    <cellStyle name="Normal 2 2 10 2 3 2" xfId="12908"/>
    <cellStyle name="Normal 2 2 10 2 3 2 2" xfId="12909"/>
    <cellStyle name="Normal 2 2 10 2 3 2 2 2" xfId="12910"/>
    <cellStyle name="Normal 2 2 10 2 3 2 2 2 2" xfId="12911"/>
    <cellStyle name="Normal 2 2 10 2 3 2 2 2 2 2" xfId="12912"/>
    <cellStyle name="Normal 2 2 10 2 3 2 2 2 3" xfId="12913"/>
    <cellStyle name="Normal 2 2 10 2 3 2 2 2 4" xfId="12914"/>
    <cellStyle name="Normal 2 2 10 2 3 2 2 3" xfId="12915"/>
    <cellStyle name="Normal 2 2 10 2 3 2 2 3 2" xfId="12916"/>
    <cellStyle name="Normal 2 2 10 2 3 2 2 4" xfId="12917"/>
    <cellStyle name="Normal 2 2 10 2 3 2 2 5" xfId="12918"/>
    <cellStyle name="Normal 2 2 10 2 3 2 3" xfId="12919"/>
    <cellStyle name="Normal 2 2 10 2 3 2 3 2" xfId="12920"/>
    <cellStyle name="Normal 2 2 10 2 3 2 3 2 2" xfId="12921"/>
    <cellStyle name="Normal 2 2 10 2 3 2 3 3" xfId="12922"/>
    <cellStyle name="Normal 2 2 10 2 3 2 3 4" xfId="12923"/>
    <cellStyle name="Normal 2 2 10 2 3 2 4" xfId="12924"/>
    <cellStyle name="Normal 2 2 10 2 3 2 4 2" xfId="12925"/>
    <cellStyle name="Normal 2 2 10 2 3 2 4 2 2" xfId="12926"/>
    <cellStyle name="Normal 2 2 10 2 3 2 4 3" xfId="12927"/>
    <cellStyle name="Normal 2 2 10 2 3 2 4 4" xfId="12928"/>
    <cellStyle name="Normal 2 2 10 2 3 2 5" xfId="12929"/>
    <cellStyle name="Normal 2 2 10 2 3 2 5 2" xfId="12930"/>
    <cellStyle name="Normal 2 2 10 2 3 2 6" xfId="12931"/>
    <cellStyle name="Normal 2 2 10 2 3 2 7" xfId="12932"/>
    <cellStyle name="Normal 2 2 10 2 3 3" xfId="12933"/>
    <cellStyle name="Normal 2 2 10 2 3 3 2" xfId="12934"/>
    <cellStyle name="Normal 2 2 10 2 3 3 2 2" xfId="12935"/>
    <cellStyle name="Normal 2 2 10 2 3 3 2 2 2" xfId="12936"/>
    <cellStyle name="Normal 2 2 10 2 3 3 2 2 2 2" xfId="12937"/>
    <cellStyle name="Normal 2 2 10 2 3 3 2 2 3" xfId="12938"/>
    <cellStyle name="Normal 2 2 10 2 3 3 2 2 4" xfId="12939"/>
    <cellStyle name="Normal 2 2 10 2 3 3 2 3" xfId="12940"/>
    <cellStyle name="Normal 2 2 10 2 3 3 2 3 2" xfId="12941"/>
    <cellStyle name="Normal 2 2 10 2 3 3 2 4" xfId="12942"/>
    <cellStyle name="Normal 2 2 10 2 3 3 2 5" xfId="12943"/>
    <cellStyle name="Normal 2 2 10 2 3 3 3" xfId="12944"/>
    <cellStyle name="Normal 2 2 10 2 3 3 3 2" xfId="12945"/>
    <cellStyle name="Normal 2 2 10 2 3 3 3 2 2" xfId="12946"/>
    <cellStyle name="Normal 2 2 10 2 3 3 3 3" xfId="12947"/>
    <cellStyle name="Normal 2 2 10 2 3 3 3 4" xfId="12948"/>
    <cellStyle name="Normal 2 2 10 2 3 3 4" xfId="12949"/>
    <cellStyle name="Normal 2 2 10 2 3 3 4 2" xfId="12950"/>
    <cellStyle name="Normal 2 2 10 2 3 3 4 2 2" xfId="12951"/>
    <cellStyle name="Normal 2 2 10 2 3 3 4 3" xfId="12952"/>
    <cellStyle name="Normal 2 2 10 2 3 3 4 4" xfId="12953"/>
    <cellStyle name="Normal 2 2 10 2 3 3 5" xfId="12954"/>
    <cellStyle name="Normal 2 2 10 2 3 3 5 2" xfId="12955"/>
    <cellStyle name="Normal 2 2 10 2 3 3 6" xfId="12956"/>
    <cellStyle name="Normal 2 2 10 2 3 3 7" xfId="12957"/>
    <cellStyle name="Normal 2 2 10 2 3 4" xfId="12958"/>
    <cellStyle name="Normal 2 2 10 2 3 4 2" xfId="12959"/>
    <cellStyle name="Normal 2 2 10 2 3 4 2 2" xfId="12960"/>
    <cellStyle name="Normal 2 2 10 2 3 4 2 2 2" xfId="12961"/>
    <cellStyle name="Normal 2 2 10 2 3 4 2 3" xfId="12962"/>
    <cellStyle name="Normal 2 2 10 2 3 4 2 4" xfId="12963"/>
    <cellStyle name="Normal 2 2 10 2 3 4 3" xfId="12964"/>
    <cellStyle name="Normal 2 2 10 2 3 4 3 2" xfId="12965"/>
    <cellStyle name="Normal 2 2 10 2 3 4 4" xfId="12966"/>
    <cellStyle name="Normal 2 2 10 2 3 4 5" xfId="12967"/>
    <cellStyle name="Normal 2 2 10 2 3 5" xfId="12968"/>
    <cellStyle name="Normal 2 2 10 2 3 5 2" xfId="12969"/>
    <cellStyle name="Normal 2 2 10 2 3 5 2 2" xfId="12970"/>
    <cellStyle name="Normal 2 2 10 2 3 5 3" xfId="12971"/>
    <cellStyle name="Normal 2 2 10 2 3 5 4" xfId="12972"/>
    <cellStyle name="Normal 2 2 10 2 3 6" xfId="12973"/>
    <cellStyle name="Normal 2 2 10 2 3 6 2" xfId="12974"/>
    <cellStyle name="Normal 2 2 10 2 3 6 2 2" xfId="12975"/>
    <cellStyle name="Normal 2 2 10 2 3 6 3" xfId="12976"/>
    <cellStyle name="Normal 2 2 10 2 3 6 4" xfId="12977"/>
    <cellStyle name="Normal 2 2 10 2 3 7" xfId="12978"/>
    <cellStyle name="Normal 2 2 10 2 3 7 2" xfId="12979"/>
    <cellStyle name="Normal 2 2 10 2 3 8" xfId="12980"/>
    <cellStyle name="Normal 2 2 10 2 3 9" xfId="12981"/>
    <cellStyle name="Normal 2 2 10 2 3_Tab1" xfId="12982"/>
    <cellStyle name="Normal 2 2 10 2 4" xfId="12983"/>
    <cellStyle name="Normal 2 2 10 2 4 2" xfId="12984"/>
    <cellStyle name="Normal 2 2 10 2 4 2 2" xfId="12985"/>
    <cellStyle name="Normal 2 2 10 2 4 2 2 2" xfId="12986"/>
    <cellStyle name="Normal 2 2 10 2 4 2 2 2 2" xfId="12987"/>
    <cellStyle name="Normal 2 2 10 2 4 2 2 3" xfId="12988"/>
    <cellStyle name="Normal 2 2 10 2 4 2 2 4" xfId="12989"/>
    <cellStyle name="Normal 2 2 10 2 4 2 3" xfId="12990"/>
    <cellStyle name="Normal 2 2 10 2 4 2 3 2" xfId="12991"/>
    <cellStyle name="Normal 2 2 10 2 4 2 4" xfId="12992"/>
    <cellStyle name="Normal 2 2 10 2 4 2 5" xfId="12993"/>
    <cellStyle name="Normal 2 2 10 2 4 3" xfId="12994"/>
    <cellStyle name="Normal 2 2 10 2 4 3 2" xfId="12995"/>
    <cellStyle name="Normal 2 2 10 2 4 3 2 2" xfId="12996"/>
    <cellStyle name="Normal 2 2 10 2 4 3 3" xfId="12997"/>
    <cellStyle name="Normal 2 2 10 2 4 3 4" xfId="12998"/>
    <cellStyle name="Normal 2 2 10 2 4 4" xfId="12999"/>
    <cellStyle name="Normal 2 2 10 2 4 4 2" xfId="13000"/>
    <cellStyle name="Normal 2 2 10 2 4 4 2 2" xfId="13001"/>
    <cellStyle name="Normal 2 2 10 2 4 4 3" xfId="13002"/>
    <cellStyle name="Normal 2 2 10 2 4 4 4" xfId="13003"/>
    <cellStyle name="Normal 2 2 10 2 4 5" xfId="13004"/>
    <cellStyle name="Normal 2 2 10 2 4 5 2" xfId="13005"/>
    <cellStyle name="Normal 2 2 10 2 4 6" xfId="13006"/>
    <cellStyle name="Normal 2 2 10 2 4 7" xfId="13007"/>
    <cellStyle name="Normal 2 2 10 2 5" xfId="13008"/>
    <cellStyle name="Normal 2 2 10 2 5 2" xfId="13009"/>
    <cellStyle name="Normal 2 2 10 2 5 2 2" xfId="13010"/>
    <cellStyle name="Normal 2 2 10 2 5 2 2 2" xfId="13011"/>
    <cellStyle name="Normal 2 2 10 2 5 2 2 2 2" xfId="13012"/>
    <cellStyle name="Normal 2 2 10 2 5 2 2 3" xfId="13013"/>
    <cellStyle name="Normal 2 2 10 2 5 2 2 4" xfId="13014"/>
    <cellStyle name="Normal 2 2 10 2 5 2 3" xfId="13015"/>
    <cellStyle name="Normal 2 2 10 2 5 2 3 2" xfId="13016"/>
    <cellStyle name="Normal 2 2 10 2 5 2 4" xfId="13017"/>
    <cellStyle name="Normal 2 2 10 2 5 2 5" xfId="13018"/>
    <cellStyle name="Normal 2 2 10 2 5 3" xfId="13019"/>
    <cellStyle name="Normal 2 2 10 2 5 3 2" xfId="13020"/>
    <cellStyle name="Normal 2 2 10 2 5 3 2 2" xfId="13021"/>
    <cellStyle name="Normal 2 2 10 2 5 3 3" xfId="13022"/>
    <cellStyle name="Normal 2 2 10 2 5 3 4" xfId="13023"/>
    <cellStyle name="Normal 2 2 10 2 5 4" xfId="13024"/>
    <cellStyle name="Normal 2 2 10 2 5 4 2" xfId="13025"/>
    <cellStyle name="Normal 2 2 10 2 5 4 2 2" xfId="13026"/>
    <cellStyle name="Normal 2 2 10 2 5 4 3" xfId="13027"/>
    <cellStyle name="Normal 2 2 10 2 5 4 4" xfId="13028"/>
    <cellStyle name="Normal 2 2 10 2 5 5" xfId="13029"/>
    <cellStyle name="Normal 2 2 10 2 5 5 2" xfId="13030"/>
    <cellStyle name="Normal 2 2 10 2 5 6" xfId="13031"/>
    <cellStyle name="Normal 2 2 10 2 5 7" xfId="13032"/>
    <cellStyle name="Normal 2 2 10 2 6" xfId="13033"/>
    <cellStyle name="Normal 2 2 10 2 6 2" xfId="13034"/>
    <cellStyle name="Normal 2 2 10 2 6 2 2" xfId="13035"/>
    <cellStyle name="Normal 2 2 10 2 6 2 2 2" xfId="13036"/>
    <cellStyle name="Normal 2 2 10 2 6 2 3" xfId="13037"/>
    <cellStyle name="Normal 2 2 10 2 6 2 4" xfId="13038"/>
    <cellStyle name="Normal 2 2 10 2 6 3" xfId="13039"/>
    <cellStyle name="Normal 2 2 10 2 6 3 2" xfId="13040"/>
    <cellStyle name="Normal 2 2 10 2 6 4" xfId="13041"/>
    <cellStyle name="Normal 2 2 10 2 6 5" xfId="13042"/>
    <cellStyle name="Normal 2 2 10 2 7" xfId="13043"/>
    <cellStyle name="Normal 2 2 10 2 7 2" xfId="13044"/>
    <cellStyle name="Normal 2 2 10 2 7 2 2" xfId="13045"/>
    <cellStyle name="Normal 2 2 10 2 7 3" xfId="13046"/>
    <cellStyle name="Normal 2 2 10 2 7 4" xfId="13047"/>
    <cellStyle name="Normal 2 2 10 2 8" xfId="13048"/>
    <cellStyle name="Normal 2 2 10 2 8 2" xfId="13049"/>
    <cellStyle name="Normal 2 2 10 2 8 2 2" xfId="13050"/>
    <cellStyle name="Normal 2 2 10 2 8 3" xfId="13051"/>
    <cellStyle name="Normal 2 2 10 2 8 4" xfId="13052"/>
    <cellStyle name="Normal 2 2 10 2 9" xfId="13053"/>
    <cellStyle name="Normal 2 2 10 2 9 2" xfId="13054"/>
    <cellStyle name="Normal 2 2 10 2_Tab1" xfId="13055"/>
    <cellStyle name="Normal 2 2 10 3" xfId="13056"/>
    <cellStyle name="Normal 2 2 10 3 10" xfId="13057"/>
    <cellStyle name="Normal 2 2 10 3 2" xfId="13058"/>
    <cellStyle name="Normal 2 2 10 3 2 2" xfId="13059"/>
    <cellStyle name="Normal 2 2 10 3 2 2 2" xfId="13060"/>
    <cellStyle name="Normal 2 2 10 3 2 2 2 2" xfId="13061"/>
    <cellStyle name="Normal 2 2 10 3 2 2 2 2 2" xfId="13062"/>
    <cellStyle name="Normal 2 2 10 3 2 2 2 2 2 2" xfId="13063"/>
    <cellStyle name="Normal 2 2 10 3 2 2 2 2 3" xfId="13064"/>
    <cellStyle name="Normal 2 2 10 3 2 2 2 2 4" xfId="13065"/>
    <cellStyle name="Normal 2 2 10 3 2 2 2 3" xfId="13066"/>
    <cellStyle name="Normal 2 2 10 3 2 2 2 3 2" xfId="13067"/>
    <cellStyle name="Normal 2 2 10 3 2 2 2 4" xfId="13068"/>
    <cellStyle name="Normal 2 2 10 3 2 2 2 5" xfId="13069"/>
    <cellStyle name="Normal 2 2 10 3 2 2 3" xfId="13070"/>
    <cellStyle name="Normal 2 2 10 3 2 2 3 2" xfId="13071"/>
    <cellStyle name="Normal 2 2 10 3 2 2 3 2 2" xfId="13072"/>
    <cellStyle name="Normal 2 2 10 3 2 2 3 3" xfId="13073"/>
    <cellStyle name="Normal 2 2 10 3 2 2 3 4" xfId="13074"/>
    <cellStyle name="Normal 2 2 10 3 2 2 4" xfId="13075"/>
    <cellStyle name="Normal 2 2 10 3 2 2 4 2" xfId="13076"/>
    <cellStyle name="Normal 2 2 10 3 2 2 4 2 2" xfId="13077"/>
    <cellStyle name="Normal 2 2 10 3 2 2 4 3" xfId="13078"/>
    <cellStyle name="Normal 2 2 10 3 2 2 4 4" xfId="13079"/>
    <cellStyle name="Normal 2 2 10 3 2 2 5" xfId="13080"/>
    <cellStyle name="Normal 2 2 10 3 2 2 5 2" xfId="13081"/>
    <cellStyle name="Normal 2 2 10 3 2 2 6" xfId="13082"/>
    <cellStyle name="Normal 2 2 10 3 2 2 7" xfId="13083"/>
    <cellStyle name="Normal 2 2 10 3 2 3" xfId="13084"/>
    <cellStyle name="Normal 2 2 10 3 2 3 2" xfId="13085"/>
    <cellStyle name="Normal 2 2 10 3 2 3 2 2" xfId="13086"/>
    <cellStyle name="Normal 2 2 10 3 2 3 2 2 2" xfId="13087"/>
    <cellStyle name="Normal 2 2 10 3 2 3 2 2 2 2" xfId="13088"/>
    <cellStyle name="Normal 2 2 10 3 2 3 2 2 3" xfId="13089"/>
    <cellStyle name="Normal 2 2 10 3 2 3 2 2 4" xfId="13090"/>
    <cellStyle name="Normal 2 2 10 3 2 3 2 3" xfId="13091"/>
    <cellStyle name="Normal 2 2 10 3 2 3 2 3 2" xfId="13092"/>
    <cellStyle name="Normal 2 2 10 3 2 3 2 4" xfId="13093"/>
    <cellStyle name="Normal 2 2 10 3 2 3 2 5" xfId="13094"/>
    <cellStyle name="Normal 2 2 10 3 2 3 3" xfId="13095"/>
    <cellStyle name="Normal 2 2 10 3 2 3 3 2" xfId="13096"/>
    <cellStyle name="Normal 2 2 10 3 2 3 3 2 2" xfId="13097"/>
    <cellStyle name="Normal 2 2 10 3 2 3 3 3" xfId="13098"/>
    <cellStyle name="Normal 2 2 10 3 2 3 3 4" xfId="13099"/>
    <cellStyle name="Normal 2 2 10 3 2 3 4" xfId="13100"/>
    <cellStyle name="Normal 2 2 10 3 2 3 4 2" xfId="13101"/>
    <cellStyle name="Normal 2 2 10 3 2 3 4 2 2" xfId="13102"/>
    <cellStyle name="Normal 2 2 10 3 2 3 4 3" xfId="13103"/>
    <cellStyle name="Normal 2 2 10 3 2 3 4 4" xfId="13104"/>
    <cellStyle name="Normal 2 2 10 3 2 3 5" xfId="13105"/>
    <cellStyle name="Normal 2 2 10 3 2 3 5 2" xfId="13106"/>
    <cellStyle name="Normal 2 2 10 3 2 3 6" xfId="13107"/>
    <cellStyle name="Normal 2 2 10 3 2 3 7" xfId="13108"/>
    <cellStyle name="Normal 2 2 10 3 2 4" xfId="13109"/>
    <cellStyle name="Normal 2 2 10 3 2 4 2" xfId="13110"/>
    <cellStyle name="Normal 2 2 10 3 2 4 2 2" xfId="13111"/>
    <cellStyle name="Normal 2 2 10 3 2 4 2 2 2" xfId="13112"/>
    <cellStyle name="Normal 2 2 10 3 2 4 2 3" xfId="13113"/>
    <cellStyle name="Normal 2 2 10 3 2 4 2 4" xfId="13114"/>
    <cellStyle name="Normal 2 2 10 3 2 4 3" xfId="13115"/>
    <cellStyle name="Normal 2 2 10 3 2 4 3 2" xfId="13116"/>
    <cellStyle name="Normal 2 2 10 3 2 4 4" xfId="13117"/>
    <cellStyle name="Normal 2 2 10 3 2 4 5" xfId="13118"/>
    <cellStyle name="Normal 2 2 10 3 2 5" xfId="13119"/>
    <cellStyle name="Normal 2 2 10 3 2 5 2" xfId="13120"/>
    <cellStyle name="Normal 2 2 10 3 2 5 2 2" xfId="13121"/>
    <cellStyle name="Normal 2 2 10 3 2 5 3" xfId="13122"/>
    <cellStyle name="Normal 2 2 10 3 2 5 4" xfId="13123"/>
    <cellStyle name="Normal 2 2 10 3 2 6" xfId="13124"/>
    <cellStyle name="Normal 2 2 10 3 2 6 2" xfId="13125"/>
    <cellStyle name="Normal 2 2 10 3 2 6 2 2" xfId="13126"/>
    <cellStyle name="Normal 2 2 10 3 2 6 3" xfId="13127"/>
    <cellStyle name="Normal 2 2 10 3 2 6 4" xfId="13128"/>
    <cellStyle name="Normal 2 2 10 3 2 7" xfId="13129"/>
    <cellStyle name="Normal 2 2 10 3 2 7 2" xfId="13130"/>
    <cellStyle name="Normal 2 2 10 3 2 8" xfId="13131"/>
    <cellStyle name="Normal 2 2 10 3 2 9" xfId="13132"/>
    <cellStyle name="Normal 2 2 10 3 2_Tab1" xfId="13133"/>
    <cellStyle name="Normal 2 2 10 3 3" xfId="13134"/>
    <cellStyle name="Normal 2 2 10 3 3 2" xfId="13135"/>
    <cellStyle name="Normal 2 2 10 3 3 2 2" xfId="13136"/>
    <cellStyle name="Normal 2 2 10 3 3 2 2 2" xfId="13137"/>
    <cellStyle name="Normal 2 2 10 3 3 2 2 2 2" xfId="13138"/>
    <cellStyle name="Normal 2 2 10 3 3 2 2 3" xfId="13139"/>
    <cellStyle name="Normal 2 2 10 3 3 2 2 4" xfId="13140"/>
    <cellStyle name="Normal 2 2 10 3 3 2 3" xfId="13141"/>
    <cellStyle name="Normal 2 2 10 3 3 2 3 2" xfId="13142"/>
    <cellStyle name="Normal 2 2 10 3 3 2 4" xfId="13143"/>
    <cellStyle name="Normal 2 2 10 3 3 2 5" xfId="13144"/>
    <cellStyle name="Normal 2 2 10 3 3 3" xfId="13145"/>
    <cellStyle name="Normal 2 2 10 3 3 3 2" xfId="13146"/>
    <cellStyle name="Normal 2 2 10 3 3 3 2 2" xfId="13147"/>
    <cellStyle name="Normal 2 2 10 3 3 3 3" xfId="13148"/>
    <cellStyle name="Normal 2 2 10 3 3 3 4" xfId="13149"/>
    <cellStyle name="Normal 2 2 10 3 3 4" xfId="13150"/>
    <cellStyle name="Normal 2 2 10 3 3 4 2" xfId="13151"/>
    <cellStyle name="Normal 2 2 10 3 3 4 2 2" xfId="13152"/>
    <cellStyle name="Normal 2 2 10 3 3 4 3" xfId="13153"/>
    <cellStyle name="Normal 2 2 10 3 3 4 4" xfId="13154"/>
    <cellStyle name="Normal 2 2 10 3 3 5" xfId="13155"/>
    <cellStyle name="Normal 2 2 10 3 3 5 2" xfId="13156"/>
    <cellStyle name="Normal 2 2 10 3 3 6" xfId="13157"/>
    <cellStyle name="Normal 2 2 10 3 3 7" xfId="13158"/>
    <cellStyle name="Normal 2 2 10 3 4" xfId="13159"/>
    <cellStyle name="Normal 2 2 10 3 4 2" xfId="13160"/>
    <cellStyle name="Normal 2 2 10 3 4 2 2" xfId="13161"/>
    <cellStyle name="Normal 2 2 10 3 4 2 2 2" xfId="13162"/>
    <cellStyle name="Normal 2 2 10 3 4 2 2 2 2" xfId="13163"/>
    <cellStyle name="Normal 2 2 10 3 4 2 2 3" xfId="13164"/>
    <cellStyle name="Normal 2 2 10 3 4 2 2 4" xfId="13165"/>
    <cellStyle name="Normal 2 2 10 3 4 2 3" xfId="13166"/>
    <cellStyle name="Normal 2 2 10 3 4 2 3 2" xfId="13167"/>
    <cellStyle name="Normal 2 2 10 3 4 2 4" xfId="13168"/>
    <cellStyle name="Normal 2 2 10 3 4 2 5" xfId="13169"/>
    <cellStyle name="Normal 2 2 10 3 4 3" xfId="13170"/>
    <cellStyle name="Normal 2 2 10 3 4 3 2" xfId="13171"/>
    <cellStyle name="Normal 2 2 10 3 4 3 2 2" xfId="13172"/>
    <cellStyle name="Normal 2 2 10 3 4 3 3" xfId="13173"/>
    <cellStyle name="Normal 2 2 10 3 4 3 4" xfId="13174"/>
    <cellStyle name="Normal 2 2 10 3 4 4" xfId="13175"/>
    <cellStyle name="Normal 2 2 10 3 4 4 2" xfId="13176"/>
    <cellStyle name="Normal 2 2 10 3 4 4 2 2" xfId="13177"/>
    <cellStyle name="Normal 2 2 10 3 4 4 3" xfId="13178"/>
    <cellStyle name="Normal 2 2 10 3 4 4 4" xfId="13179"/>
    <cellStyle name="Normal 2 2 10 3 4 5" xfId="13180"/>
    <cellStyle name="Normal 2 2 10 3 4 5 2" xfId="13181"/>
    <cellStyle name="Normal 2 2 10 3 4 6" xfId="13182"/>
    <cellStyle name="Normal 2 2 10 3 4 7" xfId="13183"/>
    <cellStyle name="Normal 2 2 10 3 5" xfId="13184"/>
    <cellStyle name="Normal 2 2 10 3 5 2" xfId="13185"/>
    <cellStyle name="Normal 2 2 10 3 5 2 2" xfId="13186"/>
    <cellStyle name="Normal 2 2 10 3 5 2 2 2" xfId="13187"/>
    <cellStyle name="Normal 2 2 10 3 5 2 3" xfId="13188"/>
    <cellStyle name="Normal 2 2 10 3 5 2 4" xfId="13189"/>
    <cellStyle name="Normal 2 2 10 3 5 3" xfId="13190"/>
    <cellStyle name="Normal 2 2 10 3 5 3 2" xfId="13191"/>
    <cellStyle name="Normal 2 2 10 3 5 4" xfId="13192"/>
    <cellStyle name="Normal 2 2 10 3 5 5" xfId="13193"/>
    <cellStyle name="Normal 2 2 10 3 6" xfId="13194"/>
    <cellStyle name="Normal 2 2 10 3 6 2" xfId="13195"/>
    <cellStyle name="Normal 2 2 10 3 6 2 2" xfId="13196"/>
    <cellStyle name="Normal 2 2 10 3 6 3" xfId="13197"/>
    <cellStyle name="Normal 2 2 10 3 6 4" xfId="13198"/>
    <cellStyle name="Normal 2 2 10 3 7" xfId="13199"/>
    <cellStyle name="Normal 2 2 10 3 7 2" xfId="13200"/>
    <cellStyle name="Normal 2 2 10 3 7 2 2" xfId="13201"/>
    <cellStyle name="Normal 2 2 10 3 7 3" xfId="13202"/>
    <cellStyle name="Normal 2 2 10 3 7 4" xfId="13203"/>
    <cellStyle name="Normal 2 2 10 3 8" xfId="13204"/>
    <cellStyle name="Normal 2 2 10 3 8 2" xfId="13205"/>
    <cellStyle name="Normal 2 2 10 3 9" xfId="13206"/>
    <cellStyle name="Normal 2 2 10 3_Tab1" xfId="13207"/>
    <cellStyle name="Normal 2 2 10 4" xfId="13208"/>
    <cellStyle name="Normal 2 2 10 4 2" xfId="13209"/>
    <cellStyle name="Normal 2 2 10 4 2 2" xfId="13210"/>
    <cellStyle name="Normal 2 2 10 4 2 2 2" xfId="13211"/>
    <cellStyle name="Normal 2 2 10 4 2 2 2 2" xfId="13212"/>
    <cellStyle name="Normal 2 2 10 4 2 2 2 2 2" xfId="13213"/>
    <cellStyle name="Normal 2 2 10 4 2 2 2 3" xfId="13214"/>
    <cellStyle name="Normal 2 2 10 4 2 2 2 4" xfId="13215"/>
    <cellStyle name="Normal 2 2 10 4 2 2 3" xfId="13216"/>
    <cellStyle name="Normal 2 2 10 4 2 2 3 2" xfId="13217"/>
    <cellStyle name="Normal 2 2 10 4 2 2 4" xfId="13218"/>
    <cellStyle name="Normal 2 2 10 4 2 2 5" xfId="13219"/>
    <cellStyle name="Normal 2 2 10 4 2 3" xfId="13220"/>
    <cellStyle name="Normal 2 2 10 4 2 3 2" xfId="13221"/>
    <cellStyle name="Normal 2 2 10 4 2 3 2 2" xfId="13222"/>
    <cellStyle name="Normal 2 2 10 4 2 3 3" xfId="13223"/>
    <cellStyle name="Normal 2 2 10 4 2 3 4" xfId="13224"/>
    <cellStyle name="Normal 2 2 10 4 2 4" xfId="13225"/>
    <cellStyle name="Normal 2 2 10 4 2 4 2" xfId="13226"/>
    <cellStyle name="Normal 2 2 10 4 2 4 2 2" xfId="13227"/>
    <cellStyle name="Normal 2 2 10 4 2 4 3" xfId="13228"/>
    <cellStyle name="Normal 2 2 10 4 2 4 4" xfId="13229"/>
    <cellStyle name="Normal 2 2 10 4 2 5" xfId="13230"/>
    <cellStyle name="Normal 2 2 10 4 2 5 2" xfId="13231"/>
    <cellStyle name="Normal 2 2 10 4 2 6" xfId="13232"/>
    <cellStyle name="Normal 2 2 10 4 2 7" xfId="13233"/>
    <cellStyle name="Normal 2 2 10 4 3" xfId="13234"/>
    <cellStyle name="Normal 2 2 10 4 3 2" xfId="13235"/>
    <cellStyle name="Normal 2 2 10 4 3 2 2" xfId="13236"/>
    <cellStyle name="Normal 2 2 10 4 3 2 2 2" xfId="13237"/>
    <cellStyle name="Normal 2 2 10 4 3 2 2 2 2" xfId="13238"/>
    <cellStyle name="Normal 2 2 10 4 3 2 2 3" xfId="13239"/>
    <cellStyle name="Normal 2 2 10 4 3 2 2 4" xfId="13240"/>
    <cellStyle name="Normal 2 2 10 4 3 2 3" xfId="13241"/>
    <cellStyle name="Normal 2 2 10 4 3 2 3 2" xfId="13242"/>
    <cellStyle name="Normal 2 2 10 4 3 2 4" xfId="13243"/>
    <cellStyle name="Normal 2 2 10 4 3 2 5" xfId="13244"/>
    <cellStyle name="Normal 2 2 10 4 3 3" xfId="13245"/>
    <cellStyle name="Normal 2 2 10 4 3 3 2" xfId="13246"/>
    <cellStyle name="Normal 2 2 10 4 3 3 2 2" xfId="13247"/>
    <cellStyle name="Normal 2 2 10 4 3 3 3" xfId="13248"/>
    <cellStyle name="Normal 2 2 10 4 3 3 4" xfId="13249"/>
    <cellStyle name="Normal 2 2 10 4 3 4" xfId="13250"/>
    <cellStyle name="Normal 2 2 10 4 3 4 2" xfId="13251"/>
    <cellStyle name="Normal 2 2 10 4 3 4 2 2" xfId="13252"/>
    <cellStyle name="Normal 2 2 10 4 3 4 3" xfId="13253"/>
    <cellStyle name="Normal 2 2 10 4 3 4 4" xfId="13254"/>
    <cellStyle name="Normal 2 2 10 4 3 5" xfId="13255"/>
    <cellStyle name="Normal 2 2 10 4 3 5 2" xfId="13256"/>
    <cellStyle name="Normal 2 2 10 4 3 6" xfId="13257"/>
    <cellStyle name="Normal 2 2 10 4 3 7" xfId="13258"/>
    <cellStyle name="Normal 2 2 10 4 4" xfId="13259"/>
    <cellStyle name="Normal 2 2 10 4 4 2" xfId="13260"/>
    <cellStyle name="Normal 2 2 10 4 4 2 2" xfId="13261"/>
    <cellStyle name="Normal 2 2 10 4 4 2 2 2" xfId="13262"/>
    <cellStyle name="Normal 2 2 10 4 4 2 3" xfId="13263"/>
    <cellStyle name="Normal 2 2 10 4 4 2 4" xfId="13264"/>
    <cellStyle name="Normal 2 2 10 4 4 3" xfId="13265"/>
    <cellStyle name="Normal 2 2 10 4 4 3 2" xfId="13266"/>
    <cellStyle name="Normal 2 2 10 4 4 4" xfId="13267"/>
    <cellStyle name="Normal 2 2 10 4 4 5" xfId="13268"/>
    <cellStyle name="Normal 2 2 10 4 5" xfId="13269"/>
    <cellStyle name="Normal 2 2 10 4 5 2" xfId="13270"/>
    <cellStyle name="Normal 2 2 10 4 5 2 2" xfId="13271"/>
    <cellStyle name="Normal 2 2 10 4 5 3" xfId="13272"/>
    <cellStyle name="Normal 2 2 10 4 5 4" xfId="13273"/>
    <cellStyle name="Normal 2 2 10 4 6" xfId="13274"/>
    <cellStyle name="Normal 2 2 10 4 6 2" xfId="13275"/>
    <cellStyle name="Normal 2 2 10 4 6 2 2" xfId="13276"/>
    <cellStyle name="Normal 2 2 10 4 6 3" xfId="13277"/>
    <cellStyle name="Normal 2 2 10 4 6 4" xfId="13278"/>
    <cellStyle name="Normal 2 2 10 4 7" xfId="13279"/>
    <cellStyle name="Normal 2 2 10 4 7 2" xfId="13280"/>
    <cellStyle name="Normal 2 2 10 4 8" xfId="13281"/>
    <cellStyle name="Normal 2 2 10 4 9" xfId="13282"/>
    <cellStyle name="Normal 2 2 10 4_Tab1" xfId="13283"/>
    <cellStyle name="Normal 2 2 10 5" xfId="13284"/>
    <cellStyle name="Normal 2 2 10 5 2" xfId="13285"/>
    <cellStyle name="Normal 2 2 10 5 2 2" xfId="13286"/>
    <cellStyle name="Normal 2 2 10 5 2 2 2" xfId="13287"/>
    <cellStyle name="Normal 2 2 10 5 2 2 2 2" xfId="13288"/>
    <cellStyle name="Normal 2 2 10 5 2 2 3" xfId="13289"/>
    <cellStyle name="Normal 2 2 10 5 2 2 4" xfId="13290"/>
    <cellStyle name="Normal 2 2 10 5 2 3" xfId="13291"/>
    <cellStyle name="Normal 2 2 10 5 2 3 2" xfId="13292"/>
    <cellStyle name="Normal 2 2 10 5 2 4" xfId="13293"/>
    <cellStyle name="Normal 2 2 10 5 2 5" xfId="13294"/>
    <cellStyle name="Normal 2 2 10 5 3" xfId="13295"/>
    <cellStyle name="Normal 2 2 10 5 3 2" xfId="13296"/>
    <cellStyle name="Normal 2 2 10 5 3 2 2" xfId="13297"/>
    <cellStyle name="Normal 2 2 10 5 3 3" xfId="13298"/>
    <cellStyle name="Normal 2 2 10 5 3 4" xfId="13299"/>
    <cellStyle name="Normal 2 2 10 5 4" xfId="13300"/>
    <cellStyle name="Normal 2 2 10 5 4 2" xfId="13301"/>
    <cellStyle name="Normal 2 2 10 5 4 2 2" xfId="13302"/>
    <cellStyle name="Normal 2 2 10 5 4 3" xfId="13303"/>
    <cellStyle name="Normal 2 2 10 5 4 4" xfId="13304"/>
    <cellStyle name="Normal 2 2 10 5 5" xfId="13305"/>
    <cellStyle name="Normal 2 2 10 5 5 2" xfId="13306"/>
    <cellStyle name="Normal 2 2 10 5 6" xfId="13307"/>
    <cellStyle name="Normal 2 2 10 5 7" xfId="13308"/>
    <cellStyle name="Normal 2 2 10 6" xfId="13309"/>
    <cellStyle name="Normal 2 2 10 6 2" xfId="13310"/>
    <cellStyle name="Normal 2 2 10 6 2 2" xfId="13311"/>
    <cellStyle name="Normal 2 2 10 6 2 2 2" xfId="13312"/>
    <cellStyle name="Normal 2 2 10 6 2 2 2 2" xfId="13313"/>
    <cellStyle name="Normal 2 2 10 6 2 2 3" xfId="13314"/>
    <cellStyle name="Normal 2 2 10 6 2 2 4" xfId="13315"/>
    <cellStyle name="Normal 2 2 10 6 2 3" xfId="13316"/>
    <cellStyle name="Normal 2 2 10 6 2 3 2" xfId="13317"/>
    <cellStyle name="Normal 2 2 10 6 2 4" xfId="13318"/>
    <cellStyle name="Normal 2 2 10 6 2 5" xfId="13319"/>
    <cellStyle name="Normal 2 2 10 6 3" xfId="13320"/>
    <cellStyle name="Normal 2 2 10 6 3 2" xfId="13321"/>
    <cellStyle name="Normal 2 2 10 6 3 2 2" xfId="13322"/>
    <cellStyle name="Normal 2 2 10 6 3 3" xfId="13323"/>
    <cellStyle name="Normal 2 2 10 6 3 4" xfId="13324"/>
    <cellStyle name="Normal 2 2 10 6 4" xfId="13325"/>
    <cellStyle name="Normal 2 2 10 6 4 2" xfId="13326"/>
    <cellStyle name="Normal 2 2 10 6 4 2 2" xfId="13327"/>
    <cellStyle name="Normal 2 2 10 6 4 3" xfId="13328"/>
    <cellStyle name="Normal 2 2 10 6 4 4" xfId="13329"/>
    <cellStyle name="Normal 2 2 10 6 5" xfId="13330"/>
    <cellStyle name="Normal 2 2 10 6 5 2" xfId="13331"/>
    <cellStyle name="Normal 2 2 10 6 6" xfId="13332"/>
    <cellStyle name="Normal 2 2 10 6 7" xfId="13333"/>
    <cellStyle name="Normal 2 2 10 7" xfId="13334"/>
    <cellStyle name="Normal 2 2 10 7 2" xfId="13335"/>
    <cellStyle name="Normal 2 2 10 7 2 2" xfId="13336"/>
    <cellStyle name="Normal 2 2 10 7 2 2 2" xfId="13337"/>
    <cellStyle name="Normal 2 2 10 7 2 3" xfId="13338"/>
    <cellStyle name="Normal 2 2 10 7 2 4" xfId="13339"/>
    <cellStyle name="Normal 2 2 10 7 3" xfId="13340"/>
    <cellStyle name="Normal 2 2 10 7 3 2" xfId="13341"/>
    <cellStyle name="Normal 2 2 10 7 4" xfId="13342"/>
    <cellStyle name="Normal 2 2 10 7 5" xfId="13343"/>
    <cellStyle name="Normal 2 2 10 8" xfId="13344"/>
    <cellStyle name="Normal 2 2 10 8 2" xfId="13345"/>
    <cellStyle name="Normal 2 2 10 8 2 2" xfId="13346"/>
    <cellStyle name="Normal 2 2 10 8 3" xfId="13347"/>
    <cellStyle name="Normal 2 2 10 8 4" xfId="13348"/>
    <cellStyle name="Normal 2 2 10 9" xfId="13349"/>
    <cellStyle name="Normal 2 2 10 9 2" xfId="13350"/>
    <cellStyle name="Normal 2 2 10 9 2 2" xfId="13351"/>
    <cellStyle name="Normal 2 2 10 9 3" xfId="13352"/>
    <cellStyle name="Normal 2 2 10 9 4" xfId="13353"/>
    <cellStyle name="Normal 2 2 10_Tab1" xfId="13354"/>
    <cellStyle name="Normal 2 2 11" xfId="13355"/>
    <cellStyle name="Normal 2 2 11 10" xfId="13356"/>
    <cellStyle name="Normal 2 2 11 11" xfId="13357"/>
    <cellStyle name="Normal 2 2 11 2" xfId="13358"/>
    <cellStyle name="Normal 2 2 11 2 10" xfId="13359"/>
    <cellStyle name="Normal 2 2 11 2 2" xfId="13360"/>
    <cellStyle name="Normal 2 2 11 2 2 2" xfId="13361"/>
    <cellStyle name="Normal 2 2 11 2 2 2 2" xfId="13362"/>
    <cellStyle name="Normal 2 2 11 2 2 2 2 2" xfId="13363"/>
    <cellStyle name="Normal 2 2 11 2 2 2 2 2 2" xfId="13364"/>
    <cellStyle name="Normal 2 2 11 2 2 2 2 2 2 2" xfId="13365"/>
    <cellStyle name="Normal 2 2 11 2 2 2 2 2 3" xfId="13366"/>
    <cellStyle name="Normal 2 2 11 2 2 2 2 2 4" xfId="13367"/>
    <cellStyle name="Normal 2 2 11 2 2 2 2 3" xfId="13368"/>
    <cellStyle name="Normal 2 2 11 2 2 2 2 3 2" xfId="13369"/>
    <cellStyle name="Normal 2 2 11 2 2 2 2 4" xfId="13370"/>
    <cellStyle name="Normal 2 2 11 2 2 2 2 5" xfId="13371"/>
    <cellStyle name="Normal 2 2 11 2 2 2 3" xfId="13372"/>
    <cellStyle name="Normal 2 2 11 2 2 2 3 2" xfId="13373"/>
    <cellStyle name="Normal 2 2 11 2 2 2 3 2 2" xfId="13374"/>
    <cellStyle name="Normal 2 2 11 2 2 2 3 3" xfId="13375"/>
    <cellStyle name="Normal 2 2 11 2 2 2 3 4" xfId="13376"/>
    <cellStyle name="Normal 2 2 11 2 2 2 4" xfId="13377"/>
    <cellStyle name="Normal 2 2 11 2 2 2 4 2" xfId="13378"/>
    <cellStyle name="Normal 2 2 11 2 2 2 4 2 2" xfId="13379"/>
    <cellStyle name="Normal 2 2 11 2 2 2 4 3" xfId="13380"/>
    <cellStyle name="Normal 2 2 11 2 2 2 4 4" xfId="13381"/>
    <cellStyle name="Normal 2 2 11 2 2 2 5" xfId="13382"/>
    <cellStyle name="Normal 2 2 11 2 2 2 5 2" xfId="13383"/>
    <cellStyle name="Normal 2 2 11 2 2 2 6" xfId="13384"/>
    <cellStyle name="Normal 2 2 11 2 2 2 7" xfId="13385"/>
    <cellStyle name="Normal 2 2 11 2 2 3" xfId="13386"/>
    <cellStyle name="Normal 2 2 11 2 2 3 2" xfId="13387"/>
    <cellStyle name="Normal 2 2 11 2 2 3 2 2" xfId="13388"/>
    <cellStyle name="Normal 2 2 11 2 2 3 2 2 2" xfId="13389"/>
    <cellStyle name="Normal 2 2 11 2 2 3 2 2 2 2" xfId="13390"/>
    <cellStyle name="Normal 2 2 11 2 2 3 2 2 3" xfId="13391"/>
    <cellStyle name="Normal 2 2 11 2 2 3 2 2 4" xfId="13392"/>
    <cellStyle name="Normal 2 2 11 2 2 3 2 3" xfId="13393"/>
    <cellStyle name="Normal 2 2 11 2 2 3 2 3 2" xfId="13394"/>
    <cellStyle name="Normal 2 2 11 2 2 3 2 4" xfId="13395"/>
    <cellStyle name="Normal 2 2 11 2 2 3 2 5" xfId="13396"/>
    <cellStyle name="Normal 2 2 11 2 2 3 3" xfId="13397"/>
    <cellStyle name="Normal 2 2 11 2 2 3 3 2" xfId="13398"/>
    <cellStyle name="Normal 2 2 11 2 2 3 3 2 2" xfId="13399"/>
    <cellStyle name="Normal 2 2 11 2 2 3 3 3" xfId="13400"/>
    <cellStyle name="Normal 2 2 11 2 2 3 3 4" xfId="13401"/>
    <cellStyle name="Normal 2 2 11 2 2 3 4" xfId="13402"/>
    <cellStyle name="Normal 2 2 11 2 2 3 4 2" xfId="13403"/>
    <cellStyle name="Normal 2 2 11 2 2 3 4 2 2" xfId="13404"/>
    <cellStyle name="Normal 2 2 11 2 2 3 4 3" xfId="13405"/>
    <cellStyle name="Normal 2 2 11 2 2 3 4 4" xfId="13406"/>
    <cellStyle name="Normal 2 2 11 2 2 3 5" xfId="13407"/>
    <cellStyle name="Normal 2 2 11 2 2 3 5 2" xfId="13408"/>
    <cellStyle name="Normal 2 2 11 2 2 3 6" xfId="13409"/>
    <cellStyle name="Normal 2 2 11 2 2 3 7" xfId="13410"/>
    <cellStyle name="Normal 2 2 11 2 2 4" xfId="13411"/>
    <cellStyle name="Normal 2 2 11 2 2 4 2" xfId="13412"/>
    <cellStyle name="Normal 2 2 11 2 2 4 2 2" xfId="13413"/>
    <cellStyle name="Normal 2 2 11 2 2 4 2 2 2" xfId="13414"/>
    <cellStyle name="Normal 2 2 11 2 2 4 2 3" xfId="13415"/>
    <cellStyle name="Normal 2 2 11 2 2 4 2 4" xfId="13416"/>
    <cellStyle name="Normal 2 2 11 2 2 4 3" xfId="13417"/>
    <cellStyle name="Normal 2 2 11 2 2 4 3 2" xfId="13418"/>
    <cellStyle name="Normal 2 2 11 2 2 4 4" xfId="13419"/>
    <cellStyle name="Normal 2 2 11 2 2 4 5" xfId="13420"/>
    <cellStyle name="Normal 2 2 11 2 2 5" xfId="13421"/>
    <cellStyle name="Normal 2 2 11 2 2 5 2" xfId="13422"/>
    <cellStyle name="Normal 2 2 11 2 2 5 2 2" xfId="13423"/>
    <cellStyle name="Normal 2 2 11 2 2 5 3" xfId="13424"/>
    <cellStyle name="Normal 2 2 11 2 2 5 4" xfId="13425"/>
    <cellStyle name="Normal 2 2 11 2 2 6" xfId="13426"/>
    <cellStyle name="Normal 2 2 11 2 2 6 2" xfId="13427"/>
    <cellStyle name="Normal 2 2 11 2 2 6 2 2" xfId="13428"/>
    <cellStyle name="Normal 2 2 11 2 2 6 3" xfId="13429"/>
    <cellStyle name="Normal 2 2 11 2 2 6 4" xfId="13430"/>
    <cellStyle name="Normal 2 2 11 2 2 7" xfId="13431"/>
    <cellStyle name="Normal 2 2 11 2 2 7 2" xfId="13432"/>
    <cellStyle name="Normal 2 2 11 2 2 8" xfId="13433"/>
    <cellStyle name="Normal 2 2 11 2 2 9" xfId="13434"/>
    <cellStyle name="Normal 2 2 11 2 2_Tab1" xfId="13435"/>
    <cellStyle name="Normal 2 2 11 2 3" xfId="13436"/>
    <cellStyle name="Normal 2 2 11 2 3 2" xfId="13437"/>
    <cellStyle name="Normal 2 2 11 2 3 2 2" xfId="13438"/>
    <cellStyle name="Normal 2 2 11 2 3 2 2 2" xfId="13439"/>
    <cellStyle name="Normal 2 2 11 2 3 2 2 2 2" xfId="13440"/>
    <cellStyle name="Normal 2 2 11 2 3 2 2 3" xfId="13441"/>
    <cellStyle name="Normal 2 2 11 2 3 2 2 4" xfId="13442"/>
    <cellStyle name="Normal 2 2 11 2 3 2 3" xfId="13443"/>
    <cellStyle name="Normal 2 2 11 2 3 2 3 2" xfId="13444"/>
    <cellStyle name="Normal 2 2 11 2 3 2 4" xfId="13445"/>
    <cellStyle name="Normal 2 2 11 2 3 2 5" xfId="13446"/>
    <cellStyle name="Normal 2 2 11 2 3 3" xfId="13447"/>
    <cellStyle name="Normal 2 2 11 2 3 3 2" xfId="13448"/>
    <cellStyle name="Normal 2 2 11 2 3 3 2 2" xfId="13449"/>
    <cellStyle name="Normal 2 2 11 2 3 3 3" xfId="13450"/>
    <cellStyle name="Normal 2 2 11 2 3 3 4" xfId="13451"/>
    <cellStyle name="Normal 2 2 11 2 3 4" xfId="13452"/>
    <cellStyle name="Normal 2 2 11 2 3 4 2" xfId="13453"/>
    <cellStyle name="Normal 2 2 11 2 3 4 2 2" xfId="13454"/>
    <cellStyle name="Normal 2 2 11 2 3 4 3" xfId="13455"/>
    <cellStyle name="Normal 2 2 11 2 3 4 4" xfId="13456"/>
    <cellStyle name="Normal 2 2 11 2 3 5" xfId="13457"/>
    <cellStyle name="Normal 2 2 11 2 3 5 2" xfId="13458"/>
    <cellStyle name="Normal 2 2 11 2 3 6" xfId="13459"/>
    <cellStyle name="Normal 2 2 11 2 3 7" xfId="13460"/>
    <cellStyle name="Normal 2 2 11 2 4" xfId="13461"/>
    <cellStyle name="Normal 2 2 11 2 4 2" xfId="13462"/>
    <cellStyle name="Normal 2 2 11 2 4 2 2" xfId="13463"/>
    <cellStyle name="Normal 2 2 11 2 4 2 2 2" xfId="13464"/>
    <cellStyle name="Normal 2 2 11 2 4 2 2 2 2" xfId="13465"/>
    <cellStyle name="Normal 2 2 11 2 4 2 2 3" xfId="13466"/>
    <cellStyle name="Normal 2 2 11 2 4 2 2 4" xfId="13467"/>
    <cellStyle name="Normal 2 2 11 2 4 2 3" xfId="13468"/>
    <cellStyle name="Normal 2 2 11 2 4 2 3 2" xfId="13469"/>
    <cellStyle name="Normal 2 2 11 2 4 2 4" xfId="13470"/>
    <cellStyle name="Normal 2 2 11 2 4 2 5" xfId="13471"/>
    <cellStyle name="Normal 2 2 11 2 4 3" xfId="13472"/>
    <cellStyle name="Normal 2 2 11 2 4 3 2" xfId="13473"/>
    <cellStyle name="Normal 2 2 11 2 4 3 2 2" xfId="13474"/>
    <cellStyle name="Normal 2 2 11 2 4 3 3" xfId="13475"/>
    <cellStyle name="Normal 2 2 11 2 4 3 4" xfId="13476"/>
    <cellStyle name="Normal 2 2 11 2 4 4" xfId="13477"/>
    <cellStyle name="Normal 2 2 11 2 4 4 2" xfId="13478"/>
    <cellStyle name="Normal 2 2 11 2 4 4 2 2" xfId="13479"/>
    <cellStyle name="Normal 2 2 11 2 4 4 3" xfId="13480"/>
    <cellStyle name="Normal 2 2 11 2 4 4 4" xfId="13481"/>
    <cellStyle name="Normal 2 2 11 2 4 5" xfId="13482"/>
    <cellStyle name="Normal 2 2 11 2 4 5 2" xfId="13483"/>
    <cellStyle name="Normal 2 2 11 2 4 6" xfId="13484"/>
    <cellStyle name="Normal 2 2 11 2 4 7" xfId="13485"/>
    <cellStyle name="Normal 2 2 11 2 5" xfId="13486"/>
    <cellStyle name="Normal 2 2 11 2 5 2" xfId="13487"/>
    <cellStyle name="Normal 2 2 11 2 5 2 2" xfId="13488"/>
    <cellStyle name="Normal 2 2 11 2 5 2 2 2" xfId="13489"/>
    <cellStyle name="Normal 2 2 11 2 5 2 3" xfId="13490"/>
    <cellStyle name="Normal 2 2 11 2 5 2 4" xfId="13491"/>
    <cellStyle name="Normal 2 2 11 2 5 3" xfId="13492"/>
    <cellStyle name="Normal 2 2 11 2 5 3 2" xfId="13493"/>
    <cellStyle name="Normal 2 2 11 2 5 4" xfId="13494"/>
    <cellStyle name="Normal 2 2 11 2 5 5" xfId="13495"/>
    <cellStyle name="Normal 2 2 11 2 6" xfId="13496"/>
    <cellStyle name="Normal 2 2 11 2 6 2" xfId="13497"/>
    <cellStyle name="Normal 2 2 11 2 6 2 2" xfId="13498"/>
    <cellStyle name="Normal 2 2 11 2 6 3" xfId="13499"/>
    <cellStyle name="Normal 2 2 11 2 6 4" xfId="13500"/>
    <cellStyle name="Normal 2 2 11 2 7" xfId="13501"/>
    <cellStyle name="Normal 2 2 11 2 7 2" xfId="13502"/>
    <cellStyle name="Normal 2 2 11 2 7 2 2" xfId="13503"/>
    <cellStyle name="Normal 2 2 11 2 7 3" xfId="13504"/>
    <cellStyle name="Normal 2 2 11 2 7 4" xfId="13505"/>
    <cellStyle name="Normal 2 2 11 2 8" xfId="13506"/>
    <cellStyle name="Normal 2 2 11 2 8 2" xfId="13507"/>
    <cellStyle name="Normal 2 2 11 2 9" xfId="13508"/>
    <cellStyle name="Normal 2 2 11 2_Tab1" xfId="13509"/>
    <cellStyle name="Normal 2 2 11 3" xfId="13510"/>
    <cellStyle name="Normal 2 2 11 3 2" xfId="13511"/>
    <cellStyle name="Normal 2 2 11 3 2 2" xfId="13512"/>
    <cellStyle name="Normal 2 2 11 3 2 2 2" xfId="13513"/>
    <cellStyle name="Normal 2 2 11 3 2 2 2 2" xfId="13514"/>
    <cellStyle name="Normal 2 2 11 3 2 2 2 2 2" xfId="13515"/>
    <cellStyle name="Normal 2 2 11 3 2 2 2 3" xfId="13516"/>
    <cellStyle name="Normal 2 2 11 3 2 2 2 4" xfId="13517"/>
    <cellStyle name="Normal 2 2 11 3 2 2 3" xfId="13518"/>
    <cellStyle name="Normal 2 2 11 3 2 2 3 2" xfId="13519"/>
    <cellStyle name="Normal 2 2 11 3 2 2 4" xfId="13520"/>
    <cellStyle name="Normal 2 2 11 3 2 2 5" xfId="13521"/>
    <cellStyle name="Normal 2 2 11 3 2 3" xfId="13522"/>
    <cellStyle name="Normal 2 2 11 3 2 3 2" xfId="13523"/>
    <cellStyle name="Normal 2 2 11 3 2 3 2 2" xfId="13524"/>
    <cellStyle name="Normal 2 2 11 3 2 3 3" xfId="13525"/>
    <cellStyle name="Normal 2 2 11 3 2 3 4" xfId="13526"/>
    <cellStyle name="Normal 2 2 11 3 2 4" xfId="13527"/>
    <cellStyle name="Normal 2 2 11 3 2 4 2" xfId="13528"/>
    <cellStyle name="Normal 2 2 11 3 2 4 2 2" xfId="13529"/>
    <cellStyle name="Normal 2 2 11 3 2 4 3" xfId="13530"/>
    <cellStyle name="Normal 2 2 11 3 2 4 4" xfId="13531"/>
    <cellStyle name="Normal 2 2 11 3 2 5" xfId="13532"/>
    <cellStyle name="Normal 2 2 11 3 2 5 2" xfId="13533"/>
    <cellStyle name="Normal 2 2 11 3 2 6" xfId="13534"/>
    <cellStyle name="Normal 2 2 11 3 2 7" xfId="13535"/>
    <cellStyle name="Normal 2 2 11 3 3" xfId="13536"/>
    <cellStyle name="Normal 2 2 11 3 3 2" xfId="13537"/>
    <cellStyle name="Normal 2 2 11 3 3 2 2" xfId="13538"/>
    <cellStyle name="Normal 2 2 11 3 3 2 2 2" xfId="13539"/>
    <cellStyle name="Normal 2 2 11 3 3 2 2 2 2" xfId="13540"/>
    <cellStyle name="Normal 2 2 11 3 3 2 2 3" xfId="13541"/>
    <cellStyle name="Normal 2 2 11 3 3 2 2 4" xfId="13542"/>
    <cellStyle name="Normal 2 2 11 3 3 2 3" xfId="13543"/>
    <cellStyle name="Normal 2 2 11 3 3 2 3 2" xfId="13544"/>
    <cellStyle name="Normal 2 2 11 3 3 2 4" xfId="13545"/>
    <cellStyle name="Normal 2 2 11 3 3 2 5" xfId="13546"/>
    <cellStyle name="Normal 2 2 11 3 3 3" xfId="13547"/>
    <cellStyle name="Normal 2 2 11 3 3 3 2" xfId="13548"/>
    <cellStyle name="Normal 2 2 11 3 3 3 2 2" xfId="13549"/>
    <cellStyle name="Normal 2 2 11 3 3 3 3" xfId="13550"/>
    <cellStyle name="Normal 2 2 11 3 3 3 4" xfId="13551"/>
    <cellStyle name="Normal 2 2 11 3 3 4" xfId="13552"/>
    <cellStyle name="Normal 2 2 11 3 3 4 2" xfId="13553"/>
    <cellStyle name="Normal 2 2 11 3 3 4 2 2" xfId="13554"/>
    <cellStyle name="Normal 2 2 11 3 3 4 3" xfId="13555"/>
    <cellStyle name="Normal 2 2 11 3 3 4 4" xfId="13556"/>
    <cellStyle name="Normal 2 2 11 3 3 5" xfId="13557"/>
    <cellStyle name="Normal 2 2 11 3 3 5 2" xfId="13558"/>
    <cellStyle name="Normal 2 2 11 3 3 6" xfId="13559"/>
    <cellStyle name="Normal 2 2 11 3 3 7" xfId="13560"/>
    <cellStyle name="Normal 2 2 11 3 4" xfId="13561"/>
    <cellStyle name="Normal 2 2 11 3 4 2" xfId="13562"/>
    <cellStyle name="Normal 2 2 11 3 4 2 2" xfId="13563"/>
    <cellStyle name="Normal 2 2 11 3 4 2 2 2" xfId="13564"/>
    <cellStyle name="Normal 2 2 11 3 4 2 3" xfId="13565"/>
    <cellStyle name="Normal 2 2 11 3 4 2 4" xfId="13566"/>
    <cellStyle name="Normal 2 2 11 3 4 3" xfId="13567"/>
    <cellStyle name="Normal 2 2 11 3 4 3 2" xfId="13568"/>
    <cellStyle name="Normal 2 2 11 3 4 4" xfId="13569"/>
    <cellStyle name="Normal 2 2 11 3 4 5" xfId="13570"/>
    <cellStyle name="Normal 2 2 11 3 5" xfId="13571"/>
    <cellStyle name="Normal 2 2 11 3 5 2" xfId="13572"/>
    <cellStyle name="Normal 2 2 11 3 5 2 2" xfId="13573"/>
    <cellStyle name="Normal 2 2 11 3 5 3" xfId="13574"/>
    <cellStyle name="Normal 2 2 11 3 5 4" xfId="13575"/>
    <cellStyle name="Normal 2 2 11 3 6" xfId="13576"/>
    <cellStyle name="Normal 2 2 11 3 6 2" xfId="13577"/>
    <cellStyle name="Normal 2 2 11 3 6 2 2" xfId="13578"/>
    <cellStyle name="Normal 2 2 11 3 6 3" xfId="13579"/>
    <cellStyle name="Normal 2 2 11 3 6 4" xfId="13580"/>
    <cellStyle name="Normal 2 2 11 3 7" xfId="13581"/>
    <cellStyle name="Normal 2 2 11 3 7 2" xfId="13582"/>
    <cellStyle name="Normal 2 2 11 3 8" xfId="13583"/>
    <cellStyle name="Normal 2 2 11 3 9" xfId="13584"/>
    <cellStyle name="Normal 2 2 11 3_Tab1" xfId="13585"/>
    <cellStyle name="Normal 2 2 11 4" xfId="13586"/>
    <cellStyle name="Normal 2 2 11 4 2" xfId="13587"/>
    <cellStyle name="Normal 2 2 11 4 2 2" xfId="13588"/>
    <cellStyle name="Normal 2 2 11 4 2 2 2" xfId="13589"/>
    <cellStyle name="Normal 2 2 11 4 2 2 2 2" xfId="13590"/>
    <cellStyle name="Normal 2 2 11 4 2 2 3" xfId="13591"/>
    <cellStyle name="Normal 2 2 11 4 2 2 4" xfId="13592"/>
    <cellStyle name="Normal 2 2 11 4 2 3" xfId="13593"/>
    <cellStyle name="Normal 2 2 11 4 2 3 2" xfId="13594"/>
    <cellStyle name="Normal 2 2 11 4 2 4" xfId="13595"/>
    <cellStyle name="Normal 2 2 11 4 2 5" xfId="13596"/>
    <cellStyle name="Normal 2 2 11 4 3" xfId="13597"/>
    <cellStyle name="Normal 2 2 11 4 3 2" xfId="13598"/>
    <cellStyle name="Normal 2 2 11 4 3 2 2" xfId="13599"/>
    <cellStyle name="Normal 2 2 11 4 3 3" xfId="13600"/>
    <cellStyle name="Normal 2 2 11 4 3 4" xfId="13601"/>
    <cellStyle name="Normal 2 2 11 4 4" xfId="13602"/>
    <cellStyle name="Normal 2 2 11 4 4 2" xfId="13603"/>
    <cellStyle name="Normal 2 2 11 4 4 2 2" xfId="13604"/>
    <cellStyle name="Normal 2 2 11 4 4 3" xfId="13605"/>
    <cellStyle name="Normal 2 2 11 4 4 4" xfId="13606"/>
    <cellStyle name="Normal 2 2 11 4 5" xfId="13607"/>
    <cellStyle name="Normal 2 2 11 4 5 2" xfId="13608"/>
    <cellStyle name="Normal 2 2 11 4 6" xfId="13609"/>
    <cellStyle name="Normal 2 2 11 4 7" xfId="13610"/>
    <cellStyle name="Normal 2 2 11 5" xfId="13611"/>
    <cellStyle name="Normal 2 2 11 5 2" xfId="13612"/>
    <cellStyle name="Normal 2 2 11 5 2 2" xfId="13613"/>
    <cellStyle name="Normal 2 2 11 5 2 2 2" xfId="13614"/>
    <cellStyle name="Normal 2 2 11 5 2 2 2 2" xfId="13615"/>
    <cellStyle name="Normal 2 2 11 5 2 2 3" xfId="13616"/>
    <cellStyle name="Normal 2 2 11 5 2 2 4" xfId="13617"/>
    <cellStyle name="Normal 2 2 11 5 2 3" xfId="13618"/>
    <cellStyle name="Normal 2 2 11 5 2 3 2" xfId="13619"/>
    <cellStyle name="Normal 2 2 11 5 2 4" xfId="13620"/>
    <cellStyle name="Normal 2 2 11 5 2 5" xfId="13621"/>
    <cellStyle name="Normal 2 2 11 5 3" xfId="13622"/>
    <cellStyle name="Normal 2 2 11 5 3 2" xfId="13623"/>
    <cellStyle name="Normal 2 2 11 5 3 2 2" xfId="13624"/>
    <cellStyle name="Normal 2 2 11 5 3 3" xfId="13625"/>
    <cellStyle name="Normal 2 2 11 5 3 4" xfId="13626"/>
    <cellStyle name="Normal 2 2 11 5 4" xfId="13627"/>
    <cellStyle name="Normal 2 2 11 5 4 2" xfId="13628"/>
    <cellStyle name="Normal 2 2 11 5 4 2 2" xfId="13629"/>
    <cellStyle name="Normal 2 2 11 5 4 3" xfId="13630"/>
    <cellStyle name="Normal 2 2 11 5 4 4" xfId="13631"/>
    <cellStyle name="Normal 2 2 11 5 5" xfId="13632"/>
    <cellStyle name="Normal 2 2 11 5 5 2" xfId="13633"/>
    <cellStyle name="Normal 2 2 11 5 6" xfId="13634"/>
    <cellStyle name="Normal 2 2 11 5 7" xfId="13635"/>
    <cellStyle name="Normal 2 2 11 6" xfId="13636"/>
    <cellStyle name="Normal 2 2 11 6 2" xfId="13637"/>
    <cellStyle name="Normal 2 2 11 6 2 2" xfId="13638"/>
    <cellStyle name="Normal 2 2 11 6 2 2 2" xfId="13639"/>
    <cellStyle name="Normal 2 2 11 6 2 3" xfId="13640"/>
    <cellStyle name="Normal 2 2 11 6 2 4" xfId="13641"/>
    <cellStyle name="Normal 2 2 11 6 3" xfId="13642"/>
    <cellStyle name="Normal 2 2 11 6 3 2" xfId="13643"/>
    <cellStyle name="Normal 2 2 11 6 4" xfId="13644"/>
    <cellStyle name="Normal 2 2 11 6 5" xfId="13645"/>
    <cellStyle name="Normal 2 2 11 7" xfId="13646"/>
    <cellStyle name="Normal 2 2 11 7 2" xfId="13647"/>
    <cellStyle name="Normal 2 2 11 7 2 2" xfId="13648"/>
    <cellStyle name="Normal 2 2 11 7 3" xfId="13649"/>
    <cellStyle name="Normal 2 2 11 7 4" xfId="13650"/>
    <cellStyle name="Normal 2 2 11 8" xfId="13651"/>
    <cellStyle name="Normal 2 2 11 8 2" xfId="13652"/>
    <cellStyle name="Normal 2 2 11 8 2 2" xfId="13653"/>
    <cellStyle name="Normal 2 2 11 8 3" xfId="13654"/>
    <cellStyle name="Normal 2 2 11 8 4" xfId="13655"/>
    <cellStyle name="Normal 2 2 11 9" xfId="13656"/>
    <cellStyle name="Normal 2 2 11 9 2" xfId="13657"/>
    <cellStyle name="Normal 2 2 11_Tab1" xfId="13658"/>
    <cellStyle name="Normal 2 2 12" xfId="13659"/>
    <cellStyle name="Normal 2 2 12 10" xfId="13660"/>
    <cellStyle name="Normal 2 2 12 11" xfId="13661"/>
    <cellStyle name="Normal 2 2 12 2" xfId="13662"/>
    <cellStyle name="Normal 2 2 12 2 10" xfId="13663"/>
    <cellStyle name="Normal 2 2 12 2 2" xfId="13664"/>
    <cellStyle name="Normal 2 2 12 2 2 2" xfId="13665"/>
    <cellStyle name="Normal 2 2 12 2 2 2 2" xfId="13666"/>
    <cellStyle name="Normal 2 2 12 2 2 2 2 2" xfId="13667"/>
    <cellStyle name="Normal 2 2 12 2 2 2 2 2 2" xfId="13668"/>
    <cellStyle name="Normal 2 2 12 2 2 2 2 2 2 2" xfId="13669"/>
    <cellStyle name="Normal 2 2 12 2 2 2 2 2 3" xfId="13670"/>
    <cellStyle name="Normal 2 2 12 2 2 2 2 2 4" xfId="13671"/>
    <cellStyle name="Normal 2 2 12 2 2 2 2 3" xfId="13672"/>
    <cellStyle name="Normal 2 2 12 2 2 2 2 3 2" xfId="13673"/>
    <cellStyle name="Normal 2 2 12 2 2 2 2 4" xfId="13674"/>
    <cellStyle name="Normal 2 2 12 2 2 2 2 5" xfId="13675"/>
    <cellStyle name="Normal 2 2 12 2 2 2 3" xfId="13676"/>
    <cellStyle name="Normal 2 2 12 2 2 2 3 2" xfId="13677"/>
    <cellStyle name="Normal 2 2 12 2 2 2 3 2 2" xfId="13678"/>
    <cellStyle name="Normal 2 2 12 2 2 2 3 3" xfId="13679"/>
    <cellStyle name="Normal 2 2 12 2 2 2 3 4" xfId="13680"/>
    <cellStyle name="Normal 2 2 12 2 2 2 4" xfId="13681"/>
    <cellStyle name="Normal 2 2 12 2 2 2 4 2" xfId="13682"/>
    <cellStyle name="Normal 2 2 12 2 2 2 4 2 2" xfId="13683"/>
    <cellStyle name="Normal 2 2 12 2 2 2 4 3" xfId="13684"/>
    <cellStyle name="Normal 2 2 12 2 2 2 4 4" xfId="13685"/>
    <cellStyle name="Normal 2 2 12 2 2 2 5" xfId="13686"/>
    <cellStyle name="Normal 2 2 12 2 2 2 5 2" xfId="13687"/>
    <cellStyle name="Normal 2 2 12 2 2 2 6" xfId="13688"/>
    <cellStyle name="Normal 2 2 12 2 2 2 7" xfId="13689"/>
    <cellStyle name="Normal 2 2 12 2 2 3" xfId="13690"/>
    <cellStyle name="Normal 2 2 12 2 2 3 2" xfId="13691"/>
    <cellStyle name="Normal 2 2 12 2 2 3 2 2" xfId="13692"/>
    <cellStyle name="Normal 2 2 12 2 2 3 2 2 2" xfId="13693"/>
    <cellStyle name="Normal 2 2 12 2 2 3 2 2 2 2" xfId="13694"/>
    <cellStyle name="Normal 2 2 12 2 2 3 2 2 3" xfId="13695"/>
    <cellStyle name="Normal 2 2 12 2 2 3 2 2 4" xfId="13696"/>
    <cellStyle name="Normal 2 2 12 2 2 3 2 3" xfId="13697"/>
    <cellStyle name="Normal 2 2 12 2 2 3 2 3 2" xfId="13698"/>
    <cellStyle name="Normal 2 2 12 2 2 3 2 4" xfId="13699"/>
    <cellStyle name="Normal 2 2 12 2 2 3 2 5" xfId="13700"/>
    <cellStyle name="Normal 2 2 12 2 2 3 3" xfId="13701"/>
    <cellStyle name="Normal 2 2 12 2 2 3 3 2" xfId="13702"/>
    <cellStyle name="Normal 2 2 12 2 2 3 3 2 2" xfId="13703"/>
    <cellStyle name="Normal 2 2 12 2 2 3 3 3" xfId="13704"/>
    <cellStyle name="Normal 2 2 12 2 2 3 3 4" xfId="13705"/>
    <cellStyle name="Normal 2 2 12 2 2 3 4" xfId="13706"/>
    <cellStyle name="Normal 2 2 12 2 2 3 4 2" xfId="13707"/>
    <cellStyle name="Normal 2 2 12 2 2 3 4 2 2" xfId="13708"/>
    <cellStyle name="Normal 2 2 12 2 2 3 4 3" xfId="13709"/>
    <cellStyle name="Normal 2 2 12 2 2 3 4 4" xfId="13710"/>
    <cellStyle name="Normal 2 2 12 2 2 3 5" xfId="13711"/>
    <cellStyle name="Normal 2 2 12 2 2 3 5 2" xfId="13712"/>
    <cellStyle name="Normal 2 2 12 2 2 3 6" xfId="13713"/>
    <cellStyle name="Normal 2 2 12 2 2 3 7" xfId="13714"/>
    <cellStyle name="Normal 2 2 12 2 2 4" xfId="13715"/>
    <cellStyle name="Normal 2 2 12 2 2 4 2" xfId="13716"/>
    <cellStyle name="Normal 2 2 12 2 2 4 2 2" xfId="13717"/>
    <cellStyle name="Normal 2 2 12 2 2 4 2 2 2" xfId="13718"/>
    <cellStyle name="Normal 2 2 12 2 2 4 2 3" xfId="13719"/>
    <cellStyle name="Normal 2 2 12 2 2 4 2 4" xfId="13720"/>
    <cellStyle name="Normal 2 2 12 2 2 4 3" xfId="13721"/>
    <cellStyle name="Normal 2 2 12 2 2 4 3 2" xfId="13722"/>
    <cellStyle name="Normal 2 2 12 2 2 4 4" xfId="13723"/>
    <cellStyle name="Normal 2 2 12 2 2 4 5" xfId="13724"/>
    <cellStyle name="Normal 2 2 12 2 2 5" xfId="13725"/>
    <cellStyle name="Normal 2 2 12 2 2 5 2" xfId="13726"/>
    <cellStyle name="Normal 2 2 12 2 2 5 2 2" xfId="13727"/>
    <cellStyle name="Normal 2 2 12 2 2 5 3" xfId="13728"/>
    <cellStyle name="Normal 2 2 12 2 2 5 4" xfId="13729"/>
    <cellStyle name="Normal 2 2 12 2 2 6" xfId="13730"/>
    <cellStyle name="Normal 2 2 12 2 2 6 2" xfId="13731"/>
    <cellStyle name="Normal 2 2 12 2 2 6 2 2" xfId="13732"/>
    <cellStyle name="Normal 2 2 12 2 2 6 3" xfId="13733"/>
    <cellStyle name="Normal 2 2 12 2 2 6 4" xfId="13734"/>
    <cellStyle name="Normal 2 2 12 2 2 7" xfId="13735"/>
    <cellStyle name="Normal 2 2 12 2 2 7 2" xfId="13736"/>
    <cellStyle name="Normal 2 2 12 2 2 8" xfId="13737"/>
    <cellStyle name="Normal 2 2 12 2 2 9" xfId="13738"/>
    <cellStyle name="Normal 2 2 12 2 2_Tab1" xfId="13739"/>
    <cellStyle name="Normal 2 2 12 2 3" xfId="13740"/>
    <cellStyle name="Normal 2 2 12 2 3 2" xfId="13741"/>
    <cellStyle name="Normal 2 2 12 2 3 2 2" xfId="13742"/>
    <cellStyle name="Normal 2 2 12 2 3 2 2 2" xfId="13743"/>
    <cellStyle name="Normal 2 2 12 2 3 2 2 2 2" xfId="13744"/>
    <cellStyle name="Normal 2 2 12 2 3 2 2 3" xfId="13745"/>
    <cellStyle name="Normal 2 2 12 2 3 2 2 4" xfId="13746"/>
    <cellStyle name="Normal 2 2 12 2 3 2 3" xfId="13747"/>
    <cellStyle name="Normal 2 2 12 2 3 2 3 2" xfId="13748"/>
    <cellStyle name="Normal 2 2 12 2 3 2 4" xfId="13749"/>
    <cellStyle name="Normal 2 2 12 2 3 2 5" xfId="13750"/>
    <cellStyle name="Normal 2 2 12 2 3 3" xfId="13751"/>
    <cellStyle name="Normal 2 2 12 2 3 3 2" xfId="13752"/>
    <cellStyle name="Normal 2 2 12 2 3 3 2 2" xfId="13753"/>
    <cellStyle name="Normal 2 2 12 2 3 3 3" xfId="13754"/>
    <cellStyle name="Normal 2 2 12 2 3 3 4" xfId="13755"/>
    <cellStyle name="Normal 2 2 12 2 3 4" xfId="13756"/>
    <cellStyle name="Normal 2 2 12 2 3 4 2" xfId="13757"/>
    <cellStyle name="Normal 2 2 12 2 3 4 2 2" xfId="13758"/>
    <cellStyle name="Normal 2 2 12 2 3 4 3" xfId="13759"/>
    <cellStyle name="Normal 2 2 12 2 3 4 4" xfId="13760"/>
    <cellStyle name="Normal 2 2 12 2 3 5" xfId="13761"/>
    <cellStyle name="Normal 2 2 12 2 3 5 2" xfId="13762"/>
    <cellStyle name="Normal 2 2 12 2 3 6" xfId="13763"/>
    <cellStyle name="Normal 2 2 12 2 3 7" xfId="13764"/>
    <cellStyle name="Normal 2 2 12 2 4" xfId="13765"/>
    <cellStyle name="Normal 2 2 12 2 4 2" xfId="13766"/>
    <cellStyle name="Normal 2 2 12 2 4 2 2" xfId="13767"/>
    <cellStyle name="Normal 2 2 12 2 4 2 2 2" xfId="13768"/>
    <cellStyle name="Normal 2 2 12 2 4 2 2 2 2" xfId="13769"/>
    <cellStyle name="Normal 2 2 12 2 4 2 2 3" xfId="13770"/>
    <cellStyle name="Normal 2 2 12 2 4 2 2 4" xfId="13771"/>
    <cellStyle name="Normal 2 2 12 2 4 2 3" xfId="13772"/>
    <cellStyle name="Normal 2 2 12 2 4 2 3 2" xfId="13773"/>
    <cellStyle name="Normal 2 2 12 2 4 2 4" xfId="13774"/>
    <cellStyle name="Normal 2 2 12 2 4 2 5" xfId="13775"/>
    <cellStyle name="Normal 2 2 12 2 4 3" xfId="13776"/>
    <cellStyle name="Normal 2 2 12 2 4 3 2" xfId="13777"/>
    <cellStyle name="Normal 2 2 12 2 4 3 2 2" xfId="13778"/>
    <cellStyle name="Normal 2 2 12 2 4 3 3" xfId="13779"/>
    <cellStyle name="Normal 2 2 12 2 4 3 4" xfId="13780"/>
    <cellStyle name="Normal 2 2 12 2 4 4" xfId="13781"/>
    <cellStyle name="Normal 2 2 12 2 4 4 2" xfId="13782"/>
    <cellStyle name="Normal 2 2 12 2 4 4 2 2" xfId="13783"/>
    <cellStyle name="Normal 2 2 12 2 4 4 3" xfId="13784"/>
    <cellStyle name="Normal 2 2 12 2 4 4 4" xfId="13785"/>
    <cellStyle name="Normal 2 2 12 2 4 5" xfId="13786"/>
    <cellStyle name="Normal 2 2 12 2 4 5 2" xfId="13787"/>
    <cellStyle name="Normal 2 2 12 2 4 6" xfId="13788"/>
    <cellStyle name="Normal 2 2 12 2 4 7" xfId="13789"/>
    <cellStyle name="Normal 2 2 12 2 5" xfId="13790"/>
    <cellStyle name="Normal 2 2 12 2 5 2" xfId="13791"/>
    <cellStyle name="Normal 2 2 12 2 5 2 2" xfId="13792"/>
    <cellStyle name="Normal 2 2 12 2 5 2 2 2" xfId="13793"/>
    <cellStyle name="Normal 2 2 12 2 5 2 3" xfId="13794"/>
    <cellStyle name="Normal 2 2 12 2 5 2 4" xfId="13795"/>
    <cellStyle name="Normal 2 2 12 2 5 3" xfId="13796"/>
    <cellStyle name="Normal 2 2 12 2 5 3 2" xfId="13797"/>
    <cellStyle name="Normal 2 2 12 2 5 4" xfId="13798"/>
    <cellStyle name="Normal 2 2 12 2 5 5" xfId="13799"/>
    <cellStyle name="Normal 2 2 12 2 6" xfId="13800"/>
    <cellStyle name="Normal 2 2 12 2 6 2" xfId="13801"/>
    <cellStyle name="Normal 2 2 12 2 6 2 2" xfId="13802"/>
    <cellStyle name="Normal 2 2 12 2 6 3" xfId="13803"/>
    <cellStyle name="Normal 2 2 12 2 6 4" xfId="13804"/>
    <cellStyle name="Normal 2 2 12 2 7" xfId="13805"/>
    <cellStyle name="Normal 2 2 12 2 7 2" xfId="13806"/>
    <cellStyle name="Normal 2 2 12 2 7 2 2" xfId="13807"/>
    <cellStyle name="Normal 2 2 12 2 7 3" xfId="13808"/>
    <cellStyle name="Normal 2 2 12 2 7 4" xfId="13809"/>
    <cellStyle name="Normal 2 2 12 2 8" xfId="13810"/>
    <cellStyle name="Normal 2 2 12 2 8 2" xfId="13811"/>
    <cellStyle name="Normal 2 2 12 2 9" xfId="13812"/>
    <cellStyle name="Normal 2 2 12 2_Tab1" xfId="13813"/>
    <cellStyle name="Normal 2 2 12 3" xfId="13814"/>
    <cellStyle name="Normal 2 2 12 3 2" xfId="13815"/>
    <cellStyle name="Normal 2 2 12 3 2 2" xfId="13816"/>
    <cellStyle name="Normal 2 2 12 3 2 2 2" xfId="13817"/>
    <cellStyle name="Normal 2 2 12 3 2 2 2 2" xfId="13818"/>
    <cellStyle name="Normal 2 2 12 3 2 2 2 2 2" xfId="13819"/>
    <cellStyle name="Normal 2 2 12 3 2 2 2 3" xfId="13820"/>
    <cellStyle name="Normal 2 2 12 3 2 2 2 4" xfId="13821"/>
    <cellStyle name="Normal 2 2 12 3 2 2 3" xfId="13822"/>
    <cellStyle name="Normal 2 2 12 3 2 2 3 2" xfId="13823"/>
    <cellStyle name="Normal 2 2 12 3 2 2 4" xfId="13824"/>
    <cellStyle name="Normal 2 2 12 3 2 2 5" xfId="13825"/>
    <cellStyle name="Normal 2 2 12 3 2 3" xfId="13826"/>
    <cellStyle name="Normal 2 2 12 3 2 3 2" xfId="13827"/>
    <cellStyle name="Normal 2 2 12 3 2 3 2 2" xfId="13828"/>
    <cellStyle name="Normal 2 2 12 3 2 3 3" xfId="13829"/>
    <cellStyle name="Normal 2 2 12 3 2 3 4" xfId="13830"/>
    <cellStyle name="Normal 2 2 12 3 2 4" xfId="13831"/>
    <cellStyle name="Normal 2 2 12 3 2 4 2" xfId="13832"/>
    <cellStyle name="Normal 2 2 12 3 2 4 2 2" xfId="13833"/>
    <cellStyle name="Normal 2 2 12 3 2 4 3" xfId="13834"/>
    <cellStyle name="Normal 2 2 12 3 2 4 4" xfId="13835"/>
    <cellStyle name="Normal 2 2 12 3 2 5" xfId="13836"/>
    <cellStyle name="Normal 2 2 12 3 2 5 2" xfId="13837"/>
    <cellStyle name="Normal 2 2 12 3 2 6" xfId="13838"/>
    <cellStyle name="Normal 2 2 12 3 2 7" xfId="13839"/>
    <cellStyle name="Normal 2 2 12 3 3" xfId="13840"/>
    <cellStyle name="Normal 2 2 12 3 3 2" xfId="13841"/>
    <cellStyle name="Normal 2 2 12 3 3 2 2" xfId="13842"/>
    <cellStyle name="Normal 2 2 12 3 3 2 2 2" xfId="13843"/>
    <cellStyle name="Normal 2 2 12 3 3 2 2 2 2" xfId="13844"/>
    <cellStyle name="Normal 2 2 12 3 3 2 2 3" xfId="13845"/>
    <cellStyle name="Normal 2 2 12 3 3 2 2 4" xfId="13846"/>
    <cellStyle name="Normal 2 2 12 3 3 2 3" xfId="13847"/>
    <cellStyle name="Normal 2 2 12 3 3 2 3 2" xfId="13848"/>
    <cellStyle name="Normal 2 2 12 3 3 2 4" xfId="13849"/>
    <cellStyle name="Normal 2 2 12 3 3 2 5" xfId="13850"/>
    <cellStyle name="Normal 2 2 12 3 3 3" xfId="13851"/>
    <cellStyle name="Normal 2 2 12 3 3 3 2" xfId="13852"/>
    <cellStyle name="Normal 2 2 12 3 3 3 2 2" xfId="13853"/>
    <cellStyle name="Normal 2 2 12 3 3 3 3" xfId="13854"/>
    <cellStyle name="Normal 2 2 12 3 3 3 4" xfId="13855"/>
    <cellStyle name="Normal 2 2 12 3 3 4" xfId="13856"/>
    <cellStyle name="Normal 2 2 12 3 3 4 2" xfId="13857"/>
    <cellStyle name="Normal 2 2 12 3 3 4 2 2" xfId="13858"/>
    <cellStyle name="Normal 2 2 12 3 3 4 3" xfId="13859"/>
    <cellStyle name="Normal 2 2 12 3 3 4 4" xfId="13860"/>
    <cellStyle name="Normal 2 2 12 3 3 5" xfId="13861"/>
    <cellStyle name="Normal 2 2 12 3 3 5 2" xfId="13862"/>
    <cellStyle name="Normal 2 2 12 3 3 6" xfId="13863"/>
    <cellStyle name="Normal 2 2 12 3 3 7" xfId="13864"/>
    <cellStyle name="Normal 2 2 12 3 4" xfId="13865"/>
    <cellStyle name="Normal 2 2 12 3 4 2" xfId="13866"/>
    <cellStyle name="Normal 2 2 12 3 4 2 2" xfId="13867"/>
    <cellStyle name="Normal 2 2 12 3 4 2 2 2" xfId="13868"/>
    <cellStyle name="Normal 2 2 12 3 4 2 3" xfId="13869"/>
    <cellStyle name="Normal 2 2 12 3 4 2 4" xfId="13870"/>
    <cellStyle name="Normal 2 2 12 3 4 3" xfId="13871"/>
    <cellStyle name="Normal 2 2 12 3 4 3 2" xfId="13872"/>
    <cellStyle name="Normal 2 2 12 3 4 4" xfId="13873"/>
    <cellStyle name="Normal 2 2 12 3 4 5" xfId="13874"/>
    <cellStyle name="Normal 2 2 12 3 5" xfId="13875"/>
    <cellStyle name="Normal 2 2 12 3 5 2" xfId="13876"/>
    <cellStyle name="Normal 2 2 12 3 5 2 2" xfId="13877"/>
    <cellStyle name="Normal 2 2 12 3 5 3" xfId="13878"/>
    <cellStyle name="Normal 2 2 12 3 5 4" xfId="13879"/>
    <cellStyle name="Normal 2 2 12 3 6" xfId="13880"/>
    <cellStyle name="Normal 2 2 12 3 6 2" xfId="13881"/>
    <cellStyle name="Normal 2 2 12 3 6 2 2" xfId="13882"/>
    <cellStyle name="Normal 2 2 12 3 6 3" xfId="13883"/>
    <cellStyle name="Normal 2 2 12 3 6 4" xfId="13884"/>
    <cellStyle name="Normal 2 2 12 3 7" xfId="13885"/>
    <cellStyle name="Normal 2 2 12 3 7 2" xfId="13886"/>
    <cellStyle name="Normal 2 2 12 3 8" xfId="13887"/>
    <cellStyle name="Normal 2 2 12 3 9" xfId="13888"/>
    <cellStyle name="Normal 2 2 12 3_Tab1" xfId="13889"/>
    <cellStyle name="Normal 2 2 12 4" xfId="13890"/>
    <cellStyle name="Normal 2 2 12 4 2" xfId="13891"/>
    <cellStyle name="Normal 2 2 12 4 2 2" xfId="13892"/>
    <cellStyle name="Normal 2 2 12 4 2 2 2" xfId="13893"/>
    <cellStyle name="Normal 2 2 12 4 2 2 2 2" xfId="13894"/>
    <cellStyle name="Normal 2 2 12 4 2 2 3" xfId="13895"/>
    <cellStyle name="Normal 2 2 12 4 2 2 4" xfId="13896"/>
    <cellStyle name="Normal 2 2 12 4 2 3" xfId="13897"/>
    <cellStyle name="Normal 2 2 12 4 2 3 2" xfId="13898"/>
    <cellStyle name="Normal 2 2 12 4 2 4" xfId="13899"/>
    <cellStyle name="Normal 2 2 12 4 2 5" xfId="13900"/>
    <cellStyle name="Normal 2 2 12 4 3" xfId="13901"/>
    <cellStyle name="Normal 2 2 12 4 3 2" xfId="13902"/>
    <cellStyle name="Normal 2 2 12 4 3 2 2" xfId="13903"/>
    <cellStyle name="Normal 2 2 12 4 3 3" xfId="13904"/>
    <cellStyle name="Normal 2 2 12 4 3 4" xfId="13905"/>
    <cellStyle name="Normal 2 2 12 4 4" xfId="13906"/>
    <cellStyle name="Normal 2 2 12 4 4 2" xfId="13907"/>
    <cellStyle name="Normal 2 2 12 4 4 2 2" xfId="13908"/>
    <cellStyle name="Normal 2 2 12 4 4 3" xfId="13909"/>
    <cellStyle name="Normal 2 2 12 4 4 4" xfId="13910"/>
    <cellStyle name="Normal 2 2 12 4 5" xfId="13911"/>
    <cellStyle name="Normal 2 2 12 4 5 2" xfId="13912"/>
    <cellStyle name="Normal 2 2 12 4 6" xfId="13913"/>
    <cellStyle name="Normal 2 2 12 4 7" xfId="13914"/>
    <cellStyle name="Normal 2 2 12 5" xfId="13915"/>
    <cellStyle name="Normal 2 2 12 5 2" xfId="13916"/>
    <cellStyle name="Normal 2 2 12 5 2 2" xfId="13917"/>
    <cellStyle name="Normal 2 2 12 5 2 2 2" xfId="13918"/>
    <cellStyle name="Normal 2 2 12 5 2 2 2 2" xfId="13919"/>
    <cellStyle name="Normal 2 2 12 5 2 2 3" xfId="13920"/>
    <cellStyle name="Normal 2 2 12 5 2 2 4" xfId="13921"/>
    <cellStyle name="Normal 2 2 12 5 2 3" xfId="13922"/>
    <cellStyle name="Normal 2 2 12 5 2 3 2" xfId="13923"/>
    <cellStyle name="Normal 2 2 12 5 2 4" xfId="13924"/>
    <cellStyle name="Normal 2 2 12 5 2 5" xfId="13925"/>
    <cellStyle name="Normal 2 2 12 5 3" xfId="13926"/>
    <cellStyle name="Normal 2 2 12 5 3 2" xfId="13927"/>
    <cellStyle name="Normal 2 2 12 5 3 2 2" xfId="13928"/>
    <cellStyle name="Normal 2 2 12 5 3 3" xfId="13929"/>
    <cellStyle name="Normal 2 2 12 5 3 4" xfId="13930"/>
    <cellStyle name="Normal 2 2 12 5 4" xfId="13931"/>
    <cellStyle name="Normal 2 2 12 5 4 2" xfId="13932"/>
    <cellStyle name="Normal 2 2 12 5 4 2 2" xfId="13933"/>
    <cellStyle name="Normal 2 2 12 5 4 3" xfId="13934"/>
    <cellStyle name="Normal 2 2 12 5 4 4" xfId="13935"/>
    <cellStyle name="Normal 2 2 12 5 5" xfId="13936"/>
    <cellStyle name="Normal 2 2 12 5 5 2" xfId="13937"/>
    <cellStyle name="Normal 2 2 12 5 6" xfId="13938"/>
    <cellStyle name="Normal 2 2 12 5 7" xfId="13939"/>
    <cellStyle name="Normal 2 2 12 6" xfId="13940"/>
    <cellStyle name="Normal 2 2 12 6 2" xfId="13941"/>
    <cellStyle name="Normal 2 2 12 6 2 2" xfId="13942"/>
    <cellStyle name="Normal 2 2 12 6 2 2 2" xfId="13943"/>
    <cellStyle name="Normal 2 2 12 6 2 3" xfId="13944"/>
    <cellStyle name="Normal 2 2 12 6 2 4" xfId="13945"/>
    <cellStyle name="Normal 2 2 12 6 3" xfId="13946"/>
    <cellStyle name="Normal 2 2 12 6 3 2" xfId="13947"/>
    <cellStyle name="Normal 2 2 12 6 4" xfId="13948"/>
    <cellStyle name="Normal 2 2 12 6 5" xfId="13949"/>
    <cellStyle name="Normal 2 2 12 7" xfId="13950"/>
    <cellStyle name="Normal 2 2 12 7 2" xfId="13951"/>
    <cellStyle name="Normal 2 2 12 7 2 2" xfId="13952"/>
    <cellStyle name="Normal 2 2 12 7 3" xfId="13953"/>
    <cellStyle name="Normal 2 2 12 7 4" xfId="13954"/>
    <cellStyle name="Normal 2 2 12 8" xfId="13955"/>
    <cellStyle name="Normal 2 2 12 8 2" xfId="13956"/>
    <cellStyle name="Normal 2 2 12 8 2 2" xfId="13957"/>
    <cellStyle name="Normal 2 2 12 8 3" xfId="13958"/>
    <cellStyle name="Normal 2 2 12 8 4" xfId="13959"/>
    <cellStyle name="Normal 2 2 12 9" xfId="13960"/>
    <cellStyle name="Normal 2 2 12 9 2" xfId="13961"/>
    <cellStyle name="Normal 2 2 12_Tab1" xfId="13962"/>
    <cellStyle name="Normal 2 2 13" xfId="13963"/>
    <cellStyle name="Normal 2 2 13 10" xfId="13964"/>
    <cellStyle name="Normal 2 2 13 11" xfId="13965"/>
    <cellStyle name="Normal 2 2 13 2" xfId="13966"/>
    <cellStyle name="Normal 2 2 13 2 10" xfId="13967"/>
    <cellStyle name="Normal 2 2 13 2 2" xfId="13968"/>
    <cellStyle name="Normal 2 2 13 2 2 2" xfId="13969"/>
    <cellStyle name="Normal 2 2 13 2 2 2 2" xfId="13970"/>
    <cellStyle name="Normal 2 2 13 2 2 2 2 2" xfId="13971"/>
    <cellStyle name="Normal 2 2 13 2 2 2 2 2 2" xfId="13972"/>
    <cellStyle name="Normal 2 2 13 2 2 2 2 2 2 2" xfId="13973"/>
    <cellStyle name="Normal 2 2 13 2 2 2 2 2 3" xfId="13974"/>
    <cellStyle name="Normal 2 2 13 2 2 2 2 2 4" xfId="13975"/>
    <cellStyle name="Normal 2 2 13 2 2 2 2 3" xfId="13976"/>
    <cellStyle name="Normal 2 2 13 2 2 2 2 3 2" xfId="13977"/>
    <cellStyle name="Normal 2 2 13 2 2 2 2 4" xfId="13978"/>
    <cellStyle name="Normal 2 2 13 2 2 2 2 5" xfId="13979"/>
    <cellStyle name="Normal 2 2 13 2 2 2 3" xfId="13980"/>
    <cellStyle name="Normal 2 2 13 2 2 2 3 2" xfId="13981"/>
    <cellStyle name="Normal 2 2 13 2 2 2 3 2 2" xfId="13982"/>
    <cellStyle name="Normal 2 2 13 2 2 2 3 3" xfId="13983"/>
    <cellStyle name="Normal 2 2 13 2 2 2 3 4" xfId="13984"/>
    <cellStyle name="Normal 2 2 13 2 2 2 4" xfId="13985"/>
    <cellStyle name="Normal 2 2 13 2 2 2 4 2" xfId="13986"/>
    <cellStyle name="Normal 2 2 13 2 2 2 4 2 2" xfId="13987"/>
    <cellStyle name="Normal 2 2 13 2 2 2 4 3" xfId="13988"/>
    <cellStyle name="Normal 2 2 13 2 2 2 4 4" xfId="13989"/>
    <cellStyle name="Normal 2 2 13 2 2 2 5" xfId="13990"/>
    <cellStyle name="Normal 2 2 13 2 2 2 5 2" xfId="13991"/>
    <cellStyle name="Normal 2 2 13 2 2 2 6" xfId="13992"/>
    <cellStyle name="Normal 2 2 13 2 2 2 7" xfId="13993"/>
    <cellStyle name="Normal 2 2 13 2 2 3" xfId="13994"/>
    <cellStyle name="Normal 2 2 13 2 2 3 2" xfId="13995"/>
    <cellStyle name="Normal 2 2 13 2 2 3 2 2" xfId="13996"/>
    <cellStyle name="Normal 2 2 13 2 2 3 2 2 2" xfId="13997"/>
    <cellStyle name="Normal 2 2 13 2 2 3 2 2 2 2" xfId="13998"/>
    <cellStyle name="Normal 2 2 13 2 2 3 2 2 3" xfId="13999"/>
    <cellStyle name="Normal 2 2 13 2 2 3 2 2 4" xfId="14000"/>
    <cellStyle name="Normal 2 2 13 2 2 3 2 3" xfId="14001"/>
    <cellStyle name="Normal 2 2 13 2 2 3 2 3 2" xfId="14002"/>
    <cellStyle name="Normal 2 2 13 2 2 3 2 4" xfId="14003"/>
    <cellStyle name="Normal 2 2 13 2 2 3 2 5" xfId="14004"/>
    <cellStyle name="Normal 2 2 13 2 2 3 3" xfId="14005"/>
    <cellStyle name="Normal 2 2 13 2 2 3 3 2" xfId="14006"/>
    <cellStyle name="Normal 2 2 13 2 2 3 3 2 2" xfId="14007"/>
    <cellStyle name="Normal 2 2 13 2 2 3 3 3" xfId="14008"/>
    <cellStyle name="Normal 2 2 13 2 2 3 3 4" xfId="14009"/>
    <cellStyle name="Normal 2 2 13 2 2 3 4" xfId="14010"/>
    <cellStyle name="Normal 2 2 13 2 2 3 4 2" xfId="14011"/>
    <cellStyle name="Normal 2 2 13 2 2 3 4 2 2" xfId="14012"/>
    <cellStyle name="Normal 2 2 13 2 2 3 4 3" xfId="14013"/>
    <cellStyle name="Normal 2 2 13 2 2 3 4 4" xfId="14014"/>
    <cellStyle name="Normal 2 2 13 2 2 3 5" xfId="14015"/>
    <cellStyle name="Normal 2 2 13 2 2 3 5 2" xfId="14016"/>
    <cellStyle name="Normal 2 2 13 2 2 3 6" xfId="14017"/>
    <cellStyle name="Normal 2 2 13 2 2 3 7" xfId="14018"/>
    <cellStyle name="Normal 2 2 13 2 2 4" xfId="14019"/>
    <cellStyle name="Normal 2 2 13 2 2 4 2" xfId="14020"/>
    <cellStyle name="Normal 2 2 13 2 2 4 2 2" xfId="14021"/>
    <cellStyle name="Normal 2 2 13 2 2 4 2 2 2" xfId="14022"/>
    <cellStyle name="Normal 2 2 13 2 2 4 2 3" xfId="14023"/>
    <cellStyle name="Normal 2 2 13 2 2 4 2 4" xfId="14024"/>
    <cellStyle name="Normal 2 2 13 2 2 4 3" xfId="14025"/>
    <cellStyle name="Normal 2 2 13 2 2 4 3 2" xfId="14026"/>
    <cellStyle name="Normal 2 2 13 2 2 4 4" xfId="14027"/>
    <cellStyle name="Normal 2 2 13 2 2 4 5" xfId="14028"/>
    <cellStyle name="Normal 2 2 13 2 2 5" xfId="14029"/>
    <cellStyle name="Normal 2 2 13 2 2 5 2" xfId="14030"/>
    <cellStyle name="Normal 2 2 13 2 2 5 2 2" xfId="14031"/>
    <cellStyle name="Normal 2 2 13 2 2 5 3" xfId="14032"/>
    <cellStyle name="Normal 2 2 13 2 2 5 4" xfId="14033"/>
    <cellStyle name="Normal 2 2 13 2 2 6" xfId="14034"/>
    <cellStyle name="Normal 2 2 13 2 2 6 2" xfId="14035"/>
    <cellStyle name="Normal 2 2 13 2 2 6 2 2" xfId="14036"/>
    <cellStyle name="Normal 2 2 13 2 2 6 3" xfId="14037"/>
    <cellStyle name="Normal 2 2 13 2 2 6 4" xfId="14038"/>
    <cellStyle name="Normal 2 2 13 2 2 7" xfId="14039"/>
    <cellStyle name="Normal 2 2 13 2 2 7 2" xfId="14040"/>
    <cellStyle name="Normal 2 2 13 2 2 8" xfId="14041"/>
    <cellStyle name="Normal 2 2 13 2 2 9" xfId="14042"/>
    <cellStyle name="Normal 2 2 13 2 2_Tab1" xfId="14043"/>
    <cellStyle name="Normal 2 2 13 2 3" xfId="14044"/>
    <cellStyle name="Normal 2 2 13 2 3 2" xfId="14045"/>
    <cellStyle name="Normal 2 2 13 2 3 2 2" xfId="14046"/>
    <cellStyle name="Normal 2 2 13 2 3 2 2 2" xfId="14047"/>
    <cellStyle name="Normal 2 2 13 2 3 2 2 2 2" xfId="14048"/>
    <cellStyle name="Normal 2 2 13 2 3 2 2 3" xfId="14049"/>
    <cellStyle name="Normal 2 2 13 2 3 2 2 4" xfId="14050"/>
    <cellStyle name="Normal 2 2 13 2 3 2 3" xfId="14051"/>
    <cellStyle name="Normal 2 2 13 2 3 2 3 2" xfId="14052"/>
    <cellStyle name="Normal 2 2 13 2 3 2 4" xfId="14053"/>
    <cellStyle name="Normal 2 2 13 2 3 2 5" xfId="14054"/>
    <cellStyle name="Normal 2 2 13 2 3 3" xfId="14055"/>
    <cellStyle name="Normal 2 2 13 2 3 3 2" xfId="14056"/>
    <cellStyle name="Normal 2 2 13 2 3 3 2 2" xfId="14057"/>
    <cellStyle name="Normal 2 2 13 2 3 3 3" xfId="14058"/>
    <cellStyle name="Normal 2 2 13 2 3 3 4" xfId="14059"/>
    <cellStyle name="Normal 2 2 13 2 3 4" xfId="14060"/>
    <cellStyle name="Normal 2 2 13 2 3 4 2" xfId="14061"/>
    <cellStyle name="Normal 2 2 13 2 3 4 2 2" xfId="14062"/>
    <cellStyle name="Normal 2 2 13 2 3 4 3" xfId="14063"/>
    <cellStyle name="Normal 2 2 13 2 3 4 4" xfId="14064"/>
    <cellStyle name="Normal 2 2 13 2 3 5" xfId="14065"/>
    <cellStyle name="Normal 2 2 13 2 3 5 2" xfId="14066"/>
    <cellStyle name="Normal 2 2 13 2 3 6" xfId="14067"/>
    <cellStyle name="Normal 2 2 13 2 3 7" xfId="14068"/>
    <cellStyle name="Normal 2 2 13 2 4" xfId="14069"/>
    <cellStyle name="Normal 2 2 13 2 4 2" xfId="14070"/>
    <cellStyle name="Normal 2 2 13 2 4 2 2" xfId="14071"/>
    <cellStyle name="Normal 2 2 13 2 4 2 2 2" xfId="14072"/>
    <cellStyle name="Normal 2 2 13 2 4 2 2 2 2" xfId="14073"/>
    <cellStyle name="Normal 2 2 13 2 4 2 2 3" xfId="14074"/>
    <cellStyle name="Normal 2 2 13 2 4 2 2 4" xfId="14075"/>
    <cellStyle name="Normal 2 2 13 2 4 2 3" xfId="14076"/>
    <cellStyle name="Normal 2 2 13 2 4 2 3 2" xfId="14077"/>
    <cellStyle name="Normal 2 2 13 2 4 2 4" xfId="14078"/>
    <cellStyle name="Normal 2 2 13 2 4 2 5" xfId="14079"/>
    <cellStyle name="Normal 2 2 13 2 4 3" xfId="14080"/>
    <cellStyle name="Normal 2 2 13 2 4 3 2" xfId="14081"/>
    <cellStyle name="Normal 2 2 13 2 4 3 2 2" xfId="14082"/>
    <cellStyle name="Normal 2 2 13 2 4 3 3" xfId="14083"/>
    <cellStyle name="Normal 2 2 13 2 4 3 4" xfId="14084"/>
    <cellStyle name="Normal 2 2 13 2 4 4" xfId="14085"/>
    <cellStyle name="Normal 2 2 13 2 4 4 2" xfId="14086"/>
    <cellStyle name="Normal 2 2 13 2 4 4 2 2" xfId="14087"/>
    <cellStyle name="Normal 2 2 13 2 4 4 3" xfId="14088"/>
    <cellStyle name="Normal 2 2 13 2 4 4 4" xfId="14089"/>
    <cellStyle name="Normal 2 2 13 2 4 5" xfId="14090"/>
    <cellStyle name="Normal 2 2 13 2 4 5 2" xfId="14091"/>
    <cellStyle name="Normal 2 2 13 2 4 6" xfId="14092"/>
    <cellStyle name="Normal 2 2 13 2 4 7" xfId="14093"/>
    <cellStyle name="Normal 2 2 13 2 5" xfId="14094"/>
    <cellStyle name="Normal 2 2 13 2 5 2" xfId="14095"/>
    <cellStyle name="Normal 2 2 13 2 5 2 2" xfId="14096"/>
    <cellStyle name="Normal 2 2 13 2 5 2 2 2" xfId="14097"/>
    <cellStyle name="Normal 2 2 13 2 5 2 3" xfId="14098"/>
    <cellStyle name="Normal 2 2 13 2 5 2 4" xfId="14099"/>
    <cellStyle name="Normal 2 2 13 2 5 3" xfId="14100"/>
    <cellStyle name="Normal 2 2 13 2 5 3 2" xfId="14101"/>
    <cellStyle name="Normal 2 2 13 2 5 4" xfId="14102"/>
    <cellStyle name="Normal 2 2 13 2 5 5" xfId="14103"/>
    <cellStyle name="Normal 2 2 13 2 6" xfId="14104"/>
    <cellStyle name="Normal 2 2 13 2 6 2" xfId="14105"/>
    <cellStyle name="Normal 2 2 13 2 6 2 2" xfId="14106"/>
    <cellStyle name="Normal 2 2 13 2 6 3" xfId="14107"/>
    <cellStyle name="Normal 2 2 13 2 6 4" xfId="14108"/>
    <cellStyle name="Normal 2 2 13 2 7" xfId="14109"/>
    <cellStyle name="Normal 2 2 13 2 7 2" xfId="14110"/>
    <cellStyle name="Normal 2 2 13 2 7 2 2" xfId="14111"/>
    <cellStyle name="Normal 2 2 13 2 7 3" xfId="14112"/>
    <cellStyle name="Normal 2 2 13 2 7 4" xfId="14113"/>
    <cellStyle name="Normal 2 2 13 2 8" xfId="14114"/>
    <cellStyle name="Normal 2 2 13 2 8 2" xfId="14115"/>
    <cellStyle name="Normal 2 2 13 2 9" xfId="14116"/>
    <cellStyle name="Normal 2 2 13 2_Tab1" xfId="14117"/>
    <cellStyle name="Normal 2 2 13 3" xfId="14118"/>
    <cellStyle name="Normal 2 2 13 3 2" xfId="14119"/>
    <cellStyle name="Normal 2 2 13 3 2 2" xfId="14120"/>
    <cellStyle name="Normal 2 2 13 3 2 2 2" xfId="14121"/>
    <cellStyle name="Normal 2 2 13 3 2 2 2 2" xfId="14122"/>
    <cellStyle name="Normal 2 2 13 3 2 2 2 2 2" xfId="14123"/>
    <cellStyle name="Normal 2 2 13 3 2 2 2 3" xfId="14124"/>
    <cellStyle name="Normal 2 2 13 3 2 2 2 4" xfId="14125"/>
    <cellStyle name="Normal 2 2 13 3 2 2 3" xfId="14126"/>
    <cellStyle name="Normal 2 2 13 3 2 2 3 2" xfId="14127"/>
    <cellStyle name="Normal 2 2 13 3 2 2 4" xfId="14128"/>
    <cellStyle name="Normal 2 2 13 3 2 2 5" xfId="14129"/>
    <cellStyle name="Normal 2 2 13 3 2 3" xfId="14130"/>
    <cellStyle name="Normal 2 2 13 3 2 3 2" xfId="14131"/>
    <cellStyle name="Normal 2 2 13 3 2 3 2 2" xfId="14132"/>
    <cellStyle name="Normal 2 2 13 3 2 3 3" xfId="14133"/>
    <cellStyle name="Normal 2 2 13 3 2 3 4" xfId="14134"/>
    <cellStyle name="Normal 2 2 13 3 2 4" xfId="14135"/>
    <cellStyle name="Normal 2 2 13 3 2 4 2" xfId="14136"/>
    <cellStyle name="Normal 2 2 13 3 2 4 2 2" xfId="14137"/>
    <cellStyle name="Normal 2 2 13 3 2 4 3" xfId="14138"/>
    <cellStyle name="Normal 2 2 13 3 2 4 4" xfId="14139"/>
    <cellStyle name="Normal 2 2 13 3 2 5" xfId="14140"/>
    <cellStyle name="Normal 2 2 13 3 2 5 2" xfId="14141"/>
    <cellStyle name="Normal 2 2 13 3 2 6" xfId="14142"/>
    <cellStyle name="Normal 2 2 13 3 2 7" xfId="14143"/>
    <cellStyle name="Normal 2 2 13 3 3" xfId="14144"/>
    <cellStyle name="Normal 2 2 13 3 3 2" xfId="14145"/>
    <cellStyle name="Normal 2 2 13 3 3 2 2" xfId="14146"/>
    <cellStyle name="Normal 2 2 13 3 3 2 2 2" xfId="14147"/>
    <cellStyle name="Normal 2 2 13 3 3 2 2 2 2" xfId="14148"/>
    <cellStyle name="Normal 2 2 13 3 3 2 2 3" xfId="14149"/>
    <cellStyle name="Normal 2 2 13 3 3 2 2 4" xfId="14150"/>
    <cellStyle name="Normal 2 2 13 3 3 2 3" xfId="14151"/>
    <cellStyle name="Normal 2 2 13 3 3 2 3 2" xfId="14152"/>
    <cellStyle name="Normal 2 2 13 3 3 2 4" xfId="14153"/>
    <cellStyle name="Normal 2 2 13 3 3 2 5" xfId="14154"/>
    <cellStyle name="Normal 2 2 13 3 3 3" xfId="14155"/>
    <cellStyle name="Normal 2 2 13 3 3 3 2" xfId="14156"/>
    <cellStyle name="Normal 2 2 13 3 3 3 2 2" xfId="14157"/>
    <cellStyle name="Normal 2 2 13 3 3 3 3" xfId="14158"/>
    <cellStyle name="Normal 2 2 13 3 3 3 4" xfId="14159"/>
    <cellStyle name="Normal 2 2 13 3 3 4" xfId="14160"/>
    <cellStyle name="Normal 2 2 13 3 3 4 2" xfId="14161"/>
    <cellStyle name="Normal 2 2 13 3 3 4 2 2" xfId="14162"/>
    <cellStyle name="Normal 2 2 13 3 3 4 3" xfId="14163"/>
    <cellStyle name="Normal 2 2 13 3 3 4 4" xfId="14164"/>
    <cellStyle name="Normal 2 2 13 3 3 5" xfId="14165"/>
    <cellStyle name="Normal 2 2 13 3 3 5 2" xfId="14166"/>
    <cellStyle name="Normal 2 2 13 3 3 6" xfId="14167"/>
    <cellStyle name="Normal 2 2 13 3 3 7" xfId="14168"/>
    <cellStyle name="Normal 2 2 13 3 4" xfId="14169"/>
    <cellStyle name="Normal 2 2 13 3 4 2" xfId="14170"/>
    <cellStyle name="Normal 2 2 13 3 4 2 2" xfId="14171"/>
    <cellStyle name="Normal 2 2 13 3 4 2 2 2" xfId="14172"/>
    <cellStyle name="Normal 2 2 13 3 4 2 3" xfId="14173"/>
    <cellStyle name="Normal 2 2 13 3 4 2 4" xfId="14174"/>
    <cellStyle name="Normal 2 2 13 3 4 3" xfId="14175"/>
    <cellStyle name="Normal 2 2 13 3 4 3 2" xfId="14176"/>
    <cellStyle name="Normal 2 2 13 3 4 4" xfId="14177"/>
    <cellStyle name="Normal 2 2 13 3 4 5" xfId="14178"/>
    <cellStyle name="Normal 2 2 13 3 5" xfId="14179"/>
    <cellStyle name="Normal 2 2 13 3 5 2" xfId="14180"/>
    <cellStyle name="Normal 2 2 13 3 5 2 2" xfId="14181"/>
    <cellStyle name="Normal 2 2 13 3 5 3" xfId="14182"/>
    <cellStyle name="Normal 2 2 13 3 5 4" xfId="14183"/>
    <cellStyle name="Normal 2 2 13 3 6" xfId="14184"/>
    <cellStyle name="Normal 2 2 13 3 6 2" xfId="14185"/>
    <cellStyle name="Normal 2 2 13 3 6 2 2" xfId="14186"/>
    <cellStyle name="Normal 2 2 13 3 6 3" xfId="14187"/>
    <cellStyle name="Normal 2 2 13 3 6 4" xfId="14188"/>
    <cellStyle name="Normal 2 2 13 3 7" xfId="14189"/>
    <cellStyle name="Normal 2 2 13 3 7 2" xfId="14190"/>
    <cellStyle name="Normal 2 2 13 3 8" xfId="14191"/>
    <cellStyle name="Normal 2 2 13 3 9" xfId="14192"/>
    <cellStyle name="Normal 2 2 13 3_Tab1" xfId="14193"/>
    <cellStyle name="Normal 2 2 13 4" xfId="14194"/>
    <cellStyle name="Normal 2 2 13 4 2" xfId="14195"/>
    <cellStyle name="Normal 2 2 13 4 2 2" xfId="14196"/>
    <cellStyle name="Normal 2 2 13 4 2 2 2" xfId="14197"/>
    <cellStyle name="Normal 2 2 13 4 2 2 2 2" xfId="14198"/>
    <cellStyle name="Normal 2 2 13 4 2 2 3" xfId="14199"/>
    <cellStyle name="Normal 2 2 13 4 2 2 4" xfId="14200"/>
    <cellStyle name="Normal 2 2 13 4 2 3" xfId="14201"/>
    <cellStyle name="Normal 2 2 13 4 2 3 2" xfId="14202"/>
    <cellStyle name="Normal 2 2 13 4 2 4" xfId="14203"/>
    <cellStyle name="Normal 2 2 13 4 2 5" xfId="14204"/>
    <cellStyle name="Normal 2 2 13 4 3" xfId="14205"/>
    <cellStyle name="Normal 2 2 13 4 3 2" xfId="14206"/>
    <cellStyle name="Normal 2 2 13 4 3 2 2" xfId="14207"/>
    <cellStyle name="Normal 2 2 13 4 3 3" xfId="14208"/>
    <cellStyle name="Normal 2 2 13 4 3 4" xfId="14209"/>
    <cellStyle name="Normal 2 2 13 4 4" xfId="14210"/>
    <cellStyle name="Normal 2 2 13 4 4 2" xfId="14211"/>
    <cellStyle name="Normal 2 2 13 4 4 2 2" xfId="14212"/>
    <cellStyle name="Normal 2 2 13 4 4 3" xfId="14213"/>
    <cellStyle name="Normal 2 2 13 4 4 4" xfId="14214"/>
    <cellStyle name="Normal 2 2 13 4 5" xfId="14215"/>
    <cellStyle name="Normal 2 2 13 4 5 2" xfId="14216"/>
    <cellStyle name="Normal 2 2 13 4 6" xfId="14217"/>
    <cellStyle name="Normal 2 2 13 4 7" xfId="14218"/>
    <cellStyle name="Normal 2 2 13 5" xfId="14219"/>
    <cellStyle name="Normal 2 2 13 5 2" xfId="14220"/>
    <cellStyle name="Normal 2 2 13 5 2 2" xfId="14221"/>
    <cellStyle name="Normal 2 2 13 5 2 2 2" xfId="14222"/>
    <cellStyle name="Normal 2 2 13 5 2 2 2 2" xfId="14223"/>
    <cellStyle name="Normal 2 2 13 5 2 2 3" xfId="14224"/>
    <cellStyle name="Normal 2 2 13 5 2 2 4" xfId="14225"/>
    <cellStyle name="Normal 2 2 13 5 2 3" xfId="14226"/>
    <cellStyle name="Normal 2 2 13 5 2 3 2" xfId="14227"/>
    <cellStyle name="Normal 2 2 13 5 2 4" xfId="14228"/>
    <cellStyle name="Normal 2 2 13 5 2 5" xfId="14229"/>
    <cellStyle name="Normal 2 2 13 5 3" xfId="14230"/>
    <cellStyle name="Normal 2 2 13 5 3 2" xfId="14231"/>
    <cellStyle name="Normal 2 2 13 5 3 2 2" xfId="14232"/>
    <cellStyle name="Normal 2 2 13 5 3 3" xfId="14233"/>
    <cellStyle name="Normal 2 2 13 5 3 4" xfId="14234"/>
    <cellStyle name="Normal 2 2 13 5 4" xfId="14235"/>
    <cellStyle name="Normal 2 2 13 5 4 2" xfId="14236"/>
    <cellStyle name="Normal 2 2 13 5 4 2 2" xfId="14237"/>
    <cellStyle name="Normal 2 2 13 5 4 3" xfId="14238"/>
    <cellStyle name="Normal 2 2 13 5 4 4" xfId="14239"/>
    <cellStyle name="Normal 2 2 13 5 5" xfId="14240"/>
    <cellStyle name="Normal 2 2 13 5 5 2" xfId="14241"/>
    <cellStyle name="Normal 2 2 13 5 6" xfId="14242"/>
    <cellStyle name="Normal 2 2 13 5 7" xfId="14243"/>
    <cellStyle name="Normal 2 2 13 6" xfId="14244"/>
    <cellStyle name="Normal 2 2 13 6 2" xfId="14245"/>
    <cellStyle name="Normal 2 2 13 6 2 2" xfId="14246"/>
    <cellStyle name="Normal 2 2 13 6 2 2 2" xfId="14247"/>
    <cellStyle name="Normal 2 2 13 6 2 3" xfId="14248"/>
    <cellStyle name="Normal 2 2 13 6 2 4" xfId="14249"/>
    <cellStyle name="Normal 2 2 13 6 3" xfId="14250"/>
    <cellStyle name="Normal 2 2 13 6 3 2" xfId="14251"/>
    <cellStyle name="Normal 2 2 13 6 4" xfId="14252"/>
    <cellStyle name="Normal 2 2 13 6 5" xfId="14253"/>
    <cellStyle name="Normal 2 2 13 7" xfId="14254"/>
    <cellStyle name="Normal 2 2 13 7 2" xfId="14255"/>
    <cellStyle name="Normal 2 2 13 7 2 2" xfId="14256"/>
    <cellStyle name="Normal 2 2 13 7 3" xfId="14257"/>
    <cellStyle name="Normal 2 2 13 7 4" xfId="14258"/>
    <cellStyle name="Normal 2 2 13 8" xfId="14259"/>
    <cellStyle name="Normal 2 2 13 8 2" xfId="14260"/>
    <cellStyle name="Normal 2 2 13 8 2 2" xfId="14261"/>
    <cellStyle name="Normal 2 2 13 8 3" xfId="14262"/>
    <cellStyle name="Normal 2 2 13 8 4" xfId="14263"/>
    <cellStyle name="Normal 2 2 13 9" xfId="14264"/>
    <cellStyle name="Normal 2 2 13 9 2" xfId="14265"/>
    <cellStyle name="Normal 2 2 13_Tab1" xfId="14266"/>
    <cellStyle name="Normal 2 2 14" xfId="14267"/>
    <cellStyle name="Normal 2 2 14 10" xfId="14268"/>
    <cellStyle name="Normal 2 2 14 2" xfId="14269"/>
    <cellStyle name="Normal 2 2 14 2 2" xfId="14270"/>
    <cellStyle name="Normal 2 2 14 2 2 2" xfId="14271"/>
    <cellStyle name="Normal 2 2 14 2 2 2 2" xfId="14272"/>
    <cellStyle name="Normal 2 2 14 2 2 2 2 2" xfId="14273"/>
    <cellStyle name="Normal 2 2 14 2 2 2 2 2 2" xfId="14274"/>
    <cellStyle name="Normal 2 2 14 2 2 2 2 3" xfId="14275"/>
    <cellStyle name="Normal 2 2 14 2 2 2 2 4" xfId="14276"/>
    <cellStyle name="Normal 2 2 14 2 2 2 3" xfId="14277"/>
    <cellStyle name="Normal 2 2 14 2 2 2 3 2" xfId="14278"/>
    <cellStyle name="Normal 2 2 14 2 2 2 4" xfId="14279"/>
    <cellStyle name="Normal 2 2 14 2 2 2 5" xfId="14280"/>
    <cellStyle name="Normal 2 2 14 2 2 3" xfId="14281"/>
    <cellStyle name="Normal 2 2 14 2 2 3 2" xfId="14282"/>
    <cellStyle name="Normal 2 2 14 2 2 3 2 2" xfId="14283"/>
    <cellStyle name="Normal 2 2 14 2 2 3 3" xfId="14284"/>
    <cellStyle name="Normal 2 2 14 2 2 3 4" xfId="14285"/>
    <cellStyle name="Normal 2 2 14 2 2 4" xfId="14286"/>
    <cellStyle name="Normal 2 2 14 2 2 4 2" xfId="14287"/>
    <cellStyle name="Normal 2 2 14 2 2 4 2 2" xfId="14288"/>
    <cellStyle name="Normal 2 2 14 2 2 4 3" xfId="14289"/>
    <cellStyle name="Normal 2 2 14 2 2 4 4" xfId="14290"/>
    <cellStyle name="Normal 2 2 14 2 2 5" xfId="14291"/>
    <cellStyle name="Normal 2 2 14 2 2 5 2" xfId="14292"/>
    <cellStyle name="Normal 2 2 14 2 2 6" xfId="14293"/>
    <cellStyle name="Normal 2 2 14 2 2 7" xfId="14294"/>
    <cellStyle name="Normal 2 2 14 2 3" xfId="14295"/>
    <cellStyle name="Normal 2 2 14 2 3 2" xfId="14296"/>
    <cellStyle name="Normal 2 2 14 2 3 2 2" xfId="14297"/>
    <cellStyle name="Normal 2 2 14 2 3 2 2 2" xfId="14298"/>
    <cellStyle name="Normal 2 2 14 2 3 2 2 2 2" xfId="14299"/>
    <cellStyle name="Normal 2 2 14 2 3 2 2 3" xfId="14300"/>
    <cellStyle name="Normal 2 2 14 2 3 2 2 4" xfId="14301"/>
    <cellStyle name="Normal 2 2 14 2 3 2 3" xfId="14302"/>
    <cellStyle name="Normal 2 2 14 2 3 2 3 2" xfId="14303"/>
    <cellStyle name="Normal 2 2 14 2 3 2 4" xfId="14304"/>
    <cellStyle name="Normal 2 2 14 2 3 2 5" xfId="14305"/>
    <cellStyle name="Normal 2 2 14 2 3 3" xfId="14306"/>
    <cellStyle name="Normal 2 2 14 2 3 3 2" xfId="14307"/>
    <cellStyle name="Normal 2 2 14 2 3 3 2 2" xfId="14308"/>
    <cellStyle name="Normal 2 2 14 2 3 3 3" xfId="14309"/>
    <cellStyle name="Normal 2 2 14 2 3 3 4" xfId="14310"/>
    <cellStyle name="Normal 2 2 14 2 3 4" xfId="14311"/>
    <cellStyle name="Normal 2 2 14 2 3 4 2" xfId="14312"/>
    <cellStyle name="Normal 2 2 14 2 3 4 2 2" xfId="14313"/>
    <cellStyle name="Normal 2 2 14 2 3 4 3" xfId="14314"/>
    <cellStyle name="Normal 2 2 14 2 3 4 4" xfId="14315"/>
    <cellStyle name="Normal 2 2 14 2 3 5" xfId="14316"/>
    <cellStyle name="Normal 2 2 14 2 3 5 2" xfId="14317"/>
    <cellStyle name="Normal 2 2 14 2 3 6" xfId="14318"/>
    <cellStyle name="Normal 2 2 14 2 3 7" xfId="14319"/>
    <cellStyle name="Normal 2 2 14 2 4" xfId="14320"/>
    <cellStyle name="Normal 2 2 14 2 4 2" xfId="14321"/>
    <cellStyle name="Normal 2 2 14 2 4 2 2" xfId="14322"/>
    <cellStyle name="Normal 2 2 14 2 4 2 2 2" xfId="14323"/>
    <cellStyle name="Normal 2 2 14 2 4 2 3" xfId="14324"/>
    <cellStyle name="Normal 2 2 14 2 4 2 4" xfId="14325"/>
    <cellStyle name="Normal 2 2 14 2 4 3" xfId="14326"/>
    <cellStyle name="Normal 2 2 14 2 4 3 2" xfId="14327"/>
    <cellStyle name="Normal 2 2 14 2 4 4" xfId="14328"/>
    <cellStyle name="Normal 2 2 14 2 4 5" xfId="14329"/>
    <cellStyle name="Normal 2 2 14 2 5" xfId="14330"/>
    <cellStyle name="Normal 2 2 14 2 5 2" xfId="14331"/>
    <cellStyle name="Normal 2 2 14 2 5 2 2" xfId="14332"/>
    <cellStyle name="Normal 2 2 14 2 5 3" xfId="14333"/>
    <cellStyle name="Normal 2 2 14 2 5 4" xfId="14334"/>
    <cellStyle name="Normal 2 2 14 2 6" xfId="14335"/>
    <cellStyle name="Normal 2 2 14 2 6 2" xfId="14336"/>
    <cellStyle name="Normal 2 2 14 2 6 2 2" xfId="14337"/>
    <cellStyle name="Normal 2 2 14 2 6 3" xfId="14338"/>
    <cellStyle name="Normal 2 2 14 2 6 4" xfId="14339"/>
    <cellStyle name="Normal 2 2 14 2 7" xfId="14340"/>
    <cellStyle name="Normal 2 2 14 2 7 2" xfId="14341"/>
    <cellStyle name="Normal 2 2 14 2 8" xfId="14342"/>
    <cellStyle name="Normal 2 2 14 2 9" xfId="14343"/>
    <cellStyle name="Normal 2 2 14 2_Tab1" xfId="14344"/>
    <cellStyle name="Normal 2 2 14 3" xfId="14345"/>
    <cellStyle name="Normal 2 2 14 3 2" xfId="14346"/>
    <cellStyle name="Normal 2 2 14 3 2 2" xfId="14347"/>
    <cellStyle name="Normal 2 2 14 3 2 2 2" xfId="14348"/>
    <cellStyle name="Normal 2 2 14 3 2 2 2 2" xfId="14349"/>
    <cellStyle name="Normal 2 2 14 3 2 2 3" xfId="14350"/>
    <cellStyle name="Normal 2 2 14 3 2 2 4" xfId="14351"/>
    <cellStyle name="Normal 2 2 14 3 2 3" xfId="14352"/>
    <cellStyle name="Normal 2 2 14 3 2 3 2" xfId="14353"/>
    <cellStyle name="Normal 2 2 14 3 2 4" xfId="14354"/>
    <cellStyle name="Normal 2 2 14 3 2 5" xfId="14355"/>
    <cellStyle name="Normal 2 2 14 3 3" xfId="14356"/>
    <cellStyle name="Normal 2 2 14 3 3 2" xfId="14357"/>
    <cellStyle name="Normal 2 2 14 3 3 2 2" xfId="14358"/>
    <cellStyle name="Normal 2 2 14 3 3 3" xfId="14359"/>
    <cellStyle name="Normal 2 2 14 3 3 4" xfId="14360"/>
    <cellStyle name="Normal 2 2 14 3 4" xfId="14361"/>
    <cellStyle name="Normal 2 2 14 3 4 2" xfId="14362"/>
    <cellStyle name="Normal 2 2 14 3 4 2 2" xfId="14363"/>
    <cellStyle name="Normal 2 2 14 3 4 3" xfId="14364"/>
    <cellStyle name="Normal 2 2 14 3 4 4" xfId="14365"/>
    <cellStyle name="Normal 2 2 14 3 5" xfId="14366"/>
    <cellStyle name="Normal 2 2 14 3 5 2" xfId="14367"/>
    <cellStyle name="Normal 2 2 14 3 6" xfId="14368"/>
    <cellStyle name="Normal 2 2 14 3 7" xfId="14369"/>
    <cellStyle name="Normal 2 2 14 4" xfId="14370"/>
    <cellStyle name="Normal 2 2 14 4 2" xfId="14371"/>
    <cellStyle name="Normal 2 2 14 4 2 2" xfId="14372"/>
    <cellStyle name="Normal 2 2 14 4 2 2 2" xfId="14373"/>
    <cellStyle name="Normal 2 2 14 4 2 2 2 2" xfId="14374"/>
    <cellStyle name="Normal 2 2 14 4 2 2 3" xfId="14375"/>
    <cellStyle name="Normal 2 2 14 4 2 2 4" xfId="14376"/>
    <cellStyle name="Normal 2 2 14 4 2 3" xfId="14377"/>
    <cellStyle name="Normal 2 2 14 4 2 3 2" xfId="14378"/>
    <cellStyle name="Normal 2 2 14 4 2 4" xfId="14379"/>
    <cellStyle name="Normal 2 2 14 4 2 5" xfId="14380"/>
    <cellStyle name="Normal 2 2 14 4 3" xfId="14381"/>
    <cellStyle name="Normal 2 2 14 4 3 2" xfId="14382"/>
    <cellStyle name="Normal 2 2 14 4 3 2 2" xfId="14383"/>
    <cellStyle name="Normal 2 2 14 4 3 3" xfId="14384"/>
    <cellStyle name="Normal 2 2 14 4 3 4" xfId="14385"/>
    <cellStyle name="Normal 2 2 14 4 4" xfId="14386"/>
    <cellStyle name="Normal 2 2 14 4 4 2" xfId="14387"/>
    <cellStyle name="Normal 2 2 14 4 4 2 2" xfId="14388"/>
    <cellStyle name="Normal 2 2 14 4 4 3" xfId="14389"/>
    <cellStyle name="Normal 2 2 14 4 4 4" xfId="14390"/>
    <cellStyle name="Normal 2 2 14 4 5" xfId="14391"/>
    <cellStyle name="Normal 2 2 14 4 5 2" xfId="14392"/>
    <cellStyle name="Normal 2 2 14 4 6" xfId="14393"/>
    <cellStyle name="Normal 2 2 14 4 7" xfId="14394"/>
    <cellStyle name="Normal 2 2 14 5" xfId="14395"/>
    <cellStyle name="Normal 2 2 14 5 2" xfId="14396"/>
    <cellStyle name="Normal 2 2 14 5 2 2" xfId="14397"/>
    <cellStyle name="Normal 2 2 14 5 2 2 2" xfId="14398"/>
    <cellStyle name="Normal 2 2 14 5 2 3" xfId="14399"/>
    <cellStyle name="Normal 2 2 14 5 2 4" xfId="14400"/>
    <cellStyle name="Normal 2 2 14 5 3" xfId="14401"/>
    <cellStyle name="Normal 2 2 14 5 3 2" xfId="14402"/>
    <cellStyle name="Normal 2 2 14 5 4" xfId="14403"/>
    <cellStyle name="Normal 2 2 14 5 5" xfId="14404"/>
    <cellStyle name="Normal 2 2 14 6" xfId="14405"/>
    <cellStyle name="Normal 2 2 14 6 2" xfId="14406"/>
    <cellStyle name="Normal 2 2 14 6 2 2" xfId="14407"/>
    <cellStyle name="Normal 2 2 14 6 3" xfId="14408"/>
    <cellStyle name="Normal 2 2 14 6 4" xfId="14409"/>
    <cellStyle name="Normal 2 2 14 7" xfId="14410"/>
    <cellStyle name="Normal 2 2 14 7 2" xfId="14411"/>
    <cellStyle name="Normal 2 2 14 7 2 2" xfId="14412"/>
    <cellStyle name="Normal 2 2 14 7 3" xfId="14413"/>
    <cellStyle name="Normal 2 2 14 7 4" xfId="14414"/>
    <cellStyle name="Normal 2 2 14 8" xfId="14415"/>
    <cellStyle name="Normal 2 2 14 8 2" xfId="14416"/>
    <cellStyle name="Normal 2 2 14 9" xfId="14417"/>
    <cellStyle name="Normal 2 2 14_Tab1" xfId="14418"/>
    <cellStyle name="Normal 2 2 15" xfId="14419"/>
    <cellStyle name="Normal 2 2 15 2" xfId="14420"/>
    <cellStyle name="Normal 2 2 15 2 2" xfId="14421"/>
    <cellStyle name="Normal 2 2 15 2 2 2" xfId="14422"/>
    <cellStyle name="Normal 2 2 15 2 2 2 2" xfId="14423"/>
    <cellStyle name="Normal 2 2 15 2 2 2 2 2" xfId="14424"/>
    <cellStyle name="Normal 2 2 15 2 2 2 3" xfId="14425"/>
    <cellStyle name="Normal 2 2 15 2 2 2 4" xfId="14426"/>
    <cellStyle name="Normal 2 2 15 2 2 3" xfId="14427"/>
    <cellStyle name="Normal 2 2 15 2 2 3 2" xfId="14428"/>
    <cellStyle name="Normal 2 2 15 2 2 4" xfId="14429"/>
    <cellStyle name="Normal 2 2 15 2 2 5" xfId="14430"/>
    <cellStyle name="Normal 2 2 15 2 3" xfId="14431"/>
    <cellStyle name="Normal 2 2 15 2 3 2" xfId="14432"/>
    <cellStyle name="Normal 2 2 15 2 3 2 2" xfId="14433"/>
    <cellStyle name="Normal 2 2 15 2 3 3" xfId="14434"/>
    <cellStyle name="Normal 2 2 15 2 3 4" xfId="14435"/>
    <cellStyle name="Normal 2 2 15 2 4" xfId="14436"/>
    <cellStyle name="Normal 2 2 15 2 4 2" xfId="14437"/>
    <cellStyle name="Normal 2 2 15 2 4 2 2" xfId="14438"/>
    <cellStyle name="Normal 2 2 15 2 4 3" xfId="14439"/>
    <cellStyle name="Normal 2 2 15 2 4 4" xfId="14440"/>
    <cellStyle name="Normal 2 2 15 2 5" xfId="14441"/>
    <cellStyle name="Normal 2 2 15 2 5 2" xfId="14442"/>
    <cellStyle name="Normal 2 2 15 2 6" xfId="14443"/>
    <cellStyle name="Normal 2 2 15 2 7" xfId="14444"/>
    <cellStyle name="Normal 2 2 15 3" xfId="14445"/>
    <cellStyle name="Normal 2 2 15 3 2" xfId="14446"/>
    <cellStyle name="Normal 2 2 15 3 2 2" xfId="14447"/>
    <cellStyle name="Normal 2 2 15 3 2 2 2" xfId="14448"/>
    <cellStyle name="Normal 2 2 15 3 2 2 2 2" xfId="14449"/>
    <cellStyle name="Normal 2 2 15 3 2 2 3" xfId="14450"/>
    <cellStyle name="Normal 2 2 15 3 2 2 4" xfId="14451"/>
    <cellStyle name="Normal 2 2 15 3 2 3" xfId="14452"/>
    <cellStyle name="Normal 2 2 15 3 2 3 2" xfId="14453"/>
    <cellStyle name="Normal 2 2 15 3 2 4" xfId="14454"/>
    <cellStyle name="Normal 2 2 15 3 2 5" xfId="14455"/>
    <cellStyle name="Normal 2 2 15 3 3" xfId="14456"/>
    <cellStyle name="Normal 2 2 15 3 3 2" xfId="14457"/>
    <cellStyle name="Normal 2 2 15 3 3 2 2" xfId="14458"/>
    <cellStyle name="Normal 2 2 15 3 3 3" xfId="14459"/>
    <cellStyle name="Normal 2 2 15 3 3 4" xfId="14460"/>
    <cellStyle name="Normal 2 2 15 3 4" xfId="14461"/>
    <cellStyle name="Normal 2 2 15 3 4 2" xfId="14462"/>
    <cellStyle name="Normal 2 2 15 3 4 2 2" xfId="14463"/>
    <cellStyle name="Normal 2 2 15 3 4 3" xfId="14464"/>
    <cellStyle name="Normal 2 2 15 3 4 4" xfId="14465"/>
    <cellStyle name="Normal 2 2 15 3 5" xfId="14466"/>
    <cellStyle name="Normal 2 2 15 3 5 2" xfId="14467"/>
    <cellStyle name="Normal 2 2 15 3 6" xfId="14468"/>
    <cellStyle name="Normal 2 2 15 3 7" xfId="14469"/>
    <cellStyle name="Normal 2 2 15 4" xfId="14470"/>
    <cellStyle name="Normal 2 2 15 4 2" xfId="14471"/>
    <cellStyle name="Normal 2 2 15 4 2 2" xfId="14472"/>
    <cellStyle name="Normal 2 2 15 4 2 2 2" xfId="14473"/>
    <cellStyle name="Normal 2 2 15 4 2 3" xfId="14474"/>
    <cellStyle name="Normal 2 2 15 4 2 4" xfId="14475"/>
    <cellStyle name="Normal 2 2 15 4 3" xfId="14476"/>
    <cellStyle name="Normal 2 2 15 4 3 2" xfId="14477"/>
    <cellStyle name="Normal 2 2 15 4 4" xfId="14478"/>
    <cellStyle name="Normal 2 2 15 4 5" xfId="14479"/>
    <cellStyle name="Normal 2 2 15 5" xfId="14480"/>
    <cellStyle name="Normal 2 2 15 5 2" xfId="14481"/>
    <cellStyle name="Normal 2 2 15 5 2 2" xfId="14482"/>
    <cellStyle name="Normal 2 2 15 5 3" xfId="14483"/>
    <cellStyle name="Normal 2 2 15 5 4" xfId="14484"/>
    <cellStyle name="Normal 2 2 15 6" xfId="14485"/>
    <cellStyle name="Normal 2 2 15 6 2" xfId="14486"/>
    <cellStyle name="Normal 2 2 15 6 2 2" xfId="14487"/>
    <cellStyle name="Normal 2 2 15 6 3" xfId="14488"/>
    <cellStyle name="Normal 2 2 15 6 4" xfId="14489"/>
    <cellStyle name="Normal 2 2 15 7" xfId="14490"/>
    <cellStyle name="Normal 2 2 15 7 2" xfId="14491"/>
    <cellStyle name="Normal 2 2 15 8" xfId="14492"/>
    <cellStyle name="Normal 2 2 15 9" xfId="14493"/>
    <cellStyle name="Normal 2 2 15_Tab1" xfId="14494"/>
    <cellStyle name="Normal 2 2 16" xfId="14495"/>
    <cellStyle name="Normal 2 2 16 2" xfId="14496"/>
    <cellStyle name="Normal 2 2 16 2 2" xfId="14497"/>
    <cellStyle name="Normal 2 2 16 2 2 2" xfId="14498"/>
    <cellStyle name="Normal 2 2 16 2 2 2 2" xfId="14499"/>
    <cellStyle name="Normal 2 2 16 2 2 3" xfId="14500"/>
    <cellStyle name="Normal 2 2 16 2 2 4" xfId="14501"/>
    <cellStyle name="Normal 2 2 16 2 3" xfId="14502"/>
    <cellStyle name="Normal 2 2 16 2 3 2" xfId="14503"/>
    <cellStyle name="Normal 2 2 16 2 4" xfId="14504"/>
    <cellStyle name="Normal 2 2 16 2 5" xfId="14505"/>
    <cellStyle name="Normal 2 2 16 3" xfId="14506"/>
    <cellStyle name="Normal 2 2 16 3 2" xfId="14507"/>
    <cellStyle name="Normal 2 2 16 3 2 2" xfId="14508"/>
    <cellStyle name="Normal 2 2 16 3 3" xfId="14509"/>
    <cellStyle name="Normal 2 2 16 3 4" xfId="14510"/>
    <cellStyle name="Normal 2 2 16 4" xfId="14511"/>
    <cellStyle name="Normal 2 2 16 4 2" xfId="14512"/>
    <cellStyle name="Normal 2 2 16 4 2 2" xfId="14513"/>
    <cellStyle name="Normal 2 2 16 4 3" xfId="14514"/>
    <cellStyle name="Normal 2 2 16 4 4" xfId="14515"/>
    <cellStyle name="Normal 2 2 16 5" xfId="14516"/>
    <cellStyle name="Normal 2 2 16 5 2" xfId="14517"/>
    <cellStyle name="Normal 2 2 16 6" xfId="14518"/>
    <cellStyle name="Normal 2 2 16 7" xfId="14519"/>
    <cellStyle name="Normal 2 2 17" xfId="14520"/>
    <cellStyle name="Normal 2 2 17 2" xfId="14521"/>
    <cellStyle name="Normal 2 2 17 2 2" xfId="14522"/>
    <cellStyle name="Normal 2 2 17 2 2 2" xfId="14523"/>
    <cellStyle name="Normal 2 2 17 2 2 2 2" xfId="14524"/>
    <cellStyle name="Normal 2 2 17 2 2 3" xfId="14525"/>
    <cellStyle name="Normal 2 2 17 2 2 4" xfId="14526"/>
    <cellStyle name="Normal 2 2 17 2 3" xfId="14527"/>
    <cellStyle name="Normal 2 2 17 2 3 2" xfId="14528"/>
    <cellStyle name="Normal 2 2 17 2 4" xfId="14529"/>
    <cellStyle name="Normal 2 2 17 2 5" xfId="14530"/>
    <cellStyle name="Normal 2 2 17 3" xfId="14531"/>
    <cellStyle name="Normal 2 2 17 3 2" xfId="14532"/>
    <cellStyle name="Normal 2 2 17 3 2 2" xfId="14533"/>
    <cellStyle name="Normal 2 2 17 3 3" xfId="14534"/>
    <cellStyle name="Normal 2 2 17 3 4" xfId="14535"/>
    <cellStyle name="Normal 2 2 17 4" xfId="14536"/>
    <cellStyle name="Normal 2 2 17 4 2" xfId="14537"/>
    <cellStyle name="Normal 2 2 17 4 2 2" xfId="14538"/>
    <cellStyle name="Normal 2 2 17 4 3" xfId="14539"/>
    <cellStyle name="Normal 2 2 17 4 4" xfId="14540"/>
    <cellStyle name="Normal 2 2 17 5" xfId="14541"/>
    <cellStyle name="Normal 2 2 17 5 2" xfId="14542"/>
    <cellStyle name="Normal 2 2 17 6" xfId="14543"/>
    <cellStyle name="Normal 2 2 17 7" xfId="14544"/>
    <cellStyle name="Normal 2 2 18" xfId="14545"/>
    <cellStyle name="Normal 2 2 18 2" xfId="14546"/>
    <cellStyle name="Normal 2 2 18 2 2" xfId="14547"/>
    <cellStyle name="Normal 2 2 18 2 2 2" xfId="14548"/>
    <cellStyle name="Normal 2 2 18 2 3" xfId="14549"/>
    <cellStyle name="Normal 2 2 18 2 4" xfId="14550"/>
    <cellStyle name="Normal 2 2 18 3" xfId="14551"/>
    <cellStyle name="Normal 2 2 18 3 2" xfId="14552"/>
    <cellStyle name="Normal 2 2 18 4" xfId="14553"/>
    <cellStyle name="Normal 2 2 18 5" xfId="14554"/>
    <cellStyle name="Normal 2 2 19" xfId="14555"/>
    <cellStyle name="Normal 2 2 19 2" xfId="14556"/>
    <cellStyle name="Normal 2 2 19 2 2" xfId="14557"/>
    <cellStyle name="Normal 2 2 19 3" xfId="14558"/>
    <cellStyle name="Normal 2 2 19 4" xfId="14559"/>
    <cellStyle name="Normal 2 2 2" xfId="14560"/>
    <cellStyle name="Normal 2 2 2 10" xfId="14561"/>
    <cellStyle name="Normal 2 2 2 10 2" xfId="14562"/>
    <cellStyle name="Normal 2 2 2 11" xfId="14563"/>
    <cellStyle name="Normal 2 2 2 12" xfId="14564"/>
    <cellStyle name="Normal 2 2 2 2" xfId="14565"/>
    <cellStyle name="Normal 2 2 2 2 10" xfId="14566"/>
    <cellStyle name="Normal 2 2 2 2 11" xfId="14567"/>
    <cellStyle name="Normal 2 2 2 2 2" xfId="14568"/>
    <cellStyle name="Normal 2 2 2 2 2 10" xfId="14569"/>
    <cellStyle name="Normal 2 2 2 2 2 2" xfId="14570"/>
    <cellStyle name="Normal 2 2 2 2 2 2 2" xfId="14571"/>
    <cellStyle name="Normal 2 2 2 2 2 2 2 2" xfId="14572"/>
    <cellStyle name="Normal 2 2 2 2 2 2 2 2 2" xfId="14573"/>
    <cellStyle name="Normal 2 2 2 2 2 2 2 2 2 2" xfId="14574"/>
    <cellStyle name="Normal 2 2 2 2 2 2 2 2 2 2 2" xfId="14575"/>
    <cellStyle name="Normal 2 2 2 2 2 2 2 2 2 3" xfId="14576"/>
    <cellStyle name="Normal 2 2 2 2 2 2 2 2 2 4" xfId="14577"/>
    <cellStyle name="Normal 2 2 2 2 2 2 2 2 3" xfId="14578"/>
    <cellStyle name="Normal 2 2 2 2 2 2 2 2 3 2" xfId="14579"/>
    <cellStyle name="Normal 2 2 2 2 2 2 2 2 4" xfId="14580"/>
    <cellStyle name="Normal 2 2 2 2 2 2 2 2 5" xfId="14581"/>
    <cellStyle name="Normal 2 2 2 2 2 2 2 3" xfId="14582"/>
    <cellStyle name="Normal 2 2 2 2 2 2 2 3 2" xfId="14583"/>
    <cellStyle name="Normal 2 2 2 2 2 2 2 3 2 2" xfId="14584"/>
    <cellStyle name="Normal 2 2 2 2 2 2 2 3 3" xfId="14585"/>
    <cellStyle name="Normal 2 2 2 2 2 2 2 3 4" xfId="14586"/>
    <cellStyle name="Normal 2 2 2 2 2 2 2 4" xfId="14587"/>
    <cellStyle name="Normal 2 2 2 2 2 2 2 4 2" xfId="14588"/>
    <cellStyle name="Normal 2 2 2 2 2 2 2 4 2 2" xfId="14589"/>
    <cellStyle name="Normal 2 2 2 2 2 2 2 4 3" xfId="14590"/>
    <cellStyle name="Normal 2 2 2 2 2 2 2 4 4" xfId="14591"/>
    <cellStyle name="Normal 2 2 2 2 2 2 2 5" xfId="14592"/>
    <cellStyle name="Normal 2 2 2 2 2 2 2 5 2" xfId="14593"/>
    <cellStyle name="Normal 2 2 2 2 2 2 2 6" xfId="14594"/>
    <cellStyle name="Normal 2 2 2 2 2 2 2 7" xfId="14595"/>
    <cellStyle name="Normal 2 2 2 2 2 2 3" xfId="14596"/>
    <cellStyle name="Normal 2 2 2 2 2 2 3 2" xfId="14597"/>
    <cellStyle name="Normal 2 2 2 2 2 2 3 2 2" xfId="14598"/>
    <cellStyle name="Normal 2 2 2 2 2 2 3 2 2 2" xfId="14599"/>
    <cellStyle name="Normal 2 2 2 2 2 2 3 2 2 2 2" xfId="14600"/>
    <cellStyle name="Normal 2 2 2 2 2 2 3 2 2 3" xfId="14601"/>
    <cellStyle name="Normal 2 2 2 2 2 2 3 2 2 4" xfId="14602"/>
    <cellStyle name="Normal 2 2 2 2 2 2 3 2 3" xfId="14603"/>
    <cellStyle name="Normal 2 2 2 2 2 2 3 2 3 2" xfId="14604"/>
    <cellStyle name="Normal 2 2 2 2 2 2 3 2 4" xfId="14605"/>
    <cellStyle name="Normal 2 2 2 2 2 2 3 2 5" xfId="14606"/>
    <cellStyle name="Normal 2 2 2 2 2 2 3 3" xfId="14607"/>
    <cellStyle name="Normal 2 2 2 2 2 2 3 3 2" xfId="14608"/>
    <cellStyle name="Normal 2 2 2 2 2 2 3 3 2 2" xfId="14609"/>
    <cellStyle name="Normal 2 2 2 2 2 2 3 3 3" xfId="14610"/>
    <cellStyle name="Normal 2 2 2 2 2 2 3 3 4" xfId="14611"/>
    <cellStyle name="Normal 2 2 2 2 2 2 3 4" xfId="14612"/>
    <cellStyle name="Normal 2 2 2 2 2 2 3 4 2" xfId="14613"/>
    <cellStyle name="Normal 2 2 2 2 2 2 3 4 2 2" xfId="14614"/>
    <cellStyle name="Normal 2 2 2 2 2 2 3 4 3" xfId="14615"/>
    <cellStyle name="Normal 2 2 2 2 2 2 3 4 4" xfId="14616"/>
    <cellStyle name="Normal 2 2 2 2 2 2 3 5" xfId="14617"/>
    <cellStyle name="Normal 2 2 2 2 2 2 3 5 2" xfId="14618"/>
    <cellStyle name="Normal 2 2 2 2 2 2 3 6" xfId="14619"/>
    <cellStyle name="Normal 2 2 2 2 2 2 3 7" xfId="14620"/>
    <cellStyle name="Normal 2 2 2 2 2 2 4" xfId="14621"/>
    <cellStyle name="Normal 2 2 2 2 2 2 4 2" xfId="14622"/>
    <cellStyle name="Normal 2 2 2 2 2 2 4 2 2" xfId="14623"/>
    <cellStyle name="Normal 2 2 2 2 2 2 4 2 2 2" xfId="14624"/>
    <cellStyle name="Normal 2 2 2 2 2 2 4 2 3" xfId="14625"/>
    <cellStyle name="Normal 2 2 2 2 2 2 4 2 4" xfId="14626"/>
    <cellStyle name="Normal 2 2 2 2 2 2 4 3" xfId="14627"/>
    <cellStyle name="Normal 2 2 2 2 2 2 4 3 2" xfId="14628"/>
    <cellStyle name="Normal 2 2 2 2 2 2 4 4" xfId="14629"/>
    <cellStyle name="Normal 2 2 2 2 2 2 4 5" xfId="14630"/>
    <cellStyle name="Normal 2 2 2 2 2 2 5" xfId="14631"/>
    <cellStyle name="Normal 2 2 2 2 2 2 5 2" xfId="14632"/>
    <cellStyle name="Normal 2 2 2 2 2 2 5 2 2" xfId="14633"/>
    <cellStyle name="Normal 2 2 2 2 2 2 5 3" xfId="14634"/>
    <cellStyle name="Normal 2 2 2 2 2 2 5 4" xfId="14635"/>
    <cellStyle name="Normal 2 2 2 2 2 2 6" xfId="14636"/>
    <cellStyle name="Normal 2 2 2 2 2 2 6 2" xfId="14637"/>
    <cellStyle name="Normal 2 2 2 2 2 2 6 2 2" xfId="14638"/>
    <cellStyle name="Normal 2 2 2 2 2 2 6 3" xfId="14639"/>
    <cellStyle name="Normal 2 2 2 2 2 2 6 4" xfId="14640"/>
    <cellStyle name="Normal 2 2 2 2 2 2 7" xfId="14641"/>
    <cellStyle name="Normal 2 2 2 2 2 2 7 2" xfId="14642"/>
    <cellStyle name="Normal 2 2 2 2 2 2 8" xfId="14643"/>
    <cellStyle name="Normal 2 2 2 2 2 2 9" xfId="14644"/>
    <cellStyle name="Normal 2 2 2 2 2 2_Tab1" xfId="14645"/>
    <cellStyle name="Normal 2 2 2 2 2 3" xfId="14646"/>
    <cellStyle name="Normal 2 2 2 2 2 3 2" xfId="14647"/>
    <cellStyle name="Normal 2 2 2 2 2 3 2 2" xfId="14648"/>
    <cellStyle name="Normal 2 2 2 2 2 3 2 2 2" xfId="14649"/>
    <cellStyle name="Normal 2 2 2 2 2 3 2 2 2 2" xfId="14650"/>
    <cellStyle name="Normal 2 2 2 2 2 3 2 2 3" xfId="14651"/>
    <cellStyle name="Normal 2 2 2 2 2 3 2 2 4" xfId="14652"/>
    <cellStyle name="Normal 2 2 2 2 2 3 2 3" xfId="14653"/>
    <cellStyle name="Normal 2 2 2 2 2 3 2 3 2" xfId="14654"/>
    <cellStyle name="Normal 2 2 2 2 2 3 2 4" xfId="14655"/>
    <cellStyle name="Normal 2 2 2 2 2 3 2 5" xfId="14656"/>
    <cellStyle name="Normal 2 2 2 2 2 3 3" xfId="14657"/>
    <cellStyle name="Normal 2 2 2 2 2 3 3 2" xfId="14658"/>
    <cellStyle name="Normal 2 2 2 2 2 3 3 2 2" xfId="14659"/>
    <cellStyle name="Normal 2 2 2 2 2 3 3 3" xfId="14660"/>
    <cellStyle name="Normal 2 2 2 2 2 3 3 4" xfId="14661"/>
    <cellStyle name="Normal 2 2 2 2 2 3 4" xfId="14662"/>
    <cellStyle name="Normal 2 2 2 2 2 3 4 2" xfId="14663"/>
    <cellStyle name="Normal 2 2 2 2 2 3 4 2 2" xfId="14664"/>
    <cellStyle name="Normal 2 2 2 2 2 3 4 3" xfId="14665"/>
    <cellStyle name="Normal 2 2 2 2 2 3 4 4" xfId="14666"/>
    <cellStyle name="Normal 2 2 2 2 2 3 5" xfId="14667"/>
    <cellStyle name="Normal 2 2 2 2 2 3 5 2" xfId="14668"/>
    <cellStyle name="Normal 2 2 2 2 2 3 6" xfId="14669"/>
    <cellStyle name="Normal 2 2 2 2 2 3 7" xfId="14670"/>
    <cellStyle name="Normal 2 2 2 2 2 4" xfId="14671"/>
    <cellStyle name="Normal 2 2 2 2 2 4 2" xfId="14672"/>
    <cellStyle name="Normal 2 2 2 2 2 4 2 2" xfId="14673"/>
    <cellStyle name="Normal 2 2 2 2 2 4 2 2 2" xfId="14674"/>
    <cellStyle name="Normal 2 2 2 2 2 4 2 2 2 2" xfId="14675"/>
    <cellStyle name="Normal 2 2 2 2 2 4 2 2 3" xfId="14676"/>
    <cellStyle name="Normal 2 2 2 2 2 4 2 2 4" xfId="14677"/>
    <cellStyle name="Normal 2 2 2 2 2 4 2 3" xfId="14678"/>
    <cellStyle name="Normal 2 2 2 2 2 4 2 3 2" xfId="14679"/>
    <cellStyle name="Normal 2 2 2 2 2 4 2 4" xfId="14680"/>
    <cellStyle name="Normal 2 2 2 2 2 4 2 5" xfId="14681"/>
    <cellStyle name="Normal 2 2 2 2 2 4 3" xfId="14682"/>
    <cellStyle name="Normal 2 2 2 2 2 4 3 2" xfId="14683"/>
    <cellStyle name="Normal 2 2 2 2 2 4 3 2 2" xfId="14684"/>
    <cellStyle name="Normal 2 2 2 2 2 4 3 3" xfId="14685"/>
    <cellStyle name="Normal 2 2 2 2 2 4 3 4" xfId="14686"/>
    <cellStyle name="Normal 2 2 2 2 2 4 4" xfId="14687"/>
    <cellStyle name="Normal 2 2 2 2 2 4 4 2" xfId="14688"/>
    <cellStyle name="Normal 2 2 2 2 2 4 4 2 2" xfId="14689"/>
    <cellStyle name="Normal 2 2 2 2 2 4 4 3" xfId="14690"/>
    <cellStyle name="Normal 2 2 2 2 2 4 4 4" xfId="14691"/>
    <cellStyle name="Normal 2 2 2 2 2 4 5" xfId="14692"/>
    <cellStyle name="Normal 2 2 2 2 2 4 5 2" xfId="14693"/>
    <cellStyle name="Normal 2 2 2 2 2 4 6" xfId="14694"/>
    <cellStyle name="Normal 2 2 2 2 2 4 7" xfId="14695"/>
    <cellStyle name="Normal 2 2 2 2 2 5" xfId="14696"/>
    <cellStyle name="Normal 2 2 2 2 2 5 2" xfId="14697"/>
    <cellStyle name="Normal 2 2 2 2 2 5 2 2" xfId="14698"/>
    <cellStyle name="Normal 2 2 2 2 2 5 2 2 2" xfId="14699"/>
    <cellStyle name="Normal 2 2 2 2 2 5 2 3" xfId="14700"/>
    <cellStyle name="Normal 2 2 2 2 2 5 2 4" xfId="14701"/>
    <cellStyle name="Normal 2 2 2 2 2 5 3" xfId="14702"/>
    <cellStyle name="Normal 2 2 2 2 2 5 3 2" xfId="14703"/>
    <cellStyle name="Normal 2 2 2 2 2 5 4" xfId="14704"/>
    <cellStyle name="Normal 2 2 2 2 2 5 5" xfId="14705"/>
    <cellStyle name="Normal 2 2 2 2 2 6" xfId="14706"/>
    <cellStyle name="Normal 2 2 2 2 2 6 2" xfId="14707"/>
    <cellStyle name="Normal 2 2 2 2 2 6 2 2" xfId="14708"/>
    <cellStyle name="Normal 2 2 2 2 2 6 3" xfId="14709"/>
    <cellStyle name="Normal 2 2 2 2 2 6 4" xfId="14710"/>
    <cellStyle name="Normal 2 2 2 2 2 7" xfId="14711"/>
    <cellStyle name="Normal 2 2 2 2 2 7 2" xfId="14712"/>
    <cellStyle name="Normal 2 2 2 2 2 7 2 2" xfId="14713"/>
    <cellStyle name="Normal 2 2 2 2 2 7 3" xfId="14714"/>
    <cellStyle name="Normal 2 2 2 2 2 7 4" xfId="14715"/>
    <cellStyle name="Normal 2 2 2 2 2 8" xfId="14716"/>
    <cellStyle name="Normal 2 2 2 2 2 8 2" xfId="14717"/>
    <cellStyle name="Normal 2 2 2 2 2 9" xfId="14718"/>
    <cellStyle name="Normal 2 2 2 2 2_Tab1" xfId="14719"/>
    <cellStyle name="Normal 2 2 2 2 3" xfId="14720"/>
    <cellStyle name="Normal 2 2 2 2 3 2" xfId="14721"/>
    <cellStyle name="Normal 2 2 2 2 3 2 2" xfId="14722"/>
    <cellStyle name="Normal 2 2 2 2 3 2 2 2" xfId="14723"/>
    <cellStyle name="Normal 2 2 2 2 3 2 2 2 2" xfId="14724"/>
    <cellStyle name="Normal 2 2 2 2 3 2 2 2 2 2" xfId="14725"/>
    <cellStyle name="Normal 2 2 2 2 3 2 2 2 3" xfId="14726"/>
    <cellStyle name="Normal 2 2 2 2 3 2 2 2 4" xfId="14727"/>
    <cellStyle name="Normal 2 2 2 2 3 2 2 3" xfId="14728"/>
    <cellStyle name="Normal 2 2 2 2 3 2 2 3 2" xfId="14729"/>
    <cellStyle name="Normal 2 2 2 2 3 2 2 4" xfId="14730"/>
    <cellStyle name="Normal 2 2 2 2 3 2 2 5" xfId="14731"/>
    <cellStyle name="Normal 2 2 2 2 3 2 3" xfId="14732"/>
    <cellStyle name="Normal 2 2 2 2 3 2 3 2" xfId="14733"/>
    <cellStyle name="Normal 2 2 2 2 3 2 3 2 2" xfId="14734"/>
    <cellStyle name="Normal 2 2 2 2 3 2 3 3" xfId="14735"/>
    <cellStyle name="Normal 2 2 2 2 3 2 3 4" xfId="14736"/>
    <cellStyle name="Normal 2 2 2 2 3 2 4" xfId="14737"/>
    <cellStyle name="Normal 2 2 2 2 3 2 4 2" xfId="14738"/>
    <cellStyle name="Normal 2 2 2 2 3 2 4 2 2" xfId="14739"/>
    <cellStyle name="Normal 2 2 2 2 3 2 4 3" xfId="14740"/>
    <cellStyle name="Normal 2 2 2 2 3 2 4 4" xfId="14741"/>
    <cellStyle name="Normal 2 2 2 2 3 2 5" xfId="14742"/>
    <cellStyle name="Normal 2 2 2 2 3 2 5 2" xfId="14743"/>
    <cellStyle name="Normal 2 2 2 2 3 2 6" xfId="14744"/>
    <cellStyle name="Normal 2 2 2 2 3 2 7" xfId="14745"/>
    <cellStyle name="Normal 2 2 2 2 3 3" xfId="14746"/>
    <cellStyle name="Normal 2 2 2 2 3 3 2" xfId="14747"/>
    <cellStyle name="Normal 2 2 2 2 3 3 2 2" xfId="14748"/>
    <cellStyle name="Normal 2 2 2 2 3 3 2 2 2" xfId="14749"/>
    <cellStyle name="Normal 2 2 2 2 3 3 2 2 2 2" xfId="14750"/>
    <cellStyle name="Normal 2 2 2 2 3 3 2 2 3" xfId="14751"/>
    <cellStyle name="Normal 2 2 2 2 3 3 2 2 4" xfId="14752"/>
    <cellStyle name="Normal 2 2 2 2 3 3 2 3" xfId="14753"/>
    <cellStyle name="Normal 2 2 2 2 3 3 2 3 2" xfId="14754"/>
    <cellStyle name="Normal 2 2 2 2 3 3 2 4" xfId="14755"/>
    <cellStyle name="Normal 2 2 2 2 3 3 2 5" xfId="14756"/>
    <cellStyle name="Normal 2 2 2 2 3 3 3" xfId="14757"/>
    <cellStyle name="Normal 2 2 2 2 3 3 3 2" xfId="14758"/>
    <cellStyle name="Normal 2 2 2 2 3 3 3 2 2" xfId="14759"/>
    <cellStyle name="Normal 2 2 2 2 3 3 3 3" xfId="14760"/>
    <cellStyle name="Normal 2 2 2 2 3 3 3 4" xfId="14761"/>
    <cellStyle name="Normal 2 2 2 2 3 3 4" xfId="14762"/>
    <cellStyle name="Normal 2 2 2 2 3 3 4 2" xfId="14763"/>
    <cellStyle name="Normal 2 2 2 2 3 3 4 2 2" xfId="14764"/>
    <cellStyle name="Normal 2 2 2 2 3 3 4 3" xfId="14765"/>
    <cellStyle name="Normal 2 2 2 2 3 3 4 4" xfId="14766"/>
    <cellStyle name="Normal 2 2 2 2 3 3 5" xfId="14767"/>
    <cellStyle name="Normal 2 2 2 2 3 3 5 2" xfId="14768"/>
    <cellStyle name="Normal 2 2 2 2 3 3 6" xfId="14769"/>
    <cellStyle name="Normal 2 2 2 2 3 3 7" xfId="14770"/>
    <cellStyle name="Normal 2 2 2 2 3 4" xfId="14771"/>
    <cellStyle name="Normal 2 2 2 2 3 4 2" xfId="14772"/>
    <cellStyle name="Normal 2 2 2 2 3 4 2 2" xfId="14773"/>
    <cellStyle name="Normal 2 2 2 2 3 4 2 2 2" xfId="14774"/>
    <cellStyle name="Normal 2 2 2 2 3 4 2 3" xfId="14775"/>
    <cellStyle name="Normal 2 2 2 2 3 4 2 4" xfId="14776"/>
    <cellStyle name="Normal 2 2 2 2 3 4 3" xfId="14777"/>
    <cellStyle name="Normal 2 2 2 2 3 4 3 2" xfId="14778"/>
    <cellStyle name="Normal 2 2 2 2 3 4 4" xfId="14779"/>
    <cellStyle name="Normal 2 2 2 2 3 4 5" xfId="14780"/>
    <cellStyle name="Normal 2 2 2 2 3 5" xfId="14781"/>
    <cellStyle name="Normal 2 2 2 2 3 5 2" xfId="14782"/>
    <cellStyle name="Normal 2 2 2 2 3 5 2 2" xfId="14783"/>
    <cellStyle name="Normal 2 2 2 2 3 5 3" xfId="14784"/>
    <cellStyle name="Normal 2 2 2 2 3 5 4" xfId="14785"/>
    <cellStyle name="Normal 2 2 2 2 3 6" xfId="14786"/>
    <cellStyle name="Normal 2 2 2 2 3 6 2" xfId="14787"/>
    <cellStyle name="Normal 2 2 2 2 3 6 2 2" xfId="14788"/>
    <cellStyle name="Normal 2 2 2 2 3 6 3" xfId="14789"/>
    <cellStyle name="Normal 2 2 2 2 3 6 4" xfId="14790"/>
    <cellStyle name="Normal 2 2 2 2 3 7" xfId="14791"/>
    <cellStyle name="Normal 2 2 2 2 3 7 2" xfId="14792"/>
    <cellStyle name="Normal 2 2 2 2 3 8" xfId="14793"/>
    <cellStyle name="Normal 2 2 2 2 3 9" xfId="14794"/>
    <cellStyle name="Normal 2 2 2 2 3_Tab1" xfId="14795"/>
    <cellStyle name="Normal 2 2 2 2 4" xfId="14796"/>
    <cellStyle name="Normal 2 2 2 2 4 2" xfId="14797"/>
    <cellStyle name="Normal 2 2 2 2 4 2 2" xfId="14798"/>
    <cellStyle name="Normal 2 2 2 2 4 2 2 2" xfId="14799"/>
    <cellStyle name="Normal 2 2 2 2 4 2 2 2 2" xfId="14800"/>
    <cellStyle name="Normal 2 2 2 2 4 2 2 3" xfId="14801"/>
    <cellStyle name="Normal 2 2 2 2 4 2 2 4" xfId="14802"/>
    <cellStyle name="Normal 2 2 2 2 4 2 3" xfId="14803"/>
    <cellStyle name="Normal 2 2 2 2 4 2 3 2" xfId="14804"/>
    <cellStyle name="Normal 2 2 2 2 4 2 4" xfId="14805"/>
    <cellStyle name="Normal 2 2 2 2 4 2 5" xfId="14806"/>
    <cellStyle name="Normal 2 2 2 2 4 3" xfId="14807"/>
    <cellStyle name="Normal 2 2 2 2 4 3 2" xfId="14808"/>
    <cellStyle name="Normal 2 2 2 2 4 3 2 2" xfId="14809"/>
    <cellStyle name="Normal 2 2 2 2 4 3 3" xfId="14810"/>
    <cellStyle name="Normal 2 2 2 2 4 3 4" xfId="14811"/>
    <cellStyle name="Normal 2 2 2 2 4 4" xfId="14812"/>
    <cellStyle name="Normal 2 2 2 2 4 4 2" xfId="14813"/>
    <cellStyle name="Normal 2 2 2 2 4 4 2 2" xfId="14814"/>
    <cellStyle name="Normal 2 2 2 2 4 4 3" xfId="14815"/>
    <cellStyle name="Normal 2 2 2 2 4 4 4" xfId="14816"/>
    <cellStyle name="Normal 2 2 2 2 4 5" xfId="14817"/>
    <cellStyle name="Normal 2 2 2 2 4 5 2" xfId="14818"/>
    <cellStyle name="Normal 2 2 2 2 4 6" xfId="14819"/>
    <cellStyle name="Normal 2 2 2 2 4 7" xfId="14820"/>
    <cellStyle name="Normal 2 2 2 2 5" xfId="14821"/>
    <cellStyle name="Normal 2 2 2 2 5 2" xfId="14822"/>
    <cellStyle name="Normal 2 2 2 2 5 2 2" xfId="14823"/>
    <cellStyle name="Normal 2 2 2 2 5 2 2 2" xfId="14824"/>
    <cellStyle name="Normal 2 2 2 2 5 2 2 2 2" xfId="14825"/>
    <cellStyle name="Normal 2 2 2 2 5 2 2 3" xfId="14826"/>
    <cellStyle name="Normal 2 2 2 2 5 2 2 4" xfId="14827"/>
    <cellStyle name="Normal 2 2 2 2 5 2 3" xfId="14828"/>
    <cellStyle name="Normal 2 2 2 2 5 2 3 2" xfId="14829"/>
    <cellStyle name="Normal 2 2 2 2 5 2 4" xfId="14830"/>
    <cellStyle name="Normal 2 2 2 2 5 2 5" xfId="14831"/>
    <cellStyle name="Normal 2 2 2 2 5 3" xfId="14832"/>
    <cellStyle name="Normal 2 2 2 2 5 3 2" xfId="14833"/>
    <cellStyle name="Normal 2 2 2 2 5 3 2 2" xfId="14834"/>
    <cellStyle name="Normal 2 2 2 2 5 3 3" xfId="14835"/>
    <cellStyle name="Normal 2 2 2 2 5 3 4" xfId="14836"/>
    <cellStyle name="Normal 2 2 2 2 5 4" xfId="14837"/>
    <cellStyle name="Normal 2 2 2 2 5 4 2" xfId="14838"/>
    <cellStyle name="Normal 2 2 2 2 5 4 2 2" xfId="14839"/>
    <cellStyle name="Normal 2 2 2 2 5 4 3" xfId="14840"/>
    <cellStyle name="Normal 2 2 2 2 5 4 4" xfId="14841"/>
    <cellStyle name="Normal 2 2 2 2 5 5" xfId="14842"/>
    <cellStyle name="Normal 2 2 2 2 5 5 2" xfId="14843"/>
    <cellStyle name="Normal 2 2 2 2 5 6" xfId="14844"/>
    <cellStyle name="Normal 2 2 2 2 5 7" xfId="14845"/>
    <cellStyle name="Normal 2 2 2 2 6" xfId="14846"/>
    <cellStyle name="Normal 2 2 2 2 6 2" xfId="14847"/>
    <cellStyle name="Normal 2 2 2 2 6 2 2" xfId="14848"/>
    <cellStyle name="Normal 2 2 2 2 6 2 2 2" xfId="14849"/>
    <cellStyle name="Normal 2 2 2 2 6 2 3" xfId="14850"/>
    <cellStyle name="Normal 2 2 2 2 6 2 4" xfId="14851"/>
    <cellStyle name="Normal 2 2 2 2 6 3" xfId="14852"/>
    <cellStyle name="Normal 2 2 2 2 6 3 2" xfId="14853"/>
    <cellStyle name="Normal 2 2 2 2 6 4" xfId="14854"/>
    <cellStyle name="Normal 2 2 2 2 6 5" xfId="14855"/>
    <cellStyle name="Normal 2 2 2 2 7" xfId="14856"/>
    <cellStyle name="Normal 2 2 2 2 7 2" xfId="14857"/>
    <cellStyle name="Normal 2 2 2 2 7 2 2" xfId="14858"/>
    <cellStyle name="Normal 2 2 2 2 7 3" xfId="14859"/>
    <cellStyle name="Normal 2 2 2 2 7 4" xfId="14860"/>
    <cellStyle name="Normal 2 2 2 2 8" xfId="14861"/>
    <cellStyle name="Normal 2 2 2 2 8 2" xfId="14862"/>
    <cellStyle name="Normal 2 2 2 2 8 2 2" xfId="14863"/>
    <cellStyle name="Normal 2 2 2 2 8 3" xfId="14864"/>
    <cellStyle name="Normal 2 2 2 2 8 4" xfId="14865"/>
    <cellStyle name="Normal 2 2 2 2 9" xfId="14866"/>
    <cellStyle name="Normal 2 2 2 2 9 2" xfId="14867"/>
    <cellStyle name="Normal 2 2 2 2_Tab1" xfId="14868"/>
    <cellStyle name="Normal 2 2 2 3" xfId="14869"/>
    <cellStyle name="Normal 2 2 2 3 10" xfId="14870"/>
    <cellStyle name="Normal 2 2 2 3 2" xfId="14871"/>
    <cellStyle name="Normal 2 2 2 3 2 2" xfId="14872"/>
    <cellStyle name="Normal 2 2 2 3 2 2 2" xfId="14873"/>
    <cellStyle name="Normal 2 2 2 3 2 2 2 2" xfId="14874"/>
    <cellStyle name="Normal 2 2 2 3 2 2 2 2 2" xfId="14875"/>
    <cellStyle name="Normal 2 2 2 3 2 2 2 2 2 2" xfId="14876"/>
    <cellStyle name="Normal 2 2 2 3 2 2 2 2 3" xfId="14877"/>
    <cellStyle name="Normal 2 2 2 3 2 2 2 2 4" xfId="14878"/>
    <cellStyle name="Normal 2 2 2 3 2 2 2 3" xfId="14879"/>
    <cellStyle name="Normal 2 2 2 3 2 2 2 3 2" xfId="14880"/>
    <cellStyle name="Normal 2 2 2 3 2 2 2 4" xfId="14881"/>
    <cellStyle name="Normal 2 2 2 3 2 2 2 5" xfId="14882"/>
    <cellStyle name="Normal 2 2 2 3 2 2 3" xfId="14883"/>
    <cellStyle name="Normal 2 2 2 3 2 2 3 2" xfId="14884"/>
    <cellStyle name="Normal 2 2 2 3 2 2 3 2 2" xfId="14885"/>
    <cellStyle name="Normal 2 2 2 3 2 2 3 3" xfId="14886"/>
    <cellStyle name="Normal 2 2 2 3 2 2 3 4" xfId="14887"/>
    <cellStyle name="Normal 2 2 2 3 2 2 4" xfId="14888"/>
    <cellStyle name="Normal 2 2 2 3 2 2 4 2" xfId="14889"/>
    <cellStyle name="Normal 2 2 2 3 2 2 4 2 2" xfId="14890"/>
    <cellStyle name="Normal 2 2 2 3 2 2 4 3" xfId="14891"/>
    <cellStyle name="Normal 2 2 2 3 2 2 4 4" xfId="14892"/>
    <cellStyle name="Normal 2 2 2 3 2 2 5" xfId="14893"/>
    <cellStyle name="Normal 2 2 2 3 2 2 5 2" xfId="14894"/>
    <cellStyle name="Normal 2 2 2 3 2 2 6" xfId="14895"/>
    <cellStyle name="Normal 2 2 2 3 2 2 7" xfId="14896"/>
    <cellStyle name="Normal 2 2 2 3 2 3" xfId="14897"/>
    <cellStyle name="Normal 2 2 2 3 2 3 2" xfId="14898"/>
    <cellStyle name="Normal 2 2 2 3 2 3 2 2" xfId="14899"/>
    <cellStyle name="Normal 2 2 2 3 2 3 2 2 2" xfId="14900"/>
    <cellStyle name="Normal 2 2 2 3 2 3 2 2 2 2" xfId="14901"/>
    <cellStyle name="Normal 2 2 2 3 2 3 2 2 3" xfId="14902"/>
    <cellStyle name="Normal 2 2 2 3 2 3 2 2 4" xfId="14903"/>
    <cellStyle name="Normal 2 2 2 3 2 3 2 3" xfId="14904"/>
    <cellStyle name="Normal 2 2 2 3 2 3 2 3 2" xfId="14905"/>
    <cellStyle name="Normal 2 2 2 3 2 3 2 4" xfId="14906"/>
    <cellStyle name="Normal 2 2 2 3 2 3 2 5" xfId="14907"/>
    <cellStyle name="Normal 2 2 2 3 2 3 3" xfId="14908"/>
    <cellStyle name="Normal 2 2 2 3 2 3 3 2" xfId="14909"/>
    <cellStyle name="Normal 2 2 2 3 2 3 3 2 2" xfId="14910"/>
    <cellStyle name="Normal 2 2 2 3 2 3 3 3" xfId="14911"/>
    <cellStyle name="Normal 2 2 2 3 2 3 3 4" xfId="14912"/>
    <cellStyle name="Normal 2 2 2 3 2 3 4" xfId="14913"/>
    <cellStyle name="Normal 2 2 2 3 2 3 4 2" xfId="14914"/>
    <cellStyle name="Normal 2 2 2 3 2 3 4 2 2" xfId="14915"/>
    <cellStyle name="Normal 2 2 2 3 2 3 4 3" xfId="14916"/>
    <cellStyle name="Normal 2 2 2 3 2 3 4 4" xfId="14917"/>
    <cellStyle name="Normal 2 2 2 3 2 3 5" xfId="14918"/>
    <cellStyle name="Normal 2 2 2 3 2 3 5 2" xfId="14919"/>
    <cellStyle name="Normal 2 2 2 3 2 3 6" xfId="14920"/>
    <cellStyle name="Normal 2 2 2 3 2 3 7" xfId="14921"/>
    <cellStyle name="Normal 2 2 2 3 2 4" xfId="14922"/>
    <cellStyle name="Normal 2 2 2 3 2 4 2" xfId="14923"/>
    <cellStyle name="Normal 2 2 2 3 2 4 2 2" xfId="14924"/>
    <cellStyle name="Normal 2 2 2 3 2 4 2 2 2" xfId="14925"/>
    <cellStyle name="Normal 2 2 2 3 2 4 2 3" xfId="14926"/>
    <cellStyle name="Normal 2 2 2 3 2 4 2 4" xfId="14927"/>
    <cellStyle name="Normal 2 2 2 3 2 4 3" xfId="14928"/>
    <cellStyle name="Normal 2 2 2 3 2 4 3 2" xfId="14929"/>
    <cellStyle name="Normal 2 2 2 3 2 4 4" xfId="14930"/>
    <cellStyle name="Normal 2 2 2 3 2 4 5" xfId="14931"/>
    <cellStyle name="Normal 2 2 2 3 2 5" xfId="14932"/>
    <cellStyle name="Normal 2 2 2 3 2 5 2" xfId="14933"/>
    <cellStyle name="Normal 2 2 2 3 2 5 2 2" xfId="14934"/>
    <cellStyle name="Normal 2 2 2 3 2 5 3" xfId="14935"/>
    <cellStyle name="Normal 2 2 2 3 2 5 4" xfId="14936"/>
    <cellStyle name="Normal 2 2 2 3 2 6" xfId="14937"/>
    <cellStyle name="Normal 2 2 2 3 2 6 2" xfId="14938"/>
    <cellStyle name="Normal 2 2 2 3 2 6 2 2" xfId="14939"/>
    <cellStyle name="Normal 2 2 2 3 2 6 3" xfId="14940"/>
    <cellStyle name="Normal 2 2 2 3 2 6 4" xfId="14941"/>
    <cellStyle name="Normal 2 2 2 3 2 7" xfId="14942"/>
    <cellStyle name="Normal 2 2 2 3 2 7 2" xfId="14943"/>
    <cellStyle name="Normal 2 2 2 3 2 8" xfId="14944"/>
    <cellStyle name="Normal 2 2 2 3 2 9" xfId="14945"/>
    <cellStyle name="Normal 2 2 2 3 2_Tab1" xfId="14946"/>
    <cellStyle name="Normal 2 2 2 3 3" xfId="14947"/>
    <cellStyle name="Normal 2 2 2 3 3 2" xfId="14948"/>
    <cellStyle name="Normal 2 2 2 3 3 2 2" xfId="14949"/>
    <cellStyle name="Normal 2 2 2 3 3 2 2 2" xfId="14950"/>
    <cellStyle name="Normal 2 2 2 3 3 2 2 2 2" xfId="14951"/>
    <cellStyle name="Normal 2 2 2 3 3 2 2 3" xfId="14952"/>
    <cellStyle name="Normal 2 2 2 3 3 2 2 4" xfId="14953"/>
    <cellStyle name="Normal 2 2 2 3 3 2 3" xfId="14954"/>
    <cellStyle name="Normal 2 2 2 3 3 2 3 2" xfId="14955"/>
    <cellStyle name="Normal 2 2 2 3 3 2 4" xfId="14956"/>
    <cellStyle name="Normal 2 2 2 3 3 2 5" xfId="14957"/>
    <cellStyle name="Normal 2 2 2 3 3 3" xfId="14958"/>
    <cellStyle name="Normal 2 2 2 3 3 3 2" xfId="14959"/>
    <cellStyle name="Normal 2 2 2 3 3 3 2 2" xfId="14960"/>
    <cellStyle name="Normal 2 2 2 3 3 3 3" xfId="14961"/>
    <cellStyle name="Normal 2 2 2 3 3 3 4" xfId="14962"/>
    <cellStyle name="Normal 2 2 2 3 3 4" xfId="14963"/>
    <cellStyle name="Normal 2 2 2 3 3 4 2" xfId="14964"/>
    <cellStyle name="Normal 2 2 2 3 3 4 2 2" xfId="14965"/>
    <cellStyle name="Normal 2 2 2 3 3 4 3" xfId="14966"/>
    <cellStyle name="Normal 2 2 2 3 3 4 4" xfId="14967"/>
    <cellStyle name="Normal 2 2 2 3 3 5" xfId="14968"/>
    <cellStyle name="Normal 2 2 2 3 3 5 2" xfId="14969"/>
    <cellStyle name="Normal 2 2 2 3 3 6" xfId="14970"/>
    <cellStyle name="Normal 2 2 2 3 3 7" xfId="14971"/>
    <cellStyle name="Normal 2 2 2 3 4" xfId="14972"/>
    <cellStyle name="Normal 2 2 2 3 4 2" xfId="14973"/>
    <cellStyle name="Normal 2 2 2 3 4 2 2" xfId="14974"/>
    <cellStyle name="Normal 2 2 2 3 4 2 2 2" xfId="14975"/>
    <cellStyle name="Normal 2 2 2 3 4 2 2 2 2" xfId="14976"/>
    <cellStyle name="Normal 2 2 2 3 4 2 2 3" xfId="14977"/>
    <cellStyle name="Normal 2 2 2 3 4 2 2 4" xfId="14978"/>
    <cellStyle name="Normal 2 2 2 3 4 2 3" xfId="14979"/>
    <cellStyle name="Normal 2 2 2 3 4 2 3 2" xfId="14980"/>
    <cellStyle name="Normal 2 2 2 3 4 2 4" xfId="14981"/>
    <cellStyle name="Normal 2 2 2 3 4 2 5" xfId="14982"/>
    <cellStyle name="Normal 2 2 2 3 4 3" xfId="14983"/>
    <cellStyle name="Normal 2 2 2 3 4 3 2" xfId="14984"/>
    <cellStyle name="Normal 2 2 2 3 4 3 2 2" xfId="14985"/>
    <cellStyle name="Normal 2 2 2 3 4 3 3" xfId="14986"/>
    <cellStyle name="Normal 2 2 2 3 4 3 4" xfId="14987"/>
    <cellStyle name="Normal 2 2 2 3 4 4" xfId="14988"/>
    <cellStyle name="Normal 2 2 2 3 4 4 2" xfId="14989"/>
    <cellStyle name="Normal 2 2 2 3 4 4 2 2" xfId="14990"/>
    <cellStyle name="Normal 2 2 2 3 4 4 3" xfId="14991"/>
    <cellStyle name="Normal 2 2 2 3 4 4 4" xfId="14992"/>
    <cellStyle name="Normal 2 2 2 3 4 5" xfId="14993"/>
    <cellStyle name="Normal 2 2 2 3 4 5 2" xfId="14994"/>
    <cellStyle name="Normal 2 2 2 3 4 6" xfId="14995"/>
    <cellStyle name="Normal 2 2 2 3 4 7" xfId="14996"/>
    <cellStyle name="Normal 2 2 2 3 5" xfId="14997"/>
    <cellStyle name="Normal 2 2 2 3 5 2" xfId="14998"/>
    <cellStyle name="Normal 2 2 2 3 5 2 2" xfId="14999"/>
    <cellStyle name="Normal 2 2 2 3 5 2 2 2" xfId="15000"/>
    <cellStyle name="Normal 2 2 2 3 5 2 3" xfId="15001"/>
    <cellStyle name="Normal 2 2 2 3 5 2 4" xfId="15002"/>
    <cellStyle name="Normal 2 2 2 3 5 3" xfId="15003"/>
    <cellStyle name="Normal 2 2 2 3 5 3 2" xfId="15004"/>
    <cellStyle name="Normal 2 2 2 3 5 4" xfId="15005"/>
    <cellStyle name="Normal 2 2 2 3 5 5" xfId="15006"/>
    <cellStyle name="Normal 2 2 2 3 6" xfId="15007"/>
    <cellStyle name="Normal 2 2 2 3 6 2" xfId="15008"/>
    <cellStyle name="Normal 2 2 2 3 6 2 2" xfId="15009"/>
    <cellStyle name="Normal 2 2 2 3 6 3" xfId="15010"/>
    <cellStyle name="Normal 2 2 2 3 6 4" xfId="15011"/>
    <cellStyle name="Normal 2 2 2 3 7" xfId="15012"/>
    <cellStyle name="Normal 2 2 2 3 7 2" xfId="15013"/>
    <cellStyle name="Normal 2 2 2 3 7 2 2" xfId="15014"/>
    <cellStyle name="Normal 2 2 2 3 7 3" xfId="15015"/>
    <cellStyle name="Normal 2 2 2 3 7 4" xfId="15016"/>
    <cellStyle name="Normal 2 2 2 3 8" xfId="15017"/>
    <cellStyle name="Normal 2 2 2 3 8 2" xfId="15018"/>
    <cellStyle name="Normal 2 2 2 3 9" xfId="15019"/>
    <cellStyle name="Normal 2 2 2 3_Tab1" xfId="15020"/>
    <cellStyle name="Normal 2 2 2 4" xfId="15021"/>
    <cellStyle name="Normal 2 2 2 4 2" xfId="15022"/>
    <cellStyle name="Normal 2 2 2 4 2 2" xfId="15023"/>
    <cellStyle name="Normal 2 2 2 4 2 2 2" xfId="15024"/>
    <cellStyle name="Normal 2 2 2 4 2 2 2 2" xfId="15025"/>
    <cellStyle name="Normal 2 2 2 4 2 2 2 2 2" xfId="15026"/>
    <cellStyle name="Normal 2 2 2 4 2 2 2 3" xfId="15027"/>
    <cellStyle name="Normal 2 2 2 4 2 2 2 4" xfId="15028"/>
    <cellStyle name="Normal 2 2 2 4 2 2 3" xfId="15029"/>
    <cellStyle name="Normal 2 2 2 4 2 2 3 2" xfId="15030"/>
    <cellStyle name="Normal 2 2 2 4 2 2 4" xfId="15031"/>
    <cellStyle name="Normal 2 2 2 4 2 2 5" xfId="15032"/>
    <cellStyle name="Normal 2 2 2 4 2 3" xfId="15033"/>
    <cellStyle name="Normal 2 2 2 4 2 3 2" xfId="15034"/>
    <cellStyle name="Normal 2 2 2 4 2 3 2 2" xfId="15035"/>
    <cellStyle name="Normal 2 2 2 4 2 3 3" xfId="15036"/>
    <cellStyle name="Normal 2 2 2 4 2 3 4" xfId="15037"/>
    <cellStyle name="Normal 2 2 2 4 2 4" xfId="15038"/>
    <cellStyle name="Normal 2 2 2 4 2 4 2" xfId="15039"/>
    <cellStyle name="Normal 2 2 2 4 2 4 2 2" xfId="15040"/>
    <cellStyle name="Normal 2 2 2 4 2 4 3" xfId="15041"/>
    <cellStyle name="Normal 2 2 2 4 2 4 4" xfId="15042"/>
    <cellStyle name="Normal 2 2 2 4 2 5" xfId="15043"/>
    <cellStyle name="Normal 2 2 2 4 2 5 2" xfId="15044"/>
    <cellStyle name="Normal 2 2 2 4 2 6" xfId="15045"/>
    <cellStyle name="Normal 2 2 2 4 2 7" xfId="15046"/>
    <cellStyle name="Normal 2 2 2 4 3" xfId="15047"/>
    <cellStyle name="Normal 2 2 2 4 3 2" xfId="15048"/>
    <cellStyle name="Normal 2 2 2 4 3 2 2" xfId="15049"/>
    <cellStyle name="Normal 2 2 2 4 3 2 2 2" xfId="15050"/>
    <cellStyle name="Normal 2 2 2 4 3 2 2 2 2" xfId="15051"/>
    <cellStyle name="Normal 2 2 2 4 3 2 2 3" xfId="15052"/>
    <cellStyle name="Normal 2 2 2 4 3 2 2 4" xfId="15053"/>
    <cellStyle name="Normal 2 2 2 4 3 2 3" xfId="15054"/>
    <cellStyle name="Normal 2 2 2 4 3 2 3 2" xfId="15055"/>
    <cellStyle name="Normal 2 2 2 4 3 2 4" xfId="15056"/>
    <cellStyle name="Normal 2 2 2 4 3 2 5" xfId="15057"/>
    <cellStyle name="Normal 2 2 2 4 3 3" xfId="15058"/>
    <cellStyle name="Normal 2 2 2 4 3 3 2" xfId="15059"/>
    <cellStyle name="Normal 2 2 2 4 3 3 2 2" xfId="15060"/>
    <cellStyle name="Normal 2 2 2 4 3 3 3" xfId="15061"/>
    <cellStyle name="Normal 2 2 2 4 3 3 4" xfId="15062"/>
    <cellStyle name="Normal 2 2 2 4 3 4" xfId="15063"/>
    <cellStyle name="Normal 2 2 2 4 3 4 2" xfId="15064"/>
    <cellStyle name="Normal 2 2 2 4 3 4 2 2" xfId="15065"/>
    <cellStyle name="Normal 2 2 2 4 3 4 3" xfId="15066"/>
    <cellStyle name="Normal 2 2 2 4 3 4 4" xfId="15067"/>
    <cellStyle name="Normal 2 2 2 4 3 5" xfId="15068"/>
    <cellStyle name="Normal 2 2 2 4 3 5 2" xfId="15069"/>
    <cellStyle name="Normal 2 2 2 4 3 6" xfId="15070"/>
    <cellStyle name="Normal 2 2 2 4 3 7" xfId="15071"/>
    <cellStyle name="Normal 2 2 2 4 4" xfId="15072"/>
    <cellStyle name="Normal 2 2 2 4 4 2" xfId="15073"/>
    <cellStyle name="Normal 2 2 2 4 4 2 2" xfId="15074"/>
    <cellStyle name="Normal 2 2 2 4 4 2 2 2" xfId="15075"/>
    <cellStyle name="Normal 2 2 2 4 4 2 3" xfId="15076"/>
    <cellStyle name="Normal 2 2 2 4 4 2 4" xfId="15077"/>
    <cellStyle name="Normal 2 2 2 4 4 3" xfId="15078"/>
    <cellStyle name="Normal 2 2 2 4 4 3 2" xfId="15079"/>
    <cellStyle name="Normal 2 2 2 4 4 4" xfId="15080"/>
    <cellStyle name="Normal 2 2 2 4 4 5" xfId="15081"/>
    <cellStyle name="Normal 2 2 2 4 5" xfId="15082"/>
    <cellStyle name="Normal 2 2 2 4 5 2" xfId="15083"/>
    <cellStyle name="Normal 2 2 2 4 5 2 2" xfId="15084"/>
    <cellStyle name="Normal 2 2 2 4 5 3" xfId="15085"/>
    <cellStyle name="Normal 2 2 2 4 5 4" xfId="15086"/>
    <cellStyle name="Normal 2 2 2 4 6" xfId="15087"/>
    <cellStyle name="Normal 2 2 2 4 6 2" xfId="15088"/>
    <cellStyle name="Normal 2 2 2 4 6 2 2" xfId="15089"/>
    <cellStyle name="Normal 2 2 2 4 6 3" xfId="15090"/>
    <cellStyle name="Normal 2 2 2 4 6 4" xfId="15091"/>
    <cellStyle name="Normal 2 2 2 4 7" xfId="15092"/>
    <cellStyle name="Normal 2 2 2 4 7 2" xfId="15093"/>
    <cellStyle name="Normal 2 2 2 4 8" xfId="15094"/>
    <cellStyle name="Normal 2 2 2 4 9" xfId="15095"/>
    <cellStyle name="Normal 2 2 2 4_Tab1" xfId="15096"/>
    <cellStyle name="Normal 2 2 2 5" xfId="15097"/>
    <cellStyle name="Normal 2 2 2 5 2" xfId="15098"/>
    <cellStyle name="Normal 2 2 2 5 2 2" xfId="15099"/>
    <cellStyle name="Normal 2 2 2 5 2 2 2" xfId="15100"/>
    <cellStyle name="Normal 2 2 2 5 2 2 2 2" xfId="15101"/>
    <cellStyle name="Normal 2 2 2 5 2 2 3" xfId="15102"/>
    <cellStyle name="Normal 2 2 2 5 2 2 4" xfId="15103"/>
    <cellStyle name="Normal 2 2 2 5 2 3" xfId="15104"/>
    <cellStyle name="Normal 2 2 2 5 2 3 2" xfId="15105"/>
    <cellStyle name="Normal 2 2 2 5 2 4" xfId="15106"/>
    <cellStyle name="Normal 2 2 2 5 2 5" xfId="15107"/>
    <cellStyle name="Normal 2 2 2 5 3" xfId="15108"/>
    <cellStyle name="Normal 2 2 2 5 3 2" xfId="15109"/>
    <cellStyle name="Normal 2 2 2 5 3 2 2" xfId="15110"/>
    <cellStyle name="Normal 2 2 2 5 3 3" xfId="15111"/>
    <cellStyle name="Normal 2 2 2 5 3 4" xfId="15112"/>
    <cellStyle name="Normal 2 2 2 5 4" xfId="15113"/>
    <cellStyle name="Normal 2 2 2 5 4 2" xfId="15114"/>
    <cellStyle name="Normal 2 2 2 5 4 2 2" xfId="15115"/>
    <cellStyle name="Normal 2 2 2 5 4 3" xfId="15116"/>
    <cellStyle name="Normal 2 2 2 5 4 4" xfId="15117"/>
    <cellStyle name="Normal 2 2 2 5 5" xfId="15118"/>
    <cellStyle name="Normal 2 2 2 5 5 2" xfId="15119"/>
    <cellStyle name="Normal 2 2 2 5 6" xfId="15120"/>
    <cellStyle name="Normal 2 2 2 5 7" xfId="15121"/>
    <cellStyle name="Normal 2 2 2 6" xfId="15122"/>
    <cellStyle name="Normal 2 2 2 6 2" xfId="15123"/>
    <cellStyle name="Normal 2 2 2 6 2 2" xfId="15124"/>
    <cellStyle name="Normal 2 2 2 6 2 2 2" xfId="15125"/>
    <cellStyle name="Normal 2 2 2 6 2 2 2 2" xfId="15126"/>
    <cellStyle name="Normal 2 2 2 6 2 2 3" xfId="15127"/>
    <cellStyle name="Normal 2 2 2 6 2 2 4" xfId="15128"/>
    <cellStyle name="Normal 2 2 2 6 2 3" xfId="15129"/>
    <cellStyle name="Normal 2 2 2 6 2 3 2" xfId="15130"/>
    <cellStyle name="Normal 2 2 2 6 2 4" xfId="15131"/>
    <cellStyle name="Normal 2 2 2 6 2 5" xfId="15132"/>
    <cellStyle name="Normal 2 2 2 6 3" xfId="15133"/>
    <cellStyle name="Normal 2 2 2 6 3 2" xfId="15134"/>
    <cellStyle name="Normal 2 2 2 6 3 2 2" xfId="15135"/>
    <cellStyle name="Normal 2 2 2 6 3 3" xfId="15136"/>
    <cellStyle name="Normal 2 2 2 6 3 4" xfId="15137"/>
    <cellStyle name="Normal 2 2 2 6 4" xfId="15138"/>
    <cellStyle name="Normal 2 2 2 6 4 2" xfId="15139"/>
    <cellStyle name="Normal 2 2 2 6 4 2 2" xfId="15140"/>
    <cellStyle name="Normal 2 2 2 6 4 3" xfId="15141"/>
    <cellStyle name="Normal 2 2 2 6 4 4" xfId="15142"/>
    <cellStyle name="Normal 2 2 2 6 5" xfId="15143"/>
    <cellStyle name="Normal 2 2 2 6 5 2" xfId="15144"/>
    <cellStyle name="Normal 2 2 2 6 6" xfId="15145"/>
    <cellStyle name="Normal 2 2 2 6 7" xfId="15146"/>
    <cellStyle name="Normal 2 2 2 7" xfId="15147"/>
    <cellStyle name="Normal 2 2 2 7 2" xfId="15148"/>
    <cellStyle name="Normal 2 2 2 7 2 2" xfId="15149"/>
    <cellStyle name="Normal 2 2 2 7 2 2 2" xfId="15150"/>
    <cellStyle name="Normal 2 2 2 7 2 3" xfId="15151"/>
    <cellStyle name="Normal 2 2 2 7 2 4" xfId="15152"/>
    <cellStyle name="Normal 2 2 2 7 3" xfId="15153"/>
    <cellStyle name="Normal 2 2 2 7 3 2" xfId="15154"/>
    <cellStyle name="Normal 2 2 2 7 4" xfId="15155"/>
    <cellStyle name="Normal 2 2 2 7 5" xfId="15156"/>
    <cellStyle name="Normal 2 2 2 8" xfId="15157"/>
    <cellStyle name="Normal 2 2 2 8 2" xfId="15158"/>
    <cellStyle name="Normal 2 2 2 8 2 2" xfId="15159"/>
    <cellStyle name="Normal 2 2 2 8 3" xfId="15160"/>
    <cellStyle name="Normal 2 2 2 8 4" xfId="15161"/>
    <cellStyle name="Normal 2 2 2 9" xfId="15162"/>
    <cellStyle name="Normal 2 2 2 9 2" xfId="15163"/>
    <cellStyle name="Normal 2 2 2 9 2 2" xfId="15164"/>
    <cellStyle name="Normal 2 2 2 9 3" xfId="15165"/>
    <cellStyle name="Normal 2 2 2 9 4" xfId="15166"/>
    <cellStyle name="Normal 2 2 2_Tab1" xfId="15167"/>
    <cellStyle name="Normal 2 2 20" xfId="15168"/>
    <cellStyle name="Normal 2 2 20 2" xfId="15169"/>
    <cellStyle name="Normal 2 2 20 2 2" xfId="15170"/>
    <cellStyle name="Normal 2 2 20 3" xfId="15171"/>
    <cellStyle name="Normal 2 2 20 4" xfId="15172"/>
    <cellStyle name="Normal 2 2 21" xfId="15173"/>
    <cellStyle name="Normal 2 2 21 2" xfId="15174"/>
    <cellStyle name="Normal 2 2 21 2 2" xfId="15175"/>
    <cellStyle name="Normal 2 2 21 3" xfId="15176"/>
    <cellStyle name="Normal 2 2 21 4" xfId="15177"/>
    <cellStyle name="Normal 2 2 22" xfId="15178"/>
    <cellStyle name="Normal 2 2 22 2" xfId="15179"/>
    <cellStyle name="Normal 2 2 22 2 2" xfId="15180"/>
    <cellStyle name="Normal 2 2 22 3" xfId="15181"/>
    <cellStyle name="Normal 2 2 22 4" xfId="15182"/>
    <cellStyle name="Normal 2 2 23" xfId="15183"/>
    <cellStyle name="Normal 2 2 23 2" xfId="15184"/>
    <cellStyle name="Normal 2 2 24" xfId="15185"/>
    <cellStyle name="Normal 2 2 25" xfId="15186"/>
    <cellStyle name="Normal 2 2 26" xfId="15187"/>
    <cellStyle name="Normal 2 2 27" xfId="15188"/>
    <cellStyle name="Normal 2 2 28" xfId="15189"/>
    <cellStyle name="Normal 2 2 29" xfId="15190"/>
    <cellStyle name="Normal 2 2 3" xfId="15191"/>
    <cellStyle name="Normal 2 2 3 10" xfId="15192"/>
    <cellStyle name="Normal 2 2 3 10 2" xfId="15193"/>
    <cellStyle name="Normal 2 2 3 11" xfId="15194"/>
    <cellStyle name="Normal 2 2 3 12" xfId="15195"/>
    <cellStyle name="Normal 2 2 3 2" xfId="15196"/>
    <cellStyle name="Normal 2 2 3 2 10" xfId="15197"/>
    <cellStyle name="Normal 2 2 3 2 11" xfId="15198"/>
    <cellStyle name="Normal 2 2 3 2 2" xfId="15199"/>
    <cellStyle name="Normal 2 2 3 2 2 10" xfId="15200"/>
    <cellStyle name="Normal 2 2 3 2 2 2" xfId="15201"/>
    <cellStyle name="Normal 2 2 3 2 2 2 2" xfId="15202"/>
    <cellStyle name="Normal 2 2 3 2 2 2 2 2" xfId="15203"/>
    <cellStyle name="Normal 2 2 3 2 2 2 2 2 2" xfId="15204"/>
    <cellStyle name="Normal 2 2 3 2 2 2 2 2 2 2" xfId="15205"/>
    <cellStyle name="Normal 2 2 3 2 2 2 2 2 2 2 2" xfId="15206"/>
    <cellStyle name="Normal 2 2 3 2 2 2 2 2 2 3" xfId="15207"/>
    <cellStyle name="Normal 2 2 3 2 2 2 2 2 2 4" xfId="15208"/>
    <cellStyle name="Normal 2 2 3 2 2 2 2 2 3" xfId="15209"/>
    <cellStyle name="Normal 2 2 3 2 2 2 2 2 3 2" xfId="15210"/>
    <cellStyle name="Normal 2 2 3 2 2 2 2 2 4" xfId="15211"/>
    <cellStyle name="Normal 2 2 3 2 2 2 2 2 5" xfId="15212"/>
    <cellStyle name="Normal 2 2 3 2 2 2 2 3" xfId="15213"/>
    <cellStyle name="Normal 2 2 3 2 2 2 2 3 2" xfId="15214"/>
    <cellStyle name="Normal 2 2 3 2 2 2 2 3 2 2" xfId="15215"/>
    <cellStyle name="Normal 2 2 3 2 2 2 2 3 3" xfId="15216"/>
    <cellStyle name="Normal 2 2 3 2 2 2 2 3 4" xfId="15217"/>
    <cellStyle name="Normal 2 2 3 2 2 2 2 4" xfId="15218"/>
    <cellStyle name="Normal 2 2 3 2 2 2 2 4 2" xfId="15219"/>
    <cellStyle name="Normal 2 2 3 2 2 2 2 4 2 2" xfId="15220"/>
    <cellStyle name="Normal 2 2 3 2 2 2 2 4 3" xfId="15221"/>
    <cellStyle name="Normal 2 2 3 2 2 2 2 4 4" xfId="15222"/>
    <cellStyle name="Normal 2 2 3 2 2 2 2 5" xfId="15223"/>
    <cellStyle name="Normal 2 2 3 2 2 2 2 5 2" xfId="15224"/>
    <cellStyle name="Normal 2 2 3 2 2 2 2 6" xfId="15225"/>
    <cellStyle name="Normal 2 2 3 2 2 2 2 7" xfId="15226"/>
    <cellStyle name="Normal 2 2 3 2 2 2 3" xfId="15227"/>
    <cellStyle name="Normal 2 2 3 2 2 2 3 2" xfId="15228"/>
    <cellStyle name="Normal 2 2 3 2 2 2 3 2 2" xfId="15229"/>
    <cellStyle name="Normal 2 2 3 2 2 2 3 2 2 2" xfId="15230"/>
    <cellStyle name="Normal 2 2 3 2 2 2 3 2 2 2 2" xfId="15231"/>
    <cellStyle name="Normal 2 2 3 2 2 2 3 2 2 3" xfId="15232"/>
    <cellStyle name="Normal 2 2 3 2 2 2 3 2 2 4" xfId="15233"/>
    <cellStyle name="Normal 2 2 3 2 2 2 3 2 3" xfId="15234"/>
    <cellStyle name="Normal 2 2 3 2 2 2 3 2 3 2" xfId="15235"/>
    <cellStyle name="Normal 2 2 3 2 2 2 3 2 4" xfId="15236"/>
    <cellStyle name="Normal 2 2 3 2 2 2 3 2 5" xfId="15237"/>
    <cellStyle name="Normal 2 2 3 2 2 2 3 3" xfId="15238"/>
    <cellStyle name="Normal 2 2 3 2 2 2 3 3 2" xfId="15239"/>
    <cellStyle name="Normal 2 2 3 2 2 2 3 3 2 2" xfId="15240"/>
    <cellStyle name="Normal 2 2 3 2 2 2 3 3 3" xfId="15241"/>
    <cellStyle name="Normal 2 2 3 2 2 2 3 3 4" xfId="15242"/>
    <cellStyle name="Normal 2 2 3 2 2 2 3 4" xfId="15243"/>
    <cellStyle name="Normal 2 2 3 2 2 2 3 4 2" xfId="15244"/>
    <cellStyle name="Normal 2 2 3 2 2 2 3 4 2 2" xfId="15245"/>
    <cellStyle name="Normal 2 2 3 2 2 2 3 4 3" xfId="15246"/>
    <cellStyle name="Normal 2 2 3 2 2 2 3 4 4" xfId="15247"/>
    <cellStyle name="Normal 2 2 3 2 2 2 3 5" xfId="15248"/>
    <cellStyle name="Normal 2 2 3 2 2 2 3 5 2" xfId="15249"/>
    <cellStyle name="Normal 2 2 3 2 2 2 3 6" xfId="15250"/>
    <cellStyle name="Normal 2 2 3 2 2 2 3 7" xfId="15251"/>
    <cellStyle name="Normal 2 2 3 2 2 2 4" xfId="15252"/>
    <cellStyle name="Normal 2 2 3 2 2 2 4 2" xfId="15253"/>
    <cellStyle name="Normal 2 2 3 2 2 2 4 2 2" xfId="15254"/>
    <cellStyle name="Normal 2 2 3 2 2 2 4 2 2 2" xfId="15255"/>
    <cellStyle name="Normal 2 2 3 2 2 2 4 2 3" xfId="15256"/>
    <cellStyle name="Normal 2 2 3 2 2 2 4 2 4" xfId="15257"/>
    <cellStyle name="Normal 2 2 3 2 2 2 4 3" xfId="15258"/>
    <cellStyle name="Normal 2 2 3 2 2 2 4 3 2" xfId="15259"/>
    <cellStyle name="Normal 2 2 3 2 2 2 4 4" xfId="15260"/>
    <cellStyle name="Normal 2 2 3 2 2 2 4 5" xfId="15261"/>
    <cellStyle name="Normal 2 2 3 2 2 2 5" xfId="15262"/>
    <cellStyle name="Normal 2 2 3 2 2 2 5 2" xfId="15263"/>
    <cellStyle name="Normal 2 2 3 2 2 2 5 2 2" xfId="15264"/>
    <cellStyle name="Normal 2 2 3 2 2 2 5 3" xfId="15265"/>
    <cellStyle name="Normal 2 2 3 2 2 2 5 4" xfId="15266"/>
    <cellStyle name="Normal 2 2 3 2 2 2 6" xfId="15267"/>
    <cellStyle name="Normal 2 2 3 2 2 2 6 2" xfId="15268"/>
    <cellStyle name="Normal 2 2 3 2 2 2 6 2 2" xfId="15269"/>
    <cellStyle name="Normal 2 2 3 2 2 2 6 3" xfId="15270"/>
    <cellStyle name="Normal 2 2 3 2 2 2 6 4" xfId="15271"/>
    <cellStyle name="Normal 2 2 3 2 2 2 7" xfId="15272"/>
    <cellStyle name="Normal 2 2 3 2 2 2 7 2" xfId="15273"/>
    <cellStyle name="Normal 2 2 3 2 2 2 8" xfId="15274"/>
    <cellStyle name="Normal 2 2 3 2 2 2 9" xfId="15275"/>
    <cellStyle name="Normal 2 2 3 2 2 2_Tab1" xfId="15276"/>
    <cellStyle name="Normal 2 2 3 2 2 3" xfId="15277"/>
    <cellStyle name="Normal 2 2 3 2 2 3 2" xfId="15278"/>
    <cellStyle name="Normal 2 2 3 2 2 3 2 2" xfId="15279"/>
    <cellStyle name="Normal 2 2 3 2 2 3 2 2 2" xfId="15280"/>
    <cellStyle name="Normal 2 2 3 2 2 3 2 2 2 2" xfId="15281"/>
    <cellStyle name="Normal 2 2 3 2 2 3 2 2 3" xfId="15282"/>
    <cellStyle name="Normal 2 2 3 2 2 3 2 2 4" xfId="15283"/>
    <cellStyle name="Normal 2 2 3 2 2 3 2 3" xfId="15284"/>
    <cellStyle name="Normal 2 2 3 2 2 3 2 3 2" xfId="15285"/>
    <cellStyle name="Normal 2 2 3 2 2 3 2 4" xfId="15286"/>
    <cellStyle name="Normal 2 2 3 2 2 3 2 5" xfId="15287"/>
    <cellStyle name="Normal 2 2 3 2 2 3 3" xfId="15288"/>
    <cellStyle name="Normal 2 2 3 2 2 3 3 2" xfId="15289"/>
    <cellStyle name="Normal 2 2 3 2 2 3 3 2 2" xfId="15290"/>
    <cellStyle name="Normal 2 2 3 2 2 3 3 3" xfId="15291"/>
    <cellStyle name="Normal 2 2 3 2 2 3 3 4" xfId="15292"/>
    <cellStyle name="Normal 2 2 3 2 2 3 4" xfId="15293"/>
    <cellStyle name="Normal 2 2 3 2 2 3 4 2" xfId="15294"/>
    <cellStyle name="Normal 2 2 3 2 2 3 4 2 2" xfId="15295"/>
    <cellStyle name="Normal 2 2 3 2 2 3 4 3" xfId="15296"/>
    <cellStyle name="Normal 2 2 3 2 2 3 4 4" xfId="15297"/>
    <cellStyle name="Normal 2 2 3 2 2 3 5" xfId="15298"/>
    <cellStyle name="Normal 2 2 3 2 2 3 5 2" xfId="15299"/>
    <cellStyle name="Normal 2 2 3 2 2 3 6" xfId="15300"/>
    <cellStyle name="Normal 2 2 3 2 2 3 7" xfId="15301"/>
    <cellStyle name="Normal 2 2 3 2 2 4" xfId="15302"/>
    <cellStyle name="Normal 2 2 3 2 2 4 2" xfId="15303"/>
    <cellStyle name="Normal 2 2 3 2 2 4 2 2" xfId="15304"/>
    <cellStyle name="Normal 2 2 3 2 2 4 2 2 2" xfId="15305"/>
    <cellStyle name="Normal 2 2 3 2 2 4 2 2 2 2" xfId="15306"/>
    <cellStyle name="Normal 2 2 3 2 2 4 2 2 3" xfId="15307"/>
    <cellStyle name="Normal 2 2 3 2 2 4 2 2 4" xfId="15308"/>
    <cellStyle name="Normal 2 2 3 2 2 4 2 3" xfId="15309"/>
    <cellStyle name="Normal 2 2 3 2 2 4 2 3 2" xfId="15310"/>
    <cellStyle name="Normal 2 2 3 2 2 4 2 4" xfId="15311"/>
    <cellStyle name="Normal 2 2 3 2 2 4 2 5" xfId="15312"/>
    <cellStyle name="Normal 2 2 3 2 2 4 3" xfId="15313"/>
    <cellStyle name="Normal 2 2 3 2 2 4 3 2" xfId="15314"/>
    <cellStyle name="Normal 2 2 3 2 2 4 3 2 2" xfId="15315"/>
    <cellStyle name="Normal 2 2 3 2 2 4 3 3" xfId="15316"/>
    <cellStyle name="Normal 2 2 3 2 2 4 3 4" xfId="15317"/>
    <cellStyle name="Normal 2 2 3 2 2 4 4" xfId="15318"/>
    <cellStyle name="Normal 2 2 3 2 2 4 4 2" xfId="15319"/>
    <cellStyle name="Normal 2 2 3 2 2 4 4 2 2" xfId="15320"/>
    <cellStyle name="Normal 2 2 3 2 2 4 4 3" xfId="15321"/>
    <cellStyle name="Normal 2 2 3 2 2 4 4 4" xfId="15322"/>
    <cellStyle name="Normal 2 2 3 2 2 4 5" xfId="15323"/>
    <cellStyle name="Normal 2 2 3 2 2 4 5 2" xfId="15324"/>
    <cellStyle name="Normal 2 2 3 2 2 4 6" xfId="15325"/>
    <cellStyle name="Normal 2 2 3 2 2 4 7" xfId="15326"/>
    <cellStyle name="Normal 2 2 3 2 2 5" xfId="15327"/>
    <cellStyle name="Normal 2 2 3 2 2 5 2" xfId="15328"/>
    <cellStyle name="Normal 2 2 3 2 2 5 2 2" xfId="15329"/>
    <cellStyle name="Normal 2 2 3 2 2 5 2 2 2" xfId="15330"/>
    <cellStyle name="Normal 2 2 3 2 2 5 2 3" xfId="15331"/>
    <cellStyle name="Normal 2 2 3 2 2 5 2 4" xfId="15332"/>
    <cellStyle name="Normal 2 2 3 2 2 5 3" xfId="15333"/>
    <cellStyle name="Normal 2 2 3 2 2 5 3 2" xfId="15334"/>
    <cellStyle name="Normal 2 2 3 2 2 5 4" xfId="15335"/>
    <cellStyle name="Normal 2 2 3 2 2 5 5" xfId="15336"/>
    <cellStyle name="Normal 2 2 3 2 2 6" xfId="15337"/>
    <cellStyle name="Normal 2 2 3 2 2 6 2" xfId="15338"/>
    <cellStyle name="Normal 2 2 3 2 2 6 2 2" xfId="15339"/>
    <cellStyle name="Normal 2 2 3 2 2 6 3" xfId="15340"/>
    <cellStyle name="Normal 2 2 3 2 2 6 4" xfId="15341"/>
    <cellStyle name="Normal 2 2 3 2 2 7" xfId="15342"/>
    <cellStyle name="Normal 2 2 3 2 2 7 2" xfId="15343"/>
    <cellStyle name="Normal 2 2 3 2 2 7 2 2" xfId="15344"/>
    <cellStyle name="Normal 2 2 3 2 2 7 3" xfId="15345"/>
    <cellStyle name="Normal 2 2 3 2 2 7 4" xfId="15346"/>
    <cellStyle name="Normal 2 2 3 2 2 8" xfId="15347"/>
    <cellStyle name="Normal 2 2 3 2 2 8 2" xfId="15348"/>
    <cellStyle name="Normal 2 2 3 2 2 9" xfId="15349"/>
    <cellStyle name="Normal 2 2 3 2 2_Tab1" xfId="15350"/>
    <cellStyle name="Normal 2 2 3 2 3" xfId="15351"/>
    <cellStyle name="Normal 2 2 3 2 3 2" xfId="15352"/>
    <cellStyle name="Normal 2 2 3 2 3 2 2" xfId="15353"/>
    <cellStyle name="Normal 2 2 3 2 3 2 2 2" xfId="15354"/>
    <cellStyle name="Normal 2 2 3 2 3 2 2 2 2" xfId="15355"/>
    <cellStyle name="Normal 2 2 3 2 3 2 2 2 2 2" xfId="15356"/>
    <cellStyle name="Normal 2 2 3 2 3 2 2 2 3" xfId="15357"/>
    <cellStyle name="Normal 2 2 3 2 3 2 2 2 4" xfId="15358"/>
    <cellStyle name="Normal 2 2 3 2 3 2 2 3" xfId="15359"/>
    <cellStyle name="Normal 2 2 3 2 3 2 2 3 2" xfId="15360"/>
    <cellStyle name="Normal 2 2 3 2 3 2 2 4" xfId="15361"/>
    <cellStyle name="Normal 2 2 3 2 3 2 2 5" xfId="15362"/>
    <cellStyle name="Normal 2 2 3 2 3 2 3" xfId="15363"/>
    <cellStyle name="Normal 2 2 3 2 3 2 3 2" xfId="15364"/>
    <cellStyle name="Normal 2 2 3 2 3 2 3 2 2" xfId="15365"/>
    <cellStyle name="Normal 2 2 3 2 3 2 3 3" xfId="15366"/>
    <cellStyle name="Normal 2 2 3 2 3 2 3 4" xfId="15367"/>
    <cellStyle name="Normal 2 2 3 2 3 2 4" xfId="15368"/>
    <cellStyle name="Normal 2 2 3 2 3 2 4 2" xfId="15369"/>
    <cellStyle name="Normal 2 2 3 2 3 2 4 2 2" xfId="15370"/>
    <cellStyle name="Normal 2 2 3 2 3 2 4 3" xfId="15371"/>
    <cellStyle name="Normal 2 2 3 2 3 2 4 4" xfId="15372"/>
    <cellStyle name="Normal 2 2 3 2 3 2 5" xfId="15373"/>
    <cellStyle name="Normal 2 2 3 2 3 2 5 2" xfId="15374"/>
    <cellStyle name="Normal 2 2 3 2 3 2 6" xfId="15375"/>
    <cellStyle name="Normal 2 2 3 2 3 2 7" xfId="15376"/>
    <cellStyle name="Normal 2 2 3 2 3 3" xfId="15377"/>
    <cellStyle name="Normal 2 2 3 2 3 3 2" xfId="15378"/>
    <cellStyle name="Normal 2 2 3 2 3 3 2 2" xfId="15379"/>
    <cellStyle name="Normal 2 2 3 2 3 3 2 2 2" xfId="15380"/>
    <cellStyle name="Normal 2 2 3 2 3 3 2 2 2 2" xfId="15381"/>
    <cellStyle name="Normal 2 2 3 2 3 3 2 2 3" xfId="15382"/>
    <cellStyle name="Normal 2 2 3 2 3 3 2 2 4" xfId="15383"/>
    <cellStyle name="Normal 2 2 3 2 3 3 2 3" xfId="15384"/>
    <cellStyle name="Normal 2 2 3 2 3 3 2 3 2" xfId="15385"/>
    <cellStyle name="Normal 2 2 3 2 3 3 2 4" xfId="15386"/>
    <cellStyle name="Normal 2 2 3 2 3 3 2 5" xfId="15387"/>
    <cellStyle name="Normal 2 2 3 2 3 3 3" xfId="15388"/>
    <cellStyle name="Normal 2 2 3 2 3 3 3 2" xfId="15389"/>
    <cellStyle name="Normal 2 2 3 2 3 3 3 2 2" xfId="15390"/>
    <cellStyle name="Normal 2 2 3 2 3 3 3 3" xfId="15391"/>
    <cellStyle name="Normal 2 2 3 2 3 3 3 4" xfId="15392"/>
    <cellStyle name="Normal 2 2 3 2 3 3 4" xfId="15393"/>
    <cellStyle name="Normal 2 2 3 2 3 3 4 2" xfId="15394"/>
    <cellStyle name="Normal 2 2 3 2 3 3 4 2 2" xfId="15395"/>
    <cellStyle name="Normal 2 2 3 2 3 3 4 3" xfId="15396"/>
    <cellStyle name="Normal 2 2 3 2 3 3 4 4" xfId="15397"/>
    <cellStyle name="Normal 2 2 3 2 3 3 5" xfId="15398"/>
    <cellStyle name="Normal 2 2 3 2 3 3 5 2" xfId="15399"/>
    <cellStyle name="Normal 2 2 3 2 3 3 6" xfId="15400"/>
    <cellStyle name="Normal 2 2 3 2 3 3 7" xfId="15401"/>
    <cellStyle name="Normal 2 2 3 2 3 4" xfId="15402"/>
    <cellStyle name="Normal 2 2 3 2 3 4 2" xfId="15403"/>
    <cellStyle name="Normal 2 2 3 2 3 4 2 2" xfId="15404"/>
    <cellStyle name="Normal 2 2 3 2 3 4 2 2 2" xfId="15405"/>
    <cellStyle name="Normal 2 2 3 2 3 4 2 3" xfId="15406"/>
    <cellStyle name="Normal 2 2 3 2 3 4 2 4" xfId="15407"/>
    <cellStyle name="Normal 2 2 3 2 3 4 3" xfId="15408"/>
    <cellStyle name="Normal 2 2 3 2 3 4 3 2" xfId="15409"/>
    <cellStyle name="Normal 2 2 3 2 3 4 4" xfId="15410"/>
    <cellStyle name="Normal 2 2 3 2 3 4 5" xfId="15411"/>
    <cellStyle name="Normal 2 2 3 2 3 5" xfId="15412"/>
    <cellStyle name="Normal 2 2 3 2 3 5 2" xfId="15413"/>
    <cellStyle name="Normal 2 2 3 2 3 5 2 2" xfId="15414"/>
    <cellStyle name="Normal 2 2 3 2 3 5 3" xfId="15415"/>
    <cellStyle name="Normal 2 2 3 2 3 5 4" xfId="15416"/>
    <cellStyle name="Normal 2 2 3 2 3 6" xfId="15417"/>
    <cellStyle name="Normal 2 2 3 2 3 6 2" xfId="15418"/>
    <cellStyle name="Normal 2 2 3 2 3 6 2 2" xfId="15419"/>
    <cellStyle name="Normal 2 2 3 2 3 6 3" xfId="15420"/>
    <cellStyle name="Normal 2 2 3 2 3 6 4" xfId="15421"/>
    <cellStyle name="Normal 2 2 3 2 3 7" xfId="15422"/>
    <cellStyle name="Normal 2 2 3 2 3 7 2" xfId="15423"/>
    <cellStyle name="Normal 2 2 3 2 3 8" xfId="15424"/>
    <cellStyle name="Normal 2 2 3 2 3 9" xfId="15425"/>
    <cellStyle name="Normal 2 2 3 2 3_Tab1" xfId="15426"/>
    <cellStyle name="Normal 2 2 3 2 4" xfId="15427"/>
    <cellStyle name="Normal 2 2 3 2 4 2" xfId="15428"/>
    <cellStyle name="Normal 2 2 3 2 4 2 2" xfId="15429"/>
    <cellStyle name="Normal 2 2 3 2 4 2 2 2" xfId="15430"/>
    <cellStyle name="Normal 2 2 3 2 4 2 2 2 2" xfId="15431"/>
    <cellStyle name="Normal 2 2 3 2 4 2 2 3" xfId="15432"/>
    <cellStyle name="Normal 2 2 3 2 4 2 2 4" xfId="15433"/>
    <cellStyle name="Normal 2 2 3 2 4 2 3" xfId="15434"/>
    <cellStyle name="Normal 2 2 3 2 4 2 3 2" xfId="15435"/>
    <cellStyle name="Normal 2 2 3 2 4 2 4" xfId="15436"/>
    <cellStyle name="Normal 2 2 3 2 4 2 5" xfId="15437"/>
    <cellStyle name="Normal 2 2 3 2 4 3" xfId="15438"/>
    <cellStyle name="Normal 2 2 3 2 4 3 2" xfId="15439"/>
    <cellStyle name="Normal 2 2 3 2 4 3 2 2" xfId="15440"/>
    <cellStyle name="Normal 2 2 3 2 4 3 3" xfId="15441"/>
    <cellStyle name="Normal 2 2 3 2 4 3 4" xfId="15442"/>
    <cellStyle name="Normal 2 2 3 2 4 4" xfId="15443"/>
    <cellStyle name="Normal 2 2 3 2 4 4 2" xfId="15444"/>
    <cellStyle name="Normal 2 2 3 2 4 4 2 2" xfId="15445"/>
    <cellStyle name="Normal 2 2 3 2 4 4 3" xfId="15446"/>
    <cellStyle name="Normal 2 2 3 2 4 4 4" xfId="15447"/>
    <cellStyle name="Normal 2 2 3 2 4 5" xfId="15448"/>
    <cellStyle name="Normal 2 2 3 2 4 5 2" xfId="15449"/>
    <cellStyle name="Normal 2 2 3 2 4 6" xfId="15450"/>
    <cellStyle name="Normal 2 2 3 2 4 7" xfId="15451"/>
    <cellStyle name="Normal 2 2 3 2 5" xfId="15452"/>
    <cellStyle name="Normal 2 2 3 2 5 2" xfId="15453"/>
    <cellStyle name="Normal 2 2 3 2 5 2 2" xfId="15454"/>
    <cellStyle name="Normal 2 2 3 2 5 2 2 2" xfId="15455"/>
    <cellStyle name="Normal 2 2 3 2 5 2 2 2 2" xfId="15456"/>
    <cellStyle name="Normal 2 2 3 2 5 2 2 3" xfId="15457"/>
    <cellStyle name="Normal 2 2 3 2 5 2 2 4" xfId="15458"/>
    <cellStyle name="Normal 2 2 3 2 5 2 3" xfId="15459"/>
    <cellStyle name="Normal 2 2 3 2 5 2 3 2" xfId="15460"/>
    <cellStyle name="Normal 2 2 3 2 5 2 4" xfId="15461"/>
    <cellStyle name="Normal 2 2 3 2 5 2 5" xfId="15462"/>
    <cellStyle name="Normal 2 2 3 2 5 3" xfId="15463"/>
    <cellStyle name="Normal 2 2 3 2 5 3 2" xfId="15464"/>
    <cellStyle name="Normal 2 2 3 2 5 3 2 2" xfId="15465"/>
    <cellStyle name="Normal 2 2 3 2 5 3 3" xfId="15466"/>
    <cellStyle name="Normal 2 2 3 2 5 3 4" xfId="15467"/>
    <cellStyle name="Normal 2 2 3 2 5 4" xfId="15468"/>
    <cellStyle name="Normal 2 2 3 2 5 4 2" xfId="15469"/>
    <cellStyle name="Normal 2 2 3 2 5 4 2 2" xfId="15470"/>
    <cellStyle name="Normal 2 2 3 2 5 4 3" xfId="15471"/>
    <cellStyle name="Normal 2 2 3 2 5 4 4" xfId="15472"/>
    <cellStyle name="Normal 2 2 3 2 5 5" xfId="15473"/>
    <cellStyle name="Normal 2 2 3 2 5 5 2" xfId="15474"/>
    <cellStyle name="Normal 2 2 3 2 5 6" xfId="15475"/>
    <cellStyle name="Normal 2 2 3 2 5 7" xfId="15476"/>
    <cellStyle name="Normal 2 2 3 2 6" xfId="15477"/>
    <cellStyle name="Normal 2 2 3 2 6 2" xfId="15478"/>
    <cellStyle name="Normal 2 2 3 2 6 2 2" xfId="15479"/>
    <cellStyle name="Normal 2 2 3 2 6 2 2 2" xfId="15480"/>
    <cellStyle name="Normal 2 2 3 2 6 2 3" xfId="15481"/>
    <cellStyle name="Normal 2 2 3 2 6 2 4" xfId="15482"/>
    <cellStyle name="Normal 2 2 3 2 6 3" xfId="15483"/>
    <cellStyle name="Normal 2 2 3 2 6 3 2" xfId="15484"/>
    <cellStyle name="Normal 2 2 3 2 6 4" xfId="15485"/>
    <cellStyle name="Normal 2 2 3 2 6 5" xfId="15486"/>
    <cellStyle name="Normal 2 2 3 2 7" xfId="15487"/>
    <cellStyle name="Normal 2 2 3 2 7 2" xfId="15488"/>
    <cellStyle name="Normal 2 2 3 2 7 2 2" xfId="15489"/>
    <cellStyle name="Normal 2 2 3 2 7 3" xfId="15490"/>
    <cellStyle name="Normal 2 2 3 2 7 4" xfId="15491"/>
    <cellStyle name="Normal 2 2 3 2 8" xfId="15492"/>
    <cellStyle name="Normal 2 2 3 2 8 2" xfId="15493"/>
    <cellStyle name="Normal 2 2 3 2 8 2 2" xfId="15494"/>
    <cellStyle name="Normal 2 2 3 2 8 3" xfId="15495"/>
    <cellStyle name="Normal 2 2 3 2 8 4" xfId="15496"/>
    <cellStyle name="Normal 2 2 3 2 9" xfId="15497"/>
    <cellStyle name="Normal 2 2 3 2 9 2" xfId="15498"/>
    <cellStyle name="Normal 2 2 3 2_Tab1" xfId="15499"/>
    <cellStyle name="Normal 2 2 3 3" xfId="15500"/>
    <cellStyle name="Normal 2 2 3 3 10" xfId="15501"/>
    <cellStyle name="Normal 2 2 3 3 2" xfId="15502"/>
    <cellStyle name="Normal 2 2 3 3 2 2" xfId="15503"/>
    <cellStyle name="Normal 2 2 3 3 2 2 2" xfId="15504"/>
    <cellStyle name="Normal 2 2 3 3 2 2 2 2" xfId="15505"/>
    <cellStyle name="Normal 2 2 3 3 2 2 2 2 2" xfId="15506"/>
    <cellStyle name="Normal 2 2 3 3 2 2 2 2 2 2" xfId="15507"/>
    <cellStyle name="Normal 2 2 3 3 2 2 2 2 3" xfId="15508"/>
    <cellStyle name="Normal 2 2 3 3 2 2 2 2 4" xfId="15509"/>
    <cellStyle name="Normal 2 2 3 3 2 2 2 3" xfId="15510"/>
    <cellStyle name="Normal 2 2 3 3 2 2 2 3 2" xfId="15511"/>
    <cellStyle name="Normal 2 2 3 3 2 2 2 4" xfId="15512"/>
    <cellStyle name="Normal 2 2 3 3 2 2 2 5" xfId="15513"/>
    <cellStyle name="Normal 2 2 3 3 2 2 3" xfId="15514"/>
    <cellStyle name="Normal 2 2 3 3 2 2 3 2" xfId="15515"/>
    <cellStyle name="Normal 2 2 3 3 2 2 3 2 2" xfId="15516"/>
    <cellStyle name="Normal 2 2 3 3 2 2 3 3" xfId="15517"/>
    <cellStyle name="Normal 2 2 3 3 2 2 3 4" xfId="15518"/>
    <cellStyle name="Normal 2 2 3 3 2 2 4" xfId="15519"/>
    <cellStyle name="Normal 2 2 3 3 2 2 4 2" xfId="15520"/>
    <cellStyle name="Normal 2 2 3 3 2 2 4 2 2" xfId="15521"/>
    <cellStyle name="Normal 2 2 3 3 2 2 4 3" xfId="15522"/>
    <cellStyle name="Normal 2 2 3 3 2 2 4 4" xfId="15523"/>
    <cellStyle name="Normal 2 2 3 3 2 2 5" xfId="15524"/>
    <cellStyle name="Normal 2 2 3 3 2 2 5 2" xfId="15525"/>
    <cellStyle name="Normal 2 2 3 3 2 2 6" xfId="15526"/>
    <cellStyle name="Normal 2 2 3 3 2 2 7" xfId="15527"/>
    <cellStyle name="Normal 2 2 3 3 2 3" xfId="15528"/>
    <cellStyle name="Normal 2 2 3 3 2 3 2" xfId="15529"/>
    <cellStyle name="Normal 2 2 3 3 2 3 2 2" xfId="15530"/>
    <cellStyle name="Normal 2 2 3 3 2 3 2 2 2" xfId="15531"/>
    <cellStyle name="Normal 2 2 3 3 2 3 2 2 2 2" xfId="15532"/>
    <cellStyle name="Normal 2 2 3 3 2 3 2 2 3" xfId="15533"/>
    <cellStyle name="Normal 2 2 3 3 2 3 2 2 4" xfId="15534"/>
    <cellStyle name="Normal 2 2 3 3 2 3 2 3" xfId="15535"/>
    <cellStyle name="Normal 2 2 3 3 2 3 2 3 2" xfId="15536"/>
    <cellStyle name="Normal 2 2 3 3 2 3 2 4" xfId="15537"/>
    <cellStyle name="Normal 2 2 3 3 2 3 2 5" xfId="15538"/>
    <cellStyle name="Normal 2 2 3 3 2 3 3" xfId="15539"/>
    <cellStyle name="Normal 2 2 3 3 2 3 3 2" xfId="15540"/>
    <cellStyle name="Normal 2 2 3 3 2 3 3 2 2" xfId="15541"/>
    <cellStyle name="Normal 2 2 3 3 2 3 3 3" xfId="15542"/>
    <cellStyle name="Normal 2 2 3 3 2 3 3 4" xfId="15543"/>
    <cellStyle name="Normal 2 2 3 3 2 3 4" xfId="15544"/>
    <cellStyle name="Normal 2 2 3 3 2 3 4 2" xfId="15545"/>
    <cellStyle name="Normal 2 2 3 3 2 3 4 2 2" xfId="15546"/>
    <cellStyle name="Normal 2 2 3 3 2 3 4 3" xfId="15547"/>
    <cellStyle name="Normal 2 2 3 3 2 3 4 4" xfId="15548"/>
    <cellStyle name="Normal 2 2 3 3 2 3 5" xfId="15549"/>
    <cellStyle name="Normal 2 2 3 3 2 3 5 2" xfId="15550"/>
    <cellStyle name="Normal 2 2 3 3 2 3 6" xfId="15551"/>
    <cellStyle name="Normal 2 2 3 3 2 3 7" xfId="15552"/>
    <cellStyle name="Normal 2 2 3 3 2 4" xfId="15553"/>
    <cellStyle name="Normal 2 2 3 3 2 4 2" xfId="15554"/>
    <cellStyle name="Normal 2 2 3 3 2 4 2 2" xfId="15555"/>
    <cellStyle name="Normal 2 2 3 3 2 4 2 2 2" xfId="15556"/>
    <cellStyle name="Normal 2 2 3 3 2 4 2 3" xfId="15557"/>
    <cellStyle name="Normal 2 2 3 3 2 4 2 4" xfId="15558"/>
    <cellStyle name="Normal 2 2 3 3 2 4 3" xfId="15559"/>
    <cellStyle name="Normal 2 2 3 3 2 4 3 2" xfId="15560"/>
    <cellStyle name="Normal 2 2 3 3 2 4 4" xfId="15561"/>
    <cellStyle name="Normal 2 2 3 3 2 4 5" xfId="15562"/>
    <cellStyle name="Normal 2 2 3 3 2 5" xfId="15563"/>
    <cellStyle name="Normal 2 2 3 3 2 5 2" xfId="15564"/>
    <cellStyle name="Normal 2 2 3 3 2 5 2 2" xfId="15565"/>
    <cellStyle name="Normal 2 2 3 3 2 5 3" xfId="15566"/>
    <cellStyle name="Normal 2 2 3 3 2 5 4" xfId="15567"/>
    <cellStyle name="Normal 2 2 3 3 2 6" xfId="15568"/>
    <cellStyle name="Normal 2 2 3 3 2 6 2" xfId="15569"/>
    <cellStyle name="Normal 2 2 3 3 2 6 2 2" xfId="15570"/>
    <cellStyle name="Normal 2 2 3 3 2 6 3" xfId="15571"/>
    <cellStyle name="Normal 2 2 3 3 2 6 4" xfId="15572"/>
    <cellStyle name="Normal 2 2 3 3 2 7" xfId="15573"/>
    <cellStyle name="Normal 2 2 3 3 2 7 2" xfId="15574"/>
    <cellStyle name="Normal 2 2 3 3 2 8" xfId="15575"/>
    <cellStyle name="Normal 2 2 3 3 2 9" xfId="15576"/>
    <cellStyle name="Normal 2 2 3 3 2_Tab1" xfId="15577"/>
    <cellStyle name="Normal 2 2 3 3 3" xfId="15578"/>
    <cellStyle name="Normal 2 2 3 3 3 2" xfId="15579"/>
    <cellStyle name="Normal 2 2 3 3 3 2 2" xfId="15580"/>
    <cellStyle name="Normal 2 2 3 3 3 2 2 2" xfId="15581"/>
    <cellStyle name="Normal 2 2 3 3 3 2 2 2 2" xfId="15582"/>
    <cellStyle name="Normal 2 2 3 3 3 2 2 3" xfId="15583"/>
    <cellStyle name="Normal 2 2 3 3 3 2 2 4" xfId="15584"/>
    <cellStyle name="Normal 2 2 3 3 3 2 3" xfId="15585"/>
    <cellStyle name="Normal 2 2 3 3 3 2 3 2" xfId="15586"/>
    <cellStyle name="Normal 2 2 3 3 3 2 4" xfId="15587"/>
    <cellStyle name="Normal 2 2 3 3 3 2 5" xfId="15588"/>
    <cellStyle name="Normal 2 2 3 3 3 3" xfId="15589"/>
    <cellStyle name="Normal 2 2 3 3 3 3 2" xfId="15590"/>
    <cellStyle name="Normal 2 2 3 3 3 3 2 2" xfId="15591"/>
    <cellStyle name="Normal 2 2 3 3 3 3 3" xfId="15592"/>
    <cellStyle name="Normal 2 2 3 3 3 3 4" xfId="15593"/>
    <cellStyle name="Normal 2 2 3 3 3 4" xfId="15594"/>
    <cellStyle name="Normal 2 2 3 3 3 4 2" xfId="15595"/>
    <cellStyle name="Normal 2 2 3 3 3 4 2 2" xfId="15596"/>
    <cellStyle name="Normal 2 2 3 3 3 4 3" xfId="15597"/>
    <cellStyle name="Normal 2 2 3 3 3 4 4" xfId="15598"/>
    <cellStyle name="Normal 2 2 3 3 3 5" xfId="15599"/>
    <cellStyle name="Normal 2 2 3 3 3 5 2" xfId="15600"/>
    <cellStyle name="Normal 2 2 3 3 3 6" xfId="15601"/>
    <cellStyle name="Normal 2 2 3 3 3 7" xfId="15602"/>
    <cellStyle name="Normal 2 2 3 3 4" xfId="15603"/>
    <cellStyle name="Normal 2 2 3 3 4 2" xfId="15604"/>
    <cellStyle name="Normal 2 2 3 3 4 2 2" xfId="15605"/>
    <cellStyle name="Normal 2 2 3 3 4 2 2 2" xfId="15606"/>
    <cellStyle name="Normal 2 2 3 3 4 2 2 2 2" xfId="15607"/>
    <cellStyle name="Normal 2 2 3 3 4 2 2 3" xfId="15608"/>
    <cellStyle name="Normal 2 2 3 3 4 2 2 4" xfId="15609"/>
    <cellStyle name="Normal 2 2 3 3 4 2 3" xfId="15610"/>
    <cellStyle name="Normal 2 2 3 3 4 2 3 2" xfId="15611"/>
    <cellStyle name="Normal 2 2 3 3 4 2 4" xfId="15612"/>
    <cellStyle name="Normal 2 2 3 3 4 2 5" xfId="15613"/>
    <cellStyle name="Normal 2 2 3 3 4 3" xfId="15614"/>
    <cellStyle name="Normal 2 2 3 3 4 3 2" xfId="15615"/>
    <cellStyle name="Normal 2 2 3 3 4 3 2 2" xfId="15616"/>
    <cellStyle name="Normal 2 2 3 3 4 3 3" xfId="15617"/>
    <cellStyle name="Normal 2 2 3 3 4 3 4" xfId="15618"/>
    <cellStyle name="Normal 2 2 3 3 4 4" xfId="15619"/>
    <cellStyle name="Normal 2 2 3 3 4 4 2" xfId="15620"/>
    <cellStyle name="Normal 2 2 3 3 4 4 2 2" xfId="15621"/>
    <cellStyle name="Normal 2 2 3 3 4 4 3" xfId="15622"/>
    <cellStyle name="Normal 2 2 3 3 4 4 4" xfId="15623"/>
    <cellStyle name="Normal 2 2 3 3 4 5" xfId="15624"/>
    <cellStyle name="Normal 2 2 3 3 4 5 2" xfId="15625"/>
    <cellStyle name="Normal 2 2 3 3 4 6" xfId="15626"/>
    <cellStyle name="Normal 2 2 3 3 4 7" xfId="15627"/>
    <cellStyle name="Normal 2 2 3 3 5" xfId="15628"/>
    <cellStyle name="Normal 2 2 3 3 5 2" xfId="15629"/>
    <cellStyle name="Normal 2 2 3 3 5 2 2" xfId="15630"/>
    <cellStyle name="Normal 2 2 3 3 5 2 2 2" xfId="15631"/>
    <cellStyle name="Normal 2 2 3 3 5 2 3" xfId="15632"/>
    <cellStyle name="Normal 2 2 3 3 5 2 4" xfId="15633"/>
    <cellStyle name="Normal 2 2 3 3 5 3" xfId="15634"/>
    <cellStyle name="Normal 2 2 3 3 5 3 2" xfId="15635"/>
    <cellStyle name="Normal 2 2 3 3 5 4" xfId="15636"/>
    <cellStyle name="Normal 2 2 3 3 5 5" xfId="15637"/>
    <cellStyle name="Normal 2 2 3 3 6" xfId="15638"/>
    <cellStyle name="Normal 2 2 3 3 6 2" xfId="15639"/>
    <cellStyle name="Normal 2 2 3 3 6 2 2" xfId="15640"/>
    <cellStyle name="Normal 2 2 3 3 6 3" xfId="15641"/>
    <cellStyle name="Normal 2 2 3 3 6 4" xfId="15642"/>
    <cellStyle name="Normal 2 2 3 3 7" xfId="15643"/>
    <cellStyle name="Normal 2 2 3 3 7 2" xfId="15644"/>
    <cellStyle name="Normal 2 2 3 3 7 2 2" xfId="15645"/>
    <cellStyle name="Normal 2 2 3 3 7 3" xfId="15646"/>
    <cellStyle name="Normal 2 2 3 3 7 4" xfId="15647"/>
    <cellStyle name="Normal 2 2 3 3 8" xfId="15648"/>
    <cellStyle name="Normal 2 2 3 3 8 2" xfId="15649"/>
    <cellStyle name="Normal 2 2 3 3 9" xfId="15650"/>
    <cellStyle name="Normal 2 2 3 3_Tab1" xfId="15651"/>
    <cellStyle name="Normal 2 2 3 4" xfId="15652"/>
    <cellStyle name="Normal 2 2 3 4 2" xfId="15653"/>
    <cellStyle name="Normal 2 2 3 4 2 2" xfId="15654"/>
    <cellStyle name="Normal 2 2 3 4 2 2 2" xfId="15655"/>
    <cellStyle name="Normal 2 2 3 4 2 2 2 2" xfId="15656"/>
    <cellStyle name="Normal 2 2 3 4 2 2 2 2 2" xfId="15657"/>
    <cellStyle name="Normal 2 2 3 4 2 2 2 3" xfId="15658"/>
    <cellStyle name="Normal 2 2 3 4 2 2 2 4" xfId="15659"/>
    <cellStyle name="Normal 2 2 3 4 2 2 3" xfId="15660"/>
    <cellStyle name="Normal 2 2 3 4 2 2 3 2" xfId="15661"/>
    <cellStyle name="Normal 2 2 3 4 2 2 4" xfId="15662"/>
    <cellStyle name="Normal 2 2 3 4 2 2 5" xfId="15663"/>
    <cellStyle name="Normal 2 2 3 4 2 3" xfId="15664"/>
    <cellStyle name="Normal 2 2 3 4 2 3 2" xfId="15665"/>
    <cellStyle name="Normal 2 2 3 4 2 3 2 2" xfId="15666"/>
    <cellStyle name="Normal 2 2 3 4 2 3 3" xfId="15667"/>
    <cellStyle name="Normal 2 2 3 4 2 3 4" xfId="15668"/>
    <cellStyle name="Normal 2 2 3 4 2 4" xfId="15669"/>
    <cellStyle name="Normal 2 2 3 4 2 4 2" xfId="15670"/>
    <cellStyle name="Normal 2 2 3 4 2 4 2 2" xfId="15671"/>
    <cellStyle name="Normal 2 2 3 4 2 4 3" xfId="15672"/>
    <cellStyle name="Normal 2 2 3 4 2 4 4" xfId="15673"/>
    <cellStyle name="Normal 2 2 3 4 2 5" xfId="15674"/>
    <cellStyle name="Normal 2 2 3 4 2 5 2" xfId="15675"/>
    <cellStyle name="Normal 2 2 3 4 2 6" xfId="15676"/>
    <cellStyle name="Normal 2 2 3 4 2 7" xfId="15677"/>
    <cellStyle name="Normal 2 2 3 4 3" xfId="15678"/>
    <cellStyle name="Normal 2 2 3 4 3 2" xfId="15679"/>
    <cellStyle name="Normal 2 2 3 4 3 2 2" xfId="15680"/>
    <cellStyle name="Normal 2 2 3 4 3 2 2 2" xfId="15681"/>
    <cellStyle name="Normal 2 2 3 4 3 2 2 2 2" xfId="15682"/>
    <cellStyle name="Normal 2 2 3 4 3 2 2 3" xfId="15683"/>
    <cellStyle name="Normal 2 2 3 4 3 2 2 4" xfId="15684"/>
    <cellStyle name="Normal 2 2 3 4 3 2 3" xfId="15685"/>
    <cellStyle name="Normal 2 2 3 4 3 2 3 2" xfId="15686"/>
    <cellStyle name="Normal 2 2 3 4 3 2 4" xfId="15687"/>
    <cellStyle name="Normal 2 2 3 4 3 2 5" xfId="15688"/>
    <cellStyle name="Normal 2 2 3 4 3 3" xfId="15689"/>
    <cellStyle name="Normal 2 2 3 4 3 3 2" xfId="15690"/>
    <cellStyle name="Normal 2 2 3 4 3 3 2 2" xfId="15691"/>
    <cellStyle name="Normal 2 2 3 4 3 3 3" xfId="15692"/>
    <cellStyle name="Normal 2 2 3 4 3 3 4" xfId="15693"/>
    <cellStyle name="Normal 2 2 3 4 3 4" xfId="15694"/>
    <cellStyle name="Normal 2 2 3 4 3 4 2" xfId="15695"/>
    <cellStyle name="Normal 2 2 3 4 3 4 2 2" xfId="15696"/>
    <cellStyle name="Normal 2 2 3 4 3 4 3" xfId="15697"/>
    <cellStyle name="Normal 2 2 3 4 3 4 4" xfId="15698"/>
    <cellStyle name="Normal 2 2 3 4 3 5" xfId="15699"/>
    <cellStyle name="Normal 2 2 3 4 3 5 2" xfId="15700"/>
    <cellStyle name="Normal 2 2 3 4 3 6" xfId="15701"/>
    <cellStyle name="Normal 2 2 3 4 3 7" xfId="15702"/>
    <cellStyle name="Normal 2 2 3 4 4" xfId="15703"/>
    <cellStyle name="Normal 2 2 3 4 4 2" xfId="15704"/>
    <cellStyle name="Normal 2 2 3 4 4 2 2" xfId="15705"/>
    <cellStyle name="Normal 2 2 3 4 4 2 2 2" xfId="15706"/>
    <cellStyle name="Normal 2 2 3 4 4 2 3" xfId="15707"/>
    <cellStyle name="Normal 2 2 3 4 4 2 4" xfId="15708"/>
    <cellStyle name="Normal 2 2 3 4 4 3" xfId="15709"/>
    <cellStyle name="Normal 2 2 3 4 4 3 2" xfId="15710"/>
    <cellStyle name="Normal 2 2 3 4 4 4" xfId="15711"/>
    <cellStyle name="Normal 2 2 3 4 4 5" xfId="15712"/>
    <cellStyle name="Normal 2 2 3 4 5" xfId="15713"/>
    <cellStyle name="Normal 2 2 3 4 5 2" xfId="15714"/>
    <cellStyle name="Normal 2 2 3 4 5 2 2" xfId="15715"/>
    <cellStyle name="Normal 2 2 3 4 5 3" xfId="15716"/>
    <cellStyle name="Normal 2 2 3 4 5 4" xfId="15717"/>
    <cellStyle name="Normal 2 2 3 4 6" xfId="15718"/>
    <cellStyle name="Normal 2 2 3 4 6 2" xfId="15719"/>
    <cellStyle name="Normal 2 2 3 4 6 2 2" xfId="15720"/>
    <cellStyle name="Normal 2 2 3 4 6 3" xfId="15721"/>
    <cellStyle name="Normal 2 2 3 4 6 4" xfId="15722"/>
    <cellStyle name="Normal 2 2 3 4 7" xfId="15723"/>
    <cellStyle name="Normal 2 2 3 4 7 2" xfId="15724"/>
    <cellStyle name="Normal 2 2 3 4 8" xfId="15725"/>
    <cellStyle name="Normal 2 2 3 4 9" xfId="15726"/>
    <cellStyle name="Normal 2 2 3 4_Tab1" xfId="15727"/>
    <cellStyle name="Normal 2 2 3 5" xfId="15728"/>
    <cellStyle name="Normal 2 2 3 5 2" xfId="15729"/>
    <cellStyle name="Normal 2 2 3 5 2 2" xfId="15730"/>
    <cellStyle name="Normal 2 2 3 5 2 2 2" xfId="15731"/>
    <cellStyle name="Normal 2 2 3 5 2 2 2 2" xfId="15732"/>
    <cellStyle name="Normal 2 2 3 5 2 2 3" xfId="15733"/>
    <cellStyle name="Normal 2 2 3 5 2 2 4" xfId="15734"/>
    <cellStyle name="Normal 2 2 3 5 2 3" xfId="15735"/>
    <cellStyle name="Normal 2 2 3 5 2 3 2" xfId="15736"/>
    <cellStyle name="Normal 2 2 3 5 2 4" xfId="15737"/>
    <cellStyle name="Normal 2 2 3 5 2 5" xfId="15738"/>
    <cellStyle name="Normal 2 2 3 5 3" xfId="15739"/>
    <cellStyle name="Normal 2 2 3 5 3 2" xfId="15740"/>
    <cellStyle name="Normal 2 2 3 5 3 2 2" xfId="15741"/>
    <cellStyle name="Normal 2 2 3 5 3 3" xfId="15742"/>
    <cellStyle name="Normal 2 2 3 5 3 4" xfId="15743"/>
    <cellStyle name="Normal 2 2 3 5 4" xfId="15744"/>
    <cellStyle name="Normal 2 2 3 5 4 2" xfId="15745"/>
    <cellStyle name="Normal 2 2 3 5 4 2 2" xfId="15746"/>
    <cellStyle name="Normal 2 2 3 5 4 3" xfId="15747"/>
    <cellStyle name="Normal 2 2 3 5 4 4" xfId="15748"/>
    <cellStyle name="Normal 2 2 3 5 5" xfId="15749"/>
    <cellStyle name="Normal 2 2 3 5 5 2" xfId="15750"/>
    <cellStyle name="Normal 2 2 3 5 6" xfId="15751"/>
    <cellStyle name="Normal 2 2 3 5 7" xfId="15752"/>
    <cellStyle name="Normal 2 2 3 6" xfId="15753"/>
    <cellStyle name="Normal 2 2 3 6 2" xfId="15754"/>
    <cellStyle name="Normal 2 2 3 6 2 2" xfId="15755"/>
    <cellStyle name="Normal 2 2 3 6 2 2 2" xfId="15756"/>
    <cellStyle name="Normal 2 2 3 6 2 2 2 2" xfId="15757"/>
    <cellStyle name="Normal 2 2 3 6 2 2 3" xfId="15758"/>
    <cellStyle name="Normal 2 2 3 6 2 2 4" xfId="15759"/>
    <cellStyle name="Normal 2 2 3 6 2 3" xfId="15760"/>
    <cellStyle name="Normal 2 2 3 6 2 3 2" xfId="15761"/>
    <cellStyle name="Normal 2 2 3 6 2 4" xfId="15762"/>
    <cellStyle name="Normal 2 2 3 6 2 5" xfId="15763"/>
    <cellStyle name="Normal 2 2 3 6 3" xfId="15764"/>
    <cellStyle name="Normal 2 2 3 6 3 2" xfId="15765"/>
    <cellStyle name="Normal 2 2 3 6 3 2 2" xfId="15766"/>
    <cellStyle name="Normal 2 2 3 6 3 3" xfId="15767"/>
    <cellStyle name="Normal 2 2 3 6 3 4" xfId="15768"/>
    <cellStyle name="Normal 2 2 3 6 4" xfId="15769"/>
    <cellStyle name="Normal 2 2 3 6 4 2" xfId="15770"/>
    <cellStyle name="Normal 2 2 3 6 4 2 2" xfId="15771"/>
    <cellStyle name="Normal 2 2 3 6 4 3" xfId="15772"/>
    <cellStyle name="Normal 2 2 3 6 4 4" xfId="15773"/>
    <cellStyle name="Normal 2 2 3 6 5" xfId="15774"/>
    <cellStyle name="Normal 2 2 3 6 5 2" xfId="15775"/>
    <cellStyle name="Normal 2 2 3 6 6" xfId="15776"/>
    <cellStyle name="Normal 2 2 3 6 7" xfId="15777"/>
    <cellStyle name="Normal 2 2 3 7" xfId="15778"/>
    <cellStyle name="Normal 2 2 3 7 2" xfId="15779"/>
    <cellStyle name="Normal 2 2 3 7 2 2" xfId="15780"/>
    <cellStyle name="Normal 2 2 3 7 2 2 2" xfId="15781"/>
    <cellStyle name="Normal 2 2 3 7 2 3" xfId="15782"/>
    <cellStyle name="Normal 2 2 3 7 2 4" xfId="15783"/>
    <cellStyle name="Normal 2 2 3 7 3" xfId="15784"/>
    <cellStyle name="Normal 2 2 3 7 3 2" xfId="15785"/>
    <cellStyle name="Normal 2 2 3 7 4" xfId="15786"/>
    <cellStyle name="Normal 2 2 3 7 5" xfId="15787"/>
    <cellStyle name="Normal 2 2 3 8" xfId="15788"/>
    <cellStyle name="Normal 2 2 3 8 2" xfId="15789"/>
    <cellStyle name="Normal 2 2 3 8 2 2" xfId="15790"/>
    <cellStyle name="Normal 2 2 3 8 3" xfId="15791"/>
    <cellStyle name="Normal 2 2 3 8 4" xfId="15792"/>
    <cellStyle name="Normal 2 2 3 9" xfId="15793"/>
    <cellStyle name="Normal 2 2 3 9 2" xfId="15794"/>
    <cellStyle name="Normal 2 2 3 9 2 2" xfId="15795"/>
    <cellStyle name="Normal 2 2 3 9 3" xfId="15796"/>
    <cellStyle name="Normal 2 2 3 9 4" xfId="15797"/>
    <cellStyle name="Normal 2 2 3_Tab1" xfId="15798"/>
    <cellStyle name="Normal 2 2 30" xfId="15799"/>
    <cellStyle name="Normal 2 2 31" xfId="15800"/>
    <cellStyle name="Normal 2 2 32" xfId="15801"/>
    <cellStyle name="Normal 2 2 33" xfId="15802"/>
    <cellStyle name="Normal 2 2 4" xfId="15803"/>
    <cellStyle name="Normal 2 2 4 10" xfId="15804"/>
    <cellStyle name="Normal 2 2 4 10 2" xfId="15805"/>
    <cellStyle name="Normal 2 2 4 11" xfId="15806"/>
    <cellStyle name="Normal 2 2 4 12" xfId="15807"/>
    <cellStyle name="Normal 2 2 4 2" xfId="15808"/>
    <cellStyle name="Normal 2 2 4 2 10" xfId="15809"/>
    <cellStyle name="Normal 2 2 4 2 11" xfId="15810"/>
    <cellStyle name="Normal 2 2 4 2 2" xfId="15811"/>
    <cellStyle name="Normal 2 2 4 2 2 10" xfId="15812"/>
    <cellStyle name="Normal 2 2 4 2 2 2" xfId="15813"/>
    <cellStyle name="Normal 2 2 4 2 2 2 2" xfId="15814"/>
    <cellStyle name="Normal 2 2 4 2 2 2 2 2" xfId="15815"/>
    <cellStyle name="Normal 2 2 4 2 2 2 2 2 2" xfId="15816"/>
    <cellStyle name="Normal 2 2 4 2 2 2 2 2 2 2" xfId="15817"/>
    <cellStyle name="Normal 2 2 4 2 2 2 2 2 2 2 2" xfId="15818"/>
    <cellStyle name="Normal 2 2 4 2 2 2 2 2 2 3" xfId="15819"/>
    <cellStyle name="Normal 2 2 4 2 2 2 2 2 2 4" xfId="15820"/>
    <cellStyle name="Normal 2 2 4 2 2 2 2 2 3" xfId="15821"/>
    <cellStyle name="Normal 2 2 4 2 2 2 2 2 3 2" xfId="15822"/>
    <cellStyle name="Normal 2 2 4 2 2 2 2 2 4" xfId="15823"/>
    <cellStyle name="Normal 2 2 4 2 2 2 2 2 5" xfId="15824"/>
    <cellStyle name="Normal 2 2 4 2 2 2 2 3" xfId="15825"/>
    <cellStyle name="Normal 2 2 4 2 2 2 2 3 2" xfId="15826"/>
    <cellStyle name="Normal 2 2 4 2 2 2 2 3 2 2" xfId="15827"/>
    <cellStyle name="Normal 2 2 4 2 2 2 2 3 3" xfId="15828"/>
    <cellStyle name="Normal 2 2 4 2 2 2 2 3 4" xfId="15829"/>
    <cellStyle name="Normal 2 2 4 2 2 2 2 4" xfId="15830"/>
    <cellStyle name="Normal 2 2 4 2 2 2 2 4 2" xfId="15831"/>
    <cellStyle name="Normal 2 2 4 2 2 2 2 4 2 2" xfId="15832"/>
    <cellStyle name="Normal 2 2 4 2 2 2 2 4 3" xfId="15833"/>
    <cellStyle name="Normal 2 2 4 2 2 2 2 4 4" xfId="15834"/>
    <cellStyle name="Normal 2 2 4 2 2 2 2 5" xfId="15835"/>
    <cellStyle name="Normal 2 2 4 2 2 2 2 5 2" xfId="15836"/>
    <cellStyle name="Normal 2 2 4 2 2 2 2 6" xfId="15837"/>
    <cellStyle name="Normal 2 2 4 2 2 2 2 7" xfId="15838"/>
    <cellStyle name="Normal 2 2 4 2 2 2 3" xfId="15839"/>
    <cellStyle name="Normal 2 2 4 2 2 2 3 2" xfId="15840"/>
    <cellStyle name="Normal 2 2 4 2 2 2 3 2 2" xfId="15841"/>
    <cellStyle name="Normal 2 2 4 2 2 2 3 2 2 2" xfId="15842"/>
    <cellStyle name="Normal 2 2 4 2 2 2 3 2 2 2 2" xfId="15843"/>
    <cellStyle name="Normal 2 2 4 2 2 2 3 2 2 3" xfId="15844"/>
    <cellStyle name="Normal 2 2 4 2 2 2 3 2 2 4" xfId="15845"/>
    <cellStyle name="Normal 2 2 4 2 2 2 3 2 3" xfId="15846"/>
    <cellStyle name="Normal 2 2 4 2 2 2 3 2 3 2" xfId="15847"/>
    <cellStyle name="Normal 2 2 4 2 2 2 3 2 4" xfId="15848"/>
    <cellStyle name="Normal 2 2 4 2 2 2 3 2 5" xfId="15849"/>
    <cellStyle name="Normal 2 2 4 2 2 2 3 3" xfId="15850"/>
    <cellStyle name="Normal 2 2 4 2 2 2 3 3 2" xfId="15851"/>
    <cellStyle name="Normal 2 2 4 2 2 2 3 3 2 2" xfId="15852"/>
    <cellStyle name="Normal 2 2 4 2 2 2 3 3 3" xfId="15853"/>
    <cellStyle name="Normal 2 2 4 2 2 2 3 3 4" xfId="15854"/>
    <cellStyle name="Normal 2 2 4 2 2 2 3 4" xfId="15855"/>
    <cellStyle name="Normal 2 2 4 2 2 2 3 4 2" xfId="15856"/>
    <cellStyle name="Normal 2 2 4 2 2 2 3 4 2 2" xfId="15857"/>
    <cellStyle name="Normal 2 2 4 2 2 2 3 4 3" xfId="15858"/>
    <cellStyle name="Normal 2 2 4 2 2 2 3 4 4" xfId="15859"/>
    <cellStyle name="Normal 2 2 4 2 2 2 3 5" xfId="15860"/>
    <cellStyle name="Normal 2 2 4 2 2 2 3 5 2" xfId="15861"/>
    <cellStyle name="Normal 2 2 4 2 2 2 3 6" xfId="15862"/>
    <cellStyle name="Normal 2 2 4 2 2 2 3 7" xfId="15863"/>
    <cellStyle name="Normal 2 2 4 2 2 2 4" xfId="15864"/>
    <cellStyle name="Normal 2 2 4 2 2 2 4 2" xfId="15865"/>
    <cellStyle name="Normal 2 2 4 2 2 2 4 2 2" xfId="15866"/>
    <cellStyle name="Normal 2 2 4 2 2 2 4 2 2 2" xfId="15867"/>
    <cellStyle name="Normal 2 2 4 2 2 2 4 2 3" xfId="15868"/>
    <cellStyle name="Normal 2 2 4 2 2 2 4 2 4" xfId="15869"/>
    <cellStyle name="Normal 2 2 4 2 2 2 4 3" xfId="15870"/>
    <cellStyle name="Normal 2 2 4 2 2 2 4 3 2" xfId="15871"/>
    <cellStyle name="Normal 2 2 4 2 2 2 4 4" xfId="15872"/>
    <cellStyle name="Normal 2 2 4 2 2 2 4 5" xfId="15873"/>
    <cellStyle name="Normal 2 2 4 2 2 2 5" xfId="15874"/>
    <cellStyle name="Normal 2 2 4 2 2 2 5 2" xfId="15875"/>
    <cellStyle name="Normal 2 2 4 2 2 2 5 2 2" xfId="15876"/>
    <cellStyle name="Normal 2 2 4 2 2 2 5 3" xfId="15877"/>
    <cellStyle name="Normal 2 2 4 2 2 2 5 4" xfId="15878"/>
    <cellStyle name="Normal 2 2 4 2 2 2 6" xfId="15879"/>
    <cellStyle name="Normal 2 2 4 2 2 2 6 2" xfId="15880"/>
    <cellStyle name="Normal 2 2 4 2 2 2 6 2 2" xfId="15881"/>
    <cellStyle name="Normal 2 2 4 2 2 2 6 3" xfId="15882"/>
    <cellStyle name="Normal 2 2 4 2 2 2 6 4" xfId="15883"/>
    <cellStyle name="Normal 2 2 4 2 2 2 7" xfId="15884"/>
    <cellStyle name="Normal 2 2 4 2 2 2 7 2" xfId="15885"/>
    <cellStyle name="Normal 2 2 4 2 2 2 8" xfId="15886"/>
    <cellStyle name="Normal 2 2 4 2 2 2 9" xfId="15887"/>
    <cellStyle name="Normal 2 2 4 2 2 2_Tab1" xfId="15888"/>
    <cellStyle name="Normal 2 2 4 2 2 3" xfId="15889"/>
    <cellStyle name="Normal 2 2 4 2 2 3 2" xfId="15890"/>
    <cellStyle name="Normal 2 2 4 2 2 3 2 2" xfId="15891"/>
    <cellStyle name="Normal 2 2 4 2 2 3 2 2 2" xfId="15892"/>
    <cellStyle name="Normal 2 2 4 2 2 3 2 2 2 2" xfId="15893"/>
    <cellStyle name="Normal 2 2 4 2 2 3 2 2 3" xfId="15894"/>
    <cellStyle name="Normal 2 2 4 2 2 3 2 2 4" xfId="15895"/>
    <cellStyle name="Normal 2 2 4 2 2 3 2 3" xfId="15896"/>
    <cellStyle name="Normal 2 2 4 2 2 3 2 3 2" xfId="15897"/>
    <cellStyle name="Normal 2 2 4 2 2 3 2 4" xfId="15898"/>
    <cellStyle name="Normal 2 2 4 2 2 3 2 5" xfId="15899"/>
    <cellStyle name="Normal 2 2 4 2 2 3 3" xfId="15900"/>
    <cellStyle name="Normal 2 2 4 2 2 3 3 2" xfId="15901"/>
    <cellStyle name="Normal 2 2 4 2 2 3 3 2 2" xfId="15902"/>
    <cellStyle name="Normal 2 2 4 2 2 3 3 3" xfId="15903"/>
    <cellStyle name="Normal 2 2 4 2 2 3 3 4" xfId="15904"/>
    <cellStyle name="Normal 2 2 4 2 2 3 4" xfId="15905"/>
    <cellStyle name="Normal 2 2 4 2 2 3 4 2" xfId="15906"/>
    <cellStyle name="Normal 2 2 4 2 2 3 4 2 2" xfId="15907"/>
    <cellStyle name="Normal 2 2 4 2 2 3 4 3" xfId="15908"/>
    <cellStyle name="Normal 2 2 4 2 2 3 4 4" xfId="15909"/>
    <cellStyle name="Normal 2 2 4 2 2 3 5" xfId="15910"/>
    <cellStyle name="Normal 2 2 4 2 2 3 5 2" xfId="15911"/>
    <cellStyle name="Normal 2 2 4 2 2 3 6" xfId="15912"/>
    <cellStyle name="Normal 2 2 4 2 2 3 7" xfId="15913"/>
    <cellStyle name="Normal 2 2 4 2 2 4" xfId="15914"/>
    <cellStyle name="Normal 2 2 4 2 2 4 2" xfId="15915"/>
    <cellStyle name="Normal 2 2 4 2 2 4 2 2" xfId="15916"/>
    <cellStyle name="Normal 2 2 4 2 2 4 2 2 2" xfId="15917"/>
    <cellStyle name="Normal 2 2 4 2 2 4 2 2 2 2" xfId="15918"/>
    <cellStyle name="Normal 2 2 4 2 2 4 2 2 3" xfId="15919"/>
    <cellStyle name="Normal 2 2 4 2 2 4 2 2 4" xfId="15920"/>
    <cellStyle name="Normal 2 2 4 2 2 4 2 3" xfId="15921"/>
    <cellStyle name="Normal 2 2 4 2 2 4 2 3 2" xfId="15922"/>
    <cellStyle name="Normal 2 2 4 2 2 4 2 4" xfId="15923"/>
    <cellStyle name="Normal 2 2 4 2 2 4 2 5" xfId="15924"/>
    <cellStyle name="Normal 2 2 4 2 2 4 3" xfId="15925"/>
    <cellStyle name="Normal 2 2 4 2 2 4 3 2" xfId="15926"/>
    <cellStyle name="Normal 2 2 4 2 2 4 3 2 2" xfId="15927"/>
    <cellStyle name="Normal 2 2 4 2 2 4 3 3" xfId="15928"/>
    <cellStyle name="Normal 2 2 4 2 2 4 3 4" xfId="15929"/>
    <cellStyle name="Normal 2 2 4 2 2 4 4" xfId="15930"/>
    <cellStyle name="Normal 2 2 4 2 2 4 4 2" xfId="15931"/>
    <cellStyle name="Normal 2 2 4 2 2 4 4 2 2" xfId="15932"/>
    <cellStyle name="Normal 2 2 4 2 2 4 4 3" xfId="15933"/>
    <cellStyle name="Normal 2 2 4 2 2 4 4 4" xfId="15934"/>
    <cellStyle name="Normal 2 2 4 2 2 4 5" xfId="15935"/>
    <cellStyle name="Normal 2 2 4 2 2 4 5 2" xfId="15936"/>
    <cellStyle name="Normal 2 2 4 2 2 4 6" xfId="15937"/>
    <cellStyle name="Normal 2 2 4 2 2 4 7" xfId="15938"/>
    <cellStyle name="Normal 2 2 4 2 2 5" xfId="15939"/>
    <cellStyle name="Normal 2 2 4 2 2 5 2" xfId="15940"/>
    <cellStyle name="Normal 2 2 4 2 2 5 2 2" xfId="15941"/>
    <cellStyle name="Normal 2 2 4 2 2 5 2 2 2" xfId="15942"/>
    <cellStyle name="Normal 2 2 4 2 2 5 2 3" xfId="15943"/>
    <cellStyle name="Normal 2 2 4 2 2 5 2 4" xfId="15944"/>
    <cellStyle name="Normal 2 2 4 2 2 5 3" xfId="15945"/>
    <cellStyle name="Normal 2 2 4 2 2 5 3 2" xfId="15946"/>
    <cellStyle name="Normal 2 2 4 2 2 5 4" xfId="15947"/>
    <cellStyle name="Normal 2 2 4 2 2 5 5" xfId="15948"/>
    <cellStyle name="Normal 2 2 4 2 2 6" xfId="15949"/>
    <cellStyle name="Normal 2 2 4 2 2 6 2" xfId="15950"/>
    <cellStyle name="Normal 2 2 4 2 2 6 2 2" xfId="15951"/>
    <cellStyle name="Normal 2 2 4 2 2 6 3" xfId="15952"/>
    <cellStyle name="Normal 2 2 4 2 2 6 4" xfId="15953"/>
    <cellStyle name="Normal 2 2 4 2 2 7" xfId="15954"/>
    <cellStyle name="Normal 2 2 4 2 2 7 2" xfId="15955"/>
    <cellStyle name="Normal 2 2 4 2 2 7 2 2" xfId="15956"/>
    <cellStyle name="Normal 2 2 4 2 2 7 3" xfId="15957"/>
    <cellStyle name="Normal 2 2 4 2 2 7 4" xfId="15958"/>
    <cellStyle name="Normal 2 2 4 2 2 8" xfId="15959"/>
    <cellStyle name="Normal 2 2 4 2 2 8 2" xfId="15960"/>
    <cellStyle name="Normal 2 2 4 2 2 9" xfId="15961"/>
    <cellStyle name="Normal 2 2 4 2 2_Tab1" xfId="15962"/>
    <cellStyle name="Normal 2 2 4 2 3" xfId="15963"/>
    <cellStyle name="Normal 2 2 4 2 3 2" xfId="15964"/>
    <cellStyle name="Normal 2 2 4 2 3 2 2" xfId="15965"/>
    <cellStyle name="Normal 2 2 4 2 3 2 2 2" xfId="15966"/>
    <cellStyle name="Normal 2 2 4 2 3 2 2 2 2" xfId="15967"/>
    <cellStyle name="Normal 2 2 4 2 3 2 2 2 2 2" xfId="15968"/>
    <cellStyle name="Normal 2 2 4 2 3 2 2 2 3" xfId="15969"/>
    <cellStyle name="Normal 2 2 4 2 3 2 2 2 4" xfId="15970"/>
    <cellStyle name="Normal 2 2 4 2 3 2 2 3" xfId="15971"/>
    <cellStyle name="Normal 2 2 4 2 3 2 2 3 2" xfId="15972"/>
    <cellStyle name="Normal 2 2 4 2 3 2 2 4" xfId="15973"/>
    <cellStyle name="Normal 2 2 4 2 3 2 2 5" xfId="15974"/>
    <cellStyle name="Normal 2 2 4 2 3 2 3" xfId="15975"/>
    <cellStyle name="Normal 2 2 4 2 3 2 3 2" xfId="15976"/>
    <cellStyle name="Normal 2 2 4 2 3 2 3 2 2" xfId="15977"/>
    <cellStyle name="Normal 2 2 4 2 3 2 3 3" xfId="15978"/>
    <cellStyle name="Normal 2 2 4 2 3 2 3 4" xfId="15979"/>
    <cellStyle name="Normal 2 2 4 2 3 2 4" xfId="15980"/>
    <cellStyle name="Normal 2 2 4 2 3 2 4 2" xfId="15981"/>
    <cellStyle name="Normal 2 2 4 2 3 2 4 2 2" xfId="15982"/>
    <cellStyle name="Normal 2 2 4 2 3 2 4 3" xfId="15983"/>
    <cellStyle name="Normal 2 2 4 2 3 2 4 4" xfId="15984"/>
    <cellStyle name="Normal 2 2 4 2 3 2 5" xfId="15985"/>
    <cellStyle name="Normal 2 2 4 2 3 2 5 2" xfId="15986"/>
    <cellStyle name="Normal 2 2 4 2 3 2 6" xfId="15987"/>
    <cellStyle name="Normal 2 2 4 2 3 2 7" xfId="15988"/>
    <cellStyle name="Normal 2 2 4 2 3 3" xfId="15989"/>
    <cellStyle name="Normal 2 2 4 2 3 3 2" xfId="15990"/>
    <cellStyle name="Normal 2 2 4 2 3 3 2 2" xfId="15991"/>
    <cellStyle name="Normal 2 2 4 2 3 3 2 2 2" xfId="15992"/>
    <cellStyle name="Normal 2 2 4 2 3 3 2 2 2 2" xfId="15993"/>
    <cellStyle name="Normal 2 2 4 2 3 3 2 2 3" xfId="15994"/>
    <cellStyle name="Normal 2 2 4 2 3 3 2 2 4" xfId="15995"/>
    <cellStyle name="Normal 2 2 4 2 3 3 2 3" xfId="15996"/>
    <cellStyle name="Normal 2 2 4 2 3 3 2 3 2" xfId="15997"/>
    <cellStyle name="Normal 2 2 4 2 3 3 2 4" xfId="15998"/>
    <cellStyle name="Normal 2 2 4 2 3 3 2 5" xfId="15999"/>
    <cellStyle name="Normal 2 2 4 2 3 3 3" xfId="16000"/>
    <cellStyle name="Normal 2 2 4 2 3 3 3 2" xfId="16001"/>
    <cellStyle name="Normal 2 2 4 2 3 3 3 2 2" xfId="16002"/>
    <cellStyle name="Normal 2 2 4 2 3 3 3 3" xfId="16003"/>
    <cellStyle name="Normal 2 2 4 2 3 3 3 4" xfId="16004"/>
    <cellStyle name="Normal 2 2 4 2 3 3 4" xfId="16005"/>
    <cellStyle name="Normal 2 2 4 2 3 3 4 2" xfId="16006"/>
    <cellStyle name="Normal 2 2 4 2 3 3 4 2 2" xfId="16007"/>
    <cellStyle name="Normal 2 2 4 2 3 3 4 3" xfId="16008"/>
    <cellStyle name="Normal 2 2 4 2 3 3 4 4" xfId="16009"/>
    <cellStyle name="Normal 2 2 4 2 3 3 5" xfId="16010"/>
    <cellStyle name="Normal 2 2 4 2 3 3 5 2" xfId="16011"/>
    <cellStyle name="Normal 2 2 4 2 3 3 6" xfId="16012"/>
    <cellStyle name="Normal 2 2 4 2 3 3 7" xfId="16013"/>
    <cellStyle name="Normal 2 2 4 2 3 4" xfId="16014"/>
    <cellStyle name="Normal 2 2 4 2 3 4 2" xfId="16015"/>
    <cellStyle name="Normal 2 2 4 2 3 4 2 2" xfId="16016"/>
    <cellStyle name="Normal 2 2 4 2 3 4 2 2 2" xfId="16017"/>
    <cellStyle name="Normal 2 2 4 2 3 4 2 3" xfId="16018"/>
    <cellStyle name="Normal 2 2 4 2 3 4 2 4" xfId="16019"/>
    <cellStyle name="Normal 2 2 4 2 3 4 3" xfId="16020"/>
    <cellStyle name="Normal 2 2 4 2 3 4 3 2" xfId="16021"/>
    <cellStyle name="Normal 2 2 4 2 3 4 4" xfId="16022"/>
    <cellStyle name="Normal 2 2 4 2 3 4 5" xfId="16023"/>
    <cellStyle name="Normal 2 2 4 2 3 5" xfId="16024"/>
    <cellStyle name="Normal 2 2 4 2 3 5 2" xfId="16025"/>
    <cellStyle name="Normal 2 2 4 2 3 5 2 2" xfId="16026"/>
    <cellStyle name="Normal 2 2 4 2 3 5 3" xfId="16027"/>
    <cellStyle name="Normal 2 2 4 2 3 5 4" xfId="16028"/>
    <cellStyle name="Normal 2 2 4 2 3 6" xfId="16029"/>
    <cellStyle name="Normal 2 2 4 2 3 6 2" xfId="16030"/>
    <cellStyle name="Normal 2 2 4 2 3 6 2 2" xfId="16031"/>
    <cellStyle name="Normal 2 2 4 2 3 6 3" xfId="16032"/>
    <cellStyle name="Normal 2 2 4 2 3 6 4" xfId="16033"/>
    <cellStyle name="Normal 2 2 4 2 3 7" xfId="16034"/>
    <cellStyle name="Normal 2 2 4 2 3 7 2" xfId="16035"/>
    <cellStyle name="Normal 2 2 4 2 3 8" xfId="16036"/>
    <cellStyle name="Normal 2 2 4 2 3 9" xfId="16037"/>
    <cellStyle name="Normal 2 2 4 2 3_Tab1" xfId="16038"/>
    <cellStyle name="Normal 2 2 4 2 4" xfId="16039"/>
    <cellStyle name="Normal 2 2 4 2 4 2" xfId="16040"/>
    <cellStyle name="Normal 2 2 4 2 4 2 2" xfId="16041"/>
    <cellStyle name="Normal 2 2 4 2 4 2 2 2" xfId="16042"/>
    <cellStyle name="Normal 2 2 4 2 4 2 2 2 2" xfId="16043"/>
    <cellStyle name="Normal 2 2 4 2 4 2 2 3" xfId="16044"/>
    <cellStyle name="Normal 2 2 4 2 4 2 2 4" xfId="16045"/>
    <cellStyle name="Normal 2 2 4 2 4 2 3" xfId="16046"/>
    <cellStyle name="Normal 2 2 4 2 4 2 3 2" xfId="16047"/>
    <cellStyle name="Normal 2 2 4 2 4 2 4" xfId="16048"/>
    <cellStyle name="Normal 2 2 4 2 4 2 5" xfId="16049"/>
    <cellStyle name="Normal 2 2 4 2 4 3" xfId="16050"/>
    <cellStyle name="Normal 2 2 4 2 4 3 2" xfId="16051"/>
    <cellStyle name="Normal 2 2 4 2 4 3 2 2" xfId="16052"/>
    <cellStyle name="Normal 2 2 4 2 4 3 3" xfId="16053"/>
    <cellStyle name="Normal 2 2 4 2 4 3 4" xfId="16054"/>
    <cellStyle name="Normal 2 2 4 2 4 4" xfId="16055"/>
    <cellStyle name="Normal 2 2 4 2 4 4 2" xfId="16056"/>
    <cellStyle name="Normal 2 2 4 2 4 4 2 2" xfId="16057"/>
    <cellStyle name="Normal 2 2 4 2 4 4 3" xfId="16058"/>
    <cellStyle name="Normal 2 2 4 2 4 4 4" xfId="16059"/>
    <cellStyle name="Normal 2 2 4 2 4 5" xfId="16060"/>
    <cellStyle name="Normal 2 2 4 2 4 5 2" xfId="16061"/>
    <cellStyle name="Normal 2 2 4 2 4 6" xfId="16062"/>
    <cellStyle name="Normal 2 2 4 2 4 7" xfId="16063"/>
    <cellStyle name="Normal 2 2 4 2 5" xfId="16064"/>
    <cellStyle name="Normal 2 2 4 2 5 2" xfId="16065"/>
    <cellStyle name="Normal 2 2 4 2 5 2 2" xfId="16066"/>
    <cellStyle name="Normal 2 2 4 2 5 2 2 2" xfId="16067"/>
    <cellStyle name="Normal 2 2 4 2 5 2 2 2 2" xfId="16068"/>
    <cellStyle name="Normal 2 2 4 2 5 2 2 3" xfId="16069"/>
    <cellStyle name="Normal 2 2 4 2 5 2 2 4" xfId="16070"/>
    <cellStyle name="Normal 2 2 4 2 5 2 3" xfId="16071"/>
    <cellStyle name="Normal 2 2 4 2 5 2 3 2" xfId="16072"/>
    <cellStyle name="Normal 2 2 4 2 5 2 4" xfId="16073"/>
    <cellStyle name="Normal 2 2 4 2 5 2 5" xfId="16074"/>
    <cellStyle name="Normal 2 2 4 2 5 3" xfId="16075"/>
    <cellStyle name="Normal 2 2 4 2 5 3 2" xfId="16076"/>
    <cellStyle name="Normal 2 2 4 2 5 3 2 2" xfId="16077"/>
    <cellStyle name="Normal 2 2 4 2 5 3 3" xfId="16078"/>
    <cellStyle name="Normal 2 2 4 2 5 3 4" xfId="16079"/>
    <cellStyle name="Normal 2 2 4 2 5 4" xfId="16080"/>
    <cellStyle name="Normal 2 2 4 2 5 4 2" xfId="16081"/>
    <cellStyle name="Normal 2 2 4 2 5 4 2 2" xfId="16082"/>
    <cellStyle name="Normal 2 2 4 2 5 4 3" xfId="16083"/>
    <cellStyle name="Normal 2 2 4 2 5 4 4" xfId="16084"/>
    <cellStyle name="Normal 2 2 4 2 5 5" xfId="16085"/>
    <cellStyle name="Normal 2 2 4 2 5 5 2" xfId="16086"/>
    <cellStyle name="Normal 2 2 4 2 5 6" xfId="16087"/>
    <cellStyle name="Normal 2 2 4 2 5 7" xfId="16088"/>
    <cellStyle name="Normal 2 2 4 2 6" xfId="16089"/>
    <cellStyle name="Normal 2 2 4 2 6 2" xfId="16090"/>
    <cellStyle name="Normal 2 2 4 2 6 2 2" xfId="16091"/>
    <cellStyle name="Normal 2 2 4 2 6 2 2 2" xfId="16092"/>
    <cellStyle name="Normal 2 2 4 2 6 2 3" xfId="16093"/>
    <cellStyle name="Normal 2 2 4 2 6 2 4" xfId="16094"/>
    <cellStyle name="Normal 2 2 4 2 6 3" xfId="16095"/>
    <cellStyle name="Normal 2 2 4 2 6 3 2" xfId="16096"/>
    <cellStyle name="Normal 2 2 4 2 6 4" xfId="16097"/>
    <cellStyle name="Normal 2 2 4 2 6 5" xfId="16098"/>
    <cellStyle name="Normal 2 2 4 2 7" xfId="16099"/>
    <cellStyle name="Normal 2 2 4 2 7 2" xfId="16100"/>
    <cellStyle name="Normal 2 2 4 2 7 2 2" xfId="16101"/>
    <cellStyle name="Normal 2 2 4 2 7 3" xfId="16102"/>
    <cellStyle name="Normal 2 2 4 2 7 4" xfId="16103"/>
    <cellStyle name="Normal 2 2 4 2 8" xfId="16104"/>
    <cellStyle name="Normal 2 2 4 2 8 2" xfId="16105"/>
    <cellStyle name="Normal 2 2 4 2 8 2 2" xfId="16106"/>
    <cellStyle name="Normal 2 2 4 2 8 3" xfId="16107"/>
    <cellStyle name="Normal 2 2 4 2 8 4" xfId="16108"/>
    <cellStyle name="Normal 2 2 4 2 9" xfId="16109"/>
    <cellStyle name="Normal 2 2 4 2 9 2" xfId="16110"/>
    <cellStyle name="Normal 2 2 4 2_Tab1" xfId="16111"/>
    <cellStyle name="Normal 2 2 4 3" xfId="16112"/>
    <cellStyle name="Normal 2 2 4 3 10" xfId="16113"/>
    <cellStyle name="Normal 2 2 4 3 2" xfId="16114"/>
    <cellStyle name="Normal 2 2 4 3 2 2" xfId="16115"/>
    <cellStyle name="Normal 2 2 4 3 2 2 2" xfId="16116"/>
    <cellStyle name="Normal 2 2 4 3 2 2 2 2" xfId="16117"/>
    <cellStyle name="Normal 2 2 4 3 2 2 2 2 2" xfId="16118"/>
    <cellStyle name="Normal 2 2 4 3 2 2 2 2 2 2" xfId="16119"/>
    <cellStyle name="Normal 2 2 4 3 2 2 2 2 3" xfId="16120"/>
    <cellStyle name="Normal 2 2 4 3 2 2 2 2 4" xfId="16121"/>
    <cellStyle name="Normal 2 2 4 3 2 2 2 3" xfId="16122"/>
    <cellStyle name="Normal 2 2 4 3 2 2 2 3 2" xfId="16123"/>
    <cellStyle name="Normal 2 2 4 3 2 2 2 4" xfId="16124"/>
    <cellStyle name="Normal 2 2 4 3 2 2 2 5" xfId="16125"/>
    <cellStyle name="Normal 2 2 4 3 2 2 3" xfId="16126"/>
    <cellStyle name="Normal 2 2 4 3 2 2 3 2" xfId="16127"/>
    <cellStyle name="Normal 2 2 4 3 2 2 3 2 2" xfId="16128"/>
    <cellStyle name="Normal 2 2 4 3 2 2 3 3" xfId="16129"/>
    <cellStyle name="Normal 2 2 4 3 2 2 3 4" xfId="16130"/>
    <cellStyle name="Normal 2 2 4 3 2 2 4" xfId="16131"/>
    <cellStyle name="Normal 2 2 4 3 2 2 4 2" xfId="16132"/>
    <cellStyle name="Normal 2 2 4 3 2 2 4 2 2" xfId="16133"/>
    <cellStyle name="Normal 2 2 4 3 2 2 4 3" xfId="16134"/>
    <cellStyle name="Normal 2 2 4 3 2 2 4 4" xfId="16135"/>
    <cellStyle name="Normal 2 2 4 3 2 2 5" xfId="16136"/>
    <cellStyle name="Normal 2 2 4 3 2 2 5 2" xfId="16137"/>
    <cellStyle name="Normal 2 2 4 3 2 2 6" xfId="16138"/>
    <cellStyle name="Normal 2 2 4 3 2 2 7" xfId="16139"/>
    <cellStyle name="Normal 2 2 4 3 2 3" xfId="16140"/>
    <cellStyle name="Normal 2 2 4 3 2 3 2" xfId="16141"/>
    <cellStyle name="Normal 2 2 4 3 2 3 2 2" xfId="16142"/>
    <cellStyle name="Normal 2 2 4 3 2 3 2 2 2" xfId="16143"/>
    <cellStyle name="Normal 2 2 4 3 2 3 2 2 2 2" xfId="16144"/>
    <cellStyle name="Normal 2 2 4 3 2 3 2 2 3" xfId="16145"/>
    <cellStyle name="Normal 2 2 4 3 2 3 2 2 4" xfId="16146"/>
    <cellStyle name="Normal 2 2 4 3 2 3 2 3" xfId="16147"/>
    <cellStyle name="Normal 2 2 4 3 2 3 2 3 2" xfId="16148"/>
    <cellStyle name="Normal 2 2 4 3 2 3 2 4" xfId="16149"/>
    <cellStyle name="Normal 2 2 4 3 2 3 2 5" xfId="16150"/>
    <cellStyle name="Normal 2 2 4 3 2 3 3" xfId="16151"/>
    <cellStyle name="Normal 2 2 4 3 2 3 3 2" xfId="16152"/>
    <cellStyle name="Normal 2 2 4 3 2 3 3 2 2" xfId="16153"/>
    <cellStyle name="Normal 2 2 4 3 2 3 3 3" xfId="16154"/>
    <cellStyle name="Normal 2 2 4 3 2 3 3 4" xfId="16155"/>
    <cellStyle name="Normal 2 2 4 3 2 3 4" xfId="16156"/>
    <cellStyle name="Normal 2 2 4 3 2 3 4 2" xfId="16157"/>
    <cellStyle name="Normal 2 2 4 3 2 3 4 2 2" xfId="16158"/>
    <cellStyle name="Normal 2 2 4 3 2 3 4 3" xfId="16159"/>
    <cellStyle name="Normal 2 2 4 3 2 3 4 4" xfId="16160"/>
    <cellStyle name="Normal 2 2 4 3 2 3 5" xfId="16161"/>
    <cellStyle name="Normal 2 2 4 3 2 3 5 2" xfId="16162"/>
    <cellStyle name="Normal 2 2 4 3 2 3 6" xfId="16163"/>
    <cellStyle name="Normal 2 2 4 3 2 3 7" xfId="16164"/>
    <cellStyle name="Normal 2 2 4 3 2 4" xfId="16165"/>
    <cellStyle name="Normal 2 2 4 3 2 4 2" xfId="16166"/>
    <cellStyle name="Normal 2 2 4 3 2 4 2 2" xfId="16167"/>
    <cellStyle name="Normal 2 2 4 3 2 4 2 2 2" xfId="16168"/>
    <cellStyle name="Normal 2 2 4 3 2 4 2 3" xfId="16169"/>
    <cellStyle name="Normal 2 2 4 3 2 4 2 4" xfId="16170"/>
    <cellStyle name="Normal 2 2 4 3 2 4 3" xfId="16171"/>
    <cellStyle name="Normal 2 2 4 3 2 4 3 2" xfId="16172"/>
    <cellStyle name="Normal 2 2 4 3 2 4 4" xfId="16173"/>
    <cellStyle name="Normal 2 2 4 3 2 4 5" xfId="16174"/>
    <cellStyle name="Normal 2 2 4 3 2 5" xfId="16175"/>
    <cellStyle name="Normal 2 2 4 3 2 5 2" xfId="16176"/>
    <cellStyle name="Normal 2 2 4 3 2 5 2 2" xfId="16177"/>
    <cellStyle name="Normal 2 2 4 3 2 5 3" xfId="16178"/>
    <cellStyle name="Normal 2 2 4 3 2 5 4" xfId="16179"/>
    <cellStyle name="Normal 2 2 4 3 2 6" xfId="16180"/>
    <cellStyle name="Normal 2 2 4 3 2 6 2" xfId="16181"/>
    <cellStyle name="Normal 2 2 4 3 2 6 2 2" xfId="16182"/>
    <cellStyle name="Normal 2 2 4 3 2 6 3" xfId="16183"/>
    <cellStyle name="Normal 2 2 4 3 2 6 4" xfId="16184"/>
    <cellStyle name="Normal 2 2 4 3 2 7" xfId="16185"/>
    <cellStyle name="Normal 2 2 4 3 2 7 2" xfId="16186"/>
    <cellStyle name="Normal 2 2 4 3 2 8" xfId="16187"/>
    <cellStyle name="Normal 2 2 4 3 2 9" xfId="16188"/>
    <cellStyle name="Normal 2 2 4 3 2_Tab1" xfId="16189"/>
    <cellStyle name="Normal 2 2 4 3 3" xfId="16190"/>
    <cellStyle name="Normal 2 2 4 3 3 2" xfId="16191"/>
    <cellStyle name="Normal 2 2 4 3 3 2 2" xfId="16192"/>
    <cellStyle name="Normal 2 2 4 3 3 2 2 2" xfId="16193"/>
    <cellStyle name="Normal 2 2 4 3 3 2 2 2 2" xfId="16194"/>
    <cellStyle name="Normal 2 2 4 3 3 2 2 3" xfId="16195"/>
    <cellStyle name="Normal 2 2 4 3 3 2 2 4" xfId="16196"/>
    <cellStyle name="Normal 2 2 4 3 3 2 3" xfId="16197"/>
    <cellStyle name="Normal 2 2 4 3 3 2 3 2" xfId="16198"/>
    <cellStyle name="Normal 2 2 4 3 3 2 4" xfId="16199"/>
    <cellStyle name="Normal 2 2 4 3 3 2 5" xfId="16200"/>
    <cellStyle name="Normal 2 2 4 3 3 3" xfId="16201"/>
    <cellStyle name="Normal 2 2 4 3 3 3 2" xfId="16202"/>
    <cellStyle name="Normal 2 2 4 3 3 3 2 2" xfId="16203"/>
    <cellStyle name="Normal 2 2 4 3 3 3 3" xfId="16204"/>
    <cellStyle name="Normal 2 2 4 3 3 3 4" xfId="16205"/>
    <cellStyle name="Normal 2 2 4 3 3 4" xfId="16206"/>
    <cellStyle name="Normal 2 2 4 3 3 4 2" xfId="16207"/>
    <cellStyle name="Normal 2 2 4 3 3 4 2 2" xfId="16208"/>
    <cellStyle name="Normal 2 2 4 3 3 4 3" xfId="16209"/>
    <cellStyle name="Normal 2 2 4 3 3 4 4" xfId="16210"/>
    <cellStyle name="Normal 2 2 4 3 3 5" xfId="16211"/>
    <cellStyle name="Normal 2 2 4 3 3 5 2" xfId="16212"/>
    <cellStyle name="Normal 2 2 4 3 3 6" xfId="16213"/>
    <cellStyle name="Normal 2 2 4 3 3 7" xfId="16214"/>
    <cellStyle name="Normal 2 2 4 3 4" xfId="16215"/>
    <cellStyle name="Normal 2 2 4 3 4 2" xfId="16216"/>
    <cellStyle name="Normal 2 2 4 3 4 2 2" xfId="16217"/>
    <cellStyle name="Normal 2 2 4 3 4 2 2 2" xfId="16218"/>
    <cellStyle name="Normal 2 2 4 3 4 2 2 2 2" xfId="16219"/>
    <cellStyle name="Normal 2 2 4 3 4 2 2 3" xfId="16220"/>
    <cellStyle name="Normal 2 2 4 3 4 2 2 4" xfId="16221"/>
    <cellStyle name="Normal 2 2 4 3 4 2 3" xfId="16222"/>
    <cellStyle name="Normal 2 2 4 3 4 2 3 2" xfId="16223"/>
    <cellStyle name="Normal 2 2 4 3 4 2 4" xfId="16224"/>
    <cellStyle name="Normal 2 2 4 3 4 2 5" xfId="16225"/>
    <cellStyle name="Normal 2 2 4 3 4 3" xfId="16226"/>
    <cellStyle name="Normal 2 2 4 3 4 3 2" xfId="16227"/>
    <cellStyle name="Normal 2 2 4 3 4 3 2 2" xfId="16228"/>
    <cellStyle name="Normal 2 2 4 3 4 3 3" xfId="16229"/>
    <cellStyle name="Normal 2 2 4 3 4 3 4" xfId="16230"/>
    <cellStyle name="Normal 2 2 4 3 4 4" xfId="16231"/>
    <cellStyle name="Normal 2 2 4 3 4 4 2" xfId="16232"/>
    <cellStyle name="Normal 2 2 4 3 4 4 2 2" xfId="16233"/>
    <cellStyle name="Normal 2 2 4 3 4 4 3" xfId="16234"/>
    <cellStyle name="Normal 2 2 4 3 4 4 4" xfId="16235"/>
    <cellStyle name="Normal 2 2 4 3 4 5" xfId="16236"/>
    <cellStyle name="Normal 2 2 4 3 4 5 2" xfId="16237"/>
    <cellStyle name="Normal 2 2 4 3 4 6" xfId="16238"/>
    <cellStyle name="Normal 2 2 4 3 4 7" xfId="16239"/>
    <cellStyle name="Normal 2 2 4 3 5" xfId="16240"/>
    <cellStyle name="Normal 2 2 4 3 5 2" xfId="16241"/>
    <cellStyle name="Normal 2 2 4 3 5 2 2" xfId="16242"/>
    <cellStyle name="Normal 2 2 4 3 5 2 2 2" xfId="16243"/>
    <cellStyle name="Normal 2 2 4 3 5 2 3" xfId="16244"/>
    <cellStyle name="Normal 2 2 4 3 5 2 4" xfId="16245"/>
    <cellStyle name="Normal 2 2 4 3 5 3" xfId="16246"/>
    <cellStyle name="Normal 2 2 4 3 5 3 2" xfId="16247"/>
    <cellStyle name="Normal 2 2 4 3 5 4" xfId="16248"/>
    <cellStyle name="Normal 2 2 4 3 5 5" xfId="16249"/>
    <cellStyle name="Normal 2 2 4 3 6" xfId="16250"/>
    <cellStyle name="Normal 2 2 4 3 6 2" xfId="16251"/>
    <cellStyle name="Normal 2 2 4 3 6 2 2" xfId="16252"/>
    <cellStyle name="Normal 2 2 4 3 6 3" xfId="16253"/>
    <cellStyle name="Normal 2 2 4 3 6 4" xfId="16254"/>
    <cellStyle name="Normal 2 2 4 3 7" xfId="16255"/>
    <cellStyle name="Normal 2 2 4 3 7 2" xfId="16256"/>
    <cellStyle name="Normal 2 2 4 3 7 2 2" xfId="16257"/>
    <cellStyle name="Normal 2 2 4 3 7 3" xfId="16258"/>
    <cellStyle name="Normal 2 2 4 3 7 4" xfId="16259"/>
    <cellStyle name="Normal 2 2 4 3 8" xfId="16260"/>
    <cellStyle name="Normal 2 2 4 3 8 2" xfId="16261"/>
    <cellStyle name="Normal 2 2 4 3 9" xfId="16262"/>
    <cellStyle name="Normal 2 2 4 3_Tab1" xfId="16263"/>
    <cellStyle name="Normal 2 2 4 4" xfId="16264"/>
    <cellStyle name="Normal 2 2 4 4 2" xfId="16265"/>
    <cellStyle name="Normal 2 2 4 4 2 2" xfId="16266"/>
    <cellStyle name="Normal 2 2 4 4 2 2 2" xfId="16267"/>
    <cellStyle name="Normal 2 2 4 4 2 2 2 2" xfId="16268"/>
    <cellStyle name="Normal 2 2 4 4 2 2 2 2 2" xfId="16269"/>
    <cellStyle name="Normal 2 2 4 4 2 2 2 3" xfId="16270"/>
    <cellStyle name="Normal 2 2 4 4 2 2 2 4" xfId="16271"/>
    <cellStyle name="Normal 2 2 4 4 2 2 3" xfId="16272"/>
    <cellStyle name="Normal 2 2 4 4 2 2 3 2" xfId="16273"/>
    <cellStyle name="Normal 2 2 4 4 2 2 4" xfId="16274"/>
    <cellStyle name="Normal 2 2 4 4 2 2 5" xfId="16275"/>
    <cellStyle name="Normal 2 2 4 4 2 3" xfId="16276"/>
    <cellStyle name="Normal 2 2 4 4 2 3 2" xfId="16277"/>
    <cellStyle name="Normal 2 2 4 4 2 3 2 2" xfId="16278"/>
    <cellStyle name="Normal 2 2 4 4 2 3 3" xfId="16279"/>
    <cellStyle name="Normal 2 2 4 4 2 3 4" xfId="16280"/>
    <cellStyle name="Normal 2 2 4 4 2 4" xfId="16281"/>
    <cellStyle name="Normal 2 2 4 4 2 4 2" xfId="16282"/>
    <cellStyle name="Normal 2 2 4 4 2 4 2 2" xfId="16283"/>
    <cellStyle name="Normal 2 2 4 4 2 4 3" xfId="16284"/>
    <cellStyle name="Normal 2 2 4 4 2 4 4" xfId="16285"/>
    <cellStyle name="Normal 2 2 4 4 2 5" xfId="16286"/>
    <cellStyle name="Normal 2 2 4 4 2 5 2" xfId="16287"/>
    <cellStyle name="Normal 2 2 4 4 2 6" xfId="16288"/>
    <cellStyle name="Normal 2 2 4 4 2 7" xfId="16289"/>
    <cellStyle name="Normal 2 2 4 4 3" xfId="16290"/>
    <cellStyle name="Normal 2 2 4 4 3 2" xfId="16291"/>
    <cellStyle name="Normal 2 2 4 4 3 2 2" xfId="16292"/>
    <cellStyle name="Normal 2 2 4 4 3 2 2 2" xfId="16293"/>
    <cellStyle name="Normal 2 2 4 4 3 2 2 2 2" xfId="16294"/>
    <cellStyle name="Normal 2 2 4 4 3 2 2 3" xfId="16295"/>
    <cellStyle name="Normal 2 2 4 4 3 2 2 4" xfId="16296"/>
    <cellStyle name="Normal 2 2 4 4 3 2 3" xfId="16297"/>
    <cellStyle name="Normal 2 2 4 4 3 2 3 2" xfId="16298"/>
    <cellStyle name="Normal 2 2 4 4 3 2 4" xfId="16299"/>
    <cellStyle name="Normal 2 2 4 4 3 2 5" xfId="16300"/>
    <cellStyle name="Normal 2 2 4 4 3 3" xfId="16301"/>
    <cellStyle name="Normal 2 2 4 4 3 3 2" xfId="16302"/>
    <cellStyle name="Normal 2 2 4 4 3 3 2 2" xfId="16303"/>
    <cellStyle name="Normal 2 2 4 4 3 3 3" xfId="16304"/>
    <cellStyle name="Normal 2 2 4 4 3 3 4" xfId="16305"/>
    <cellStyle name="Normal 2 2 4 4 3 4" xfId="16306"/>
    <cellStyle name="Normal 2 2 4 4 3 4 2" xfId="16307"/>
    <cellStyle name="Normal 2 2 4 4 3 4 2 2" xfId="16308"/>
    <cellStyle name="Normal 2 2 4 4 3 4 3" xfId="16309"/>
    <cellStyle name="Normal 2 2 4 4 3 4 4" xfId="16310"/>
    <cellStyle name="Normal 2 2 4 4 3 5" xfId="16311"/>
    <cellStyle name="Normal 2 2 4 4 3 5 2" xfId="16312"/>
    <cellStyle name="Normal 2 2 4 4 3 6" xfId="16313"/>
    <cellStyle name="Normal 2 2 4 4 3 7" xfId="16314"/>
    <cellStyle name="Normal 2 2 4 4 4" xfId="16315"/>
    <cellStyle name="Normal 2 2 4 4 4 2" xfId="16316"/>
    <cellStyle name="Normal 2 2 4 4 4 2 2" xfId="16317"/>
    <cellStyle name="Normal 2 2 4 4 4 2 2 2" xfId="16318"/>
    <cellStyle name="Normal 2 2 4 4 4 2 3" xfId="16319"/>
    <cellStyle name="Normal 2 2 4 4 4 2 4" xfId="16320"/>
    <cellStyle name="Normal 2 2 4 4 4 3" xfId="16321"/>
    <cellStyle name="Normal 2 2 4 4 4 3 2" xfId="16322"/>
    <cellStyle name="Normal 2 2 4 4 4 4" xfId="16323"/>
    <cellStyle name="Normal 2 2 4 4 4 5" xfId="16324"/>
    <cellStyle name="Normal 2 2 4 4 5" xfId="16325"/>
    <cellStyle name="Normal 2 2 4 4 5 2" xfId="16326"/>
    <cellStyle name="Normal 2 2 4 4 5 2 2" xfId="16327"/>
    <cellStyle name="Normal 2 2 4 4 5 3" xfId="16328"/>
    <cellStyle name="Normal 2 2 4 4 5 4" xfId="16329"/>
    <cellStyle name="Normal 2 2 4 4 6" xfId="16330"/>
    <cellStyle name="Normal 2 2 4 4 6 2" xfId="16331"/>
    <cellStyle name="Normal 2 2 4 4 6 2 2" xfId="16332"/>
    <cellStyle name="Normal 2 2 4 4 6 3" xfId="16333"/>
    <cellStyle name="Normal 2 2 4 4 6 4" xfId="16334"/>
    <cellStyle name="Normal 2 2 4 4 7" xfId="16335"/>
    <cellStyle name="Normal 2 2 4 4 7 2" xfId="16336"/>
    <cellStyle name="Normal 2 2 4 4 8" xfId="16337"/>
    <cellStyle name="Normal 2 2 4 4 9" xfId="16338"/>
    <cellStyle name="Normal 2 2 4 4_Tab1" xfId="16339"/>
    <cellStyle name="Normal 2 2 4 5" xfId="16340"/>
    <cellStyle name="Normal 2 2 4 5 2" xfId="16341"/>
    <cellStyle name="Normal 2 2 4 5 2 2" xfId="16342"/>
    <cellStyle name="Normal 2 2 4 5 2 2 2" xfId="16343"/>
    <cellStyle name="Normal 2 2 4 5 2 2 2 2" xfId="16344"/>
    <cellStyle name="Normal 2 2 4 5 2 2 3" xfId="16345"/>
    <cellStyle name="Normal 2 2 4 5 2 2 4" xfId="16346"/>
    <cellStyle name="Normal 2 2 4 5 2 3" xfId="16347"/>
    <cellStyle name="Normal 2 2 4 5 2 3 2" xfId="16348"/>
    <cellStyle name="Normal 2 2 4 5 2 4" xfId="16349"/>
    <cellStyle name="Normal 2 2 4 5 2 5" xfId="16350"/>
    <cellStyle name="Normal 2 2 4 5 3" xfId="16351"/>
    <cellStyle name="Normal 2 2 4 5 3 2" xfId="16352"/>
    <cellStyle name="Normal 2 2 4 5 3 2 2" xfId="16353"/>
    <cellStyle name="Normal 2 2 4 5 3 3" xfId="16354"/>
    <cellStyle name="Normal 2 2 4 5 3 4" xfId="16355"/>
    <cellStyle name="Normal 2 2 4 5 4" xfId="16356"/>
    <cellStyle name="Normal 2 2 4 5 4 2" xfId="16357"/>
    <cellStyle name="Normal 2 2 4 5 4 2 2" xfId="16358"/>
    <cellStyle name="Normal 2 2 4 5 4 3" xfId="16359"/>
    <cellStyle name="Normal 2 2 4 5 4 4" xfId="16360"/>
    <cellStyle name="Normal 2 2 4 5 5" xfId="16361"/>
    <cellStyle name="Normal 2 2 4 5 5 2" xfId="16362"/>
    <cellStyle name="Normal 2 2 4 5 6" xfId="16363"/>
    <cellStyle name="Normal 2 2 4 5 7" xfId="16364"/>
    <cellStyle name="Normal 2 2 4 6" xfId="16365"/>
    <cellStyle name="Normal 2 2 4 6 2" xfId="16366"/>
    <cellStyle name="Normal 2 2 4 6 2 2" xfId="16367"/>
    <cellStyle name="Normal 2 2 4 6 2 2 2" xfId="16368"/>
    <cellStyle name="Normal 2 2 4 6 2 2 2 2" xfId="16369"/>
    <cellStyle name="Normal 2 2 4 6 2 2 3" xfId="16370"/>
    <cellStyle name="Normal 2 2 4 6 2 2 4" xfId="16371"/>
    <cellStyle name="Normal 2 2 4 6 2 3" xfId="16372"/>
    <cellStyle name="Normal 2 2 4 6 2 3 2" xfId="16373"/>
    <cellStyle name="Normal 2 2 4 6 2 4" xfId="16374"/>
    <cellStyle name="Normal 2 2 4 6 2 5" xfId="16375"/>
    <cellStyle name="Normal 2 2 4 6 3" xfId="16376"/>
    <cellStyle name="Normal 2 2 4 6 3 2" xfId="16377"/>
    <cellStyle name="Normal 2 2 4 6 3 2 2" xfId="16378"/>
    <cellStyle name="Normal 2 2 4 6 3 3" xfId="16379"/>
    <cellStyle name="Normal 2 2 4 6 3 4" xfId="16380"/>
    <cellStyle name="Normal 2 2 4 6 4" xfId="16381"/>
    <cellStyle name="Normal 2 2 4 6 4 2" xfId="16382"/>
    <cellStyle name="Normal 2 2 4 6 4 2 2" xfId="16383"/>
    <cellStyle name="Normal 2 2 4 6 4 3" xfId="16384"/>
    <cellStyle name="Normal 2 2 4 6 4 4" xfId="16385"/>
    <cellStyle name="Normal 2 2 4 6 5" xfId="16386"/>
    <cellStyle name="Normal 2 2 4 6 5 2" xfId="16387"/>
    <cellStyle name="Normal 2 2 4 6 6" xfId="16388"/>
    <cellStyle name="Normal 2 2 4 6 7" xfId="16389"/>
    <cellStyle name="Normal 2 2 4 7" xfId="16390"/>
    <cellStyle name="Normal 2 2 4 7 2" xfId="16391"/>
    <cellStyle name="Normal 2 2 4 7 2 2" xfId="16392"/>
    <cellStyle name="Normal 2 2 4 7 2 2 2" xfId="16393"/>
    <cellStyle name="Normal 2 2 4 7 2 3" xfId="16394"/>
    <cellStyle name="Normal 2 2 4 7 2 4" xfId="16395"/>
    <cellStyle name="Normal 2 2 4 7 3" xfId="16396"/>
    <cellStyle name="Normal 2 2 4 7 3 2" xfId="16397"/>
    <cellStyle name="Normal 2 2 4 7 4" xfId="16398"/>
    <cellStyle name="Normal 2 2 4 7 5" xfId="16399"/>
    <cellStyle name="Normal 2 2 4 8" xfId="16400"/>
    <cellStyle name="Normal 2 2 4 8 2" xfId="16401"/>
    <cellStyle name="Normal 2 2 4 8 2 2" xfId="16402"/>
    <cellStyle name="Normal 2 2 4 8 3" xfId="16403"/>
    <cellStyle name="Normal 2 2 4 8 4" xfId="16404"/>
    <cellStyle name="Normal 2 2 4 9" xfId="16405"/>
    <cellStyle name="Normal 2 2 4 9 2" xfId="16406"/>
    <cellStyle name="Normal 2 2 4 9 2 2" xfId="16407"/>
    <cellStyle name="Normal 2 2 4 9 3" xfId="16408"/>
    <cellStyle name="Normal 2 2 4 9 4" xfId="16409"/>
    <cellStyle name="Normal 2 2 4_Tab1" xfId="16410"/>
    <cellStyle name="Normal 2 2 5" xfId="16411"/>
    <cellStyle name="Normal 2 2 5 10" xfId="16412"/>
    <cellStyle name="Normal 2 2 5 10 2" xfId="16413"/>
    <cellStyle name="Normal 2 2 5 11" xfId="16414"/>
    <cellStyle name="Normal 2 2 5 12" xfId="16415"/>
    <cellStyle name="Normal 2 2 5 2" xfId="16416"/>
    <cellStyle name="Normal 2 2 5 2 10" xfId="16417"/>
    <cellStyle name="Normal 2 2 5 2 11" xfId="16418"/>
    <cellStyle name="Normal 2 2 5 2 2" xfId="16419"/>
    <cellStyle name="Normal 2 2 5 2 2 10" xfId="16420"/>
    <cellStyle name="Normal 2 2 5 2 2 2" xfId="16421"/>
    <cellStyle name="Normal 2 2 5 2 2 2 2" xfId="16422"/>
    <cellStyle name="Normal 2 2 5 2 2 2 2 2" xfId="16423"/>
    <cellStyle name="Normal 2 2 5 2 2 2 2 2 2" xfId="16424"/>
    <cellStyle name="Normal 2 2 5 2 2 2 2 2 2 2" xfId="16425"/>
    <cellStyle name="Normal 2 2 5 2 2 2 2 2 2 2 2" xfId="16426"/>
    <cellStyle name="Normal 2 2 5 2 2 2 2 2 2 3" xfId="16427"/>
    <cellStyle name="Normal 2 2 5 2 2 2 2 2 2 4" xfId="16428"/>
    <cellStyle name="Normal 2 2 5 2 2 2 2 2 3" xfId="16429"/>
    <cellStyle name="Normal 2 2 5 2 2 2 2 2 3 2" xfId="16430"/>
    <cellStyle name="Normal 2 2 5 2 2 2 2 2 4" xfId="16431"/>
    <cellStyle name="Normal 2 2 5 2 2 2 2 2 5" xfId="16432"/>
    <cellStyle name="Normal 2 2 5 2 2 2 2 3" xfId="16433"/>
    <cellStyle name="Normal 2 2 5 2 2 2 2 3 2" xfId="16434"/>
    <cellStyle name="Normal 2 2 5 2 2 2 2 3 2 2" xfId="16435"/>
    <cellStyle name="Normal 2 2 5 2 2 2 2 3 3" xfId="16436"/>
    <cellStyle name="Normal 2 2 5 2 2 2 2 3 4" xfId="16437"/>
    <cellStyle name="Normal 2 2 5 2 2 2 2 4" xfId="16438"/>
    <cellStyle name="Normal 2 2 5 2 2 2 2 4 2" xfId="16439"/>
    <cellStyle name="Normal 2 2 5 2 2 2 2 4 2 2" xfId="16440"/>
    <cellStyle name="Normal 2 2 5 2 2 2 2 4 3" xfId="16441"/>
    <cellStyle name="Normal 2 2 5 2 2 2 2 4 4" xfId="16442"/>
    <cellStyle name="Normal 2 2 5 2 2 2 2 5" xfId="16443"/>
    <cellStyle name="Normal 2 2 5 2 2 2 2 5 2" xfId="16444"/>
    <cellStyle name="Normal 2 2 5 2 2 2 2 6" xfId="16445"/>
    <cellStyle name="Normal 2 2 5 2 2 2 2 7" xfId="16446"/>
    <cellStyle name="Normal 2 2 5 2 2 2 3" xfId="16447"/>
    <cellStyle name="Normal 2 2 5 2 2 2 3 2" xfId="16448"/>
    <cellStyle name="Normal 2 2 5 2 2 2 3 2 2" xfId="16449"/>
    <cellStyle name="Normal 2 2 5 2 2 2 3 2 2 2" xfId="16450"/>
    <cellStyle name="Normal 2 2 5 2 2 2 3 2 2 2 2" xfId="16451"/>
    <cellStyle name="Normal 2 2 5 2 2 2 3 2 2 3" xfId="16452"/>
    <cellStyle name="Normal 2 2 5 2 2 2 3 2 2 4" xfId="16453"/>
    <cellStyle name="Normal 2 2 5 2 2 2 3 2 3" xfId="16454"/>
    <cellStyle name="Normal 2 2 5 2 2 2 3 2 3 2" xfId="16455"/>
    <cellStyle name="Normal 2 2 5 2 2 2 3 2 4" xfId="16456"/>
    <cellStyle name="Normal 2 2 5 2 2 2 3 2 5" xfId="16457"/>
    <cellStyle name="Normal 2 2 5 2 2 2 3 3" xfId="16458"/>
    <cellStyle name="Normal 2 2 5 2 2 2 3 3 2" xfId="16459"/>
    <cellStyle name="Normal 2 2 5 2 2 2 3 3 2 2" xfId="16460"/>
    <cellStyle name="Normal 2 2 5 2 2 2 3 3 3" xfId="16461"/>
    <cellStyle name="Normal 2 2 5 2 2 2 3 3 4" xfId="16462"/>
    <cellStyle name="Normal 2 2 5 2 2 2 3 4" xfId="16463"/>
    <cellStyle name="Normal 2 2 5 2 2 2 3 4 2" xfId="16464"/>
    <cellStyle name="Normal 2 2 5 2 2 2 3 4 2 2" xfId="16465"/>
    <cellStyle name="Normal 2 2 5 2 2 2 3 4 3" xfId="16466"/>
    <cellStyle name="Normal 2 2 5 2 2 2 3 4 4" xfId="16467"/>
    <cellStyle name="Normal 2 2 5 2 2 2 3 5" xfId="16468"/>
    <cellStyle name="Normal 2 2 5 2 2 2 3 5 2" xfId="16469"/>
    <cellStyle name="Normal 2 2 5 2 2 2 3 6" xfId="16470"/>
    <cellStyle name="Normal 2 2 5 2 2 2 3 7" xfId="16471"/>
    <cellStyle name="Normal 2 2 5 2 2 2 4" xfId="16472"/>
    <cellStyle name="Normal 2 2 5 2 2 2 4 2" xfId="16473"/>
    <cellStyle name="Normal 2 2 5 2 2 2 4 2 2" xfId="16474"/>
    <cellStyle name="Normal 2 2 5 2 2 2 4 2 2 2" xfId="16475"/>
    <cellStyle name="Normal 2 2 5 2 2 2 4 2 3" xfId="16476"/>
    <cellStyle name="Normal 2 2 5 2 2 2 4 2 4" xfId="16477"/>
    <cellStyle name="Normal 2 2 5 2 2 2 4 3" xfId="16478"/>
    <cellStyle name="Normal 2 2 5 2 2 2 4 3 2" xfId="16479"/>
    <cellStyle name="Normal 2 2 5 2 2 2 4 4" xfId="16480"/>
    <cellStyle name="Normal 2 2 5 2 2 2 4 5" xfId="16481"/>
    <cellStyle name="Normal 2 2 5 2 2 2 5" xfId="16482"/>
    <cellStyle name="Normal 2 2 5 2 2 2 5 2" xfId="16483"/>
    <cellStyle name="Normal 2 2 5 2 2 2 5 2 2" xfId="16484"/>
    <cellStyle name="Normal 2 2 5 2 2 2 5 3" xfId="16485"/>
    <cellStyle name="Normal 2 2 5 2 2 2 5 4" xfId="16486"/>
    <cellStyle name="Normal 2 2 5 2 2 2 6" xfId="16487"/>
    <cellStyle name="Normal 2 2 5 2 2 2 6 2" xfId="16488"/>
    <cellStyle name="Normal 2 2 5 2 2 2 6 2 2" xfId="16489"/>
    <cellStyle name="Normal 2 2 5 2 2 2 6 3" xfId="16490"/>
    <cellStyle name="Normal 2 2 5 2 2 2 6 4" xfId="16491"/>
    <cellStyle name="Normal 2 2 5 2 2 2 7" xfId="16492"/>
    <cellStyle name="Normal 2 2 5 2 2 2 7 2" xfId="16493"/>
    <cellStyle name="Normal 2 2 5 2 2 2 8" xfId="16494"/>
    <cellStyle name="Normal 2 2 5 2 2 2 9" xfId="16495"/>
    <cellStyle name="Normal 2 2 5 2 2 2_Tab1" xfId="16496"/>
    <cellStyle name="Normal 2 2 5 2 2 3" xfId="16497"/>
    <cellStyle name="Normal 2 2 5 2 2 3 2" xfId="16498"/>
    <cellStyle name="Normal 2 2 5 2 2 3 2 2" xfId="16499"/>
    <cellStyle name="Normal 2 2 5 2 2 3 2 2 2" xfId="16500"/>
    <cellStyle name="Normal 2 2 5 2 2 3 2 2 2 2" xfId="16501"/>
    <cellStyle name="Normal 2 2 5 2 2 3 2 2 3" xfId="16502"/>
    <cellStyle name="Normal 2 2 5 2 2 3 2 2 4" xfId="16503"/>
    <cellStyle name="Normal 2 2 5 2 2 3 2 3" xfId="16504"/>
    <cellStyle name="Normal 2 2 5 2 2 3 2 3 2" xfId="16505"/>
    <cellStyle name="Normal 2 2 5 2 2 3 2 4" xfId="16506"/>
    <cellStyle name="Normal 2 2 5 2 2 3 2 5" xfId="16507"/>
    <cellStyle name="Normal 2 2 5 2 2 3 3" xfId="16508"/>
    <cellStyle name="Normal 2 2 5 2 2 3 3 2" xfId="16509"/>
    <cellStyle name="Normal 2 2 5 2 2 3 3 2 2" xfId="16510"/>
    <cellStyle name="Normal 2 2 5 2 2 3 3 3" xfId="16511"/>
    <cellStyle name="Normal 2 2 5 2 2 3 3 4" xfId="16512"/>
    <cellStyle name="Normal 2 2 5 2 2 3 4" xfId="16513"/>
    <cellStyle name="Normal 2 2 5 2 2 3 4 2" xfId="16514"/>
    <cellStyle name="Normal 2 2 5 2 2 3 4 2 2" xfId="16515"/>
    <cellStyle name="Normal 2 2 5 2 2 3 4 3" xfId="16516"/>
    <cellStyle name="Normal 2 2 5 2 2 3 4 4" xfId="16517"/>
    <cellStyle name="Normal 2 2 5 2 2 3 5" xfId="16518"/>
    <cellStyle name="Normal 2 2 5 2 2 3 5 2" xfId="16519"/>
    <cellStyle name="Normal 2 2 5 2 2 3 6" xfId="16520"/>
    <cellStyle name="Normal 2 2 5 2 2 3 7" xfId="16521"/>
    <cellStyle name="Normal 2 2 5 2 2 4" xfId="16522"/>
    <cellStyle name="Normal 2 2 5 2 2 4 2" xfId="16523"/>
    <cellStyle name="Normal 2 2 5 2 2 4 2 2" xfId="16524"/>
    <cellStyle name="Normal 2 2 5 2 2 4 2 2 2" xfId="16525"/>
    <cellStyle name="Normal 2 2 5 2 2 4 2 2 2 2" xfId="16526"/>
    <cellStyle name="Normal 2 2 5 2 2 4 2 2 3" xfId="16527"/>
    <cellStyle name="Normal 2 2 5 2 2 4 2 2 4" xfId="16528"/>
    <cellStyle name="Normal 2 2 5 2 2 4 2 3" xfId="16529"/>
    <cellStyle name="Normal 2 2 5 2 2 4 2 3 2" xfId="16530"/>
    <cellStyle name="Normal 2 2 5 2 2 4 2 4" xfId="16531"/>
    <cellStyle name="Normal 2 2 5 2 2 4 2 5" xfId="16532"/>
    <cellStyle name="Normal 2 2 5 2 2 4 3" xfId="16533"/>
    <cellStyle name="Normal 2 2 5 2 2 4 3 2" xfId="16534"/>
    <cellStyle name="Normal 2 2 5 2 2 4 3 2 2" xfId="16535"/>
    <cellStyle name="Normal 2 2 5 2 2 4 3 3" xfId="16536"/>
    <cellStyle name="Normal 2 2 5 2 2 4 3 4" xfId="16537"/>
    <cellStyle name="Normal 2 2 5 2 2 4 4" xfId="16538"/>
    <cellStyle name="Normal 2 2 5 2 2 4 4 2" xfId="16539"/>
    <cellStyle name="Normal 2 2 5 2 2 4 4 2 2" xfId="16540"/>
    <cellStyle name="Normal 2 2 5 2 2 4 4 3" xfId="16541"/>
    <cellStyle name="Normal 2 2 5 2 2 4 4 4" xfId="16542"/>
    <cellStyle name="Normal 2 2 5 2 2 4 5" xfId="16543"/>
    <cellStyle name="Normal 2 2 5 2 2 4 5 2" xfId="16544"/>
    <cellStyle name="Normal 2 2 5 2 2 4 6" xfId="16545"/>
    <cellStyle name="Normal 2 2 5 2 2 4 7" xfId="16546"/>
    <cellStyle name="Normal 2 2 5 2 2 5" xfId="16547"/>
    <cellStyle name="Normal 2 2 5 2 2 5 2" xfId="16548"/>
    <cellStyle name="Normal 2 2 5 2 2 5 2 2" xfId="16549"/>
    <cellStyle name="Normal 2 2 5 2 2 5 2 2 2" xfId="16550"/>
    <cellStyle name="Normal 2 2 5 2 2 5 2 3" xfId="16551"/>
    <cellStyle name="Normal 2 2 5 2 2 5 2 4" xfId="16552"/>
    <cellStyle name="Normal 2 2 5 2 2 5 3" xfId="16553"/>
    <cellStyle name="Normal 2 2 5 2 2 5 3 2" xfId="16554"/>
    <cellStyle name="Normal 2 2 5 2 2 5 4" xfId="16555"/>
    <cellStyle name="Normal 2 2 5 2 2 5 5" xfId="16556"/>
    <cellStyle name="Normal 2 2 5 2 2 6" xfId="16557"/>
    <cellStyle name="Normal 2 2 5 2 2 6 2" xfId="16558"/>
    <cellStyle name="Normal 2 2 5 2 2 6 2 2" xfId="16559"/>
    <cellStyle name="Normal 2 2 5 2 2 6 3" xfId="16560"/>
    <cellStyle name="Normal 2 2 5 2 2 6 4" xfId="16561"/>
    <cellStyle name="Normal 2 2 5 2 2 7" xfId="16562"/>
    <cellStyle name="Normal 2 2 5 2 2 7 2" xfId="16563"/>
    <cellStyle name="Normal 2 2 5 2 2 7 2 2" xfId="16564"/>
    <cellStyle name="Normal 2 2 5 2 2 7 3" xfId="16565"/>
    <cellStyle name="Normal 2 2 5 2 2 7 4" xfId="16566"/>
    <cellStyle name="Normal 2 2 5 2 2 8" xfId="16567"/>
    <cellStyle name="Normal 2 2 5 2 2 8 2" xfId="16568"/>
    <cellStyle name="Normal 2 2 5 2 2 9" xfId="16569"/>
    <cellStyle name="Normal 2 2 5 2 2_Tab1" xfId="16570"/>
    <cellStyle name="Normal 2 2 5 2 3" xfId="16571"/>
    <cellStyle name="Normal 2 2 5 2 3 2" xfId="16572"/>
    <cellStyle name="Normal 2 2 5 2 3 2 2" xfId="16573"/>
    <cellStyle name="Normal 2 2 5 2 3 2 2 2" xfId="16574"/>
    <cellStyle name="Normal 2 2 5 2 3 2 2 2 2" xfId="16575"/>
    <cellStyle name="Normal 2 2 5 2 3 2 2 2 2 2" xfId="16576"/>
    <cellStyle name="Normal 2 2 5 2 3 2 2 2 3" xfId="16577"/>
    <cellStyle name="Normal 2 2 5 2 3 2 2 2 4" xfId="16578"/>
    <cellStyle name="Normal 2 2 5 2 3 2 2 3" xfId="16579"/>
    <cellStyle name="Normal 2 2 5 2 3 2 2 3 2" xfId="16580"/>
    <cellStyle name="Normal 2 2 5 2 3 2 2 4" xfId="16581"/>
    <cellStyle name="Normal 2 2 5 2 3 2 2 5" xfId="16582"/>
    <cellStyle name="Normal 2 2 5 2 3 2 3" xfId="16583"/>
    <cellStyle name="Normal 2 2 5 2 3 2 3 2" xfId="16584"/>
    <cellStyle name="Normal 2 2 5 2 3 2 3 2 2" xfId="16585"/>
    <cellStyle name="Normal 2 2 5 2 3 2 3 3" xfId="16586"/>
    <cellStyle name="Normal 2 2 5 2 3 2 3 4" xfId="16587"/>
    <cellStyle name="Normal 2 2 5 2 3 2 4" xfId="16588"/>
    <cellStyle name="Normal 2 2 5 2 3 2 4 2" xfId="16589"/>
    <cellStyle name="Normal 2 2 5 2 3 2 4 2 2" xfId="16590"/>
    <cellStyle name="Normal 2 2 5 2 3 2 4 3" xfId="16591"/>
    <cellStyle name="Normal 2 2 5 2 3 2 4 4" xfId="16592"/>
    <cellStyle name="Normal 2 2 5 2 3 2 5" xfId="16593"/>
    <cellStyle name="Normal 2 2 5 2 3 2 5 2" xfId="16594"/>
    <cellStyle name="Normal 2 2 5 2 3 2 6" xfId="16595"/>
    <cellStyle name="Normal 2 2 5 2 3 2 7" xfId="16596"/>
    <cellStyle name="Normal 2 2 5 2 3 3" xfId="16597"/>
    <cellStyle name="Normal 2 2 5 2 3 3 2" xfId="16598"/>
    <cellStyle name="Normal 2 2 5 2 3 3 2 2" xfId="16599"/>
    <cellStyle name="Normal 2 2 5 2 3 3 2 2 2" xfId="16600"/>
    <cellStyle name="Normal 2 2 5 2 3 3 2 2 2 2" xfId="16601"/>
    <cellStyle name="Normal 2 2 5 2 3 3 2 2 3" xfId="16602"/>
    <cellStyle name="Normal 2 2 5 2 3 3 2 2 4" xfId="16603"/>
    <cellStyle name="Normal 2 2 5 2 3 3 2 3" xfId="16604"/>
    <cellStyle name="Normal 2 2 5 2 3 3 2 3 2" xfId="16605"/>
    <cellStyle name="Normal 2 2 5 2 3 3 2 4" xfId="16606"/>
    <cellStyle name="Normal 2 2 5 2 3 3 2 5" xfId="16607"/>
    <cellStyle name="Normal 2 2 5 2 3 3 3" xfId="16608"/>
    <cellStyle name="Normal 2 2 5 2 3 3 3 2" xfId="16609"/>
    <cellStyle name="Normal 2 2 5 2 3 3 3 2 2" xfId="16610"/>
    <cellStyle name="Normal 2 2 5 2 3 3 3 3" xfId="16611"/>
    <cellStyle name="Normal 2 2 5 2 3 3 3 4" xfId="16612"/>
    <cellStyle name="Normal 2 2 5 2 3 3 4" xfId="16613"/>
    <cellStyle name="Normal 2 2 5 2 3 3 4 2" xfId="16614"/>
    <cellStyle name="Normal 2 2 5 2 3 3 4 2 2" xfId="16615"/>
    <cellStyle name="Normal 2 2 5 2 3 3 4 3" xfId="16616"/>
    <cellStyle name="Normal 2 2 5 2 3 3 4 4" xfId="16617"/>
    <cellStyle name="Normal 2 2 5 2 3 3 5" xfId="16618"/>
    <cellStyle name="Normal 2 2 5 2 3 3 5 2" xfId="16619"/>
    <cellStyle name="Normal 2 2 5 2 3 3 6" xfId="16620"/>
    <cellStyle name="Normal 2 2 5 2 3 3 7" xfId="16621"/>
    <cellStyle name="Normal 2 2 5 2 3 4" xfId="16622"/>
    <cellStyle name="Normal 2 2 5 2 3 4 2" xfId="16623"/>
    <cellStyle name="Normal 2 2 5 2 3 4 2 2" xfId="16624"/>
    <cellStyle name="Normal 2 2 5 2 3 4 2 2 2" xfId="16625"/>
    <cellStyle name="Normal 2 2 5 2 3 4 2 3" xfId="16626"/>
    <cellStyle name="Normal 2 2 5 2 3 4 2 4" xfId="16627"/>
    <cellStyle name="Normal 2 2 5 2 3 4 3" xfId="16628"/>
    <cellStyle name="Normal 2 2 5 2 3 4 3 2" xfId="16629"/>
    <cellStyle name="Normal 2 2 5 2 3 4 4" xfId="16630"/>
    <cellStyle name="Normal 2 2 5 2 3 4 5" xfId="16631"/>
    <cellStyle name="Normal 2 2 5 2 3 5" xfId="16632"/>
    <cellStyle name="Normal 2 2 5 2 3 5 2" xfId="16633"/>
    <cellStyle name="Normal 2 2 5 2 3 5 2 2" xfId="16634"/>
    <cellStyle name="Normal 2 2 5 2 3 5 3" xfId="16635"/>
    <cellStyle name="Normal 2 2 5 2 3 5 4" xfId="16636"/>
    <cellStyle name="Normal 2 2 5 2 3 6" xfId="16637"/>
    <cellStyle name="Normal 2 2 5 2 3 6 2" xfId="16638"/>
    <cellStyle name="Normal 2 2 5 2 3 6 2 2" xfId="16639"/>
    <cellStyle name="Normal 2 2 5 2 3 6 3" xfId="16640"/>
    <cellStyle name="Normal 2 2 5 2 3 6 4" xfId="16641"/>
    <cellStyle name="Normal 2 2 5 2 3 7" xfId="16642"/>
    <cellStyle name="Normal 2 2 5 2 3 7 2" xfId="16643"/>
    <cellStyle name="Normal 2 2 5 2 3 8" xfId="16644"/>
    <cellStyle name="Normal 2 2 5 2 3 9" xfId="16645"/>
    <cellStyle name="Normal 2 2 5 2 3_Tab1" xfId="16646"/>
    <cellStyle name="Normal 2 2 5 2 4" xfId="16647"/>
    <cellStyle name="Normal 2 2 5 2 4 2" xfId="16648"/>
    <cellStyle name="Normal 2 2 5 2 4 2 2" xfId="16649"/>
    <cellStyle name="Normal 2 2 5 2 4 2 2 2" xfId="16650"/>
    <cellStyle name="Normal 2 2 5 2 4 2 2 2 2" xfId="16651"/>
    <cellStyle name="Normal 2 2 5 2 4 2 2 3" xfId="16652"/>
    <cellStyle name="Normal 2 2 5 2 4 2 2 4" xfId="16653"/>
    <cellStyle name="Normal 2 2 5 2 4 2 3" xfId="16654"/>
    <cellStyle name="Normal 2 2 5 2 4 2 3 2" xfId="16655"/>
    <cellStyle name="Normal 2 2 5 2 4 2 4" xfId="16656"/>
    <cellStyle name="Normal 2 2 5 2 4 2 5" xfId="16657"/>
    <cellStyle name="Normal 2 2 5 2 4 3" xfId="16658"/>
    <cellStyle name="Normal 2 2 5 2 4 3 2" xfId="16659"/>
    <cellStyle name="Normal 2 2 5 2 4 3 2 2" xfId="16660"/>
    <cellStyle name="Normal 2 2 5 2 4 3 3" xfId="16661"/>
    <cellStyle name="Normal 2 2 5 2 4 3 4" xfId="16662"/>
    <cellStyle name="Normal 2 2 5 2 4 4" xfId="16663"/>
    <cellStyle name="Normal 2 2 5 2 4 4 2" xfId="16664"/>
    <cellStyle name="Normal 2 2 5 2 4 4 2 2" xfId="16665"/>
    <cellStyle name="Normal 2 2 5 2 4 4 3" xfId="16666"/>
    <cellStyle name="Normal 2 2 5 2 4 4 4" xfId="16667"/>
    <cellStyle name="Normal 2 2 5 2 4 5" xfId="16668"/>
    <cellStyle name="Normal 2 2 5 2 4 5 2" xfId="16669"/>
    <cellStyle name="Normal 2 2 5 2 4 6" xfId="16670"/>
    <cellStyle name="Normal 2 2 5 2 4 7" xfId="16671"/>
    <cellStyle name="Normal 2 2 5 2 5" xfId="16672"/>
    <cellStyle name="Normal 2 2 5 2 5 2" xfId="16673"/>
    <cellStyle name="Normal 2 2 5 2 5 2 2" xfId="16674"/>
    <cellStyle name="Normal 2 2 5 2 5 2 2 2" xfId="16675"/>
    <cellStyle name="Normal 2 2 5 2 5 2 2 2 2" xfId="16676"/>
    <cellStyle name="Normal 2 2 5 2 5 2 2 3" xfId="16677"/>
    <cellStyle name="Normal 2 2 5 2 5 2 2 4" xfId="16678"/>
    <cellStyle name="Normal 2 2 5 2 5 2 3" xfId="16679"/>
    <cellStyle name="Normal 2 2 5 2 5 2 3 2" xfId="16680"/>
    <cellStyle name="Normal 2 2 5 2 5 2 4" xfId="16681"/>
    <cellStyle name="Normal 2 2 5 2 5 2 5" xfId="16682"/>
    <cellStyle name="Normal 2 2 5 2 5 3" xfId="16683"/>
    <cellStyle name="Normal 2 2 5 2 5 3 2" xfId="16684"/>
    <cellStyle name="Normal 2 2 5 2 5 3 2 2" xfId="16685"/>
    <cellStyle name="Normal 2 2 5 2 5 3 3" xfId="16686"/>
    <cellStyle name="Normal 2 2 5 2 5 3 4" xfId="16687"/>
    <cellStyle name="Normal 2 2 5 2 5 4" xfId="16688"/>
    <cellStyle name="Normal 2 2 5 2 5 4 2" xfId="16689"/>
    <cellStyle name="Normal 2 2 5 2 5 4 2 2" xfId="16690"/>
    <cellStyle name="Normal 2 2 5 2 5 4 3" xfId="16691"/>
    <cellStyle name="Normal 2 2 5 2 5 4 4" xfId="16692"/>
    <cellStyle name="Normal 2 2 5 2 5 5" xfId="16693"/>
    <cellStyle name="Normal 2 2 5 2 5 5 2" xfId="16694"/>
    <cellStyle name="Normal 2 2 5 2 5 6" xfId="16695"/>
    <cellStyle name="Normal 2 2 5 2 5 7" xfId="16696"/>
    <cellStyle name="Normal 2 2 5 2 6" xfId="16697"/>
    <cellStyle name="Normal 2 2 5 2 6 2" xfId="16698"/>
    <cellStyle name="Normal 2 2 5 2 6 2 2" xfId="16699"/>
    <cellStyle name="Normal 2 2 5 2 6 2 2 2" xfId="16700"/>
    <cellStyle name="Normal 2 2 5 2 6 2 3" xfId="16701"/>
    <cellStyle name="Normal 2 2 5 2 6 2 4" xfId="16702"/>
    <cellStyle name="Normal 2 2 5 2 6 3" xfId="16703"/>
    <cellStyle name="Normal 2 2 5 2 6 3 2" xfId="16704"/>
    <cellStyle name="Normal 2 2 5 2 6 4" xfId="16705"/>
    <cellStyle name="Normal 2 2 5 2 6 5" xfId="16706"/>
    <cellStyle name="Normal 2 2 5 2 7" xfId="16707"/>
    <cellStyle name="Normal 2 2 5 2 7 2" xfId="16708"/>
    <cellStyle name="Normal 2 2 5 2 7 2 2" xfId="16709"/>
    <cellStyle name="Normal 2 2 5 2 7 3" xfId="16710"/>
    <cellStyle name="Normal 2 2 5 2 7 4" xfId="16711"/>
    <cellStyle name="Normal 2 2 5 2 8" xfId="16712"/>
    <cellStyle name="Normal 2 2 5 2 8 2" xfId="16713"/>
    <cellStyle name="Normal 2 2 5 2 8 2 2" xfId="16714"/>
    <cellStyle name="Normal 2 2 5 2 8 3" xfId="16715"/>
    <cellStyle name="Normal 2 2 5 2 8 4" xfId="16716"/>
    <cellStyle name="Normal 2 2 5 2 9" xfId="16717"/>
    <cellStyle name="Normal 2 2 5 2 9 2" xfId="16718"/>
    <cellStyle name="Normal 2 2 5 2_Tab1" xfId="16719"/>
    <cellStyle name="Normal 2 2 5 3" xfId="16720"/>
    <cellStyle name="Normal 2 2 5 3 10" xfId="16721"/>
    <cellStyle name="Normal 2 2 5 3 2" xfId="16722"/>
    <cellStyle name="Normal 2 2 5 3 2 2" xfId="16723"/>
    <cellStyle name="Normal 2 2 5 3 2 2 2" xfId="16724"/>
    <cellStyle name="Normal 2 2 5 3 2 2 2 2" xfId="16725"/>
    <cellStyle name="Normal 2 2 5 3 2 2 2 2 2" xfId="16726"/>
    <cellStyle name="Normal 2 2 5 3 2 2 2 2 2 2" xfId="16727"/>
    <cellStyle name="Normal 2 2 5 3 2 2 2 2 3" xfId="16728"/>
    <cellStyle name="Normal 2 2 5 3 2 2 2 2 4" xfId="16729"/>
    <cellStyle name="Normal 2 2 5 3 2 2 2 3" xfId="16730"/>
    <cellStyle name="Normal 2 2 5 3 2 2 2 3 2" xfId="16731"/>
    <cellStyle name="Normal 2 2 5 3 2 2 2 4" xfId="16732"/>
    <cellStyle name="Normal 2 2 5 3 2 2 2 5" xfId="16733"/>
    <cellStyle name="Normal 2 2 5 3 2 2 3" xfId="16734"/>
    <cellStyle name="Normal 2 2 5 3 2 2 3 2" xfId="16735"/>
    <cellStyle name="Normal 2 2 5 3 2 2 3 2 2" xfId="16736"/>
    <cellStyle name="Normal 2 2 5 3 2 2 3 3" xfId="16737"/>
    <cellStyle name="Normal 2 2 5 3 2 2 3 4" xfId="16738"/>
    <cellStyle name="Normal 2 2 5 3 2 2 4" xfId="16739"/>
    <cellStyle name="Normal 2 2 5 3 2 2 4 2" xfId="16740"/>
    <cellStyle name="Normal 2 2 5 3 2 2 4 2 2" xfId="16741"/>
    <cellStyle name="Normal 2 2 5 3 2 2 4 3" xfId="16742"/>
    <cellStyle name="Normal 2 2 5 3 2 2 4 4" xfId="16743"/>
    <cellStyle name="Normal 2 2 5 3 2 2 5" xfId="16744"/>
    <cellStyle name="Normal 2 2 5 3 2 2 5 2" xfId="16745"/>
    <cellStyle name="Normal 2 2 5 3 2 2 6" xfId="16746"/>
    <cellStyle name="Normal 2 2 5 3 2 2 7" xfId="16747"/>
    <cellStyle name="Normal 2 2 5 3 2 3" xfId="16748"/>
    <cellStyle name="Normal 2 2 5 3 2 3 2" xfId="16749"/>
    <cellStyle name="Normal 2 2 5 3 2 3 2 2" xfId="16750"/>
    <cellStyle name="Normal 2 2 5 3 2 3 2 2 2" xfId="16751"/>
    <cellStyle name="Normal 2 2 5 3 2 3 2 2 2 2" xfId="16752"/>
    <cellStyle name="Normal 2 2 5 3 2 3 2 2 3" xfId="16753"/>
    <cellStyle name="Normal 2 2 5 3 2 3 2 2 4" xfId="16754"/>
    <cellStyle name="Normal 2 2 5 3 2 3 2 3" xfId="16755"/>
    <cellStyle name="Normal 2 2 5 3 2 3 2 3 2" xfId="16756"/>
    <cellStyle name="Normal 2 2 5 3 2 3 2 4" xfId="16757"/>
    <cellStyle name="Normal 2 2 5 3 2 3 2 5" xfId="16758"/>
    <cellStyle name="Normal 2 2 5 3 2 3 3" xfId="16759"/>
    <cellStyle name="Normal 2 2 5 3 2 3 3 2" xfId="16760"/>
    <cellStyle name="Normal 2 2 5 3 2 3 3 2 2" xfId="16761"/>
    <cellStyle name="Normal 2 2 5 3 2 3 3 3" xfId="16762"/>
    <cellStyle name="Normal 2 2 5 3 2 3 3 4" xfId="16763"/>
    <cellStyle name="Normal 2 2 5 3 2 3 4" xfId="16764"/>
    <cellStyle name="Normal 2 2 5 3 2 3 4 2" xfId="16765"/>
    <cellStyle name="Normal 2 2 5 3 2 3 4 2 2" xfId="16766"/>
    <cellStyle name="Normal 2 2 5 3 2 3 4 3" xfId="16767"/>
    <cellStyle name="Normal 2 2 5 3 2 3 4 4" xfId="16768"/>
    <cellStyle name="Normal 2 2 5 3 2 3 5" xfId="16769"/>
    <cellStyle name="Normal 2 2 5 3 2 3 5 2" xfId="16770"/>
    <cellStyle name="Normal 2 2 5 3 2 3 6" xfId="16771"/>
    <cellStyle name="Normal 2 2 5 3 2 3 7" xfId="16772"/>
    <cellStyle name="Normal 2 2 5 3 2 4" xfId="16773"/>
    <cellStyle name="Normal 2 2 5 3 2 4 2" xfId="16774"/>
    <cellStyle name="Normal 2 2 5 3 2 4 2 2" xfId="16775"/>
    <cellStyle name="Normal 2 2 5 3 2 4 2 2 2" xfId="16776"/>
    <cellStyle name="Normal 2 2 5 3 2 4 2 3" xfId="16777"/>
    <cellStyle name="Normal 2 2 5 3 2 4 2 4" xfId="16778"/>
    <cellStyle name="Normal 2 2 5 3 2 4 3" xfId="16779"/>
    <cellStyle name="Normal 2 2 5 3 2 4 3 2" xfId="16780"/>
    <cellStyle name="Normal 2 2 5 3 2 4 4" xfId="16781"/>
    <cellStyle name="Normal 2 2 5 3 2 4 5" xfId="16782"/>
    <cellStyle name="Normal 2 2 5 3 2 5" xfId="16783"/>
    <cellStyle name="Normal 2 2 5 3 2 5 2" xfId="16784"/>
    <cellStyle name="Normal 2 2 5 3 2 5 2 2" xfId="16785"/>
    <cellStyle name="Normal 2 2 5 3 2 5 3" xfId="16786"/>
    <cellStyle name="Normal 2 2 5 3 2 5 4" xfId="16787"/>
    <cellStyle name="Normal 2 2 5 3 2 6" xfId="16788"/>
    <cellStyle name="Normal 2 2 5 3 2 6 2" xfId="16789"/>
    <cellStyle name="Normal 2 2 5 3 2 6 2 2" xfId="16790"/>
    <cellStyle name="Normal 2 2 5 3 2 6 3" xfId="16791"/>
    <cellStyle name="Normal 2 2 5 3 2 6 4" xfId="16792"/>
    <cellStyle name="Normal 2 2 5 3 2 7" xfId="16793"/>
    <cellStyle name="Normal 2 2 5 3 2 7 2" xfId="16794"/>
    <cellStyle name="Normal 2 2 5 3 2 8" xfId="16795"/>
    <cellStyle name="Normal 2 2 5 3 2 9" xfId="16796"/>
    <cellStyle name="Normal 2 2 5 3 2_Tab1" xfId="16797"/>
    <cellStyle name="Normal 2 2 5 3 3" xfId="16798"/>
    <cellStyle name="Normal 2 2 5 3 3 2" xfId="16799"/>
    <cellStyle name="Normal 2 2 5 3 3 2 2" xfId="16800"/>
    <cellStyle name="Normal 2 2 5 3 3 2 2 2" xfId="16801"/>
    <cellStyle name="Normal 2 2 5 3 3 2 2 2 2" xfId="16802"/>
    <cellStyle name="Normal 2 2 5 3 3 2 2 3" xfId="16803"/>
    <cellStyle name="Normal 2 2 5 3 3 2 2 4" xfId="16804"/>
    <cellStyle name="Normal 2 2 5 3 3 2 3" xfId="16805"/>
    <cellStyle name="Normal 2 2 5 3 3 2 3 2" xfId="16806"/>
    <cellStyle name="Normal 2 2 5 3 3 2 4" xfId="16807"/>
    <cellStyle name="Normal 2 2 5 3 3 2 5" xfId="16808"/>
    <cellStyle name="Normal 2 2 5 3 3 3" xfId="16809"/>
    <cellStyle name="Normal 2 2 5 3 3 3 2" xfId="16810"/>
    <cellStyle name="Normal 2 2 5 3 3 3 2 2" xfId="16811"/>
    <cellStyle name="Normal 2 2 5 3 3 3 3" xfId="16812"/>
    <cellStyle name="Normal 2 2 5 3 3 3 4" xfId="16813"/>
    <cellStyle name="Normal 2 2 5 3 3 4" xfId="16814"/>
    <cellStyle name="Normal 2 2 5 3 3 4 2" xfId="16815"/>
    <cellStyle name="Normal 2 2 5 3 3 4 2 2" xfId="16816"/>
    <cellStyle name="Normal 2 2 5 3 3 4 3" xfId="16817"/>
    <cellStyle name="Normal 2 2 5 3 3 4 4" xfId="16818"/>
    <cellStyle name="Normal 2 2 5 3 3 5" xfId="16819"/>
    <cellStyle name="Normal 2 2 5 3 3 5 2" xfId="16820"/>
    <cellStyle name="Normal 2 2 5 3 3 6" xfId="16821"/>
    <cellStyle name="Normal 2 2 5 3 3 7" xfId="16822"/>
    <cellStyle name="Normal 2 2 5 3 4" xfId="16823"/>
    <cellStyle name="Normal 2 2 5 3 4 2" xfId="16824"/>
    <cellStyle name="Normal 2 2 5 3 4 2 2" xfId="16825"/>
    <cellStyle name="Normal 2 2 5 3 4 2 2 2" xfId="16826"/>
    <cellStyle name="Normal 2 2 5 3 4 2 2 2 2" xfId="16827"/>
    <cellStyle name="Normal 2 2 5 3 4 2 2 3" xfId="16828"/>
    <cellStyle name="Normal 2 2 5 3 4 2 2 4" xfId="16829"/>
    <cellStyle name="Normal 2 2 5 3 4 2 3" xfId="16830"/>
    <cellStyle name="Normal 2 2 5 3 4 2 3 2" xfId="16831"/>
    <cellStyle name="Normal 2 2 5 3 4 2 4" xfId="16832"/>
    <cellStyle name="Normal 2 2 5 3 4 2 5" xfId="16833"/>
    <cellStyle name="Normal 2 2 5 3 4 3" xfId="16834"/>
    <cellStyle name="Normal 2 2 5 3 4 3 2" xfId="16835"/>
    <cellStyle name="Normal 2 2 5 3 4 3 2 2" xfId="16836"/>
    <cellStyle name="Normal 2 2 5 3 4 3 3" xfId="16837"/>
    <cellStyle name="Normal 2 2 5 3 4 3 4" xfId="16838"/>
    <cellStyle name="Normal 2 2 5 3 4 4" xfId="16839"/>
    <cellStyle name="Normal 2 2 5 3 4 4 2" xfId="16840"/>
    <cellStyle name="Normal 2 2 5 3 4 4 2 2" xfId="16841"/>
    <cellStyle name="Normal 2 2 5 3 4 4 3" xfId="16842"/>
    <cellStyle name="Normal 2 2 5 3 4 4 4" xfId="16843"/>
    <cellStyle name="Normal 2 2 5 3 4 5" xfId="16844"/>
    <cellStyle name="Normal 2 2 5 3 4 5 2" xfId="16845"/>
    <cellStyle name="Normal 2 2 5 3 4 6" xfId="16846"/>
    <cellStyle name="Normal 2 2 5 3 4 7" xfId="16847"/>
    <cellStyle name="Normal 2 2 5 3 5" xfId="16848"/>
    <cellStyle name="Normal 2 2 5 3 5 2" xfId="16849"/>
    <cellStyle name="Normal 2 2 5 3 5 2 2" xfId="16850"/>
    <cellStyle name="Normal 2 2 5 3 5 2 2 2" xfId="16851"/>
    <cellStyle name="Normal 2 2 5 3 5 2 3" xfId="16852"/>
    <cellStyle name="Normal 2 2 5 3 5 2 4" xfId="16853"/>
    <cellStyle name="Normal 2 2 5 3 5 3" xfId="16854"/>
    <cellStyle name="Normal 2 2 5 3 5 3 2" xfId="16855"/>
    <cellStyle name="Normal 2 2 5 3 5 4" xfId="16856"/>
    <cellStyle name="Normal 2 2 5 3 5 5" xfId="16857"/>
    <cellStyle name="Normal 2 2 5 3 6" xfId="16858"/>
    <cellStyle name="Normal 2 2 5 3 6 2" xfId="16859"/>
    <cellStyle name="Normal 2 2 5 3 6 2 2" xfId="16860"/>
    <cellStyle name="Normal 2 2 5 3 6 3" xfId="16861"/>
    <cellStyle name="Normal 2 2 5 3 6 4" xfId="16862"/>
    <cellStyle name="Normal 2 2 5 3 7" xfId="16863"/>
    <cellStyle name="Normal 2 2 5 3 7 2" xfId="16864"/>
    <cellStyle name="Normal 2 2 5 3 7 2 2" xfId="16865"/>
    <cellStyle name="Normal 2 2 5 3 7 3" xfId="16866"/>
    <cellStyle name="Normal 2 2 5 3 7 4" xfId="16867"/>
    <cellStyle name="Normal 2 2 5 3 8" xfId="16868"/>
    <cellStyle name="Normal 2 2 5 3 8 2" xfId="16869"/>
    <cellStyle name="Normal 2 2 5 3 9" xfId="16870"/>
    <cellStyle name="Normal 2 2 5 3_Tab1" xfId="16871"/>
    <cellStyle name="Normal 2 2 5 4" xfId="16872"/>
    <cellStyle name="Normal 2 2 5 4 2" xfId="16873"/>
    <cellStyle name="Normal 2 2 5 4 2 2" xfId="16874"/>
    <cellStyle name="Normal 2 2 5 4 2 2 2" xfId="16875"/>
    <cellStyle name="Normal 2 2 5 4 2 2 2 2" xfId="16876"/>
    <cellStyle name="Normal 2 2 5 4 2 2 2 2 2" xfId="16877"/>
    <cellStyle name="Normal 2 2 5 4 2 2 2 3" xfId="16878"/>
    <cellStyle name="Normal 2 2 5 4 2 2 2 4" xfId="16879"/>
    <cellStyle name="Normal 2 2 5 4 2 2 3" xfId="16880"/>
    <cellStyle name="Normal 2 2 5 4 2 2 3 2" xfId="16881"/>
    <cellStyle name="Normal 2 2 5 4 2 2 4" xfId="16882"/>
    <cellStyle name="Normal 2 2 5 4 2 2 5" xfId="16883"/>
    <cellStyle name="Normal 2 2 5 4 2 3" xfId="16884"/>
    <cellStyle name="Normal 2 2 5 4 2 3 2" xfId="16885"/>
    <cellStyle name="Normal 2 2 5 4 2 3 2 2" xfId="16886"/>
    <cellStyle name="Normal 2 2 5 4 2 3 3" xfId="16887"/>
    <cellStyle name="Normal 2 2 5 4 2 3 4" xfId="16888"/>
    <cellStyle name="Normal 2 2 5 4 2 4" xfId="16889"/>
    <cellStyle name="Normal 2 2 5 4 2 4 2" xfId="16890"/>
    <cellStyle name="Normal 2 2 5 4 2 4 2 2" xfId="16891"/>
    <cellStyle name="Normal 2 2 5 4 2 4 3" xfId="16892"/>
    <cellStyle name="Normal 2 2 5 4 2 4 4" xfId="16893"/>
    <cellStyle name="Normal 2 2 5 4 2 5" xfId="16894"/>
    <cellStyle name="Normal 2 2 5 4 2 5 2" xfId="16895"/>
    <cellStyle name="Normal 2 2 5 4 2 6" xfId="16896"/>
    <cellStyle name="Normal 2 2 5 4 2 7" xfId="16897"/>
    <cellStyle name="Normal 2 2 5 4 3" xfId="16898"/>
    <cellStyle name="Normal 2 2 5 4 3 2" xfId="16899"/>
    <cellStyle name="Normal 2 2 5 4 3 2 2" xfId="16900"/>
    <cellStyle name="Normal 2 2 5 4 3 2 2 2" xfId="16901"/>
    <cellStyle name="Normal 2 2 5 4 3 2 2 2 2" xfId="16902"/>
    <cellStyle name="Normal 2 2 5 4 3 2 2 3" xfId="16903"/>
    <cellStyle name="Normal 2 2 5 4 3 2 2 4" xfId="16904"/>
    <cellStyle name="Normal 2 2 5 4 3 2 3" xfId="16905"/>
    <cellStyle name="Normal 2 2 5 4 3 2 3 2" xfId="16906"/>
    <cellStyle name="Normal 2 2 5 4 3 2 4" xfId="16907"/>
    <cellStyle name="Normal 2 2 5 4 3 2 5" xfId="16908"/>
    <cellStyle name="Normal 2 2 5 4 3 3" xfId="16909"/>
    <cellStyle name="Normal 2 2 5 4 3 3 2" xfId="16910"/>
    <cellStyle name="Normal 2 2 5 4 3 3 2 2" xfId="16911"/>
    <cellStyle name="Normal 2 2 5 4 3 3 3" xfId="16912"/>
    <cellStyle name="Normal 2 2 5 4 3 3 4" xfId="16913"/>
    <cellStyle name="Normal 2 2 5 4 3 4" xfId="16914"/>
    <cellStyle name="Normal 2 2 5 4 3 4 2" xfId="16915"/>
    <cellStyle name="Normal 2 2 5 4 3 4 2 2" xfId="16916"/>
    <cellStyle name="Normal 2 2 5 4 3 4 3" xfId="16917"/>
    <cellStyle name="Normal 2 2 5 4 3 4 4" xfId="16918"/>
    <cellStyle name="Normal 2 2 5 4 3 5" xfId="16919"/>
    <cellStyle name="Normal 2 2 5 4 3 5 2" xfId="16920"/>
    <cellStyle name="Normal 2 2 5 4 3 6" xfId="16921"/>
    <cellStyle name="Normal 2 2 5 4 3 7" xfId="16922"/>
    <cellStyle name="Normal 2 2 5 4 4" xfId="16923"/>
    <cellStyle name="Normal 2 2 5 4 4 2" xfId="16924"/>
    <cellStyle name="Normal 2 2 5 4 4 2 2" xfId="16925"/>
    <cellStyle name="Normal 2 2 5 4 4 2 2 2" xfId="16926"/>
    <cellStyle name="Normal 2 2 5 4 4 2 3" xfId="16927"/>
    <cellStyle name="Normal 2 2 5 4 4 2 4" xfId="16928"/>
    <cellStyle name="Normal 2 2 5 4 4 3" xfId="16929"/>
    <cellStyle name="Normal 2 2 5 4 4 3 2" xfId="16930"/>
    <cellStyle name="Normal 2 2 5 4 4 4" xfId="16931"/>
    <cellStyle name="Normal 2 2 5 4 4 5" xfId="16932"/>
    <cellStyle name="Normal 2 2 5 4 5" xfId="16933"/>
    <cellStyle name="Normal 2 2 5 4 5 2" xfId="16934"/>
    <cellStyle name="Normal 2 2 5 4 5 2 2" xfId="16935"/>
    <cellStyle name="Normal 2 2 5 4 5 3" xfId="16936"/>
    <cellStyle name="Normal 2 2 5 4 5 4" xfId="16937"/>
    <cellStyle name="Normal 2 2 5 4 6" xfId="16938"/>
    <cellStyle name="Normal 2 2 5 4 6 2" xfId="16939"/>
    <cellStyle name="Normal 2 2 5 4 6 2 2" xfId="16940"/>
    <cellStyle name="Normal 2 2 5 4 6 3" xfId="16941"/>
    <cellStyle name="Normal 2 2 5 4 6 4" xfId="16942"/>
    <cellStyle name="Normal 2 2 5 4 7" xfId="16943"/>
    <cellStyle name="Normal 2 2 5 4 7 2" xfId="16944"/>
    <cellStyle name="Normal 2 2 5 4 8" xfId="16945"/>
    <cellStyle name="Normal 2 2 5 4 9" xfId="16946"/>
    <cellStyle name="Normal 2 2 5 4_Tab1" xfId="16947"/>
    <cellStyle name="Normal 2 2 5 5" xfId="16948"/>
    <cellStyle name="Normal 2 2 5 5 2" xfId="16949"/>
    <cellStyle name="Normal 2 2 5 5 2 2" xfId="16950"/>
    <cellStyle name="Normal 2 2 5 5 2 2 2" xfId="16951"/>
    <cellStyle name="Normal 2 2 5 5 2 2 2 2" xfId="16952"/>
    <cellStyle name="Normal 2 2 5 5 2 2 3" xfId="16953"/>
    <cellStyle name="Normal 2 2 5 5 2 2 4" xfId="16954"/>
    <cellStyle name="Normal 2 2 5 5 2 3" xfId="16955"/>
    <cellStyle name="Normal 2 2 5 5 2 3 2" xfId="16956"/>
    <cellStyle name="Normal 2 2 5 5 2 4" xfId="16957"/>
    <cellStyle name="Normal 2 2 5 5 2 5" xfId="16958"/>
    <cellStyle name="Normal 2 2 5 5 3" xfId="16959"/>
    <cellStyle name="Normal 2 2 5 5 3 2" xfId="16960"/>
    <cellStyle name="Normal 2 2 5 5 3 2 2" xfId="16961"/>
    <cellStyle name="Normal 2 2 5 5 3 3" xfId="16962"/>
    <cellStyle name="Normal 2 2 5 5 3 4" xfId="16963"/>
    <cellStyle name="Normal 2 2 5 5 4" xfId="16964"/>
    <cellStyle name="Normal 2 2 5 5 4 2" xfId="16965"/>
    <cellStyle name="Normal 2 2 5 5 4 2 2" xfId="16966"/>
    <cellStyle name="Normal 2 2 5 5 4 3" xfId="16967"/>
    <cellStyle name="Normal 2 2 5 5 4 4" xfId="16968"/>
    <cellStyle name="Normal 2 2 5 5 5" xfId="16969"/>
    <cellStyle name="Normal 2 2 5 5 5 2" xfId="16970"/>
    <cellStyle name="Normal 2 2 5 5 6" xfId="16971"/>
    <cellStyle name="Normal 2 2 5 5 7" xfId="16972"/>
    <cellStyle name="Normal 2 2 5 6" xfId="16973"/>
    <cellStyle name="Normal 2 2 5 6 2" xfId="16974"/>
    <cellStyle name="Normal 2 2 5 6 2 2" xfId="16975"/>
    <cellStyle name="Normal 2 2 5 6 2 2 2" xfId="16976"/>
    <cellStyle name="Normal 2 2 5 6 2 2 2 2" xfId="16977"/>
    <cellStyle name="Normal 2 2 5 6 2 2 3" xfId="16978"/>
    <cellStyle name="Normal 2 2 5 6 2 2 4" xfId="16979"/>
    <cellStyle name="Normal 2 2 5 6 2 3" xfId="16980"/>
    <cellStyle name="Normal 2 2 5 6 2 3 2" xfId="16981"/>
    <cellStyle name="Normal 2 2 5 6 2 4" xfId="16982"/>
    <cellStyle name="Normal 2 2 5 6 2 5" xfId="16983"/>
    <cellStyle name="Normal 2 2 5 6 3" xfId="16984"/>
    <cellStyle name="Normal 2 2 5 6 3 2" xfId="16985"/>
    <cellStyle name="Normal 2 2 5 6 3 2 2" xfId="16986"/>
    <cellStyle name="Normal 2 2 5 6 3 3" xfId="16987"/>
    <cellStyle name="Normal 2 2 5 6 3 4" xfId="16988"/>
    <cellStyle name="Normal 2 2 5 6 4" xfId="16989"/>
    <cellStyle name="Normal 2 2 5 6 4 2" xfId="16990"/>
    <cellStyle name="Normal 2 2 5 6 4 2 2" xfId="16991"/>
    <cellStyle name="Normal 2 2 5 6 4 3" xfId="16992"/>
    <cellStyle name="Normal 2 2 5 6 4 4" xfId="16993"/>
    <cellStyle name="Normal 2 2 5 6 5" xfId="16994"/>
    <cellStyle name="Normal 2 2 5 6 5 2" xfId="16995"/>
    <cellStyle name="Normal 2 2 5 6 6" xfId="16996"/>
    <cellStyle name="Normal 2 2 5 6 7" xfId="16997"/>
    <cellStyle name="Normal 2 2 5 7" xfId="16998"/>
    <cellStyle name="Normal 2 2 5 7 2" xfId="16999"/>
    <cellStyle name="Normal 2 2 5 7 2 2" xfId="17000"/>
    <cellStyle name="Normal 2 2 5 7 2 2 2" xfId="17001"/>
    <cellStyle name="Normal 2 2 5 7 2 3" xfId="17002"/>
    <cellStyle name="Normal 2 2 5 7 2 4" xfId="17003"/>
    <cellStyle name="Normal 2 2 5 7 3" xfId="17004"/>
    <cellStyle name="Normal 2 2 5 7 3 2" xfId="17005"/>
    <cellStyle name="Normal 2 2 5 7 4" xfId="17006"/>
    <cellStyle name="Normal 2 2 5 7 5" xfId="17007"/>
    <cellStyle name="Normal 2 2 5 8" xfId="17008"/>
    <cellStyle name="Normal 2 2 5 8 2" xfId="17009"/>
    <cellStyle name="Normal 2 2 5 8 2 2" xfId="17010"/>
    <cellStyle name="Normal 2 2 5 8 3" xfId="17011"/>
    <cellStyle name="Normal 2 2 5 8 4" xfId="17012"/>
    <cellStyle name="Normal 2 2 5 9" xfId="17013"/>
    <cellStyle name="Normal 2 2 5 9 2" xfId="17014"/>
    <cellStyle name="Normal 2 2 5 9 2 2" xfId="17015"/>
    <cellStyle name="Normal 2 2 5 9 3" xfId="17016"/>
    <cellStyle name="Normal 2 2 5 9 4" xfId="17017"/>
    <cellStyle name="Normal 2 2 5_Tab1" xfId="17018"/>
    <cellStyle name="Normal 2 2 6" xfId="17019"/>
    <cellStyle name="Normal 2 2 6 10" xfId="17020"/>
    <cellStyle name="Normal 2 2 6 10 2" xfId="17021"/>
    <cellStyle name="Normal 2 2 6 11" xfId="17022"/>
    <cellStyle name="Normal 2 2 6 12" xfId="17023"/>
    <cellStyle name="Normal 2 2 6 2" xfId="17024"/>
    <cellStyle name="Normal 2 2 6 2 10" xfId="17025"/>
    <cellStyle name="Normal 2 2 6 2 11" xfId="17026"/>
    <cellStyle name="Normal 2 2 6 2 2" xfId="17027"/>
    <cellStyle name="Normal 2 2 6 2 2 10" xfId="17028"/>
    <cellStyle name="Normal 2 2 6 2 2 2" xfId="17029"/>
    <cellStyle name="Normal 2 2 6 2 2 2 2" xfId="17030"/>
    <cellStyle name="Normal 2 2 6 2 2 2 2 2" xfId="17031"/>
    <cellStyle name="Normal 2 2 6 2 2 2 2 2 2" xfId="17032"/>
    <cellStyle name="Normal 2 2 6 2 2 2 2 2 2 2" xfId="17033"/>
    <cellStyle name="Normal 2 2 6 2 2 2 2 2 2 2 2" xfId="17034"/>
    <cellStyle name="Normal 2 2 6 2 2 2 2 2 2 3" xfId="17035"/>
    <cellStyle name="Normal 2 2 6 2 2 2 2 2 2 4" xfId="17036"/>
    <cellStyle name="Normal 2 2 6 2 2 2 2 2 3" xfId="17037"/>
    <cellStyle name="Normal 2 2 6 2 2 2 2 2 3 2" xfId="17038"/>
    <cellStyle name="Normal 2 2 6 2 2 2 2 2 4" xfId="17039"/>
    <cellStyle name="Normal 2 2 6 2 2 2 2 2 5" xfId="17040"/>
    <cellStyle name="Normal 2 2 6 2 2 2 2 3" xfId="17041"/>
    <cellStyle name="Normal 2 2 6 2 2 2 2 3 2" xfId="17042"/>
    <cellStyle name="Normal 2 2 6 2 2 2 2 3 2 2" xfId="17043"/>
    <cellStyle name="Normal 2 2 6 2 2 2 2 3 3" xfId="17044"/>
    <cellStyle name="Normal 2 2 6 2 2 2 2 3 4" xfId="17045"/>
    <cellStyle name="Normal 2 2 6 2 2 2 2 4" xfId="17046"/>
    <cellStyle name="Normal 2 2 6 2 2 2 2 4 2" xfId="17047"/>
    <cellStyle name="Normal 2 2 6 2 2 2 2 4 2 2" xfId="17048"/>
    <cellStyle name="Normal 2 2 6 2 2 2 2 4 3" xfId="17049"/>
    <cellStyle name="Normal 2 2 6 2 2 2 2 4 4" xfId="17050"/>
    <cellStyle name="Normal 2 2 6 2 2 2 2 5" xfId="17051"/>
    <cellStyle name="Normal 2 2 6 2 2 2 2 5 2" xfId="17052"/>
    <cellStyle name="Normal 2 2 6 2 2 2 2 6" xfId="17053"/>
    <cellStyle name="Normal 2 2 6 2 2 2 2 7" xfId="17054"/>
    <cellStyle name="Normal 2 2 6 2 2 2 3" xfId="17055"/>
    <cellStyle name="Normal 2 2 6 2 2 2 3 2" xfId="17056"/>
    <cellStyle name="Normal 2 2 6 2 2 2 3 2 2" xfId="17057"/>
    <cellStyle name="Normal 2 2 6 2 2 2 3 2 2 2" xfId="17058"/>
    <cellStyle name="Normal 2 2 6 2 2 2 3 2 2 2 2" xfId="17059"/>
    <cellStyle name="Normal 2 2 6 2 2 2 3 2 2 3" xfId="17060"/>
    <cellStyle name="Normal 2 2 6 2 2 2 3 2 2 4" xfId="17061"/>
    <cellStyle name="Normal 2 2 6 2 2 2 3 2 3" xfId="17062"/>
    <cellStyle name="Normal 2 2 6 2 2 2 3 2 3 2" xfId="17063"/>
    <cellStyle name="Normal 2 2 6 2 2 2 3 2 4" xfId="17064"/>
    <cellStyle name="Normal 2 2 6 2 2 2 3 2 5" xfId="17065"/>
    <cellStyle name="Normal 2 2 6 2 2 2 3 3" xfId="17066"/>
    <cellStyle name="Normal 2 2 6 2 2 2 3 3 2" xfId="17067"/>
    <cellStyle name="Normal 2 2 6 2 2 2 3 3 2 2" xfId="17068"/>
    <cellStyle name="Normal 2 2 6 2 2 2 3 3 3" xfId="17069"/>
    <cellStyle name="Normal 2 2 6 2 2 2 3 3 4" xfId="17070"/>
    <cellStyle name="Normal 2 2 6 2 2 2 3 4" xfId="17071"/>
    <cellStyle name="Normal 2 2 6 2 2 2 3 4 2" xfId="17072"/>
    <cellStyle name="Normal 2 2 6 2 2 2 3 4 2 2" xfId="17073"/>
    <cellStyle name="Normal 2 2 6 2 2 2 3 4 3" xfId="17074"/>
    <cellStyle name="Normal 2 2 6 2 2 2 3 4 4" xfId="17075"/>
    <cellStyle name="Normal 2 2 6 2 2 2 3 5" xfId="17076"/>
    <cellStyle name="Normal 2 2 6 2 2 2 3 5 2" xfId="17077"/>
    <cellStyle name="Normal 2 2 6 2 2 2 3 6" xfId="17078"/>
    <cellStyle name="Normal 2 2 6 2 2 2 3 7" xfId="17079"/>
    <cellStyle name="Normal 2 2 6 2 2 2 4" xfId="17080"/>
    <cellStyle name="Normal 2 2 6 2 2 2 4 2" xfId="17081"/>
    <cellStyle name="Normal 2 2 6 2 2 2 4 2 2" xfId="17082"/>
    <cellStyle name="Normal 2 2 6 2 2 2 4 2 2 2" xfId="17083"/>
    <cellStyle name="Normal 2 2 6 2 2 2 4 2 3" xfId="17084"/>
    <cellStyle name="Normal 2 2 6 2 2 2 4 2 4" xfId="17085"/>
    <cellStyle name="Normal 2 2 6 2 2 2 4 3" xfId="17086"/>
    <cellStyle name="Normal 2 2 6 2 2 2 4 3 2" xfId="17087"/>
    <cellStyle name="Normal 2 2 6 2 2 2 4 4" xfId="17088"/>
    <cellStyle name="Normal 2 2 6 2 2 2 4 5" xfId="17089"/>
    <cellStyle name="Normal 2 2 6 2 2 2 5" xfId="17090"/>
    <cellStyle name="Normal 2 2 6 2 2 2 5 2" xfId="17091"/>
    <cellStyle name="Normal 2 2 6 2 2 2 5 2 2" xfId="17092"/>
    <cellStyle name="Normal 2 2 6 2 2 2 5 3" xfId="17093"/>
    <cellStyle name="Normal 2 2 6 2 2 2 5 4" xfId="17094"/>
    <cellStyle name="Normal 2 2 6 2 2 2 6" xfId="17095"/>
    <cellStyle name="Normal 2 2 6 2 2 2 6 2" xfId="17096"/>
    <cellStyle name="Normal 2 2 6 2 2 2 6 2 2" xfId="17097"/>
    <cellStyle name="Normal 2 2 6 2 2 2 6 3" xfId="17098"/>
    <cellStyle name="Normal 2 2 6 2 2 2 6 4" xfId="17099"/>
    <cellStyle name="Normal 2 2 6 2 2 2 7" xfId="17100"/>
    <cellStyle name="Normal 2 2 6 2 2 2 7 2" xfId="17101"/>
    <cellStyle name="Normal 2 2 6 2 2 2 8" xfId="17102"/>
    <cellStyle name="Normal 2 2 6 2 2 2 9" xfId="17103"/>
    <cellStyle name="Normal 2 2 6 2 2 2_Tab1" xfId="17104"/>
    <cellStyle name="Normal 2 2 6 2 2 3" xfId="17105"/>
    <cellStyle name="Normal 2 2 6 2 2 3 2" xfId="17106"/>
    <cellStyle name="Normal 2 2 6 2 2 3 2 2" xfId="17107"/>
    <cellStyle name="Normal 2 2 6 2 2 3 2 2 2" xfId="17108"/>
    <cellStyle name="Normal 2 2 6 2 2 3 2 2 2 2" xfId="17109"/>
    <cellStyle name="Normal 2 2 6 2 2 3 2 2 3" xfId="17110"/>
    <cellStyle name="Normal 2 2 6 2 2 3 2 2 4" xfId="17111"/>
    <cellStyle name="Normal 2 2 6 2 2 3 2 3" xfId="17112"/>
    <cellStyle name="Normal 2 2 6 2 2 3 2 3 2" xfId="17113"/>
    <cellStyle name="Normal 2 2 6 2 2 3 2 4" xfId="17114"/>
    <cellStyle name="Normal 2 2 6 2 2 3 2 5" xfId="17115"/>
    <cellStyle name="Normal 2 2 6 2 2 3 3" xfId="17116"/>
    <cellStyle name="Normal 2 2 6 2 2 3 3 2" xfId="17117"/>
    <cellStyle name="Normal 2 2 6 2 2 3 3 2 2" xfId="17118"/>
    <cellStyle name="Normal 2 2 6 2 2 3 3 3" xfId="17119"/>
    <cellStyle name="Normal 2 2 6 2 2 3 3 4" xfId="17120"/>
    <cellStyle name="Normal 2 2 6 2 2 3 4" xfId="17121"/>
    <cellStyle name="Normal 2 2 6 2 2 3 4 2" xfId="17122"/>
    <cellStyle name="Normal 2 2 6 2 2 3 4 2 2" xfId="17123"/>
    <cellStyle name="Normal 2 2 6 2 2 3 4 3" xfId="17124"/>
    <cellStyle name="Normal 2 2 6 2 2 3 4 4" xfId="17125"/>
    <cellStyle name="Normal 2 2 6 2 2 3 5" xfId="17126"/>
    <cellStyle name="Normal 2 2 6 2 2 3 5 2" xfId="17127"/>
    <cellStyle name="Normal 2 2 6 2 2 3 6" xfId="17128"/>
    <cellStyle name="Normal 2 2 6 2 2 3 7" xfId="17129"/>
    <cellStyle name="Normal 2 2 6 2 2 4" xfId="17130"/>
    <cellStyle name="Normal 2 2 6 2 2 4 2" xfId="17131"/>
    <cellStyle name="Normal 2 2 6 2 2 4 2 2" xfId="17132"/>
    <cellStyle name="Normal 2 2 6 2 2 4 2 2 2" xfId="17133"/>
    <cellStyle name="Normal 2 2 6 2 2 4 2 2 2 2" xfId="17134"/>
    <cellStyle name="Normal 2 2 6 2 2 4 2 2 3" xfId="17135"/>
    <cellStyle name="Normal 2 2 6 2 2 4 2 2 4" xfId="17136"/>
    <cellStyle name="Normal 2 2 6 2 2 4 2 3" xfId="17137"/>
    <cellStyle name="Normal 2 2 6 2 2 4 2 3 2" xfId="17138"/>
    <cellStyle name="Normal 2 2 6 2 2 4 2 4" xfId="17139"/>
    <cellStyle name="Normal 2 2 6 2 2 4 2 5" xfId="17140"/>
    <cellStyle name="Normal 2 2 6 2 2 4 3" xfId="17141"/>
    <cellStyle name="Normal 2 2 6 2 2 4 3 2" xfId="17142"/>
    <cellStyle name="Normal 2 2 6 2 2 4 3 2 2" xfId="17143"/>
    <cellStyle name="Normal 2 2 6 2 2 4 3 3" xfId="17144"/>
    <cellStyle name="Normal 2 2 6 2 2 4 3 4" xfId="17145"/>
    <cellStyle name="Normal 2 2 6 2 2 4 4" xfId="17146"/>
    <cellStyle name="Normal 2 2 6 2 2 4 4 2" xfId="17147"/>
    <cellStyle name="Normal 2 2 6 2 2 4 4 2 2" xfId="17148"/>
    <cellStyle name="Normal 2 2 6 2 2 4 4 3" xfId="17149"/>
    <cellStyle name="Normal 2 2 6 2 2 4 4 4" xfId="17150"/>
    <cellStyle name="Normal 2 2 6 2 2 4 5" xfId="17151"/>
    <cellStyle name="Normal 2 2 6 2 2 4 5 2" xfId="17152"/>
    <cellStyle name="Normal 2 2 6 2 2 4 6" xfId="17153"/>
    <cellStyle name="Normal 2 2 6 2 2 4 7" xfId="17154"/>
    <cellStyle name="Normal 2 2 6 2 2 5" xfId="17155"/>
    <cellStyle name="Normal 2 2 6 2 2 5 2" xfId="17156"/>
    <cellStyle name="Normal 2 2 6 2 2 5 2 2" xfId="17157"/>
    <cellStyle name="Normal 2 2 6 2 2 5 2 2 2" xfId="17158"/>
    <cellStyle name="Normal 2 2 6 2 2 5 2 3" xfId="17159"/>
    <cellStyle name="Normal 2 2 6 2 2 5 2 4" xfId="17160"/>
    <cellStyle name="Normal 2 2 6 2 2 5 3" xfId="17161"/>
    <cellStyle name="Normal 2 2 6 2 2 5 3 2" xfId="17162"/>
    <cellStyle name="Normal 2 2 6 2 2 5 4" xfId="17163"/>
    <cellStyle name="Normal 2 2 6 2 2 5 5" xfId="17164"/>
    <cellStyle name="Normal 2 2 6 2 2 6" xfId="17165"/>
    <cellStyle name="Normal 2 2 6 2 2 6 2" xfId="17166"/>
    <cellStyle name="Normal 2 2 6 2 2 6 2 2" xfId="17167"/>
    <cellStyle name="Normal 2 2 6 2 2 6 3" xfId="17168"/>
    <cellStyle name="Normal 2 2 6 2 2 6 4" xfId="17169"/>
    <cellStyle name="Normal 2 2 6 2 2 7" xfId="17170"/>
    <cellStyle name="Normal 2 2 6 2 2 7 2" xfId="17171"/>
    <cellStyle name="Normal 2 2 6 2 2 7 2 2" xfId="17172"/>
    <cellStyle name="Normal 2 2 6 2 2 7 3" xfId="17173"/>
    <cellStyle name="Normal 2 2 6 2 2 7 4" xfId="17174"/>
    <cellStyle name="Normal 2 2 6 2 2 8" xfId="17175"/>
    <cellStyle name="Normal 2 2 6 2 2 8 2" xfId="17176"/>
    <cellStyle name="Normal 2 2 6 2 2 9" xfId="17177"/>
    <cellStyle name="Normal 2 2 6 2 2_Tab1" xfId="17178"/>
    <cellStyle name="Normal 2 2 6 2 3" xfId="17179"/>
    <cellStyle name="Normal 2 2 6 2 3 2" xfId="17180"/>
    <cellStyle name="Normal 2 2 6 2 3 2 2" xfId="17181"/>
    <cellStyle name="Normal 2 2 6 2 3 2 2 2" xfId="17182"/>
    <cellStyle name="Normal 2 2 6 2 3 2 2 2 2" xfId="17183"/>
    <cellStyle name="Normal 2 2 6 2 3 2 2 2 2 2" xfId="17184"/>
    <cellStyle name="Normal 2 2 6 2 3 2 2 2 3" xfId="17185"/>
    <cellStyle name="Normal 2 2 6 2 3 2 2 2 4" xfId="17186"/>
    <cellStyle name="Normal 2 2 6 2 3 2 2 3" xfId="17187"/>
    <cellStyle name="Normal 2 2 6 2 3 2 2 3 2" xfId="17188"/>
    <cellStyle name="Normal 2 2 6 2 3 2 2 4" xfId="17189"/>
    <cellStyle name="Normal 2 2 6 2 3 2 2 5" xfId="17190"/>
    <cellStyle name="Normal 2 2 6 2 3 2 3" xfId="17191"/>
    <cellStyle name="Normal 2 2 6 2 3 2 3 2" xfId="17192"/>
    <cellStyle name="Normal 2 2 6 2 3 2 3 2 2" xfId="17193"/>
    <cellStyle name="Normal 2 2 6 2 3 2 3 3" xfId="17194"/>
    <cellStyle name="Normal 2 2 6 2 3 2 3 4" xfId="17195"/>
    <cellStyle name="Normal 2 2 6 2 3 2 4" xfId="17196"/>
    <cellStyle name="Normal 2 2 6 2 3 2 4 2" xfId="17197"/>
    <cellStyle name="Normal 2 2 6 2 3 2 4 2 2" xfId="17198"/>
    <cellStyle name="Normal 2 2 6 2 3 2 4 3" xfId="17199"/>
    <cellStyle name="Normal 2 2 6 2 3 2 4 4" xfId="17200"/>
    <cellStyle name="Normal 2 2 6 2 3 2 5" xfId="17201"/>
    <cellStyle name="Normal 2 2 6 2 3 2 5 2" xfId="17202"/>
    <cellStyle name="Normal 2 2 6 2 3 2 6" xfId="17203"/>
    <cellStyle name="Normal 2 2 6 2 3 2 7" xfId="17204"/>
    <cellStyle name="Normal 2 2 6 2 3 3" xfId="17205"/>
    <cellStyle name="Normal 2 2 6 2 3 3 2" xfId="17206"/>
    <cellStyle name="Normal 2 2 6 2 3 3 2 2" xfId="17207"/>
    <cellStyle name="Normal 2 2 6 2 3 3 2 2 2" xfId="17208"/>
    <cellStyle name="Normal 2 2 6 2 3 3 2 2 2 2" xfId="17209"/>
    <cellStyle name="Normal 2 2 6 2 3 3 2 2 3" xfId="17210"/>
    <cellStyle name="Normal 2 2 6 2 3 3 2 2 4" xfId="17211"/>
    <cellStyle name="Normal 2 2 6 2 3 3 2 3" xfId="17212"/>
    <cellStyle name="Normal 2 2 6 2 3 3 2 3 2" xfId="17213"/>
    <cellStyle name="Normal 2 2 6 2 3 3 2 4" xfId="17214"/>
    <cellStyle name="Normal 2 2 6 2 3 3 2 5" xfId="17215"/>
    <cellStyle name="Normal 2 2 6 2 3 3 3" xfId="17216"/>
    <cellStyle name="Normal 2 2 6 2 3 3 3 2" xfId="17217"/>
    <cellStyle name="Normal 2 2 6 2 3 3 3 2 2" xfId="17218"/>
    <cellStyle name="Normal 2 2 6 2 3 3 3 3" xfId="17219"/>
    <cellStyle name="Normal 2 2 6 2 3 3 3 4" xfId="17220"/>
    <cellStyle name="Normal 2 2 6 2 3 3 4" xfId="17221"/>
    <cellStyle name="Normal 2 2 6 2 3 3 4 2" xfId="17222"/>
    <cellStyle name="Normal 2 2 6 2 3 3 4 2 2" xfId="17223"/>
    <cellStyle name="Normal 2 2 6 2 3 3 4 3" xfId="17224"/>
    <cellStyle name="Normal 2 2 6 2 3 3 4 4" xfId="17225"/>
    <cellStyle name="Normal 2 2 6 2 3 3 5" xfId="17226"/>
    <cellStyle name="Normal 2 2 6 2 3 3 5 2" xfId="17227"/>
    <cellStyle name="Normal 2 2 6 2 3 3 6" xfId="17228"/>
    <cellStyle name="Normal 2 2 6 2 3 3 7" xfId="17229"/>
    <cellStyle name="Normal 2 2 6 2 3 4" xfId="17230"/>
    <cellStyle name="Normal 2 2 6 2 3 4 2" xfId="17231"/>
    <cellStyle name="Normal 2 2 6 2 3 4 2 2" xfId="17232"/>
    <cellStyle name="Normal 2 2 6 2 3 4 2 2 2" xfId="17233"/>
    <cellStyle name="Normal 2 2 6 2 3 4 2 3" xfId="17234"/>
    <cellStyle name="Normal 2 2 6 2 3 4 2 4" xfId="17235"/>
    <cellStyle name="Normal 2 2 6 2 3 4 3" xfId="17236"/>
    <cellStyle name="Normal 2 2 6 2 3 4 3 2" xfId="17237"/>
    <cellStyle name="Normal 2 2 6 2 3 4 4" xfId="17238"/>
    <cellStyle name="Normal 2 2 6 2 3 4 5" xfId="17239"/>
    <cellStyle name="Normal 2 2 6 2 3 5" xfId="17240"/>
    <cellStyle name="Normal 2 2 6 2 3 5 2" xfId="17241"/>
    <cellStyle name="Normal 2 2 6 2 3 5 2 2" xfId="17242"/>
    <cellStyle name="Normal 2 2 6 2 3 5 3" xfId="17243"/>
    <cellStyle name="Normal 2 2 6 2 3 5 4" xfId="17244"/>
    <cellStyle name="Normal 2 2 6 2 3 6" xfId="17245"/>
    <cellStyle name="Normal 2 2 6 2 3 6 2" xfId="17246"/>
    <cellStyle name="Normal 2 2 6 2 3 6 2 2" xfId="17247"/>
    <cellStyle name="Normal 2 2 6 2 3 6 3" xfId="17248"/>
    <cellStyle name="Normal 2 2 6 2 3 6 4" xfId="17249"/>
    <cellStyle name="Normal 2 2 6 2 3 7" xfId="17250"/>
    <cellStyle name="Normal 2 2 6 2 3 7 2" xfId="17251"/>
    <cellStyle name="Normal 2 2 6 2 3 8" xfId="17252"/>
    <cellStyle name="Normal 2 2 6 2 3 9" xfId="17253"/>
    <cellStyle name="Normal 2 2 6 2 3_Tab1" xfId="17254"/>
    <cellStyle name="Normal 2 2 6 2 4" xfId="17255"/>
    <cellStyle name="Normal 2 2 6 2 4 2" xfId="17256"/>
    <cellStyle name="Normal 2 2 6 2 4 2 2" xfId="17257"/>
    <cellStyle name="Normal 2 2 6 2 4 2 2 2" xfId="17258"/>
    <cellStyle name="Normal 2 2 6 2 4 2 2 2 2" xfId="17259"/>
    <cellStyle name="Normal 2 2 6 2 4 2 2 3" xfId="17260"/>
    <cellStyle name="Normal 2 2 6 2 4 2 2 4" xfId="17261"/>
    <cellStyle name="Normal 2 2 6 2 4 2 3" xfId="17262"/>
    <cellStyle name="Normal 2 2 6 2 4 2 3 2" xfId="17263"/>
    <cellStyle name="Normal 2 2 6 2 4 2 4" xfId="17264"/>
    <cellStyle name="Normal 2 2 6 2 4 2 5" xfId="17265"/>
    <cellStyle name="Normal 2 2 6 2 4 3" xfId="17266"/>
    <cellStyle name="Normal 2 2 6 2 4 3 2" xfId="17267"/>
    <cellStyle name="Normal 2 2 6 2 4 3 2 2" xfId="17268"/>
    <cellStyle name="Normal 2 2 6 2 4 3 3" xfId="17269"/>
    <cellStyle name="Normal 2 2 6 2 4 3 4" xfId="17270"/>
    <cellStyle name="Normal 2 2 6 2 4 4" xfId="17271"/>
    <cellStyle name="Normal 2 2 6 2 4 4 2" xfId="17272"/>
    <cellStyle name="Normal 2 2 6 2 4 4 2 2" xfId="17273"/>
    <cellStyle name="Normal 2 2 6 2 4 4 3" xfId="17274"/>
    <cellStyle name="Normal 2 2 6 2 4 4 4" xfId="17275"/>
    <cellStyle name="Normal 2 2 6 2 4 5" xfId="17276"/>
    <cellStyle name="Normal 2 2 6 2 4 5 2" xfId="17277"/>
    <cellStyle name="Normal 2 2 6 2 4 6" xfId="17278"/>
    <cellStyle name="Normal 2 2 6 2 4 7" xfId="17279"/>
    <cellStyle name="Normal 2 2 6 2 5" xfId="17280"/>
    <cellStyle name="Normal 2 2 6 2 5 2" xfId="17281"/>
    <cellStyle name="Normal 2 2 6 2 5 2 2" xfId="17282"/>
    <cellStyle name="Normal 2 2 6 2 5 2 2 2" xfId="17283"/>
    <cellStyle name="Normal 2 2 6 2 5 2 2 2 2" xfId="17284"/>
    <cellStyle name="Normal 2 2 6 2 5 2 2 3" xfId="17285"/>
    <cellStyle name="Normal 2 2 6 2 5 2 2 4" xfId="17286"/>
    <cellStyle name="Normal 2 2 6 2 5 2 3" xfId="17287"/>
    <cellStyle name="Normal 2 2 6 2 5 2 3 2" xfId="17288"/>
    <cellStyle name="Normal 2 2 6 2 5 2 4" xfId="17289"/>
    <cellStyle name="Normal 2 2 6 2 5 2 5" xfId="17290"/>
    <cellStyle name="Normal 2 2 6 2 5 3" xfId="17291"/>
    <cellStyle name="Normal 2 2 6 2 5 3 2" xfId="17292"/>
    <cellStyle name="Normal 2 2 6 2 5 3 2 2" xfId="17293"/>
    <cellStyle name="Normal 2 2 6 2 5 3 3" xfId="17294"/>
    <cellStyle name="Normal 2 2 6 2 5 3 4" xfId="17295"/>
    <cellStyle name="Normal 2 2 6 2 5 4" xfId="17296"/>
    <cellStyle name="Normal 2 2 6 2 5 4 2" xfId="17297"/>
    <cellStyle name="Normal 2 2 6 2 5 4 2 2" xfId="17298"/>
    <cellStyle name="Normal 2 2 6 2 5 4 3" xfId="17299"/>
    <cellStyle name="Normal 2 2 6 2 5 4 4" xfId="17300"/>
    <cellStyle name="Normal 2 2 6 2 5 5" xfId="17301"/>
    <cellStyle name="Normal 2 2 6 2 5 5 2" xfId="17302"/>
    <cellStyle name="Normal 2 2 6 2 5 6" xfId="17303"/>
    <cellStyle name="Normal 2 2 6 2 5 7" xfId="17304"/>
    <cellStyle name="Normal 2 2 6 2 6" xfId="17305"/>
    <cellStyle name="Normal 2 2 6 2 6 2" xfId="17306"/>
    <cellStyle name="Normal 2 2 6 2 6 2 2" xfId="17307"/>
    <cellStyle name="Normal 2 2 6 2 6 2 2 2" xfId="17308"/>
    <cellStyle name="Normal 2 2 6 2 6 2 3" xfId="17309"/>
    <cellStyle name="Normal 2 2 6 2 6 2 4" xfId="17310"/>
    <cellStyle name="Normal 2 2 6 2 6 3" xfId="17311"/>
    <cellStyle name="Normal 2 2 6 2 6 3 2" xfId="17312"/>
    <cellStyle name="Normal 2 2 6 2 6 4" xfId="17313"/>
    <cellStyle name="Normal 2 2 6 2 6 5" xfId="17314"/>
    <cellStyle name="Normal 2 2 6 2 7" xfId="17315"/>
    <cellStyle name="Normal 2 2 6 2 7 2" xfId="17316"/>
    <cellStyle name="Normal 2 2 6 2 7 2 2" xfId="17317"/>
    <cellStyle name="Normal 2 2 6 2 7 3" xfId="17318"/>
    <cellStyle name="Normal 2 2 6 2 7 4" xfId="17319"/>
    <cellStyle name="Normal 2 2 6 2 8" xfId="17320"/>
    <cellStyle name="Normal 2 2 6 2 8 2" xfId="17321"/>
    <cellStyle name="Normal 2 2 6 2 8 2 2" xfId="17322"/>
    <cellStyle name="Normal 2 2 6 2 8 3" xfId="17323"/>
    <cellStyle name="Normal 2 2 6 2 8 4" xfId="17324"/>
    <cellStyle name="Normal 2 2 6 2 9" xfId="17325"/>
    <cellStyle name="Normal 2 2 6 2 9 2" xfId="17326"/>
    <cellStyle name="Normal 2 2 6 2_Tab1" xfId="17327"/>
    <cellStyle name="Normal 2 2 6 3" xfId="17328"/>
    <cellStyle name="Normal 2 2 6 3 10" xfId="17329"/>
    <cellStyle name="Normal 2 2 6 3 2" xfId="17330"/>
    <cellStyle name="Normal 2 2 6 3 2 2" xfId="17331"/>
    <cellStyle name="Normal 2 2 6 3 2 2 2" xfId="17332"/>
    <cellStyle name="Normal 2 2 6 3 2 2 2 2" xfId="17333"/>
    <cellStyle name="Normal 2 2 6 3 2 2 2 2 2" xfId="17334"/>
    <cellStyle name="Normal 2 2 6 3 2 2 2 2 2 2" xfId="17335"/>
    <cellStyle name="Normal 2 2 6 3 2 2 2 2 3" xfId="17336"/>
    <cellStyle name="Normal 2 2 6 3 2 2 2 2 4" xfId="17337"/>
    <cellStyle name="Normal 2 2 6 3 2 2 2 3" xfId="17338"/>
    <cellStyle name="Normal 2 2 6 3 2 2 2 3 2" xfId="17339"/>
    <cellStyle name="Normal 2 2 6 3 2 2 2 4" xfId="17340"/>
    <cellStyle name="Normal 2 2 6 3 2 2 2 5" xfId="17341"/>
    <cellStyle name="Normal 2 2 6 3 2 2 3" xfId="17342"/>
    <cellStyle name="Normal 2 2 6 3 2 2 3 2" xfId="17343"/>
    <cellStyle name="Normal 2 2 6 3 2 2 3 2 2" xfId="17344"/>
    <cellStyle name="Normal 2 2 6 3 2 2 3 3" xfId="17345"/>
    <cellStyle name="Normal 2 2 6 3 2 2 3 4" xfId="17346"/>
    <cellStyle name="Normal 2 2 6 3 2 2 4" xfId="17347"/>
    <cellStyle name="Normal 2 2 6 3 2 2 4 2" xfId="17348"/>
    <cellStyle name="Normal 2 2 6 3 2 2 4 2 2" xfId="17349"/>
    <cellStyle name="Normal 2 2 6 3 2 2 4 3" xfId="17350"/>
    <cellStyle name="Normal 2 2 6 3 2 2 4 4" xfId="17351"/>
    <cellStyle name="Normal 2 2 6 3 2 2 5" xfId="17352"/>
    <cellStyle name="Normal 2 2 6 3 2 2 5 2" xfId="17353"/>
    <cellStyle name="Normal 2 2 6 3 2 2 6" xfId="17354"/>
    <cellStyle name="Normal 2 2 6 3 2 2 7" xfId="17355"/>
    <cellStyle name="Normal 2 2 6 3 2 3" xfId="17356"/>
    <cellStyle name="Normal 2 2 6 3 2 3 2" xfId="17357"/>
    <cellStyle name="Normal 2 2 6 3 2 3 2 2" xfId="17358"/>
    <cellStyle name="Normal 2 2 6 3 2 3 2 2 2" xfId="17359"/>
    <cellStyle name="Normal 2 2 6 3 2 3 2 2 2 2" xfId="17360"/>
    <cellStyle name="Normal 2 2 6 3 2 3 2 2 3" xfId="17361"/>
    <cellStyle name="Normal 2 2 6 3 2 3 2 2 4" xfId="17362"/>
    <cellStyle name="Normal 2 2 6 3 2 3 2 3" xfId="17363"/>
    <cellStyle name="Normal 2 2 6 3 2 3 2 3 2" xfId="17364"/>
    <cellStyle name="Normal 2 2 6 3 2 3 2 4" xfId="17365"/>
    <cellStyle name="Normal 2 2 6 3 2 3 2 5" xfId="17366"/>
    <cellStyle name="Normal 2 2 6 3 2 3 3" xfId="17367"/>
    <cellStyle name="Normal 2 2 6 3 2 3 3 2" xfId="17368"/>
    <cellStyle name="Normal 2 2 6 3 2 3 3 2 2" xfId="17369"/>
    <cellStyle name="Normal 2 2 6 3 2 3 3 3" xfId="17370"/>
    <cellStyle name="Normal 2 2 6 3 2 3 3 4" xfId="17371"/>
    <cellStyle name="Normal 2 2 6 3 2 3 4" xfId="17372"/>
    <cellStyle name="Normal 2 2 6 3 2 3 4 2" xfId="17373"/>
    <cellStyle name="Normal 2 2 6 3 2 3 4 2 2" xfId="17374"/>
    <cellStyle name="Normal 2 2 6 3 2 3 4 3" xfId="17375"/>
    <cellStyle name="Normal 2 2 6 3 2 3 4 4" xfId="17376"/>
    <cellStyle name="Normal 2 2 6 3 2 3 5" xfId="17377"/>
    <cellStyle name="Normal 2 2 6 3 2 3 5 2" xfId="17378"/>
    <cellStyle name="Normal 2 2 6 3 2 3 6" xfId="17379"/>
    <cellStyle name="Normal 2 2 6 3 2 3 7" xfId="17380"/>
    <cellStyle name="Normal 2 2 6 3 2 4" xfId="17381"/>
    <cellStyle name="Normal 2 2 6 3 2 4 2" xfId="17382"/>
    <cellStyle name="Normal 2 2 6 3 2 4 2 2" xfId="17383"/>
    <cellStyle name="Normal 2 2 6 3 2 4 2 2 2" xfId="17384"/>
    <cellStyle name="Normal 2 2 6 3 2 4 2 3" xfId="17385"/>
    <cellStyle name="Normal 2 2 6 3 2 4 2 4" xfId="17386"/>
    <cellStyle name="Normal 2 2 6 3 2 4 3" xfId="17387"/>
    <cellStyle name="Normal 2 2 6 3 2 4 3 2" xfId="17388"/>
    <cellStyle name="Normal 2 2 6 3 2 4 4" xfId="17389"/>
    <cellStyle name="Normal 2 2 6 3 2 4 5" xfId="17390"/>
    <cellStyle name="Normal 2 2 6 3 2 5" xfId="17391"/>
    <cellStyle name="Normal 2 2 6 3 2 5 2" xfId="17392"/>
    <cellStyle name="Normal 2 2 6 3 2 5 2 2" xfId="17393"/>
    <cellStyle name="Normal 2 2 6 3 2 5 3" xfId="17394"/>
    <cellStyle name="Normal 2 2 6 3 2 5 4" xfId="17395"/>
    <cellStyle name="Normal 2 2 6 3 2 6" xfId="17396"/>
    <cellStyle name="Normal 2 2 6 3 2 6 2" xfId="17397"/>
    <cellStyle name="Normal 2 2 6 3 2 6 2 2" xfId="17398"/>
    <cellStyle name="Normal 2 2 6 3 2 6 3" xfId="17399"/>
    <cellStyle name="Normal 2 2 6 3 2 6 4" xfId="17400"/>
    <cellStyle name="Normal 2 2 6 3 2 7" xfId="17401"/>
    <cellStyle name="Normal 2 2 6 3 2 7 2" xfId="17402"/>
    <cellStyle name="Normal 2 2 6 3 2 8" xfId="17403"/>
    <cellStyle name="Normal 2 2 6 3 2 9" xfId="17404"/>
    <cellStyle name="Normal 2 2 6 3 2_Tab1" xfId="17405"/>
    <cellStyle name="Normal 2 2 6 3 3" xfId="17406"/>
    <cellStyle name="Normal 2 2 6 3 3 2" xfId="17407"/>
    <cellStyle name="Normal 2 2 6 3 3 2 2" xfId="17408"/>
    <cellStyle name="Normal 2 2 6 3 3 2 2 2" xfId="17409"/>
    <cellStyle name="Normal 2 2 6 3 3 2 2 2 2" xfId="17410"/>
    <cellStyle name="Normal 2 2 6 3 3 2 2 3" xfId="17411"/>
    <cellStyle name="Normal 2 2 6 3 3 2 2 4" xfId="17412"/>
    <cellStyle name="Normal 2 2 6 3 3 2 3" xfId="17413"/>
    <cellStyle name="Normal 2 2 6 3 3 2 3 2" xfId="17414"/>
    <cellStyle name="Normal 2 2 6 3 3 2 4" xfId="17415"/>
    <cellStyle name="Normal 2 2 6 3 3 2 5" xfId="17416"/>
    <cellStyle name="Normal 2 2 6 3 3 3" xfId="17417"/>
    <cellStyle name="Normal 2 2 6 3 3 3 2" xfId="17418"/>
    <cellStyle name="Normal 2 2 6 3 3 3 2 2" xfId="17419"/>
    <cellStyle name="Normal 2 2 6 3 3 3 3" xfId="17420"/>
    <cellStyle name="Normal 2 2 6 3 3 3 4" xfId="17421"/>
    <cellStyle name="Normal 2 2 6 3 3 4" xfId="17422"/>
    <cellStyle name="Normal 2 2 6 3 3 4 2" xfId="17423"/>
    <cellStyle name="Normal 2 2 6 3 3 4 2 2" xfId="17424"/>
    <cellStyle name="Normal 2 2 6 3 3 4 3" xfId="17425"/>
    <cellStyle name="Normal 2 2 6 3 3 4 4" xfId="17426"/>
    <cellStyle name="Normal 2 2 6 3 3 5" xfId="17427"/>
    <cellStyle name="Normal 2 2 6 3 3 5 2" xfId="17428"/>
    <cellStyle name="Normal 2 2 6 3 3 6" xfId="17429"/>
    <cellStyle name="Normal 2 2 6 3 3 7" xfId="17430"/>
    <cellStyle name="Normal 2 2 6 3 4" xfId="17431"/>
    <cellStyle name="Normal 2 2 6 3 4 2" xfId="17432"/>
    <cellStyle name="Normal 2 2 6 3 4 2 2" xfId="17433"/>
    <cellStyle name="Normal 2 2 6 3 4 2 2 2" xfId="17434"/>
    <cellStyle name="Normal 2 2 6 3 4 2 2 2 2" xfId="17435"/>
    <cellStyle name="Normal 2 2 6 3 4 2 2 3" xfId="17436"/>
    <cellStyle name="Normal 2 2 6 3 4 2 2 4" xfId="17437"/>
    <cellStyle name="Normal 2 2 6 3 4 2 3" xfId="17438"/>
    <cellStyle name="Normal 2 2 6 3 4 2 3 2" xfId="17439"/>
    <cellStyle name="Normal 2 2 6 3 4 2 4" xfId="17440"/>
    <cellStyle name="Normal 2 2 6 3 4 2 5" xfId="17441"/>
    <cellStyle name="Normal 2 2 6 3 4 3" xfId="17442"/>
    <cellStyle name="Normal 2 2 6 3 4 3 2" xfId="17443"/>
    <cellStyle name="Normal 2 2 6 3 4 3 2 2" xfId="17444"/>
    <cellStyle name="Normal 2 2 6 3 4 3 3" xfId="17445"/>
    <cellStyle name="Normal 2 2 6 3 4 3 4" xfId="17446"/>
    <cellStyle name="Normal 2 2 6 3 4 4" xfId="17447"/>
    <cellStyle name="Normal 2 2 6 3 4 4 2" xfId="17448"/>
    <cellStyle name="Normal 2 2 6 3 4 4 2 2" xfId="17449"/>
    <cellStyle name="Normal 2 2 6 3 4 4 3" xfId="17450"/>
    <cellStyle name="Normal 2 2 6 3 4 4 4" xfId="17451"/>
    <cellStyle name="Normal 2 2 6 3 4 5" xfId="17452"/>
    <cellStyle name="Normal 2 2 6 3 4 5 2" xfId="17453"/>
    <cellStyle name="Normal 2 2 6 3 4 6" xfId="17454"/>
    <cellStyle name="Normal 2 2 6 3 4 7" xfId="17455"/>
    <cellStyle name="Normal 2 2 6 3 5" xfId="17456"/>
    <cellStyle name="Normal 2 2 6 3 5 2" xfId="17457"/>
    <cellStyle name="Normal 2 2 6 3 5 2 2" xfId="17458"/>
    <cellStyle name="Normal 2 2 6 3 5 2 2 2" xfId="17459"/>
    <cellStyle name="Normal 2 2 6 3 5 2 3" xfId="17460"/>
    <cellStyle name="Normal 2 2 6 3 5 2 4" xfId="17461"/>
    <cellStyle name="Normal 2 2 6 3 5 3" xfId="17462"/>
    <cellStyle name="Normal 2 2 6 3 5 3 2" xfId="17463"/>
    <cellStyle name="Normal 2 2 6 3 5 4" xfId="17464"/>
    <cellStyle name="Normal 2 2 6 3 5 5" xfId="17465"/>
    <cellStyle name="Normal 2 2 6 3 6" xfId="17466"/>
    <cellStyle name="Normal 2 2 6 3 6 2" xfId="17467"/>
    <cellStyle name="Normal 2 2 6 3 6 2 2" xfId="17468"/>
    <cellStyle name="Normal 2 2 6 3 6 3" xfId="17469"/>
    <cellStyle name="Normal 2 2 6 3 6 4" xfId="17470"/>
    <cellStyle name="Normal 2 2 6 3 7" xfId="17471"/>
    <cellStyle name="Normal 2 2 6 3 7 2" xfId="17472"/>
    <cellStyle name="Normal 2 2 6 3 7 2 2" xfId="17473"/>
    <cellStyle name="Normal 2 2 6 3 7 3" xfId="17474"/>
    <cellStyle name="Normal 2 2 6 3 7 4" xfId="17475"/>
    <cellStyle name="Normal 2 2 6 3 8" xfId="17476"/>
    <cellStyle name="Normal 2 2 6 3 8 2" xfId="17477"/>
    <cellStyle name="Normal 2 2 6 3 9" xfId="17478"/>
    <cellStyle name="Normal 2 2 6 3_Tab1" xfId="17479"/>
    <cellStyle name="Normal 2 2 6 4" xfId="17480"/>
    <cellStyle name="Normal 2 2 6 4 2" xfId="17481"/>
    <cellStyle name="Normal 2 2 6 4 2 2" xfId="17482"/>
    <cellStyle name="Normal 2 2 6 4 2 2 2" xfId="17483"/>
    <cellStyle name="Normal 2 2 6 4 2 2 2 2" xfId="17484"/>
    <cellStyle name="Normal 2 2 6 4 2 2 2 2 2" xfId="17485"/>
    <cellStyle name="Normal 2 2 6 4 2 2 2 3" xfId="17486"/>
    <cellStyle name="Normal 2 2 6 4 2 2 2 4" xfId="17487"/>
    <cellStyle name="Normal 2 2 6 4 2 2 3" xfId="17488"/>
    <cellStyle name="Normal 2 2 6 4 2 2 3 2" xfId="17489"/>
    <cellStyle name="Normal 2 2 6 4 2 2 4" xfId="17490"/>
    <cellStyle name="Normal 2 2 6 4 2 2 5" xfId="17491"/>
    <cellStyle name="Normal 2 2 6 4 2 3" xfId="17492"/>
    <cellStyle name="Normal 2 2 6 4 2 3 2" xfId="17493"/>
    <cellStyle name="Normal 2 2 6 4 2 3 2 2" xfId="17494"/>
    <cellStyle name="Normal 2 2 6 4 2 3 3" xfId="17495"/>
    <cellStyle name="Normal 2 2 6 4 2 3 4" xfId="17496"/>
    <cellStyle name="Normal 2 2 6 4 2 4" xfId="17497"/>
    <cellStyle name="Normal 2 2 6 4 2 4 2" xfId="17498"/>
    <cellStyle name="Normal 2 2 6 4 2 4 2 2" xfId="17499"/>
    <cellStyle name="Normal 2 2 6 4 2 4 3" xfId="17500"/>
    <cellStyle name="Normal 2 2 6 4 2 4 4" xfId="17501"/>
    <cellStyle name="Normal 2 2 6 4 2 5" xfId="17502"/>
    <cellStyle name="Normal 2 2 6 4 2 5 2" xfId="17503"/>
    <cellStyle name="Normal 2 2 6 4 2 6" xfId="17504"/>
    <cellStyle name="Normal 2 2 6 4 2 7" xfId="17505"/>
    <cellStyle name="Normal 2 2 6 4 3" xfId="17506"/>
    <cellStyle name="Normal 2 2 6 4 3 2" xfId="17507"/>
    <cellStyle name="Normal 2 2 6 4 3 2 2" xfId="17508"/>
    <cellStyle name="Normal 2 2 6 4 3 2 2 2" xfId="17509"/>
    <cellStyle name="Normal 2 2 6 4 3 2 2 2 2" xfId="17510"/>
    <cellStyle name="Normal 2 2 6 4 3 2 2 3" xfId="17511"/>
    <cellStyle name="Normal 2 2 6 4 3 2 2 4" xfId="17512"/>
    <cellStyle name="Normal 2 2 6 4 3 2 3" xfId="17513"/>
    <cellStyle name="Normal 2 2 6 4 3 2 3 2" xfId="17514"/>
    <cellStyle name="Normal 2 2 6 4 3 2 4" xfId="17515"/>
    <cellStyle name="Normal 2 2 6 4 3 2 5" xfId="17516"/>
    <cellStyle name="Normal 2 2 6 4 3 3" xfId="17517"/>
    <cellStyle name="Normal 2 2 6 4 3 3 2" xfId="17518"/>
    <cellStyle name="Normal 2 2 6 4 3 3 2 2" xfId="17519"/>
    <cellStyle name="Normal 2 2 6 4 3 3 3" xfId="17520"/>
    <cellStyle name="Normal 2 2 6 4 3 3 4" xfId="17521"/>
    <cellStyle name="Normal 2 2 6 4 3 4" xfId="17522"/>
    <cellStyle name="Normal 2 2 6 4 3 4 2" xfId="17523"/>
    <cellStyle name="Normal 2 2 6 4 3 4 2 2" xfId="17524"/>
    <cellStyle name="Normal 2 2 6 4 3 4 3" xfId="17525"/>
    <cellStyle name="Normal 2 2 6 4 3 4 4" xfId="17526"/>
    <cellStyle name="Normal 2 2 6 4 3 5" xfId="17527"/>
    <cellStyle name="Normal 2 2 6 4 3 5 2" xfId="17528"/>
    <cellStyle name="Normal 2 2 6 4 3 6" xfId="17529"/>
    <cellStyle name="Normal 2 2 6 4 3 7" xfId="17530"/>
    <cellStyle name="Normal 2 2 6 4 4" xfId="17531"/>
    <cellStyle name="Normal 2 2 6 4 4 2" xfId="17532"/>
    <cellStyle name="Normal 2 2 6 4 4 2 2" xfId="17533"/>
    <cellStyle name="Normal 2 2 6 4 4 2 2 2" xfId="17534"/>
    <cellStyle name="Normal 2 2 6 4 4 2 3" xfId="17535"/>
    <cellStyle name="Normal 2 2 6 4 4 2 4" xfId="17536"/>
    <cellStyle name="Normal 2 2 6 4 4 3" xfId="17537"/>
    <cellStyle name="Normal 2 2 6 4 4 3 2" xfId="17538"/>
    <cellStyle name="Normal 2 2 6 4 4 4" xfId="17539"/>
    <cellStyle name="Normal 2 2 6 4 4 5" xfId="17540"/>
    <cellStyle name="Normal 2 2 6 4 5" xfId="17541"/>
    <cellStyle name="Normal 2 2 6 4 5 2" xfId="17542"/>
    <cellStyle name="Normal 2 2 6 4 5 2 2" xfId="17543"/>
    <cellStyle name="Normal 2 2 6 4 5 3" xfId="17544"/>
    <cellStyle name="Normal 2 2 6 4 5 4" xfId="17545"/>
    <cellStyle name="Normal 2 2 6 4 6" xfId="17546"/>
    <cellStyle name="Normal 2 2 6 4 6 2" xfId="17547"/>
    <cellStyle name="Normal 2 2 6 4 6 2 2" xfId="17548"/>
    <cellStyle name="Normal 2 2 6 4 6 3" xfId="17549"/>
    <cellStyle name="Normal 2 2 6 4 6 4" xfId="17550"/>
    <cellStyle name="Normal 2 2 6 4 7" xfId="17551"/>
    <cellStyle name="Normal 2 2 6 4 7 2" xfId="17552"/>
    <cellStyle name="Normal 2 2 6 4 8" xfId="17553"/>
    <cellStyle name="Normal 2 2 6 4 9" xfId="17554"/>
    <cellStyle name="Normal 2 2 6 4_Tab1" xfId="17555"/>
    <cellStyle name="Normal 2 2 6 5" xfId="17556"/>
    <cellStyle name="Normal 2 2 6 5 2" xfId="17557"/>
    <cellStyle name="Normal 2 2 6 5 2 2" xfId="17558"/>
    <cellStyle name="Normal 2 2 6 5 2 2 2" xfId="17559"/>
    <cellStyle name="Normal 2 2 6 5 2 2 2 2" xfId="17560"/>
    <cellStyle name="Normal 2 2 6 5 2 2 3" xfId="17561"/>
    <cellStyle name="Normal 2 2 6 5 2 2 4" xfId="17562"/>
    <cellStyle name="Normal 2 2 6 5 2 3" xfId="17563"/>
    <cellStyle name="Normal 2 2 6 5 2 3 2" xfId="17564"/>
    <cellStyle name="Normal 2 2 6 5 2 4" xfId="17565"/>
    <cellStyle name="Normal 2 2 6 5 2 5" xfId="17566"/>
    <cellStyle name="Normal 2 2 6 5 3" xfId="17567"/>
    <cellStyle name="Normal 2 2 6 5 3 2" xfId="17568"/>
    <cellStyle name="Normal 2 2 6 5 3 2 2" xfId="17569"/>
    <cellStyle name="Normal 2 2 6 5 3 3" xfId="17570"/>
    <cellStyle name="Normal 2 2 6 5 3 4" xfId="17571"/>
    <cellStyle name="Normal 2 2 6 5 4" xfId="17572"/>
    <cellStyle name="Normal 2 2 6 5 4 2" xfId="17573"/>
    <cellStyle name="Normal 2 2 6 5 4 2 2" xfId="17574"/>
    <cellStyle name="Normal 2 2 6 5 4 3" xfId="17575"/>
    <cellStyle name="Normal 2 2 6 5 4 4" xfId="17576"/>
    <cellStyle name="Normal 2 2 6 5 5" xfId="17577"/>
    <cellStyle name="Normal 2 2 6 5 5 2" xfId="17578"/>
    <cellStyle name="Normal 2 2 6 5 6" xfId="17579"/>
    <cellStyle name="Normal 2 2 6 5 7" xfId="17580"/>
    <cellStyle name="Normal 2 2 6 6" xfId="17581"/>
    <cellStyle name="Normal 2 2 6 6 2" xfId="17582"/>
    <cellStyle name="Normal 2 2 6 6 2 2" xfId="17583"/>
    <cellStyle name="Normal 2 2 6 6 2 2 2" xfId="17584"/>
    <cellStyle name="Normal 2 2 6 6 2 2 2 2" xfId="17585"/>
    <cellStyle name="Normal 2 2 6 6 2 2 3" xfId="17586"/>
    <cellStyle name="Normal 2 2 6 6 2 2 4" xfId="17587"/>
    <cellStyle name="Normal 2 2 6 6 2 3" xfId="17588"/>
    <cellStyle name="Normal 2 2 6 6 2 3 2" xfId="17589"/>
    <cellStyle name="Normal 2 2 6 6 2 4" xfId="17590"/>
    <cellStyle name="Normal 2 2 6 6 2 5" xfId="17591"/>
    <cellStyle name="Normal 2 2 6 6 3" xfId="17592"/>
    <cellStyle name="Normal 2 2 6 6 3 2" xfId="17593"/>
    <cellStyle name="Normal 2 2 6 6 3 2 2" xfId="17594"/>
    <cellStyle name="Normal 2 2 6 6 3 3" xfId="17595"/>
    <cellStyle name="Normal 2 2 6 6 3 4" xfId="17596"/>
    <cellStyle name="Normal 2 2 6 6 4" xfId="17597"/>
    <cellStyle name="Normal 2 2 6 6 4 2" xfId="17598"/>
    <cellStyle name="Normal 2 2 6 6 4 2 2" xfId="17599"/>
    <cellStyle name="Normal 2 2 6 6 4 3" xfId="17600"/>
    <cellStyle name="Normal 2 2 6 6 4 4" xfId="17601"/>
    <cellStyle name="Normal 2 2 6 6 5" xfId="17602"/>
    <cellStyle name="Normal 2 2 6 6 5 2" xfId="17603"/>
    <cellStyle name="Normal 2 2 6 6 6" xfId="17604"/>
    <cellStyle name="Normal 2 2 6 6 7" xfId="17605"/>
    <cellStyle name="Normal 2 2 6 7" xfId="17606"/>
    <cellStyle name="Normal 2 2 6 7 2" xfId="17607"/>
    <cellStyle name="Normal 2 2 6 7 2 2" xfId="17608"/>
    <cellStyle name="Normal 2 2 6 7 2 2 2" xfId="17609"/>
    <cellStyle name="Normal 2 2 6 7 2 3" xfId="17610"/>
    <cellStyle name="Normal 2 2 6 7 2 4" xfId="17611"/>
    <cellStyle name="Normal 2 2 6 7 3" xfId="17612"/>
    <cellStyle name="Normal 2 2 6 7 3 2" xfId="17613"/>
    <cellStyle name="Normal 2 2 6 7 4" xfId="17614"/>
    <cellStyle name="Normal 2 2 6 7 5" xfId="17615"/>
    <cellStyle name="Normal 2 2 6 8" xfId="17616"/>
    <cellStyle name="Normal 2 2 6 8 2" xfId="17617"/>
    <cellStyle name="Normal 2 2 6 8 2 2" xfId="17618"/>
    <cellStyle name="Normal 2 2 6 8 3" xfId="17619"/>
    <cellStyle name="Normal 2 2 6 8 4" xfId="17620"/>
    <cellStyle name="Normal 2 2 6 9" xfId="17621"/>
    <cellStyle name="Normal 2 2 6 9 2" xfId="17622"/>
    <cellStyle name="Normal 2 2 6 9 2 2" xfId="17623"/>
    <cellStyle name="Normal 2 2 6 9 3" xfId="17624"/>
    <cellStyle name="Normal 2 2 6 9 4" xfId="17625"/>
    <cellStyle name="Normal 2 2 6_Tab1" xfId="17626"/>
    <cellStyle name="Normal 2 2 7" xfId="17627"/>
    <cellStyle name="Normal 2 2 7 10" xfId="17628"/>
    <cellStyle name="Normal 2 2 7 10 2" xfId="17629"/>
    <cellStyle name="Normal 2 2 7 11" xfId="17630"/>
    <cellStyle name="Normal 2 2 7 12" xfId="17631"/>
    <cellStyle name="Normal 2 2 7 2" xfId="17632"/>
    <cellStyle name="Normal 2 2 7 2 10" xfId="17633"/>
    <cellStyle name="Normal 2 2 7 2 11" xfId="17634"/>
    <cellStyle name="Normal 2 2 7 2 2" xfId="17635"/>
    <cellStyle name="Normal 2 2 7 2 2 10" xfId="17636"/>
    <cellStyle name="Normal 2 2 7 2 2 2" xfId="17637"/>
    <cellStyle name="Normal 2 2 7 2 2 2 2" xfId="17638"/>
    <cellStyle name="Normal 2 2 7 2 2 2 2 2" xfId="17639"/>
    <cellStyle name="Normal 2 2 7 2 2 2 2 2 2" xfId="17640"/>
    <cellStyle name="Normal 2 2 7 2 2 2 2 2 2 2" xfId="17641"/>
    <cellStyle name="Normal 2 2 7 2 2 2 2 2 2 2 2" xfId="17642"/>
    <cellStyle name="Normal 2 2 7 2 2 2 2 2 2 3" xfId="17643"/>
    <cellStyle name="Normal 2 2 7 2 2 2 2 2 2 4" xfId="17644"/>
    <cellStyle name="Normal 2 2 7 2 2 2 2 2 3" xfId="17645"/>
    <cellStyle name="Normal 2 2 7 2 2 2 2 2 3 2" xfId="17646"/>
    <cellStyle name="Normal 2 2 7 2 2 2 2 2 4" xfId="17647"/>
    <cellStyle name="Normal 2 2 7 2 2 2 2 2 5" xfId="17648"/>
    <cellStyle name="Normal 2 2 7 2 2 2 2 3" xfId="17649"/>
    <cellStyle name="Normal 2 2 7 2 2 2 2 3 2" xfId="17650"/>
    <cellStyle name="Normal 2 2 7 2 2 2 2 3 2 2" xfId="17651"/>
    <cellStyle name="Normal 2 2 7 2 2 2 2 3 3" xfId="17652"/>
    <cellStyle name="Normal 2 2 7 2 2 2 2 3 4" xfId="17653"/>
    <cellStyle name="Normal 2 2 7 2 2 2 2 4" xfId="17654"/>
    <cellStyle name="Normal 2 2 7 2 2 2 2 4 2" xfId="17655"/>
    <cellStyle name="Normal 2 2 7 2 2 2 2 4 2 2" xfId="17656"/>
    <cellStyle name="Normal 2 2 7 2 2 2 2 4 3" xfId="17657"/>
    <cellStyle name="Normal 2 2 7 2 2 2 2 4 4" xfId="17658"/>
    <cellStyle name="Normal 2 2 7 2 2 2 2 5" xfId="17659"/>
    <cellStyle name="Normal 2 2 7 2 2 2 2 5 2" xfId="17660"/>
    <cellStyle name="Normal 2 2 7 2 2 2 2 6" xfId="17661"/>
    <cellStyle name="Normal 2 2 7 2 2 2 2 7" xfId="17662"/>
    <cellStyle name="Normal 2 2 7 2 2 2 3" xfId="17663"/>
    <cellStyle name="Normal 2 2 7 2 2 2 3 2" xfId="17664"/>
    <cellStyle name="Normal 2 2 7 2 2 2 3 2 2" xfId="17665"/>
    <cellStyle name="Normal 2 2 7 2 2 2 3 2 2 2" xfId="17666"/>
    <cellStyle name="Normal 2 2 7 2 2 2 3 2 2 2 2" xfId="17667"/>
    <cellStyle name="Normal 2 2 7 2 2 2 3 2 2 3" xfId="17668"/>
    <cellStyle name="Normal 2 2 7 2 2 2 3 2 2 4" xfId="17669"/>
    <cellStyle name="Normal 2 2 7 2 2 2 3 2 3" xfId="17670"/>
    <cellStyle name="Normal 2 2 7 2 2 2 3 2 3 2" xfId="17671"/>
    <cellStyle name="Normal 2 2 7 2 2 2 3 2 4" xfId="17672"/>
    <cellStyle name="Normal 2 2 7 2 2 2 3 2 5" xfId="17673"/>
    <cellStyle name="Normal 2 2 7 2 2 2 3 3" xfId="17674"/>
    <cellStyle name="Normal 2 2 7 2 2 2 3 3 2" xfId="17675"/>
    <cellStyle name="Normal 2 2 7 2 2 2 3 3 2 2" xfId="17676"/>
    <cellStyle name="Normal 2 2 7 2 2 2 3 3 3" xfId="17677"/>
    <cellStyle name="Normal 2 2 7 2 2 2 3 3 4" xfId="17678"/>
    <cellStyle name="Normal 2 2 7 2 2 2 3 4" xfId="17679"/>
    <cellStyle name="Normal 2 2 7 2 2 2 3 4 2" xfId="17680"/>
    <cellStyle name="Normal 2 2 7 2 2 2 3 4 2 2" xfId="17681"/>
    <cellStyle name="Normal 2 2 7 2 2 2 3 4 3" xfId="17682"/>
    <cellStyle name="Normal 2 2 7 2 2 2 3 4 4" xfId="17683"/>
    <cellStyle name="Normal 2 2 7 2 2 2 3 5" xfId="17684"/>
    <cellStyle name="Normal 2 2 7 2 2 2 3 5 2" xfId="17685"/>
    <cellStyle name="Normal 2 2 7 2 2 2 3 6" xfId="17686"/>
    <cellStyle name="Normal 2 2 7 2 2 2 3 7" xfId="17687"/>
    <cellStyle name="Normal 2 2 7 2 2 2 4" xfId="17688"/>
    <cellStyle name="Normal 2 2 7 2 2 2 4 2" xfId="17689"/>
    <cellStyle name="Normal 2 2 7 2 2 2 4 2 2" xfId="17690"/>
    <cellStyle name="Normal 2 2 7 2 2 2 4 2 2 2" xfId="17691"/>
    <cellStyle name="Normal 2 2 7 2 2 2 4 2 3" xfId="17692"/>
    <cellStyle name="Normal 2 2 7 2 2 2 4 2 4" xfId="17693"/>
    <cellStyle name="Normal 2 2 7 2 2 2 4 3" xfId="17694"/>
    <cellStyle name="Normal 2 2 7 2 2 2 4 3 2" xfId="17695"/>
    <cellStyle name="Normal 2 2 7 2 2 2 4 4" xfId="17696"/>
    <cellStyle name="Normal 2 2 7 2 2 2 4 5" xfId="17697"/>
    <cellStyle name="Normal 2 2 7 2 2 2 5" xfId="17698"/>
    <cellStyle name="Normal 2 2 7 2 2 2 5 2" xfId="17699"/>
    <cellStyle name="Normal 2 2 7 2 2 2 5 2 2" xfId="17700"/>
    <cellStyle name="Normal 2 2 7 2 2 2 5 3" xfId="17701"/>
    <cellStyle name="Normal 2 2 7 2 2 2 5 4" xfId="17702"/>
    <cellStyle name="Normal 2 2 7 2 2 2 6" xfId="17703"/>
    <cellStyle name="Normal 2 2 7 2 2 2 6 2" xfId="17704"/>
    <cellStyle name="Normal 2 2 7 2 2 2 6 2 2" xfId="17705"/>
    <cellStyle name="Normal 2 2 7 2 2 2 6 3" xfId="17706"/>
    <cellStyle name="Normal 2 2 7 2 2 2 6 4" xfId="17707"/>
    <cellStyle name="Normal 2 2 7 2 2 2 7" xfId="17708"/>
    <cellStyle name="Normal 2 2 7 2 2 2 7 2" xfId="17709"/>
    <cellStyle name="Normal 2 2 7 2 2 2 8" xfId="17710"/>
    <cellStyle name="Normal 2 2 7 2 2 2 9" xfId="17711"/>
    <cellStyle name="Normal 2 2 7 2 2 2_Tab1" xfId="17712"/>
    <cellStyle name="Normal 2 2 7 2 2 3" xfId="17713"/>
    <cellStyle name="Normal 2 2 7 2 2 3 2" xfId="17714"/>
    <cellStyle name="Normal 2 2 7 2 2 3 2 2" xfId="17715"/>
    <cellStyle name="Normal 2 2 7 2 2 3 2 2 2" xfId="17716"/>
    <cellStyle name="Normal 2 2 7 2 2 3 2 2 2 2" xfId="17717"/>
    <cellStyle name="Normal 2 2 7 2 2 3 2 2 3" xfId="17718"/>
    <cellStyle name="Normal 2 2 7 2 2 3 2 2 4" xfId="17719"/>
    <cellStyle name="Normal 2 2 7 2 2 3 2 3" xfId="17720"/>
    <cellStyle name="Normal 2 2 7 2 2 3 2 3 2" xfId="17721"/>
    <cellStyle name="Normal 2 2 7 2 2 3 2 4" xfId="17722"/>
    <cellStyle name="Normal 2 2 7 2 2 3 2 5" xfId="17723"/>
    <cellStyle name="Normal 2 2 7 2 2 3 3" xfId="17724"/>
    <cellStyle name="Normal 2 2 7 2 2 3 3 2" xfId="17725"/>
    <cellStyle name="Normal 2 2 7 2 2 3 3 2 2" xfId="17726"/>
    <cellStyle name="Normal 2 2 7 2 2 3 3 3" xfId="17727"/>
    <cellStyle name="Normal 2 2 7 2 2 3 3 4" xfId="17728"/>
    <cellStyle name="Normal 2 2 7 2 2 3 4" xfId="17729"/>
    <cellStyle name="Normal 2 2 7 2 2 3 4 2" xfId="17730"/>
    <cellStyle name="Normal 2 2 7 2 2 3 4 2 2" xfId="17731"/>
    <cellStyle name="Normal 2 2 7 2 2 3 4 3" xfId="17732"/>
    <cellStyle name="Normal 2 2 7 2 2 3 4 4" xfId="17733"/>
    <cellStyle name="Normal 2 2 7 2 2 3 5" xfId="17734"/>
    <cellStyle name="Normal 2 2 7 2 2 3 5 2" xfId="17735"/>
    <cellStyle name="Normal 2 2 7 2 2 3 6" xfId="17736"/>
    <cellStyle name="Normal 2 2 7 2 2 3 7" xfId="17737"/>
    <cellStyle name="Normal 2 2 7 2 2 4" xfId="17738"/>
    <cellStyle name="Normal 2 2 7 2 2 4 2" xfId="17739"/>
    <cellStyle name="Normal 2 2 7 2 2 4 2 2" xfId="17740"/>
    <cellStyle name="Normal 2 2 7 2 2 4 2 2 2" xfId="17741"/>
    <cellStyle name="Normal 2 2 7 2 2 4 2 2 2 2" xfId="17742"/>
    <cellStyle name="Normal 2 2 7 2 2 4 2 2 3" xfId="17743"/>
    <cellStyle name="Normal 2 2 7 2 2 4 2 2 4" xfId="17744"/>
    <cellStyle name="Normal 2 2 7 2 2 4 2 3" xfId="17745"/>
    <cellStyle name="Normal 2 2 7 2 2 4 2 3 2" xfId="17746"/>
    <cellStyle name="Normal 2 2 7 2 2 4 2 4" xfId="17747"/>
    <cellStyle name="Normal 2 2 7 2 2 4 2 5" xfId="17748"/>
    <cellStyle name="Normal 2 2 7 2 2 4 3" xfId="17749"/>
    <cellStyle name="Normal 2 2 7 2 2 4 3 2" xfId="17750"/>
    <cellStyle name="Normal 2 2 7 2 2 4 3 2 2" xfId="17751"/>
    <cellStyle name="Normal 2 2 7 2 2 4 3 3" xfId="17752"/>
    <cellStyle name="Normal 2 2 7 2 2 4 3 4" xfId="17753"/>
    <cellStyle name="Normal 2 2 7 2 2 4 4" xfId="17754"/>
    <cellStyle name="Normal 2 2 7 2 2 4 4 2" xfId="17755"/>
    <cellStyle name="Normal 2 2 7 2 2 4 4 2 2" xfId="17756"/>
    <cellStyle name="Normal 2 2 7 2 2 4 4 3" xfId="17757"/>
    <cellStyle name="Normal 2 2 7 2 2 4 4 4" xfId="17758"/>
    <cellStyle name="Normal 2 2 7 2 2 4 5" xfId="17759"/>
    <cellStyle name="Normal 2 2 7 2 2 4 5 2" xfId="17760"/>
    <cellStyle name="Normal 2 2 7 2 2 4 6" xfId="17761"/>
    <cellStyle name="Normal 2 2 7 2 2 4 7" xfId="17762"/>
    <cellStyle name="Normal 2 2 7 2 2 5" xfId="17763"/>
    <cellStyle name="Normal 2 2 7 2 2 5 2" xfId="17764"/>
    <cellStyle name="Normal 2 2 7 2 2 5 2 2" xfId="17765"/>
    <cellStyle name="Normal 2 2 7 2 2 5 2 2 2" xfId="17766"/>
    <cellStyle name="Normal 2 2 7 2 2 5 2 3" xfId="17767"/>
    <cellStyle name="Normal 2 2 7 2 2 5 2 4" xfId="17768"/>
    <cellStyle name="Normal 2 2 7 2 2 5 3" xfId="17769"/>
    <cellStyle name="Normal 2 2 7 2 2 5 3 2" xfId="17770"/>
    <cellStyle name="Normal 2 2 7 2 2 5 4" xfId="17771"/>
    <cellStyle name="Normal 2 2 7 2 2 5 5" xfId="17772"/>
    <cellStyle name="Normal 2 2 7 2 2 6" xfId="17773"/>
    <cellStyle name="Normal 2 2 7 2 2 6 2" xfId="17774"/>
    <cellStyle name="Normal 2 2 7 2 2 6 2 2" xfId="17775"/>
    <cellStyle name="Normal 2 2 7 2 2 6 3" xfId="17776"/>
    <cellStyle name="Normal 2 2 7 2 2 6 4" xfId="17777"/>
    <cellStyle name="Normal 2 2 7 2 2 7" xfId="17778"/>
    <cellStyle name="Normal 2 2 7 2 2 7 2" xfId="17779"/>
    <cellStyle name="Normal 2 2 7 2 2 7 2 2" xfId="17780"/>
    <cellStyle name="Normal 2 2 7 2 2 7 3" xfId="17781"/>
    <cellStyle name="Normal 2 2 7 2 2 7 4" xfId="17782"/>
    <cellStyle name="Normal 2 2 7 2 2 8" xfId="17783"/>
    <cellStyle name="Normal 2 2 7 2 2 8 2" xfId="17784"/>
    <cellStyle name="Normal 2 2 7 2 2 9" xfId="17785"/>
    <cellStyle name="Normal 2 2 7 2 2_Tab1" xfId="17786"/>
    <cellStyle name="Normal 2 2 7 2 3" xfId="17787"/>
    <cellStyle name="Normal 2 2 7 2 3 2" xfId="17788"/>
    <cellStyle name="Normal 2 2 7 2 3 2 2" xfId="17789"/>
    <cellStyle name="Normal 2 2 7 2 3 2 2 2" xfId="17790"/>
    <cellStyle name="Normal 2 2 7 2 3 2 2 2 2" xfId="17791"/>
    <cellStyle name="Normal 2 2 7 2 3 2 2 2 2 2" xfId="17792"/>
    <cellStyle name="Normal 2 2 7 2 3 2 2 2 3" xfId="17793"/>
    <cellStyle name="Normal 2 2 7 2 3 2 2 2 4" xfId="17794"/>
    <cellStyle name="Normal 2 2 7 2 3 2 2 3" xfId="17795"/>
    <cellStyle name="Normal 2 2 7 2 3 2 2 3 2" xfId="17796"/>
    <cellStyle name="Normal 2 2 7 2 3 2 2 4" xfId="17797"/>
    <cellStyle name="Normal 2 2 7 2 3 2 2 5" xfId="17798"/>
    <cellStyle name="Normal 2 2 7 2 3 2 3" xfId="17799"/>
    <cellStyle name="Normal 2 2 7 2 3 2 3 2" xfId="17800"/>
    <cellStyle name="Normal 2 2 7 2 3 2 3 2 2" xfId="17801"/>
    <cellStyle name="Normal 2 2 7 2 3 2 3 3" xfId="17802"/>
    <cellStyle name="Normal 2 2 7 2 3 2 3 4" xfId="17803"/>
    <cellStyle name="Normal 2 2 7 2 3 2 4" xfId="17804"/>
    <cellStyle name="Normal 2 2 7 2 3 2 4 2" xfId="17805"/>
    <cellStyle name="Normal 2 2 7 2 3 2 4 2 2" xfId="17806"/>
    <cellStyle name="Normal 2 2 7 2 3 2 4 3" xfId="17807"/>
    <cellStyle name="Normal 2 2 7 2 3 2 4 4" xfId="17808"/>
    <cellStyle name="Normal 2 2 7 2 3 2 5" xfId="17809"/>
    <cellStyle name="Normal 2 2 7 2 3 2 5 2" xfId="17810"/>
    <cellStyle name="Normal 2 2 7 2 3 2 6" xfId="17811"/>
    <cellStyle name="Normal 2 2 7 2 3 2 7" xfId="17812"/>
    <cellStyle name="Normal 2 2 7 2 3 3" xfId="17813"/>
    <cellStyle name="Normal 2 2 7 2 3 3 2" xfId="17814"/>
    <cellStyle name="Normal 2 2 7 2 3 3 2 2" xfId="17815"/>
    <cellStyle name="Normal 2 2 7 2 3 3 2 2 2" xfId="17816"/>
    <cellStyle name="Normal 2 2 7 2 3 3 2 2 2 2" xfId="17817"/>
    <cellStyle name="Normal 2 2 7 2 3 3 2 2 3" xfId="17818"/>
    <cellStyle name="Normal 2 2 7 2 3 3 2 2 4" xfId="17819"/>
    <cellStyle name="Normal 2 2 7 2 3 3 2 3" xfId="17820"/>
    <cellStyle name="Normal 2 2 7 2 3 3 2 3 2" xfId="17821"/>
    <cellStyle name="Normal 2 2 7 2 3 3 2 4" xfId="17822"/>
    <cellStyle name="Normal 2 2 7 2 3 3 2 5" xfId="17823"/>
    <cellStyle name="Normal 2 2 7 2 3 3 3" xfId="17824"/>
    <cellStyle name="Normal 2 2 7 2 3 3 3 2" xfId="17825"/>
    <cellStyle name="Normal 2 2 7 2 3 3 3 2 2" xfId="17826"/>
    <cellStyle name="Normal 2 2 7 2 3 3 3 3" xfId="17827"/>
    <cellStyle name="Normal 2 2 7 2 3 3 3 4" xfId="17828"/>
    <cellStyle name="Normal 2 2 7 2 3 3 4" xfId="17829"/>
    <cellStyle name="Normal 2 2 7 2 3 3 4 2" xfId="17830"/>
    <cellStyle name="Normal 2 2 7 2 3 3 4 2 2" xfId="17831"/>
    <cellStyle name="Normal 2 2 7 2 3 3 4 3" xfId="17832"/>
    <cellStyle name="Normal 2 2 7 2 3 3 4 4" xfId="17833"/>
    <cellStyle name="Normal 2 2 7 2 3 3 5" xfId="17834"/>
    <cellStyle name="Normal 2 2 7 2 3 3 5 2" xfId="17835"/>
    <cellStyle name="Normal 2 2 7 2 3 3 6" xfId="17836"/>
    <cellStyle name="Normal 2 2 7 2 3 3 7" xfId="17837"/>
    <cellStyle name="Normal 2 2 7 2 3 4" xfId="17838"/>
    <cellStyle name="Normal 2 2 7 2 3 4 2" xfId="17839"/>
    <cellStyle name="Normal 2 2 7 2 3 4 2 2" xfId="17840"/>
    <cellStyle name="Normal 2 2 7 2 3 4 2 2 2" xfId="17841"/>
    <cellStyle name="Normal 2 2 7 2 3 4 2 3" xfId="17842"/>
    <cellStyle name="Normal 2 2 7 2 3 4 2 4" xfId="17843"/>
    <cellStyle name="Normal 2 2 7 2 3 4 3" xfId="17844"/>
    <cellStyle name="Normal 2 2 7 2 3 4 3 2" xfId="17845"/>
    <cellStyle name="Normal 2 2 7 2 3 4 4" xfId="17846"/>
    <cellStyle name="Normal 2 2 7 2 3 4 5" xfId="17847"/>
    <cellStyle name="Normal 2 2 7 2 3 5" xfId="17848"/>
    <cellStyle name="Normal 2 2 7 2 3 5 2" xfId="17849"/>
    <cellStyle name="Normal 2 2 7 2 3 5 2 2" xfId="17850"/>
    <cellStyle name="Normal 2 2 7 2 3 5 3" xfId="17851"/>
    <cellStyle name="Normal 2 2 7 2 3 5 4" xfId="17852"/>
    <cellStyle name="Normal 2 2 7 2 3 6" xfId="17853"/>
    <cellStyle name="Normal 2 2 7 2 3 6 2" xfId="17854"/>
    <cellStyle name="Normal 2 2 7 2 3 6 2 2" xfId="17855"/>
    <cellStyle name="Normal 2 2 7 2 3 6 3" xfId="17856"/>
    <cellStyle name="Normal 2 2 7 2 3 6 4" xfId="17857"/>
    <cellStyle name="Normal 2 2 7 2 3 7" xfId="17858"/>
    <cellStyle name="Normal 2 2 7 2 3 7 2" xfId="17859"/>
    <cellStyle name="Normal 2 2 7 2 3 8" xfId="17860"/>
    <cellStyle name="Normal 2 2 7 2 3 9" xfId="17861"/>
    <cellStyle name="Normal 2 2 7 2 3_Tab1" xfId="17862"/>
    <cellStyle name="Normal 2 2 7 2 4" xfId="17863"/>
    <cellStyle name="Normal 2 2 7 2 4 2" xfId="17864"/>
    <cellStyle name="Normal 2 2 7 2 4 2 2" xfId="17865"/>
    <cellStyle name="Normal 2 2 7 2 4 2 2 2" xfId="17866"/>
    <cellStyle name="Normal 2 2 7 2 4 2 2 2 2" xfId="17867"/>
    <cellStyle name="Normal 2 2 7 2 4 2 2 3" xfId="17868"/>
    <cellStyle name="Normal 2 2 7 2 4 2 2 4" xfId="17869"/>
    <cellStyle name="Normal 2 2 7 2 4 2 3" xfId="17870"/>
    <cellStyle name="Normal 2 2 7 2 4 2 3 2" xfId="17871"/>
    <cellStyle name="Normal 2 2 7 2 4 2 4" xfId="17872"/>
    <cellStyle name="Normal 2 2 7 2 4 2 5" xfId="17873"/>
    <cellStyle name="Normal 2 2 7 2 4 3" xfId="17874"/>
    <cellStyle name="Normal 2 2 7 2 4 3 2" xfId="17875"/>
    <cellStyle name="Normal 2 2 7 2 4 3 2 2" xfId="17876"/>
    <cellStyle name="Normal 2 2 7 2 4 3 3" xfId="17877"/>
    <cellStyle name="Normal 2 2 7 2 4 3 4" xfId="17878"/>
    <cellStyle name="Normal 2 2 7 2 4 4" xfId="17879"/>
    <cellStyle name="Normal 2 2 7 2 4 4 2" xfId="17880"/>
    <cellStyle name="Normal 2 2 7 2 4 4 2 2" xfId="17881"/>
    <cellStyle name="Normal 2 2 7 2 4 4 3" xfId="17882"/>
    <cellStyle name="Normal 2 2 7 2 4 4 4" xfId="17883"/>
    <cellStyle name="Normal 2 2 7 2 4 5" xfId="17884"/>
    <cellStyle name="Normal 2 2 7 2 4 5 2" xfId="17885"/>
    <cellStyle name="Normal 2 2 7 2 4 6" xfId="17886"/>
    <cellStyle name="Normal 2 2 7 2 4 7" xfId="17887"/>
    <cellStyle name="Normal 2 2 7 2 5" xfId="17888"/>
    <cellStyle name="Normal 2 2 7 2 5 2" xfId="17889"/>
    <cellStyle name="Normal 2 2 7 2 5 2 2" xfId="17890"/>
    <cellStyle name="Normal 2 2 7 2 5 2 2 2" xfId="17891"/>
    <cellStyle name="Normal 2 2 7 2 5 2 2 2 2" xfId="17892"/>
    <cellStyle name="Normal 2 2 7 2 5 2 2 3" xfId="17893"/>
    <cellStyle name="Normal 2 2 7 2 5 2 2 4" xfId="17894"/>
    <cellStyle name="Normal 2 2 7 2 5 2 3" xfId="17895"/>
    <cellStyle name="Normal 2 2 7 2 5 2 3 2" xfId="17896"/>
    <cellStyle name="Normal 2 2 7 2 5 2 4" xfId="17897"/>
    <cellStyle name="Normal 2 2 7 2 5 2 5" xfId="17898"/>
    <cellStyle name="Normal 2 2 7 2 5 3" xfId="17899"/>
    <cellStyle name="Normal 2 2 7 2 5 3 2" xfId="17900"/>
    <cellStyle name="Normal 2 2 7 2 5 3 2 2" xfId="17901"/>
    <cellStyle name="Normal 2 2 7 2 5 3 3" xfId="17902"/>
    <cellStyle name="Normal 2 2 7 2 5 3 4" xfId="17903"/>
    <cellStyle name="Normal 2 2 7 2 5 4" xfId="17904"/>
    <cellStyle name="Normal 2 2 7 2 5 4 2" xfId="17905"/>
    <cellStyle name="Normal 2 2 7 2 5 4 2 2" xfId="17906"/>
    <cellStyle name="Normal 2 2 7 2 5 4 3" xfId="17907"/>
    <cellStyle name="Normal 2 2 7 2 5 4 4" xfId="17908"/>
    <cellStyle name="Normal 2 2 7 2 5 5" xfId="17909"/>
    <cellStyle name="Normal 2 2 7 2 5 5 2" xfId="17910"/>
    <cellStyle name="Normal 2 2 7 2 5 6" xfId="17911"/>
    <cellStyle name="Normal 2 2 7 2 5 7" xfId="17912"/>
    <cellStyle name="Normal 2 2 7 2 6" xfId="17913"/>
    <cellStyle name="Normal 2 2 7 2 6 2" xfId="17914"/>
    <cellStyle name="Normal 2 2 7 2 6 2 2" xfId="17915"/>
    <cellStyle name="Normal 2 2 7 2 6 2 2 2" xfId="17916"/>
    <cellStyle name="Normal 2 2 7 2 6 2 3" xfId="17917"/>
    <cellStyle name="Normal 2 2 7 2 6 2 4" xfId="17918"/>
    <cellStyle name="Normal 2 2 7 2 6 3" xfId="17919"/>
    <cellStyle name="Normal 2 2 7 2 6 3 2" xfId="17920"/>
    <cellStyle name="Normal 2 2 7 2 6 4" xfId="17921"/>
    <cellStyle name="Normal 2 2 7 2 6 5" xfId="17922"/>
    <cellStyle name="Normal 2 2 7 2 7" xfId="17923"/>
    <cellStyle name="Normal 2 2 7 2 7 2" xfId="17924"/>
    <cellStyle name="Normal 2 2 7 2 7 2 2" xfId="17925"/>
    <cellStyle name="Normal 2 2 7 2 7 3" xfId="17926"/>
    <cellStyle name="Normal 2 2 7 2 7 4" xfId="17927"/>
    <cellStyle name="Normal 2 2 7 2 8" xfId="17928"/>
    <cellStyle name="Normal 2 2 7 2 8 2" xfId="17929"/>
    <cellStyle name="Normal 2 2 7 2 8 2 2" xfId="17930"/>
    <cellStyle name="Normal 2 2 7 2 8 3" xfId="17931"/>
    <cellStyle name="Normal 2 2 7 2 8 4" xfId="17932"/>
    <cellStyle name="Normal 2 2 7 2 9" xfId="17933"/>
    <cellStyle name="Normal 2 2 7 2 9 2" xfId="17934"/>
    <cellStyle name="Normal 2 2 7 2_Tab1" xfId="17935"/>
    <cellStyle name="Normal 2 2 7 3" xfId="17936"/>
    <cellStyle name="Normal 2 2 7 3 10" xfId="17937"/>
    <cellStyle name="Normal 2 2 7 3 2" xfId="17938"/>
    <cellStyle name="Normal 2 2 7 3 2 2" xfId="17939"/>
    <cellStyle name="Normal 2 2 7 3 2 2 2" xfId="17940"/>
    <cellStyle name="Normal 2 2 7 3 2 2 2 2" xfId="17941"/>
    <cellStyle name="Normal 2 2 7 3 2 2 2 2 2" xfId="17942"/>
    <cellStyle name="Normal 2 2 7 3 2 2 2 2 2 2" xfId="17943"/>
    <cellStyle name="Normal 2 2 7 3 2 2 2 2 3" xfId="17944"/>
    <cellStyle name="Normal 2 2 7 3 2 2 2 2 4" xfId="17945"/>
    <cellStyle name="Normal 2 2 7 3 2 2 2 3" xfId="17946"/>
    <cellStyle name="Normal 2 2 7 3 2 2 2 3 2" xfId="17947"/>
    <cellStyle name="Normal 2 2 7 3 2 2 2 4" xfId="17948"/>
    <cellStyle name="Normal 2 2 7 3 2 2 2 5" xfId="17949"/>
    <cellStyle name="Normal 2 2 7 3 2 2 3" xfId="17950"/>
    <cellStyle name="Normal 2 2 7 3 2 2 3 2" xfId="17951"/>
    <cellStyle name="Normal 2 2 7 3 2 2 3 2 2" xfId="17952"/>
    <cellStyle name="Normal 2 2 7 3 2 2 3 3" xfId="17953"/>
    <cellStyle name="Normal 2 2 7 3 2 2 3 4" xfId="17954"/>
    <cellStyle name="Normal 2 2 7 3 2 2 4" xfId="17955"/>
    <cellStyle name="Normal 2 2 7 3 2 2 4 2" xfId="17956"/>
    <cellStyle name="Normal 2 2 7 3 2 2 4 2 2" xfId="17957"/>
    <cellStyle name="Normal 2 2 7 3 2 2 4 3" xfId="17958"/>
    <cellStyle name="Normal 2 2 7 3 2 2 4 4" xfId="17959"/>
    <cellStyle name="Normal 2 2 7 3 2 2 5" xfId="17960"/>
    <cellStyle name="Normal 2 2 7 3 2 2 5 2" xfId="17961"/>
    <cellStyle name="Normal 2 2 7 3 2 2 6" xfId="17962"/>
    <cellStyle name="Normal 2 2 7 3 2 2 7" xfId="17963"/>
    <cellStyle name="Normal 2 2 7 3 2 3" xfId="17964"/>
    <cellStyle name="Normal 2 2 7 3 2 3 2" xfId="17965"/>
    <cellStyle name="Normal 2 2 7 3 2 3 2 2" xfId="17966"/>
    <cellStyle name="Normal 2 2 7 3 2 3 2 2 2" xfId="17967"/>
    <cellStyle name="Normal 2 2 7 3 2 3 2 2 2 2" xfId="17968"/>
    <cellStyle name="Normal 2 2 7 3 2 3 2 2 3" xfId="17969"/>
    <cellStyle name="Normal 2 2 7 3 2 3 2 2 4" xfId="17970"/>
    <cellStyle name="Normal 2 2 7 3 2 3 2 3" xfId="17971"/>
    <cellStyle name="Normal 2 2 7 3 2 3 2 3 2" xfId="17972"/>
    <cellStyle name="Normal 2 2 7 3 2 3 2 4" xfId="17973"/>
    <cellStyle name="Normal 2 2 7 3 2 3 2 5" xfId="17974"/>
    <cellStyle name="Normal 2 2 7 3 2 3 3" xfId="17975"/>
    <cellStyle name="Normal 2 2 7 3 2 3 3 2" xfId="17976"/>
    <cellStyle name="Normal 2 2 7 3 2 3 3 2 2" xfId="17977"/>
    <cellStyle name="Normal 2 2 7 3 2 3 3 3" xfId="17978"/>
    <cellStyle name="Normal 2 2 7 3 2 3 3 4" xfId="17979"/>
    <cellStyle name="Normal 2 2 7 3 2 3 4" xfId="17980"/>
    <cellStyle name="Normal 2 2 7 3 2 3 4 2" xfId="17981"/>
    <cellStyle name="Normal 2 2 7 3 2 3 4 2 2" xfId="17982"/>
    <cellStyle name="Normal 2 2 7 3 2 3 4 3" xfId="17983"/>
    <cellStyle name="Normal 2 2 7 3 2 3 4 4" xfId="17984"/>
    <cellStyle name="Normal 2 2 7 3 2 3 5" xfId="17985"/>
    <cellStyle name="Normal 2 2 7 3 2 3 5 2" xfId="17986"/>
    <cellStyle name="Normal 2 2 7 3 2 3 6" xfId="17987"/>
    <cellStyle name="Normal 2 2 7 3 2 3 7" xfId="17988"/>
    <cellStyle name="Normal 2 2 7 3 2 4" xfId="17989"/>
    <cellStyle name="Normal 2 2 7 3 2 4 2" xfId="17990"/>
    <cellStyle name="Normal 2 2 7 3 2 4 2 2" xfId="17991"/>
    <cellStyle name="Normal 2 2 7 3 2 4 2 2 2" xfId="17992"/>
    <cellStyle name="Normal 2 2 7 3 2 4 2 3" xfId="17993"/>
    <cellStyle name="Normal 2 2 7 3 2 4 2 4" xfId="17994"/>
    <cellStyle name="Normal 2 2 7 3 2 4 3" xfId="17995"/>
    <cellStyle name="Normal 2 2 7 3 2 4 3 2" xfId="17996"/>
    <cellStyle name="Normal 2 2 7 3 2 4 4" xfId="17997"/>
    <cellStyle name="Normal 2 2 7 3 2 4 5" xfId="17998"/>
    <cellStyle name="Normal 2 2 7 3 2 5" xfId="17999"/>
    <cellStyle name="Normal 2 2 7 3 2 5 2" xfId="18000"/>
    <cellStyle name="Normal 2 2 7 3 2 5 2 2" xfId="18001"/>
    <cellStyle name="Normal 2 2 7 3 2 5 3" xfId="18002"/>
    <cellStyle name="Normal 2 2 7 3 2 5 4" xfId="18003"/>
    <cellStyle name="Normal 2 2 7 3 2 6" xfId="18004"/>
    <cellStyle name="Normal 2 2 7 3 2 6 2" xfId="18005"/>
    <cellStyle name="Normal 2 2 7 3 2 6 2 2" xfId="18006"/>
    <cellStyle name="Normal 2 2 7 3 2 6 3" xfId="18007"/>
    <cellStyle name="Normal 2 2 7 3 2 6 4" xfId="18008"/>
    <cellStyle name="Normal 2 2 7 3 2 7" xfId="18009"/>
    <cellStyle name="Normal 2 2 7 3 2 7 2" xfId="18010"/>
    <cellStyle name="Normal 2 2 7 3 2 8" xfId="18011"/>
    <cellStyle name="Normal 2 2 7 3 2 9" xfId="18012"/>
    <cellStyle name="Normal 2 2 7 3 2_Tab1" xfId="18013"/>
    <cellStyle name="Normal 2 2 7 3 3" xfId="18014"/>
    <cellStyle name="Normal 2 2 7 3 3 2" xfId="18015"/>
    <cellStyle name="Normal 2 2 7 3 3 2 2" xfId="18016"/>
    <cellStyle name="Normal 2 2 7 3 3 2 2 2" xfId="18017"/>
    <cellStyle name="Normal 2 2 7 3 3 2 2 2 2" xfId="18018"/>
    <cellStyle name="Normal 2 2 7 3 3 2 2 3" xfId="18019"/>
    <cellStyle name="Normal 2 2 7 3 3 2 2 4" xfId="18020"/>
    <cellStyle name="Normal 2 2 7 3 3 2 3" xfId="18021"/>
    <cellStyle name="Normal 2 2 7 3 3 2 3 2" xfId="18022"/>
    <cellStyle name="Normal 2 2 7 3 3 2 4" xfId="18023"/>
    <cellStyle name="Normal 2 2 7 3 3 2 5" xfId="18024"/>
    <cellStyle name="Normal 2 2 7 3 3 3" xfId="18025"/>
    <cellStyle name="Normal 2 2 7 3 3 3 2" xfId="18026"/>
    <cellStyle name="Normal 2 2 7 3 3 3 2 2" xfId="18027"/>
    <cellStyle name="Normal 2 2 7 3 3 3 3" xfId="18028"/>
    <cellStyle name="Normal 2 2 7 3 3 3 4" xfId="18029"/>
    <cellStyle name="Normal 2 2 7 3 3 4" xfId="18030"/>
    <cellStyle name="Normal 2 2 7 3 3 4 2" xfId="18031"/>
    <cellStyle name="Normal 2 2 7 3 3 4 2 2" xfId="18032"/>
    <cellStyle name="Normal 2 2 7 3 3 4 3" xfId="18033"/>
    <cellStyle name="Normal 2 2 7 3 3 4 4" xfId="18034"/>
    <cellStyle name="Normal 2 2 7 3 3 5" xfId="18035"/>
    <cellStyle name="Normal 2 2 7 3 3 5 2" xfId="18036"/>
    <cellStyle name="Normal 2 2 7 3 3 6" xfId="18037"/>
    <cellStyle name="Normal 2 2 7 3 3 7" xfId="18038"/>
    <cellStyle name="Normal 2 2 7 3 4" xfId="18039"/>
    <cellStyle name="Normal 2 2 7 3 4 2" xfId="18040"/>
    <cellStyle name="Normal 2 2 7 3 4 2 2" xfId="18041"/>
    <cellStyle name="Normal 2 2 7 3 4 2 2 2" xfId="18042"/>
    <cellStyle name="Normal 2 2 7 3 4 2 2 2 2" xfId="18043"/>
    <cellStyle name="Normal 2 2 7 3 4 2 2 3" xfId="18044"/>
    <cellStyle name="Normal 2 2 7 3 4 2 2 4" xfId="18045"/>
    <cellStyle name="Normal 2 2 7 3 4 2 3" xfId="18046"/>
    <cellStyle name="Normal 2 2 7 3 4 2 3 2" xfId="18047"/>
    <cellStyle name="Normal 2 2 7 3 4 2 4" xfId="18048"/>
    <cellStyle name="Normal 2 2 7 3 4 2 5" xfId="18049"/>
    <cellStyle name="Normal 2 2 7 3 4 3" xfId="18050"/>
    <cellStyle name="Normal 2 2 7 3 4 3 2" xfId="18051"/>
    <cellStyle name="Normal 2 2 7 3 4 3 2 2" xfId="18052"/>
    <cellStyle name="Normal 2 2 7 3 4 3 3" xfId="18053"/>
    <cellStyle name="Normal 2 2 7 3 4 3 4" xfId="18054"/>
    <cellStyle name="Normal 2 2 7 3 4 4" xfId="18055"/>
    <cellStyle name="Normal 2 2 7 3 4 4 2" xfId="18056"/>
    <cellStyle name="Normal 2 2 7 3 4 4 2 2" xfId="18057"/>
    <cellStyle name="Normal 2 2 7 3 4 4 3" xfId="18058"/>
    <cellStyle name="Normal 2 2 7 3 4 4 4" xfId="18059"/>
    <cellStyle name="Normal 2 2 7 3 4 5" xfId="18060"/>
    <cellStyle name="Normal 2 2 7 3 4 5 2" xfId="18061"/>
    <cellStyle name="Normal 2 2 7 3 4 6" xfId="18062"/>
    <cellStyle name="Normal 2 2 7 3 4 7" xfId="18063"/>
    <cellStyle name="Normal 2 2 7 3 5" xfId="18064"/>
    <cellStyle name="Normal 2 2 7 3 5 2" xfId="18065"/>
    <cellStyle name="Normal 2 2 7 3 5 2 2" xfId="18066"/>
    <cellStyle name="Normal 2 2 7 3 5 2 2 2" xfId="18067"/>
    <cellStyle name="Normal 2 2 7 3 5 2 3" xfId="18068"/>
    <cellStyle name="Normal 2 2 7 3 5 2 4" xfId="18069"/>
    <cellStyle name="Normal 2 2 7 3 5 3" xfId="18070"/>
    <cellStyle name="Normal 2 2 7 3 5 3 2" xfId="18071"/>
    <cellStyle name="Normal 2 2 7 3 5 4" xfId="18072"/>
    <cellStyle name="Normal 2 2 7 3 5 5" xfId="18073"/>
    <cellStyle name="Normal 2 2 7 3 6" xfId="18074"/>
    <cellStyle name="Normal 2 2 7 3 6 2" xfId="18075"/>
    <cellStyle name="Normal 2 2 7 3 6 2 2" xfId="18076"/>
    <cellStyle name="Normal 2 2 7 3 6 3" xfId="18077"/>
    <cellStyle name="Normal 2 2 7 3 6 4" xfId="18078"/>
    <cellStyle name="Normal 2 2 7 3 7" xfId="18079"/>
    <cellStyle name="Normal 2 2 7 3 7 2" xfId="18080"/>
    <cellStyle name="Normal 2 2 7 3 7 2 2" xfId="18081"/>
    <cellStyle name="Normal 2 2 7 3 7 3" xfId="18082"/>
    <cellStyle name="Normal 2 2 7 3 7 4" xfId="18083"/>
    <cellStyle name="Normal 2 2 7 3 8" xfId="18084"/>
    <cellStyle name="Normal 2 2 7 3 8 2" xfId="18085"/>
    <cellStyle name="Normal 2 2 7 3 9" xfId="18086"/>
    <cellStyle name="Normal 2 2 7 3_Tab1" xfId="18087"/>
    <cellStyle name="Normal 2 2 7 4" xfId="18088"/>
    <cellStyle name="Normal 2 2 7 4 2" xfId="18089"/>
    <cellStyle name="Normal 2 2 7 4 2 2" xfId="18090"/>
    <cellStyle name="Normal 2 2 7 4 2 2 2" xfId="18091"/>
    <cellStyle name="Normal 2 2 7 4 2 2 2 2" xfId="18092"/>
    <cellStyle name="Normal 2 2 7 4 2 2 2 2 2" xfId="18093"/>
    <cellStyle name="Normal 2 2 7 4 2 2 2 3" xfId="18094"/>
    <cellStyle name="Normal 2 2 7 4 2 2 2 4" xfId="18095"/>
    <cellStyle name="Normal 2 2 7 4 2 2 3" xfId="18096"/>
    <cellStyle name="Normal 2 2 7 4 2 2 3 2" xfId="18097"/>
    <cellStyle name="Normal 2 2 7 4 2 2 4" xfId="18098"/>
    <cellStyle name="Normal 2 2 7 4 2 2 5" xfId="18099"/>
    <cellStyle name="Normal 2 2 7 4 2 3" xfId="18100"/>
    <cellStyle name="Normal 2 2 7 4 2 3 2" xfId="18101"/>
    <cellStyle name="Normal 2 2 7 4 2 3 2 2" xfId="18102"/>
    <cellStyle name="Normal 2 2 7 4 2 3 3" xfId="18103"/>
    <cellStyle name="Normal 2 2 7 4 2 3 4" xfId="18104"/>
    <cellStyle name="Normal 2 2 7 4 2 4" xfId="18105"/>
    <cellStyle name="Normal 2 2 7 4 2 4 2" xfId="18106"/>
    <cellStyle name="Normal 2 2 7 4 2 4 2 2" xfId="18107"/>
    <cellStyle name="Normal 2 2 7 4 2 4 3" xfId="18108"/>
    <cellStyle name="Normal 2 2 7 4 2 4 4" xfId="18109"/>
    <cellStyle name="Normal 2 2 7 4 2 5" xfId="18110"/>
    <cellStyle name="Normal 2 2 7 4 2 5 2" xfId="18111"/>
    <cellStyle name="Normal 2 2 7 4 2 6" xfId="18112"/>
    <cellStyle name="Normal 2 2 7 4 2 7" xfId="18113"/>
    <cellStyle name="Normal 2 2 7 4 3" xfId="18114"/>
    <cellStyle name="Normal 2 2 7 4 3 2" xfId="18115"/>
    <cellStyle name="Normal 2 2 7 4 3 2 2" xfId="18116"/>
    <cellStyle name="Normal 2 2 7 4 3 2 2 2" xfId="18117"/>
    <cellStyle name="Normal 2 2 7 4 3 2 2 2 2" xfId="18118"/>
    <cellStyle name="Normal 2 2 7 4 3 2 2 3" xfId="18119"/>
    <cellStyle name="Normal 2 2 7 4 3 2 2 4" xfId="18120"/>
    <cellStyle name="Normal 2 2 7 4 3 2 3" xfId="18121"/>
    <cellStyle name="Normal 2 2 7 4 3 2 3 2" xfId="18122"/>
    <cellStyle name="Normal 2 2 7 4 3 2 4" xfId="18123"/>
    <cellStyle name="Normal 2 2 7 4 3 2 5" xfId="18124"/>
    <cellStyle name="Normal 2 2 7 4 3 3" xfId="18125"/>
    <cellStyle name="Normal 2 2 7 4 3 3 2" xfId="18126"/>
    <cellStyle name="Normal 2 2 7 4 3 3 2 2" xfId="18127"/>
    <cellStyle name="Normal 2 2 7 4 3 3 3" xfId="18128"/>
    <cellStyle name="Normal 2 2 7 4 3 3 4" xfId="18129"/>
    <cellStyle name="Normal 2 2 7 4 3 4" xfId="18130"/>
    <cellStyle name="Normal 2 2 7 4 3 4 2" xfId="18131"/>
    <cellStyle name="Normal 2 2 7 4 3 4 2 2" xfId="18132"/>
    <cellStyle name="Normal 2 2 7 4 3 4 3" xfId="18133"/>
    <cellStyle name="Normal 2 2 7 4 3 4 4" xfId="18134"/>
    <cellStyle name="Normal 2 2 7 4 3 5" xfId="18135"/>
    <cellStyle name="Normal 2 2 7 4 3 5 2" xfId="18136"/>
    <cellStyle name="Normal 2 2 7 4 3 6" xfId="18137"/>
    <cellStyle name="Normal 2 2 7 4 3 7" xfId="18138"/>
    <cellStyle name="Normal 2 2 7 4 4" xfId="18139"/>
    <cellStyle name="Normal 2 2 7 4 4 2" xfId="18140"/>
    <cellStyle name="Normal 2 2 7 4 4 2 2" xfId="18141"/>
    <cellStyle name="Normal 2 2 7 4 4 2 2 2" xfId="18142"/>
    <cellStyle name="Normal 2 2 7 4 4 2 3" xfId="18143"/>
    <cellStyle name="Normal 2 2 7 4 4 2 4" xfId="18144"/>
    <cellStyle name="Normal 2 2 7 4 4 3" xfId="18145"/>
    <cellStyle name="Normal 2 2 7 4 4 3 2" xfId="18146"/>
    <cellStyle name="Normal 2 2 7 4 4 4" xfId="18147"/>
    <cellStyle name="Normal 2 2 7 4 4 5" xfId="18148"/>
    <cellStyle name="Normal 2 2 7 4 5" xfId="18149"/>
    <cellStyle name="Normal 2 2 7 4 5 2" xfId="18150"/>
    <cellStyle name="Normal 2 2 7 4 5 2 2" xfId="18151"/>
    <cellStyle name="Normal 2 2 7 4 5 3" xfId="18152"/>
    <cellStyle name="Normal 2 2 7 4 5 4" xfId="18153"/>
    <cellStyle name="Normal 2 2 7 4 6" xfId="18154"/>
    <cellStyle name="Normal 2 2 7 4 6 2" xfId="18155"/>
    <cellStyle name="Normal 2 2 7 4 6 2 2" xfId="18156"/>
    <cellStyle name="Normal 2 2 7 4 6 3" xfId="18157"/>
    <cellStyle name="Normal 2 2 7 4 6 4" xfId="18158"/>
    <cellStyle name="Normal 2 2 7 4 7" xfId="18159"/>
    <cellStyle name="Normal 2 2 7 4 7 2" xfId="18160"/>
    <cellStyle name="Normal 2 2 7 4 8" xfId="18161"/>
    <cellStyle name="Normal 2 2 7 4 9" xfId="18162"/>
    <cellStyle name="Normal 2 2 7 4_Tab1" xfId="18163"/>
    <cellStyle name="Normal 2 2 7 5" xfId="18164"/>
    <cellStyle name="Normal 2 2 7 5 2" xfId="18165"/>
    <cellStyle name="Normal 2 2 7 5 2 2" xfId="18166"/>
    <cellStyle name="Normal 2 2 7 5 2 2 2" xfId="18167"/>
    <cellStyle name="Normal 2 2 7 5 2 2 2 2" xfId="18168"/>
    <cellStyle name="Normal 2 2 7 5 2 2 3" xfId="18169"/>
    <cellStyle name="Normal 2 2 7 5 2 2 4" xfId="18170"/>
    <cellStyle name="Normal 2 2 7 5 2 3" xfId="18171"/>
    <cellStyle name="Normal 2 2 7 5 2 3 2" xfId="18172"/>
    <cellStyle name="Normal 2 2 7 5 2 4" xfId="18173"/>
    <cellStyle name="Normal 2 2 7 5 2 5" xfId="18174"/>
    <cellStyle name="Normal 2 2 7 5 3" xfId="18175"/>
    <cellStyle name="Normal 2 2 7 5 3 2" xfId="18176"/>
    <cellStyle name="Normal 2 2 7 5 3 2 2" xfId="18177"/>
    <cellStyle name="Normal 2 2 7 5 3 3" xfId="18178"/>
    <cellStyle name="Normal 2 2 7 5 3 4" xfId="18179"/>
    <cellStyle name="Normal 2 2 7 5 4" xfId="18180"/>
    <cellStyle name="Normal 2 2 7 5 4 2" xfId="18181"/>
    <cellStyle name="Normal 2 2 7 5 4 2 2" xfId="18182"/>
    <cellStyle name="Normal 2 2 7 5 4 3" xfId="18183"/>
    <cellStyle name="Normal 2 2 7 5 4 4" xfId="18184"/>
    <cellStyle name="Normal 2 2 7 5 5" xfId="18185"/>
    <cellStyle name="Normal 2 2 7 5 5 2" xfId="18186"/>
    <cellStyle name="Normal 2 2 7 5 6" xfId="18187"/>
    <cellStyle name="Normal 2 2 7 5 7" xfId="18188"/>
    <cellStyle name="Normal 2 2 7 6" xfId="18189"/>
    <cellStyle name="Normal 2 2 7 6 2" xfId="18190"/>
    <cellStyle name="Normal 2 2 7 6 2 2" xfId="18191"/>
    <cellStyle name="Normal 2 2 7 6 2 2 2" xfId="18192"/>
    <cellStyle name="Normal 2 2 7 6 2 2 2 2" xfId="18193"/>
    <cellStyle name="Normal 2 2 7 6 2 2 3" xfId="18194"/>
    <cellStyle name="Normal 2 2 7 6 2 2 4" xfId="18195"/>
    <cellStyle name="Normal 2 2 7 6 2 3" xfId="18196"/>
    <cellStyle name="Normal 2 2 7 6 2 3 2" xfId="18197"/>
    <cellStyle name="Normal 2 2 7 6 2 4" xfId="18198"/>
    <cellStyle name="Normal 2 2 7 6 2 5" xfId="18199"/>
    <cellStyle name="Normal 2 2 7 6 3" xfId="18200"/>
    <cellStyle name="Normal 2 2 7 6 3 2" xfId="18201"/>
    <cellStyle name="Normal 2 2 7 6 3 2 2" xfId="18202"/>
    <cellStyle name="Normal 2 2 7 6 3 3" xfId="18203"/>
    <cellStyle name="Normal 2 2 7 6 3 4" xfId="18204"/>
    <cellStyle name="Normal 2 2 7 6 4" xfId="18205"/>
    <cellStyle name="Normal 2 2 7 6 4 2" xfId="18206"/>
    <cellStyle name="Normal 2 2 7 6 4 2 2" xfId="18207"/>
    <cellStyle name="Normal 2 2 7 6 4 3" xfId="18208"/>
    <cellStyle name="Normal 2 2 7 6 4 4" xfId="18209"/>
    <cellStyle name="Normal 2 2 7 6 5" xfId="18210"/>
    <cellStyle name="Normal 2 2 7 6 5 2" xfId="18211"/>
    <cellStyle name="Normal 2 2 7 6 6" xfId="18212"/>
    <cellStyle name="Normal 2 2 7 6 7" xfId="18213"/>
    <cellStyle name="Normal 2 2 7 7" xfId="18214"/>
    <cellStyle name="Normal 2 2 7 7 2" xfId="18215"/>
    <cellStyle name="Normal 2 2 7 7 2 2" xfId="18216"/>
    <cellStyle name="Normal 2 2 7 7 2 2 2" xfId="18217"/>
    <cellStyle name="Normal 2 2 7 7 2 3" xfId="18218"/>
    <cellStyle name="Normal 2 2 7 7 2 4" xfId="18219"/>
    <cellStyle name="Normal 2 2 7 7 3" xfId="18220"/>
    <cellStyle name="Normal 2 2 7 7 3 2" xfId="18221"/>
    <cellStyle name="Normal 2 2 7 7 4" xfId="18222"/>
    <cellStyle name="Normal 2 2 7 7 5" xfId="18223"/>
    <cellStyle name="Normal 2 2 7 8" xfId="18224"/>
    <cellStyle name="Normal 2 2 7 8 2" xfId="18225"/>
    <cellStyle name="Normal 2 2 7 8 2 2" xfId="18226"/>
    <cellStyle name="Normal 2 2 7 8 3" xfId="18227"/>
    <cellStyle name="Normal 2 2 7 8 4" xfId="18228"/>
    <cellStyle name="Normal 2 2 7 9" xfId="18229"/>
    <cellStyle name="Normal 2 2 7 9 2" xfId="18230"/>
    <cellStyle name="Normal 2 2 7 9 2 2" xfId="18231"/>
    <cellStyle name="Normal 2 2 7 9 3" xfId="18232"/>
    <cellStyle name="Normal 2 2 7 9 4" xfId="18233"/>
    <cellStyle name="Normal 2 2 7_Tab1" xfId="18234"/>
    <cellStyle name="Normal 2 2 8" xfId="18235"/>
    <cellStyle name="Normal 2 2 8 10" xfId="18236"/>
    <cellStyle name="Normal 2 2 8 10 2" xfId="18237"/>
    <cellStyle name="Normal 2 2 8 11" xfId="18238"/>
    <cellStyle name="Normal 2 2 8 12" xfId="18239"/>
    <cellStyle name="Normal 2 2 8 2" xfId="18240"/>
    <cellStyle name="Normal 2 2 8 2 10" xfId="18241"/>
    <cellStyle name="Normal 2 2 8 2 11" xfId="18242"/>
    <cellStyle name="Normal 2 2 8 2 2" xfId="18243"/>
    <cellStyle name="Normal 2 2 8 2 2 10" xfId="18244"/>
    <cellStyle name="Normal 2 2 8 2 2 2" xfId="18245"/>
    <cellStyle name="Normal 2 2 8 2 2 2 2" xfId="18246"/>
    <cellStyle name="Normal 2 2 8 2 2 2 2 2" xfId="18247"/>
    <cellStyle name="Normal 2 2 8 2 2 2 2 2 2" xfId="18248"/>
    <cellStyle name="Normal 2 2 8 2 2 2 2 2 2 2" xfId="18249"/>
    <cellStyle name="Normal 2 2 8 2 2 2 2 2 2 2 2" xfId="18250"/>
    <cellStyle name="Normal 2 2 8 2 2 2 2 2 2 3" xfId="18251"/>
    <cellStyle name="Normal 2 2 8 2 2 2 2 2 2 4" xfId="18252"/>
    <cellStyle name="Normal 2 2 8 2 2 2 2 2 3" xfId="18253"/>
    <cellStyle name="Normal 2 2 8 2 2 2 2 2 3 2" xfId="18254"/>
    <cellStyle name="Normal 2 2 8 2 2 2 2 2 4" xfId="18255"/>
    <cellStyle name="Normal 2 2 8 2 2 2 2 2 5" xfId="18256"/>
    <cellStyle name="Normal 2 2 8 2 2 2 2 3" xfId="18257"/>
    <cellStyle name="Normal 2 2 8 2 2 2 2 3 2" xfId="18258"/>
    <cellStyle name="Normal 2 2 8 2 2 2 2 3 2 2" xfId="18259"/>
    <cellStyle name="Normal 2 2 8 2 2 2 2 3 3" xfId="18260"/>
    <cellStyle name="Normal 2 2 8 2 2 2 2 3 4" xfId="18261"/>
    <cellStyle name="Normal 2 2 8 2 2 2 2 4" xfId="18262"/>
    <cellStyle name="Normal 2 2 8 2 2 2 2 4 2" xfId="18263"/>
    <cellStyle name="Normal 2 2 8 2 2 2 2 4 2 2" xfId="18264"/>
    <cellStyle name="Normal 2 2 8 2 2 2 2 4 3" xfId="18265"/>
    <cellStyle name="Normal 2 2 8 2 2 2 2 4 4" xfId="18266"/>
    <cellStyle name="Normal 2 2 8 2 2 2 2 5" xfId="18267"/>
    <cellStyle name="Normal 2 2 8 2 2 2 2 5 2" xfId="18268"/>
    <cellStyle name="Normal 2 2 8 2 2 2 2 6" xfId="18269"/>
    <cellStyle name="Normal 2 2 8 2 2 2 2 7" xfId="18270"/>
    <cellStyle name="Normal 2 2 8 2 2 2 3" xfId="18271"/>
    <cellStyle name="Normal 2 2 8 2 2 2 3 2" xfId="18272"/>
    <cellStyle name="Normal 2 2 8 2 2 2 3 2 2" xfId="18273"/>
    <cellStyle name="Normal 2 2 8 2 2 2 3 2 2 2" xfId="18274"/>
    <cellStyle name="Normal 2 2 8 2 2 2 3 2 2 2 2" xfId="18275"/>
    <cellStyle name="Normal 2 2 8 2 2 2 3 2 2 3" xfId="18276"/>
    <cellStyle name="Normal 2 2 8 2 2 2 3 2 2 4" xfId="18277"/>
    <cellStyle name="Normal 2 2 8 2 2 2 3 2 3" xfId="18278"/>
    <cellStyle name="Normal 2 2 8 2 2 2 3 2 3 2" xfId="18279"/>
    <cellStyle name="Normal 2 2 8 2 2 2 3 2 4" xfId="18280"/>
    <cellStyle name="Normal 2 2 8 2 2 2 3 2 5" xfId="18281"/>
    <cellStyle name="Normal 2 2 8 2 2 2 3 3" xfId="18282"/>
    <cellStyle name="Normal 2 2 8 2 2 2 3 3 2" xfId="18283"/>
    <cellStyle name="Normal 2 2 8 2 2 2 3 3 2 2" xfId="18284"/>
    <cellStyle name="Normal 2 2 8 2 2 2 3 3 3" xfId="18285"/>
    <cellStyle name="Normal 2 2 8 2 2 2 3 3 4" xfId="18286"/>
    <cellStyle name="Normal 2 2 8 2 2 2 3 4" xfId="18287"/>
    <cellStyle name="Normal 2 2 8 2 2 2 3 4 2" xfId="18288"/>
    <cellStyle name="Normal 2 2 8 2 2 2 3 4 2 2" xfId="18289"/>
    <cellStyle name="Normal 2 2 8 2 2 2 3 4 3" xfId="18290"/>
    <cellStyle name="Normal 2 2 8 2 2 2 3 4 4" xfId="18291"/>
    <cellStyle name="Normal 2 2 8 2 2 2 3 5" xfId="18292"/>
    <cellStyle name="Normal 2 2 8 2 2 2 3 5 2" xfId="18293"/>
    <cellStyle name="Normal 2 2 8 2 2 2 3 6" xfId="18294"/>
    <cellStyle name="Normal 2 2 8 2 2 2 3 7" xfId="18295"/>
    <cellStyle name="Normal 2 2 8 2 2 2 4" xfId="18296"/>
    <cellStyle name="Normal 2 2 8 2 2 2 4 2" xfId="18297"/>
    <cellStyle name="Normal 2 2 8 2 2 2 4 2 2" xfId="18298"/>
    <cellStyle name="Normal 2 2 8 2 2 2 4 2 2 2" xfId="18299"/>
    <cellStyle name="Normal 2 2 8 2 2 2 4 2 3" xfId="18300"/>
    <cellStyle name="Normal 2 2 8 2 2 2 4 2 4" xfId="18301"/>
    <cellStyle name="Normal 2 2 8 2 2 2 4 3" xfId="18302"/>
    <cellStyle name="Normal 2 2 8 2 2 2 4 3 2" xfId="18303"/>
    <cellStyle name="Normal 2 2 8 2 2 2 4 4" xfId="18304"/>
    <cellStyle name="Normal 2 2 8 2 2 2 4 5" xfId="18305"/>
    <cellStyle name="Normal 2 2 8 2 2 2 5" xfId="18306"/>
    <cellStyle name="Normal 2 2 8 2 2 2 5 2" xfId="18307"/>
    <cellStyle name="Normal 2 2 8 2 2 2 5 2 2" xfId="18308"/>
    <cellStyle name="Normal 2 2 8 2 2 2 5 3" xfId="18309"/>
    <cellStyle name="Normal 2 2 8 2 2 2 5 4" xfId="18310"/>
    <cellStyle name="Normal 2 2 8 2 2 2 6" xfId="18311"/>
    <cellStyle name="Normal 2 2 8 2 2 2 6 2" xfId="18312"/>
    <cellStyle name="Normal 2 2 8 2 2 2 6 2 2" xfId="18313"/>
    <cellStyle name="Normal 2 2 8 2 2 2 6 3" xfId="18314"/>
    <cellStyle name="Normal 2 2 8 2 2 2 6 4" xfId="18315"/>
    <cellStyle name="Normal 2 2 8 2 2 2 7" xfId="18316"/>
    <cellStyle name="Normal 2 2 8 2 2 2 7 2" xfId="18317"/>
    <cellStyle name="Normal 2 2 8 2 2 2 8" xfId="18318"/>
    <cellStyle name="Normal 2 2 8 2 2 2 9" xfId="18319"/>
    <cellStyle name="Normal 2 2 8 2 2 2_Tab1" xfId="18320"/>
    <cellStyle name="Normal 2 2 8 2 2 3" xfId="18321"/>
    <cellStyle name="Normal 2 2 8 2 2 3 2" xfId="18322"/>
    <cellStyle name="Normal 2 2 8 2 2 3 2 2" xfId="18323"/>
    <cellStyle name="Normal 2 2 8 2 2 3 2 2 2" xfId="18324"/>
    <cellStyle name="Normal 2 2 8 2 2 3 2 2 2 2" xfId="18325"/>
    <cellStyle name="Normal 2 2 8 2 2 3 2 2 3" xfId="18326"/>
    <cellStyle name="Normal 2 2 8 2 2 3 2 2 4" xfId="18327"/>
    <cellStyle name="Normal 2 2 8 2 2 3 2 3" xfId="18328"/>
    <cellStyle name="Normal 2 2 8 2 2 3 2 3 2" xfId="18329"/>
    <cellStyle name="Normal 2 2 8 2 2 3 2 4" xfId="18330"/>
    <cellStyle name="Normal 2 2 8 2 2 3 2 5" xfId="18331"/>
    <cellStyle name="Normal 2 2 8 2 2 3 3" xfId="18332"/>
    <cellStyle name="Normal 2 2 8 2 2 3 3 2" xfId="18333"/>
    <cellStyle name="Normal 2 2 8 2 2 3 3 2 2" xfId="18334"/>
    <cellStyle name="Normal 2 2 8 2 2 3 3 3" xfId="18335"/>
    <cellStyle name="Normal 2 2 8 2 2 3 3 4" xfId="18336"/>
    <cellStyle name="Normal 2 2 8 2 2 3 4" xfId="18337"/>
    <cellStyle name="Normal 2 2 8 2 2 3 4 2" xfId="18338"/>
    <cellStyle name="Normal 2 2 8 2 2 3 4 2 2" xfId="18339"/>
    <cellStyle name="Normal 2 2 8 2 2 3 4 3" xfId="18340"/>
    <cellStyle name="Normal 2 2 8 2 2 3 4 4" xfId="18341"/>
    <cellStyle name="Normal 2 2 8 2 2 3 5" xfId="18342"/>
    <cellStyle name="Normal 2 2 8 2 2 3 5 2" xfId="18343"/>
    <cellStyle name="Normal 2 2 8 2 2 3 6" xfId="18344"/>
    <cellStyle name="Normal 2 2 8 2 2 3 7" xfId="18345"/>
    <cellStyle name="Normal 2 2 8 2 2 4" xfId="18346"/>
    <cellStyle name="Normal 2 2 8 2 2 4 2" xfId="18347"/>
    <cellStyle name="Normal 2 2 8 2 2 4 2 2" xfId="18348"/>
    <cellStyle name="Normal 2 2 8 2 2 4 2 2 2" xfId="18349"/>
    <cellStyle name="Normal 2 2 8 2 2 4 2 2 2 2" xfId="18350"/>
    <cellStyle name="Normal 2 2 8 2 2 4 2 2 3" xfId="18351"/>
    <cellStyle name="Normal 2 2 8 2 2 4 2 2 4" xfId="18352"/>
    <cellStyle name="Normal 2 2 8 2 2 4 2 3" xfId="18353"/>
    <cellStyle name="Normal 2 2 8 2 2 4 2 3 2" xfId="18354"/>
    <cellStyle name="Normal 2 2 8 2 2 4 2 4" xfId="18355"/>
    <cellStyle name="Normal 2 2 8 2 2 4 2 5" xfId="18356"/>
    <cellStyle name="Normal 2 2 8 2 2 4 3" xfId="18357"/>
    <cellStyle name="Normal 2 2 8 2 2 4 3 2" xfId="18358"/>
    <cellStyle name="Normal 2 2 8 2 2 4 3 2 2" xfId="18359"/>
    <cellStyle name="Normal 2 2 8 2 2 4 3 3" xfId="18360"/>
    <cellStyle name="Normal 2 2 8 2 2 4 3 4" xfId="18361"/>
    <cellStyle name="Normal 2 2 8 2 2 4 4" xfId="18362"/>
    <cellStyle name="Normal 2 2 8 2 2 4 4 2" xfId="18363"/>
    <cellStyle name="Normal 2 2 8 2 2 4 4 2 2" xfId="18364"/>
    <cellStyle name="Normal 2 2 8 2 2 4 4 3" xfId="18365"/>
    <cellStyle name="Normal 2 2 8 2 2 4 4 4" xfId="18366"/>
    <cellStyle name="Normal 2 2 8 2 2 4 5" xfId="18367"/>
    <cellStyle name="Normal 2 2 8 2 2 4 5 2" xfId="18368"/>
    <cellStyle name="Normal 2 2 8 2 2 4 6" xfId="18369"/>
    <cellStyle name="Normal 2 2 8 2 2 4 7" xfId="18370"/>
    <cellStyle name="Normal 2 2 8 2 2 5" xfId="18371"/>
    <cellStyle name="Normal 2 2 8 2 2 5 2" xfId="18372"/>
    <cellStyle name="Normal 2 2 8 2 2 5 2 2" xfId="18373"/>
    <cellStyle name="Normal 2 2 8 2 2 5 2 2 2" xfId="18374"/>
    <cellStyle name="Normal 2 2 8 2 2 5 2 3" xfId="18375"/>
    <cellStyle name="Normal 2 2 8 2 2 5 2 4" xfId="18376"/>
    <cellStyle name="Normal 2 2 8 2 2 5 3" xfId="18377"/>
    <cellStyle name="Normal 2 2 8 2 2 5 3 2" xfId="18378"/>
    <cellStyle name="Normal 2 2 8 2 2 5 4" xfId="18379"/>
    <cellStyle name="Normal 2 2 8 2 2 5 5" xfId="18380"/>
    <cellStyle name="Normal 2 2 8 2 2 6" xfId="18381"/>
    <cellStyle name="Normal 2 2 8 2 2 6 2" xfId="18382"/>
    <cellStyle name="Normal 2 2 8 2 2 6 2 2" xfId="18383"/>
    <cellStyle name="Normal 2 2 8 2 2 6 3" xfId="18384"/>
    <cellStyle name="Normal 2 2 8 2 2 6 4" xfId="18385"/>
    <cellStyle name="Normal 2 2 8 2 2 7" xfId="18386"/>
    <cellStyle name="Normal 2 2 8 2 2 7 2" xfId="18387"/>
    <cellStyle name="Normal 2 2 8 2 2 7 2 2" xfId="18388"/>
    <cellStyle name="Normal 2 2 8 2 2 7 3" xfId="18389"/>
    <cellStyle name="Normal 2 2 8 2 2 7 4" xfId="18390"/>
    <cellStyle name="Normal 2 2 8 2 2 8" xfId="18391"/>
    <cellStyle name="Normal 2 2 8 2 2 8 2" xfId="18392"/>
    <cellStyle name="Normal 2 2 8 2 2 9" xfId="18393"/>
    <cellStyle name="Normal 2 2 8 2 2_Tab1" xfId="18394"/>
    <cellStyle name="Normal 2 2 8 2 3" xfId="18395"/>
    <cellStyle name="Normal 2 2 8 2 3 2" xfId="18396"/>
    <cellStyle name="Normal 2 2 8 2 3 2 2" xfId="18397"/>
    <cellStyle name="Normal 2 2 8 2 3 2 2 2" xfId="18398"/>
    <cellStyle name="Normal 2 2 8 2 3 2 2 2 2" xfId="18399"/>
    <cellStyle name="Normal 2 2 8 2 3 2 2 2 2 2" xfId="18400"/>
    <cellStyle name="Normal 2 2 8 2 3 2 2 2 3" xfId="18401"/>
    <cellStyle name="Normal 2 2 8 2 3 2 2 2 4" xfId="18402"/>
    <cellStyle name="Normal 2 2 8 2 3 2 2 3" xfId="18403"/>
    <cellStyle name="Normal 2 2 8 2 3 2 2 3 2" xfId="18404"/>
    <cellStyle name="Normal 2 2 8 2 3 2 2 4" xfId="18405"/>
    <cellStyle name="Normal 2 2 8 2 3 2 2 5" xfId="18406"/>
    <cellStyle name="Normal 2 2 8 2 3 2 3" xfId="18407"/>
    <cellStyle name="Normal 2 2 8 2 3 2 3 2" xfId="18408"/>
    <cellStyle name="Normal 2 2 8 2 3 2 3 2 2" xfId="18409"/>
    <cellStyle name="Normal 2 2 8 2 3 2 3 3" xfId="18410"/>
    <cellStyle name="Normal 2 2 8 2 3 2 3 4" xfId="18411"/>
    <cellStyle name="Normal 2 2 8 2 3 2 4" xfId="18412"/>
    <cellStyle name="Normal 2 2 8 2 3 2 4 2" xfId="18413"/>
    <cellStyle name="Normal 2 2 8 2 3 2 4 2 2" xfId="18414"/>
    <cellStyle name="Normal 2 2 8 2 3 2 4 3" xfId="18415"/>
    <cellStyle name="Normal 2 2 8 2 3 2 4 4" xfId="18416"/>
    <cellStyle name="Normal 2 2 8 2 3 2 5" xfId="18417"/>
    <cellStyle name="Normal 2 2 8 2 3 2 5 2" xfId="18418"/>
    <cellStyle name="Normal 2 2 8 2 3 2 6" xfId="18419"/>
    <cellStyle name="Normal 2 2 8 2 3 2 7" xfId="18420"/>
    <cellStyle name="Normal 2 2 8 2 3 3" xfId="18421"/>
    <cellStyle name="Normal 2 2 8 2 3 3 2" xfId="18422"/>
    <cellStyle name="Normal 2 2 8 2 3 3 2 2" xfId="18423"/>
    <cellStyle name="Normal 2 2 8 2 3 3 2 2 2" xfId="18424"/>
    <cellStyle name="Normal 2 2 8 2 3 3 2 2 2 2" xfId="18425"/>
    <cellStyle name="Normal 2 2 8 2 3 3 2 2 3" xfId="18426"/>
    <cellStyle name="Normal 2 2 8 2 3 3 2 2 4" xfId="18427"/>
    <cellStyle name="Normal 2 2 8 2 3 3 2 3" xfId="18428"/>
    <cellStyle name="Normal 2 2 8 2 3 3 2 3 2" xfId="18429"/>
    <cellStyle name="Normal 2 2 8 2 3 3 2 4" xfId="18430"/>
    <cellStyle name="Normal 2 2 8 2 3 3 2 5" xfId="18431"/>
    <cellStyle name="Normal 2 2 8 2 3 3 3" xfId="18432"/>
    <cellStyle name="Normal 2 2 8 2 3 3 3 2" xfId="18433"/>
    <cellStyle name="Normal 2 2 8 2 3 3 3 2 2" xfId="18434"/>
    <cellStyle name="Normal 2 2 8 2 3 3 3 3" xfId="18435"/>
    <cellStyle name="Normal 2 2 8 2 3 3 3 4" xfId="18436"/>
    <cellStyle name="Normal 2 2 8 2 3 3 4" xfId="18437"/>
    <cellStyle name="Normal 2 2 8 2 3 3 4 2" xfId="18438"/>
    <cellStyle name="Normal 2 2 8 2 3 3 4 2 2" xfId="18439"/>
    <cellStyle name="Normal 2 2 8 2 3 3 4 3" xfId="18440"/>
    <cellStyle name="Normal 2 2 8 2 3 3 4 4" xfId="18441"/>
    <cellStyle name="Normal 2 2 8 2 3 3 5" xfId="18442"/>
    <cellStyle name="Normal 2 2 8 2 3 3 5 2" xfId="18443"/>
    <cellStyle name="Normal 2 2 8 2 3 3 6" xfId="18444"/>
    <cellStyle name="Normal 2 2 8 2 3 3 7" xfId="18445"/>
    <cellStyle name="Normal 2 2 8 2 3 4" xfId="18446"/>
    <cellStyle name="Normal 2 2 8 2 3 4 2" xfId="18447"/>
    <cellStyle name="Normal 2 2 8 2 3 4 2 2" xfId="18448"/>
    <cellStyle name="Normal 2 2 8 2 3 4 2 2 2" xfId="18449"/>
    <cellStyle name="Normal 2 2 8 2 3 4 2 3" xfId="18450"/>
    <cellStyle name="Normal 2 2 8 2 3 4 2 4" xfId="18451"/>
    <cellStyle name="Normal 2 2 8 2 3 4 3" xfId="18452"/>
    <cellStyle name="Normal 2 2 8 2 3 4 3 2" xfId="18453"/>
    <cellStyle name="Normal 2 2 8 2 3 4 4" xfId="18454"/>
    <cellStyle name="Normal 2 2 8 2 3 4 5" xfId="18455"/>
    <cellStyle name="Normal 2 2 8 2 3 5" xfId="18456"/>
    <cellStyle name="Normal 2 2 8 2 3 5 2" xfId="18457"/>
    <cellStyle name="Normal 2 2 8 2 3 5 2 2" xfId="18458"/>
    <cellStyle name="Normal 2 2 8 2 3 5 3" xfId="18459"/>
    <cellStyle name="Normal 2 2 8 2 3 5 4" xfId="18460"/>
    <cellStyle name="Normal 2 2 8 2 3 6" xfId="18461"/>
    <cellStyle name="Normal 2 2 8 2 3 6 2" xfId="18462"/>
    <cellStyle name="Normal 2 2 8 2 3 6 2 2" xfId="18463"/>
    <cellStyle name="Normal 2 2 8 2 3 6 3" xfId="18464"/>
    <cellStyle name="Normal 2 2 8 2 3 6 4" xfId="18465"/>
    <cellStyle name="Normal 2 2 8 2 3 7" xfId="18466"/>
    <cellStyle name="Normal 2 2 8 2 3 7 2" xfId="18467"/>
    <cellStyle name="Normal 2 2 8 2 3 8" xfId="18468"/>
    <cellStyle name="Normal 2 2 8 2 3 9" xfId="18469"/>
    <cellStyle name="Normal 2 2 8 2 3_Tab1" xfId="18470"/>
    <cellStyle name="Normal 2 2 8 2 4" xfId="18471"/>
    <cellStyle name="Normal 2 2 8 2 4 2" xfId="18472"/>
    <cellStyle name="Normal 2 2 8 2 4 2 2" xfId="18473"/>
    <cellStyle name="Normal 2 2 8 2 4 2 2 2" xfId="18474"/>
    <cellStyle name="Normal 2 2 8 2 4 2 2 2 2" xfId="18475"/>
    <cellStyle name="Normal 2 2 8 2 4 2 2 3" xfId="18476"/>
    <cellStyle name="Normal 2 2 8 2 4 2 2 4" xfId="18477"/>
    <cellStyle name="Normal 2 2 8 2 4 2 3" xfId="18478"/>
    <cellStyle name="Normal 2 2 8 2 4 2 3 2" xfId="18479"/>
    <cellStyle name="Normal 2 2 8 2 4 2 4" xfId="18480"/>
    <cellStyle name="Normal 2 2 8 2 4 2 5" xfId="18481"/>
    <cellStyle name="Normal 2 2 8 2 4 3" xfId="18482"/>
    <cellStyle name="Normal 2 2 8 2 4 3 2" xfId="18483"/>
    <cellStyle name="Normal 2 2 8 2 4 3 2 2" xfId="18484"/>
    <cellStyle name="Normal 2 2 8 2 4 3 3" xfId="18485"/>
    <cellStyle name="Normal 2 2 8 2 4 3 4" xfId="18486"/>
    <cellStyle name="Normal 2 2 8 2 4 4" xfId="18487"/>
    <cellStyle name="Normal 2 2 8 2 4 4 2" xfId="18488"/>
    <cellStyle name="Normal 2 2 8 2 4 4 2 2" xfId="18489"/>
    <cellStyle name="Normal 2 2 8 2 4 4 3" xfId="18490"/>
    <cellStyle name="Normal 2 2 8 2 4 4 4" xfId="18491"/>
    <cellStyle name="Normal 2 2 8 2 4 5" xfId="18492"/>
    <cellStyle name="Normal 2 2 8 2 4 5 2" xfId="18493"/>
    <cellStyle name="Normal 2 2 8 2 4 6" xfId="18494"/>
    <cellStyle name="Normal 2 2 8 2 4 7" xfId="18495"/>
    <cellStyle name="Normal 2 2 8 2 5" xfId="18496"/>
    <cellStyle name="Normal 2 2 8 2 5 2" xfId="18497"/>
    <cellStyle name="Normal 2 2 8 2 5 2 2" xfId="18498"/>
    <cellStyle name="Normal 2 2 8 2 5 2 2 2" xfId="18499"/>
    <cellStyle name="Normal 2 2 8 2 5 2 2 2 2" xfId="18500"/>
    <cellStyle name="Normal 2 2 8 2 5 2 2 3" xfId="18501"/>
    <cellStyle name="Normal 2 2 8 2 5 2 2 4" xfId="18502"/>
    <cellStyle name="Normal 2 2 8 2 5 2 3" xfId="18503"/>
    <cellStyle name="Normal 2 2 8 2 5 2 3 2" xfId="18504"/>
    <cellStyle name="Normal 2 2 8 2 5 2 4" xfId="18505"/>
    <cellStyle name="Normal 2 2 8 2 5 2 5" xfId="18506"/>
    <cellStyle name="Normal 2 2 8 2 5 3" xfId="18507"/>
    <cellStyle name="Normal 2 2 8 2 5 3 2" xfId="18508"/>
    <cellStyle name="Normal 2 2 8 2 5 3 2 2" xfId="18509"/>
    <cellStyle name="Normal 2 2 8 2 5 3 3" xfId="18510"/>
    <cellStyle name="Normal 2 2 8 2 5 3 4" xfId="18511"/>
    <cellStyle name="Normal 2 2 8 2 5 4" xfId="18512"/>
    <cellStyle name="Normal 2 2 8 2 5 4 2" xfId="18513"/>
    <cellStyle name="Normal 2 2 8 2 5 4 2 2" xfId="18514"/>
    <cellStyle name="Normal 2 2 8 2 5 4 3" xfId="18515"/>
    <cellStyle name="Normal 2 2 8 2 5 4 4" xfId="18516"/>
    <cellStyle name="Normal 2 2 8 2 5 5" xfId="18517"/>
    <cellStyle name="Normal 2 2 8 2 5 5 2" xfId="18518"/>
    <cellStyle name="Normal 2 2 8 2 5 6" xfId="18519"/>
    <cellStyle name="Normal 2 2 8 2 5 7" xfId="18520"/>
    <cellStyle name="Normal 2 2 8 2 6" xfId="18521"/>
    <cellStyle name="Normal 2 2 8 2 6 2" xfId="18522"/>
    <cellStyle name="Normal 2 2 8 2 6 2 2" xfId="18523"/>
    <cellStyle name="Normal 2 2 8 2 6 2 2 2" xfId="18524"/>
    <cellStyle name="Normal 2 2 8 2 6 2 3" xfId="18525"/>
    <cellStyle name="Normal 2 2 8 2 6 2 4" xfId="18526"/>
    <cellStyle name="Normal 2 2 8 2 6 3" xfId="18527"/>
    <cellStyle name="Normal 2 2 8 2 6 3 2" xfId="18528"/>
    <cellStyle name="Normal 2 2 8 2 6 4" xfId="18529"/>
    <cellStyle name="Normal 2 2 8 2 6 5" xfId="18530"/>
    <cellStyle name="Normal 2 2 8 2 7" xfId="18531"/>
    <cellStyle name="Normal 2 2 8 2 7 2" xfId="18532"/>
    <cellStyle name="Normal 2 2 8 2 7 2 2" xfId="18533"/>
    <cellStyle name="Normal 2 2 8 2 7 3" xfId="18534"/>
    <cellStyle name="Normal 2 2 8 2 7 4" xfId="18535"/>
    <cellStyle name="Normal 2 2 8 2 8" xfId="18536"/>
    <cellStyle name="Normal 2 2 8 2 8 2" xfId="18537"/>
    <cellStyle name="Normal 2 2 8 2 8 2 2" xfId="18538"/>
    <cellStyle name="Normal 2 2 8 2 8 3" xfId="18539"/>
    <cellStyle name="Normal 2 2 8 2 8 4" xfId="18540"/>
    <cellStyle name="Normal 2 2 8 2 9" xfId="18541"/>
    <cellStyle name="Normal 2 2 8 2 9 2" xfId="18542"/>
    <cellStyle name="Normal 2 2 8 2_Tab1" xfId="18543"/>
    <cellStyle name="Normal 2 2 8 3" xfId="18544"/>
    <cellStyle name="Normal 2 2 8 3 10" xfId="18545"/>
    <cellStyle name="Normal 2 2 8 3 2" xfId="18546"/>
    <cellStyle name="Normal 2 2 8 3 2 2" xfId="18547"/>
    <cellStyle name="Normal 2 2 8 3 2 2 2" xfId="18548"/>
    <cellStyle name="Normal 2 2 8 3 2 2 2 2" xfId="18549"/>
    <cellStyle name="Normal 2 2 8 3 2 2 2 2 2" xfId="18550"/>
    <cellStyle name="Normal 2 2 8 3 2 2 2 2 2 2" xfId="18551"/>
    <cellStyle name="Normal 2 2 8 3 2 2 2 2 3" xfId="18552"/>
    <cellStyle name="Normal 2 2 8 3 2 2 2 2 4" xfId="18553"/>
    <cellStyle name="Normal 2 2 8 3 2 2 2 3" xfId="18554"/>
    <cellStyle name="Normal 2 2 8 3 2 2 2 3 2" xfId="18555"/>
    <cellStyle name="Normal 2 2 8 3 2 2 2 4" xfId="18556"/>
    <cellStyle name="Normal 2 2 8 3 2 2 2 5" xfId="18557"/>
    <cellStyle name="Normal 2 2 8 3 2 2 3" xfId="18558"/>
    <cellStyle name="Normal 2 2 8 3 2 2 3 2" xfId="18559"/>
    <cellStyle name="Normal 2 2 8 3 2 2 3 2 2" xfId="18560"/>
    <cellStyle name="Normal 2 2 8 3 2 2 3 3" xfId="18561"/>
    <cellStyle name="Normal 2 2 8 3 2 2 3 4" xfId="18562"/>
    <cellStyle name="Normal 2 2 8 3 2 2 4" xfId="18563"/>
    <cellStyle name="Normal 2 2 8 3 2 2 4 2" xfId="18564"/>
    <cellStyle name="Normal 2 2 8 3 2 2 4 2 2" xfId="18565"/>
    <cellStyle name="Normal 2 2 8 3 2 2 4 3" xfId="18566"/>
    <cellStyle name="Normal 2 2 8 3 2 2 4 4" xfId="18567"/>
    <cellStyle name="Normal 2 2 8 3 2 2 5" xfId="18568"/>
    <cellStyle name="Normal 2 2 8 3 2 2 5 2" xfId="18569"/>
    <cellStyle name="Normal 2 2 8 3 2 2 6" xfId="18570"/>
    <cellStyle name="Normal 2 2 8 3 2 2 7" xfId="18571"/>
    <cellStyle name="Normal 2 2 8 3 2 3" xfId="18572"/>
    <cellStyle name="Normal 2 2 8 3 2 3 2" xfId="18573"/>
    <cellStyle name="Normal 2 2 8 3 2 3 2 2" xfId="18574"/>
    <cellStyle name="Normal 2 2 8 3 2 3 2 2 2" xfId="18575"/>
    <cellStyle name="Normal 2 2 8 3 2 3 2 2 2 2" xfId="18576"/>
    <cellStyle name="Normal 2 2 8 3 2 3 2 2 3" xfId="18577"/>
    <cellStyle name="Normal 2 2 8 3 2 3 2 2 4" xfId="18578"/>
    <cellStyle name="Normal 2 2 8 3 2 3 2 3" xfId="18579"/>
    <cellStyle name="Normal 2 2 8 3 2 3 2 3 2" xfId="18580"/>
    <cellStyle name="Normal 2 2 8 3 2 3 2 4" xfId="18581"/>
    <cellStyle name="Normal 2 2 8 3 2 3 2 5" xfId="18582"/>
    <cellStyle name="Normal 2 2 8 3 2 3 3" xfId="18583"/>
    <cellStyle name="Normal 2 2 8 3 2 3 3 2" xfId="18584"/>
    <cellStyle name="Normal 2 2 8 3 2 3 3 2 2" xfId="18585"/>
    <cellStyle name="Normal 2 2 8 3 2 3 3 3" xfId="18586"/>
    <cellStyle name="Normal 2 2 8 3 2 3 3 4" xfId="18587"/>
    <cellStyle name="Normal 2 2 8 3 2 3 4" xfId="18588"/>
    <cellStyle name="Normal 2 2 8 3 2 3 4 2" xfId="18589"/>
    <cellStyle name="Normal 2 2 8 3 2 3 4 2 2" xfId="18590"/>
    <cellStyle name="Normal 2 2 8 3 2 3 4 3" xfId="18591"/>
    <cellStyle name="Normal 2 2 8 3 2 3 4 4" xfId="18592"/>
    <cellStyle name="Normal 2 2 8 3 2 3 5" xfId="18593"/>
    <cellStyle name="Normal 2 2 8 3 2 3 5 2" xfId="18594"/>
    <cellStyle name="Normal 2 2 8 3 2 3 6" xfId="18595"/>
    <cellStyle name="Normal 2 2 8 3 2 3 7" xfId="18596"/>
    <cellStyle name="Normal 2 2 8 3 2 4" xfId="18597"/>
    <cellStyle name="Normal 2 2 8 3 2 4 2" xfId="18598"/>
    <cellStyle name="Normal 2 2 8 3 2 4 2 2" xfId="18599"/>
    <cellStyle name="Normal 2 2 8 3 2 4 2 2 2" xfId="18600"/>
    <cellStyle name="Normal 2 2 8 3 2 4 2 3" xfId="18601"/>
    <cellStyle name="Normal 2 2 8 3 2 4 2 4" xfId="18602"/>
    <cellStyle name="Normal 2 2 8 3 2 4 3" xfId="18603"/>
    <cellStyle name="Normal 2 2 8 3 2 4 3 2" xfId="18604"/>
    <cellStyle name="Normal 2 2 8 3 2 4 4" xfId="18605"/>
    <cellStyle name="Normal 2 2 8 3 2 4 5" xfId="18606"/>
    <cellStyle name="Normal 2 2 8 3 2 5" xfId="18607"/>
    <cellStyle name="Normal 2 2 8 3 2 5 2" xfId="18608"/>
    <cellStyle name="Normal 2 2 8 3 2 5 2 2" xfId="18609"/>
    <cellStyle name="Normal 2 2 8 3 2 5 3" xfId="18610"/>
    <cellStyle name="Normal 2 2 8 3 2 5 4" xfId="18611"/>
    <cellStyle name="Normal 2 2 8 3 2 6" xfId="18612"/>
    <cellStyle name="Normal 2 2 8 3 2 6 2" xfId="18613"/>
    <cellStyle name="Normal 2 2 8 3 2 6 2 2" xfId="18614"/>
    <cellStyle name="Normal 2 2 8 3 2 6 3" xfId="18615"/>
    <cellStyle name="Normal 2 2 8 3 2 6 4" xfId="18616"/>
    <cellStyle name="Normal 2 2 8 3 2 7" xfId="18617"/>
    <cellStyle name="Normal 2 2 8 3 2 7 2" xfId="18618"/>
    <cellStyle name="Normal 2 2 8 3 2 8" xfId="18619"/>
    <cellStyle name="Normal 2 2 8 3 2 9" xfId="18620"/>
    <cellStyle name="Normal 2 2 8 3 2_Tab1" xfId="18621"/>
    <cellStyle name="Normal 2 2 8 3 3" xfId="18622"/>
    <cellStyle name="Normal 2 2 8 3 3 2" xfId="18623"/>
    <cellStyle name="Normal 2 2 8 3 3 2 2" xfId="18624"/>
    <cellStyle name="Normal 2 2 8 3 3 2 2 2" xfId="18625"/>
    <cellStyle name="Normal 2 2 8 3 3 2 2 2 2" xfId="18626"/>
    <cellStyle name="Normal 2 2 8 3 3 2 2 3" xfId="18627"/>
    <cellStyle name="Normal 2 2 8 3 3 2 2 4" xfId="18628"/>
    <cellStyle name="Normal 2 2 8 3 3 2 3" xfId="18629"/>
    <cellStyle name="Normal 2 2 8 3 3 2 3 2" xfId="18630"/>
    <cellStyle name="Normal 2 2 8 3 3 2 4" xfId="18631"/>
    <cellStyle name="Normal 2 2 8 3 3 2 5" xfId="18632"/>
    <cellStyle name="Normal 2 2 8 3 3 3" xfId="18633"/>
    <cellStyle name="Normal 2 2 8 3 3 3 2" xfId="18634"/>
    <cellStyle name="Normal 2 2 8 3 3 3 2 2" xfId="18635"/>
    <cellStyle name="Normal 2 2 8 3 3 3 3" xfId="18636"/>
    <cellStyle name="Normal 2 2 8 3 3 3 4" xfId="18637"/>
    <cellStyle name="Normal 2 2 8 3 3 4" xfId="18638"/>
    <cellStyle name="Normal 2 2 8 3 3 4 2" xfId="18639"/>
    <cellStyle name="Normal 2 2 8 3 3 4 2 2" xfId="18640"/>
    <cellStyle name="Normal 2 2 8 3 3 4 3" xfId="18641"/>
    <cellStyle name="Normal 2 2 8 3 3 4 4" xfId="18642"/>
    <cellStyle name="Normal 2 2 8 3 3 5" xfId="18643"/>
    <cellStyle name="Normal 2 2 8 3 3 5 2" xfId="18644"/>
    <cellStyle name="Normal 2 2 8 3 3 6" xfId="18645"/>
    <cellStyle name="Normal 2 2 8 3 3 7" xfId="18646"/>
    <cellStyle name="Normal 2 2 8 3 4" xfId="18647"/>
    <cellStyle name="Normal 2 2 8 3 4 2" xfId="18648"/>
    <cellStyle name="Normal 2 2 8 3 4 2 2" xfId="18649"/>
    <cellStyle name="Normal 2 2 8 3 4 2 2 2" xfId="18650"/>
    <cellStyle name="Normal 2 2 8 3 4 2 2 2 2" xfId="18651"/>
    <cellStyle name="Normal 2 2 8 3 4 2 2 3" xfId="18652"/>
    <cellStyle name="Normal 2 2 8 3 4 2 2 4" xfId="18653"/>
    <cellStyle name="Normal 2 2 8 3 4 2 3" xfId="18654"/>
    <cellStyle name="Normal 2 2 8 3 4 2 3 2" xfId="18655"/>
    <cellStyle name="Normal 2 2 8 3 4 2 4" xfId="18656"/>
    <cellStyle name="Normal 2 2 8 3 4 2 5" xfId="18657"/>
    <cellStyle name="Normal 2 2 8 3 4 3" xfId="18658"/>
    <cellStyle name="Normal 2 2 8 3 4 3 2" xfId="18659"/>
    <cellStyle name="Normal 2 2 8 3 4 3 2 2" xfId="18660"/>
    <cellStyle name="Normal 2 2 8 3 4 3 3" xfId="18661"/>
    <cellStyle name="Normal 2 2 8 3 4 3 4" xfId="18662"/>
    <cellStyle name="Normal 2 2 8 3 4 4" xfId="18663"/>
    <cellStyle name="Normal 2 2 8 3 4 4 2" xfId="18664"/>
    <cellStyle name="Normal 2 2 8 3 4 4 2 2" xfId="18665"/>
    <cellStyle name="Normal 2 2 8 3 4 4 3" xfId="18666"/>
    <cellStyle name="Normal 2 2 8 3 4 4 4" xfId="18667"/>
    <cellStyle name="Normal 2 2 8 3 4 5" xfId="18668"/>
    <cellStyle name="Normal 2 2 8 3 4 5 2" xfId="18669"/>
    <cellStyle name="Normal 2 2 8 3 4 6" xfId="18670"/>
    <cellStyle name="Normal 2 2 8 3 4 7" xfId="18671"/>
    <cellStyle name="Normal 2 2 8 3 5" xfId="18672"/>
    <cellStyle name="Normal 2 2 8 3 5 2" xfId="18673"/>
    <cellStyle name="Normal 2 2 8 3 5 2 2" xfId="18674"/>
    <cellStyle name="Normal 2 2 8 3 5 2 2 2" xfId="18675"/>
    <cellStyle name="Normal 2 2 8 3 5 2 3" xfId="18676"/>
    <cellStyle name="Normal 2 2 8 3 5 2 4" xfId="18677"/>
    <cellStyle name="Normal 2 2 8 3 5 3" xfId="18678"/>
    <cellStyle name="Normal 2 2 8 3 5 3 2" xfId="18679"/>
    <cellStyle name="Normal 2 2 8 3 5 4" xfId="18680"/>
    <cellStyle name="Normal 2 2 8 3 5 5" xfId="18681"/>
    <cellStyle name="Normal 2 2 8 3 6" xfId="18682"/>
    <cellStyle name="Normal 2 2 8 3 6 2" xfId="18683"/>
    <cellStyle name="Normal 2 2 8 3 6 2 2" xfId="18684"/>
    <cellStyle name="Normal 2 2 8 3 6 3" xfId="18685"/>
    <cellStyle name="Normal 2 2 8 3 6 4" xfId="18686"/>
    <cellStyle name="Normal 2 2 8 3 7" xfId="18687"/>
    <cellStyle name="Normal 2 2 8 3 7 2" xfId="18688"/>
    <cellStyle name="Normal 2 2 8 3 7 2 2" xfId="18689"/>
    <cellStyle name="Normal 2 2 8 3 7 3" xfId="18690"/>
    <cellStyle name="Normal 2 2 8 3 7 4" xfId="18691"/>
    <cellStyle name="Normal 2 2 8 3 8" xfId="18692"/>
    <cellStyle name="Normal 2 2 8 3 8 2" xfId="18693"/>
    <cellStyle name="Normal 2 2 8 3 9" xfId="18694"/>
    <cellStyle name="Normal 2 2 8 3_Tab1" xfId="18695"/>
    <cellStyle name="Normal 2 2 8 4" xfId="18696"/>
    <cellStyle name="Normal 2 2 8 4 2" xfId="18697"/>
    <cellStyle name="Normal 2 2 8 4 2 2" xfId="18698"/>
    <cellStyle name="Normal 2 2 8 4 2 2 2" xfId="18699"/>
    <cellStyle name="Normal 2 2 8 4 2 2 2 2" xfId="18700"/>
    <cellStyle name="Normal 2 2 8 4 2 2 2 2 2" xfId="18701"/>
    <cellStyle name="Normal 2 2 8 4 2 2 2 3" xfId="18702"/>
    <cellStyle name="Normal 2 2 8 4 2 2 2 4" xfId="18703"/>
    <cellStyle name="Normal 2 2 8 4 2 2 3" xfId="18704"/>
    <cellStyle name="Normal 2 2 8 4 2 2 3 2" xfId="18705"/>
    <cellStyle name="Normal 2 2 8 4 2 2 4" xfId="18706"/>
    <cellStyle name="Normal 2 2 8 4 2 2 5" xfId="18707"/>
    <cellStyle name="Normal 2 2 8 4 2 3" xfId="18708"/>
    <cellStyle name="Normal 2 2 8 4 2 3 2" xfId="18709"/>
    <cellStyle name="Normal 2 2 8 4 2 3 2 2" xfId="18710"/>
    <cellStyle name="Normal 2 2 8 4 2 3 3" xfId="18711"/>
    <cellStyle name="Normal 2 2 8 4 2 3 4" xfId="18712"/>
    <cellStyle name="Normal 2 2 8 4 2 4" xfId="18713"/>
    <cellStyle name="Normal 2 2 8 4 2 4 2" xfId="18714"/>
    <cellStyle name="Normal 2 2 8 4 2 4 2 2" xfId="18715"/>
    <cellStyle name="Normal 2 2 8 4 2 4 3" xfId="18716"/>
    <cellStyle name="Normal 2 2 8 4 2 4 4" xfId="18717"/>
    <cellStyle name="Normal 2 2 8 4 2 5" xfId="18718"/>
    <cellStyle name="Normal 2 2 8 4 2 5 2" xfId="18719"/>
    <cellStyle name="Normal 2 2 8 4 2 6" xfId="18720"/>
    <cellStyle name="Normal 2 2 8 4 2 7" xfId="18721"/>
    <cellStyle name="Normal 2 2 8 4 3" xfId="18722"/>
    <cellStyle name="Normal 2 2 8 4 3 2" xfId="18723"/>
    <cellStyle name="Normal 2 2 8 4 3 2 2" xfId="18724"/>
    <cellStyle name="Normal 2 2 8 4 3 2 2 2" xfId="18725"/>
    <cellStyle name="Normal 2 2 8 4 3 2 2 2 2" xfId="18726"/>
    <cellStyle name="Normal 2 2 8 4 3 2 2 3" xfId="18727"/>
    <cellStyle name="Normal 2 2 8 4 3 2 2 4" xfId="18728"/>
    <cellStyle name="Normal 2 2 8 4 3 2 3" xfId="18729"/>
    <cellStyle name="Normal 2 2 8 4 3 2 3 2" xfId="18730"/>
    <cellStyle name="Normal 2 2 8 4 3 2 4" xfId="18731"/>
    <cellStyle name="Normal 2 2 8 4 3 2 5" xfId="18732"/>
    <cellStyle name="Normal 2 2 8 4 3 3" xfId="18733"/>
    <cellStyle name="Normal 2 2 8 4 3 3 2" xfId="18734"/>
    <cellStyle name="Normal 2 2 8 4 3 3 2 2" xfId="18735"/>
    <cellStyle name="Normal 2 2 8 4 3 3 3" xfId="18736"/>
    <cellStyle name="Normal 2 2 8 4 3 3 4" xfId="18737"/>
    <cellStyle name="Normal 2 2 8 4 3 4" xfId="18738"/>
    <cellStyle name="Normal 2 2 8 4 3 4 2" xfId="18739"/>
    <cellStyle name="Normal 2 2 8 4 3 4 2 2" xfId="18740"/>
    <cellStyle name="Normal 2 2 8 4 3 4 3" xfId="18741"/>
    <cellStyle name="Normal 2 2 8 4 3 4 4" xfId="18742"/>
    <cellStyle name="Normal 2 2 8 4 3 5" xfId="18743"/>
    <cellStyle name="Normal 2 2 8 4 3 5 2" xfId="18744"/>
    <cellStyle name="Normal 2 2 8 4 3 6" xfId="18745"/>
    <cellStyle name="Normal 2 2 8 4 3 7" xfId="18746"/>
    <cellStyle name="Normal 2 2 8 4 4" xfId="18747"/>
    <cellStyle name="Normal 2 2 8 4 4 2" xfId="18748"/>
    <cellStyle name="Normal 2 2 8 4 4 2 2" xfId="18749"/>
    <cellStyle name="Normal 2 2 8 4 4 2 2 2" xfId="18750"/>
    <cellStyle name="Normal 2 2 8 4 4 2 3" xfId="18751"/>
    <cellStyle name="Normal 2 2 8 4 4 2 4" xfId="18752"/>
    <cellStyle name="Normal 2 2 8 4 4 3" xfId="18753"/>
    <cellStyle name="Normal 2 2 8 4 4 3 2" xfId="18754"/>
    <cellStyle name="Normal 2 2 8 4 4 4" xfId="18755"/>
    <cellStyle name="Normal 2 2 8 4 4 5" xfId="18756"/>
    <cellStyle name="Normal 2 2 8 4 5" xfId="18757"/>
    <cellStyle name="Normal 2 2 8 4 5 2" xfId="18758"/>
    <cellStyle name="Normal 2 2 8 4 5 2 2" xfId="18759"/>
    <cellStyle name="Normal 2 2 8 4 5 3" xfId="18760"/>
    <cellStyle name="Normal 2 2 8 4 5 4" xfId="18761"/>
    <cellStyle name="Normal 2 2 8 4 6" xfId="18762"/>
    <cellStyle name="Normal 2 2 8 4 6 2" xfId="18763"/>
    <cellStyle name="Normal 2 2 8 4 6 2 2" xfId="18764"/>
    <cellStyle name="Normal 2 2 8 4 6 3" xfId="18765"/>
    <cellStyle name="Normal 2 2 8 4 6 4" xfId="18766"/>
    <cellStyle name="Normal 2 2 8 4 7" xfId="18767"/>
    <cellStyle name="Normal 2 2 8 4 7 2" xfId="18768"/>
    <cellStyle name="Normal 2 2 8 4 8" xfId="18769"/>
    <cellStyle name="Normal 2 2 8 4 9" xfId="18770"/>
    <cellStyle name="Normal 2 2 8 4_Tab1" xfId="18771"/>
    <cellStyle name="Normal 2 2 8 5" xfId="18772"/>
    <cellStyle name="Normal 2 2 8 5 2" xfId="18773"/>
    <cellStyle name="Normal 2 2 8 5 2 2" xfId="18774"/>
    <cellStyle name="Normal 2 2 8 5 2 2 2" xfId="18775"/>
    <cellStyle name="Normal 2 2 8 5 2 2 2 2" xfId="18776"/>
    <cellStyle name="Normal 2 2 8 5 2 2 3" xfId="18777"/>
    <cellStyle name="Normal 2 2 8 5 2 2 4" xfId="18778"/>
    <cellStyle name="Normal 2 2 8 5 2 3" xfId="18779"/>
    <cellStyle name="Normal 2 2 8 5 2 3 2" xfId="18780"/>
    <cellStyle name="Normal 2 2 8 5 2 4" xfId="18781"/>
    <cellStyle name="Normal 2 2 8 5 2 5" xfId="18782"/>
    <cellStyle name="Normal 2 2 8 5 3" xfId="18783"/>
    <cellStyle name="Normal 2 2 8 5 3 2" xfId="18784"/>
    <cellStyle name="Normal 2 2 8 5 3 2 2" xfId="18785"/>
    <cellStyle name="Normal 2 2 8 5 3 3" xfId="18786"/>
    <cellStyle name="Normal 2 2 8 5 3 4" xfId="18787"/>
    <cellStyle name="Normal 2 2 8 5 4" xfId="18788"/>
    <cellStyle name="Normal 2 2 8 5 4 2" xfId="18789"/>
    <cellStyle name="Normal 2 2 8 5 4 2 2" xfId="18790"/>
    <cellStyle name="Normal 2 2 8 5 4 3" xfId="18791"/>
    <cellStyle name="Normal 2 2 8 5 4 4" xfId="18792"/>
    <cellStyle name="Normal 2 2 8 5 5" xfId="18793"/>
    <cellStyle name="Normal 2 2 8 5 5 2" xfId="18794"/>
    <cellStyle name="Normal 2 2 8 5 6" xfId="18795"/>
    <cellStyle name="Normal 2 2 8 5 7" xfId="18796"/>
    <cellStyle name="Normal 2 2 8 6" xfId="18797"/>
    <cellStyle name="Normal 2 2 8 6 2" xfId="18798"/>
    <cellStyle name="Normal 2 2 8 6 2 2" xfId="18799"/>
    <cellStyle name="Normal 2 2 8 6 2 2 2" xfId="18800"/>
    <cellStyle name="Normal 2 2 8 6 2 2 2 2" xfId="18801"/>
    <cellStyle name="Normal 2 2 8 6 2 2 3" xfId="18802"/>
    <cellStyle name="Normal 2 2 8 6 2 2 4" xfId="18803"/>
    <cellStyle name="Normal 2 2 8 6 2 3" xfId="18804"/>
    <cellStyle name="Normal 2 2 8 6 2 3 2" xfId="18805"/>
    <cellStyle name="Normal 2 2 8 6 2 4" xfId="18806"/>
    <cellStyle name="Normal 2 2 8 6 2 5" xfId="18807"/>
    <cellStyle name="Normal 2 2 8 6 3" xfId="18808"/>
    <cellStyle name="Normal 2 2 8 6 3 2" xfId="18809"/>
    <cellStyle name="Normal 2 2 8 6 3 2 2" xfId="18810"/>
    <cellStyle name="Normal 2 2 8 6 3 3" xfId="18811"/>
    <cellStyle name="Normal 2 2 8 6 3 4" xfId="18812"/>
    <cellStyle name="Normal 2 2 8 6 4" xfId="18813"/>
    <cellStyle name="Normal 2 2 8 6 4 2" xfId="18814"/>
    <cellStyle name="Normal 2 2 8 6 4 2 2" xfId="18815"/>
    <cellStyle name="Normal 2 2 8 6 4 3" xfId="18816"/>
    <cellStyle name="Normal 2 2 8 6 4 4" xfId="18817"/>
    <cellStyle name="Normal 2 2 8 6 5" xfId="18818"/>
    <cellStyle name="Normal 2 2 8 6 5 2" xfId="18819"/>
    <cellStyle name="Normal 2 2 8 6 6" xfId="18820"/>
    <cellStyle name="Normal 2 2 8 6 7" xfId="18821"/>
    <cellStyle name="Normal 2 2 8 7" xfId="18822"/>
    <cellStyle name="Normal 2 2 8 7 2" xfId="18823"/>
    <cellStyle name="Normal 2 2 8 7 2 2" xfId="18824"/>
    <cellStyle name="Normal 2 2 8 7 2 2 2" xfId="18825"/>
    <cellStyle name="Normal 2 2 8 7 2 3" xfId="18826"/>
    <cellStyle name="Normal 2 2 8 7 2 4" xfId="18827"/>
    <cellStyle name="Normal 2 2 8 7 3" xfId="18828"/>
    <cellStyle name="Normal 2 2 8 7 3 2" xfId="18829"/>
    <cellStyle name="Normal 2 2 8 7 4" xfId="18830"/>
    <cellStyle name="Normal 2 2 8 7 5" xfId="18831"/>
    <cellStyle name="Normal 2 2 8 8" xfId="18832"/>
    <cellStyle name="Normal 2 2 8 8 2" xfId="18833"/>
    <cellStyle name="Normal 2 2 8 8 2 2" xfId="18834"/>
    <cellStyle name="Normal 2 2 8 8 3" xfId="18835"/>
    <cellStyle name="Normal 2 2 8 8 4" xfId="18836"/>
    <cellStyle name="Normal 2 2 8 9" xfId="18837"/>
    <cellStyle name="Normal 2 2 8 9 2" xfId="18838"/>
    <cellStyle name="Normal 2 2 8 9 2 2" xfId="18839"/>
    <cellStyle name="Normal 2 2 8 9 3" xfId="18840"/>
    <cellStyle name="Normal 2 2 8 9 4" xfId="18841"/>
    <cellStyle name="Normal 2 2 8_Tab1" xfId="18842"/>
    <cellStyle name="Normal 2 2 9" xfId="18843"/>
    <cellStyle name="Normal 2 2 9 10" xfId="18844"/>
    <cellStyle name="Normal 2 2 9 10 2" xfId="18845"/>
    <cellStyle name="Normal 2 2 9 11" xfId="18846"/>
    <cellStyle name="Normal 2 2 9 12" xfId="18847"/>
    <cellStyle name="Normal 2 2 9 2" xfId="18848"/>
    <cellStyle name="Normal 2 2 9 2 10" xfId="18849"/>
    <cellStyle name="Normal 2 2 9 2 11" xfId="18850"/>
    <cellStyle name="Normal 2 2 9 2 2" xfId="18851"/>
    <cellStyle name="Normal 2 2 9 2 2 10" xfId="18852"/>
    <cellStyle name="Normal 2 2 9 2 2 2" xfId="18853"/>
    <cellStyle name="Normal 2 2 9 2 2 2 2" xfId="18854"/>
    <cellStyle name="Normal 2 2 9 2 2 2 2 2" xfId="18855"/>
    <cellStyle name="Normal 2 2 9 2 2 2 2 2 2" xfId="18856"/>
    <cellStyle name="Normal 2 2 9 2 2 2 2 2 2 2" xfId="18857"/>
    <cellStyle name="Normal 2 2 9 2 2 2 2 2 2 2 2" xfId="18858"/>
    <cellStyle name="Normal 2 2 9 2 2 2 2 2 2 3" xfId="18859"/>
    <cellStyle name="Normal 2 2 9 2 2 2 2 2 2 4" xfId="18860"/>
    <cellStyle name="Normal 2 2 9 2 2 2 2 2 3" xfId="18861"/>
    <cellStyle name="Normal 2 2 9 2 2 2 2 2 3 2" xfId="18862"/>
    <cellStyle name="Normal 2 2 9 2 2 2 2 2 4" xfId="18863"/>
    <cellStyle name="Normal 2 2 9 2 2 2 2 2 5" xfId="18864"/>
    <cellStyle name="Normal 2 2 9 2 2 2 2 3" xfId="18865"/>
    <cellStyle name="Normal 2 2 9 2 2 2 2 3 2" xfId="18866"/>
    <cellStyle name="Normal 2 2 9 2 2 2 2 3 2 2" xfId="18867"/>
    <cellStyle name="Normal 2 2 9 2 2 2 2 3 3" xfId="18868"/>
    <cellStyle name="Normal 2 2 9 2 2 2 2 3 4" xfId="18869"/>
    <cellStyle name="Normal 2 2 9 2 2 2 2 4" xfId="18870"/>
    <cellStyle name="Normal 2 2 9 2 2 2 2 4 2" xfId="18871"/>
    <cellStyle name="Normal 2 2 9 2 2 2 2 4 2 2" xfId="18872"/>
    <cellStyle name="Normal 2 2 9 2 2 2 2 4 3" xfId="18873"/>
    <cellStyle name="Normal 2 2 9 2 2 2 2 4 4" xfId="18874"/>
    <cellStyle name="Normal 2 2 9 2 2 2 2 5" xfId="18875"/>
    <cellStyle name="Normal 2 2 9 2 2 2 2 5 2" xfId="18876"/>
    <cellStyle name="Normal 2 2 9 2 2 2 2 6" xfId="18877"/>
    <cellStyle name="Normal 2 2 9 2 2 2 2 7" xfId="18878"/>
    <cellStyle name="Normal 2 2 9 2 2 2 3" xfId="18879"/>
    <cellStyle name="Normal 2 2 9 2 2 2 3 2" xfId="18880"/>
    <cellStyle name="Normal 2 2 9 2 2 2 3 2 2" xfId="18881"/>
    <cellStyle name="Normal 2 2 9 2 2 2 3 2 2 2" xfId="18882"/>
    <cellStyle name="Normal 2 2 9 2 2 2 3 2 2 2 2" xfId="18883"/>
    <cellStyle name="Normal 2 2 9 2 2 2 3 2 2 3" xfId="18884"/>
    <cellStyle name="Normal 2 2 9 2 2 2 3 2 2 4" xfId="18885"/>
    <cellStyle name="Normal 2 2 9 2 2 2 3 2 3" xfId="18886"/>
    <cellStyle name="Normal 2 2 9 2 2 2 3 2 3 2" xfId="18887"/>
    <cellStyle name="Normal 2 2 9 2 2 2 3 2 4" xfId="18888"/>
    <cellStyle name="Normal 2 2 9 2 2 2 3 2 5" xfId="18889"/>
    <cellStyle name="Normal 2 2 9 2 2 2 3 3" xfId="18890"/>
    <cellStyle name="Normal 2 2 9 2 2 2 3 3 2" xfId="18891"/>
    <cellStyle name="Normal 2 2 9 2 2 2 3 3 2 2" xfId="18892"/>
    <cellStyle name="Normal 2 2 9 2 2 2 3 3 3" xfId="18893"/>
    <cellStyle name="Normal 2 2 9 2 2 2 3 3 4" xfId="18894"/>
    <cellStyle name="Normal 2 2 9 2 2 2 3 4" xfId="18895"/>
    <cellStyle name="Normal 2 2 9 2 2 2 3 4 2" xfId="18896"/>
    <cellStyle name="Normal 2 2 9 2 2 2 3 4 2 2" xfId="18897"/>
    <cellStyle name="Normal 2 2 9 2 2 2 3 4 3" xfId="18898"/>
    <cellStyle name="Normal 2 2 9 2 2 2 3 4 4" xfId="18899"/>
    <cellStyle name="Normal 2 2 9 2 2 2 3 5" xfId="18900"/>
    <cellStyle name="Normal 2 2 9 2 2 2 3 5 2" xfId="18901"/>
    <cellStyle name="Normal 2 2 9 2 2 2 3 6" xfId="18902"/>
    <cellStyle name="Normal 2 2 9 2 2 2 3 7" xfId="18903"/>
    <cellStyle name="Normal 2 2 9 2 2 2 4" xfId="18904"/>
    <cellStyle name="Normal 2 2 9 2 2 2 4 2" xfId="18905"/>
    <cellStyle name="Normal 2 2 9 2 2 2 4 2 2" xfId="18906"/>
    <cellStyle name="Normal 2 2 9 2 2 2 4 2 2 2" xfId="18907"/>
    <cellStyle name="Normal 2 2 9 2 2 2 4 2 3" xfId="18908"/>
    <cellStyle name="Normal 2 2 9 2 2 2 4 2 4" xfId="18909"/>
    <cellStyle name="Normal 2 2 9 2 2 2 4 3" xfId="18910"/>
    <cellStyle name="Normal 2 2 9 2 2 2 4 3 2" xfId="18911"/>
    <cellStyle name="Normal 2 2 9 2 2 2 4 4" xfId="18912"/>
    <cellStyle name="Normal 2 2 9 2 2 2 4 5" xfId="18913"/>
    <cellStyle name="Normal 2 2 9 2 2 2 5" xfId="18914"/>
    <cellStyle name="Normal 2 2 9 2 2 2 5 2" xfId="18915"/>
    <cellStyle name="Normal 2 2 9 2 2 2 5 2 2" xfId="18916"/>
    <cellStyle name="Normal 2 2 9 2 2 2 5 3" xfId="18917"/>
    <cellStyle name="Normal 2 2 9 2 2 2 5 4" xfId="18918"/>
    <cellStyle name="Normal 2 2 9 2 2 2 6" xfId="18919"/>
    <cellStyle name="Normal 2 2 9 2 2 2 6 2" xfId="18920"/>
    <cellStyle name="Normal 2 2 9 2 2 2 6 2 2" xfId="18921"/>
    <cellStyle name="Normal 2 2 9 2 2 2 6 3" xfId="18922"/>
    <cellStyle name="Normal 2 2 9 2 2 2 6 4" xfId="18923"/>
    <cellStyle name="Normal 2 2 9 2 2 2 7" xfId="18924"/>
    <cellStyle name="Normal 2 2 9 2 2 2 7 2" xfId="18925"/>
    <cellStyle name="Normal 2 2 9 2 2 2 8" xfId="18926"/>
    <cellStyle name="Normal 2 2 9 2 2 2 9" xfId="18927"/>
    <cellStyle name="Normal 2 2 9 2 2 2_Tab1" xfId="18928"/>
    <cellStyle name="Normal 2 2 9 2 2 3" xfId="18929"/>
    <cellStyle name="Normal 2 2 9 2 2 3 2" xfId="18930"/>
    <cellStyle name="Normal 2 2 9 2 2 3 2 2" xfId="18931"/>
    <cellStyle name="Normal 2 2 9 2 2 3 2 2 2" xfId="18932"/>
    <cellStyle name="Normal 2 2 9 2 2 3 2 2 2 2" xfId="18933"/>
    <cellStyle name="Normal 2 2 9 2 2 3 2 2 3" xfId="18934"/>
    <cellStyle name="Normal 2 2 9 2 2 3 2 2 4" xfId="18935"/>
    <cellStyle name="Normal 2 2 9 2 2 3 2 3" xfId="18936"/>
    <cellStyle name="Normal 2 2 9 2 2 3 2 3 2" xfId="18937"/>
    <cellStyle name="Normal 2 2 9 2 2 3 2 4" xfId="18938"/>
    <cellStyle name="Normal 2 2 9 2 2 3 2 5" xfId="18939"/>
    <cellStyle name="Normal 2 2 9 2 2 3 3" xfId="18940"/>
    <cellStyle name="Normal 2 2 9 2 2 3 3 2" xfId="18941"/>
    <cellStyle name="Normal 2 2 9 2 2 3 3 2 2" xfId="18942"/>
    <cellStyle name="Normal 2 2 9 2 2 3 3 3" xfId="18943"/>
    <cellStyle name="Normal 2 2 9 2 2 3 3 4" xfId="18944"/>
    <cellStyle name="Normal 2 2 9 2 2 3 4" xfId="18945"/>
    <cellStyle name="Normal 2 2 9 2 2 3 4 2" xfId="18946"/>
    <cellStyle name="Normal 2 2 9 2 2 3 4 2 2" xfId="18947"/>
    <cellStyle name="Normal 2 2 9 2 2 3 4 3" xfId="18948"/>
    <cellStyle name="Normal 2 2 9 2 2 3 4 4" xfId="18949"/>
    <cellStyle name="Normal 2 2 9 2 2 3 5" xfId="18950"/>
    <cellStyle name="Normal 2 2 9 2 2 3 5 2" xfId="18951"/>
    <cellStyle name="Normal 2 2 9 2 2 3 6" xfId="18952"/>
    <cellStyle name="Normal 2 2 9 2 2 3 7" xfId="18953"/>
    <cellStyle name="Normal 2 2 9 2 2 4" xfId="18954"/>
    <cellStyle name="Normal 2 2 9 2 2 4 2" xfId="18955"/>
    <cellStyle name="Normal 2 2 9 2 2 4 2 2" xfId="18956"/>
    <cellStyle name="Normal 2 2 9 2 2 4 2 2 2" xfId="18957"/>
    <cellStyle name="Normal 2 2 9 2 2 4 2 2 2 2" xfId="18958"/>
    <cellStyle name="Normal 2 2 9 2 2 4 2 2 3" xfId="18959"/>
    <cellStyle name="Normal 2 2 9 2 2 4 2 2 4" xfId="18960"/>
    <cellStyle name="Normal 2 2 9 2 2 4 2 3" xfId="18961"/>
    <cellStyle name="Normal 2 2 9 2 2 4 2 3 2" xfId="18962"/>
    <cellStyle name="Normal 2 2 9 2 2 4 2 4" xfId="18963"/>
    <cellStyle name="Normal 2 2 9 2 2 4 2 5" xfId="18964"/>
    <cellStyle name="Normal 2 2 9 2 2 4 3" xfId="18965"/>
    <cellStyle name="Normal 2 2 9 2 2 4 3 2" xfId="18966"/>
    <cellStyle name="Normal 2 2 9 2 2 4 3 2 2" xfId="18967"/>
    <cellStyle name="Normal 2 2 9 2 2 4 3 3" xfId="18968"/>
    <cellStyle name="Normal 2 2 9 2 2 4 3 4" xfId="18969"/>
    <cellStyle name="Normal 2 2 9 2 2 4 4" xfId="18970"/>
    <cellStyle name="Normal 2 2 9 2 2 4 4 2" xfId="18971"/>
    <cellStyle name="Normal 2 2 9 2 2 4 4 2 2" xfId="18972"/>
    <cellStyle name="Normal 2 2 9 2 2 4 4 3" xfId="18973"/>
    <cellStyle name="Normal 2 2 9 2 2 4 4 4" xfId="18974"/>
    <cellStyle name="Normal 2 2 9 2 2 4 5" xfId="18975"/>
    <cellStyle name="Normal 2 2 9 2 2 4 5 2" xfId="18976"/>
    <cellStyle name="Normal 2 2 9 2 2 4 6" xfId="18977"/>
    <cellStyle name="Normal 2 2 9 2 2 4 7" xfId="18978"/>
    <cellStyle name="Normal 2 2 9 2 2 5" xfId="18979"/>
    <cellStyle name="Normal 2 2 9 2 2 5 2" xfId="18980"/>
    <cellStyle name="Normal 2 2 9 2 2 5 2 2" xfId="18981"/>
    <cellStyle name="Normal 2 2 9 2 2 5 2 2 2" xfId="18982"/>
    <cellStyle name="Normal 2 2 9 2 2 5 2 3" xfId="18983"/>
    <cellStyle name="Normal 2 2 9 2 2 5 2 4" xfId="18984"/>
    <cellStyle name="Normal 2 2 9 2 2 5 3" xfId="18985"/>
    <cellStyle name="Normal 2 2 9 2 2 5 3 2" xfId="18986"/>
    <cellStyle name="Normal 2 2 9 2 2 5 4" xfId="18987"/>
    <cellStyle name="Normal 2 2 9 2 2 5 5" xfId="18988"/>
    <cellStyle name="Normal 2 2 9 2 2 6" xfId="18989"/>
    <cellStyle name="Normal 2 2 9 2 2 6 2" xfId="18990"/>
    <cellStyle name="Normal 2 2 9 2 2 6 2 2" xfId="18991"/>
    <cellStyle name="Normal 2 2 9 2 2 6 3" xfId="18992"/>
    <cellStyle name="Normal 2 2 9 2 2 6 4" xfId="18993"/>
    <cellStyle name="Normal 2 2 9 2 2 7" xfId="18994"/>
    <cellStyle name="Normal 2 2 9 2 2 7 2" xfId="18995"/>
    <cellStyle name="Normal 2 2 9 2 2 7 2 2" xfId="18996"/>
    <cellStyle name="Normal 2 2 9 2 2 7 3" xfId="18997"/>
    <cellStyle name="Normal 2 2 9 2 2 7 4" xfId="18998"/>
    <cellStyle name="Normal 2 2 9 2 2 8" xfId="18999"/>
    <cellStyle name="Normal 2 2 9 2 2 8 2" xfId="19000"/>
    <cellStyle name="Normal 2 2 9 2 2 9" xfId="19001"/>
    <cellStyle name="Normal 2 2 9 2 2_Tab1" xfId="19002"/>
    <cellStyle name="Normal 2 2 9 2 3" xfId="19003"/>
    <cellStyle name="Normal 2 2 9 2 3 2" xfId="19004"/>
    <cellStyle name="Normal 2 2 9 2 3 2 2" xfId="19005"/>
    <cellStyle name="Normal 2 2 9 2 3 2 2 2" xfId="19006"/>
    <cellStyle name="Normal 2 2 9 2 3 2 2 2 2" xfId="19007"/>
    <cellStyle name="Normal 2 2 9 2 3 2 2 2 2 2" xfId="19008"/>
    <cellStyle name="Normal 2 2 9 2 3 2 2 2 3" xfId="19009"/>
    <cellStyle name="Normal 2 2 9 2 3 2 2 2 4" xfId="19010"/>
    <cellStyle name="Normal 2 2 9 2 3 2 2 3" xfId="19011"/>
    <cellStyle name="Normal 2 2 9 2 3 2 2 3 2" xfId="19012"/>
    <cellStyle name="Normal 2 2 9 2 3 2 2 4" xfId="19013"/>
    <cellStyle name="Normal 2 2 9 2 3 2 2 5" xfId="19014"/>
    <cellStyle name="Normal 2 2 9 2 3 2 3" xfId="19015"/>
    <cellStyle name="Normal 2 2 9 2 3 2 3 2" xfId="19016"/>
    <cellStyle name="Normal 2 2 9 2 3 2 3 2 2" xfId="19017"/>
    <cellStyle name="Normal 2 2 9 2 3 2 3 3" xfId="19018"/>
    <cellStyle name="Normal 2 2 9 2 3 2 3 4" xfId="19019"/>
    <cellStyle name="Normal 2 2 9 2 3 2 4" xfId="19020"/>
    <cellStyle name="Normal 2 2 9 2 3 2 4 2" xfId="19021"/>
    <cellStyle name="Normal 2 2 9 2 3 2 4 2 2" xfId="19022"/>
    <cellStyle name="Normal 2 2 9 2 3 2 4 3" xfId="19023"/>
    <cellStyle name="Normal 2 2 9 2 3 2 4 4" xfId="19024"/>
    <cellStyle name="Normal 2 2 9 2 3 2 5" xfId="19025"/>
    <cellStyle name="Normal 2 2 9 2 3 2 5 2" xfId="19026"/>
    <cellStyle name="Normal 2 2 9 2 3 2 6" xfId="19027"/>
    <cellStyle name="Normal 2 2 9 2 3 2 7" xfId="19028"/>
    <cellStyle name="Normal 2 2 9 2 3 3" xfId="19029"/>
    <cellStyle name="Normal 2 2 9 2 3 3 2" xfId="19030"/>
    <cellStyle name="Normal 2 2 9 2 3 3 2 2" xfId="19031"/>
    <cellStyle name="Normal 2 2 9 2 3 3 2 2 2" xfId="19032"/>
    <cellStyle name="Normal 2 2 9 2 3 3 2 2 2 2" xfId="19033"/>
    <cellStyle name="Normal 2 2 9 2 3 3 2 2 3" xfId="19034"/>
    <cellStyle name="Normal 2 2 9 2 3 3 2 2 4" xfId="19035"/>
    <cellStyle name="Normal 2 2 9 2 3 3 2 3" xfId="19036"/>
    <cellStyle name="Normal 2 2 9 2 3 3 2 3 2" xfId="19037"/>
    <cellStyle name="Normal 2 2 9 2 3 3 2 4" xfId="19038"/>
    <cellStyle name="Normal 2 2 9 2 3 3 2 5" xfId="19039"/>
    <cellStyle name="Normal 2 2 9 2 3 3 3" xfId="19040"/>
    <cellStyle name="Normal 2 2 9 2 3 3 3 2" xfId="19041"/>
    <cellStyle name="Normal 2 2 9 2 3 3 3 2 2" xfId="19042"/>
    <cellStyle name="Normal 2 2 9 2 3 3 3 3" xfId="19043"/>
    <cellStyle name="Normal 2 2 9 2 3 3 3 4" xfId="19044"/>
    <cellStyle name="Normal 2 2 9 2 3 3 4" xfId="19045"/>
    <cellStyle name="Normal 2 2 9 2 3 3 4 2" xfId="19046"/>
    <cellStyle name="Normal 2 2 9 2 3 3 4 2 2" xfId="19047"/>
    <cellStyle name="Normal 2 2 9 2 3 3 4 3" xfId="19048"/>
    <cellStyle name="Normal 2 2 9 2 3 3 4 4" xfId="19049"/>
    <cellStyle name="Normal 2 2 9 2 3 3 5" xfId="19050"/>
    <cellStyle name="Normal 2 2 9 2 3 3 5 2" xfId="19051"/>
    <cellStyle name="Normal 2 2 9 2 3 3 6" xfId="19052"/>
    <cellStyle name="Normal 2 2 9 2 3 3 7" xfId="19053"/>
    <cellStyle name="Normal 2 2 9 2 3 4" xfId="19054"/>
    <cellStyle name="Normal 2 2 9 2 3 4 2" xfId="19055"/>
    <cellStyle name="Normal 2 2 9 2 3 4 2 2" xfId="19056"/>
    <cellStyle name="Normal 2 2 9 2 3 4 2 2 2" xfId="19057"/>
    <cellStyle name="Normal 2 2 9 2 3 4 2 3" xfId="19058"/>
    <cellStyle name="Normal 2 2 9 2 3 4 2 4" xfId="19059"/>
    <cellStyle name="Normal 2 2 9 2 3 4 3" xfId="19060"/>
    <cellStyle name="Normal 2 2 9 2 3 4 3 2" xfId="19061"/>
    <cellStyle name="Normal 2 2 9 2 3 4 4" xfId="19062"/>
    <cellStyle name="Normal 2 2 9 2 3 4 5" xfId="19063"/>
    <cellStyle name="Normal 2 2 9 2 3 5" xfId="19064"/>
    <cellStyle name="Normal 2 2 9 2 3 5 2" xfId="19065"/>
    <cellStyle name="Normal 2 2 9 2 3 5 2 2" xfId="19066"/>
    <cellStyle name="Normal 2 2 9 2 3 5 3" xfId="19067"/>
    <cellStyle name="Normal 2 2 9 2 3 5 4" xfId="19068"/>
    <cellStyle name="Normal 2 2 9 2 3 6" xfId="19069"/>
    <cellStyle name="Normal 2 2 9 2 3 6 2" xfId="19070"/>
    <cellStyle name="Normal 2 2 9 2 3 6 2 2" xfId="19071"/>
    <cellStyle name="Normal 2 2 9 2 3 6 3" xfId="19072"/>
    <cellStyle name="Normal 2 2 9 2 3 6 4" xfId="19073"/>
    <cellStyle name="Normal 2 2 9 2 3 7" xfId="19074"/>
    <cellStyle name="Normal 2 2 9 2 3 7 2" xfId="19075"/>
    <cellStyle name="Normal 2 2 9 2 3 8" xfId="19076"/>
    <cellStyle name="Normal 2 2 9 2 3 9" xfId="19077"/>
    <cellStyle name="Normal 2 2 9 2 3_Tab1" xfId="19078"/>
    <cellStyle name="Normal 2 2 9 2 4" xfId="19079"/>
    <cellStyle name="Normal 2 2 9 2 4 2" xfId="19080"/>
    <cellStyle name="Normal 2 2 9 2 4 2 2" xfId="19081"/>
    <cellStyle name="Normal 2 2 9 2 4 2 2 2" xfId="19082"/>
    <cellStyle name="Normal 2 2 9 2 4 2 2 2 2" xfId="19083"/>
    <cellStyle name="Normal 2 2 9 2 4 2 2 3" xfId="19084"/>
    <cellStyle name="Normal 2 2 9 2 4 2 2 4" xfId="19085"/>
    <cellStyle name="Normal 2 2 9 2 4 2 3" xfId="19086"/>
    <cellStyle name="Normal 2 2 9 2 4 2 3 2" xfId="19087"/>
    <cellStyle name="Normal 2 2 9 2 4 2 4" xfId="19088"/>
    <cellStyle name="Normal 2 2 9 2 4 2 5" xfId="19089"/>
    <cellStyle name="Normal 2 2 9 2 4 3" xfId="19090"/>
    <cellStyle name="Normal 2 2 9 2 4 3 2" xfId="19091"/>
    <cellStyle name="Normal 2 2 9 2 4 3 2 2" xfId="19092"/>
    <cellStyle name="Normal 2 2 9 2 4 3 3" xfId="19093"/>
    <cellStyle name="Normal 2 2 9 2 4 3 4" xfId="19094"/>
    <cellStyle name="Normal 2 2 9 2 4 4" xfId="19095"/>
    <cellStyle name="Normal 2 2 9 2 4 4 2" xfId="19096"/>
    <cellStyle name="Normal 2 2 9 2 4 4 2 2" xfId="19097"/>
    <cellStyle name="Normal 2 2 9 2 4 4 3" xfId="19098"/>
    <cellStyle name="Normal 2 2 9 2 4 4 4" xfId="19099"/>
    <cellStyle name="Normal 2 2 9 2 4 5" xfId="19100"/>
    <cellStyle name="Normal 2 2 9 2 4 5 2" xfId="19101"/>
    <cellStyle name="Normal 2 2 9 2 4 6" xfId="19102"/>
    <cellStyle name="Normal 2 2 9 2 4 7" xfId="19103"/>
    <cellStyle name="Normal 2 2 9 2 5" xfId="19104"/>
    <cellStyle name="Normal 2 2 9 2 5 2" xfId="19105"/>
    <cellStyle name="Normal 2 2 9 2 5 2 2" xfId="19106"/>
    <cellStyle name="Normal 2 2 9 2 5 2 2 2" xfId="19107"/>
    <cellStyle name="Normal 2 2 9 2 5 2 2 2 2" xfId="19108"/>
    <cellStyle name="Normal 2 2 9 2 5 2 2 3" xfId="19109"/>
    <cellStyle name="Normal 2 2 9 2 5 2 2 4" xfId="19110"/>
    <cellStyle name="Normal 2 2 9 2 5 2 3" xfId="19111"/>
    <cellStyle name="Normal 2 2 9 2 5 2 3 2" xfId="19112"/>
    <cellStyle name="Normal 2 2 9 2 5 2 4" xfId="19113"/>
    <cellStyle name="Normal 2 2 9 2 5 2 5" xfId="19114"/>
    <cellStyle name="Normal 2 2 9 2 5 3" xfId="19115"/>
    <cellStyle name="Normal 2 2 9 2 5 3 2" xfId="19116"/>
    <cellStyle name="Normal 2 2 9 2 5 3 2 2" xfId="19117"/>
    <cellStyle name="Normal 2 2 9 2 5 3 3" xfId="19118"/>
    <cellStyle name="Normal 2 2 9 2 5 3 4" xfId="19119"/>
    <cellStyle name="Normal 2 2 9 2 5 4" xfId="19120"/>
    <cellStyle name="Normal 2 2 9 2 5 4 2" xfId="19121"/>
    <cellStyle name="Normal 2 2 9 2 5 4 2 2" xfId="19122"/>
    <cellStyle name="Normal 2 2 9 2 5 4 3" xfId="19123"/>
    <cellStyle name="Normal 2 2 9 2 5 4 4" xfId="19124"/>
    <cellStyle name="Normal 2 2 9 2 5 5" xfId="19125"/>
    <cellStyle name="Normal 2 2 9 2 5 5 2" xfId="19126"/>
    <cellStyle name="Normal 2 2 9 2 5 6" xfId="19127"/>
    <cellStyle name="Normal 2 2 9 2 5 7" xfId="19128"/>
    <cellStyle name="Normal 2 2 9 2 6" xfId="19129"/>
    <cellStyle name="Normal 2 2 9 2 6 2" xfId="19130"/>
    <cellStyle name="Normal 2 2 9 2 6 2 2" xfId="19131"/>
    <cellStyle name="Normal 2 2 9 2 6 2 2 2" xfId="19132"/>
    <cellStyle name="Normal 2 2 9 2 6 2 3" xfId="19133"/>
    <cellStyle name="Normal 2 2 9 2 6 2 4" xfId="19134"/>
    <cellStyle name="Normal 2 2 9 2 6 3" xfId="19135"/>
    <cellStyle name="Normal 2 2 9 2 6 3 2" xfId="19136"/>
    <cellStyle name="Normal 2 2 9 2 6 4" xfId="19137"/>
    <cellStyle name="Normal 2 2 9 2 6 5" xfId="19138"/>
    <cellStyle name="Normal 2 2 9 2 7" xfId="19139"/>
    <cellStyle name="Normal 2 2 9 2 7 2" xfId="19140"/>
    <cellStyle name="Normal 2 2 9 2 7 2 2" xfId="19141"/>
    <cellStyle name="Normal 2 2 9 2 7 3" xfId="19142"/>
    <cellStyle name="Normal 2 2 9 2 7 4" xfId="19143"/>
    <cellStyle name="Normal 2 2 9 2 8" xfId="19144"/>
    <cellStyle name="Normal 2 2 9 2 8 2" xfId="19145"/>
    <cellStyle name="Normal 2 2 9 2 8 2 2" xfId="19146"/>
    <cellStyle name="Normal 2 2 9 2 8 3" xfId="19147"/>
    <cellStyle name="Normal 2 2 9 2 8 4" xfId="19148"/>
    <cellStyle name="Normal 2 2 9 2 9" xfId="19149"/>
    <cellStyle name="Normal 2 2 9 2 9 2" xfId="19150"/>
    <cellStyle name="Normal 2 2 9 2_Tab1" xfId="19151"/>
    <cellStyle name="Normal 2 2 9 3" xfId="19152"/>
    <cellStyle name="Normal 2 2 9 3 10" xfId="19153"/>
    <cellStyle name="Normal 2 2 9 3 2" xfId="19154"/>
    <cellStyle name="Normal 2 2 9 3 2 2" xfId="19155"/>
    <cellStyle name="Normal 2 2 9 3 2 2 2" xfId="19156"/>
    <cellStyle name="Normal 2 2 9 3 2 2 2 2" xfId="19157"/>
    <cellStyle name="Normal 2 2 9 3 2 2 2 2 2" xfId="19158"/>
    <cellStyle name="Normal 2 2 9 3 2 2 2 2 2 2" xfId="19159"/>
    <cellStyle name="Normal 2 2 9 3 2 2 2 2 3" xfId="19160"/>
    <cellStyle name="Normal 2 2 9 3 2 2 2 2 4" xfId="19161"/>
    <cellStyle name="Normal 2 2 9 3 2 2 2 3" xfId="19162"/>
    <cellStyle name="Normal 2 2 9 3 2 2 2 3 2" xfId="19163"/>
    <cellStyle name="Normal 2 2 9 3 2 2 2 4" xfId="19164"/>
    <cellStyle name="Normal 2 2 9 3 2 2 2 5" xfId="19165"/>
    <cellStyle name="Normal 2 2 9 3 2 2 3" xfId="19166"/>
    <cellStyle name="Normal 2 2 9 3 2 2 3 2" xfId="19167"/>
    <cellStyle name="Normal 2 2 9 3 2 2 3 2 2" xfId="19168"/>
    <cellStyle name="Normal 2 2 9 3 2 2 3 3" xfId="19169"/>
    <cellStyle name="Normal 2 2 9 3 2 2 3 4" xfId="19170"/>
    <cellStyle name="Normal 2 2 9 3 2 2 4" xfId="19171"/>
    <cellStyle name="Normal 2 2 9 3 2 2 4 2" xfId="19172"/>
    <cellStyle name="Normal 2 2 9 3 2 2 4 2 2" xfId="19173"/>
    <cellStyle name="Normal 2 2 9 3 2 2 4 3" xfId="19174"/>
    <cellStyle name="Normal 2 2 9 3 2 2 4 4" xfId="19175"/>
    <cellStyle name="Normal 2 2 9 3 2 2 5" xfId="19176"/>
    <cellStyle name="Normal 2 2 9 3 2 2 5 2" xfId="19177"/>
    <cellStyle name="Normal 2 2 9 3 2 2 6" xfId="19178"/>
    <cellStyle name="Normal 2 2 9 3 2 2 7" xfId="19179"/>
    <cellStyle name="Normal 2 2 9 3 2 3" xfId="19180"/>
    <cellStyle name="Normal 2 2 9 3 2 3 2" xfId="19181"/>
    <cellStyle name="Normal 2 2 9 3 2 3 2 2" xfId="19182"/>
    <cellStyle name="Normal 2 2 9 3 2 3 2 2 2" xfId="19183"/>
    <cellStyle name="Normal 2 2 9 3 2 3 2 2 2 2" xfId="19184"/>
    <cellStyle name="Normal 2 2 9 3 2 3 2 2 3" xfId="19185"/>
    <cellStyle name="Normal 2 2 9 3 2 3 2 2 4" xfId="19186"/>
    <cellStyle name="Normal 2 2 9 3 2 3 2 3" xfId="19187"/>
    <cellStyle name="Normal 2 2 9 3 2 3 2 3 2" xfId="19188"/>
    <cellStyle name="Normal 2 2 9 3 2 3 2 4" xfId="19189"/>
    <cellStyle name="Normal 2 2 9 3 2 3 2 5" xfId="19190"/>
    <cellStyle name="Normal 2 2 9 3 2 3 3" xfId="19191"/>
    <cellStyle name="Normal 2 2 9 3 2 3 3 2" xfId="19192"/>
    <cellStyle name="Normal 2 2 9 3 2 3 3 2 2" xfId="19193"/>
    <cellStyle name="Normal 2 2 9 3 2 3 3 3" xfId="19194"/>
    <cellStyle name="Normal 2 2 9 3 2 3 3 4" xfId="19195"/>
    <cellStyle name="Normal 2 2 9 3 2 3 4" xfId="19196"/>
    <cellStyle name="Normal 2 2 9 3 2 3 4 2" xfId="19197"/>
    <cellStyle name="Normal 2 2 9 3 2 3 4 2 2" xfId="19198"/>
    <cellStyle name="Normal 2 2 9 3 2 3 4 3" xfId="19199"/>
    <cellStyle name="Normal 2 2 9 3 2 3 4 4" xfId="19200"/>
    <cellStyle name="Normal 2 2 9 3 2 3 5" xfId="19201"/>
    <cellStyle name="Normal 2 2 9 3 2 3 5 2" xfId="19202"/>
    <cellStyle name="Normal 2 2 9 3 2 3 6" xfId="19203"/>
    <cellStyle name="Normal 2 2 9 3 2 3 7" xfId="19204"/>
    <cellStyle name="Normal 2 2 9 3 2 4" xfId="19205"/>
    <cellStyle name="Normal 2 2 9 3 2 4 2" xfId="19206"/>
    <cellStyle name="Normal 2 2 9 3 2 4 2 2" xfId="19207"/>
    <cellStyle name="Normal 2 2 9 3 2 4 2 2 2" xfId="19208"/>
    <cellStyle name="Normal 2 2 9 3 2 4 2 3" xfId="19209"/>
    <cellStyle name="Normal 2 2 9 3 2 4 2 4" xfId="19210"/>
    <cellStyle name="Normal 2 2 9 3 2 4 3" xfId="19211"/>
    <cellStyle name="Normal 2 2 9 3 2 4 3 2" xfId="19212"/>
    <cellStyle name="Normal 2 2 9 3 2 4 4" xfId="19213"/>
    <cellStyle name="Normal 2 2 9 3 2 4 5" xfId="19214"/>
    <cellStyle name="Normal 2 2 9 3 2 5" xfId="19215"/>
    <cellStyle name="Normal 2 2 9 3 2 5 2" xfId="19216"/>
    <cellStyle name="Normal 2 2 9 3 2 5 2 2" xfId="19217"/>
    <cellStyle name="Normal 2 2 9 3 2 5 3" xfId="19218"/>
    <cellStyle name="Normal 2 2 9 3 2 5 4" xfId="19219"/>
    <cellStyle name="Normal 2 2 9 3 2 6" xfId="19220"/>
    <cellStyle name="Normal 2 2 9 3 2 6 2" xfId="19221"/>
    <cellStyle name="Normal 2 2 9 3 2 6 2 2" xfId="19222"/>
    <cellStyle name="Normal 2 2 9 3 2 6 3" xfId="19223"/>
    <cellStyle name="Normal 2 2 9 3 2 6 4" xfId="19224"/>
    <cellStyle name="Normal 2 2 9 3 2 7" xfId="19225"/>
    <cellStyle name="Normal 2 2 9 3 2 7 2" xfId="19226"/>
    <cellStyle name="Normal 2 2 9 3 2 8" xfId="19227"/>
    <cellStyle name="Normal 2 2 9 3 2 9" xfId="19228"/>
    <cellStyle name="Normal 2 2 9 3 2_Tab1" xfId="19229"/>
    <cellStyle name="Normal 2 2 9 3 3" xfId="19230"/>
    <cellStyle name="Normal 2 2 9 3 3 2" xfId="19231"/>
    <cellStyle name="Normal 2 2 9 3 3 2 2" xfId="19232"/>
    <cellStyle name="Normal 2 2 9 3 3 2 2 2" xfId="19233"/>
    <cellStyle name="Normal 2 2 9 3 3 2 2 2 2" xfId="19234"/>
    <cellStyle name="Normal 2 2 9 3 3 2 2 3" xfId="19235"/>
    <cellStyle name="Normal 2 2 9 3 3 2 2 4" xfId="19236"/>
    <cellStyle name="Normal 2 2 9 3 3 2 3" xfId="19237"/>
    <cellStyle name="Normal 2 2 9 3 3 2 3 2" xfId="19238"/>
    <cellStyle name="Normal 2 2 9 3 3 2 4" xfId="19239"/>
    <cellStyle name="Normal 2 2 9 3 3 2 5" xfId="19240"/>
    <cellStyle name="Normal 2 2 9 3 3 3" xfId="19241"/>
    <cellStyle name="Normal 2 2 9 3 3 3 2" xfId="19242"/>
    <cellStyle name="Normal 2 2 9 3 3 3 2 2" xfId="19243"/>
    <cellStyle name="Normal 2 2 9 3 3 3 3" xfId="19244"/>
    <cellStyle name="Normal 2 2 9 3 3 3 4" xfId="19245"/>
    <cellStyle name="Normal 2 2 9 3 3 4" xfId="19246"/>
    <cellStyle name="Normal 2 2 9 3 3 4 2" xfId="19247"/>
    <cellStyle name="Normal 2 2 9 3 3 4 2 2" xfId="19248"/>
    <cellStyle name="Normal 2 2 9 3 3 4 3" xfId="19249"/>
    <cellStyle name="Normal 2 2 9 3 3 4 4" xfId="19250"/>
    <cellStyle name="Normal 2 2 9 3 3 5" xfId="19251"/>
    <cellStyle name="Normal 2 2 9 3 3 5 2" xfId="19252"/>
    <cellStyle name="Normal 2 2 9 3 3 6" xfId="19253"/>
    <cellStyle name="Normal 2 2 9 3 3 7" xfId="19254"/>
    <cellStyle name="Normal 2 2 9 3 4" xfId="19255"/>
    <cellStyle name="Normal 2 2 9 3 4 2" xfId="19256"/>
    <cellStyle name="Normal 2 2 9 3 4 2 2" xfId="19257"/>
    <cellStyle name="Normal 2 2 9 3 4 2 2 2" xfId="19258"/>
    <cellStyle name="Normal 2 2 9 3 4 2 2 2 2" xfId="19259"/>
    <cellStyle name="Normal 2 2 9 3 4 2 2 3" xfId="19260"/>
    <cellStyle name="Normal 2 2 9 3 4 2 2 4" xfId="19261"/>
    <cellStyle name="Normal 2 2 9 3 4 2 3" xfId="19262"/>
    <cellStyle name="Normal 2 2 9 3 4 2 3 2" xfId="19263"/>
    <cellStyle name="Normal 2 2 9 3 4 2 4" xfId="19264"/>
    <cellStyle name="Normal 2 2 9 3 4 2 5" xfId="19265"/>
    <cellStyle name="Normal 2 2 9 3 4 3" xfId="19266"/>
    <cellStyle name="Normal 2 2 9 3 4 3 2" xfId="19267"/>
    <cellStyle name="Normal 2 2 9 3 4 3 2 2" xfId="19268"/>
    <cellStyle name="Normal 2 2 9 3 4 3 3" xfId="19269"/>
    <cellStyle name="Normal 2 2 9 3 4 3 4" xfId="19270"/>
    <cellStyle name="Normal 2 2 9 3 4 4" xfId="19271"/>
    <cellStyle name="Normal 2 2 9 3 4 4 2" xfId="19272"/>
    <cellStyle name="Normal 2 2 9 3 4 4 2 2" xfId="19273"/>
    <cellStyle name="Normal 2 2 9 3 4 4 3" xfId="19274"/>
    <cellStyle name="Normal 2 2 9 3 4 4 4" xfId="19275"/>
    <cellStyle name="Normal 2 2 9 3 4 5" xfId="19276"/>
    <cellStyle name="Normal 2 2 9 3 4 5 2" xfId="19277"/>
    <cellStyle name="Normal 2 2 9 3 4 6" xfId="19278"/>
    <cellStyle name="Normal 2 2 9 3 4 7" xfId="19279"/>
    <cellStyle name="Normal 2 2 9 3 5" xfId="19280"/>
    <cellStyle name="Normal 2 2 9 3 5 2" xfId="19281"/>
    <cellStyle name="Normal 2 2 9 3 5 2 2" xfId="19282"/>
    <cellStyle name="Normal 2 2 9 3 5 2 2 2" xfId="19283"/>
    <cellStyle name="Normal 2 2 9 3 5 2 3" xfId="19284"/>
    <cellStyle name="Normal 2 2 9 3 5 2 4" xfId="19285"/>
    <cellStyle name="Normal 2 2 9 3 5 3" xfId="19286"/>
    <cellStyle name="Normal 2 2 9 3 5 3 2" xfId="19287"/>
    <cellStyle name="Normal 2 2 9 3 5 4" xfId="19288"/>
    <cellStyle name="Normal 2 2 9 3 5 5" xfId="19289"/>
    <cellStyle name="Normal 2 2 9 3 6" xfId="19290"/>
    <cellStyle name="Normal 2 2 9 3 6 2" xfId="19291"/>
    <cellStyle name="Normal 2 2 9 3 6 2 2" xfId="19292"/>
    <cellStyle name="Normal 2 2 9 3 6 3" xfId="19293"/>
    <cellStyle name="Normal 2 2 9 3 6 4" xfId="19294"/>
    <cellStyle name="Normal 2 2 9 3 7" xfId="19295"/>
    <cellStyle name="Normal 2 2 9 3 7 2" xfId="19296"/>
    <cellStyle name="Normal 2 2 9 3 7 2 2" xfId="19297"/>
    <cellStyle name="Normal 2 2 9 3 7 3" xfId="19298"/>
    <cellStyle name="Normal 2 2 9 3 7 4" xfId="19299"/>
    <cellStyle name="Normal 2 2 9 3 8" xfId="19300"/>
    <cellStyle name="Normal 2 2 9 3 8 2" xfId="19301"/>
    <cellStyle name="Normal 2 2 9 3 9" xfId="19302"/>
    <cellStyle name="Normal 2 2 9 3_Tab1" xfId="19303"/>
    <cellStyle name="Normal 2 2 9 4" xfId="19304"/>
    <cellStyle name="Normal 2 2 9 4 2" xfId="19305"/>
    <cellStyle name="Normal 2 2 9 4 2 2" xfId="19306"/>
    <cellStyle name="Normal 2 2 9 4 2 2 2" xfId="19307"/>
    <cellStyle name="Normal 2 2 9 4 2 2 2 2" xfId="19308"/>
    <cellStyle name="Normal 2 2 9 4 2 2 2 2 2" xfId="19309"/>
    <cellStyle name="Normal 2 2 9 4 2 2 2 3" xfId="19310"/>
    <cellStyle name="Normal 2 2 9 4 2 2 2 4" xfId="19311"/>
    <cellStyle name="Normal 2 2 9 4 2 2 3" xfId="19312"/>
    <cellStyle name="Normal 2 2 9 4 2 2 3 2" xfId="19313"/>
    <cellStyle name="Normal 2 2 9 4 2 2 4" xfId="19314"/>
    <cellStyle name="Normal 2 2 9 4 2 2 5" xfId="19315"/>
    <cellStyle name="Normal 2 2 9 4 2 3" xfId="19316"/>
    <cellStyle name="Normal 2 2 9 4 2 3 2" xfId="19317"/>
    <cellStyle name="Normal 2 2 9 4 2 3 2 2" xfId="19318"/>
    <cellStyle name="Normal 2 2 9 4 2 3 3" xfId="19319"/>
    <cellStyle name="Normal 2 2 9 4 2 3 4" xfId="19320"/>
    <cellStyle name="Normal 2 2 9 4 2 4" xfId="19321"/>
    <cellStyle name="Normal 2 2 9 4 2 4 2" xfId="19322"/>
    <cellStyle name="Normal 2 2 9 4 2 4 2 2" xfId="19323"/>
    <cellStyle name="Normal 2 2 9 4 2 4 3" xfId="19324"/>
    <cellStyle name="Normal 2 2 9 4 2 4 4" xfId="19325"/>
    <cellStyle name="Normal 2 2 9 4 2 5" xfId="19326"/>
    <cellStyle name="Normal 2 2 9 4 2 5 2" xfId="19327"/>
    <cellStyle name="Normal 2 2 9 4 2 6" xfId="19328"/>
    <cellStyle name="Normal 2 2 9 4 2 7" xfId="19329"/>
    <cellStyle name="Normal 2 2 9 4 3" xfId="19330"/>
    <cellStyle name="Normal 2 2 9 4 3 2" xfId="19331"/>
    <cellStyle name="Normal 2 2 9 4 3 2 2" xfId="19332"/>
    <cellStyle name="Normal 2 2 9 4 3 2 2 2" xfId="19333"/>
    <cellStyle name="Normal 2 2 9 4 3 2 2 2 2" xfId="19334"/>
    <cellStyle name="Normal 2 2 9 4 3 2 2 3" xfId="19335"/>
    <cellStyle name="Normal 2 2 9 4 3 2 2 4" xfId="19336"/>
    <cellStyle name="Normal 2 2 9 4 3 2 3" xfId="19337"/>
    <cellStyle name="Normal 2 2 9 4 3 2 3 2" xfId="19338"/>
    <cellStyle name="Normal 2 2 9 4 3 2 4" xfId="19339"/>
    <cellStyle name="Normal 2 2 9 4 3 2 5" xfId="19340"/>
    <cellStyle name="Normal 2 2 9 4 3 3" xfId="19341"/>
    <cellStyle name="Normal 2 2 9 4 3 3 2" xfId="19342"/>
    <cellStyle name="Normal 2 2 9 4 3 3 2 2" xfId="19343"/>
    <cellStyle name="Normal 2 2 9 4 3 3 3" xfId="19344"/>
    <cellStyle name="Normal 2 2 9 4 3 3 4" xfId="19345"/>
    <cellStyle name="Normal 2 2 9 4 3 4" xfId="19346"/>
    <cellStyle name="Normal 2 2 9 4 3 4 2" xfId="19347"/>
    <cellStyle name="Normal 2 2 9 4 3 4 2 2" xfId="19348"/>
    <cellStyle name="Normal 2 2 9 4 3 4 3" xfId="19349"/>
    <cellStyle name="Normal 2 2 9 4 3 4 4" xfId="19350"/>
    <cellStyle name="Normal 2 2 9 4 3 5" xfId="19351"/>
    <cellStyle name="Normal 2 2 9 4 3 5 2" xfId="19352"/>
    <cellStyle name="Normal 2 2 9 4 3 6" xfId="19353"/>
    <cellStyle name="Normal 2 2 9 4 3 7" xfId="19354"/>
    <cellStyle name="Normal 2 2 9 4 4" xfId="19355"/>
    <cellStyle name="Normal 2 2 9 4 4 2" xfId="19356"/>
    <cellStyle name="Normal 2 2 9 4 4 2 2" xfId="19357"/>
    <cellStyle name="Normal 2 2 9 4 4 2 2 2" xfId="19358"/>
    <cellStyle name="Normal 2 2 9 4 4 2 3" xfId="19359"/>
    <cellStyle name="Normal 2 2 9 4 4 2 4" xfId="19360"/>
    <cellStyle name="Normal 2 2 9 4 4 3" xfId="19361"/>
    <cellStyle name="Normal 2 2 9 4 4 3 2" xfId="19362"/>
    <cellStyle name="Normal 2 2 9 4 4 4" xfId="19363"/>
    <cellStyle name="Normal 2 2 9 4 4 5" xfId="19364"/>
    <cellStyle name="Normal 2 2 9 4 5" xfId="19365"/>
    <cellStyle name="Normal 2 2 9 4 5 2" xfId="19366"/>
    <cellStyle name="Normal 2 2 9 4 5 2 2" xfId="19367"/>
    <cellStyle name="Normal 2 2 9 4 5 3" xfId="19368"/>
    <cellStyle name="Normal 2 2 9 4 5 4" xfId="19369"/>
    <cellStyle name="Normal 2 2 9 4 6" xfId="19370"/>
    <cellStyle name="Normal 2 2 9 4 6 2" xfId="19371"/>
    <cellStyle name="Normal 2 2 9 4 6 2 2" xfId="19372"/>
    <cellStyle name="Normal 2 2 9 4 6 3" xfId="19373"/>
    <cellStyle name="Normal 2 2 9 4 6 4" xfId="19374"/>
    <cellStyle name="Normal 2 2 9 4 7" xfId="19375"/>
    <cellStyle name="Normal 2 2 9 4 7 2" xfId="19376"/>
    <cellStyle name="Normal 2 2 9 4 8" xfId="19377"/>
    <cellStyle name="Normal 2 2 9 4 9" xfId="19378"/>
    <cellStyle name="Normal 2 2 9 4_Tab1" xfId="19379"/>
    <cellStyle name="Normal 2 2 9 5" xfId="19380"/>
    <cellStyle name="Normal 2 2 9 5 2" xfId="19381"/>
    <cellStyle name="Normal 2 2 9 5 2 2" xfId="19382"/>
    <cellStyle name="Normal 2 2 9 5 2 2 2" xfId="19383"/>
    <cellStyle name="Normal 2 2 9 5 2 2 2 2" xfId="19384"/>
    <cellStyle name="Normal 2 2 9 5 2 2 3" xfId="19385"/>
    <cellStyle name="Normal 2 2 9 5 2 2 4" xfId="19386"/>
    <cellStyle name="Normal 2 2 9 5 2 3" xfId="19387"/>
    <cellStyle name="Normal 2 2 9 5 2 3 2" xfId="19388"/>
    <cellStyle name="Normal 2 2 9 5 2 4" xfId="19389"/>
    <cellStyle name="Normal 2 2 9 5 2 5" xfId="19390"/>
    <cellStyle name="Normal 2 2 9 5 3" xfId="19391"/>
    <cellStyle name="Normal 2 2 9 5 3 2" xfId="19392"/>
    <cellStyle name="Normal 2 2 9 5 3 2 2" xfId="19393"/>
    <cellStyle name="Normal 2 2 9 5 3 3" xfId="19394"/>
    <cellStyle name="Normal 2 2 9 5 3 4" xfId="19395"/>
    <cellStyle name="Normal 2 2 9 5 4" xfId="19396"/>
    <cellStyle name="Normal 2 2 9 5 4 2" xfId="19397"/>
    <cellStyle name="Normal 2 2 9 5 4 2 2" xfId="19398"/>
    <cellStyle name="Normal 2 2 9 5 4 3" xfId="19399"/>
    <cellStyle name="Normal 2 2 9 5 4 4" xfId="19400"/>
    <cellStyle name="Normal 2 2 9 5 5" xfId="19401"/>
    <cellStyle name="Normal 2 2 9 5 5 2" xfId="19402"/>
    <cellStyle name="Normal 2 2 9 5 6" xfId="19403"/>
    <cellStyle name="Normal 2 2 9 5 7" xfId="19404"/>
    <cellStyle name="Normal 2 2 9 6" xfId="19405"/>
    <cellStyle name="Normal 2 2 9 6 2" xfId="19406"/>
    <cellStyle name="Normal 2 2 9 6 2 2" xfId="19407"/>
    <cellStyle name="Normal 2 2 9 6 2 2 2" xfId="19408"/>
    <cellStyle name="Normal 2 2 9 6 2 2 2 2" xfId="19409"/>
    <cellStyle name="Normal 2 2 9 6 2 2 3" xfId="19410"/>
    <cellStyle name="Normal 2 2 9 6 2 2 4" xfId="19411"/>
    <cellStyle name="Normal 2 2 9 6 2 3" xfId="19412"/>
    <cellStyle name="Normal 2 2 9 6 2 3 2" xfId="19413"/>
    <cellStyle name="Normal 2 2 9 6 2 4" xfId="19414"/>
    <cellStyle name="Normal 2 2 9 6 2 5" xfId="19415"/>
    <cellStyle name="Normal 2 2 9 6 3" xfId="19416"/>
    <cellStyle name="Normal 2 2 9 6 3 2" xfId="19417"/>
    <cellStyle name="Normal 2 2 9 6 3 2 2" xfId="19418"/>
    <cellStyle name="Normal 2 2 9 6 3 3" xfId="19419"/>
    <cellStyle name="Normal 2 2 9 6 3 4" xfId="19420"/>
    <cellStyle name="Normal 2 2 9 6 4" xfId="19421"/>
    <cellStyle name="Normal 2 2 9 6 4 2" xfId="19422"/>
    <cellStyle name="Normal 2 2 9 6 4 2 2" xfId="19423"/>
    <cellStyle name="Normal 2 2 9 6 4 3" xfId="19424"/>
    <cellStyle name="Normal 2 2 9 6 4 4" xfId="19425"/>
    <cellStyle name="Normal 2 2 9 6 5" xfId="19426"/>
    <cellStyle name="Normal 2 2 9 6 5 2" xfId="19427"/>
    <cellStyle name="Normal 2 2 9 6 6" xfId="19428"/>
    <cellStyle name="Normal 2 2 9 6 7" xfId="19429"/>
    <cellStyle name="Normal 2 2 9 7" xfId="19430"/>
    <cellStyle name="Normal 2 2 9 7 2" xfId="19431"/>
    <cellStyle name="Normal 2 2 9 7 2 2" xfId="19432"/>
    <cellStyle name="Normal 2 2 9 7 2 2 2" xfId="19433"/>
    <cellStyle name="Normal 2 2 9 7 2 3" xfId="19434"/>
    <cellStyle name="Normal 2 2 9 7 2 4" xfId="19435"/>
    <cellStyle name="Normal 2 2 9 7 3" xfId="19436"/>
    <cellStyle name="Normal 2 2 9 7 3 2" xfId="19437"/>
    <cellStyle name="Normal 2 2 9 7 4" xfId="19438"/>
    <cellStyle name="Normal 2 2 9 7 5" xfId="19439"/>
    <cellStyle name="Normal 2 2 9 8" xfId="19440"/>
    <cellStyle name="Normal 2 2 9 8 2" xfId="19441"/>
    <cellStyle name="Normal 2 2 9 8 2 2" xfId="19442"/>
    <cellStyle name="Normal 2 2 9 8 3" xfId="19443"/>
    <cellStyle name="Normal 2 2 9 8 4" xfId="19444"/>
    <cellStyle name="Normal 2 2 9 9" xfId="19445"/>
    <cellStyle name="Normal 2 2 9 9 2" xfId="19446"/>
    <cellStyle name="Normal 2 2 9 9 2 2" xfId="19447"/>
    <cellStyle name="Normal 2 2 9 9 3" xfId="19448"/>
    <cellStyle name="Normal 2 2 9 9 4" xfId="19449"/>
    <cellStyle name="Normal 2 2 9_Tab1" xfId="19450"/>
    <cellStyle name="Normal 2 2_Tab1" xfId="19451"/>
    <cellStyle name="Normal 2 20" xfId="19452"/>
    <cellStyle name="Normal 2 20 2" xfId="19453"/>
    <cellStyle name="Normal 2 20 2 2" xfId="19454"/>
    <cellStyle name="Normal 2 20 3" xfId="19455"/>
    <cellStyle name="Normal 2 20 4" xfId="19456"/>
    <cellStyle name="Normal 2 21" xfId="19457"/>
    <cellStyle name="Normal 2 21 2" xfId="19458"/>
    <cellStyle name="Normal 2 21 2 2" xfId="19459"/>
    <cellStyle name="Normal 2 21 3" xfId="19460"/>
    <cellStyle name="Normal 2 21 4" xfId="19461"/>
    <cellStyle name="Normal 2 22" xfId="19462"/>
    <cellStyle name="Normal 2 22 2" xfId="19463"/>
    <cellStyle name="Normal 2 22 2 2" xfId="19464"/>
    <cellStyle name="Normal 2 22 3" xfId="19465"/>
    <cellStyle name="Normal 2 22 4" xfId="19466"/>
    <cellStyle name="Normal 2 23" xfId="19467"/>
    <cellStyle name="Normal 2 23 2" xfId="19468"/>
    <cellStyle name="Normal 2 23 2 2" xfId="19469"/>
    <cellStyle name="Normal 2 23 3" xfId="19470"/>
    <cellStyle name="Normal 2 23 4" xfId="19471"/>
    <cellStyle name="Normal 2 24" xfId="19472"/>
    <cellStyle name="Normal 2 24 2" xfId="19473"/>
    <cellStyle name="Normal 2 25" xfId="19474"/>
    <cellStyle name="Normal 2 25 2" xfId="19475"/>
    <cellStyle name="Normal 2 26" xfId="19476"/>
    <cellStyle name="Normal 2 26 2" xfId="19477"/>
    <cellStyle name="Normal 2 27" xfId="19478"/>
    <cellStyle name="Normal 2 27 2" xfId="19479"/>
    <cellStyle name="Normal 2 28" xfId="19480"/>
    <cellStyle name="Normal 2 28 2" xfId="19481"/>
    <cellStyle name="Normal 2 29" xfId="19482"/>
    <cellStyle name="Normal 2 29 2" xfId="19483"/>
    <cellStyle name="Normal 2 3" xfId="19484"/>
    <cellStyle name="Normal 2 3 10" xfId="19485"/>
    <cellStyle name="Normal 2 3 10 2" xfId="19486"/>
    <cellStyle name="Normal 2 3 11" xfId="19487"/>
    <cellStyle name="Normal 2 3 12" xfId="19488"/>
    <cellStyle name="Normal 2 3 13" xfId="19489"/>
    <cellStyle name="Normal 2 3 2" xfId="19490"/>
    <cellStyle name="Normal 2 3 2 10" xfId="19491"/>
    <cellStyle name="Normal 2 3 2 11" xfId="19492"/>
    <cellStyle name="Normal 2 3 2 2" xfId="19493"/>
    <cellStyle name="Normal 2 3 2 2 10" xfId="19494"/>
    <cellStyle name="Normal 2 3 2 2 2" xfId="19495"/>
    <cellStyle name="Normal 2 3 2 2 2 2" xfId="19496"/>
    <cellStyle name="Normal 2 3 2 2 2 2 2" xfId="19497"/>
    <cellStyle name="Normal 2 3 2 2 2 2 2 2" xfId="19498"/>
    <cellStyle name="Normal 2 3 2 2 2 2 2 2 2" xfId="19499"/>
    <cellStyle name="Normal 2 3 2 2 2 2 2 2 2 2" xfId="19500"/>
    <cellStyle name="Normal 2 3 2 2 2 2 2 2 3" xfId="19501"/>
    <cellStyle name="Normal 2 3 2 2 2 2 2 2 4" xfId="19502"/>
    <cellStyle name="Normal 2 3 2 2 2 2 2 3" xfId="19503"/>
    <cellStyle name="Normal 2 3 2 2 2 2 2 3 2" xfId="19504"/>
    <cellStyle name="Normal 2 3 2 2 2 2 2 4" xfId="19505"/>
    <cellStyle name="Normal 2 3 2 2 2 2 2 5" xfId="19506"/>
    <cellStyle name="Normal 2 3 2 2 2 2 3" xfId="19507"/>
    <cellStyle name="Normal 2 3 2 2 2 2 3 2" xfId="19508"/>
    <cellStyle name="Normal 2 3 2 2 2 2 3 2 2" xfId="19509"/>
    <cellStyle name="Normal 2 3 2 2 2 2 3 3" xfId="19510"/>
    <cellStyle name="Normal 2 3 2 2 2 2 3 4" xfId="19511"/>
    <cellStyle name="Normal 2 3 2 2 2 2 4" xfId="19512"/>
    <cellStyle name="Normal 2 3 2 2 2 2 4 2" xfId="19513"/>
    <cellStyle name="Normal 2 3 2 2 2 2 4 2 2" xfId="19514"/>
    <cellStyle name="Normal 2 3 2 2 2 2 4 3" xfId="19515"/>
    <cellStyle name="Normal 2 3 2 2 2 2 4 4" xfId="19516"/>
    <cellStyle name="Normal 2 3 2 2 2 2 5" xfId="19517"/>
    <cellStyle name="Normal 2 3 2 2 2 2 5 2" xfId="19518"/>
    <cellStyle name="Normal 2 3 2 2 2 2 6" xfId="19519"/>
    <cellStyle name="Normal 2 3 2 2 2 2 7" xfId="19520"/>
    <cellStyle name="Normal 2 3 2 2 2 3" xfId="19521"/>
    <cellStyle name="Normal 2 3 2 2 2 3 2" xfId="19522"/>
    <cellStyle name="Normal 2 3 2 2 2 3 2 2" xfId="19523"/>
    <cellStyle name="Normal 2 3 2 2 2 3 2 2 2" xfId="19524"/>
    <cellStyle name="Normal 2 3 2 2 2 3 2 2 2 2" xfId="19525"/>
    <cellStyle name="Normal 2 3 2 2 2 3 2 2 3" xfId="19526"/>
    <cellStyle name="Normal 2 3 2 2 2 3 2 2 4" xfId="19527"/>
    <cellStyle name="Normal 2 3 2 2 2 3 2 3" xfId="19528"/>
    <cellStyle name="Normal 2 3 2 2 2 3 2 3 2" xfId="19529"/>
    <cellStyle name="Normal 2 3 2 2 2 3 2 4" xfId="19530"/>
    <cellStyle name="Normal 2 3 2 2 2 3 2 5" xfId="19531"/>
    <cellStyle name="Normal 2 3 2 2 2 3 3" xfId="19532"/>
    <cellStyle name="Normal 2 3 2 2 2 3 3 2" xfId="19533"/>
    <cellStyle name="Normal 2 3 2 2 2 3 3 2 2" xfId="19534"/>
    <cellStyle name="Normal 2 3 2 2 2 3 3 3" xfId="19535"/>
    <cellStyle name="Normal 2 3 2 2 2 3 3 4" xfId="19536"/>
    <cellStyle name="Normal 2 3 2 2 2 3 4" xfId="19537"/>
    <cellStyle name="Normal 2 3 2 2 2 3 4 2" xfId="19538"/>
    <cellStyle name="Normal 2 3 2 2 2 3 4 2 2" xfId="19539"/>
    <cellStyle name="Normal 2 3 2 2 2 3 4 3" xfId="19540"/>
    <cellStyle name="Normal 2 3 2 2 2 3 4 4" xfId="19541"/>
    <cellStyle name="Normal 2 3 2 2 2 3 5" xfId="19542"/>
    <cellStyle name="Normal 2 3 2 2 2 3 5 2" xfId="19543"/>
    <cellStyle name="Normal 2 3 2 2 2 3 6" xfId="19544"/>
    <cellStyle name="Normal 2 3 2 2 2 3 7" xfId="19545"/>
    <cellStyle name="Normal 2 3 2 2 2 4" xfId="19546"/>
    <cellStyle name="Normal 2 3 2 2 2 4 2" xfId="19547"/>
    <cellStyle name="Normal 2 3 2 2 2 4 2 2" xfId="19548"/>
    <cellStyle name="Normal 2 3 2 2 2 4 2 2 2" xfId="19549"/>
    <cellStyle name="Normal 2 3 2 2 2 4 2 3" xfId="19550"/>
    <cellStyle name="Normal 2 3 2 2 2 4 2 4" xfId="19551"/>
    <cellStyle name="Normal 2 3 2 2 2 4 3" xfId="19552"/>
    <cellStyle name="Normal 2 3 2 2 2 4 3 2" xfId="19553"/>
    <cellStyle name="Normal 2 3 2 2 2 4 4" xfId="19554"/>
    <cellStyle name="Normal 2 3 2 2 2 4 5" xfId="19555"/>
    <cellStyle name="Normal 2 3 2 2 2 5" xfId="19556"/>
    <cellStyle name="Normal 2 3 2 2 2 5 2" xfId="19557"/>
    <cellStyle name="Normal 2 3 2 2 2 5 2 2" xfId="19558"/>
    <cellStyle name="Normal 2 3 2 2 2 5 3" xfId="19559"/>
    <cellStyle name="Normal 2 3 2 2 2 5 4" xfId="19560"/>
    <cellStyle name="Normal 2 3 2 2 2 6" xfId="19561"/>
    <cellStyle name="Normal 2 3 2 2 2 6 2" xfId="19562"/>
    <cellStyle name="Normal 2 3 2 2 2 6 2 2" xfId="19563"/>
    <cellStyle name="Normal 2 3 2 2 2 6 3" xfId="19564"/>
    <cellStyle name="Normal 2 3 2 2 2 6 4" xfId="19565"/>
    <cellStyle name="Normal 2 3 2 2 2 7" xfId="19566"/>
    <cellStyle name="Normal 2 3 2 2 2 7 2" xfId="19567"/>
    <cellStyle name="Normal 2 3 2 2 2 8" xfId="19568"/>
    <cellStyle name="Normal 2 3 2 2 2 9" xfId="19569"/>
    <cellStyle name="Normal 2 3 2 2 2_Tab1" xfId="19570"/>
    <cellStyle name="Normal 2 3 2 2 3" xfId="19571"/>
    <cellStyle name="Normal 2 3 2 2 3 2" xfId="19572"/>
    <cellStyle name="Normal 2 3 2 2 3 2 2" xfId="19573"/>
    <cellStyle name="Normal 2 3 2 2 3 2 2 2" xfId="19574"/>
    <cellStyle name="Normal 2 3 2 2 3 2 2 2 2" xfId="19575"/>
    <cellStyle name="Normal 2 3 2 2 3 2 2 3" xfId="19576"/>
    <cellStyle name="Normal 2 3 2 2 3 2 2 4" xfId="19577"/>
    <cellStyle name="Normal 2 3 2 2 3 2 3" xfId="19578"/>
    <cellStyle name="Normal 2 3 2 2 3 2 3 2" xfId="19579"/>
    <cellStyle name="Normal 2 3 2 2 3 2 4" xfId="19580"/>
    <cellStyle name="Normal 2 3 2 2 3 2 5" xfId="19581"/>
    <cellStyle name="Normal 2 3 2 2 3 3" xfId="19582"/>
    <cellStyle name="Normal 2 3 2 2 3 3 2" xfId="19583"/>
    <cellStyle name="Normal 2 3 2 2 3 3 2 2" xfId="19584"/>
    <cellStyle name="Normal 2 3 2 2 3 3 3" xfId="19585"/>
    <cellStyle name="Normal 2 3 2 2 3 3 4" xfId="19586"/>
    <cellStyle name="Normal 2 3 2 2 3 4" xfId="19587"/>
    <cellStyle name="Normal 2 3 2 2 3 4 2" xfId="19588"/>
    <cellStyle name="Normal 2 3 2 2 3 4 2 2" xfId="19589"/>
    <cellStyle name="Normal 2 3 2 2 3 4 3" xfId="19590"/>
    <cellStyle name="Normal 2 3 2 2 3 4 4" xfId="19591"/>
    <cellStyle name="Normal 2 3 2 2 3 5" xfId="19592"/>
    <cellStyle name="Normal 2 3 2 2 3 5 2" xfId="19593"/>
    <cellStyle name="Normal 2 3 2 2 3 6" xfId="19594"/>
    <cellStyle name="Normal 2 3 2 2 3 7" xfId="19595"/>
    <cellStyle name="Normal 2 3 2 2 4" xfId="19596"/>
    <cellStyle name="Normal 2 3 2 2 4 2" xfId="19597"/>
    <cellStyle name="Normal 2 3 2 2 4 2 2" xfId="19598"/>
    <cellStyle name="Normal 2 3 2 2 4 2 2 2" xfId="19599"/>
    <cellStyle name="Normal 2 3 2 2 4 2 2 2 2" xfId="19600"/>
    <cellStyle name="Normal 2 3 2 2 4 2 2 3" xfId="19601"/>
    <cellStyle name="Normal 2 3 2 2 4 2 2 4" xfId="19602"/>
    <cellStyle name="Normal 2 3 2 2 4 2 3" xfId="19603"/>
    <cellStyle name="Normal 2 3 2 2 4 2 3 2" xfId="19604"/>
    <cellStyle name="Normal 2 3 2 2 4 2 4" xfId="19605"/>
    <cellStyle name="Normal 2 3 2 2 4 2 5" xfId="19606"/>
    <cellStyle name="Normal 2 3 2 2 4 3" xfId="19607"/>
    <cellStyle name="Normal 2 3 2 2 4 3 2" xfId="19608"/>
    <cellStyle name="Normal 2 3 2 2 4 3 2 2" xfId="19609"/>
    <cellStyle name="Normal 2 3 2 2 4 3 3" xfId="19610"/>
    <cellStyle name="Normal 2 3 2 2 4 3 4" xfId="19611"/>
    <cellStyle name="Normal 2 3 2 2 4 4" xfId="19612"/>
    <cellStyle name="Normal 2 3 2 2 4 4 2" xfId="19613"/>
    <cellStyle name="Normal 2 3 2 2 4 4 2 2" xfId="19614"/>
    <cellStyle name="Normal 2 3 2 2 4 4 3" xfId="19615"/>
    <cellStyle name="Normal 2 3 2 2 4 4 4" xfId="19616"/>
    <cellStyle name="Normal 2 3 2 2 4 5" xfId="19617"/>
    <cellStyle name="Normal 2 3 2 2 4 5 2" xfId="19618"/>
    <cellStyle name="Normal 2 3 2 2 4 6" xfId="19619"/>
    <cellStyle name="Normal 2 3 2 2 4 7" xfId="19620"/>
    <cellStyle name="Normal 2 3 2 2 5" xfId="19621"/>
    <cellStyle name="Normal 2 3 2 2 5 2" xfId="19622"/>
    <cellStyle name="Normal 2 3 2 2 5 2 2" xfId="19623"/>
    <cellStyle name="Normal 2 3 2 2 5 2 2 2" xfId="19624"/>
    <cellStyle name="Normal 2 3 2 2 5 2 3" xfId="19625"/>
    <cellStyle name="Normal 2 3 2 2 5 2 4" xfId="19626"/>
    <cellStyle name="Normal 2 3 2 2 5 3" xfId="19627"/>
    <cellStyle name="Normal 2 3 2 2 5 3 2" xfId="19628"/>
    <cellStyle name="Normal 2 3 2 2 5 4" xfId="19629"/>
    <cellStyle name="Normal 2 3 2 2 5 5" xfId="19630"/>
    <cellStyle name="Normal 2 3 2 2 6" xfId="19631"/>
    <cellStyle name="Normal 2 3 2 2 6 2" xfId="19632"/>
    <cellStyle name="Normal 2 3 2 2 6 2 2" xfId="19633"/>
    <cellStyle name="Normal 2 3 2 2 6 3" xfId="19634"/>
    <cellStyle name="Normal 2 3 2 2 6 4" xfId="19635"/>
    <cellStyle name="Normal 2 3 2 2 7" xfId="19636"/>
    <cellStyle name="Normal 2 3 2 2 7 2" xfId="19637"/>
    <cellStyle name="Normal 2 3 2 2 7 2 2" xfId="19638"/>
    <cellStyle name="Normal 2 3 2 2 7 3" xfId="19639"/>
    <cellStyle name="Normal 2 3 2 2 7 4" xfId="19640"/>
    <cellStyle name="Normal 2 3 2 2 8" xfId="19641"/>
    <cellStyle name="Normal 2 3 2 2 8 2" xfId="19642"/>
    <cellStyle name="Normal 2 3 2 2 9" xfId="19643"/>
    <cellStyle name="Normal 2 3 2 2_Tab1" xfId="19644"/>
    <cellStyle name="Normal 2 3 2 3" xfId="19645"/>
    <cellStyle name="Normal 2 3 2 3 2" xfId="19646"/>
    <cellStyle name="Normal 2 3 2 3 2 2" xfId="19647"/>
    <cellStyle name="Normal 2 3 2 3 2 2 2" xfId="19648"/>
    <cellStyle name="Normal 2 3 2 3 2 2 2 2" xfId="19649"/>
    <cellStyle name="Normal 2 3 2 3 2 2 2 2 2" xfId="19650"/>
    <cellStyle name="Normal 2 3 2 3 2 2 2 3" xfId="19651"/>
    <cellStyle name="Normal 2 3 2 3 2 2 2 4" xfId="19652"/>
    <cellStyle name="Normal 2 3 2 3 2 2 3" xfId="19653"/>
    <cellStyle name="Normal 2 3 2 3 2 2 3 2" xfId="19654"/>
    <cellStyle name="Normal 2 3 2 3 2 2 4" xfId="19655"/>
    <cellStyle name="Normal 2 3 2 3 2 2 5" xfId="19656"/>
    <cellStyle name="Normal 2 3 2 3 2 3" xfId="19657"/>
    <cellStyle name="Normal 2 3 2 3 2 3 2" xfId="19658"/>
    <cellStyle name="Normal 2 3 2 3 2 3 2 2" xfId="19659"/>
    <cellStyle name="Normal 2 3 2 3 2 3 3" xfId="19660"/>
    <cellStyle name="Normal 2 3 2 3 2 3 4" xfId="19661"/>
    <cellStyle name="Normal 2 3 2 3 2 4" xfId="19662"/>
    <cellStyle name="Normal 2 3 2 3 2 4 2" xfId="19663"/>
    <cellStyle name="Normal 2 3 2 3 2 4 2 2" xfId="19664"/>
    <cellStyle name="Normal 2 3 2 3 2 4 3" xfId="19665"/>
    <cellStyle name="Normal 2 3 2 3 2 4 4" xfId="19666"/>
    <cellStyle name="Normal 2 3 2 3 2 5" xfId="19667"/>
    <cellStyle name="Normal 2 3 2 3 2 5 2" xfId="19668"/>
    <cellStyle name="Normal 2 3 2 3 2 6" xfId="19669"/>
    <cellStyle name="Normal 2 3 2 3 2 7" xfId="19670"/>
    <cellStyle name="Normal 2 3 2 3 3" xfId="19671"/>
    <cellStyle name="Normal 2 3 2 3 3 2" xfId="19672"/>
    <cellStyle name="Normal 2 3 2 3 3 2 2" xfId="19673"/>
    <cellStyle name="Normal 2 3 2 3 3 2 2 2" xfId="19674"/>
    <cellStyle name="Normal 2 3 2 3 3 2 2 2 2" xfId="19675"/>
    <cellStyle name="Normal 2 3 2 3 3 2 2 3" xfId="19676"/>
    <cellStyle name="Normal 2 3 2 3 3 2 2 4" xfId="19677"/>
    <cellStyle name="Normal 2 3 2 3 3 2 3" xfId="19678"/>
    <cellStyle name="Normal 2 3 2 3 3 2 3 2" xfId="19679"/>
    <cellStyle name="Normal 2 3 2 3 3 2 4" xfId="19680"/>
    <cellStyle name="Normal 2 3 2 3 3 2 5" xfId="19681"/>
    <cellStyle name="Normal 2 3 2 3 3 3" xfId="19682"/>
    <cellStyle name="Normal 2 3 2 3 3 3 2" xfId="19683"/>
    <cellStyle name="Normal 2 3 2 3 3 3 2 2" xfId="19684"/>
    <cellStyle name="Normal 2 3 2 3 3 3 3" xfId="19685"/>
    <cellStyle name="Normal 2 3 2 3 3 3 4" xfId="19686"/>
    <cellStyle name="Normal 2 3 2 3 3 4" xfId="19687"/>
    <cellStyle name="Normal 2 3 2 3 3 4 2" xfId="19688"/>
    <cellStyle name="Normal 2 3 2 3 3 4 2 2" xfId="19689"/>
    <cellStyle name="Normal 2 3 2 3 3 4 3" xfId="19690"/>
    <cellStyle name="Normal 2 3 2 3 3 4 4" xfId="19691"/>
    <cellStyle name="Normal 2 3 2 3 3 5" xfId="19692"/>
    <cellStyle name="Normal 2 3 2 3 3 5 2" xfId="19693"/>
    <cellStyle name="Normal 2 3 2 3 3 6" xfId="19694"/>
    <cellStyle name="Normal 2 3 2 3 3 7" xfId="19695"/>
    <cellStyle name="Normal 2 3 2 3 4" xfId="19696"/>
    <cellStyle name="Normal 2 3 2 3 4 2" xfId="19697"/>
    <cellStyle name="Normal 2 3 2 3 4 2 2" xfId="19698"/>
    <cellStyle name="Normal 2 3 2 3 4 2 2 2" xfId="19699"/>
    <cellStyle name="Normal 2 3 2 3 4 2 3" xfId="19700"/>
    <cellStyle name="Normal 2 3 2 3 4 2 4" xfId="19701"/>
    <cellStyle name="Normal 2 3 2 3 4 3" xfId="19702"/>
    <cellStyle name="Normal 2 3 2 3 4 3 2" xfId="19703"/>
    <cellStyle name="Normal 2 3 2 3 4 4" xfId="19704"/>
    <cellStyle name="Normal 2 3 2 3 4 5" xfId="19705"/>
    <cellStyle name="Normal 2 3 2 3 5" xfId="19706"/>
    <cellStyle name="Normal 2 3 2 3 5 2" xfId="19707"/>
    <cellStyle name="Normal 2 3 2 3 5 2 2" xfId="19708"/>
    <cellStyle name="Normal 2 3 2 3 5 3" xfId="19709"/>
    <cellStyle name="Normal 2 3 2 3 5 4" xfId="19710"/>
    <cellStyle name="Normal 2 3 2 3 6" xfId="19711"/>
    <cellStyle name="Normal 2 3 2 3 6 2" xfId="19712"/>
    <cellStyle name="Normal 2 3 2 3 6 2 2" xfId="19713"/>
    <cellStyle name="Normal 2 3 2 3 6 3" xfId="19714"/>
    <cellStyle name="Normal 2 3 2 3 6 4" xfId="19715"/>
    <cellStyle name="Normal 2 3 2 3 7" xfId="19716"/>
    <cellStyle name="Normal 2 3 2 3 7 2" xfId="19717"/>
    <cellStyle name="Normal 2 3 2 3 8" xfId="19718"/>
    <cellStyle name="Normal 2 3 2 3 9" xfId="19719"/>
    <cellStyle name="Normal 2 3 2 3_Tab1" xfId="19720"/>
    <cellStyle name="Normal 2 3 2 4" xfId="19721"/>
    <cellStyle name="Normal 2 3 2 4 2" xfId="19722"/>
    <cellStyle name="Normal 2 3 2 4 2 2" xfId="19723"/>
    <cellStyle name="Normal 2 3 2 4 2 2 2" xfId="19724"/>
    <cellStyle name="Normal 2 3 2 4 2 2 2 2" xfId="19725"/>
    <cellStyle name="Normal 2 3 2 4 2 2 3" xfId="19726"/>
    <cellStyle name="Normal 2 3 2 4 2 2 4" xfId="19727"/>
    <cellStyle name="Normal 2 3 2 4 2 3" xfId="19728"/>
    <cellStyle name="Normal 2 3 2 4 2 3 2" xfId="19729"/>
    <cellStyle name="Normal 2 3 2 4 2 4" xfId="19730"/>
    <cellStyle name="Normal 2 3 2 4 2 5" xfId="19731"/>
    <cellStyle name="Normal 2 3 2 4 3" xfId="19732"/>
    <cellStyle name="Normal 2 3 2 4 3 2" xfId="19733"/>
    <cellStyle name="Normal 2 3 2 4 3 2 2" xfId="19734"/>
    <cellStyle name="Normal 2 3 2 4 3 3" xfId="19735"/>
    <cellStyle name="Normal 2 3 2 4 3 4" xfId="19736"/>
    <cellStyle name="Normal 2 3 2 4 4" xfId="19737"/>
    <cellStyle name="Normal 2 3 2 4 4 2" xfId="19738"/>
    <cellStyle name="Normal 2 3 2 4 4 2 2" xfId="19739"/>
    <cellStyle name="Normal 2 3 2 4 4 3" xfId="19740"/>
    <cellStyle name="Normal 2 3 2 4 4 4" xfId="19741"/>
    <cellStyle name="Normal 2 3 2 4 5" xfId="19742"/>
    <cellStyle name="Normal 2 3 2 4 5 2" xfId="19743"/>
    <cellStyle name="Normal 2 3 2 4 6" xfId="19744"/>
    <cellStyle name="Normal 2 3 2 4 7" xfId="19745"/>
    <cellStyle name="Normal 2 3 2 5" xfId="19746"/>
    <cellStyle name="Normal 2 3 2 5 2" xfId="19747"/>
    <cellStyle name="Normal 2 3 2 5 2 2" xfId="19748"/>
    <cellStyle name="Normal 2 3 2 5 2 2 2" xfId="19749"/>
    <cellStyle name="Normal 2 3 2 5 2 2 2 2" xfId="19750"/>
    <cellStyle name="Normal 2 3 2 5 2 2 3" xfId="19751"/>
    <cellStyle name="Normal 2 3 2 5 2 2 4" xfId="19752"/>
    <cellStyle name="Normal 2 3 2 5 2 3" xfId="19753"/>
    <cellStyle name="Normal 2 3 2 5 2 3 2" xfId="19754"/>
    <cellStyle name="Normal 2 3 2 5 2 4" xfId="19755"/>
    <cellStyle name="Normal 2 3 2 5 2 5" xfId="19756"/>
    <cellStyle name="Normal 2 3 2 5 3" xfId="19757"/>
    <cellStyle name="Normal 2 3 2 5 3 2" xfId="19758"/>
    <cellStyle name="Normal 2 3 2 5 3 2 2" xfId="19759"/>
    <cellStyle name="Normal 2 3 2 5 3 3" xfId="19760"/>
    <cellStyle name="Normal 2 3 2 5 3 4" xfId="19761"/>
    <cellStyle name="Normal 2 3 2 5 4" xfId="19762"/>
    <cellStyle name="Normal 2 3 2 5 4 2" xfId="19763"/>
    <cellStyle name="Normal 2 3 2 5 4 2 2" xfId="19764"/>
    <cellStyle name="Normal 2 3 2 5 4 3" xfId="19765"/>
    <cellStyle name="Normal 2 3 2 5 4 4" xfId="19766"/>
    <cellStyle name="Normal 2 3 2 5 5" xfId="19767"/>
    <cellStyle name="Normal 2 3 2 5 5 2" xfId="19768"/>
    <cellStyle name="Normal 2 3 2 5 6" xfId="19769"/>
    <cellStyle name="Normal 2 3 2 5 7" xfId="19770"/>
    <cellStyle name="Normal 2 3 2 6" xfId="19771"/>
    <cellStyle name="Normal 2 3 2 6 2" xfId="19772"/>
    <cellStyle name="Normal 2 3 2 6 2 2" xfId="19773"/>
    <cellStyle name="Normal 2 3 2 6 2 2 2" xfId="19774"/>
    <cellStyle name="Normal 2 3 2 6 2 3" xfId="19775"/>
    <cellStyle name="Normal 2 3 2 6 2 4" xfId="19776"/>
    <cellStyle name="Normal 2 3 2 6 3" xfId="19777"/>
    <cellStyle name="Normal 2 3 2 6 3 2" xfId="19778"/>
    <cellStyle name="Normal 2 3 2 6 4" xfId="19779"/>
    <cellStyle name="Normal 2 3 2 6 5" xfId="19780"/>
    <cellStyle name="Normal 2 3 2 7" xfId="19781"/>
    <cellStyle name="Normal 2 3 2 7 2" xfId="19782"/>
    <cellStyle name="Normal 2 3 2 7 2 2" xfId="19783"/>
    <cellStyle name="Normal 2 3 2 7 3" xfId="19784"/>
    <cellStyle name="Normal 2 3 2 7 4" xfId="19785"/>
    <cellStyle name="Normal 2 3 2 8" xfId="19786"/>
    <cellStyle name="Normal 2 3 2 8 2" xfId="19787"/>
    <cellStyle name="Normal 2 3 2 8 2 2" xfId="19788"/>
    <cellStyle name="Normal 2 3 2 8 3" xfId="19789"/>
    <cellStyle name="Normal 2 3 2 8 4" xfId="19790"/>
    <cellStyle name="Normal 2 3 2 9" xfId="19791"/>
    <cellStyle name="Normal 2 3 2 9 2" xfId="19792"/>
    <cellStyle name="Normal 2 3 2_Tab1" xfId="19793"/>
    <cellStyle name="Normal 2 3 3" xfId="19794"/>
    <cellStyle name="Normal 2 3 3 10" xfId="19795"/>
    <cellStyle name="Normal 2 3 3 2" xfId="19796"/>
    <cellStyle name="Normal 2 3 3 2 2" xfId="19797"/>
    <cellStyle name="Normal 2 3 3 2 2 2" xfId="19798"/>
    <cellStyle name="Normal 2 3 3 2 2 2 2" xfId="19799"/>
    <cellStyle name="Normal 2 3 3 2 2 2 2 2" xfId="19800"/>
    <cellStyle name="Normal 2 3 3 2 2 2 2 2 2" xfId="19801"/>
    <cellStyle name="Normal 2 3 3 2 2 2 2 3" xfId="19802"/>
    <cellStyle name="Normal 2 3 3 2 2 2 2 4" xfId="19803"/>
    <cellStyle name="Normal 2 3 3 2 2 2 3" xfId="19804"/>
    <cellStyle name="Normal 2 3 3 2 2 2 3 2" xfId="19805"/>
    <cellStyle name="Normal 2 3 3 2 2 2 4" xfId="19806"/>
    <cellStyle name="Normal 2 3 3 2 2 2 5" xfId="19807"/>
    <cellStyle name="Normal 2 3 3 2 2 3" xfId="19808"/>
    <cellStyle name="Normal 2 3 3 2 2 3 2" xfId="19809"/>
    <cellStyle name="Normal 2 3 3 2 2 3 2 2" xfId="19810"/>
    <cellStyle name="Normal 2 3 3 2 2 3 3" xfId="19811"/>
    <cellStyle name="Normal 2 3 3 2 2 3 4" xfId="19812"/>
    <cellStyle name="Normal 2 3 3 2 2 4" xfId="19813"/>
    <cellStyle name="Normal 2 3 3 2 2 4 2" xfId="19814"/>
    <cellStyle name="Normal 2 3 3 2 2 4 2 2" xfId="19815"/>
    <cellStyle name="Normal 2 3 3 2 2 4 3" xfId="19816"/>
    <cellStyle name="Normal 2 3 3 2 2 4 4" xfId="19817"/>
    <cellStyle name="Normal 2 3 3 2 2 5" xfId="19818"/>
    <cellStyle name="Normal 2 3 3 2 2 5 2" xfId="19819"/>
    <cellStyle name="Normal 2 3 3 2 2 6" xfId="19820"/>
    <cellStyle name="Normal 2 3 3 2 2 7" xfId="19821"/>
    <cellStyle name="Normal 2 3 3 2 3" xfId="19822"/>
    <cellStyle name="Normal 2 3 3 2 3 2" xfId="19823"/>
    <cellStyle name="Normal 2 3 3 2 3 2 2" xfId="19824"/>
    <cellStyle name="Normal 2 3 3 2 3 2 2 2" xfId="19825"/>
    <cellStyle name="Normal 2 3 3 2 3 2 2 2 2" xfId="19826"/>
    <cellStyle name="Normal 2 3 3 2 3 2 2 3" xfId="19827"/>
    <cellStyle name="Normal 2 3 3 2 3 2 2 4" xfId="19828"/>
    <cellStyle name="Normal 2 3 3 2 3 2 3" xfId="19829"/>
    <cellStyle name="Normal 2 3 3 2 3 2 3 2" xfId="19830"/>
    <cellStyle name="Normal 2 3 3 2 3 2 4" xfId="19831"/>
    <cellStyle name="Normal 2 3 3 2 3 2 5" xfId="19832"/>
    <cellStyle name="Normal 2 3 3 2 3 3" xfId="19833"/>
    <cellStyle name="Normal 2 3 3 2 3 3 2" xfId="19834"/>
    <cellStyle name="Normal 2 3 3 2 3 3 2 2" xfId="19835"/>
    <cellStyle name="Normal 2 3 3 2 3 3 3" xfId="19836"/>
    <cellStyle name="Normal 2 3 3 2 3 3 4" xfId="19837"/>
    <cellStyle name="Normal 2 3 3 2 3 4" xfId="19838"/>
    <cellStyle name="Normal 2 3 3 2 3 4 2" xfId="19839"/>
    <cellStyle name="Normal 2 3 3 2 3 4 2 2" xfId="19840"/>
    <cellStyle name="Normal 2 3 3 2 3 4 3" xfId="19841"/>
    <cellStyle name="Normal 2 3 3 2 3 4 4" xfId="19842"/>
    <cellStyle name="Normal 2 3 3 2 3 5" xfId="19843"/>
    <cellStyle name="Normal 2 3 3 2 3 5 2" xfId="19844"/>
    <cellStyle name="Normal 2 3 3 2 3 6" xfId="19845"/>
    <cellStyle name="Normal 2 3 3 2 3 7" xfId="19846"/>
    <cellStyle name="Normal 2 3 3 2 4" xfId="19847"/>
    <cellStyle name="Normal 2 3 3 2 4 2" xfId="19848"/>
    <cellStyle name="Normal 2 3 3 2 4 2 2" xfId="19849"/>
    <cellStyle name="Normal 2 3 3 2 4 2 2 2" xfId="19850"/>
    <cellStyle name="Normal 2 3 3 2 4 2 3" xfId="19851"/>
    <cellStyle name="Normal 2 3 3 2 4 2 4" xfId="19852"/>
    <cellStyle name="Normal 2 3 3 2 4 3" xfId="19853"/>
    <cellStyle name="Normal 2 3 3 2 4 3 2" xfId="19854"/>
    <cellStyle name="Normal 2 3 3 2 4 4" xfId="19855"/>
    <cellStyle name="Normal 2 3 3 2 4 5" xfId="19856"/>
    <cellStyle name="Normal 2 3 3 2 5" xfId="19857"/>
    <cellStyle name="Normal 2 3 3 2 5 2" xfId="19858"/>
    <cellStyle name="Normal 2 3 3 2 5 2 2" xfId="19859"/>
    <cellStyle name="Normal 2 3 3 2 5 3" xfId="19860"/>
    <cellStyle name="Normal 2 3 3 2 5 4" xfId="19861"/>
    <cellStyle name="Normal 2 3 3 2 6" xfId="19862"/>
    <cellStyle name="Normal 2 3 3 2 6 2" xfId="19863"/>
    <cellStyle name="Normal 2 3 3 2 6 2 2" xfId="19864"/>
    <cellStyle name="Normal 2 3 3 2 6 3" xfId="19865"/>
    <cellStyle name="Normal 2 3 3 2 6 4" xfId="19866"/>
    <cellStyle name="Normal 2 3 3 2 7" xfId="19867"/>
    <cellStyle name="Normal 2 3 3 2 7 2" xfId="19868"/>
    <cellStyle name="Normal 2 3 3 2 8" xfId="19869"/>
    <cellStyle name="Normal 2 3 3 2 9" xfId="19870"/>
    <cellStyle name="Normal 2 3 3 2_Tab1" xfId="19871"/>
    <cellStyle name="Normal 2 3 3 3" xfId="19872"/>
    <cellStyle name="Normal 2 3 3 3 2" xfId="19873"/>
    <cellStyle name="Normal 2 3 3 3 2 2" xfId="19874"/>
    <cellStyle name="Normal 2 3 3 3 2 2 2" xfId="19875"/>
    <cellStyle name="Normal 2 3 3 3 2 2 2 2" xfId="19876"/>
    <cellStyle name="Normal 2 3 3 3 2 2 3" xfId="19877"/>
    <cellStyle name="Normal 2 3 3 3 2 2 4" xfId="19878"/>
    <cellStyle name="Normal 2 3 3 3 2 3" xfId="19879"/>
    <cellStyle name="Normal 2 3 3 3 2 3 2" xfId="19880"/>
    <cellStyle name="Normal 2 3 3 3 2 4" xfId="19881"/>
    <cellStyle name="Normal 2 3 3 3 2 5" xfId="19882"/>
    <cellStyle name="Normal 2 3 3 3 3" xfId="19883"/>
    <cellStyle name="Normal 2 3 3 3 3 2" xfId="19884"/>
    <cellStyle name="Normal 2 3 3 3 3 2 2" xfId="19885"/>
    <cellStyle name="Normal 2 3 3 3 3 3" xfId="19886"/>
    <cellStyle name="Normal 2 3 3 3 3 4" xfId="19887"/>
    <cellStyle name="Normal 2 3 3 3 4" xfId="19888"/>
    <cellStyle name="Normal 2 3 3 3 4 2" xfId="19889"/>
    <cellStyle name="Normal 2 3 3 3 4 2 2" xfId="19890"/>
    <cellStyle name="Normal 2 3 3 3 4 3" xfId="19891"/>
    <cellStyle name="Normal 2 3 3 3 4 4" xfId="19892"/>
    <cellStyle name="Normal 2 3 3 3 5" xfId="19893"/>
    <cellStyle name="Normal 2 3 3 3 5 2" xfId="19894"/>
    <cellStyle name="Normal 2 3 3 3 6" xfId="19895"/>
    <cellStyle name="Normal 2 3 3 3 7" xfId="19896"/>
    <cellStyle name="Normal 2 3 3 4" xfId="19897"/>
    <cellStyle name="Normal 2 3 3 4 2" xfId="19898"/>
    <cellStyle name="Normal 2 3 3 4 2 2" xfId="19899"/>
    <cellStyle name="Normal 2 3 3 4 2 2 2" xfId="19900"/>
    <cellStyle name="Normal 2 3 3 4 2 2 2 2" xfId="19901"/>
    <cellStyle name="Normal 2 3 3 4 2 2 3" xfId="19902"/>
    <cellStyle name="Normal 2 3 3 4 2 2 4" xfId="19903"/>
    <cellStyle name="Normal 2 3 3 4 2 3" xfId="19904"/>
    <cellStyle name="Normal 2 3 3 4 2 3 2" xfId="19905"/>
    <cellStyle name="Normal 2 3 3 4 2 4" xfId="19906"/>
    <cellStyle name="Normal 2 3 3 4 2 5" xfId="19907"/>
    <cellStyle name="Normal 2 3 3 4 3" xfId="19908"/>
    <cellStyle name="Normal 2 3 3 4 3 2" xfId="19909"/>
    <cellStyle name="Normal 2 3 3 4 3 2 2" xfId="19910"/>
    <cellStyle name="Normal 2 3 3 4 3 3" xfId="19911"/>
    <cellStyle name="Normal 2 3 3 4 3 4" xfId="19912"/>
    <cellStyle name="Normal 2 3 3 4 4" xfId="19913"/>
    <cellStyle name="Normal 2 3 3 4 4 2" xfId="19914"/>
    <cellStyle name="Normal 2 3 3 4 4 2 2" xfId="19915"/>
    <cellStyle name="Normal 2 3 3 4 4 3" xfId="19916"/>
    <cellStyle name="Normal 2 3 3 4 4 4" xfId="19917"/>
    <cellStyle name="Normal 2 3 3 4 5" xfId="19918"/>
    <cellStyle name="Normal 2 3 3 4 5 2" xfId="19919"/>
    <cellStyle name="Normal 2 3 3 4 6" xfId="19920"/>
    <cellStyle name="Normal 2 3 3 4 7" xfId="19921"/>
    <cellStyle name="Normal 2 3 3 5" xfId="19922"/>
    <cellStyle name="Normal 2 3 3 5 2" xfId="19923"/>
    <cellStyle name="Normal 2 3 3 5 2 2" xfId="19924"/>
    <cellStyle name="Normal 2 3 3 5 2 2 2" xfId="19925"/>
    <cellStyle name="Normal 2 3 3 5 2 3" xfId="19926"/>
    <cellStyle name="Normal 2 3 3 5 2 4" xfId="19927"/>
    <cellStyle name="Normal 2 3 3 5 3" xfId="19928"/>
    <cellStyle name="Normal 2 3 3 5 3 2" xfId="19929"/>
    <cellStyle name="Normal 2 3 3 5 4" xfId="19930"/>
    <cellStyle name="Normal 2 3 3 5 5" xfId="19931"/>
    <cellStyle name="Normal 2 3 3 6" xfId="19932"/>
    <cellStyle name="Normal 2 3 3 6 2" xfId="19933"/>
    <cellStyle name="Normal 2 3 3 6 2 2" xfId="19934"/>
    <cellStyle name="Normal 2 3 3 6 3" xfId="19935"/>
    <cellStyle name="Normal 2 3 3 6 4" xfId="19936"/>
    <cellStyle name="Normal 2 3 3 7" xfId="19937"/>
    <cellStyle name="Normal 2 3 3 7 2" xfId="19938"/>
    <cellStyle name="Normal 2 3 3 7 2 2" xfId="19939"/>
    <cellStyle name="Normal 2 3 3 7 3" xfId="19940"/>
    <cellStyle name="Normal 2 3 3 7 4" xfId="19941"/>
    <cellStyle name="Normal 2 3 3 8" xfId="19942"/>
    <cellStyle name="Normal 2 3 3 8 2" xfId="19943"/>
    <cellStyle name="Normal 2 3 3 9" xfId="19944"/>
    <cellStyle name="Normal 2 3 3_Tab1" xfId="19945"/>
    <cellStyle name="Normal 2 3 4" xfId="19946"/>
    <cellStyle name="Normal 2 3 4 2" xfId="19947"/>
    <cellStyle name="Normal 2 3 4 2 2" xfId="19948"/>
    <cellStyle name="Normal 2 3 4 2 2 2" xfId="19949"/>
    <cellStyle name="Normal 2 3 4 2 2 2 2" xfId="19950"/>
    <cellStyle name="Normal 2 3 4 2 2 2 2 2" xfId="19951"/>
    <cellStyle name="Normal 2 3 4 2 2 2 3" xfId="19952"/>
    <cellStyle name="Normal 2 3 4 2 2 2 4" xfId="19953"/>
    <cellStyle name="Normal 2 3 4 2 2 3" xfId="19954"/>
    <cellStyle name="Normal 2 3 4 2 2 3 2" xfId="19955"/>
    <cellStyle name="Normal 2 3 4 2 2 4" xfId="19956"/>
    <cellStyle name="Normal 2 3 4 2 2 5" xfId="19957"/>
    <cellStyle name="Normal 2 3 4 2 3" xfId="19958"/>
    <cellStyle name="Normal 2 3 4 2 3 2" xfId="19959"/>
    <cellStyle name="Normal 2 3 4 2 3 2 2" xfId="19960"/>
    <cellStyle name="Normal 2 3 4 2 3 3" xfId="19961"/>
    <cellStyle name="Normal 2 3 4 2 3 4" xfId="19962"/>
    <cellStyle name="Normal 2 3 4 2 4" xfId="19963"/>
    <cellStyle name="Normal 2 3 4 2 4 2" xfId="19964"/>
    <cellStyle name="Normal 2 3 4 2 4 2 2" xfId="19965"/>
    <cellStyle name="Normal 2 3 4 2 4 3" xfId="19966"/>
    <cellStyle name="Normal 2 3 4 2 4 4" xfId="19967"/>
    <cellStyle name="Normal 2 3 4 2 5" xfId="19968"/>
    <cellStyle name="Normal 2 3 4 2 5 2" xfId="19969"/>
    <cellStyle name="Normal 2 3 4 2 6" xfId="19970"/>
    <cellStyle name="Normal 2 3 4 2 7" xfId="19971"/>
    <cellStyle name="Normal 2 3 4 3" xfId="19972"/>
    <cellStyle name="Normal 2 3 4 3 2" xfId="19973"/>
    <cellStyle name="Normal 2 3 4 3 2 2" xfId="19974"/>
    <cellStyle name="Normal 2 3 4 3 2 2 2" xfId="19975"/>
    <cellStyle name="Normal 2 3 4 3 2 2 2 2" xfId="19976"/>
    <cellStyle name="Normal 2 3 4 3 2 2 3" xfId="19977"/>
    <cellStyle name="Normal 2 3 4 3 2 2 4" xfId="19978"/>
    <cellStyle name="Normal 2 3 4 3 2 3" xfId="19979"/>
    <cellStyle name="Normal 2 3 4 3 2 3 2" xfId="19980"/>
    <cellStyle name="Normal 2 3 4 3 2 4" xfId="19981"/>
    <cellStyle name="Normal 2 3 4 3 2 5" xfId="19982"/>
    <cellStyle name="Normal 2 3 4 3 3" xfId="19983"/>
    <cellStyle name="Normal 2 3 4 3 3 2" xfId="19984"/>
    <cellStyle name="Normal 2 3 4 3 3 2 2" xfId="19985"/>
    <cellStyle name="Normal 2 3 4 3 3 3" xfId="19986"/>
    <cellStyle name="Normal 2 3 4 3 3 4" xfId="19987"/>
    <cellStyle name="Normal 2 3 4 3 4" xfId="19988"/>
    <cellStyle name="Normal 2 3 4 3 4 2" xfId="19989"/>
    <cellStyle name="Normal 2 3 4 3 4 2 2" xfId="19990"/>
    <cellStyle name="Normal 2 3 4 3 4 3" xfId="19991"/>
    <cellStyle name="Normal 2 3 4 3 4 4" xfId="19992"/>
    <cellStyle name="Normal 2 3 4 3 5" xfId="19993"/>
    <cellStyle name="Normal 2 3 4 3 5 2" xfId="19994"/>
    <cellStyle name="Normal 2 3 4 3 6" xfId="19995"/>
    <cellStyle name="Normal 2 3 4 3 7" xfId="19996"/>
    <cellStyle name="Normal 2 3 4 4" xfId="19997"/>
    <cellStyle name="Normal 2 3 4 4 2" xfId="19998"/>
    <cellStyle name="Normal 2 3 4 4 2 2" xfId="19999"/>
    <cellStyle name="Normal 2 3 4 4 2 2 2" xfId="20000"/>
    <cellStyle name="Normal 2 3 4 4 2 3" xfId="20001"/>
    <cellStyle name="Normal 2 3 4 4 2 4" xfId="20002"/>
    <cellStyle name="Normal 2 3 4 4 3" xfId="20003"/>
    <cellStyle name="Normal 2 3 4 4 3 2" xfId="20004"/>
    <cellStyle name="Normal 2 3 4 4 4" xfId="20005"/>
    <cellStyle name="Normal 2 3 4 4 5" xfId="20006"/>
    <cellStyle name="Normal 2 3 4 5" xfId="20007"/>
    <cellStyle name="Normal 2 3 4 5 2" xfId="20008"/>
    <cellStyle name="Normal 2 3 4 5 2 2" xfId="20009"/>
    <cellStyle name="Normal 2 3 4 5 3" xfId="20010"/>
    <cellStyle name="Normal 2 3 4 5 4" xfId="20011"/>
    <cellStyle name="Normal 2 3 4 6" xfId="20012"/>
    <cellStyle name="Normal 2 3 4 6 2" xfId="20013"/>
    <cellStyle name="Normal 2 3 4 6 2 2" xfId="20014"/>
    <cellStyle name="Normal 2 3 4 6 3" xfId="20015"/>
    <cellStyle name="Normal 2 3 4 6 4" xfId="20016"/>
    <cellStyle name="Normal 2 3 4 7" xfId="20017"/>
    <cellStyle name="Normal 2 3 4 7 2" xfId="20018"/>
    <cellStyle name="Normal 2 3 4 8" xfId="20019"/>
    <cellStyle name="Normal 2 3 4 9" xfId="20020"/>
    <cellStyle name="Normal 2 3 4_Tab1" xfId="20021"/>
    <cellStyle name="Normal 2 3 5" xfId="20022"/>
    <cellStyle name="Normal 2 3 5 2" xfId="20023"/>
    <cellStyle name="Normal 2 3 5 2 2" xfId="20024"/>
    <cellStyle name="Normal 2 3 5 2 2 2" xfId="20025"/>
    <cellStyle name="Normal 2 3 5 2 2 2 2" xfId="20026"/>
    <cellStyle name="Normal 2 3 5 2 2 3" xfId="20027"/>
    <cellStyle name="Normal 2 3 5 2 2 4" xfId="20028"/>
    <cellStyle name="Normal 2 3 5 2 3" xfId="20029"/>
    <cellStyle name="Normal 2 3 5 2 3 2" xfId="20030"/>
    <cellStyle name="Normal 2 3 5 2 4" xfId="20031"/>
    <cellStyle name="Normal 2 3 5 2 5" xfId="20032"/>
    <cellStyle name="Normal 2 3 5 3" xfId="20033"/>
    <cellStyle name="Normal 2 3 5 3 2" xfId="20034"/>
    <cellStyle name="Normal 2 3 5 3 2 2" xfId="20035"/>
    <cellStyle name="Normal 2 3 5 3 3" xfId="20036"/>
    <cellStyle name="Normal 2 3 5 3 4" xfId="20037"/>
    <cellStyle name="Normal 2 3 5 4" xfId="20038"/>
    <cellStyle name="Normal 2 3 5 4 2" xfId="20039"/>
    <cellStyle name="Normal 2 3 5 4 2 2" xfId="20040"/>
    <cellStyle name="Normal 2 3 5 4 3" xfId="20041"/>
    <cellStyle name="Normal 2 3 5 4 4" xfId="20042"/>
    <cellStyle name="Normal 2 3 5 5" xfId="20043"/>
    <cellStyle name="Normal 2 3 5 5 2" xfId="20044"/>
    <cellStyle name="Normal 2 3 5 6" xfId="20045"/>
    <cellStyle name="Normal 2 3 5 7" xfId="20046"/>
    <cellStyle name="Normal 2 3 6" xfId="20047"/>
    <cellStyle name="Normal 2 3 6 2" xfId="20048"/>
    <cellStyle name="Normal 2 3 6 2 2" xfId="20049"/>
    <cellStyle name="Normal 2 3 6 2 2 2" xfId="20050"/>
    <cellStyle name="Normal 2 3 6 2 2 2 2" xfId="20051"/>
    <cellStyle name="Normal 2 3 6 2 2 3" xfId="20052"/>
    <cellStyle name="Normal 2 3 6 2 2 4" xfId="20053"/>
    <cellStyle name="Normal 2 3 6 2 3" xfId="20054"/>
    <cellStyle name="Normal 2 3 6 2 3 2" xfId="20055"/>
    <cellStyle name="Normal 2 3 6 2 4" xfId="20056"/>
    <cellStyle name="Normal 2 3 6 2 5" xfId="20057"/>
    <cellStyle name="Normal 2 3 6 3" xfId="20058"/>
    <cellStyle name="Normal 2 3 6 3 2" xfId="20059"/>
    <cellStyle name="Normal 2 3 6 3 2 2" xfId="20060"/>
    <cellStyle name="Normal 2 3 6 3 3" xfId="20061"/>
    <cellStyle name="Normal 2 3 6 3 4" xfId="20062"/>
    <cellStyle name="Normal 2 3 6 4" xfId="20063"/>
    <cellStyle name="Normal 2 3 6 4 2" xfId="20064"/>
    <cellStyle name="Normal 2 3 6 4 2 2" xfId="20065"/>
    <cellStyle name="Normal 2 3 6 4 3" xfId="20066"/>
    <cellStyle name="Normal 2 3 6 4 4" xfId="20067"/>
    <cellStyle name="Normal 2 3 6 5" xfId="20068"/>
    <cellStyle name="Normal 2 3 6 5 2" xfId="20069"/>
    <cellStyle name="Normal 2 3 6 6" xfId="20070"/>
    <cellStyle name="Normal 2 3 6 7" xfId="20071"/>
    <cellStyle name="Normal 2 3 7" xfId="20072"/>
    <cellStyle name="Normal 2 3 7 2" xfId="20073"/>
    <cellStyle name="Normal 2 3 7 2 2" xfId="20074"/>
    <cellStyle name="Normal 2 3 7 2 2 2" xfId="20075"/>
    <cellStyle name="Normal 2 3 7 2 3" xfId="20076"/>
    <cellStyle name="Normal 2 3 7 2 4" xfId="20077"/>
    <cellStyle name="Normal 2 3 7 3" xfId="20078"/>
    <cellStyle name="Normal 2 3 7 3 2" xfId="20079"/>
    <cellStyle name="Normal 2 3 7 4" xfId="20080"/>
    <cellStyle name="Normal 2 3 7 5" xfId="20081"/>
    <cellStyle name="Normal 2 3 8" xfId="20082"/>
    <cellStyle name="Normal 2 3 8 2" xfId="20083"/>
    <cellStyle name="Normal 2 3 8 2 2" xfId="20084"/>
    <cellStyle name="Normal 2 3 8 3" xfId="20085"/>
    <cellStyle name="Normal 2 3 8 4" xfId="20086"/>
    <cellStyle name="Normal 2 3 9" xfId="20087"/>
    <cellStyle name="Normal 2 3 9 2" xfId="20088"/>
    <cellStyle name="Normal 2 3 9 2 2" xfId="20089"/>
    <cellStyle name="Normal 2 3 9 3" xfId="20090"/>
    <cellStyle name="Normal 2 3 9 4" xfId="20091"/>
    <cellStyle name="Normal 2 3_Tab1" xfId="20092"/>
    <cellStyle name="Normal 2 30" xfId="20093"/>
    <cellStyle name="Normal 2 31" xfId="20094"/>
    <cellStyle name="Normal 2 32" xfId="20095"/>
    <cellStyle name="Normal 2 33" xfId="20096"/>
    <cellStyle name="Normal 2 34" xfId="20097"/>
    <cellStyle name="Normal 2 35" xfId="20098"/>
    <cellStyle name="Normal 2 36" xfId="20099"/>
    <cellStyle name="Normal 2 4" xfId="20100"/>
    <cellStyle name="Normal 2 4 10" xfId="20101"/>
    <cellStyle name="Normal 2 4 10 2" xfId="20102"/>
    <cellStyle name="Normal 2 4 11" xfId="20103"/>
    <cellStyle name="Normal 2 4 12" xfId="20104"/>
    <cellStyle name="Normal 2 4 2" xfId="20105"/>
    <cellStyle name="Normal 2 4 2 10" xfId="20106"/>
    <cellStyle name="Normal 2 4 2 11" xfId="20107"/>
    <cellStyle name="Normal 2 4 2 2" xfId="20108"/>
    <cellStyle name="Normal 2 4 2 2 10" xfId="20109"/>
    <cellStyle name="Normal 2 4 2 2 2" xfId="20110"/>
    <cellStyle name="Normal 2 4 2 2 2 2" xfId="20111"/>
    <cellStyle name="Normal 2 4 2 2 2 2 2" xfId="20112"/>
    <cellStyle name="Normal 2 4 2 2 2 2 2 2" xfId="20113"/>
    <cellStyle name="Normal 2 4 2 2 2 2 2 2 2" xfId="20114"/>
    <cellStyle name="Normal 2 4 2 2 2 2 2 2 2 2" xfId="20115"/>
    <cellStyle name="Normal 2 4 2 2 2 2 2 2 3" xfId="20116"/>
    <cellStyle name="Normal 2 4 2 2 2 2 2 2 4" xfId="20117"/>
    <cellStyle name="Normal 2 4 2 2 2 2 2 3" xfId="20118"/>
    <cellStyle name="Normal 2 4 2 2 2 2 2 3 2" xfId="20119"/>
    <cellStyle name="Normal 2 4 2 2 2 2 2 4" xfId="20120"/>
    <cellStyle name="Normal 2 4 2 2 2 2 2 5" xfId="20121"/>
    <cellStyle name="Normal 2 4 2 2 2 2 3" xfId="20122"/>
    <cellStyle name="Normal 2 4 2 2 2 2 3 2" xfId="20123"/>
    <cellStyle name="Normal 2 4 2 2 2 2 3 2 2" xfId="20124"/>
    <cellStyle name="Normal 2 4 2 2 2 2 3 3" xfId="20125"/>
    <cellStyle name="Normal 2 4 2 2 2 2 3 4" xfId="20126"/>
    <cellStyle name="Normal 2 4 2 2 2 2 4" xfId="20127"/>
    <cellStyle name="Normal 2 4 2 2 2 2 4 2" xfId="20128"/>
    <cellStyle name="Normal 2 4 2 2 2 2 4 2 2" xfId="20129"/>
    <cellStyle name="Normal 2 4 2 2 2 2 4 3" xfId="20130"/>
    <cellStyle name="Normal 2 4 2 2 2 2 4 4" xfId="20131"/>
    <cellStyle name="Normal 2 4 2 2 2 2 5" xfId="20132"/>
    <cellStyle name="Normal 2 4 2 2 2 2 5 2" xfId="20133"/>
    <cellStyle name="Normal 2 4 2 2 2 2 6" xfId="20134"/>
    <cellStyle name="Normal 2 4 2 2 2 2 7" xfId="20135"/>
    <cellStyle name="Normal 2 4 2 2 2 3" xfId="20136"/>
    <cellStyle name="Normal 2 4 2 2 2 3 2" xfId="20137"/>
    <cellStyle name="Normal 2 4 2 2 2 3 2 2" xfId="20138"/>
    <cellStyle name="Normal 2 4 2 2 2 3 2 2 2" xfId="20139"/>
    <cellStyle name="Normal 2 4 2 2 2 3 2 2 2 2" xfId="20140"/>
    <cellStyle name="Normal 2 4 2 2 2 3 2 2 3" xfId="20141"/>
    <cellStyle name="Normal 2 4 2 2 2 3 2 2 4" xfId="20142"/>
    <cellStyle name="Normal 2 4 2 2 2 3 2 3" xfId="20143"/>
    <cellStyle name="Normal 2 4 2 2 2 3 2 3 2" xfId="20144"/>
    <cellStyle name="Normal 2 4 2 2 2 3 2 4" xfId="20145"/>
    <cellStyle name="Normal 2 4 2 2 2 3 2 5" xfId="20146"/>
    <cellStyle name="Normal 2 4 2 2 2 3 3" xfId="20147"/>
    <cellStyle name="Normal 2 4 2 2 2 3 3 2" xfId="20148"/>
    <cellStyle name="Normal 2 4 2 2 2 3 3 2 2" xfId="20149"/>
    <cellStyle name="Normal 2 4 2 2 2 3 3 3" xfId="20150"/>
    <cellStyle name="Normal 2 4 2 2 2 3 3 4" xfId="20151"/>
    <cellStyle name="Normal 2 4 2 2 2 3 4" xfId="20152"/>
    <cellStyle name="Normal 2 4 2 2 2 3 4 2" xfId="20153"/>
    <cellStyle name="Normal 2 4 2 2 2 3 4 2 2" xfId="20154"/>
    <cellStyle name="Normal 2 4 2 2 2 3 4 3" xfId="20155"/>
    <cellStyle name="Normal 2 4 2 2 2 3 4 4" xfId="20156"/>
    <cellStyle name="Normal 2 4 2 2 2 3 5" xfId="20157"/>
    <cellStyle name="Normal 2 4 2 2 2 3 5 2" xfId="20158"/>
    <cellStyle name="Normal 2 4 2 2 2 3 6" xfId="20159"/>
    <cellStyle name="Normal 2 4 2 2 2 3 7" xfId="20160"/>
    <cellStyle name="Normal 2 4 2 2 2 4" xfId="20161"/>
    <cellStyle name="Normal 2 4 2 2 2 4 2" xfId="20162"/>
    <cellStyle name="Normal 2 4 2 2 2 4 2 2" xfId="20163"/>
    <cellStyle name="Normal 2 4 2 2 2 4 2 2 2" xfId="20164"/>
    <cellStyle name="Normal 2 4 2 2 2 4 2 3" xfId="20165"/>
    <cellStyle name="Normal 2 4 2 2 2 4 2 4" xfId="20166"/>
    <cellStyle name="Normal 2 4 2 2 2 4 3" xfId="20167"/>
    <cellStyle name="Normal 2 4 2 2 2 4 3 2" xfId="20168"/>
    <cellStyle name="Normal 2 4 2 2 2 4 4" xfId="20169"/>
    <cellStyle name="Normal 2 4 2 2 2 4 5" xfId="20170"/>
    <cellStyle name="Normal 2 4 2 2 2 5" xfId="20171"/>
    <cellStyle name="Normal 2 4 2 2 2 5 2" xfId="20172"/>
    <cellStyle name="Normal 2 4 2 2 2 5 2 2" xfId="20173"/>
    <cellStyle name="Normal 2 4 2 2 2 5 3" xfId="20174"/>
    <cellStyle name="Normal 2 4 2 2 2 5 4" xfId="20175"/>
    <cellStyle name="Normal 2 4 2 2 2 6" xfId="20176"/>
    <cellStyle name="Normal 2 4 2 2 2 6 2" xfId="20177"/>
    <cellStyle name="Normal 2 4 2 2 2 6 2 2" xfId="20178"/>
    <cellStyle name="Normal 2 4 2 2 2 6 3" xfId="20179"/>
    <cellStyle name="Normal 2 4 2 2 2 6 4" xfId="20180"/>
    <cellStyle name="Normal 2 4 2 2 2 7" xfId="20181"/>
    <cellStyle name="Normal 2 4 2 2 2 7 2" xfId="20182"/>
    <cellStyle name="Normal 2 4 2 2 2 8" xfId="20183"/>
    <cellStyle name="Normal 2 4 2 2 2 9" xfId="20184"/>
    <cellStyle name="Normal 2 4 2 2 2_Tab1" xfId="20185"/>
    <cellStyle name="Normal 2 4 2 2 3" xfId="20186"/>
    <cellStyle name="Normal 2 4 2 2 3 2" xfId="20187"/>
    <cellStyle name="Normal 2 4 2 2 3 2 2" xfId="20188"/>
    <cellStyle name="Normal 2 4 2 2 3 2 2 2" xfId="20189"/>
    <cellStyle name="Normal 2 4 2 2 3 2 2 2 2" xfId="20190"/>
    <cellStyle name="Normal 2 4 2 2 3 2 2 3" xfId="20191"/>
    <cellStyle name="Normal 2 4 2 2 3 2 2 4" xfId="20192"/>
    <cellStyle name="Normal 2 4 2 2 3 2 3" xfId="20193"/>
    <cellStyle name="Normal 2 4 2 2 3 2 3 2" xfId="20194"/>
    <cellStyle name="Normal 2 4 2 2 3 2 4" xfId="20195"/>
    <cellStyle name="Normal 2 4 2 2 3 2 5" xfId="20196"/>
    <cellStyle name="Normal 2 4 2 2 3 3" xfId="20197"/>
    <cellStyle name="Normal 2 4 2 2 3 3 2" xfId="20198"/>
    <cellStyle name="Normal 2 4 2 2 3 3 2 2" xfId="20199"/>
    <cellStyle name="Normal 2 4 2 2 3 3 3" xfId="20200"/>
    <cellStyle name="Normal 2 4 2 2 3 3 4" xfId="20201"/>
    <cellStyle name="Normal 2 4 2 2 3 4" xfId="20202"/>
    <cellStyle name="Normal 2 4 2 2 3 4 2" xfId="20203"/>
    <cellStyle name="Normal 2 4 2 2 3 4 2 2" xfId="20204"/>
    <cellStyle name="Normal 2 4 2 2 3 4 3" xfId="20205"/>
    <cellStyle name="Normal 2 4 2 2 3 4 4" xfId="20206"/>
    <cellStyle name="Normal 2 4 2 2 3 5" xfId="20207"/>
    <cellStyle name="Normal 2 4 2 2 3 5 2" xfId="20208"/>
    <cellStyle name="Normal 2 4 2 2 3 6" xfId="20209"/>
    <cellStyle name="Normal 2 4 2 2 3 7" xfId="20210"/>
    <cellStyle name="Normal 2 4 2 2 4" xfId="20211"/>
    <cellStyle name="Normal 2 4 2 2 4 2" xfId="20212"/>
    <cellStyle name="Normal 2 4 2 2 4 2 2" xfId="20213"/>
    <cellStyle name="Normal 2 4 2 2 4 2 2 2" xfId="20214"/>
    <cellStyle name="Normal 2 4 2 2 4 2 2 2 2" xfId="20215"/>
    <cellStyle name="Normal 2 4 2 2 4 2 2 3" xfId="20216"/>
    <cellStyle name="Normal 2 4 2 2 4 2 2 4" xfId="20217"/>
    <cellStyle name="Normal 2 4 2 2 4 2 3" xfId="20218"/>
    <cellStyle name="Normal 2 4 2 2 4 2 3 2" xfId="20219"/>
    <cellStyle name="Normal 2 4 2 2 4 2 4" xfId="20220"/>
    <cellStyle name="Normal 2 4 2 2 4 2 5" xfId="20221"/>
    <cellStyle name="Normal 2 4 2 2 4 3" xfId="20222"/>
    <cellStyle name="Normal 2 4 2 2 4 3 2" xfId="20223"/>
    <cellStyle name="Normal 2 4 2 2 4 3 2 2" xfId="20224"/>
    <cellStyle name="Normal 2 4 2 2 4 3 3" xfId="20225"/>
    <cellStyle name="Normal 2 4 2 2 4 3 4" xfId="20226"/>
    <cellStyle name="Normal 2 4 2 2 4 4" xfId="20227"/>
    <cellStyle name="Normal 2 4 2 2 4 4 2" xfId="20228"/>
    <cellStyle name="Normal 2 4 2 2 4 4 2 2" xfId="20229"/>
    <cellStyle name="Normal 2 4 2 2 4 4 3" xfId="20230"/>
    <cellStyle name="Normal 2 4 2 2 4 4 4" xfId="20231"/>
    <cellStyle name="Normal 2 4 2 2 4 5" xfId="20232"/>
    <cellStyle name="Normal 2 4 2 2 4 5 2" xfId="20233"/>
    <cellStyle name="Normal 2 4 2 2 4 6" xfId="20234"/>
    <cellStyle name="Normal 2 4 2 2 4 7" xfId="20235"/>
    <cellStyle name="Normal 2 4 2 2 5" xfId="20236"/>
    <cellStyle name="Normal 2 4 2 2 5 2" xfId="20237"/>
    <cellStyle name="Normal 2 4 2 2 5 2 2" xfId="20238"/>
    <cellStyle name="Normal 2 4 2 2 5 2 2 2" xfId="20239"/>
    <cellStyle name="Normal 2 4 2 2 5 2 3" xfId="20240"/>
    <cellStyle name="Normal 2 4 2 2 5 2 4" xfId="20241"/>
    <cellStyle name="Normal 2 4 2 2 5 3" xfId="20242"/>
    <cellStyle name="Normal 2 4 2 2 5 3 2" xfId="20243"/>
    <cellStyle name="Normal 2 4 2 2 5 4" xfId="20244"/>
    <cellStyle name="Normal 2 4 2 2 5 5" xfId="20245"/>
    <cellStyle name="Normal 2 4 2 2 6" xfId="20246"/>
    <cellStyle name="Normal 2 4 2 2 6 2" xfId="20247"/>
    <cellStyle name="Normal 2 4 2 2 6 2 2" xfId="20248"/>
    <cellStyle name="Normal 2 4 2 2 6 3" xfId="20249"/>
    <cellStyle name="Normal 2 4 2 2 6 4" xfId="20250"/>
    <cellStyle name="Normal 2 4 2 2 7" xfId="20251"/>
    <cellStyle name="Normal 2 4 2 2 7 2" xfId="20252"/>
    <cellStyle name="Normal 2 4 2 2 7 2 2" xfId="20253"/>
    <cellStyle name="Normal 2 4 2 2 7 3" xfId="20254"/>
    <cellStyle name="Normal 2 4 2 2 7 4" xfId="20255"/>
    <cellStyle name="Normal 2 4 2 2 8" xfId="20256"/>
    <cellStyle name="Normal 2 4 2 2 8 2" xfId="20257"/>
    <cellStyle name="Normal 2 4 2 2 9" xfId="20258"/>
    <cellStyle name="Normal 2 4 2 2_Tab1" xfId="20259"/>
    <cellStyle name="Normal 2 4 2 3" xfId="20260"/>
    <cellStyle name="Normal 2 4 2 3 2" xfId="20261"/>
    <cellStyle name="Normal 2 4 2 3 2 2" xfId="20262"/>
    <cellStyle name="Normal 2 4 2 3 2 2 2" xfId="20263"/>
    <cellStyle name="Normal 2 4 2 3 2 2 2 2" xfId="20264"/>
    <cellStyle name="Normal 2 4 2 3 2 2 2 2 2" xfId="20265"/>
    <cellStyle name="Normal 2 4 2 3 2 2 2 3" xfId="20266"/>
    <cellStyle name="Normal 2 4 2 3 2 2 2 4" xfId="20267"/>
    <cellStyle name="Normal 2 4 2 3 2 2 3" xfId="20268"/>
    <cellStyle name="Normal 2 4 2 3 2 2 3 2" xfId="20269"/>
    <cellStyle name="Normal 2 4 2 3 2 2 4" xfId="20270"/>
    <cellStyle name="Normal 2 4 2 3 2 2 5" xfId="20271"/>
    <cellStyle name="Normal 2 4 2 3 2 3" xfId="20272"/>
    <cellStyle name="Normal 2 4 2 3 2 3 2" xfId="20273"/>
    <cellStyle name="Normal 2 4 2 3 2 3 2 2" xfId="20274"/>
    <cellStyle name="Normal 2 4 2 3 2 3 3" xfId="20275"/>
    <cellStyle name="Normal 2 4 2 3 2 3 4" xfId="20276"/>
    <cellStyle name="Normal 2 4 2 3 2 4" xfId="20277"/>
    <cellStyle name="Normal 2 4 2 3 2 4 2" xfId="20278"/>
    <cellStyle name="Normal 2 4 2 3 2 4 2 2" xfId="20279"/>
    <cellStyle name="Normal 2 4 2 3 2 4 3" xfId="20280"/>
    <cellStyle name="Normal 2 4 2 3 2 4 4" xfId="20281"/>
    <cellStyle name="Normal 2 4 2 3 2 5" xfId="20282"/>
    <cellStyle name="Normal 2 4 2 3 2 5 2" xfId="20283"/>
    <cellStyle name="Normal 2 4 2 3 2 6" xfId="20284"/>
    <cellStyle name="Normal 2 4 2 3 2 7" xfId="20285"/>
    <cellStyle name="Normal 2 4 2 3 3" xfId="20286"/>
    <cellStyle name="Normal 2 4 2 3 3 2" xfId="20287"/>
    <cellStyle name="Normal 2 4 2 3 3 2 2" xfId="20288"/>
    <cellStyle name="Normal 2 4 2 3 3 2 2 2" xfId="20289"/>
    <cellStyle name="Normal 2 4 2 3 3 2 2 2 2" xfId="20290"/>
    <cellStyle name="Normal 2 4 2 3 3 2 2 3" xfId="20291"/>
    <cellStyle name="Normal 2 4 2 3 3 2 2 4" xfId="20292"/>
    <cellStyle name="Normal 2 4 2 3 3 2 3" xfId="20293"/>
    <cellStyle name="Normal 2 4 2 3 3 2 3 2" xfId="20294"/>
    <cellStyle name="Normal 2 4 2 3 3 2 4" xfId="20295"/>
    <cellStyle name="Normal 2 4 2 3 3 2 5" xfId="20296"/>
    <cellStyle name="Normal 2 4 2 3 3 3" xfId="20297"/>
    <cellStyle name="Normal 2 4 2 3 3 3 2" xfId="20298"/>
    <cellStyle name="Normal 2 4 2 3 3 3 2 2" xfId="20299"/>
    <cellStyle name="Normal 2 4 2 3 3 3 3" xfId="20300"/>
    <cellStyle name="Normal 2 4 2 3 3 3 4" xfId="20301"/>
    <cellStyle name="Normal 2 4 2 3 3 4" xfId="20302"/>
    <cellStyle name="Normal 2 4 2 3 3 4 2" xfId="20303"/>
    <cellStyle name="Normal 2 4 2 3 3 4 2 2" xfId="20304"/>
    <cellStyle name="Normal 2 4 2 3 3 4 3" xfId="20305"/>
    <cellStyle name="Normal 2 4 2 3 3 4 4" xfId="20306"/>
    <cellStyle name="Normal 2 4 2 3 3 5" xfId="20307"/>
    <cellStyle name="Normal 2 4 2 3 3 5 2" xfId="20308"/>
    <cellStyle name="Normal 2 4 2 3 3 6" xfId="20309"/>
    <cellStyle name="Normal 2 4 2 3 3 7" xfId="20310"/>
    <cellStyle name="Normal 2 4 2 3 4" xfId="20311"/>
    <cellStyle name="Normal 2 4 2 3 4 2" xfId="20312"/>
    <cellStyle name="Normal 2 4 2 3 4 2 2" xfId="20313"/>
    <cellStyle name="Normal 2 4 2 3 4 2 2 2" xfId="20314"/>
    <cellStyle name="Normal 2 4 2 3 4 2 3" xfId="20315"/>
    <cellStyle name="Normal 2 4 2 3 4 2 4" xfId="20316"/>
    <cellStyle name="Normal 2 4 2 3 4 3" xfId="20317"/>
    <cellStyle name="Normal 2 4 2 3 4 3 2" xfId="20318"/>
    <cellStyle name="Normal 2 4 2 3 4 4" xfId="20319"/>
    <cellStyle name="Normal 2 4 2 3 4 5" xfId="20320"/>
    <cellStyle name="Normal 2 4 2 3 5" xfId="20321"/>
    <cellStyle name="Normal 2 4 2 3 5 2" xfId="20322"/>
    <cellStyle name="Normal 2 4 2 3 5 2 2" xfId="20323"/>
    <cellStyle name="Normal 2 4 2 3 5 3" xfId="20324"/>
    <cellStyle name="Normal 2 4 2 3 5 4" xfId="20325"/>
    <cellStyle name="Normal 2 4 2 3 6" xfId="20326"/>
    <cellStyle name="Normal 2 4 2 3 6 2" xfId="20327"/>
    <cellStyle name="Normal 2 4 2 3 6 2 2" xfId="20328"/>
    <cellStyle name="Normal 2 4 2 3 6 3" xfId="20329"/>
    <cellStyle name="Normal 2 4 2 3 6 4" xfId="20330"/>
    <cellStyle name="Normal 2 4 2 3 7" xfId="20331"/>
    <cellStyle name="Normal 2 4 2 3 7 2" xfId="20332"/>
    <cellStyle name="Normal 2 4 2 3 8" xfId="20333"/>
    <cellStyle name="Normal 2 4 2 3 9" xfId="20334"/>
    <cellStyle name="Normal 2 4 2 3_Tab1" xfId="20335"/>
    <cellStyle name="Normal 2 4 2 4" xfId="20336"/>
    <cellStyle name="Normal 2 4 2 4 2" xfId="20337"/>
    <cellStyle name="Normal 2 4 2 4 2 2" xfId="20338"/>
    <cellStyle name="Normal 2 4 2 4 2 2 2" xfId="20339"/>
    <cellStyle name="Normal 2 4 2 4 2 2 2 2" xfId="20340"/>
    <cellStyle name="Normal 2 4 2 4 2 2 3" xfId="20341"/>
    <cellStyle name="Normal 2 4 2 4 2 2 4" xfId="20342"/>
    <cellStyle name="Normal 2 4 2 4 2 3" xfId="20343"/>
    <cellStyle name="Normal 2 4 2 4 2 3 2" xfId="20344"/>
    <cellStyle name="Normal 2 4 2 4 2 4" xfId="20345"/>
    <cellStyle name="Normal 2 4 2 4 2 5" xfId="20346"/>
    <cellStyle name="Normal 2 4 2 4 3" xfId="20347"/>
    <cellStyle name="Normal 2 4 2 4 3 2" xfId="20348"/>
    <cellStyle name="Normal 2 4 2 4 3 2 2" xfId="20349"/>
    <cellStyle name="Normal 2 4 2 4 3 3" xfId="20350"/>
    <cellStyle name="Normal 2 4 2 4 3 4" xfId="20351"/>
    <cellStyle name="Normal 2 4 2 4 4" xfId="20352"/>
    <cellStyle name="Normal 2 4 2 4 4 2" xfId="20353"/>
    <cellStyle name="Normal 2 4 2 4 4 2 2" xfId="20354"/>
    <cellStyle name="Normal 2 4 2 4 4 3" xfId="20355"/>
    <cellStyle name="Normal 2 4 2 4 4 4" xfId="20356"/>
    <cellStyle name="Normal 2 4 2 4 5" xfId="20357"/>
    <cellStyle name="Normal 2 4 2 4 5 2" xfId="20358"/>
    <cellStyle name="Normal 2 4 2 4 6" xfId="20359"/>
    <cellStyle name="Normal 2 4 2 4 7" xfId="20360"/>
    <cellStyle name="Normal 2 4 2 5" xfId="20361"/>
    <cellStyle name="Normal 2 4 2 5 2" xfId="20362"/>
    <cellStyle name="Normal 2 4 2 5 2 2" xfId="20363"/>
    <cellStyle name="Normal 2 4 2 5 2 2 2" xfId="20364"/>
    <cellStyle name="Normal 2 4 2 5 2 2 2 2" xfId="20365"/>
    <cellStyle name="Normal 2 4 2 5 2 2 3" xfId="20366"/>
    <cellStyle name="Normal 2 4 2 5 2 2 4" xfId="20367"/>
    <cellStyle name="Normal 2 4 2 5 2 3" xfId="20368"/>
    <cellStyle name="Normal 2 4 2 5 2 3 2" xfId="20369"/>
    <cellStyle name="Normal 2 4 2 5 2 4" xfId="20370"/>
    <cellStyle name="Normal 2 4 2 5 2 5" xfId="20371"/>
    <cellStyle name="Normal 2 4 2 5 3" xfId="20372"/>
    <cellStyle name="Normal 2 4 2 5 3 2" xfId="20373"/>
    <cellStyle name="Normal 2 4 2 5 3 2 2" xfId="20374"/>
    <cellStyle name="Normal 2 4 2 5 3 3" xfId="20375"/>
    <cellStyle name="Normal 2 4 2 5 3 4" xfId="20376"/>
    <cellStyle name="Normal 2 4 2 5 4" xfId="20377"/>
    <cellStyle name="Normal 2 4 2 5 4 2" xfId="20378"/>
    <cellStyle name="Normal 2 4 2 5 4 2 2" xfId="20379"/>
    <cellStyle name="Normal 2 4 2 5 4 3" xfId="20380"/>
    <cellStyle name="Normal 2 4 2 5 4 4" xfId="20381"/>
    <cellStyle name="Normal 2 4 2 5 5" xfId="20382"/>
    <cellStyle name="Normal 2 4 2 5 5 2" xfId="20383"/>
    <cellStyle name="Normal 2 4 2 5 6" xfId="20384"/>
    <cellStyle name="Normal 2 4 2 5 7" xfId="20385"/>
    <cellStyle name="Normal 2 4 2 6" xfId="20386"/>
    <cellStyle name="Normal 2 4 2 6 2" xfId="20387"/>
    <cellStyle name="Normal 2 4 2 6 2 2" xfId="20388"/>
    <cellStyle name="Normal 2 4 2 6 2 2 2" xfId="20389"/>
    <cellStyle name="Normal 2 4 2 6 2 3" xfId="20390"/>
    <cellStyle name="Normal 2 4 2 6 2 4" xfId="20391"/>
    <cellStyle name="Normal 2 4 2 6 3" xfId="20392"/>
    <cellStyle name="Normal 2 4 2 6 3 2" xfId="20393"/>
    <cellStyle name="Normal 2 4 2 6 4" xfId="20394"/>
    <cellStyle name="Normal 2 4 2 6 5" xfId="20395"/>
    <cellStyle name="Normal 2 4 2 7" xfId="20396"/>
    <cellStyle name="Normal 2 4 2 7 2" xfId="20397"/>
    <cellStyle name="Normal 2 4 2 7 2 2" xfId="20398"/>
    <cellStyle name="Normal 2 4 2 7 3" xfId="20399"/>
    <cellStyle name="Normal 2 4 2 7 4" xfId="20400"/>
    <cellStyle name="Normal 2 4 2 8" xfId="20401"/>
    <cellStyle name="Normal 2 4 2 8 2" xfId="20402"/>
    <cellStyle name="Normal 2 4 2 8 2 2" xfId="20403"/>
    <cellStyle name="Normal 2 4 2 8 3" xfId="20404"/>
    <cellStyle name="Normal 2 4 2 8 4" xfId="20405"/>
    <cellStyle name="Normal 2 4 2 9" xfId="20406"/>
    <cellStyle name="Normal 2 4 2 9 2" xfId="20407"/>
    <cellStyle name="Normal 2 4 2_Tab1" xfId="20408"/>
    <cellStyle name="Normal 2 4 3" xfId="20409"/>
    <cellStyle name="Normal 2 4 3 10" xfId="20410"/>
    <cellStyle name="Normal 2 4 3 2" xfId="20411"/>
    <cellStyle name="Normal 2 4 3 2 2" xfId="20412"/>
    <cellStyle name="Normal 2 4 3 2 2 2" xfId="20413"/>
    <cellStyle name="Normal 2 4 3 2 2 2 2" xfId="20414"/>
    <cellStyle name="Normal 2 4 3 2 2 2 2 2" xfId="20415"/>
    <cellStyle name="Normal 2 4 3 2 2 2 2 2 2" xfId="20416"/>
    <cellStyle name="Normal 2 4 3 2 2 2 2 3" xfId="20417"/>
    <cellStyle name="Normal 2 4 3 2 2 2 2 4" xfId="20418"/>
    <cellStyle name="Normal 2 4 3 2 2 2 3" xfId="20419"/>
    <cellStyle name="Normal 2 4 3 2 2 2 3 2" xfId="20420"/>
    <cellStyle name="Normal 2 4 3 2 2 2 4" xfId="20421"/>
    <cellStyle name="Normal 2 4 3 2 2 2 5" xfId="20422"/>
    <cellStyle name="Normal 2 4 3 2 2 3" xfId="20423"/>
    <cellStyle name="Normal 2 4 3 2 2 3 2" xfId="20424"/>
    <cellStyle name="Normal 2 4 3 2 2 3 2 2" xfId="20425"/>
    <cellStyle name="Normal 2 4 3 2 2 3 3" xfId="20426"/>
    <cellStyle name="Normal 2 4 3 2 2 3 4" xfId="20427"/>
    <cellStyle name="Normal 2 4 3 2 2 4" xfId="20428"/>
    <cellStyle name="Normal 2 4 3 2 2 4 2" xfId="20429"/>
    <cellStyle name="Normal 2 4 3 2 2 4 2 2" xfId="20430"/>
    <cellStyle name="Normal 2 4 3 2 2 4 3" xfId="20431"/>
    <cellStyle name="Normal 2 4 3 2 2 4 4" xfId="20432"/>
    <cellStyle name="Normal 2 4 3 2 2 5" xfId="20433"/>
    <cellStyle name="Normal 2 4 3 2 2 5 2" xfId="20434"/>
    <cellStyle name="Normal 2 4 3 2 2 6" xfId="20435"/>
    <cellStyle name="Normal 2 4 3 2 2 7" xfId="20436"/>
    <cellStyle name="Normal 2 4 3 2 3" xfId="20437"/>
    <cellStyle name="Normal 2 4 3 2 3 2" xfId="20438"/>
    <cellStyle name="Normal 2 4 3 2 3 2 2" xfId="20439"/>
    <cellStyle name="Normal 2 4 3 2 3 2 2 2" xfId="20440"/>
    <cellStyle name="Normal 2 4 3 2 3 2 2 2 2" xfId="20441"/>
    <cellStyle name="Normal 2 4 3 2 3 2 2 3" xfId="20442"/>
    <cellStyle name="Normal 2 4 3 2 3 2 2 4" xfId="20443"/>
    <cellStyle name="Normal 2 4 3 2 3 2 3" xfId="20444"/>
    <cellStyle name="Normal 2 4 3 2 3 2 3 2" xfId="20445"/>
    <cellStyle name="Normal 2 4 3 2 3 2 4" xfId="20446"/>
    <cellStyle name="Normal 2 4 3 2 3 2 5" xfId="20447"/>
    <cellStyle name="Normal 2 4 3 2 3 3" xfId="20448"/>
    <cellStyle name="Normal 2 4 3 2 3 3 2" xfId="20449"/>
    <cellStyle name="Normal 2 4 3 2 3 3 2 2" xfId="20450"/>
    <cellStyle name="Normal 2 4 3 2 3 3 3" xfId="20451"/>
    <cellStyle name="Normal 2 4 3 2 3 3 4" xfId="20452"/>
    <cellStyle name="Normal 2 4 3 2 3 4" xfId="20453"/>
    <cellStyle name="Normal 2 4 3 2 3 4 2" xfId="20454"/>
    <cellStyle name="Normal 2 4 3 2 3 4 2 2" xfId="20455"/>
    <cellStyle name="Normal 2 4 3 2 3 4 3" xfId="20456"/>
    <cellStyle name="Normal 2 4 3 2 3 4 4" xfId="20457"/>
    <cellStyle name="Normal 2 4 3 2 3 5" xfId="20458"/>
    <cellStyle name="Normal 2 4 3 2 3 5 2" xfId="20459"/>
    <cellStyle name="Normal 2 4 3 2 3 6" xfId="20460"/>
    <cellStyle name="Normal 2 4 3 2 3 7" xfId="20461"/>
    <cellStyle name="Normal 2 4 3 2 4" xfId="20462"/>
    <cellStyle name="Normal 2 4 3 2 4 2" xfId="20463"/>
    <cellStyle name="Normal 2 4 3 2 4 2 2" xfId="20464"/>
    <cellStyle name="Normal 2 4 3 2 4 2 2 2" xfId="20465"/>
    <cellStyle name="Normal 2 4 3 2 4 2 3" xfId="20466"/>
    <cellStyle name="Normal 2 4 3 2 4 2 4" xfId="20467"/>
    <cellStyle name="Normal 2 4 3 2 4 3" xfId="20468"/>
    <cellStyle name="Normal 2 4 3 2 4 3 2" xfId="20469"/>
    <cellStyle name="Normal 2 4 3 2 4 4" xfId="20470"/>
    <cellStyle name="Normal 2 4 3 2 4 5" xfId="20471"/>
    <cellStyle name="Normal 2 4 3 2 5" xfId="20472"/>
    <cellStyle name="Normal 2 4 3 2 5 2" xfId="20473"/>
    <cellStyle name="Normal 2 4 3 2 5 2 2" xfId="20474"/>
    <cellStyle name="Normal 2 4 3 2 5 3" xfId="20475"/>
    <cellStyle name="Normal 2 4 3 2 5 4" xfId="20476"/>
    <cellStyle name="Normal 2 4 3 2 6" xfId="20477"/>
    <cellStyle name="Normal 2 4 3 2 6 2" xfId="20478"/>
    <cellStyle name="Normal 2 4 3 2 6 2 2" xfId="20479"/>
    <cellStyle name="Normal 2 4 3 2 6 3" xfId="20480"/>
    <cellStyle name="Normal 2 4 3 2 6 4" xfId="20481"/>
    <cellStyle name="Normal 2 4 3 2 7" xfId="20482"/>
    <cellStyle name="Normal 2 4 3 2 7 2" xfId="20483"/>
    <cellStyle name="Normal 2 4 3 2 8" xfId="20484"/>
    <cellStyle name="Normal 2 4 3 2 9" xfId="20485"/>
    <cellStyle name="Normal 2 4 3 2_Tab1" xfId="20486"/>
    <cellStyle name="Normal 2 4 3 3" xfId="20487"/>
    <cellStyle name="Normal 2 4 3 3 2" xfId="20488"/>
    <cellStyle name="Normal 2 4 3 3 2 2" xfId="20489"/>
    <cellStyle name="Normal 2 4 3 3 2 2 2" xfId="20490"/>
    <cellStyle name="Normal 2 4 3 3 2 2 2 2" xfId="20491"/>
    <cellStyle name="Normal 2 4 3 3 2 2 3" xfId="20492"/>
    <cellStyle name="Normal 2 4 3 3 2 2 4" xfId="20493"/>
    <cellStyle name="Normal 2 4 3 3 2 3" xfId="20494"/>
    <cellStyle name="Normal 2 4 3 3 2 3 2" xfId="20495"/>
    <cellStyle name="Normal 2 4 3 3 2 4" xfId="20496"/>
    <cellStyle name="Normal 2 4 3 3 2 5" xfId="20497"/>
    <cellStyle name="Normal 2 4 3 3 3" xfId="20498"/>
    <cellStyle name="Normal 2 4 3 3 3 2" xfId="20499"/>
    <cellStyle name="Normal 2 4 3 3 3 2 2" xfId="20500"/>
    <cellStyle name="Normal 2 4 3 3 3 3" xfId="20501"/>
    <cellStyle name="Normal 2 4 3 3 3 4" xfId="20502"/>
    <cellStyle name="Normal 2 4 3 3 4" xfId="20503"/>
    <cellStyle name="Normal 2 4 3 3 4 2" xfId="20504"/>
    <cellStyle name="Normal 2 4 3 3 4 2 2" xfId="20505"/>
    <cellStyle name="Normal 2 4 3 3 4 3" xfId="20506"/>
    <cellStyle name="Normal 2 4 3 3 4 4" xfId="20507"/>
    <cellStyle name="Normal 2 4 3 3 5" xfId="20508"/>
    <cellStyle name="Normal 2 4 3 3 5 2" xfId="20509"/>
    <cellStyle name="Normal 2 4 3 3 6" xfId="20510"/>
    <cellStyle name="Normal 2 4 3 3 7" xfId="20511"/>
    <cellStyle name="Normal 2 4 3 4" xfId="20512"/>
    <cellStyle name="Normal 2 4 3 4 2" xfId="20513"/>
    <cellStyle name="Normal 2 4 3 4 2 2" xfId="20514"/>
    <cellStyle name="Normal 2 4 3 4 2 2 2" xfId="20515"/>
    <cellStyle name="Normal 2 4 3 4 2 2 2 2" xfId="20516"/>
    <cellStyle name="Normal 2 4 3 4 2 2 3" xfId="20517"/>
    <cellStyle name="Normal 2 4 3 4 2 2 4" xfId="20518"/>
    <cellStyle name="Normal 2 4 3 4 2 3" xfId="20519"/>
    <cellStyle name="Normal 2 4 3 4 2 3 2" xfId="20520"/>
    <cellStyle name="Normal 2 4 3 4 2 4" xfId="20521"/>
    <cellStyle name="Normal 2 4 3 4 2 5" xfId="20522"/>
    <cellStyle name="Normal 2 4 3 4 3" xfId="20523"/>
    <cellStyle name="Normal 2 4 3 4 3 2" xfId="20524"/>
    <cellStyle name="Normal 2 4 3 4 3 2 2" xfId="20525"/>
    <cellStyle name="Normal 2 4 3 4 3 3" xfId="20526"/>
    <cellStyle name="Normal 2 4 3 4 3 4" xfId="20527"/>
    <cellStyle name="Normal 2 4 3 4 4" xfId="20528"/>
    <cellStyle name="Normal 2 4 3 4 4 2" xfId="20529"/>
    <cellStyle name="Normal 2 4 3 4 4 2 2" xfId="20530"/>
    <cellStyle name="Normal 2 4 3 4 4 3" xfId="20531"/>
    <cellStyle name="Normal 2 4 3 4 4 4" xfId="20532"/>
    <cellStyle name="Normal 2 4 3 4 5" xfId="20533"/>
    <cellStyle name="Normal 2 4 3 4 5 2" xfId="20534"/>
    <cellStyle name="Normal 2 4 3 4 6" xfId="20535"/>
    <cellStyle name="Normal 2 4 3 4 7" xfId="20536"/>
    <cellStyle name="Normal 2 4 3 5" xfId="20537"/>
    <cellStyle name="Normal 2 4 3 5 2" xfId="20538"/>
    <cellStyle name="Normal 2 4 3 5 2 2" xfId="20539"/>
    <cellStyle name="Normal 2 4 3 5 2 2 2" xfId="20540"/>
    <cellStyle name="Normal 2 4 3 5 2 3" xfId="20541"/>
    <cellStyle name="Normal 2 4 3 5 2 4" xfId="20542"/>
    <cellStyle name="Normal 2 4 3 5 3" xfId="20543"/>
    <cellStyle name="Normal 2 4 3 5 3 2" xfId="20544"/>
    <cellStyle name="Normal 2 4 3 5 4" xfId="20545"/>
    <cellStyle name="Normal 2 4 3 5 5" xfId="20546"/>
    <cellStyle name="Normal 2 4 3 6" xfId="20547"/>
    <cellStyle name="Normal 2 4 3 6 2" xfId="20548"/>
    <cellStyle name="Normal 2 4 3 6 2 2" xfId="20549"/>
    <cellStyle name="Normal 2 4 3 6 3" xfId="20550"/>
    <cellStyle name="Normal 2 4 3 6 4" xfId="20551"/>
    <cellStyle name="Normal 2 4 3 7" xfId="20552"/>
    <cellStyle name="Normal 2 4 3 7 2" xfId="20553"/>
    <cellStyle name="Normal 2 4 3 7 2 2" xfId="20554"/>
    <cellStyle name="Normal 2 4 3 7 3" xfId="20555"/>
    <cellStyle name="Normal 2 4 3 7 4" xfId="20556"/>
    <cellStyle name="Normal 2 4 3 8" xfId="20557"/>
    <cellStyle name="Normal 2 4 3 8 2" xfId="20558"/>
    <cellStyle name="Normal 2 4 3 9" xfId="20559"/>
    <cellStyle name="Normal 2 4 3_Tab1" xfId="20560"/>
    <cellStyle name="Normal 2 4 4" xfId="20561"/>
    <cellStyle name="Normal 2 4 4 2" xfId="20562"/>
    <cellStyle name="Normal 2 4 4 2 2" xfId="20563"/>
    <cellStyle name="Normal 2 4 4 2 2 2" xfId="20564"/>
    <cellStyle name="Normal 2 4 4 2 2 2 2" xfId="20565"/>
    <cellStyle name="Normal 2 4 4 2 2 2 2 2" xfId="20566"/>
    <cellStyle name="Normal 2 4 4 2 2 2 3" xfId="20567"/>
    <cellStyle name="Normal 2 4 4 2 2 2 4" xfId="20568"/>
    <cellStyle name="Normal 2 4 4 2 2 3" xfId="20569"/>
    <cellStyle name="Normal 2 4 4 2 2 3 2" xfId="20570"/>
    <cellStyle name="Normal 2 4 4 2 2 4" xfId="20571"/>
    <cellStyle name="Normal 2 4 4 2 2 5" xfId="20572"/>
    <cellStyle name="Normal 2 4 4 2 3" xfId="20573"/>
    <cellStyle name="Normal 2 4 4 2 3 2" xfId="20574"/>
    <cellStyle name="Normal 2 4 4 2 3 2 2" xfId="20575"/>
    <cellStyle name="Normal 2 4 4 2 3 3" xfId="20576"/>
    <cellStyle name="Normal 2 4 4 2 3 4" xfId="20577"/>
    <cellStyle name="Normal 2 4 4 2 4" xfId="20578"/>
    <cellStyle name="Normal 2 4 4 2 4 2" xfId="20579"/>
    <cellStyle name="Normal 2 4 4 2 4 2 2" xfId="20580"/>
    <cellStyle name="Normal 2 4 4 2 4 3" xfId="20581"/>
    <cellStyle name="Normal 2 4 4 2 4 4" xfId="20582"/>
    <cellStyle name="Normal 2 4 4 2 5" xfId="20583"/>
    <cellStyle name="Normal 2 4 4 2 5 2" xfId="20584"/>
    <cellStyle name="Normal 2 4 4 2 6" xfId="20585"/>
    <cellStyle name="Normal 2 4 4 2 7" xfId="20586"/>
    <cellStyle name="Normal 2 4 4 3" xfId="20587"/>
    <cellStyle name="Normal 2 4 4 3 2" xfId="20588"/>
    <cellStyle name="Normal 2 4 4 3 2 2" xfId="20589"/>
    <cellStyle name="Normal 2 4 4 3 2 2 2" xfId="20590"/>
    <cellStyle name="Normal 2 4 4 3 2 2 2 2" xfId="20591"/>
    <cellStyle name="Normal 2 4 4 3 2 2 3" xfId="20592"/>
    <cellStyle name="Normal 2 4 4 3 2 2 4" xfId="20593"/>
    <cellStyle name="Normal 2 4 4 3 2 3" xfId="20594"/>
    <cellStyle name="Normal 2 4 4 3 2 3 2" xfId="20595"/>
    <cellStyle name="Normal 2 4 4 3 2 4" xfId="20596"/>
    <cellStyle name="Normal 2 4 4 3 2 5" xfId="20597"/>
    <cellStyle name="Normal 2 4 4 3 3" xfId="20598"/>
    <cellStyle name="Normal 2 4 4 3 3 2" xfId="20599"/>
    <cellStyle name="Normal 2 4 4 3 3 2 2" xfId="20600"/>
    <cellStyle name="Normal 2 4 4 3 3 3" xfId="20601"/>
    <cellStyle name="Normal 2 4 4 3 3 4" xfId="20602"/>
    <cellStyle name="Normal 2 4 4 3 4" xfId="20603"/>
    <cellStyle name="Normal 2 4 4 3 4 2" xfId="20604"/>
    <cellStyle name="Normal 2 4 4 3 4 2 2" xfId="20605"/>
    <cellStyle name="Normal 2 4 4 3 4 3" xfId="20606"/>
    <cellStyle name="Normal 2 4 4 3 4 4" xfId="20607"/>
    <cellStyle name="Normal 2 4 4 3 5" xfId="20608"/>
    <cellStyle name="Normal 2 4 4 3 5 2" xfId="20609"/>
    <cellStyle name="Normal 2 4 4 3 6" xfId="20610"/>
    <cellStyle name="Normal 2 4 4 3 7" xfId="20611"/>
    <cellStyle name="Normal 2 4 4 4" xfId="20612"/>
    <cellStyle name="Normal 2 4 4 4 2" xfId="20613"/>
    <cellStyle name="Normal 2 4 4 4 2 2" xfId="20614"/>
    <cellStyle name="Normal 2 4 4 4 2 2 2" xfId="20615"/>
    <cellStyle name="Normal 2 4 4 4 2 3" xfId="20616"/>
    <cellStyle name="Normal 2 4 4 4 2 4" xfId="20617"/>
    <cellStyle name="Normal 2 4 4 4 3" xfId="20618"/>
    <cellStyle name="Normal 2 4 4 4 3 2" xfId="20619"/>
    <cellStyle name="Normal 2 4 4 4 4" xfId="20620"/>
    <cellStyle name="Normal 2 4 4 4 5" xfId="20621"/>
    <cellStyle name="Normal 2 4 4 5" xfId="20622"/>
    <cellStyle name="Normal 2 4 4 5 2" xfId="20623"/>
    <cellStyle name="Normal 2 4 4 5 2 2" xfId="20624"/>
    <cellStyle name="Normal 2 4 4 5 3" xfId="20625"/>
    <cellStyle name="Normal 2 4 4 5 4" xfId="20626"/>
    <cellStyle name="Normal 2 4 4 6" xfId="20627"/>
    <cellStyle name="Normal 2 4 4 6 2" xfId="20628"/>
    <cellStyle name="Normal 2 4 4 6 2 2" xfId="20629"/>
    <cellStyle name="Normal 2 4 4 6 3" xfId="20630"/>
    <cellStyle name="Normal 2 4 4 6 4" xfId="20631"/>
    <cellStyle name="Normal 2 4 4 7" xfId="20632"/>
    <cellStyle name="Normal 2 4 4 7 2" xfId="20633"/>
    <cellStyle name="Normal 2 4 4 8" xfId="20634"/>
    <cellStyle name="Normal 2 4 4 9" xfId="20635"/>
    <cellStyle name="Normal 2 4 4_Tab1" xfId="20636"/>
    <cellStyle name="Normal 2 4 5" xfId="20637"/>
    <cellStyle name="Normal 2 4 5 2" xfId="20638"/>
    <cellStyle name="Normal 2 4 5 2 2" xfId="20639"/>
    <cellStyle name="Normal 2 4 5 2 2 2" xfId="20640"/>
    <cellStyle name="Normal 2 4 5 2 2 2 2" xfId="20641"/>
    <cellStyle name="Normal 2 4 5 2 2 3" xfId="20642"/>
    <cellStyle name="Normal 2 4 5 2 2 4" xfId="20643"/>
    <cellStyle name="Normal 2 4 5 2 3" xfId="20644"/>
    <cellStyle name="Normal 2 4 5 2 3 2" xfId="20645"/>
    <cellStyle name="Normal 2 4 5 2 4" xfId="20646"/>
    <cellStyle name="Normal 2 4 5 2 5" xfId="20647"/>
    <cellStyle name="Normal 2 4 5 3" xfId="20648"/>
    <cellStyle name="Normal 2 4 5 3 2" xfId="20649"/>
    <cellStyle name="Normal 2 4 5 3 2 2" xfId="20650"/>
    <cellStyle name="Normal 2 4 5 3 3" xfId="20651"/>
    <cellStyle name="Normal 2 4 5 3 4" xfId="20652"/>
    <cellStyle name="Normal 2 4 5 4" xfId="20653"/>
    <cellStyle name="Normal 2 4 5 4 2" xfId="20654"/>
    <cellStyle name="Normal 2 4 5 4 2 2" xfId="20655"/>
    <cellStyle name="Normal 2 4 5 4 3" xfId="20656"/>
    <cellStyle name="Normal 2 4 5 4 4" xfId="20657"/>
    <cellStyle name="Normal 2 4 5 5" xfId="20658"/>
    <cellStyle name="Normal 2 4 5 5 2" xfId="20659"/>
    <cellStyle name="Normal 2 4 5 6" xfId="20660"/>
    <cellStyle name="Normal 2 4 5 7" xfId="20661"/>
    <cellStyle name="Normal 2 4 6" xfId="20662"/>
    <cellStyle name="Normal 2 4 6 2" xfId="20663"/>
    <cellStyle name="Normal 2 4 6 2 2" xfId="20664"/>
    <cellStyle name="Normal 2 4 6 2 2 2" xfId="20665"/>
    <cellStyle name="Normal 2 4 6 2 2 2 2" xfId="20666"/>
    <cellStyle name="Normal 2 4 6 2 2 3" xfId="20667"/>
    <cellStyle name="Normal 2 4 6 2 2 4" xfId="20668"/>
    <cellStyle name="Normal 2 4 6 2 3" xfId="20669"/>
    <cellStyle name="Normal 2 4 6 2 3 2" xfId="20670"/>
    <cellStyle name="Normal 2 4 6 2 4" xfId="20671"/>
    <cellStyle name="Normal 2 4 6 2 5" xfId="20672"/>
    <cellStyle name="Normal 2 4 6 3" xfId="20673"/>
    <cellStyle name="Normal 2 4 6 3 2" xfId="20674"/>
    <cellStyle name="Normal 2 4 6 3 2 2" xfId="20675"/>
    <cellStyle name="Normal 2 4 6 3 3" xfId="20676"/>
    <cellStyle name="Normal 2 4 6 3 4" xfId="20677"/>
    <cellStyle name="Normal 2 4 6 4" xfId="20678"/>
    <cellStyle name="Normal 2 4 6 4 2" xfId="20679"/>
    <cellStyle name="Normal 2 4 6 4 2 2" xfId="20680"/>
    <cellStyle name="Normal 2 4 6 4 3" xfId="20681"/>
    <cellStyle name="Normal 2 4 6 4 4" xfId="20682"/>
    <cellStyle name="Normal 2 4 6 5" xfId="20683"/>
    <cellStyle name="Normal 2 4 6 5 2" xfId="20684"/>
    <cellStyle name="Normal 2 4 6 6" xfId="20685"/>
    <cellStyle name="Normal 2 4 6 7" xfId="20686"/>
    <cellStyle name="Normal 2 4 7" xfId="20687"/>
    <cellStyle name="Normal 2 4 7 2" xfId="20688"/>
    <cellStyle name="Normal 2 4 7 2 2" xfId="20689"/>
    <cellStyle name="Normal 2 4 7 2 2 2" xfId="20690"/>
    <cellStyle name="Normal 2 4 7 2 3" xfId="20691"/>
    <cellStyle name="Normal 2 4 7 2 4" xfId="20692"/>
    <cellStyle name="Normal 2 4 7 3" xfId="20693"/>
    <cellStyle name="Normal 2 4 7 3 2" xfId="20694"/>
    <cellStyle name="Normal 2 4 7 4" xfId="20695"/>
    <cellStyle name="Normal 2 4 7 5" xfId="20696"/>
    <cellStyle name="Normal 2 4 8" xfId="20697"/>
    <cellStyle name="Normal 2 4 8 2" xfId="20698"/>
    <cellStyle name="Normal 2 4 8 2 2" xfId="20699"/>
    <cellStyle name="Normal 2 4 8 3" xfId="20700"/>
    <cellStyle name="Normal 2 4 8 4" xfId="20701"/>
    <cellStyle name="Normal 2 4 9" xfId="20702"/>
    <cellStyle name="Normal 2 4 9 2" xfId="20703"/>
    <cellStyle name="Normal 2 4 9 2 2" xfId="20704"/>
    <cellStyle name="Normal 2 4 9 3" xfId="20705"/>
    <cellStyle name="Normal 2 4 9 4" xfId="20706"/>
    <cellStyle name="Normal 2 4_Tab1" xfId="20707"/>
    <cellStyle name="Normal 2 5" xfId="20708"/>
    <cellStyle name="Normal 2 5 10" xfId="20709"/>
    <cellStyle name="Normal 2 5 10 2" xfId="20710"/>
    <cellStyle name="Normal 2 5 11" xfId="20711"/>
    <cellStyle name="Normal 2 5 12" xfId="20712"/>
    <cellStyle name="Normal 2 5 2" xfId="20713"/>
    <cellStyle name="Normal 2 5 2 10" xfId="20714"/>
    <cellStyle name="Normal 2 5 2 11" xfId="20715"/>
    <cellStyle name="Normal 2 5 2 2" xfId="20716"/>
    <cellStyle name="Normal 2 5 2 2 10" xfId="20717"/>
    <cellStyle name="Normal 2 5 2 2 2" xfId="20718"/>
    <cellStyle name="Normal 2 5 2 2 2 2" xfId="20719"/>
    <cellStyle name="Normal 2 5 2 2 2 2 2" xfId="20720"/>
    <cellStyle name="Normal 2 5 2 2 2 2 2 2" xfId="20721"/>
    <cellStyle name="Normal 2 5 2 2 2 2 2 2 2" xfId="20722"/>
    <cellStyle name="Normal 2 5 2 2 2 2 2 2 2 2" xfId="20723"/>
    <cellStyle name="Normal 2 5 2 2 2 2 2 2 3" xfId="20724"/>
    <cellStyle name="Normal 2 5 2 2 2 2 2 2 4" xfId="20725"/>
    <cellStyle name="Normal 2 5 2 2 2 2 2 3" xfId="20726"/>
    <cellStyle name="Normal 2 5 2 2 2 2 2 3 2" xfId="20727"/>
    <cellStyle name="Normal 2 5 2 2 2 2 2 4" xfId="20728"/>
    <cellStyle name="Normal 2 5 2 2 2 2 2 5" xfId="20729"/>
    <cellStyle name="Normal 2 5 2 2 2 2 3" xfId="20730"/>
    <cellStyle name="Normal 2 5 2 2 2 2 3 2" xfId="20731"/>
    <cellStyle name="Normal 2 5 2 2 2 2 3 2 2" xfId="20732"/>
    <cellStyle name="Normal 2 5 2 2 2 2 3 3" xfId="20733"/>
    <cellStyle name="Normal 2 5 2 2 2 2 3 4" xfId="20734"/>
    <cellStyle name="Normal 2 5 2 2 2 2 4" xfId="20735"/>
    <cellStyle name="Normal 2 5 2 2 2 2 4 2" xfId="20736"/>
    <cellStyle name="Normal 2 5 2 2 2 2 4 2 2" xfId="20737"/>
    <cellStyle name="Normal 2 5 2 2 2 2 4 3" xfId="20738"/>
    <cellStyle name="Normal 2 5 2 2 2 2 4 4" xfId="20739"/>
    <cellStyle name="Normal 2 5 2 2 2 2 5" xfId="20740"/>
    <cellStyle name="Normal 2 5 2 2 2 2 5 2" xfId="20741"/>
    <cellStyle name="Normal 2 5 2 2 2 2 6" xfId="20742"/>
    <cellStyle name="Normal 2 5 2 2 2 2 7" xfId="20743"/>
    <cellStyle name="Normal 2 5 2 2 2 3" xfId="20744"/>
    <cellStyle name="Normal 2 5 2 2 2 3 2" xfId="20745"/>
    <cellStyle name="Normal 2 5 2 2 2 3 2 2" xfId="20746"/>
    <cellStyle name="Normal 2 5 2 2 2 3 2 2 2" xfId="20747"/>
    <cellStyle name="Normal 2 5 2 2 2 3 2 2 2 2" xfId="20748"/>
    <cellStyle name="Normal 2 5 2 2 2 3 2 2 3" xfId="20749"/>
    <cellStyle name="Normal 2 5 2 2 2 3 2 2 4" xfId="20750"/>
    <cellStyle name="Normal 2 5 2 2 2 3 2 3" xfId="20751"/>
    <cellStyle name="Normal 2 5 2 2 2 3 2 3 2" xfId="20752"/>
    <cellStyle name="Normal 2 5 2 2 2 3 2 4" xfId="20753"/>
    <cellStyle name="Normal 2 5 2 2 2 3 2 5" xfId="20754"/>
    <cellStyle name="Normal 2 5 2 2 2 3 3" xfId="20755"/>
    <cellStyle name="Normal 2 5 2 2 2 3 3 2" xfId="20756"/>
    <cellStyle name="Normal 2 5 2 2 2 3 3 2 2" xfId="20757"/>
    <cellStyle name="Normal 2 5 2 2 2 3 3 3" xfId="20758"/>
    <cellStyle name="Normal 2 5 2 2 2 3 3 4" xfId="20759"/>
    <cellStyle name="Normal 2 5 2 2 2 3 4" xfId="20760"/>
    <cellStyle name="Normal 2 5 2 2 2 3 4 2" xfId="20761"/>
    <cellStyle name="Normal 2 5 2 2 2 3 4 2 2" xfId="20762"/>
    <cellStyle name="Normal 2 5 2 2 2 3 4 3" xfId="20763"/>
    <cellStyle name="Normal 2 5 2 2 2 3 4 4" xfId="20764"/>
    <cellStyle name="Normal 2 5 2 2 2 3 5" xfId="20765"/>
    <cellStyle name="Normal 2 5 2 2 2 3 5 2" xfId="20766"/>
    <cellStyle name="Normal 2 5 2 2 2 3 6" xfId="20767"/>
    <cellStyle name="Normal 2 5 2 2 2 3 7" xfId="20768"/>
    <cellStyle name="Normal 2 5 2 2 2 4" xfId="20769"/>
    <cellStyle name="Normal 2 5 2 2 2 4 2" xfId="20770"/>
    <cellStyle name="Normal 2 5 2 2 2 4 2 2" xfId="20771"/>
    <cellStyle name="Normal 2 5 2 2 2 4 2 2 2" xfId="20772"/>
    <cellStyle name="Normal 2 5 2 2 2 4 2 3" xfId="20773"/>
    <cellStyle name="Normal 2 5 2 2 2 4 2 4" xfId="20774"/>
    <cellStyle name="Normal 2 5 2 2 2 4 3" xfId="20775"/>
    <cellStyle name="Normal 2 5 2 2 2 4 3 2" xfId="20776"/>
    <cellStyle name="Normal 2 5 2 2 2 4 4" xfId="20777"/>
    <cellStyle name="Normal 2 5 2 2 2 4 5" xfId="20778"/>
    <cellStyle name="Normal 2 5 2 2 2 5" xfId="20779"/>
    <cellStyle name="Normal 2 5 2 2 2 5 2" xfId="20780"/>
    <cellStyle name="Normal 2 5 2 2 2 5 2 2" xfId="20781"/>
    <cellStyle name="Normal 2 5 2 2 2 5 3" xfId="20782"/>
    <cellStyle name="Normal 2 5 2 2 2 5 4" xfId="20783"/>
    <cellStyle name="Normal 2 5 2 2 2 6" xfId="20784"/>
    <cellStyle name="Normal 2 5 2 2 2 6 2" xfId="20785"/>
    <cellStyle name="Normal 2 5 2 2 2 6 2 2" xfId="20786"/>
    <cellStyle name="Normal 2 5 2 2 2 6 3" xfId="20787"/>
    <cellStyle name="Normal 2 5 2 2 2 6 4" xfId="20788"/>
    <cellStyle name="Normal 2 5 2 2 2 7" xfId="20789"/>
    <cellStyle name="Normal 2 5 2 2 2 7 2" xfId="20790"/>
    <cellStyle name="Normal 2 5 2 2 2 8" xfId="20791"/>
    <cellStyle name="Normal 2 5 2 2 2 9" xfId="20792"/>
    <cellStyle name="Normal 2 5 2 2 2_Tab1" xfId="20793"/>
    <cellStyle name="Normal 2 5 2 2 3" xfId="20794"/>
    <cellStyle name="Normal 2 5 2 2 3 2" xfId="20795"/>
    <cellStyle name="Normal 2 5 2 2 3 2 2" xfId="20796"/>
    <cellStyle name="Normal 2 5 2 2 3 2 2 2" xfId="20797"/>
    <cellStyle name="Normal 2 5 2 2 3 2 2 2 2" xfId="20798"/>
    <cellStyle name="Normal 2 5 2 2 3 2 2 3" xfId="20799"/>
    <cellStyle name="Normal 2 5 2 2 3 2 2 4" xfId="20800"/>
    <cellStyle name="Normal 2 5 2 2 3 2 3" xfId="20801"/>
    <cellStyle name="Normal 2 5 2 2 3 2 3 2" xfId="20802"/>
    <cellStyle name="Normal 2 5 2 2 3 2 4" xfId="20803"/>
    <cellStyle name="Normal 2 5 2 2 3 2 5" xfId="20804"/>
    <cellStyle name="Normal 2 5 2 2 3 3" xfId="20805"/>
    <cellStyle name="Normal 2 5 2 2 3 3 2" xfId="20806"/>
    <cellStyle name="Normal 2 5 2 2 3 3 2 2" xfId="20807"/>
    <cellStyle name="Normal 2 5 2 2 3 3 3" xfId="20808"/>
    <cellStyle name="Normal 2 5 2 2 3 3 4" xfId="20809"/>
    <cellStyle name="Normal 2 5 2 2 3 4" xfId="20810"/>
    <cellStyle name="Normal 2 5 2 2 3 4 2" xfId="20811"/>
    <cellStyle name="Normal 2 5 2 2 3 4 2 2" xfId="20812"/>
    <cellStyle name="Normal 2 5 2 2 3 4 3" xfId="20813"/>
    <cellStyle name="Normal 2 5 2 2 3 4 4" xfId="20814"/>
    <cellStyle name="Normal 2 5 2 2 3 5" xfId="20815"/>
    <cellStyle name="Normal 2 5 2 2 3 5 2" xfId="20816"/>
    <cellStyle name="Normal 2 5 2 2 3 6" xfId="20817"/>
    <cellStyle name="Normal 2 5 2 2 3 7" xfId="20818"/>
    <cellStyle name="Normal 2 5 2 2 4" xfId="20819"/>
    <cellStyle name="Normal 2 5 2 2 4 2" xfId="20820"/>
    <cellStyle name="Normal 2 5 2 2 4 2 2" xfId="20821"/>
    <cellStyle name="Normal 2 5 2 2 4 2 2 2" xfId="20822"/>
    <cellStyle name="Normal 2 5 2 2 4 2 2 2 2" xfId="20823"/>
    <cellStyle name="Normal 2 5 2 2 4 2 2 3" xfId="20824"/>
    <cellStyle name="Normal 2 5 2 2 4 2 2 4" xfId="20825"/>
    <cellStyle name="Normal 2 5 2 2 4 2 3" xfId="20826"/>
    <cellStyle name="Normal 2 5 2 2 4 2 3 2" xfId="20827"/>
    <cellStyle name="Normal 2 5 2 2 4 2 4" xfId="20828"/>
    <cellStyle name="Normal 2 5 2 2 4 2 5" xfId="20829"/>
    <cellStyle name="Normal 2 5 2 2 4 3" xfId="20830"/>
    <cellStyle name="Normal 2 5 2 2 4 3 2" xfId="20831"/>
    <cellStyle name="Normal 2 5 2 2 4 3 2 2" xfId="20832"/>
    <cellStyle name="Normal 2 5 2 2 4 3 3" xfId="20833"/>
    <cellStyle name="Normal 2 5 2 2 4 3 4" xfId="20834"/>
    <cellStyle name="Normal 2 5 2 2 4 4" xfId="20835"/>
    <cellStyle name="Normal 2 5 2 2 4 4 2" xfId="20836"/>
    <cellStyle name="Normal 2 5 2 2 4 4 2 2" xfId="20837"/>
    <cellStyle name="Normal 2 5 2 2 4 4 3" xfId="20838"/>
    <cellStyle name="Normal 2 5 2 2 4 4 4" xfId="20839"/>
    <cellStyle name="Normal 2 5 2 2 4 5" xfId="20840"/>
    <cellStyle name="Normal 2 5 2 2 4 5 2" xfId="20841"/>
    <cellStyle name="Normal 2 5 2 2 4 6" xfId="20842"/>
    <cellStyle name="Normal 2 5 2 2 4 7" xfId="20843"/>
    <cellStyle name="Normal 2 5 2 2 5" xfId="20844"/>
    <cellStyle name="Normal 2 5 2 2 5 2" xfId="20845"/>
    <cellStyle name="Normal 2 5 2 2 5 2 2" xfId="20846"/>
    <cellStyle name="Normal 2 5 2 2 5 2 2 2" xfId="20847"/>
    <cellStyle name="Normal 2 5 2 2 5 2 3" xfId="20848"/>
    <cellStyle name="Normal 2 5 2 2 5 2 4" xfId="20849"/>
    <cellStyle name="Normal 2 5 2 2 5 3" xfId="20850"/>
    <cellStyle name="Normal 2 5 2 2 5 3 2" xfId="20851"/>
    <cellStyle name="Normal 2 5 2 2 5 4" xfId="20852"/>
    <cellStyle name="Normal 2 5 2 2 5 5" xfId="20853"/>
    <cellStyle name="Normal 2 5 2 2 6" xfId="20854"/>
    <cellStyle name="Normal 2 5 2 2 6 2" xfId="20855"/>
    <cellStyle name="Normal 2 5 2 2 6 2 2" xfId="20856"/>
    <cellStyle name="Normal 2 5 2 2 6 3" xfId="20857"/>
    <cellStyle name="Normal 2 5 2 2 6 4" xfId="20858"/>
    <cellStyle name="Normal 2 5 2 2 7" xfId="20859"/>
    <cellStyle name="Normal 2 5 2 2 7 2" xfId="20860"/>
    <cellStyle name="Normal 2 5 2 2 7 2 2" xfId="20861"/>
    <cellStyle name="Normal 2 5 2 2 7 3" xfId="20862"/>
    <cellStyle name="Normal 2 5 2 2 7 4" xfId="20863"/>
    <cellStyle name="Normal 2 5 2 2 8" xfId="20864"/>
    <cellStyle name="Normal 2 5 2 2 8 2" xfId="20865"/>
    <cellStyle name="Normal 2 5 2 2 9" xfId="20866"/>
    <cellStyle name="Normal 2 5 2 2_Tab1" xfId="20867"/>
    <cellStyle name="Normal 2 5 2 3" xfId="20868"/>
    <cellStyle name="Normal 2 5 2 3 2" xfId="20869"/>
    <cellStyle name="Normal 2 5 2 3 2 2" xfId="20870"/>
    <cellStyle name="Normal 2 5 2 3 2 2 2" xfId="20871"/>
    <cellStyle name="Normal 2 5 2 3 2 2 2 2" xfId="20872"/>
    <cellStyle name="Normal 2 5 2 3 2 2 2 2 2" xfId="20873"/>
    <cellStyle name="Normal 2 5 2 3 2 2 2 3" xfId="20874"/>
    <cellStyle name="Normal 2 5 2 3 2 2 2 4" xfId="20875"/>
    <cellStyle name="Normal 2 5 2 3 2 2 3" xfId="20876"/>
    <cellStyle name="Normal 2 5 2 3 2 2 3 2" xfId="20877"/>
    <cellStyle name="Normal 2 5 2 3 2 2 4" xfId="20878"/>
    <cellStyle name="Normal 2 5 2 3 2 2 5" xfId="20879"/>
    <cellStyle name="Normal 2 5 2 3 2 3" xfId="20880"/>
    <cellStyle name="Normal 2 5 2 3 2 3 2" xfId="20881"/>
    <cellStyle name="Normal 2 5 2 3 2 3 2 2" xfId="20882"/>
    <cellStyle name="Normal 2 5 2 3 2 3 3" xfId="20883"/>
    <cellStyle name="Normal 2 5 2 3 2 3 4" xfId="20884"/>
    <cellStyle name="Normal 2 5 2 3 2 4" xfId="20885"/>
    <cellStyle name="Normal 2 5 2 3 2 4 2" xfId="20886"/>
    <cellStyle name="Normal 2 5 2 3 2 4 2 2" xfId="20887"/>
    <cellStyle name="Normal 2 5 2 3 2 4 3" xfId="20888"/>
    <cellStyle name="Normal 2 5 2 3 2 4 4" xfId="20889"/>
    <cellStyle name="Normal 2 5 2 3 2 5" xfId="20890"/>
    <cellStyle name="Normal 2 5 2 3 2 5 2" xfId="20891"/>
    <cellStyle name="Normal 2 5 2 3 2 6" xfId="20892"/>
    <cellStyle name="Normal 2 5 2 3 2 7" xfId="20893"/>
    <cellStyle name="Normal 2 5 2 3 3" xfId="20894"/>
    <cellStyle name="Normal 2 5 2 3 3 2" xfId="20895"/>
    <cellStyle name="Normal 2 5 2 3 3 2 2" xfId="20896"/>
    <cellStyle name="Normal 2 5 2 3 3 2 2 2" xfId="20897"/>
    <cellStyle name="Normal 2 5 2 3 3 2 2 2 2" xfId="20898"/>
    <cellStyle name="Normal 2 5 2 3 3 2 2 3" xfId="20899"/>
    <cellStyle name="Normal 2 5 2 3 3 2 2 4" xfId="20900"/>
    <cellStyle name="Normal 2 5 2 3 3 2 3" xfId="20901"/>
    <cellStyle name="Normal 2 5 2 3 3 2 3 2" xfId="20902"/>
    <cellStyle name="Normal 2 5 2 3 3 2 4" xfId="20903"/>
    <cellStyle name="Normal 2 5 2 3 3 2 5" xfId="20904"/>
    <cellStyle name="Normal 2 5 2 3 3 3" xfId="20905"/>
    <cellStyle name="Normal 2 5 2 3 3 3 2" xfId="20906"/>
    <cellStyle name="Normal 2 5 2 3 3 3 2 2" xfId="20907"/>
    <cellStyle name="Normal 2 5 2 3 3 3 3" xfId="20908"/>
    <cellStyle name="Normal 2 5 2 3 3 3 4" xfId="20909"/>
    <cellStyle name="Normal 2 5 2 3 3 4" xfId="20910"/>
    <cellStyle name="Normal 2 5 2 3 3 4 2" xfId="20911"/>
    <cellStyle name="Normal 2 5 2 3 3 4 2 2" xfId="20912"/>
    <cellStyle name="Normal 2 5 2 3 3 4 3" xfId="20913"/>
    <cellStyle name="Normal 2 5 2 3 3 4 4" xfId="20914"/>
    <cellStyle name="Normal 2 5 2 3 3 5" xfId="20915"/>
    <cellStyle name="Normal 2 5 2 3 3 5 2" xfId="20916"/>
    <cellStyle name="Normal 2 5 2 3 3 6" xfId="20917"/>
    <cellStyle name="Normal 2 5 2 3 3 7" xfId="20918"/>
    <cellStyle name="Normal 2 5 2 3 4" xfId="20919"/>
    <cellStyle name="Normal 2 5 2 3 4 2" xfId="20920"/>
    <cellStyle name="Normal 2 5 2 3 4 2 2" xfId="20921"/>
    <cellStyle name="Normal 2 5 2 3 4 2 2 2" xfId="20922"/>
    <cellStyle name="Normal 2 5 2 3 4 2 3" xfId="20923"/>
    <cellStyle name="Normal 2 5 2 3 4 2 4" xfId="20924"/>
    <cellStyle name="Normal 2 5 2 3 4 3" xfId="20925"/>
    <cellStyle name="Normal 2 5 2 3 4 3 2" xfId="20926"/>
    <cellStyle name="Normal 2 5 2 3 4 4" xfId="20927"/>
    <cellStyle name="Normal 2 5 2 3 4 5" xfId="20928"/>
    <cellStyle name="Normal 2 5 2 3 5" xfId="20929"/>
    <cellStyle name="Normal 2 5 2 3 5 2" xfId="20930"/>
    <cellStyle name="Normal 2 5 2 3 5 2 2" xfId="20931"/>
    <cellStyle name="Normal 2 5 2 3 5 3" xfId="20932"/>
    <cellStyle name="Normal 2 5 2 3 5 4" xfId="20933"/>
    <cellStyle name="Normal 2 5 2 3 6" xfId="20934"/>
    <cellStyle name="Normal 2 5 2 3 6 2" xfId="20935"/>
    <cellStyle name="Normal 2 5 2 3 6 2 2" xfId="20936"/>
    <cellStyle name="Normal 2 5 2 3 6 3" xfId="20937"/>
    <cellStyle name="Normal 2 5 2 3 6 4" xfId="20938"/>
    <cellStyle name="Normal 2 5 2 3 7" xfId="20939"/>
    <cellStyle name="Normal 2 5 2 3 7 2" xfId="20940"/>
    <cellStyle name="Normal 2 5 2 3 8" xfId="20941"/>
    <cellStyle name="Normal 2 5 2 3 9" xfId="20942"/>
    <cellStyle name="Normal 2 5 2 3_Tab1" xfId="20943"/>
    <cellStyle name="Normal 2 5 2 4" xfId="20944"/>
    <cellStyle name="Normal 2 5 2 4 2" xfId="20945"/>
    <cellStyle name="Normal 2 5 2 4 2 2" xfId="20946"/>
    <cellStyle name="Normal 2 5 2 4 2 2 2" xfId="20947"/>
    <cellStyle name="Normal 2 5 2 4 2 2 2 2" xfId="20948"/>
    <cellStyle name="Normal 2 5 2 4 2 2 3" xfId="20949"/>
    <cellStyle name="Normal 2 5 2 4 2 2 4" xfId="20950"/>
    <cellStyle name="Normal 2 5 2 4 2 3" xfId="20951"/>
    <cellStyle name="Normal 2 5 2 4 2 3 2" xfId="20952"/>
    <cellStyle name="Normal 2 5 2 4 2 4" xfId="20953"/>
    <cellStyle name="Normal 2 5 2 4 2 5" xfId="20954"/>
    <cellStyle name="Normal 2 5 2 4 3" xfId="20955"/>
    <cellStyle name="Normal 2 5 2 4 3 2" xfId="20956"/>
    <cellStyle name="Normal 2 5 2 4 3 2 2" xfId="20957"/>
    <cellStyle name="Normal 2 5 2 4 3 3" xfId="20958"/>
    <cellStyle name="Normal 2 5 2 4 3 4" xfId="20959"/>
    <cellStyle name="Normal 2 5 2 4 4" xfId="20960"/>
    <cellStyle name="Normal 2 5 2 4 4 2" xfId="20961"/>
    <cellStyle name="Normal 2 5 2 4 4 2 2" xfId="20962"/>
    <cellStyle name="Normal 2 5 2 4 4 3" xfId="20963"/>
    <cellStyle name="Normal 2 5 2 4 4 4" xfId="20964"/>
    <cellStyle name="Normal 2 5 2 4 5" xfId="20965"/>
    <cellStyle name="Normal 2 5 2 4 5 2" xfId="20966"/>
    <cellStyle name="Normal 2 5 2 4 6" xfId="20967"/>
    <cellStyle name="Normal 2 5 2 4 7" xfId="20968"/>
    <cellStyle name="Normal 2 5 2 5" xfId="20969"/>
    <cellStyle name="Normal 2 5 2 5 2" xfId="20970"/>
    <cellStyle name="Normal 2 5 2 5 2 2" xfId="20971"/>
    <cellStyle name="Normal 2 5 2 5 2 2 2" xfId="20972"/>
    <cellStyle name="Normal 2 5 2 5 2 2 2 2" xfId="20973"/>
    <cellStyle name="Normal 2 5 2 5 2 2 3" xfId="20974"/>
    <cellStyle name="Normal 2 5 2 5 2 2 4" xfId="20975"/>
    <cellStyle name="Normal 2 5 2 5 2 3" xfId="20976"/>
    <cellStyle name="Normal 2 5 2 5 2 3 2" xfId="20977"/>
    <cellStyle name="Normal 2 5 2 5 2 4" xfId="20978"/>
    <cellStyle name="Normal 2 5 2 5 2 5" xfId="20979"/>
    <cellStyle name="Normal 2 5 2 5 3" xfId="20980"/>
    <cellStyle name="Normal 2 5 2 5 3 2" xfId="20981"/>
    <cellStyle name="Normal 2 5 2 5 3 2 2" xfId="20982"/>
    <cellStyle name="Normal 2 5 2 5 3 3" xfId="20983"/>
    <cellStyle name="Normal 2 5 2 5 3 4" xfId="20984"/>
    <cellStyle name="Normal 2 5 2 5 4" xfId="20985"/>
    <cellStyle name="Normal 2 5 2 5 4 2" xfId="20986"/>
    <cellStyle name="Normal 2 5 2 5 4 2 2" xfId="20987"/>
    <cellStyle name="Normal 2 5 2 5 4 3" xfId="20988"/>
    <cellStyle name="Normal 2 5 2 5 4 4" xfId="20989"/>
    <cellStyle name="Normal 2 5 2 5 5" xfId="20990"/>
    <cellStyle name="Normal 2 5 2 5 5 2" xfId="20991"/>
    <cellStyle name="Normal 2 5 2 5 6" xfId="20992"/>
    <cellStyle name="Normal 2 5 2 5 7" xfId="20993"/>
    <cellStyle name="Normal 2 5 2 6" xfId="20994"/>
    <cellStyle name="Normal 2 5 2 6 2" xfId="20995"/>
    <cellStyle name="Normal 2 5 2 6 2 2" xfId="20996"/>
    <cellStyle name="Normal 2 5 2 6 2 2 2" xfId="20997"/>
    <cellStyle name="Normal 2 5 2 6 2 3" xfId="20998"/>
    <cellStyle name="Normal 2 5 2 6 2 4" xfId="20999"/>
    <cellStyle name="Normal 2 5 2 6 3" xfId="21000"/>
    <cellStyle name="Normal 2 5 2 6 3 2" xfId="21001"/>
    <cellStyle name="Normal 2 5 2 6 4" xfId="21002"/>
    <cellStyle name="Normal 2 5 2 6 5" xfId="21003"/>
    <cellStyle name="Normal 2 5 2 7" xfId="21004"/>
    <cellStyle name="Normal 2 5 2 7 2" xfId="21005"/>
    <cellStyle name="Normal 2 5 2 7 2 2" xfId="21006"/>
    <cellStyle name="Normal 2 5 2 7 3" xfId="21007"/>
    <cellStyle name="Normal 2 5 2 7 4" xfId="21008"/>
    <cellStyle name="Normal 2 5 2 8" xfId="21009"/>
    <cellStyle name="Normal 2 5 2 8 2" xfId="21010"/>
    <cellStyle name="Normal 2 5 2 8 2 2" xfId="21011"/>
    <cellStyle name="Normal 2 5 2 8 3" xfId="21012"/>
    <cellStyle name="Normal 2 5 2 8 4" xfId="21013"/>
    <cellStyle name="Normal 2 5 2 9" xfId="21014"/>
    <cellStyle name="Normal 2 5 2 9 2" xfId="21015"/>
    <cellStyle name="Normal 2 5 2_Tab1" xfId="21016"/>
    <cellStyle name="Normal 2 5 3" xfId="21017"/>
    <cellStyle name="Normal 2 5 3 10" xfId="21018"/>
    <cellStyle name="Normal 2 5 3 2" xfId="21019"/>
    <cellStyle name="Normal 2 5 3 2 2" xfId="21020"/>
    <cellStyle name="Normal 2 5 3 2 2 2" xfId="21021"/>
    <cellStyle name="Normal 2 5 3 2 2 2 2" xfId="21022"/>
    <cellStyle name="Normal 2 5 3 2 2 2 2 2" xfId="21023"/>
    <cellStyle name="Normal 2 5 3 2 2 2 2 2 2" xfId="21024"/>
    <cellStyle name="Normal 2 5 3 2 2 2 2 3" xfId="21025"/>
    <cellStyle name="Normal 2 5 3 2 2 2 2 4" xfId="21026"/>
    <cellStyle name="Normal 2 5 3 2 2 2 3" xfId="21027"/>
    <cellStyle name="Normal 2 5 3 2 2 2 3 2" xfId="21028"/>
    <cellStyle name="Normal 2 5 3 2 2 2 4" xfId="21029"/>
    <cellStyle name="Normal 2 5 3 2 2 2 5" xfId="21030"/>
    <cellStyle name="Normal 2 5 3 2 2 3" xfId="21031"/>
    <cellStyle name="Normal 2 5 3 2 2 3 2" xfId="21032"/>
    <cellStyle name="Normal 2 5 3 2 2 3 2 2" xfId="21033"/>
    <cellStyle name="Normal 2 5 3 2 2 3 3" xfId="21034"/>
    <cellStyle name="Normal 2 5 3 2 2 3 4" xfId="21035"/>
    <cellStyle name="Normal 2 5 3 2 2 4" xfId="21036"/>
    <cellStyle name="Normal 2 5 3 2 2 4 2" xfId="21037"/>
    <cellStyle name="Normal 2 5 3 2 2 4 2 2" xfId="21038"/>
    <cellStyle name="Normal 2 5 3 2 2 4 3" xfId="21039"/>
    <cellStyle name="Normal 2 5 3 2 2 4 4" xfId="21040"/>
    <cellStyle name="Normal 2 5 3 2 2 5" xfId="21041"/>
    <cellStyle name="Normal 2 5 3 2 2 5 2" xfId="21042"/>
    <cellStyle name="Normal 2 5 3 2 2 6" xfId="21043"/>
    <cellStyle name="Normal 2 5 3 2 2 7" xfId="21044"/>
    <cellStyle name="Normal 2 5 3 2 3" xfId="21045"/>
    <cellStyle name="Normal 2 5 3 2 3 2" xfId="21046"/>
    <cellStyle name="Normal 2 5 3 2 3 2 2" xfId="21047"/>
    <cellStyle name="Normal 2 5 3 2 3 2 2 2" xfId="21048"/>
    <cellStyle name="Normal 2 5 3 2 3 2 2 2 2" xfId="21049"/>
    <cellStyle name="Normal 2 5 3 2 3 2 2 3" xfId="21050"/>
    <cellStyle name="Normal 2 5 3 2 3 2 2 4" xfId="21051"/>
    <cellStyle name="Normal 2 5 3 2 3 2 3" xfId="21052"/>
    <cellStyle name="Normal 2 5 3 2 3 2 3 2" xfId="21053"/>
    <cellStyle name="Normal 2 5 3 2 3 2 4" xfId="21054"/>
    <cellStyle name="Normal 2 5 3 2 3 2 5" xfId="21055"/>
    <cellStyle name="Normal 2 5 3 2 3 3" xfId="21056"/>
    <cellStyle name="Normal 2 5 3 2 3 3 2" xfId="21057"/>
    <cellStyle name="Normal 2 5 3 2 3 3 2 2" xfId="21058"/>
    <cellStyle name="Normal 2 5 3 2 3 3 3" xfId="21059"/>
    <cellStyle name="Normal 2 5 3 2 3 3 4" xfId="21060"/>
    <cellStyle name="Normal 2 5 3 2 3 4" xfId="21061"/>
    <cellStyle name="Normal 2 5 3 2 3 4 2" xfId="21062"/>
    <cellStyle name="Normal 2 5 3 2 3 4 2 2" xfId="21063"/>
    <cellStyle name="Normal 2 5 3 2 3 4 3" xfId="21064"/>
    <cellStyle name="Normal 2 5 3 2 3 4 4" xfId="21065"/>
    <cellStyle name="Normal 2 5 3 2 3 5" xfId="21066"/>
    <cellStyle name="Normal 2 5 3 2 3 5 2" xfId="21067"/>
    <cellStyle name="Normal 2 5 3 2 3 6" xfId="21068"/>
    <cellStyle name="Normal 2 5 3 2 3 7" xfId="21069"/>
    <cellStyle name="Normal 2 5 3 2 4" xfId="21070"/>
    <cellStyle name="Normal 2 5 3 2 4 2" xfId="21071"/>
    <cellStyle name="Normal 2 5 3 2 4 2 2" xfId="21072"/>
    <cellStyle name="Normal 2 5 3 2 4 2 2 2" xfId="21073"/>
    <cellStyle name="Normal 2 5 3 2 4 2 3" xfId="21074"/>
    <cellStyle name="Normal 2 5 3 2 4 2 4" xfId="21075"/>
    <cellStyle name="Normal 2 5 3 2 4 3" xfId="21076"/>
    <cellStyle name="Normal 2 5 3 2 4 3 2" xfId="21077"/>
    <cellStyle name="Normal 2 5 3 2 4 4" xfId="21078"/>
    <cellStyle name="Normal 2 5 3 2 4 5" xfId="21079"/>
    <cellStyle name="Normal 2 5 3 2 5" xfId="21080"/>
    <cellStyle name="Normal 2 5 3 2 5 2" xfId="21081"/>
    <cellStyle name="Normal 2 5 3 2 5 2 2" xfId="21082"/>
    <cellStyle name="Normal 2 5 3 2 5 3" xfId="21083"/>
    <cellStyle name="Normal 2 5 3 2 5 4" xfId="21084"/>
    <cellStyle name="Normal 2 5 3 2 6" xfId="21085"/>
    <cellStyle name="Normal 2 5 3 2 6 2" xfId="21086"/>
    <cellStyle name="Normal 2 5 3 2 6 2 2" xfId="21087"/>
    <cellStyle name="Normal 2 5 3 2 6 3" xfId="21088"/>
    <cellStyle name="Normal 2 5 3 2 6 4" xfId="21089"/>
    <cellStyle name="Normal 2 5 3 2 7" xfId="21090"/>
    <cellStyle name="Normal 2 5 3 2 7 2" xfId="21091"/>
    <cellStyle name="Normal 2 5 3 2 8" xfId="21092"/>
    <cellStyle name="Normal 2 5 3 2 9" xfId="21093"/>
    <cellStyle name="Normal 2 5 3 2_Tab1" xfId="21094"/>
    <cellStyle name="Normal 2 5 3 3" xfId="21095"/>
    <cellStyle name="Normal 2 5 3 3 2" xfId="21096"/>
    <cellStyle name="Normal 2 5 3 3 2 2" xfId="21097"/>
    <cellStyle name="Normal 2 5 3 3 2 2 2" xfId="21098"/>
    <cellStyle name="Normal 2 5 3 3 2 2 2 2" xfId="21099"/>
    <cellStyle name="Normal 2 5 3 3 2 2 3" xfId="21100"/>
    <cellStyle name="Normal 2 5 3 3 2 2 4" xfId="21101"/>
    <cellStyle name="Normal 2 5 3 3 2 3" xfId="21102"/>
    <cellStyle name="Normal 2 5 3 3 2 3 2" xfId="21103"/>
    <cellStyle name="Normal 2 5 3 3 2 4" xfId="21104"/>
    <cellStyle name="Normal 2 5 3 3 2 5" xfId="21105"/>
    <cellStyle name="Normal 2 5 3 3 3" xfId="21106"/>
    <cellStyle name="Normal 2 5 3 3 3 2" xfId="21107"/>
    <cellStyle name="Normal 2 5 3 3 3 2 2" xfId="21108"/>
    <cellStyle name="Normal 2 5 3 3 3 3" xfId="21109"/>
    <cellStyle name="Normal 2 5 3 3 3 4" xfId="21110"/>
    <cellStyle name="Normal 2 5 3 3 4" xfId="21111"/>
    <cellStyle name="Normal 2 5 3 3 4 2" xfId="21112"/>
    <cellStyle name="Normal 2 5 3 3 4 2 2" xfId="21113"/>
    <cellStyle name="Normal 2 5 3 3 4 3" xfId="21114"/>
    <cellStyle name="Normal 2 5 3 3 4 4" xfId="21115"/>
    <cellStyle name="Normal 2 5 3 3 5" xfId="21116"/>
    <cellStyle name="Normal 2 5 3 3 5 2" xfId="21117"/>
    <cellStyle name="Normal 2 5 3 3 6" xfId="21118"/>
    <cellStyle name="Normal 2 5 3 3 7" xfId="21119"/>
    <cellStyle name="Normal 2 5 3 4" xfId="21120"/>
    <cellStyle name="Normal 2 5 3 4 2" xfId="21121"/>
    <cellStyle name="Normal 2 5 3 4 2 2" xfId="21122"/>
    <cellStyle name="Normal 2 5 3 4 2 2 2" xfId="21123"/>
    <cellStyle name="Normal 2 5 3 4 2 2 2 2" xfId="21124"/>
    <cellStyle name="Normal 2 5 3 4 2 2 3" xfId="21125"/>
    <cellStyle name="Normal 2 5 3 4 2 2 4" xfId="21126"/>
    <cellStyle name="Normal 2 5 3 4 2 3" xfId="21127"/>
    <cellStyle name="Normal 2 5 3 4 2 3 2" xfId="21128"/>
    <cellStyle name="Normal 2 5 3 4 2 4" xfId="21129"/>
    <cellStyle name="Normal 2 5 3 4 2 5" xfId="21130"/>
    <cellStyle name="Normal 2 5 3 4 3" xfId="21131"/>
    <cellStyle name="Normal 2 5 3 4 3 2" xfId="21132"/>
    <cellStyle name="Normal 2 5 3 4 3 2 2" xfId="21133"/>
    <cellStyle name="Normal 2 5 3 4 3 3" xfId="21134"/>
    <cellStyle name="Normal 2 5 3 4 3 4" xfId="21135"/>
    <cellStyle name="Normal 2 5 3 4 4" xfId="21136"/>
    <cellStyle name="Normal 2 5 3 4 4 2" xfId="21137"/>
    <cellStyle name="Normal 2 5 3 4 4 2 2" xfId="21138"/>
    <cellStyle name="Normal 2 5 3 4 4 3" xfId="21139"/>
    <cellStyle name="Normal 2 5 3 4 4 4" xfId="21140"/>
    <cellStyle name="Normal 2 5 3 4 5" xfId="21141"/>
    <cellStyle name="Normal 2 5 3 4 5 2" xfId="21142"/>
    <cellStyle name="Normal 2 5 3 4 6" xfId="21143"/>
    <cellStyle name="Normal 2 5 3 4 7" xfId="21144"/>
    <cellStyle name="Normal 2 5 3 5" xfId="21145"/>
    <cellStyle name="Normal 2 5 3 5 2" xfId="21146"/>
    <cellStyle name="Normal 2 5 3 5 2 2" xfId="21147"/>
    <cellStyle name="Normal 2 5 3 5 2 2 2" xfId="21148"/>
    <cellStyle name="Normal 2 5 3 5 2 3" xfId="21149"/>
    <cellStyle name="Normal 2 5 3 5 2 4" xfId="21150"/>
    <cellStyle name="Normal 2 5 3 5 3" xfId="21151"/>
    <cellStyle name="Normal 2 5 3 5 3 2" xfId="21152"/>
    <cellStyle name="Normal 2 5 3 5 4" xfId="21153"/>
    <cellStyle name="Normal 2 5 3 5 5" xfId="21154"/>
    <cellStyle name="Normal 2 5 3 6" xfId="21155"/>
    <cellStyle name="Normal 2 5 3 6 2" xfId="21156"/>
    <cellStyle name="Normal 2 5 3 6 2 2" xfId="21157"/>
    <cellStyle name="Normal 2 5 3 6 3" xfId="21158"/>
    <cellStyle name="Normal 2 5 3 6 4" xfId="21159"/>
    <cellStyle name="Normal 2 5 3 7" xfId="21160"/>
    <cellStyle name="Normal 2 5 3 7 2" xfId="21161"/>
    <cellStyle name="Normal 2 5 3 7 2 2" xfId="21162"/>
    <cellStyle name="Normal 2 5 3 7 3" xfId="21163"/>
    <cellStyle name="Normal 2 5 3 7 4" xfId="21164"/>
    <cellStyle name="Normal 2 5 3 8" xfId="21165"/>
    <cellStyle name="Normal 2 5 3 8 2" xfId="21166"/>
    <cellStyle name="Normal 2 5 3 9" xfId="21167"/>
    <cellStyle name="Normal 2 5 3_Tab1" xfId="21168"/>
    <cellStyle name="Normal 2 5 4" xfId="21169"/>
    <cellStyle name="Normal 2 5 4 2" xfId="21170"/>
    <cellStyle name="Normal 2 5 4 2 2" xfId="21171"/>
    <cellStyle name="Normal 2 5 4 2 2 2" xfId="21172"/>
    <cellStyle name="Normal 2 5 4 2 2 2 2" xfId="21173"/>
    <cellStyle name="Normal 2 5 4 2 2 2 2 2" xfId="21174"/>
    <cellStyle name="Normal 2 5 4 2 2 2 3" xfId="21175"/>
    <cellStyle name="Normal 2 5 4 2 2 2 4" xfId="21176"/>
    <cellStyle name="Normal 2 5 4 2 2 3" xfId="21177"/>
    <cellStyle name="Normal 2 5 4 2 2 3 2" xfId="21178"/>
    <cellStyle name="Normal 2 5 4 2 2 4" xfId="21179"/>
    <cellStyle name="Normal 2 5 4 2 2 5" xfId="21180"/>
    <cellStyle name="Normal 2 5 4 2 3" xfId="21181"/>
    <cellStyle name="Normal 2 5 4 2 3 2" xfId="21182"/>
    <cellStyle name="Normal 2 5 4 2 3 2 2" xfId="21183"/>
    <cellStyle name="Normal 2 5 4 2 3 3" xfId="21184"/>
    <cellStyle name="Normal 2 5 4 2 3 4" xfId="21185"/>
    <cellStyle name="Normal 2 5 4 2 4" xfId="21186"/>
    <cellStyle name="Normal 2 5 4 2 4 2" xfId="21187"/>
    <cellStyle name="Normal 2 5 4 2 4 2 2" xfId="21188"/>
    <cellStyle name="Normal 2 5 4 2 4 3" xfId="21189"/>
    <cellStyle name="Normal 2 5 4 2 4 4" xfId="21190"/>
    <cellStyle name="Normal 2 5 4 2 5" xfId="21191"/>
    <cellStyle name="Normal 2 5 4 2 5 2" xfId="21192"/>
    <cellStyle name="Normal 2 5 4 2 6" xfId="21193"/>
    <cellStyle name="Normal 2 5 4 2 7" xfId="21194"/>
    <cellStyle name="Normal 2 5 4 3" xfId="21195"/>
    <cellStyle name="Normal 2 5 4 3 2" xfId="21196"/>
    <cellStyle name="Normal 2 5 4 3 2 2" xfId="21197"/>
    <cellStyle name="Normal 2 5 4 3 2 2 2" xfId="21198"/>
    <cellStyle name="Normal 2 5 4 3 2 2 2 2" xfId="21199"/>
    <cellStyle name="Normal 2 5 4 3 2 2 3" xfId="21200"/>
    <cellStyle name="Normal 2 5 4 3 2 2 4" xfId="21201"/>
    <cellStyle name="Normal 2 5 4 3 2 3" xfId="21202"/>
    <cellStyle name="Normal 2 5 4 3 2 3 2" xfId="21203"/>
    <cellStyle name="Normal 2 5 4 3 2 4" xfId="21204"/>
    <cellStyle name="Normal 2 5 4 3 2 5" xfId="21205"/>
    <cellStyle name="Normal 2 5 4 3 3" xfId="21206"/>
    <cellStyle name="Normal 2 5 4 3 3 2" xfId="21207"/>
    <cellStyle name="Normal 2 5 4 3 3 2 2" xfId="21208"/>
    <cellStyle name="Normal 2 5 4 3 3 3" xfId="21209"/>
    <cellStyle name="Normal 2 5 4 3 3 4" xfId="21210"/>
    <cellStyle name="Normal 2 5 4 3 4" xfId="21211"/>
    <cellStyle name="Normal 2 5 4 3 4 2" xfId="21212"/>
    <cellStyle name="Normal 2 5 4 3 4 2 2" xfId="21213"/>
    <cellStyle name="Normal 2 5 4 3 4 3" xfId="21214"/>
    <cellStyle name="Normal 2 5 4 3 4 4" xfId="21215"/>
    <cellStyle name="Normal 2 5 4 3 5" xfId="21216"/>
    <cellStyle name="Normal 2 5 4 3 5 2" xfId="21217"/>
    <cellStyle name="Normal 2 5 4 3 6" xfId="21218"/>
    <cellStyle name="Normal 2 5 4 3 7" xfId="21219"/>
    <cellStyle name="Normal 2 5 4 4" xfId="21220"/>
    <cellStyle name="Normal 2 5 4 4 2" xfId="21221"/>
    <cellStyle name="Normal 2 5 4 4 2 2" xfId="21222"/>
    <cellStyle name="Normal 2 5 4 4 2 2 2" xfId="21223"/>
    <cellStyle name="Normal 2 5 4 4 2 3" xfId="21224"/>
    <cellStyle name="Normal 2 5 4 4 2 4" xfId="21225"/>
    <cellStyle name="Normal 2 5 4 4 3" xfId="21226"/>
    <cellStyle name="Normal 2 5 4 4 3 2" xfId="21227"/>
    <cellStyle name="Normal 2 5 4 4 4" xfId="21228"/>
    <cellStyle name="Normal 2 5 4 4 5" xfId="21229"/>
    <cellStyle name="Normal 2 5 4 5" xfId="21230"/>
    <cellStyle name="Normal 2 5 4 5 2" xfId="21231"/>
    <cellStyle name="Normal 2 5 4 5 2 2" xfId="21232"/>
    <cellStyle name="Normal 2 5 4 5 3" xfId="21233"/>
    <cellStyle name="Normal 2 5 4 5 4" xfId="21234"/>
    <cellStyle name="Normal 2 5 4 6" xfId="21235"/>
    <cellStyle name="Normal 2 5 4 6 2" xfId="21236"/>
    <cellStyle name="Normal 2 5 4 6 2 2" xfId="21237"/>
    <cellStyle name="Normal 2 5 4 6 3" xfId="21238"/>
    <cellStyle name="Normal 2 5 4 6 4" xfId="21239"/>
    <cellStyle name="Normal 2 5 4 7" xfId="21240"/>
    <cellStyle name="Normal 2 5 4 7 2" xfId="21241"/>
    <cellStyle name="Normal 2 5 4 8" xfId="21242"/>
    <cellStyle name="Normal 2 5 4 9" xfId="21243"/>
    <cellStyle name="Normal 2 5 4_Tab1" xfId="21244"/>
    <cellStyle name="Normal 2 5 5" xfId="21245"/>
    <cellStyle name="Normal 2 5 5 2" xfId="21246"/>
    <cellStyle name="Normal 2 5 5 2 2" xfId="21247"/>
    <cellStyle name="Normal 2 5 5 2 2 2" xfId="21248"/>
    <cellStyle name="Normal 2 5 5 2 2 2 2" xfId="21249"/>
    <cellStyle name="Normal 2 5 5 2 2 3" xfId="21250"/>
    <cellStyle name="Normal 2 5 5 2 2 4" xfId="21251"/>
    <cellStyle name="Normal 2 5 5 2 3" xfId="21252"/>
    <cellStyle name="Normal 2 5 5 2 3 2" xfId="21253"/>
    <cellStyle name="Normal 2 5 5 2 4" xfId="21254"/>
    <cellStyle name="Normal 2 5 5 2 5" xfId="21255"/>
    <cellStyle name="Normal 2 5 5 3" xfId="21256"/>
    <cellStyle name="Normal 2 5 5 3 2" xfId="21257"/>
    <cellStyle name="Normal 2 5 5 3 2 2" xfId="21258"/>
    <cellStyle name="Normal 2 5 5 3 3" xfId="21259"/>
    <cellStyle name="Normal 2 5 5 3 4" xfId="21260"/>
    <cellStyle name="Normal 2 5 5 4" xfId="21261"/>
    <cellStyle name="Normal 2 5 5 4 2" xfId="21262"/>
    <cellStyle name="Normal 2 5 5 4 2 2" xfId="21263"/>
    <cellStyle name="Normal 2 5 5 4 3" xfId="21264"/>
    <cellStyle name="Normal 2 5 5 4 4" xfId="21265"/>
    <cellStyle name="Normal 2 5 5 5" xfId="21266"/>
    <cellStyle name="Normal 2 5 5 5 2" xfId="21267"/>
    <cellStyle name="Normal 2 5 5 6" xfId="21268"/>
    <cellStyle name="Normal 2 5 5 7" xfId="21269"/>
    <cellStyle name="Normal 2 5 6" xfId="21270"/>
    <cellStyle name="Normal 2 5 6 2" xfId="21271"/>
    <cellStyle name="Normal 2 5 6 2 2" xfId="21272"/>
    <cellStyle name="Normal 2 5 6 2 2 2" xfId="21273"/>
    <cellStyle name="Normal 2 5 6 2 2 2 2" xfId="21274"/>
    <cellStyle name="Normal 2 5 6 2 2 3" xfId="21275"/>
    <cellStyle name="Normal 2 5 6 2 2 4" xfId="21276"/>
    <cellStyle name="Normal 2 5 6 2 3" xfId="21277"/>
    <cellStyle name="Normal 2 5 6 2 3 2" xfId="21278"/>
    <cellStyle name="Normal 2 5 6 2 4" xfId="21279"/>
    <cellStyle name="Normal 2 5 6 2 5" xfId="21280"/>
    <cellStyle name="Normal 2 5 6 3" xfId="21281"/>
    <cellStyle name="Normal 2 5 6 3 2" xfId="21282"/>
    <cellStyle name="Normal 2 5 6 3 2 2" xfId="21283"/>
    <cellStyle name="Normal 2 5 6 3 3" xfId="21284"/>
    <cellStyle name="Normal 2 5 6 3 4" xfId="21285"/>
    <cellStyle name="Normal 2 5 6 4" xfId="21286"/>
    <cellStyle name="Normal 2 5 6 4 2" xfId="21287"/>
    <cellStyle name="Normal 2 5 6 4 2 2" xfId="21288"/>
    <cellStyle name="Normal 2 5 6 4 3" xfId="21289"/>
    <cellStyle name="Normal 2 5 6 4 4" xfId="21290"/>
    <cellStyle name="Normal 2 5 6 5" xfId="21291"/>
    <cellStyle name="Normal 2 5 6 5 2" xfId="21292"/>
    <cellStyle name="Normal 2 5 6 6" xfId="21293"/>
    <cellStyle name="Normal 2 5 6 7" xfId="21294"/>
    <cellStyle name="Normal 2 5 7" xfId="21295"/>
    <cellStyle name="Normal 2 5 7 2" xfId="21296"/>
    <cellStyle name="Normal 2 5 7 2 2" xfId="21297"/>
    <cellStyle name="Normal 2 5 7 2 2 2" xfId="21298"/>
    <cellStyle name="Normal 2 5 7 2 3" xfId="21299"/>
    <cellStyle name="Normal 2 5 7 2 4" xfId="21300"/>
    <cellStyle name="Normal 2 5 7 3" xfId="21301"/>
    <cellStyle name="Normal 2 5 7 3 2" xfId="21302"/>
    <cellStyle name="Normal 2 5 7 4" xfId="21303"/>
    <cellStyle name="Normal 2 5 7 5" xfId="21304"/>
    <cellStyle name="Normal 2 5 8" xfId="21305"/>
    <cellStyle name="Normal 2 5 8 2" xfId="21306"/>
    <cellStyle name="Normal 2 5 8 2 2" xfId="21307"/>
    <cellStyle name="Normal 2 5 8 3" xfId="21308"/>
    <cellStyle name="Normal 2 5 8 4" xfId="21309"/>
    <cellStyle name="Normal 2 5 9" xfId="21310"/>
    <cellStyle name="Normal 2 5 9 2" xfId="21311"/>
    <cellStyle name="Normal 2 5 9 2 2" xfId="21312"/>
    <cellStyle name="Normal 2 5 9 3" xfId="21313"/>
    <cellStyle name="Normal 2 5 9 4" xfId="21314"/>
    <cellStyle name="Normal 2 5_Tab1" xfId="21315"/>
    <cellStyle name="Normal 2 6" xfId="21316"/>
    <cellStyle name="Normal 2 6 10" xfId="21317"/>
    <cellStyle name="Normal 2 6 10 2" xfId="21318"/>
    <cellStyle name="Normal 2 6 11" xfId="21319"/>
    <cellStyle name="Normal 2 6 12" xfId="21320"/>
    <cellStyle name="Normal 2 6 2" xfId="21321"/>
    <cellStyle name="Normal 2 6 2 10" xfId="21322"/>
    <cellStyle name="Normal 2 6 2 11" xfId="21323"/>
    <cellStyle name="Normal 2 6 2 2" xfId="21324"/>
    <cellStyle name="Normal 2 6 2 2 10" xfId="21325"/>
    <cellStyle name="Normal 2 6 2 2 2" xfId="21326"/>
    <cellStyle name="Normal 2 6 2 2 2 2" xfId="21327"/>
    <cellStyle name="Normal 2 6 2 2 2 2 2" xfId="21328"/>
    <cellStyle name="Normal 2 6 2 2 2 2 2 2" xfId="21329"/>
    <cellStyle name="Normal 2 6 2 2 2 2 2 2 2" xfId="21330"/>
    <cellStyle name="Normal 2 6 2 2 2 2 2 2 2 2" xfId="21331"/>
    <cellStyle name="Normal 2 6 2 2 2 2 2 2 3" xfId="21332"/>
    <cellStyle name="Normal 2 6 2 2 2 2 2 2 4" xfId="21333"/>
    <cellStyle name="Normal 2 6 2 2 2 2 2 3" xfId="21334"/>
    <cellStyle name="Normal 2 6 2 2 2 2 2 3 2" xfId="21335"/>
    <cellStyle name="Normal 2 6 2 2 2 2 2 4" xfId="21336"/>
    <cellStyle name="Normal 2 6 2 2 2 2 2 5" xfId="21337"/>
    <cellStyle name="Normal 2 6 2 2 2 2 3" xfId="21338"/>
    <cellStyle name="Normal 2 6 2 2 2 2 3 2" xfId="21339"/>
    <cellStyle name="Normal 2 6 2 2 2 2 3 2 2" xfId="21340"/>
    <cellStyle name="Normal 2 6 2 2 2 2 3 3" xfId="21341"/>
    <cellStyle name="Normal 2 6 2 2 2 2 3 4" xfId="21342"/>
    <cellStyle name="Normal 2 6 2 2 2 2 4" xfId="21343"/>
    <cellStyle name="Normal 2 6 2 2 2 2 4 2" xfId="21344"/>
    <cellStyle name="Normal 2 6 2 2 2 2 4 2 2" xfId="21345"/>
    <cellStyle name="Normal 2 6 2 2 2 2 4 3" xfId="21346"/>
    <cellStyle name="Normal 2 6 2 2 2 2 4 4" xfId="21347"/>
    <cellStyle name="Normal 2 6 2 2 2 2 5" xfId="21348"/>
    <cellStyle name="Normal 2 6 2 2 2 2 5 2" xfId="21349"/>
    <cellStyle name="Normal 2 6 2 2 2 2 6" xfId="21350"/>
    <cellStyle name="Normal 2 6 2 2 2 2 7" xfId="21351"/>
    <cellStyle name="Normal 2 6 2 2 2 3" xfId="21352"/>
    <cellStyle name="Normal 2 6 2 2 2 3 2" xfId="21353"/>
    <cellStyle name="Normal 2 6 2 2 2 3 2 2" xfId="21354"/>
    <cellStyle name="Normal 2 6 2 2 2 3 2 2 2" xfId="21355"/>
    <cellStyle name="Normal 2 6 2 2 2 3 2 2 2 2" xfId="21356"/>
    <cellStyle name="Normal 2 6 2 2 2 3 2 2 3" xfId="21357"/>
    <cellStyle name="Normal 2 6 2 2 2 3 2 2 4" xfId="21358"/>
    <cellStyle name="Normal 2 6 2 2 2 3 2 3" xfId="21359"/>
    <cellStyle name="Normal 2 6 2 2 2 3 2 3 2" xfId="21360"/>
    <cellStyle name="Normal 2 6 2 2 2 3 2 4" xfId="21361"/>
    <cellStyle name="Normal 2 6 2 2 2 3 2 5" xfId="21362"/>
    <cellStyle name="Normal 2 6 2 2 2 3 3" xfId="21363"/>
    <cellStyle name="Normal 2 6 2 2 2 3 3 2" xfId="21364"/>
    <cellStyle name="Normal 2 6 2 2 2 3 3 2 2" xfId="21365"/>
    <cellStyle name="Normal 2 6 2 2 2 3 3 3" xfId="21366"/>
    <cellStyle name="Normal 2 6 2 2 2 3 3 4" xfId="21367"/>
    <cellStyle name="Normal 2 6 2 2 2 3 4" xfId="21368"/>
    <cellStyle name="Normal 2 6 2 2 2 3 4 2" xfId="21369"/>
    <cellStyle name="Normal 2 6 2 2 2 3 4 2 2" xfId="21370"/>
    <cellStyle name="Normal 2 6 2 2 2 3 4 3" xfId="21371"/>
    <cellStyle name="Normal 2 6 2 2 2 3 4 4" xfId="21372"/>
    <cellStyle name="Normal 2 6 2 2 2 3 5" xfId="21373"/>
    <cellStyle name="Normal 2 6 2 2 2 3 5 2" xfId="21374"/>
    <cellStyle name="Normal 2 6 2 2 2 3 6" xfId="21375"/>
    <cellStyle name="Normal 2 6 2 2 2 3 7" xfId="21376"/>
    <cellStyle name="Normal 2 6 2 2 2 4" xfId="21377"/>
    <cellStyle name="Normal 2 6 2 2 2 4 2" xfId="21378"/>
    <cellStyle name="Normal 2 6 2 2 2 4 2 2" xfId="21379"/>
    <cellStyle name="Normal 2 6 2 2 2 4 2 2 2" xfId="21380"/>
    <cellStyle name="Normal 2 6 2 2 2 4 2 3" xfId="21381"/>
    <cellStyle name="Normal 2 6 2 2 2 4 2 4" xfId="21382"/>
    <cellStyle name="Normal 2 6 2 2 2 4 3" xfId="21383"/>
    <cellStyle name="Normal 2 6 2 2 2 4 3 2" xfId="21384"/>
    <cellStyle name="Normal 2 6 2 2 2 4 4" xfId="21385"/>
    <cellStyle name="Normal 2 6 2 2 2 4 5" xfId="21386"/>
    <cellStyle name="Normal 2 6 2 2 2 5" xfId="21387"/>
    <cellStyle name="Normal 2 6 2 2 2 5 2" xfId="21388"/>
    <cellStyle name="Normal 2 6 2 2 2 5 2 2" xfId="21389"/>
    <cellStyle name="Normal 2 6 2 2 2 5 3" xfId="21390"/>
    <cellStyle name="Normal 2 6 2 2 2 5 4" xfId="21391"/>
    <cellStyle name="Normal 2 6 2 2 2 6" xfId="21392"/>
    <cellStyle name="Normal 2 6 2 2 2 6 2" xfId="21393"/>
    <cellStyle name="Normal 2 6 2 2 2 6 2 2" xfId="21394"/>
    <cellStyle name="Normal 2 6 2 2 2 6 3" xfId="21395"/>
    <cellStyle name="Normal 2 6 2 2 2 6 4" xfId="21396"/>
    <cellStyle name="Normal 2 6 2 2 2 7" xfId="21397"/>
    <cellStyle name="Normal 2 6 2 2 2 7 2" xfId="21398"/>
    <cellStyle name="Normal 2 6 2 2 2 8" xfId="21399"/>
    <cellStyle name="Normal 2 6 2 2 2 9" xfId="21400"/>
    <cellStyle name="Normal 2 6 2 2 2_Tab1" xfId="21401"/>
    <cellStyle name="Normal 2 6 2 2 3" xfId="21402"/>
    <cellStyle name="Normal 2 6 2 2 3 2" xfId="21403"/>
    <cellStyle name="Normal 2 6 2 2 3 2 2" xfId="21404"/>
    <cellStyle name="Normal 2 6 2 2 3 2 2 2" xfId="21405"/>
    <cellStyle name="Normal 2 6 2 2 3 2 2 2 2" xfId="21406"/>
    <cellStyle name="Normal 2 6 2 2 3 2 2 3" xfId="21407"/>
    <cellStyle name="Normal 2 6 2 2 3 2 2 4" xfId="21408"/>
    <cellStyle name="Normal 2 6 2 2 3 2 3" xfId="21409"/>
    <cellStyle name="Normal 2 6 2 2 3 2 3 2" xfId="21410"/>
    <cellStyle name="Normal 2 6 2 2 3 2 4" xfId="21411"/>
    <cellStyle name="Normal 2 6 2 2 3 2 5" xfId="21412"/>
    <cellStyle name="Normal 2 6 2 2 3 3" xfId="21413"/>
    <cellStyle name="Normal 2 6 2 2 3 3 2" xfId="21414"/>
    <cellStyle name="Normal 2 6 2 2 3 3 2 2" xfId="21415"/>
    <cellStyle name="Normal 2 6 2 2 3 3 3" xfId="21416"/>
    <cellStyle name="Normal 2 6 2 2 3 3 4" xfId="21417"/>
    <cellStyle name="Normal 2 6 2 2 3 4" xfId="21418"/>
    <cellStyle name="Normal 2 6 2 2 3 4 2" xfId="21419"/>
    <cellStyle name="Normal 2 6 2 2 3 4 2 2" xfId="21420"/>
    <cellStyle name="Normal 2 6 2 2 3 4 3" xfId="21421"/>
    <cellStyle name="Normal 2 6 2 2 3 4 4" xfId="21422"/>
    <cellStyle name="Normal 2 6 2 2 3 5" xfId="21423"/>
    <cellStyle name="Normal 2 6 2 2 3 5 2" xfId="21424"/>
    <cellStyle name="Normal 2 6 2 2 3 6" xfId="21425"/>
    <cellStyle name="Normal 2 6 2 2 3 7" xfId="21426"/>
    <cellStyle name="Normal 2 6 2 2 4" xfId="21427"/>
    <cellStyle name="Normal 2 6 2 2 4 2" xfId="21428"/>
    <cellStyle name="Normal 2 6 2 2 4 2 2" xfId="21429"/>
    <cellStyle name="Normal 2 6 2 2 4 2 2 2" xfId="21430"/>
    <cellStyle name="Normal 2 6 2 2 4 2 2 2 2" xfId="21431"/>
    <cellStyle name="Normal 2 6 2 2 4 2 2 3" xfId="21432"/>
    <cellStyle name="Normal 2 6 2 2 4 2 2 4" xfId="21433"/>
    <cellStyle name="Normal 2 6 2 2 4 2 3" xfId="21434"/>
    <cellStyle name="Normal 2 6 2 2 4 2 3 2" xfId="21435"/>
    <cellStyle name="Normal 2 6 2 2 4 2 4" xfId="21436"/>
    <cellStyle name="Normal 2 6 2 2 4 2 5" xfId="21437"/>
    <cellStyle name="Normal 2 6 2 2 4 3" xfId="21438"/>
    <cellStyle name="Normal 2 6 2 2 4 3 2" xfId="21439"/>
    <cellStyle name="Normal 2 6 2 2 4 3 2 2" xfId="21440"/>
    <cellStyle name="Normal 2 6 2 2 4 3 3" xfId="21441"/>
    <cellStyle name="Normal 2 6 2 2 4 3 4" xfId="21442"/>
    <cellStyle name="Normal 2 6 2 2 4 4" xfId="21443"/>
    <cellStyle name="Normal 2 6 2 2 4 4 2" xfId="21444"/>
    <cellStyle name="Normal 2 6 2 2 4 4 2 2" xfId="21445"/>
    <cellStyle name="Normal 2 6 2 2 4 4 3" xfId="21446"/>
    <cellStyle name="Normal 2 6 2 2 4 4 4" xfId="21447"/>
    <cellStyle name="Normal 2 6 2 2 4 5" xfId="21448"/>
    <cellStyle name="Normal 2 6 2 2 4 5 2" xfId="21449"/>
    <cellStyle name="Normal 2 6 2 2 4 6" xfId="21450"/>
    <cellStyle name="Normal 2 6 2 2 4 7" xfId="21451"/>
    <cellStyle name="Normal 2 6 2 2 5" xfId="21452"/>
    <cellStyle name="Normal 2 6 2 2 5 2" xfId="21453"/>
    <cellStyle name="Normal 2 6 2 2 5 2 2" xfId="21454"/>
    <cellStyle name="Normal 2 6 2 2 5 2 2 2" xfId="21455"/>
    <cellStyle name="Normal 2 6 2 2 5 2 3" xfId="21456"/>
    <cellStyle name="Normal 2 6 2 2 5 2 4" xfId="21457"/>
    <cellStyle name="Normal 2 6 2 2 5 3" xfId="21458"/>
    <cellStyle name="Normal 2 6 2 2 5 3 2" xfId="21459"/>
    <cellStyle name="Normal 2 6 2 2 5 4" xfId="21460"/>
    <cellStyle name="Normal 2 6 2 2 5 5" xfId="21461"/>
    <cellStyle name="Normal 2 6 2 2 6" xfId="21462"/>
    <cellStyle name="Normal 2 6 2 2 6 2" xfId="21463"/>
    <cellStyle name="Normal 2 6 2 2 6 2 2" xfId="21464"/>
    <cellStyle name="Normal 2 6 2 2 6 3" xfId="21465"/>
    <cellStyle name="Normal 2 6 2 2 6 4" xfId="21466"/>
    <cellStyle name="Normal 2 6 2 2 7" xfId="21467"/>
    <cellStyle name="Normal 2 6 2 2 7 2" xfId="21468"/>
    <cellStyle name="Normal 2 6 2 2 7 2 2" xfId="21469"/>
    <cellStyle name="Normal 2 6 2 2 7 3" xfId="21470"/>
    <cellStyle name="Normal 2 6 2 2 7 4" xfId="21471"/>
    <cellStyle name="Normal 2 6 2 2 8" xfId="21472"/>
    <cellStyle name="Normal 2 6 2 2 8 2" xfId="21473"/>
    <cellStyle name="Normal 2 6 2 2 9" xfId="21474"/>
    <cellStyle name="Normal 2 6 2 2_Tab1" xfId="21475"/>
    <cellStyle name="Normal 2 6 2 3" xfId="21476"/>
    <cellStyle name="Normal 2 6 2 3 2" xfId="21477"/>
    <cellStyle name="Normal 2 6 2 3 2 2" xfId="21478"/>
    <cellStyle name="Normal 2 6 2 3 2 2 2" xfId="21479"/>
    <cellStyle name="Normal 2 6 2 3 2 2 2 2" xfId="21480"/>
    <cellStyle name="Normal 2 6 2 3 2 2 2 2 2" xfId="21481"/>
    <cellStyle name="Normal 2 6 2 3 2 2 2 3" xfId="21482"/>
    <cellStyle name="Normal 2 6 2 3 2 2 2 4" xfId="21483"/>
    <cellStyle name="Normal 2 6 2 3 2 2 3" xfId="21484"/>
    <cellStyle name="Normal 2 6 2 3 2 2 3 2" xfId="21485"/>
    <cellStyle name="Normal 2 6 2 3 2 2 4" xfId="21486"/>
    <cellStyle name="Normal 2 6 2 3 2 2 5" xfId="21487"/>
    <cellStyle name="Normal 2 6 2 3 2 3" xfId="21488"/>
    <cellStyle name="Normal 2 6 2 3 2 3 2" xfId="21489"/>
    <cellStyle name="Normal 2 6 2 3 2 3 2 2" xfId="21490"/>
    <cellStyle name="Normal 2 6 2 3 2 3 3" xfId="21491"/>
    <cellStyle name="Normal 2 6 2 3 2 3 4" xfId="21492"/>
    <cellStyle name="Normal 2 6 2 3 2 4" xfId="21493"/>
    <cellStyle name="Normal 2 6 2 3 2 4 2" xfId="21494"/>
    <cellStyle name="Normal 2 6 2 3 2 4 2 2" xfId="21495"/>
    <cellStyle name="Normal 2 6 2 3 2 4 3" xfId="21496"/>
    <cellStyle name="Normal 2 6 2 3 2 4 4" xfId="21497"/>
    <cellStyle name="Normal 2 6 2 3 2 5" xfId="21498"/>
    <cellStyle name="Normal 2 6 2 3 2 5 2" xfId="21499"/>
    <cellStyle name="Normal 2 6 2 3 2 6" xfId="21500"/>
    <cellStyle name="Normal 2 6 2 3 2 7" xfId="21501"/>
    <cellStyle name="Normal 2 6 2 3 3" xfId="21502"/>
    <cellStyle name="Normal 2 6 2 3 3 2" xfId="21503"/>
    <cellStyle name="Normal 2 6 2 3 3 2 2" xfId="21504"/>
    <cellStyle name="Normal 2 6 2 3 3 2 2 2" xfId="21505"/>
    <cellStyle name="Normal 2 6 2 3 3 2 2 2 2" xfId="21506"/>
    <cellStyle name="Normal 2 6 2 3 3 2 2 3" xfId="21507"/>
    <cellStyle name="Normal 2 6 2 3 3 2 2 4" xfId="21508"/>
    <cellStyle name="Normal 2 6 2 3 3 2 3" xfId="21509"/>
    <cellStyle name="Normal 2 6 2 3 3 2 3 2" xfId="21510"/>
    <cellStyle name="Normal 2 6 2 3 3 2 4" xfId="21511"/>
    <cellStyle name="Normal 2 6 2 3 3 2 5" xfId="21512"/>
    <cellStyle name="Normal 2 6 2 3 3 3" xfId="21513"/>
    <cellStyle name="Normal 2 6 2 3 3 3 2" xfId="21514"/>
    <cellStyle name="Normal 2 6 2 3 3 3 2 2" xfId="21515"/>
    <cellStyle name="Normal 2 6 2 3 3 3 3" xfId="21516"/>
    <cellStyle name="Normal 2 6 2 3 3 3 4" xfId="21517"/>
    <cellStyle name="Normal 2 6 2 3 3 4" xfId="21518"/>
    <cellStyle name="Normal 2 6 2 3 3 4 2" xfId="21519"/>
    <cellStyle name="Normal 2 6 2 3 3 4 2 2" xfId="21520"/>
    <cellStyle name="Normal 2 6 2 3 3 4 3" xfId="21521"/>
    <cellStyle name="Normal 2 6 2 3 3 4 4" xfId="21522"/>
    <cellStyle name="Normal 2 6 2 3 3 5" xfId="21523"/>
    <cellStyle name="Normal 2 6 2 3 3 5 2" xfId="21524"/>
    <cellStyle name="Normal 2 6 2 3 3 6" xfId="21525"/>
    <cellStyle name="Normal 2 6 2 3 3 7" xfId="21526"/>
    <cellStyle name="Normal 2 6 2 3 4" xfId="21527"/>
    <cellStyle name="Normal 2 6 2 3 4 2" xfId="21528"/>
    <cellStyle name="Normal 2 6 2 3 4 2 2" xfId="21529"/>
    <cellStyle name="Normal 2 6 2 3 4 2 2 2" xfId="21530"/>
    <cellStyle name="Normal 2 6 2 3 4 2 3" xfId="21531"/>
    <cellStyle name="Normal 2 6 2 3 4 2 4" xfId="21532"/>
    <cellStyle name="Normal 2 6 2 3 4 3" xfId="21533"/>
    <cellStyle name="Normal 2 6 2 3 4 3 2" xfId="21534"/>
    <cellStyle name="Normal 2 6 2 3 4 4" xfId="21535"/>
    <cellStyle name="Normal 2 6 2 3 4 5" xfId="21536"/>
    <cellStyle name="Normal 2 6 2 3 5" xfId="21537"/>
    <cellStyle name="Normal 2 6 2 3 5 2" xfId="21538"/>
    <cellStyle name="Normal 2 6 2 3 5 2 2" xfId="21539"/>
    <cellStyle name="Normal 2 6 2 3 5 3" xfId="21540"/>
    <cellStyle name="Normal 2 6 2 3 5 4" xfId="21541"/>
    <cellStyle name="Normal 2 6 2 3 6" xfId="21542"/>
    <cellStyle name="Normal 2 6 2 3 6 2" xfId="21543"/>
    <cellStyle name="Normal 2 6 2 3 6 2 2" xfId="21544"/>
    <cellStyle name="Normal 2 6 2 3 6 3" xfId="21545"/>
    <cellStyle name="Normal 2 6 2 3 6 4" xfId="21546"/>
    <cellStyle name="Normal 2 6 2 3 7" xfId="21547"/>
    <cellStyle name="Normal 2 6 2 3 7 2" xfId="21548"/>
    <cellStyle name="Normal 2 6 2 3 8" xfId="21549"/>
    <cellStyle name="Normal 2 6 2 3 9" xfId="21550"/>
    <cellStyle name="Normal 2 6 2 3_Tab1" xfId="21551"/>
    <cellStyle name="Normal 2 6 2 4" xfId="21552"/>
    <cellStyle name="Normal 2 6 2 4 2" xfId="21553"/>
    <cellStyle name="Normal 2 6 2 4 2 2" xfId="21554"/>
    <cellStyle name="Normal 2 6 2 4 2 2 2" xfId="21555"/>
    <cellStyle name="Normal 2 6 2 4 2 2 2 2" xfId="21556"/>
    <cellStyle name="Normal 2 6 2 4 2 2 3" xfId="21557"/>
    <cellStyle name="Normal 2 6 2 4 2 2 4" xfId="21558"/>
    <cellStyle name="Normal 2 6 2 4 2 3" xfId="21559"/>
    <cellStyle name="Normal 2 6 2 4 2 3 2" xfId="21560"/>
    <cellStyle name="Normal 2 6 2 4 2 4" xfId="21561"/>
    <cellStyle name="Normal 2 6 2 4 2 5" xfId="21562"/>
    <cellStyle name="Normal 2 6 2 4 3" xfId="21563"/>
    <cellStyle name="Normal 2 6 2 4 3 2" xfId="21564"/>
    <cellStyle name="Normal 2 6 2 4 3 2 2" xfId="21565"/>
    <cellStyle name="Normal 2 6 2 4 3 3" xfId="21566"/>
    <cellStyle name="Normal 2 6 2 4 3 4" xfId="21567"/>
    <cellStyle name="Normal 2 6 2 4 4" xfId="21568"/>
    <cellStyle name="Normal 2 6 2 4 4 2" xfId="21569"/>
    <cellStyle name="Normal 2 6 2 4 4 2 2" xfId="21570"/>
    <cellStyle name="Normal 2 6 2 4 4 3" xfId="21571"/>
    <cellStyle name="Normal 2 6 2 4 4 4" xfId="21572"/>
    <cellStyle name="Normal 2 6 2 4 5" xfId="21573"/>
    <cellStyle name="Normal 2 6 2 4 5 2" xfId="21574"/>
    <cellStyle name="Normal 2 6 2 4 6" xfId="21575"/>
    <cellStyle name="Normal 2 6 2 4 7" xfId="21576"/>
    <cellStyle name="Normal 2 6 2 5" xfId="21577"/>
    <cellStyle name="Normal 2 6 2 5 2" xfId="21578"/>
    <cellStyle name="Normal 2 6 2 5 2 2" xfId="21579"/>
    <cellStyle name="Normal 2 6 2 5 2 2 2" xfId="21580"/>
    <cellStyle name="Normal 2 6 2 5 2 2 2 2" xfId="21581"/>
    <cellStyle name="Normal 2 6 2 5 2 2 3" xfId="21582"/>
    <cellStyle name="Normal 2 6 2 5 2 2 4" xfId="21583"/>
    <cellStyle name="Normal 2 6 2 5 2 3" xfId="21584"/>
    <cellStyle name="Normal 2 6 2 5 2 3 2" xfId="21585"/>
    <cellStyle name="Normal 2 6 2 5 2 4" xfId="21586"/>
    <cellStyle name="Normal 2 6 2 5 2 5" xfId="21587"/>
    <cellStyle name="Normal 2 6 2 5 3" xfId="21588"/>
    <cellStyle name="Normal 2 6 2 5 3 2" xfId="21589"/>
    <cellStyle name="Normal 2 6 2 5 3 2 2" xfId="21590"/>
    <cellStyle name="Normal 2 6 2 5 3 3" xfId="21591"/>
    <cellStyle name="Normal 2 6 2 5 3 4" xfId="21592"/>
    <cellStyle name="Normal 2 6 2 5 4" xfId="21593"/>
    <cellStyle name="Normal 2 6 2 5 4 2" xfId="21594"/>
    <cellStyle name="Normal 2 6 2 5 4 2 2" xfId="21595"/>
    <cellStyle name="Normal 2 6 2 5 4 3" xfId="21596"/>
    <cellStyle name="Normal 2 6 2 5 4 4" xfId="21597"/>
    <cellStyle name="Normal 2 6 2 5 5" xfId="21598"/>
    <cellStyle name="Normal 2 6 2 5 5 2" xfId="21599"/>
    <cellStyle name="Normal 2 6 2 5 6" xfId="21600"/>
    <cellStyle name="Normal 2 6 2 5 7" xfId="21601"/>
    <cellStyle name="Normal 2 6 2 6" xfId="21602"/>
    <cellStyle name="Normal 2 6 2 6 2" xfId="21603"/>
    <cellStyle name="Normal 2 6 2 6 2 2" xfId="21604"/>
    <cellStyle name="Normal 2 6 2 6 2 2 2" xfId="21605"/>
    <cellStyle name="Normal 2 6 2 6 2 3" xfId="21606"/>
    <cellStyle name="Normal 2 6 2 6 2 4" xfId="21607"/>
    <cellStyle name="Normal 2 6 2 6 3" xfId="21608"/>
    <cellStyle name="Normal 2 6 2 6 3 2" xfId="21609"/>
    <cellStyle name="Normal 2 6 2 6 4" xfId="21610"/>
    <cellStyle name="Normal 2 6 2 6 5" xfId="21611"/>
    <cellStyle name="Normal 2 6 2 7" xfId="21612"/>
    <cellStyle name="Normal 2 6 2 7 2" xfId="21613"/>
    <cellStyle name="Normal 2 6 2 7 2 2" xfId="21614"/>
    <cellStyle name="Normal 2 6 2 7 3" xfId="21615"/>
    <cellStyle name="Normal 2 6 2 7 4" xfId="21616"/>
    <cellStyle name="Normal 2 6 2 8" xfId="21617"/>
    <cellStyle name="Normal 2 6 2 8 2" xfId="21618"/>
    <cellStyle name="Normal 2 6 2 8 2 2" xfId="21619"/>
    <cellStyle name="Normal 2 6 2 8 3" xfId="21620"/>
    <cellStyle name="Normal 2 6 2 8 4" xfId="21621"/>
    <cellStyle name="Normal 2 6 2 9" xfId="21622"/>
    <cellStyle name="Normal 2 6 2 9 2" xfId="21623"/>
    <cellStyle name="Normal 2 6 2_Tab1" xfId="21624"/>
    <cellStyle name="Normal 2 6 3" xfId="21625"/>
    <cellStyle name="Normal 2 6 3 10" xfId="21626"/>
    <cellStyle name="Normal 2 6 3 2" xfId="21627"/>
    <cellStyle name="Normal 2 6 3 2 2" xfId="21628"/>
    <cellStyle name="Normal 2 6 3 2 2 2" xfId="21629"/>
    <cellStyle name="Normal 2 6 3 2 2 2 2" xfId="21630"/>
    <cellStyle name="Normal 2 6 3 2 2 2 2 2" xfId="21631"/>
    <cellStyle name="Normal 2 6 3 2 2 2 2 2 2" xfId="21632"/>
    <cellStyle name="Normal 2 6 3 2 2 2 2 3" xfId="21633"/>
    <cellStyle name="Normal 2 6 3 2 2 2 2 4" xfId="21634"/>
    <cellStyle name="Normal 2 6 3 2 2 2 3" xfId="21635"/>
    <cellStyle name="Normal 2 6 3 2 2 2 3 2" xfId="21636"/>
    <cellStyle name="Normal 2 6 3 2 2 2 4" xfId="21637"/>
    <cellStyle name="Normal 2 6 3 2 2 2 5" xfId="21638"/>
    <cellStyle name="Normal 2 6 3 2 2 3" xfId="21639"/>
    <cellStyle name="Normal 2 6 3 2 2 3 2" xfId="21640"/>
    <cellStyle name="Normal 2 6 3 2 2 3 2 2" xfId="21641"/>
    <cellStyle name="Normal 2 6 3 2 2 3 3" xfId="21642"/>
    <cellStyle name="Normal 2 6 3 2 2 3 4" xfId="21643"/>
    <cellStyle name="Normal 2 6 3 2 2 4" xfId="21644"/>
    <cellStyle name="Normal 2 6 3 2 2 4 2" xfId="21645"/>
    <cellStyle name="Normal 2 6 3 2 2 4 2 2" xfId="21646"/>
    <cellStyle name="Normal 2 6 3 2 2 4 3" xfId="21647"/>
    <cellStyle name="Normal 2 6 3 2 2 4 4" xfId="21648"/>
    <cellStyle name="Normal 2 6 3 2 2 5" xfId="21649"/>
    <cellStyle name="Normal 2 6 3 2 2 5 2" xfId="21650"/>
    <cellStyle name="Normal 2 6 3 2 2 6" xfId="21651"/>
    <cellStyle name="Normal 2 6 3 2 2 7" xfId="21652"/>
    <cellStyle name="Normal 2 6 3 2 3" xfId="21653"/>
    <cellStyle name="Normal 2 6 3 2 3 2" xfId="21654"/>
    <cellStyle name="Normal 2 6 3 2 3 2 2" xfId="21655"/>
    <cellStyle name="Normal 2 6 3 2 3 2 2 2" xfId="21656"/>
    <cellStyle name="Normal 2 6 3 2 3 2 2 2 2" xfId="21657"/>
    <cellStyle name="Normal 2 6 3 2 3 2 2 3" xfId="21658"/>
    <cellStyle name="Normal 2 6 3 2 3 2 2 4" xfId="21659"/>
    <cellStyle name="Normal 2 6 3 2 3 2 3" xfId="21660"/>
    <cellStyle name="Normal 2 6 3 2 3 2 3 2" xfId="21661"/>
    <cellStyle name="Normal 2 6 3 2 3 2 4" xfId="21662"/>
    <cellStyle name="Normal 2 6 3 2 3 2 5" xfId="21663"/>
    <cellStyle name="Normal 2 6 3 2 3 3" xfId="21664"/>
    <cellStyle name="Normal 2 6 3 2 3 3 2" xfId="21665"/>
    <cellStyle name="Normal 2 6 3 2 3 3 2 2" xfId="21666"/>
    <cellStyle name="Normal 2 6 3 2 3 3 3" xfId="21667"/>
    <cellStyle name="Normal 2 6 3 2 3 3 4" xfId="21668"/>
    <cellStyle name="Normal 2 6 3 2 3 4" xfId="21669"/>
    <cellStyle name="Normal 2 6 3 2 3 4 2" xfId="21670"/>
    <cellStyle name="Normal 2 6 3 2 3 4 2 2" xfId="21671"/>
    <cellStyle name="Normal 2 6 3 2 3 4 3" xfId="21672"/>
    <cellStyle name="Normal 2 6 3 2 3 4 4" xfId="21673"/>
    <cellStyle name="Normal 2 6 3 2 3 5" xfId="21674"/>
    <cellStyle name="Normal 2 6 3 2 3 5 2" xfId="21675"/>
    <cellStyle name="Normal 2 6 3 2 3 6" xfId="21676"/>
    <cellStyle name="Normal 2 6 3 2 3 7" xfId="21677"/>
    <cellStyle name="Normal 2 6 3 2 4" xfId="21678"/>
    <cellStyle name="Normal 2 6 3 2 4 2" xfId="21679"/>
    <cellStyle name="Normal 2 6 3 2 4 2 2" xfId="21680"/>
    <cellStyle name="Normal 2 6 3 2 4 2 2 2" xfId="21681"/>
    <cellStyle name="Normal 2 6 3 2 4 2 3" xfId="21682"/>
    <cellStyle name="Normal 2 6 3 2 4 2 4" xfId="21683"/>
    <cellStyle name="Normal 2 6 3 2 4 3" xfId="21684"/>
    <cellStyle name="Normal 2 6 3 2 4 3 2" xfId="21685"/>
    <cellStyle name="Normal 2 6 3 2 4 4" xfId="21686"/>
    <cellStyle name="Normal 2 6 3 2 4 5" xfId="21687"/>
    <cellStyle name="Normal 2 6 3 2 5" xfId="21688"/>
    <cellStyle name="Normal 2 6 3 2 5 2" xfId="21689"/>
    <cellStyle name="Normal 2 6 3 2 5 2 2" xfId="21690"/>
    <cellStyle name="Normal 2 6 3 2 5 3" xfId="21691"/>
    <cellStyle name="Normal 2 6 3 2 5 4" xfId="21692"/>
    <cellStyle name="Normal 2 6 3 2 6" xfId="21693"/>
    <cellStyle name="Normal 2 6 3 2 6 2" xfId="21694"/>
    <cellStyle name="Normal 2 6 3 2 6 2 2" xfId="21695"/>
    <cellStyle name="Normal 2 6 3 2 6 3" xfId="21696"/>
    <cellStyle name="Normal 2 6 3 2 6 4" xfId="21697"/>
    <cellStyle name="Normal 2 6 3 2 7" xfId="21698"/>
    <cellStyle name="Normal 2 6 3 2 7 2" xfId="21699"/>
    <cellStyle name="Normal 2 6 3 2 8" xfId="21700"/>
    <cellStyle name="Normal 2 6 3 2 9" xfId="21701"/>
    <cellStyle name="Normal 2 6 3 2_Tab1" xfId="21702"/>
    <cellStyle name="Normal 2 6 3 3" xfId="21703"/>
    <cellStyle name="Normal 2 6 3 3 2" xfId="21704"/>
    <cellStyle name="Normal 2 6 3 3 2 2" xfId="21705"/>
    <cellStyle name="Normal 2 6 3 3 2 2 2" xfId="21706"/>
    <cellStyle name="Normal 2 6 3 3 2 2 2 2" xfId="21707"/>
    <cellStyle name="Normal 2 6 3 3 2 2 3" xfId="21708"/>
    <cellStyle name="Normal 2 6 3 3 2 2 4" xfId="21709"/>
    <cellStyle name="Normal 2 6 3 3 2 3" xfId="21710"/>
    <cellStyle name="Normal 2 6 3 3 2 3 2" xfId="21711"/>
    <cellStyle name="Normal 2 6 3 3 2 4" xfId="21712"/>
    <cellStyle name="Normal 2 6 3 3 2 5" xfId="21713"/>
    <cellStyle name="Normal 2 6 3 3 3" xfId="21714"/>
    <cellStyle name="Normal 2 6 3 3 3 2" xfId="21715"/>
    <cellStyle name="Normal 2 6 3 3 3 2 2" xfId="21716"/>
    <cellStyle name="Normal 2 6 3 3 3 3" xfId="21717"/>
    <cellStyle name="Normal 2 6 3 3 3 4" xfId="21718"/>
    <cellStyle name="Normal 2 6 3 3 4" xfId="21719"/>
    <cellStyle name="Normal 2 6 3 3 4 2" xfId="21720"/>
    <cellStyle name="Normal 2 6 3 3 4 2 2" xfId="21721"/>
    <cellStyle name="Normal 2 6 3 3 4 3" xfId="21722"/>
    <cellStyle name="Normal 2 6 3 3 4 4" xfId="21723"/>
    <cellStyle name="Normal 2 6 3 3 5" xfId="21724"/>
    <cellStyle name="Normal 2 6 3 3 5 2" xfId="21725"/>
    <cellStyle name="Normal 2 6 3 3 6" xfId="21726"/>
    <cellStyle name="Normal 2 6 3 3 7" xfId="21727"/>
    <cellStyle name="Normal 2 6 3 4" xfId="21728"/>
    <cellStyle name="Normal 2 6 3 4 2" xfId="21729"/>
    <cellStyle name="Normal 2 6 3 4 2 2" xfId="21730"/>
    <cellStyle name="Normal 2 6 3 4 2 2 2" xfId="21731"/>
    <cellStyle name="Normal 2 6 3 4 2 2 2 2" xfId="21732"/>
    <cellStyle name="Normal 2 6 3 4 2 2 3" xfId="21733"/>
    <cellStyle name="Normal 2 6 3 4 2 2 4" xfId="21734"/>
    <cellStyle name="Normal 2 6 3 4 2 3" xfId="21735"/>
    <cellStyle name="Normal 2 6 3 4 2 3 2" xfId="21736"/>
    <cellStyle name="Normal 2 6 3 4 2 4" xfId="21737"/>
    <cellStyle name="Normal 2 6 3 4 2 5" xfId="21738"/>
    <cellStyle name="Normal 2 6 3 4 3" xfId="21739"/>
    <cellStyle name="Normal 2 6 3 4 3 2" xfId="21740"/>
    <cellStyle name="Normal 2 6 3 4 3 2 2" xfId="21741"/>
    <cellStyle name="Normal 2 6 3 4 3 3" xfId="21742"/>
    <cellStyle name="Normal 2 6 3 4 3 4" xfId="21743"/>
    <cellStyle name="Normal 2 6 3 4 4" xfId="21744"/>
    <cellStyle name="Normal 2 6 3 4 4 2" xfId="21745"/>
    <cellStyle name="Normal 2 6 3 4 4 2 2" xfId="21746"/>
    <cellStyle name="Normal 2 6 3 4 4 3" xfId="21747"/>
    <cellStyle name="Normal 2 6 3 4 4 4" xfId="21748"/>
    <cellStyle name="Normal 2 6 3 4 5" xfId="21749"/>
    <cellStyle name="Normal 2 6 3 4 5 2" xfId="21750"/>
    <cellStyle name="Normal 2 6 3 4 6" xfId="21751"/>
    <cellStyle name="Normal 2 6 3 4 7" xfId="21752"/>
    <cellStyle name="Normal 2 6 3 5" xfId="21753"/>
    <cellStyle name="Normal 2 6 3 5 2" xfId="21754"/>
    <cellStyle name="Normal 2 6 3 5 2 2" xfId="21755"/>
    <cellStyle name="Normal 2 6 3 5 2 2 2" xfId="21756"/>
    <cellStyle name="Normal 2 6 3 5 2 3" xfId="21757"/>
    <cellStyle name="Normal 2 6 3 5 2 4" xfId="21758"/>
    <cellStyle name="Normal 2 6 3 5 3" xfId="21759"/>
    <cellStyle name="Normal 2 6 3 5 3 2" xfId="21760"/>
    <cellStyle name="Normal 2 6 3 5 4" xfId="21761"/>
    <cellStyle name="Normal 2 6 3 5 5" xfId="21762"/>
    <cellStyle name="Normal 2 6 3 6" xfId="21763"/>
    <cellStyle name="Normal 2 6 3 6 2" xfId="21764"/>
    <cellStyle name="Normal 2 6 3 6 2 2" xfId="21765"/>
    <cellStyle name="Normal 2 6 3 6 3" xfId="21766"/>
    <cellStyle name="Normal 2 6 3 6 4" xfId="21767"/>
    <cellStyle name="Normal 2 6 3 7" xfId="21768"/>
    <cellStyle name="Normal 2 6 3 7 2" xfId="21769"/>
    <cellStyle name="Normal 2 6 3 7 2 2" xfId="21770"/>
    <cellStyle name="Normal 2 6 3 7 3" xfId="21771"/>
    <cellStyle name="Normal 2 6 3 7 4" xfId="21772"/>
    <cellStyle name="Normal 2 6 3 8" xfId="21773"/>
    <cellStyle name="Normal 2 6 3 8 2" xfId="21774"/>
    <cellStyle name="Normal 2 6 3 9" xfId="21775"/>
    <cellStyle name="Normal 2 6 3_Tab1" xfId="21776"/>
    <cellStyle name="Normal 2 6 4" xfId="21777"/>
    <cellStyle name="Normal 2 6 4 2" xfId="21778"/>
    <cellStyle name="Normal 2 6 4 2 2" xfId="21779"/>
    <cellStyle name="Normal 2 6 4 2 2 2" xfId="21780"/>
    <cellStyle name="Normal 2 6 4 2 2 2 2" xfId="21781"/>
    <cellStyle name="Normal 2 6 4 2 2 2 2 2" xfId="21782"/>
    <cellStyle name="Normal 2 6 4 2 2 2 3" xfId="21783"/>
    <cellStyle name="Normal 2 6 4 2 2 2 4" xfId="21784"/>
    <cellStyle name="Normal 2 6 4 2 2 3" xfId="21785"/>
    <cellStyle name="Normal 2 6 4 2 2 3 2" xfId="21786"/>
    <cellStyle name="Normal 2 6 4 2 2 4" xfId="21787"/>
    <cellStyle name="Normal 2 6 4 2 2 5" xfId="21788"/>
    <cellStyle name="Normal 2 6 4 2 3" xfId="21789"/>
    <cellStyle name="Normal 2 6 4 2 3 2" xfId="21790"/>
    <cellStyle name="Normal 2 6 4 2 3 2 2" xfId="21791"/>
    <cellStyle name="Normal 2 6 4 2 3 3" xfId="21792"/>
    <cellStyle name="Normal 2 6 4 2 3 4" xfId="21793"/>
    <cellStyle name="Normal 2 6 4 2 4" xfId="21794"/>
    <cellStyle name="Normal 2 6 4 2 4 2" xfId="21795"/>
    <cellStyle name="Normal 2 6 4 2 4 2 2" xfId="21796"/>
    <cellStyle name="Normal 2 6 4 2 4 3" xfId="21797"/>
    <cellStyle name="Normal 2 6 4 2 4 4" xfId="21798"/>
    <cellStyle name="Normal 2 6 4 2 5" xfId="21799"/>
    <cellStyle name="Normal 2 6 4 2 5 2" xfId="21800"/>
    <cellStyle name="Normal 2 6 4 2 6" xfId="21801"/>
    <cellStyle name="Normal 2 6 4 2 7" xfId="21802"/>
    <cellStyle name="Normal 2 6 4 3" xfId="21803"/>
    <cellStyle name="Normal 2 6 4 3 2" xfId="21804"/>
    <cellStyle name="Normal 2 6 4 3 2 2" xfId="21805"/>
    <cellStyle name="Normal 2 6 4 3 2 2 2" xfId="21806"/>
    <cellStyle name="Normal 2 6 4 3 2 2 2 2" xfId="21807"/>
    <cellStyle name="Normal 2 6 4 3 2 2 3" xfId="21808"/>
    <cellStyle name="Normal 2 6 4 3 2 2 4" xfId="21809"/>
    <cellStyle name="Normal 2 6 4 3 2 3" xfId="21810"/>
    <cellStyle name="Normal 2 6 4 3 2 3 2" xfId="21811"/>
    <cellStyle name="Normal 2 6 4 3 2 4" xfId="21812"/>
    <cellStyle name="Normal 2 6 4 3 2 5" xfId="21813"/>
    <cellStyle name="Normal 2 6 4 3 3" xfId="21814"/>
    <cellStyle name="Normal 2 6 4 3 3 2" xfId="21815"/>
    <cellStyle name="Normal 2 6 4 3 3 2 2" xfId="21816"/>
    <cellStyle name="Normal 2 6 4 3 3 3" xfId="21817"/>
    <cellStyle name="Normal 2 6 4 3 3 4" xfId="21818"/>
    <cellStyle name="Normal 2 6 4 3 4" xfId="21819"/>
    <cellStyle name="Normal 2 6 4 3 4 2" xfId="21820"/>
    <cellStyle name="Normal 2 6 4 3 4 2 2" xfId="21821"/>
    <cellStyle name="Normal 2 6 4 3 4 3" xfId="21822"/>
    <cellStyle name="Normal 2 6 4 3 4 4" xfId="21823"/>
    <cellStyle name="Normal 2 6 4 3 5" xfId="21824"/>
    <cellStyle name="Normal 2 6 4 3 5 2" xfId="21825"/>
    <cellStyle name="Normal 2 6 4 3 6" xfId="21826"/>
    <cellStyle name="Normal 2 6 4 3 7" xfId="21827"/>
    <cellStyle name="Normal 2 6 4 4" xfId="21828"/>
    <cellStyle name="Normal 2 6 4 4 2" xfId="21829"/>
    <cellStyle name="Normal 2 6 4 4 2 2" xfId="21830"/>
    <cellStyle name="Normal 2 6 4 4 2 2 2" xfId="21831"/>
    <cellStyle name="Normal 2 6 4 4 2 3" xfId="21832"/>
    <cellStyle name="Normal 2 6 4 4 2 4" xfId="21833"/>
    <cellStyle name="Normal 2 6 4 4 3" xfId="21834"/>
    <cellStyle name="Normal 2 6 4 4 3 2" xfId="21835"/>
    <cellStyle name="Normal 2 6 4 4 4" xfId="21836"/>
    <cellStyle name="Normal 2 6 4 4 5" xfId="21837"/>
    <cellStyle name="Normal 2 6 4 5" xfId="21838"/>
    <cellStyle name="Normal 2 6 4 5 2" xfId="21839"/>
    <cellStyle name="Normal 2 6 4 5 2 2" xfId="21840"/>
    <cellStyle name="Normal 2 6 4 5 3" xfId="21841"/>
    <cellStyle name="Normal 2 6 4 5 4" xfId="21842"/>
    <cellStyle name="Normal 2 6 4 6" xfId="21843"/>
    <cellStyle name="Normal 2 6 4 6 2" xfId="21844"/>
    <cellStyle name="Normal 2 6 4 6 2 2" xfId="21845"/>
    <cellStyle name="Normal 2 6 4 6 3" xfId="21846"/>
    <cellStyle name="Normal 2 6 4 6 4" xfId="21847"/>
    <cellStyle name="Normal 2 6 4 7" xfId="21848"/>
    <cellStyle name="Normal 2 6 4 7 2" xfId="21849"/>
    <cellStyle name="Normal 2 6 4 8" xfId="21850"/>
    <cellStyle name="Normal 2 6 4 9" xfId="21851"/>
    <cellStyle name="Normal 2 6 4_Tab1" xfId="21852"/>
    <cellStyle name="Normal 2 6 5" xfId="21853"/>
    <cellStyle name="Normal 2 6 5 2" xfId="21854"/>
    <cellStyle name="Normal 2 6 5 2 2" xfId="21855"/>
    <cellStyle name="Normal 2 6 5 2 2 2" xfId="21856"/>
    <cellStyle name="Normal 2 6 5 2 2 2 2" xfId="21857"/>
    <cellStyle name="Normal 2 6 5 2 2 3" xfId="21858"/>
    <cellStyle name="Normal 2 6 5 2 2 4" xfId="21859"/>
    <cellStyle name="Normal 2 6 5 2 3" xfId="21860"/>
    <cellStyle name="Normal 2 6 5 2 3 2" xfId="21861"/>
    <cellStyle name="Normal 2 6 5 2 4" xfId="21862"/>
    <cellStyle name="Normal 2 6 5 2 5" xfId="21863"/>
    <cellStyle name="Normal 2 6 5 3" xfId="21864"/>
    <cellStyle name="Normal 2 6 5 3 2" xfId="21865"/>
    <cellStyle name="Normal 2 6 5 3 2 2" xfId="21866"/>
    <cellStyle name="Normal 2 6 5 3 3" xfId="21867"/>
    <cellStyle name="Normal 2 6 5 3 4" xfId="21868"/>
    <cellStyle name="Normal 2 6 5 4" xfId="21869"/>
    <cellStyle name="Normal 2 6 5 4 2" xfId="21870"/>
    <cellStyle name="Normal 2 6 5 4 2 2" xfId="21871"/>
    <cellStyle name="Normal 2 6 5 4 3" xfId="21872"/>
    <cellStyle name="Normal 2 6 5 4 4" xfId="21873"/>
    <cellStyle name="Normal 2 6 5 5" xfId="21874"/>
    <cellStyle name="Normal 2 6 5 5 2" xfId="21875"/>
    <cellStyle name="Normal 2 6 5 6" xfId="21876"/>
    <cellStyle name="Normal 2 6 5 7" xfId="21877"/>
    <cellStyle name="Normal 2 6 6" xfId="21878"/>
    <cellStyle name="Normal 2 6 6 2" xfId="21879"/>
    <cellStyle name="Normal 2 6 6 2 2" xfId="21880"/>
    <cellStyle name="Normal 2 6 6 2 2 2" xfId="21881"/>
    <cellStyle name="Normal 2 6 6 2 2 2 2" xfId="21882"/>
    <cellStyle name="Normal 2 6 6 2 2 3" xfId="21883"/>
    <cellStyle name="Normal 2 6 6 2 2 4" xfId="21884"/>
    <cellStyle name="Normal 2 6 6 2 3" xfId="21885"/>
    <cellStyle name="Normal 2 6 6 2 3 2" xfId="21886"/>
    <cellStyle name="Normal 2 6 6 2 4" xfId="21887"/>
    <cellStyle name="Normal 2 6 6 2 5" xfId="21888"/>
    <cellStyle name="Normal 2 6 6 3" xfId="21889"/>
    <cellStyle name="Normal 2 6 6 3 2" xfId="21890"/>
    <cellStyle name="Normal 2 6 6 3 2 2" xfId="21891"/>
    <cellStyle name="Normal 2 6 6 3 3" xfId="21892"/>
    <cellStyle name="Normal 2 6 6 3 4" xfId="21893"/>
    <cellStyle name="Normal 2 6 6 4" xfId="21894"/>
    <cellStyle name="Normal 2 6 6 4 2" xfId="21895"/>
    <cellStyle name="Normal 2 6 6 4 2 2" xfId="21896"/>
    <cellStyle name="Normal 2 6 6 4 3" xfId="21897"/>
    <cellStyle name="Normal 2 6 6 4 4" xfId="21898"/>
    <cellStyle name="Normal 2 6 6 5" xfId="21899"/>
    <cellStyle name="Normal 2 6 6 5 2" xfId="21900"/>
    <cellStyle name="Normal 2 6 6 6" xfId="21901"/>
    <cellStyle name="Normal 2 6 6 7" xfId="21902"/>
    <cellStyle name="Normal 2 6 7" xfId="21903"/>
    <cellStyle name="Normal 2 6 7 2" xfId="21904"/>
    <cellStyle name="Normal 2 6 7 2 2" xfId="21905"/>
    <cellStyle name="Normal 2 6 7 2 2 2" xfId="21906"/>
    <cellStyle name="Normal 2 6 7 2 3" xfId="21907"/>
    <cellStyle name="Normal 2 6 7 2 4" xfId="21908"/>
    <cellStyle name="Normal 2 6 7 3" xfId="21909"/>
    <cellStyle name="Normal 2 6 7 3 2" xfId="21910"/>
    <cellStyle name="Normal 2 6 7 4" xfId="21911"/>
    <cellStyle name="Normal 2 6 7 5" xfId="21912"/>
    <cellStyle name="Normal 2 6 8" xfId="21913"/>
    <cellStyle name="Normal 2 6 8 2" xfId="21914"/>
    <cellStyle name="Normal 2 6 8 2 2" xfId="21915"/>
    <cellStyle name="Normal 2 6 8 3" xfId="21916"/>
    <cellStyle name="Normal 2 6 8 4" xfId="21917"/>
    <cellStyle name="Normal 2 6 9" xfId="21918"/>
    <cellStyle name="Normal 2 6 9 2" xfId="21919"/>
    <cellStyle name="Normal 2 6 9 2 2" xfId="21920"/>
    <cellStyle name="Normal 2 6 9 3" xfId="21921"/>
    <cellStyle name="Normal 2 6 9 4" xfId="21922"/>
    <cellStyle name="Normal 2 6_Tab1" xfId="21923"/>
    <cellStyle name="Normal 2 7" xfId="21924"/>
    <cellStyle name="Normal 2 7 10" xfId="21925"/>
    <cellStyle name="Normal 2 7 10 2" xfId="21926"/>
    <cellStyle name="Normal 2 7 11" xfId="21927"/>
    <cellStyle name="Normal 2 7 12" xfId="21928"/>
    <cellStyle name="Normal 2 7 2" xfId="21929"/>
    <cellStyle name="Normal 2 7 2 10" xfId="21930"/>
    <cellStyle name="Normal 2 7 2 11" xfId="21931"/>
    <cellStyle name="Normal 2 7 2 2" xfId="21932"/>
    <cellStyle name="Normal 2 7 2 2 10" xfId="21933"/>
    <cellStyle name="Normal 2 7 2 2 2" xfId="21934"/>
    <cellStyle name="Normal 2 7 2 2 2 2" xfId="21935"/>
    <cellStyle name="Normal 2 7 2 2 2 2 2" xfId="21936"/>
    <cellStyle name="Normal 2 7 2 2 2 2 2 2" xfId="21937"/>
    <cellStyle name="Normal 2 7 2 2 2 2 2 2 2" xfId="21938"/>
    <cellStyle name="Normal 2 7 2 2 2 2 2 2 2 2" xfId="21939"/>
    <cellStyle name="Normal 2 7 2 2 2 2 2 2 3" xfId="21940"/>
    <cellStyle name="Normal 2 7 2 2 2 2 2 2 4" xfId="21941"/>
    <cellStyle name="Normal 2 7 2 2 2 2 2 3" xfId="21942"/>
    <cellStyle name="Normal 2 7 2 2 2 2 2 3 2" xfId="21943"/>
    <cellStyle name="Normal 2 7 2 2 2 2 2 4" xfId="21944"/>
    <cellStyle name="Normal 2 7 2 2 2 2 2 5" xfId="21945"/>
    <cellStyle name="Normal 2 7 2 2 2 2 3" xfId="21946"/>
    <cellStyle name="Normal 2 7 2 2 2 2 3 2" xfId="21947"/>
    <cellStyle name="Normal 2 7 2 2 2 2 3 2 2" xfId="21948"/>
    <cellStyle name="Normal 2 7 2 2 2 2 3 3" xfId="21949"/>
    <cellStyle name="Normal 2 7 2 2 2 2 3 4" xfId="21950"/>
    <cellStyle name="Normal 2 7 2 2 2 2 4" xfId="21951"/>
    <cellStyle name="Normal 2 7 2 2 2 2 4 2" xfId="21952"/>
    <cellStyle name="Normal 2 7 2 2 2 2 4 2 2" xfId="21953"/>
    <cellStyle name="Normal 2 7 2 2 2 2 4 3" xfId="21954"/>
    <cellStyle name="Normal 2 7 2 2 2 2 4 4" xfId="21955"/>
    <cellStyle name="Normal 2 7 2 2 2 2 5" xfId="21956"/>
    <cellStyle name="Normal 2 7 2 2 2 2 5 2" xfId="21957"/>
    <cellStyle name="Normal 2 7 2 2 2 2 6" xfId="21958"/>
    <cellStyle name="Normal 2 7 2 2 2 2 7" xfId="21959"/>
    <cellStyle name="Normal 2 7 2 2 2 3" xfId="21960"/>
    <cellStyle name="Normal 2 7 2 2 2 3 2" xfId="21961"/>
    <cellStyle name="Normal 2 7 2 2 2 3 2 2" xfId="21962"/>
    <cellStyle name="Normal 2 7 2 2 2 3 2 2 2" xfId="21963"/>
    <cellStyle name="Normal 2 7 2 2 2 3 2 2 2 2" xfId="21964"/>
    <cellStyle name="Normal 2 7 2 2 2 3 2 2 3" xfId="21965"/>
    <cellStyle name="Normal 2 7 2 2 2 3 2 2 4" xfId="21966"/>
    <cellStyle name="Normal 2 7 2 2 2 3 2 3" xfId="21967"/>
    <cellStyle name="Normal 2 7 2 2 2 3 2 3 2" xfId="21968"/>
    <cellStyle name="Normal 2 7 2 2 2 3 2 4" xfId="21969"/>
    <cellStyle name="Normal 2 7 2 2 2 3 2 5" xfId="21970"/>
    <cellStyle name="Normal 2 7 2 2 2 3 3" xfId="21971"/>
    <cellStyle name="Normal 2 7 2 2 2 3 3 2" xfId="21972"/>
    <cellStyle name="Normal 2 7 2 2 2 3 3 2 2" xfId="21973"/>
    <cellStyle name="Normal 2 7 2 2 2 3 3 3" xfId="21974"/>
    <cellStyle name="Normal 2 7 2 2 2 3 3 4" xfId="21975"/>
    <cellStyle name="Normal 2 7 2 2 2 3 4" xfId="21976"/>
    <cellStyle name="Normal 2 7 2 2 2 3 4 2" xfId="21977"/>
    <cellStyle name="Normal 2 7 2 2 2 3 4 2 2" xfId="21978"/>
    <cellStyle name="Normal 2 7 2 2 2 3 4 3" xfId="21979"/>
    <cellStyle name="Normal 2 7 2 2 2 3 4 4" xfId="21980"/>
    <cellStyle name="Normal 2 7 2 2 2 3 5" xfId="21981"/>
    <cellStyle name="Normal 2 7 2 2 2 3 5 2" xfId="21982"/>
    <cellStyle name="Normal 2 7 2 2 2 3 6" xfId="21983"/>
    <cellStyle name="Normal 2 7 2 2 2 3 7" xfId="21984"/>
    <cellStyle name="Normal 2 7 2 2 2 4" xfId="21985"/>
    <cellStyle name="Normal 2 7 2 2 2 4 2" xfId="21986"/>
    <cellStyle name="Normal 2 7 2 2 2 4 2 2" xfId="21987"/>
    <cellStyle name="Normal 2 7 2 2 2 4 2 2 2" xfId="21988"/>
    <cellStyle name="Normal 2 7 2 2 2 4 2 3" xfId="21989"/>
    <cellStyle name="Normal 2 7 2 2 2 4 2 4" xfId="21990"/>
    <cellStyle name="Normal 2 7 2 2 2 4 3" xfId="21991"/>
    <cellStyle name="Normal 2 7 2 2 2 4 3 2" xfId="21992"/>
    <cellStyle name="Normal 2 7 2 2 2 4 4" xfId="21993"/>
    <cellStyle name="Normal 2 7 2 2 2 4 5" xfId="21994"/>
    <cellStyle name="Normal 2 7 2 2 2 5" xfId="21995"/>
    <cellStyle name="Normal 2 7 2 2 2 5 2" xfId="21996"/>
    <cellStyle name="Normal 2 7 2 2 2 5 2 2" xfId="21997"/>
    <cellStyle name="Normal 2 7 2 2 2 5 3" xfId="21998"/>
    <cellStyle name="Normal 2 7 2 2 2 5 4" xfId="21999"/>
    <cellStyle name="Normal 2 7 2 2 2 6" xfId="22000"/>
    <cellStyle name="Normal 2 7 2 2 2 6 2" xfId="22001"/>
    <cellStyle name="Normal 2 7 2 2 2 6 2 2" xfId="22002"/>
    <cellStyle name="Normal 2 7 2 2 2 6 3" xfId="22003"/>
    <cellStyle name="Normal 2 7 2 2 2 6 4" xfId="22004"/>
    <cellStyle name="Normal 2 7 2 2 2 7" xfId="22005"/>
    <cellStyle name="Normal 2 7 2 2 2 7 2" xfId="22006"/>
    <cellStyle name="Normal 2 7 2 2 2 8" xfId="22007"/>
    <cellStyle name="Normal 2 7 2 2 2 9" xfId="22008"/>
    <cellStyle name="Normal 2 7 2 2 2_Tab1" xfId="22009"/>
    <cellStyle name="Normal 2 7 2 2 3" xfId="22010"/>
    <cellStyle name="Normal 2 7 2 2 3 2" xfId="22011"/>
    <cellStyle name="Normal 2 7 2 2 3 2 2" xfId="22012"/>
    <cellStyle name="Normal 2 7 2 2 3 2 2 2" xfId="22013"/>
    <cellStyle name="Normal 2 7 2 2 3 2 2 2 2" xfId="22014"/>
    <cellStyle name="Normal 2 7 2 2 3 2 2 3" xfId="22015"/>
    <cellStyle name="Normal 2 7 2 2 3 2 2 4" xfId="22016"/>
    <cellStyle name="Normal 2 7 2 2 3 2 3" xfId="22017"/>
    <cellStyle name="Normal 2 7 2 2 3 2 3 2" xfId="22018"/>
    <cellStyle name="Normal 2 7 2 2 3 2 4" xfId="22019"/>
    <cellStyle name="Normal 2 7 2 2 3 2 5" xfId="22020"/>
    <cellStyle name="Normal 2 7 2 2 3 3" xfId="22021"/>
    <cellStyle name="Normal 2 7 2 2 3 3 2" xfId="22022"/>
    <cellStyle name="Normal 2 7 2 2 3 3 2 2" xfId="22023"/>
    <cellStyle name="Normal 2 7 2 2 3 3 3" xfId="22024"/>
    <cellStyle name="Normal 2 7 2 2 3 3 4" xfId="22025"/>
    <cellStyle name="Normal 2 7 2 2 3 4" xfId="22026"/>
    <cellStyle name="Normal 2 7 2 2 3 4 2" xfId="22027"/>
    <cellStyle name="Normal 2 7 2 2 3 4 2 2" xfId="22028"/>
    <cellStyle name="Normal 2 7 2 2 3 4 3" xfId="22029"/>
    <cellStyle name="Normal 2 7 2 2 3 4 4" xfId="22030"/>
    <cellStyle name="Normal 2 7 2 2 3 5" xfId="22031"/>
    <cellStyle name="Normal 2 7 2 2 3 5 2" xfId="22032"/>
    <cellStyle name="Normal 2 7 2 2 3 6" xfId="22033"/>
    <cellStyle name="Normal 2 7 2 2 3 7" xfId="22034"/>
    <cellStyle name="Normal 2 7 2 2 4" xfId="22035"/>
    <cellStyle name="Normal 2 7 2 2 4 2" xfId="22036"/>
    <cellStyle name="Normal 2 7 2 2 4 2 2" xfId="22037"/>
    <cellStyle name="Normal 2 7 2 2 4 2 2 2" xfId="22038"/>
    <cellStyle name="Normal 2 7 2 2 4 2 2 2 2" xfId="22039"/>
    <cellStyle name="Normal 2 7 2 2 4 2 2 3" xfId="22040"/>
    <cellStyle name="Normal 2 7 2 2 4 2 2 4" xfId="22041"/>
    <cellStyle name="Normal 2 7 2 2 4 2 3" xfId="22042"/>
    <cellStyle name="Normal 2 7 2 2 4 2 3 2" xfId="22043"/>
    <cellStyle name="Normal 2 7 2 2 4 2 4" xfId="22044"/>
    <cellStyle name="Normal 2 7 2 2 4 2 5" xfId="22045"/>
    <cellStyle name="Normal 2 7 2 2 4 3" xfId="22046"/>
    <cellStyle name="Normal 2 7 2 2 4 3 2" xfId="22047"/>
    <cellStyle name="Normal 2 7 2 2 4 3 2 2" xfId="22048"/>
    <cellStyle name="Normal 2 7 2 2 4 3 3" xfId="22049"/>
    <cellStyle name="Normal 2 7 2 2 4 3 4" xfId="22050"/>
    <cellStyle name="Normal 2 7 2 2 4 4" xfId="22051"/>
    <cellStyle name="Normal 2 7 2 2 4 4 2" xfId="22052"/>
    <cellStyle name="Normal 2 7 2 2 4 4 2 2" xfId="22053"/>
    <cellStyle name="Normal 2 7 2 2 4 4 3" xfId="22054"/>
    <cellStyle name="Normal 2 7 2 2 4 4 4" xfId="22055"/>
    <cellStyle name="Normal 2 7 2 2 4 5" xfId="22056"/>
    <cellStyle name="Normal 2 7 2 2 4 5 2" xfId="22057"/>
    <cellStyle name="Normal 2 7 2 2 4 6" xfId="22058"/>
    <cellStyle name="Normal 2 7 2 2 4 7" xfId="22059"/>
    <cellStyle name="Normal 2 7 2 2 5" xfId="22060"/>
    <cellStyle name="Normal 2 7 2 2 5 2" xfId="22061"/>
    <cellStyle name="Normal 2 7 2 2 5 2 2" xfId="22062"/>
    <cellStyle name="Normal 2 7 2 2 5 2 2 2" xfId="22063"/>
    <cellStyle name="Normal 2 7 2 2 5 2 3" xfId="22064"/>
    <cellStyle name="Normal 2 7 2 2 5 2 4" xfId="22065"/>
    <cellStyle name="Normal 2 7 2 2 5 3" xfId="22066"/>
    <cellStyle name="Normal 2 7 2 2 5 3 2" xfId="22067"/>
    <cellStyle name="Normal 2 7 2 2 5 4" xfId="22068"/>
    <cellStyle name="Normal 2 7 2 2 5 5" xfId="22069"/>
    <cellStyle name="Normal 2 7 2 2 6" xfId="22070"/>
    <cellStyle name="Normal 2 7 2 2 6 2" xfId="22071"/>
    <cellStyle name="Normal 2 7 2 2 6 2 2" xfId="22072"/>
    <cellStyle name="Normal 2 7 2 2 6 3" xfId="22073"/>
    <cellStyle name="Normal 2 7 2 2 6 4" xfId="22074"/>
    <cellStyle name="Normal 2 7 2 2 7" xfId="22075"/>
    <cellStyle name="Normal 2 7 2 2 7 2" xfId="22076"/>
    <cellStyle name="Normal 2 7 2 2 7 2 2" xfId="22077"/>
    <cellStyle name="Normal 2 7 2 2 7 3" xfId="22078"/>
    <cellStyle name="Normal 2 7 2 2 7 4" xfId="22079"/>
    <cellStyle name="Normal 2 7 2 2 8" xfId="22080"/>
    <cellStyle name="Normal 2 7 2 2 8 2" xfId="22081"/>
    <cellStyle name="Normal 2 7 2 2 9" xfId="22082"/>
    <cellStyle name="Normal 2 7 2 2_Tab1" xfId="22083"/>
    <cellStyle name="Normal 2 7 2 3" xfId="22084"/>
    <cellStyle name="Normal 2 7 2 3 2" xfId="22085"/>
    <cellStyle name="Normal 2 7 2 3 2 2" xfId="22086"/>
    <cellStyle name="Normal 2 7 2 3 2 2 2" xfId="22087"/>
    <cellStyle name="Normal 2 7 2 3 2 2 2 2" xfId="22088"/>
    <cellStyle name="Normal 2 7 2 3 2 2 2 2 2" xfId="22089"/>
    <cellStyle name="Normal 2 7 2 3 2 2 2 3" xfId="22090"/>
    <cellStyle name="Normal 2 7 2 3 2 2 2 4" xfId="22091"/>
    <cellStyle name="Normal 2 7 2 3 2 2 3" xfId="22092"/>
    <cellStyle name="Normal 2 7 2 3 2 2 3 2" xfId="22093"/>
    <cellStyle name="Normal 2 7 2 3 2 2 4" xfId="22094"/>
    <cellStyle name="Normal 2 7 2 3 2 2 5" xfId="22095"/>
    <cellStyle name="Normal 2 7 2 3 2 3" xfId="22096"/>
    <cellStyle name="Normal 2 7 2 3 2 3 2" xfId="22097"/>
    <cellStyle name="Normal 2 7 2 3 2 3 2 2" xfId="22098"/>
    <cellStyle name="Normal 2 7 2 3 2 3 3" xfId="22099"/>
    <cellStyle name="Normal 2 7 2 3 2 3 4" xfId="22100"/>
    <cellStyle name="Normal 2 7 2 3 2 4" xfId="22101"/>
    <cellStyle name="Normal 2 7 2 3 2 4 2" xfId="22102"/>
    <cellStyle name="Normal 2 7 2 3 2 4 2 2" xfId="22103"/>
    <cellStyle name="Normal 2 7 2 3 2 4 3" xfId="22104"/>
    <cellStyle name="Normal 2 7 2 3 2 4 4" xfId="22105"/>
    <cellStyle name="Normal 2 7 2 3 2 5" xfId="22106"/>
    <cellStyle name="Normal 2 7 2 3 2 5 2" xfId="22107"/>
    <cellStyle name="Normal 2 7 2 3 2 6" xfId="22108"/>
    <cellStyle name="Normal 2 7 2 3 2 7" xfId="22109"/>
    <cellStyle name="Normal 2 7 2 3 3" xfId="22110"/>
    <cellStyle name="Normal 2 7 2 3 3 2" xfId="22111"/>
    <cellStyle name="Normal 2 7 2 3 3 2 2" xfId="22112"/>
    <cellStyle name="Normal 2 7 2 3 3 2 2 2" xfId="22113"/>
    <cellStyle name="Normal 2 7 2 3 3 2 2 2 2" xfId="22114"/>
    <cellStyle name="Normal 2 7 2 3 3 2 2 3" xfId="22115"/>
    <cellStyle name="Normal 2 7 2 3 3 2 2 4" xfId="22116"/>
    <cellStyle name="Normal 2 7 2 3 3 2 3" xfId="22117"/>
    <cellStyle name="Normal 2 7 2 3 3 2 3 2" xfId="22118"/>
    <cellStyle name="Normal 2 7 2 3 3 2 4" xfId="22119"/>
    <cellStyle name="Normal 2 7 2 3 3 2 5" xfId="22120"/>
    <cellStyle name="Normal 2 7 2 3 3 3" xfId="22121"/>
    <cellStyle name="Normal 2 7 2 3 3 3 2" xfId="22122"/>
    <cellStyle name="Normal 2 7 2 3 3 3 2 2" xfId="22123"/>
    <cellStyle name="Normal 2 7 2 3 3 3 3" xfId="22124"/>
    <cellStyle name="Normal 2 7 2 3 3 3 4" xfId="22125"/>
    <cellStyle name="Normal 2 7 2 3 3 4" xfId="22126"/>
    <cellStyle name="Normal 2 7 2 3 3 4 2" xfId="22127"/>
    <cellStyle name="Normal 2 7 2 3 3 4 2 2" xfId="22128"/>
    <cellStyle name="Normal 2 7 2 3 3 4 3" xfId="22129"/>
    <cellStyle name="Normal 2 7 2 3 3 4 4" xfId="22130"/>
    <cellStyle name="Normal 2 7 2 3 3 5" xfId="22131"/>
    <cellStyle name="Normal 2 7 2 3 3 5 2" xfId="22132"/>
    <cellStyle name="Normal 2 7 2 3 3 6" xfId="22133"/>
    <cellStyle name="Normal 2 7 2 3 3 7" xfId="22134"/>
    <cellStyle name="Normal 2 7 2 3 4" xfId="22135"/>
    <cellStyle name="Normal 2 7 2 3 4 2" xfId="22136"/>
    <cellStyle name="Normal 2 7 2 3 4 2 2" xfId="22137"/>
    <cellStyle name="Normal 2 7 2 3 4 2 2 2" xfId="22138"/>
    <cellStyle name="Normal 2 7 2 3 4 2 3" xfId="22139"/>
    <cellStyle name="Normal 2 7 2 3 4 2 4" xfId="22140"/>
    <cellStyle name="Normal 2 7 2 3 4 3" xfId="22141"/>
    <cellStyle name="Normal 2 7 2 3 4 3 2" xfId="22142"/>
    <cellStyle name="Normal 2 7 2 3 4 4" xfId="22143"/>
    <cellStyle name="Normal 2 7 2 3 4 5" xfId="22144"/>
    <cellStyle name="Normal 2 7 2 3 5" xfId="22145"/>
    <cellStyle name="Normal 2 7 2 3 5 2" xfId="22146"/>
    <cellStyle name="Normal 2 7 2 3 5 2 2" xfId="22147"/>
    <cellStyle name="Normal 2 7 2 3 5 3" xfId="22148"/>
    <cellStyle name="Normal 2 7 2 3 5 4" xfId="22149"/>
    <cellStyle name="Normal 2 7 2 3 6" xfId="22150"/>
    <cellStyle name="Normal 2 7 2 3 6 2" xfId="22151"/>
    <cellStyle name="Normal 2 7 2 3 6 2 2" xfId="22152"/>
    <cellStyle name="Normal 2 7 2 3 6 3" xfId="22153"/>
    <cellStyle name="Normal 2 7 2 3 6 4" xfId="22154"/>
    <cellStyle name="Normal 2 7 2 3 7" xfId="22155"/>
    <cellStyle name="Normal 2 7 2 3 7 2" xfId="22156"/>
    <cellStyle name="Normal 2 7 2 3 8" xfId="22157"/>
    <cellStyle name="Normal 2 7 2 3 9" xfId="22158"/>
    <cellStyle name="Normal 2 7 2 3_Tab1" xfId="22159"/>
    <cellStyle name="Normal 2 7 2 4" xfId="22160"/>
    <cellStyle name="Normal 2 7 2 4 2" xfId="22161"/>
    <cellStyle name="Normal 2 7 2 4 2 2" xfId="22162"/>
    <cellStyle name="Normal 2 7 2 4 2 2 2" xfId="22163"/>
    <cellStyle name="Normal 2 7 2 4 2 2 2 2" xfId="22164"/>
    <cellStyle name="Normal 2 7 2 4 2 2 3" xfId="22165"/>
    <cellStyle name="Normal 2 7 2 4 2 2 4" xfId="22166"/>
    <cellStyle name="Normal 2 7 2 4 2 3" xfId="22167"/>
    <cellStyle name="Normal 2 7 2 4 2 3 2" xfId="22168"/>
    <cellStyle name="Normal 2 7 2 4 2 4" xfId="22169"/>
    <cellStyle name="Normal 2 7 2 4 2 5" xfId="22170"/>
    <cellStyle name="Normal 2 7 2 4 3" xfId="22171"/>
    <cellStyle name="Normal 2 7 2 4 3 2" xfId="22172"/>
    <cellStyle name="Normal 2 7 2 4 3 2 2" xfId="22173"/>
    <cellStyle name="Normal 2 7 2 4 3 3" xfId="22174"/>
    <cellStyle name="Normal 2 7 2 4 3 4" xfId="22175"/>
    <cellStyle name="Normal 2 7 2 4 4" xfId="22176"/>
    <cellStyle name="Normal 2 7 2 4 4 2" xfId="22177"/>
    <cellStyle name="Normal 2 7 2 4 4 2 2" xfId="22178"/>
    <cellStyle name="Normal 2 7 2 4 4 3" xfId="22179"/>
    <cellStyle name="Normal 2 7 2 4 4 4" xfId="22180"/>
    <cellStyle name="Normal 2 7 2 4 5" xfId="22181"/>
    <cellStyle name="Normal 2 7 2 4 5 2" xfId="22182"/>
    <cellStyle name="Normal 2 7 2 4 6" xfId="22183"/>
    <cellStyle name="Normal 2 7 2 4 7" xfId="22184"/>
    <cellStyle name="Normal 2 7 2 5" xfId="22185"/>
    <cellStyle name="Normal 2 7 2 5 2" xfId="22186"/>
    <cellStyle name="Normal 2 7 2 5 2 2" xfId="22187"/>
    <cellStyle name="Normal 2 7 2 5 2 2 2" xfId="22188"/>
    <cellStyle name="Normal 2 7 2 5 2 2 2 2" xfId="22189"/>
    <cellStyle name="Normal 2 7 2 5 2 2 3" xfId="22190"/>
    <cellStyle name="Normal 2 7 2 5 2 2 4" xfId="22191"/>
    <cellStyle name="Normal 2 7 2 5 2 3" xfId="22192"/>
    <cellStyle name="Normal 2 7 2 5 2 3 2" xfId="22193"/>
    <cellStyle name="Normal 2 7 2 5 2 4" xfId="22194"/>
    <cellStyle name="Normal 2 7 2 5 2 5" xfId="22195"/>
    <cellStyle name="Normal 2 7 2 5 3" xfId="22196"/>
    <cellStyle name="Normal 2 7 2 5 3 2" xfId="22197"/>
    <cellStyle name="Normal 2 7 2 5 3 2 2" xfId="22198"/>
    <cellStyle name="Normal 2 7 2 5 3 3" xfId="22199"/>
    <cellStyle name="Normal 2 7 2 5 3 4" xfId="22200"/>
    <cellStyle name="Normal 2 7 2 5 4" xfId="22201"/>
    <cellStyle name="Normal 2 7 2 5 4 2" xfId="22202"/>
    <cellStyle name="Normal 2 7 2 5 4 2 2" xfId="22203"/>
    <cellStyle name="Normal 2 7 2 5 4 3" xfId="22204"/>
    <cellStyle name="Normal 2 7 2 5 4 4" xfId="22205"/>
    <cellStyle name="Normal 2 7 2 5 5" xfId="22206"/>
    <cellStyle name="Normal 2 7 2 5 5 2" xfId="22207"/>
    <cellStyle name="Normal 2 7 2 5 6" xfId="22208"/>
    <cellStyle name="Normal 2 7 2 5 7" xfId="22209"/>
    <cellStyle name="Normal 2 7 2 6" xfId="22210"/>
    <cellStyle name="Normal 2 7 2 6 2" xfId="22211"/>
    <cellStyle name="Normal 2 7 2 6 2 2" xfId="22212"/>
    <cellStyle name="Normal 2 7 2 6 2 2 2" xfId="22213"/>
    <cellStyle name="Normal 2 7 2 6 2 3" xfId="22214"/>
    <cellStyle name="Normal 2 7 2 6 2 4" xfId="22215"/>
    <cellStyle name="Normal 2 7 2 6 3" xfId="22216"/>
    <cellStyle name="Normal 2 7 2 6 3 2" xfId="22217"/>
    <cellStyle name="Normal 2 7 2 6 4" xfId="22218"/>
    <cellStyle name="Normal 2 7 2 6 5" xfId="22219"/>
    <cellStyle name="Normal 2 7 2 7" xfId="22220"/>
    <cellStyle name="Normal 2 7 2 7 2" xfId="22221"/>
    <cellStyle name="Normal 2 7 2 7 2 2" xfId="22222"/>
    <cellStyle name="Normal 2 7 2 7 3" xfId="22223"/>
    <cellStyle name="Normal 2 7 2 7 4" xfId="22224"/>
    <cellStyle name="Normal 2 7 2 8" xfId="22225"/>
    <cellStyle name="Normal 2 7 2 8 2" xfId="22226"/>
    <cellStyle name="Normal 2 7 2 8 2 2" xfId="22227"/>
    <cellStyle name="Normal 2 7 2 8 3" xfId="22228"/>
    <cellStyle name="Normal 2 7 2 8 4" xfId="22229"/>
    <cellStyle name="Normal 2 7 2 9" xfId="22230"/>
    <cellStyle name="Normal 2 7 2 9 2" xfId="22231"/>
    <cellStyle name="Normal 2 7 2_Tab1" xfId="22232"/>
    <cellStyle name="Normal 2 7 3" xfId="22233"/>
    <cellStyle name="Normal 2 7 3 10" xfId="22234"/>
    <cellStyle name="Normal 2 7 3 2" xfId="22235"/>
    <cellStyle name="Normal 2 7 3 2 2" xfId="22236"/>
    <cellStyle name="Normal 2 7 3 2 2 2" xfId="22237"/>
    <cellStyle name="Normal 2 7 3 2 2 2 2" xfId="22238"/>
    <cellStyle name="Normal 2 7 3 2 2 2 2 2" xfId="22239"/>
    <cellStyle name="Normal 2 7 3 2 2 2 2 2 2" xfId="22240"/>
    <cellStyle name="Normal 2 7 3 2 2 2 2 3" xfId="22241"/>
    <cellStyle name="Normal 2 7 3 2 2 2 2 4" xfId="22242"/>
    <cellStyle name="Normal 2 7 3 2 2 2 3" xfId="22243"/>
    <cellStyle name="Normal 2 7 3 2 2 2 3 2" xfId="22244"/>
    <cellStyle name="Normal 2 7 3 2 2 2 4" xfId="22245"/>
    <cellStyle name="Normal 2 7 3 2 2 2 5" xfId="22246"/>
    <cellStyle name="Normal 2 7 3 2 2 3" xfId="22247"/>
    <cellStyle name="Normal 2 7 3 2 2 3 2" xfId="22248"/>
    <cellStyle name="Normal 2 7 3 2 2 3 2 2" xfId="22249"/>
    <cellStyle name="Normal 2 7 3 2 2 3 3" xfId="22250"/>
    <cellStyle name="Normal 2 7 3 2 2 3 4" xfId="22251"/>
    <cellStyle name="Normal 2 7 3 2 2 4" xfId="22252"/>
    <cellStyle name="Normal 2 7 3 2 2 4 2" xfId="22253"/>
    <cellStyle name="Normal 2 7 3 2 2 4 2 2" xfId="22254"/>
    <cellStyle name="Normal 2 7 3 2 2 4 3" xfId="22255"/>
    <cellStyle name="Normal 2 7 3 2 2 4 4" xfId="22256"/>
    <cellStyle name="Normal 2 7 3 2 2 5" xfId="22257"/>
    <cellStyle name="Normal 2 7 3 2 2 5 2" xfId="22258"/>
    <cellStyle name="Normal 2 7 3 2 2 6" xfId="22259"/>
    <cellStyle name="Normal 2 7 3 2 2 7" xfId="22260"/>
    <cellStyle name="Normal 2 7 3 2 3" xfId="22261"/>
    <cellStyle name="Normal 2 7 3 2 3 2" xfId="22262"/>
    <cellStyle name="Normal 2 7 3 2 3 2 2" xfId="22263"/>
    <cellStyle name="Normal 2 7 3 2 3 2 2 2" xfId="22264"/>
    <cellStyle name="Normal 2 7 3 2 3 2 2 2 2" xfId="22265"/>
    <cellStyle name="Normal 2 7 3 2 3 2 2 3" xfId="22266"/>
    <cellStyle name="Normal 2 7 3 2 3 2 2 4" xfId="22267"/>
    <cellStyle name="Normal 2 7 3 2 3 2 3" xfId="22268"/>
    <cellStyle name="Normal 2 7 3 2 3 2 3 2" xfId="22269"/>
    <cellStyle name="Normal 2 7 3 2 3 2 4" xfId="22270"/>
    <cellStyle name="Normal 2 7 3 2 3 2 5" xfId="22271"/>
    <cellStyle name="Normal 2 7 3 2 3 3" xfId="22272"/>
    <cellStyle name="Normal 2 7 3 2 3 3 2" xfId="22273"/>
    <cellStyle name="Normal 2 7 3 2 3 3 2 2" xfId="22274"/>
    <cellStyle name="Normal 2 7 3 2 3 3 3" xfId="22275"/>
    <cellStyle name="Normal 2 7 3 2 3 3 4" xfId="22276"/>
    <cellStyle name="Normal 2 7 3 2 3 4" xfId="22277"/>
    <cellStyle name="Normal 2 7 3 2 3 4 2" xfId="22278"/>
    <cellStyle name="Normal 2 7 3 2 3 4 2 2" xfId="22279"/>
    <cellStyle name="Normal 2 7 3 2 3 4 3" xfId="22280"/>
    <cellStyle name="Normal 2 7 3 2 3 4 4" xfId="22281"/>
    <cellStyle name="Normal 2 7 3 2 3 5" xfId="22282"/>
    <cellStyle name="Normal 2 7 3 2 3 5 2" xfId="22283"/>
    <cellStyle name="Normal 2 7 3 2 3 6" xfId="22284"/>
    <cellStyle name="Normal 2 7 3 2 3 7" xfId="22285"/>
    <cellStyle name="Normal 2 7 3 2 4" xfId="22286"/>
    <cellStyle name="Normal 2 7 3 2 4 2" xfId="22287"/>
    <cellStyle name="Normal 2 7 3 2 4 2 2" xfId="22288"/>
    <cellStyle name="Normal 2 7 3 2 4 2 2 2" xfId="22289"/>
    <cellStyle name="Normal 2 7 3 2 4 2 3" xfId="22290"/>
    <cellStyle name="Normal 2 7 3 2 4 2 4" xfId="22291"/>
    <cellStyle name="Normal 2 7 3 2 4 3" xfId="22292"/>
    <cellStyle name="Normal 2 7 3 2 4 3 2" xfId="22293"/>
    <cellStyle name="Normal 2 7 3 2 4 4" xfId="22294"/>
    <cellStyle name="Normal 2 7 3 2 4 5" xfId="22295"/>
    <cellStyle name="Normal 2 7 3 2 5" xfId="22296"/>
    <cellStyle name="Normal 2 7 3 2 5 2" xfId="22297"/>
    <cellStyle name="Normal 2 7 3 2 5 2 2" xfId="22298"/>
    <cellStyle name="Normal 2 7 3 2 5 3" xfId="22299"/>
    <cellStyle name="Normal 2 7 3 2 5 4" xfId="22300"/>
    <cellStyle name="Normal 2 7 3 2 6" xfId="22301"/>
    <cellStyle name="Normal 2 7 3 2 6 2" xfId="22302"/>
    <cellStyle name="Normal 2 7 3 2 6 2 2" xfId="22303"/>
    <cellStyle name="Normal 2 7 3 2 6 3" xfId="22304"/>
    <cellStyle name="Normal 2 7 3 2 6 4" xfId="22305"/>
    <cellStyle name="Normal 2 7 3 2 7" xfId="22306"/>
    <cellStyle name="Normal 2 7 3 2 7 2" xfId="22307"/>
    <cellStyle name="Normal 2 7 3 2 8" xfId="22308"/>
    <cellStyle name="Normal 2 7 3 2 9" xfId="22309"/>
    <cellStyle name="Normal 2 7 3 2_Tab1" xfId="22310"/>
    <cellStyle name="Normal 2 7 3 3" xfId="22311"/>
    <cellStyle name="Normal 2 7 3 3 2" xfId="22312"/>
    <cellStyle name="Normal 2 7 3 3 2 2" xfId="22313"/>
    <cellStyle name="Normal 2 7 3 3 2 2 2" xfId="22314"/>
    <cellStyle name="Normal 2 7 3 3 2 2 2 2" xfId="22315"/>
    <cellStyle name="Normal 2 7 3 3 2 2 3" xfId="22316"/>
    <cellStyle name="Normal 2 7 3 3 2 2 4" xfId="22317"/>
    <cellStyle name="Normal 2 7 3 3 2 3" xfId="22318"/>
    <cellStyle name="Normal 2 7 3 3 2 3 2" xfId="22319"/>
    <cellStyle name="Normal 2 7 3 3 2 4" xfId="22320"/>
    <cellStyle name="Normal 2 7 3 3 2 5" xfId="22321"/>
    <cellStyle name="Normal 2 7 3 3 3" xfId="22322"/>
    <cellStyle name="Normal 2 7 3 3 3 2" xfId="22323"/>
    <cellStyle name="Normal 2 7 3 3 3 2 2" xfId="22324"/>
    <cellStyle name="Normal 2 7 3 3 3 3" xfId="22325"/>
    <cellStyle name="Normal 2 7 3 3 3 4" xfId="22326"/>
    <cellStyle name="Normal 2 7 3 3 4" xfId="22327"/>
    <cellStyle name="Normal 2 7 3 3 4 2" xfId="22328"/>
    <cellStyle name="Normal 2 7 3 3 4 2 2" xfId="22329"/>
    <cellStyle name="Normal 2 7 3 3 4 3" xfId="22330"/>
    <cellStyle name="Normal 2 7 3 3 4 4" xfId="22331"/>
    <cellStyle name="Normal 2 7 3 3 5" xfId="22332"/>
    <cellStyle name="Normal 2 7 3 3 5 2" xfId="22333"/>
    <cellStyle name="Normal 2 7 3 3 6" xfId="22334"/>
    <cellStyle name="Normal 2 7 3 3 7" xfId="22335"/>
    <cellStyle name="Normal 2 7 3 4" xfId="22336"/>
    <cellStyle name="Normal 2 7 3 4 2" xfId="22337"/>
    <cellStyle name="Normal 2 7 3 4 2 2" xfId="22338"/>
    <cellStyle name="Normal 2 7 3 4 2 2 2" xfId="22339"/>
    <cellStyle name="Normal 2 7 3 4 2 2 2 2" xfId="22340"/>
    <cellStyle name="Normal 2 7 3 4 2 2 3" xfId="22341"/>
    <cellStyle name="Normal 2 7 3 4 2 2 4" xfId="22342"/>
    <cellStyle name="Normal 2 7 3 4 2 3" xfId="22343"/>
    <cellStyle name="Normal 2 7 3 4 2 3 2" xfId="22344"/>
    <cellStyle name="Normal 2 7 3 4 2 4" xfId="22345"/>
    <cellStyle name="Normal 2 7 3 4 2 5" xfId="22346"/>
    <cellStyle name="Normal 2 7 3 4 3" xfId="22347"/>
    <cellStyle name="Normal 2 7 3 4 3 2" xfId="22348"/>
    <cellStyle name="Normal 2 7 3 4 3 2 2" xfId="22349"/>
    <cellStyle name="Normal 2 7 3 4 3 3" xfId="22350"/>
    <cellStyle name="Normal 2 7 3 4 3 4" xfId="22351"/>
    <cellStyle name="Normal 2 7 3 4 4" xfId="22352"/>
    <cellStyle name="Normal 2 7 3 4 4 2" xfId="22353"/>
    <cellStyle name="Normal 2 7 3 4 4 2 2" xfId="22354"/>
    <cellStyle name="Normal 2 7 3 4 4 3" xfId="22355"/>
    <cellStyle name="Normal 2 7 3 4 4 4" xfId="22356"/>
    <cellStyle name="Normal 2 7 3 4 5" xfId="22357"/>
    <cellStyle name="Normal 2 7 3 4 5 2" xfId="22358"/>
    <cellStyle name="Normal 2 7 3 4 6" xfId="22359"/>
    <cellStyle name="Normal 2 7 3 4 7" xfId="22360"/>
    <cellStyle name="Normal 2 7 3 5" xfId="22361"/>
    <cellStyle name="Normal 2 7 3 5 2" xfId="22362"/>
    <cellStyle name="Normal 2 7 3 5 2 2" xfId="22363"/>
    <cellStyle name="Normal 2 7 3 5 2 2 2" xfId="22364"/>
    <cellStyle name="Normal 2 7 3 5 2 3" xfId="22365"/>
    <cellStyle name="Normal 2 7 3 5 2 4" xfId="22366"/>
    <cellStyle name="Normal 2 7 3 5 3" xfId="22367"/>
    <cellStyle name="Normal 2 7 3 5 3 2" xfId="22368"/>
    <cellStyle name="Normal 2 7 3 5 4" xfId="22369"/>
    <cellStyle name="Normal 2 7 3 5 5" xfId="22370"/>
    <cellStyle name="Normal 2 7 3 6" xfId="22371"/>
    <cellStyle name="Normal 2 7 3 6 2" xfId="22372"/>
    <cellStyle name="Normal 2 7 3 6 2 2" xfId="22373"/>
    <cellStyle name="Normal 2 7 3 6 3" xfId="22374"/>
    <cellStyle name="Normal 2 7 3 6 4" xfId="22375"/>
    <cellStyle name="Normal 2 7 3 7" xfId="22376"/>
    <cellStyle name="Normal 2 7 3 7 2" xfId="22377"/>
    <cellStyle name="Normal 2 7 3 7 2 2" xfId="22378"/>
    <cellStyle name="Normal 2 7 3 7 3" xfId="22379"/>
    <cellStyle name="Normal 2 7 3 7 4" xfId="22380"/>
    <cellStyle name="Normal 2 7 3 8" xfId="22381"/>
    <cellStyle name="Normal 2 7 3 8 2" xfId="22382"/>
    <cellStyle name="Normal 2 7 3 9" xfId="22383"/>
    <cellStyle name="Normal 2 7 3_Tab1" xfId="22384"/>
    <cellStyle name="Normal 2 7 4" xfId="22385"/>
    <cellStyle name="Normal 2 7 4 2" xfId="22386"/>
    <cellStyle name="Normal 2 7 4 2 2" xfId="22387"/>
    <cellStyle name="Normal 2 7 4 2 2 2" xfId="22388"/>
    <cellStyle name="Normal 2 7 4 2 2 2 2" xfId="22389"/>
    <cellStyle name="Normal 2 7 4 2 2 2 2 2" xfId="22390"/>
    <cellStyle name="Normal 2 7 4 2 2 2 3" xfId="22391"/>
    <cellStyle name="Normal 2 7 4 2 2 2 4" xfId="22392"/>
    <cellStyle name="Normal 2 7 4 2 2 3" xfId="22393"/>
    <cellStyle name="Normal 2 7 4 2 2 3 2" xfId="22394"/>
    <cellStyle name="Normal 2 7 4 2 2 4" xfId="22395"/>
    <cellStyle name="Normal 2 7 4 2 2 5" xfId="22396"/>
    <cellStyle name="Normal 2 7 4 2 3" xfId="22397"/>
    <cellStyle name="Normal 2 7 4 2 3 2" xfId="22398"/>
    <cellStyle name="Normal 2 7 4 2 3 2 2" xfId="22399"/>
    <cellStyle name="Normal 2 7 4 2 3 3" xfId="22400"/>
    <cellStyle name="Normal 2 7 4 2 3 4" xfId="22401"/>
    <cellStyle name="Normal 2 7 4 2 4" xfId="22402"/>
    <cellStyle name="Normal 2 7 4 2 4 2" xfId="22403"/>
    <cellStyle name="Normal 2 7 4 2 4 2 2" xfId="22404"/>
    <cellStyle name="Normal 2 7 4 2 4 3" xfId="22405"/>
    <cellStyle name="Normal 2 7 4 2 4 4" xfId="22406"/>
    <cellStyle name="Normal 2 7 4 2 5" xfId="22407"/>
    <cellStyle name="Normal 2 7 4 2 5 2" xfId="22408"/>
    <cellStyle name="Normal 2 7 4 2 6" xfId="22409"/>
    <cellStyle name="Normal 2 7 4 2 7" xfId="22410"/>
    <cellStyle name="Normal 2 7 4 3" xfId="22411"/>
    <cellStyle name="Normal 2 7 4 3 2" xfId="22412"/>
    <cellStyle name="Normal 2 7 4 3 2 2" xfId="22413"/>
    <cellStyle name="Normal 2 7 4 3 2 2 2" xfId="22414"/>
    <cellStyle name="Normal 2 7 4 3 2 2 2 2" xfId="22415"/>
    <cellStyle name="Normal 2 7 4 3 2 2 3" xfId="22416"/>
    <cellStyle name="Normal 2 7 4 3 2 2 4" xfId="22417"/>
    <cellStyle name="Normal 2 7 4 3 2 3" xfId="22418"/>
    <cellStyle name="Normal 2 7 4 3 2 3 2" xfId="22419"/>
    <cellStyle name="Normal 2 7 4 3 2 4" xfId="22420"/>
    <cellStyle name="Normal 2 7 4 3 2 5" xfId="22421"/>
    <cellStyle name="Normal 2 7 4 3 3" xfId="22422"/>
    <cellStyle name="Normal 2 7 4 3 3 2" xfId="22423"/>
    <cellStyle name="Normal 2 7 4 3 3 2 2" xfId="22424"/>
    <cellStyle name="Normal 2 7 4 3 3 3" xfId="22425"/>
    <cellStyle name="Normal 2 7 4 3 3 4" xfId="22426"/>
    <cellStyle name="Normal 2 7 4 3 4" xfId="22427"/>
    <cellStyle name="Normal 2 7 4 3 4 2" xfId="22428"/>
    <cellStyle name="Normal 2 7 4 3 4 2 2" xfId="22429"/>
    <cellStyle name="Normal 2 7 4 3 4 3" xfId="22430"/>
    <cellStyle name="Normal 2 7 4 3 4 4" xfId="22431"/>
    <cellStyle name="Normal 2 7 4 3 5" xfId="22432"/>
    <cellStyle name="Normal 2 7 4 3 5 2" xfId="22433"/>
    <cellStyle name="Normal 2 7 4 3 6" xfId="22434"/>
    <cellStyle name="Normal 2 7 4 3 7" xfId="22435"/>
    <cellStyle name="Normal 2 7 4 4" xfId="22436"/>
    <cellStyle name="Normal 2 7 4 4 2" xfId="22437"/>
    <cellStyle name="Normal 2 7 4 4 2 2" xfId="22438"/>
    <cellStyle name="Normal 2 7 4 4 2 2 2" xfId="22439"/>
    <cellStyle name="Normal 2 7 4 4 2 3" xfId="22440"/>
    <cellStyle name="Normal 2 7 4 4 2 4" xfId="22441"/>
    <cellStyle name="Normal 2 7 4 4 3" xfId="22442"/>
    <cellStyle name="Normal 2 7 4 4 3 2" xfId="22443"/>
    <cellStyle name="Normal 2 7 4 4 4" xfId="22444"/>
    <cellStyle name="Normal 2 7 4 4 5" xfId="22445"/>
    <cellStyle name="Normal 2 7 4 5" xfId="22446"/>
    <cellStyle name="Normal 2 7 4 5 2" xfId="22447"/>
    <cellStyle name="Normal 2 7 4 5 2 2" xfId="22448"/>
    <cellStyle name="Normal 2 7 4 5 3" xfId="22449"/>
    <cellStyle name="Normal 2 7 4 5 4" xfId="22450"/>
    <cellStyle name="Normal 2 7 4 6" xfId="22451"/>
    <cellStyle name="Normal 2 7 4 6 2" xfId="22452"/>
    <cellStyle name="Normal 2 7 4 6 2 2" xfId="22453"/>
    <cellStyle name="Normal 2 7 4 6 3" xfId="22454"/>
    <cellStyle name="Normal 2 7 4 6 4" xfId="22455"/>
    <cellStyle name="Normal 2 7 4 7" xfId="22456"/>
    <cellStyle name="Normal 2 7 4 7 2" xfId="22457"/>
    <cellStyle name="Normal 2 7 4 8" xfId="22458"/>
    <cellStyle name="Normal 2 7 4 9" xfId="22459"/>
    <cellStyle name="Normal 2 7 4_Tab1" xfId="22460"/>
    <cellStyle name="Normal 2 7 5" xfId="22461"/>
    <cellStyle name="Normal 2 7 5 2" xfId="22462"/>
    <cellStyle name="Normal 2 7 5 2 2" xfId="22463"/>
    <cellStyle name="Normal 2 7 5 2 2 2" xfId="22464"/>
    <cellStyle name="Normal 2 7 5 2 2 2 2" xfId="22465"/>
    <cellStyle name="Normal 2 7 5 2 2 3" xfId="22466"/>
    <cellStyle name="Normal 2 7 5 2 2 4" xfId="22467"/>
    <cellStyle name="Normal 2 7 5 2 3" xfId="22468"/>
    <cellStyle name="Normal 2 7 5 2 3 2" xfId="22469"/>
    <cellStyle name="Normal 2 7 5 2 4" xfId="22470"/>
    <cellStyle name="Normal 2 7 5 2 5" xfId="22471"/>
    <cellStyle name="Normal 2 7 5 3" xfId="22472"/>
    <cellStyle name="Normal 2 7 5 3 2" xfId="22473"/>
    <cellStyle name="Normal 2 7 5 3 2 2" xfId="22474"/>
    <cellStyle name="Normal 2 7 5 3 3" xfId="22475"/>
    <cellStyle name="Normal 2 7 5 3 4" xfId="22476"/>
    <cellStyle name="Normal 2 7 5 4" xfId="22477"/>
    <cellStyle name="Normal 2 7 5 4 2" xfId="22478"/>
    <cellStyle name="Normal 2 7 5 4 2 2" xfId="22479"/>
    <cellStyle name="Normal 2 7 5 4 3" xfId="22480"/>
    <cellStyle name="Normal 2 7 5 4 4" xfId="22481"/>
    <cellStyle name="Normal 2 7 5 5" xfId="22482"/>
    <cellStyle name="Normal 2 7 5 5 2" xfId="22483"/>
    <cellStyle name="Normal 2 7 5 6" xfId="22484"/>
    <cellStyle name="Normal 2 7 5 7" xfId="22485"/>
    <cellStyle name="Normal 2 7 6" xfId="22486"/>
    <cellStyle name="Normal 2 7 6 2" xfId="22487"/>
    <cellStyle name="Normal 2 7 6 2 2" xfId="22488"/>
    <cellStyle name="Normal 2 7 6 2 2 2" xfId="22489"/>
    <cellStyle name="Normal 2 7 6 2 2 2 2" xfId="22490"/>
    <cellStyle name="Normal 2 7 6 2 2 3" xfId="22491"/>
    <cellStyle name="Normal 2 7 6 2 2 4" xfId="22492"/>
    <cellStyle name="Normal 2 7 6 2 3" xfId="22493"/>
    <cellStyle name="Normal 2 7 6 2 3 2" xfId="22494"/>
    <cellStyle name="Normal 2 7 6 2 4" xfId="22495"/>
    <cellStyle name="Normal 2 7 6 2 5" xfId="22496"/>
    <cellStyle name="Normal 2 7 6 3" xfId="22497"/>
    <cellStyle name="Normal 2 7 6 3 2" xfId="22498"/>
    <cellStyle name="Normal 2 7 6 3 2 2" xfId="22499"/>
    <cellStyle name="Normal 2 7 6 3 3" xfId="22500"/>
    <cellStyle name="Normal 2 7 6 3 4" xfId="22501"/>
    <cellStyle name="Normal 2 7 6 4" xfId="22502"/>
    <cellStyle name="Normal 2 7 6 4 2" xfId="22503"/>
    <cellStyle name="Normal 2 7 6 4 2 2" xfId="22504"/>
    <cellStyle name="Normal 2 7 6 4 3" xfId="22505"/>
    <cellStyle name="Normal 2 7 6 4 4" xfId="22506"/>
    <cellStyle name="Normal 2 7 6 5" xfId="22507"/>
    <cellStyle name="Normal 2 7 6 5 2" xfId="22508"/>
    <cellStyle name="Normal 2 7 6 6" xfId="22509"/>
    <cellStyle name="Normal 2 7 6 7" xfId="22510"/>
    <cellStyle name="Normal 2 7 7" xfId="22511"/>
    <cellStyle name="Normal 2 7 7 2" xfId="22512"/>
    <cellStyle name="Normal 2 7 7 2 2" xfId="22513"/>
    <cellStyle name="Normal 2 7 7 2 2 2" xfId="22514"/>
    <cellStyle name="Normal 2 7 7 2 3" xfId="22515"/>
    <cellStyle name="Normal 2 7 7 2 4" xfId="22516"/>
    <cellStyle name="Normal 2 7 7 3" xfId="22517"/>
    <cellStyle name="Normal 2 7 7 3 2" xfId="22518"/>
    <cellStyle name="Normal 2 7 7 4" xfId="22519"/>
    <cellStyle name="Normal 2 7 7 5" xfId="22520"/>
    <cellStyle name="Normal 2 7 8" xfId="22521"/>
    <cellStyle name="Normal 2 7 8 2" xfId="22522"/>
    <cellStyle name="Normal 2 7 8 2 2" xfId="22523"/>
    <cellStyle name="Normal 2 7 8 3" xfId="22524"/>
    <cellStyle name="Normal 2 7 8 4" xfId="22525"/>
    <cellStyle name="Normal 2 7 9" xfId="22526"/>
    <cellStyle name="Normal 2 7 9 2" xfId="22527"/>
    <cellStyle name="Normal 2 7 9 2 2" xfId="22528"/>
    <cellStyle name="Normal 2 7 9 3" xfId="22529"/>
    <cellStyle name="Normal 2 7 9 4" xfId="22530"/>
    <cellStyle name="Normal 2 7_Tab1" xfId="22531"/>
    <cellStyle name="Normal 2 8" xfId="22532"/>
    <cellStyle name="Normal 2 8 10" xfId="22533"/>
    <cellStyle name="Normal 2 8 10 2" xfId="22534"/>
    <cellStyle name="Normal 2 8 11" xfId="22535"/>
    <cellStyle name="Normal 2 8 12" xfId="22536"/>
    <cellStyle name="Normal 2 8 2" xfId="22537"/>
    <cellStyle name="Normal 2 8 2 10" xfId="22538"/>
    <cellStyle name="Normal 2 8 2 11" xfId="22539"/>
    <cellStyle name="Normal 2 8 2 2" xfId="22540"/>
    <cellStyle name="Normal 2 8 2 2 10" xfId="22541"/>
    <cellStyle name="Normal 2 8 2 2 2" xfId="22542"/>
    <cellStyle name="Normal 2 8 2 2 2 2" xfId="22543"/>
    <cellStyle name="Normal 2 8 2 2 2 2 2" xfId="22544"/>
    <cellStyle name="Normal 2 8 2 2 2 2 2 2" xfId="22545"/>
    <cellStyle name="Normal 2 8 2 2 2 2 2 2 2" xfId="22546"/>
    <cellStyle name="Normal 2 8 2 2 2 2 2 2 2 2" xfId="22547"/>
    <cellStyle name="Normal 2 8 2 2 2 2 2 2 3" xfId="22548"/>
    <cellStyle name="Normal 2 8 2 2 2 2 2 2 4" xfId="22549"/>
    <cellStyle name="Normal 2 8 2 2 2 2 2 3" xfId="22550"/>
    <cellStyle name="Normal 2 8 2 2 2 2 2 3 2" xfId="22551"/>
    <cellStyle name="Normal 2 8 2 2 2 2 2 4" xfId="22552"/>
    <cellStyle name="Normal 2 8 2 2 2 2 2 5" xfId="22553"/>
    <cellStyle name="Normal 2 8 2 2 2 2 3" xfId="22554"/>
    <cellStyle name="Normal 2 8 2 2 2 2 3 2" xfId="22555"/>
    <cellStyle name="Normal 2 8 2 2 2 2 3 2 2" xfId="22556"/>
    <cellStyle name="Normal 2 8 2 2 2 2 3 3" xfId="22557"/>
    <cellStyle name="Normal 2 8 2 2 2 2 3 4" xfId="22558"/>
    <cellStyle name="Normal 2 8 2 2 2 2 4" xfId="22559"/>
    <cellStyle name="Normal 2 8 2 2 2 2 4 2" xfId="22560"/>
    <cellStyle name="Normal 2 8 2 2 2 2 4 2 2" xfId="22561"/>
    <cellStyle name="Normal 2 8 2 2 2 2 4 3" xfId="22562"/>
    <cellStyle name="Normal 2 8 2 2 2 2 4 4" xfId="22563"/>
    <cellStyle name="Normal 2 8 2 2 2 2 5" xfId="22564"/>
    <cellStyle name="Normal 2 8 2 2 2 2 5 2" xfId="22565"/>
    <cellStyle name="Normal 2 8 2 2 2 2 6" xfId="22566"/>
    <cellStyle name="Normal 2 8 2 2 2 2 7" xfId="22567"/>
    <cellStyle name="Normal 2 8 2 2 2 3" xfId="22568"/>
    <cellStyle name="Normal 2 8 2 2 2 3 2" xfId="22569"/>
    <cellStyle name="Normal 2 8 2 2 2 3 2 2" xfId="22570"/>
    <cellStyle name="Normal 2 8 2 2 2 3 2 2 2" xfId="22571"/>
    <cellStyle name="Normal 2 8 2 2 2 3 2 2 2 2" xfId="22572"/>
    <cellStyle name="Normal 2 8 2 2 2 3 2 2 3" xfId="22573"/>
    <cellStyle name="Normal 2 8 2 2 2 3 2 2 4" xfId="22574"/>
    <cellStyle name="Normal 2 8 2 2 2 3 2 3" xfId="22575"/>
    <cellStyle name="Normal 2 8 2 2 2 3 2 3 2" xfId="22576"/>
    <cellStyle name="Normal 2 8 2 2 2 3 2 4" xfId="22577"/>
    <cellStyle name="Normal 2 8 2 2 2 3 2 5" xfId="22578"/>
    <cellStyle name="Normal 2 8 2 2 2 3 3" xfId="22579"/>
    <cellStyle name="Normal 2 8 2 2 2 3 3 2" xfId="22580"/>
    <cellStyle name="Normal 2 8 2 2 2 3 3 2 2" xfId="22581"/>
    <cellStyle name="Normal 2 8 2 2 2 3 3 3" xfId="22582"/>
    <cellStyle name="Normal 2 8 2 2 2 3 3 4" xfId="22583"/>
    <cellStyle name="Normal 2 8 2 2 2 3 4" xfId="22584"/>
    <cellStyle name="Normal 2 8 2 2 2 3 4 2" xfId="22585"/>
    <cellStyle name="Normal 2 8 2 2 2 3 4 2 2" xfId="22586"/>
    <cellStyle name="Normal 2 8 2 2 2 3 4 3" xfId="22587"/>
    <cellStyle name="Normal 2 8 2 2 2 3 4 4" xfId="22588"/>
    <cellStyle name="Normal 2 8 2 2 2 3 5" xfId="22589"/>
    <cellStyle name="Normal 2 8 2 2 2 3 5 2" xfId="22590"/>
    <cellStyle name="Normal 2 8 2 2 2 3 6" xfId="22591"/>
    <cellStyle name="Normal 2 8 2 2 2 3 7" xfId="22592"/>
    <cellStyle name="Normal 2 8 2 2 2 4" xfId="22593"/>
    <cellStyle name="Normal 2 8 2 2 2 4 2" xfId="22594"/>
    <cellStyle name="Normal 2 8 2 2 2 4 2 2" xfId="22595"/>
    <cellStyle name="Normal 2 8 2 2 2 4 2 2 2" xfId="22596"/>
    <cellStyle name="Normal 2 8 2 2 2 4 2 3" xfId="22597"/>
    <cellStyle name="Normal 2 8 2 2 2 4 2 4" xfId="22598"/>
    <cellStyle name="Normal 2 8 2 2 2 4 3" xfId="22599"/>
    <cellStyle name="Normal 2 8 2 2 2 4 3 2" xfId="22600"/>
    <cellStyle name="Normal 2 8 2 2 2 4 4" xfId="22601"/>
    <cellStyle name="Normal 2 8 2 2 2 4 5" xfId="22602"/>
    <cellStyle name="Normal 2 8 2 2 2 5" xfId="22603"/>
    <cellStyle name="Normal 2 8 2 2 2 5 2" xfId="22604"/>
    <cellStyle name="Normal 2 8 2 2 2 5 2 2" xfId="22605"/>
    <cellStyle name="Normal 2 8 2 2 2 5 3" xfId="22606"/>
    <cellStyle name="Normal 2 8 2 2 2 5 4" xfId="22607"/>
    <cellStyle name="Normal 2 8 2 2 2 6" xfId="22608"/>
    <cellStyle name="Normal 2 8 2 2 2 6 2" xfId="22609"/>
    <cellStyle name="Normal 2 8 2 2 2 6 2 2" xfId="22610"/>
    <cellStyle name="Normal 2 8 2 2 2 6 3" xfId="22611"/>
    <cellStyle name="Normal 2 8 2 2 2 6 4" xfId="22612"/>
    <cellStyle name="Normal 2 8 2 2 2 7" xfId="22613"/>
    <cellStyle name="Normal 2 8 2 2 2 7 2" xfId="22614"/>
    <cellStyle name="Normal 2 8 2 2 2 8" xfId="22615"/>
    <cellStyle name="Normal 2 8 2 2 2 9" xfId="22616"/>
    <cellStyle name="Normal 2 8 2 2 2_Tab1" xfId="22617"/>
    <cellStyle name="Normal 2 8 2 2 3" xfId="22618"/>
    <cellStyle name="Normal 2 8 2 2 3 2" xfId="22619"/>
    <cellStyle name="Normal 2 8 2 2 3 2 2" xfId="22620"/>
    <cellStyle name="Normal 2 8 2 2 3 2 2 2" xfId="22621"/>
    <cellStyle name="Normal 2 8 2 2 3 2 2 2 2" xfId="22622"/>
    <cellStyle name="Normal 2 8 2 2 3 2 2 3" xfId="22623"/>
    <cellStyle name="Normal 2 8 2 2 3 2 2 4" xfId="22624"/>
    <cellStyle name="Normal 2 8 2 2 3 2 3" xfId="22625"/>
    <cellStyle name="Normal 2 8 2 2 3 2 3 2" xfId="22626"/>
    <cellStyle name="Normal 2 8 2 2 3 2 4" xfId="22627"/>
    <cellStyle name="Normal 2 8 2 2 3 2 5" xfId="22628"/>
    <cellStyle name="Normal 2 8 2 2 3 3" xfId="22629"/>
    <cellStyle name="Normal 2 8 2 2 3 3 2" xfId="22630"/>
    <cellStyle name="Normal 2 8 2 2 3 3 2 2" xfId="22631"/>
    <cellStyle name="Normal 2 8 2 2 3 3 3" xfId="22632"/>
    <cellStyle name="Normal 2 8 2 2 3 3 4" xfId="22633"/>
    <cellStyle name="Normal 2 8 2 2 3 4" xfId="22634"/>
    <cellStyle name="Normal 2 8 2 2 3 4 2" xfId="22635"/>
    <cellStyle name="Normal 2 8 2 2 3 4 2 2" xfId="22636"/>
    <cellStyle name="Normal 2 8 2 2 3 4 3" xfId="22637"/>
    <cellStyle name="Normal 2 8 2 2 3 4 4" xfId="22638"/>
    <cellStyle name="Normal 2 8 2 2 3 5" xfId="22639"/>
    <cellStyle name="Normal 2 8 2 2 3 5 2" xfId="22640"/>
    <cellStyle name="Normal 2 8 2 2 3 6" xfId="22641"/>
    <cellStyle name="Normal 2 8 2 2 3 7" xfId="22642"/>
    <cellStyle name="Normal 2 8 2 2 4" xfId="22643"/>
    <cellStyle name="Normal 2 8 2 2 4 2" xfId="22644"/>
    <cellStyle name="Normal 2 8 2 2 4 2 2" xfId="22645"/>
    <cellStyle name="Normal 2 8 2 2 4 2 2 2" xfId="22646"/>
    <cellStyle name="Normal 2 8 2 2 4 2 2 2 2" xfId="22647"/>
    <cellStyle name="Normal 2 8 2 2 4 2 2 3" xfId="22648"/>
    <cellStyle name="Normal 2 8 2 2 4 2 2 4" xfId="22649"/>
    <cellStyle name="Normal 2 8 2 2 4 2 3" xfId="22650"/>
    <cellStyle name="Normal 2 8 2 2 4 2 3 2" xfId="22651"/>
    <cellStyle name="Normal 2 8 2 2 4 2 4" xfId="22652"/>
    <cellStyle name="Normal 2 8 2 2 4 2 5" xfId="22653"/>
    <cellStyle name="Normal 2 8 2 2 4 3" xfId="22654"/>
    <cellStyle name="Normal 2 8 2 2 4 3 2" xfId="22655"/>
    <cellStyle name="Normal 2 8 2 2 4 3 2 2" xfId="22656"/>
    <cellStyle name="Normal 2 8 2 2 4 3 3" xfId="22657"/>
    <cellStyle name="Normal 2 8 2 2 4 3 4" xfId="22658"/>
    <cellStyle name="Normal 2 8 2 2 4 4" xfId="22659"/>
    <cellStyle name="Normal 2 8 2 2 4 4 2" xfId="22660"/>
    <cellStyle name="Normal 2 8 2 2 4 4 2 2" xfId="22661"/>
    <cellStyle name="Normal 2 8 2 2 4 4 3" xfId="22662"/>
    <cellStyle name="Normal 2 8 2 2 4 4 4" xfId="22663"/>
    <cellStyle name="Normal 2 8 2 2 4 5" xfId="22664"/>
    <cellStyle name="Normal 2 8 2 2 4 5 2" xfId="22665"/>
    <cellStyle name="Normal 2 8 2 2 4 6" xfId="22666"/>
    <cellStyle name="Normal 2 8 2 2 4 7" xfId="22667"/>
    <cellStyle name="Normal 2 8 2 2 5" xfId="22668"/>
    <cellStyle name="Normal 2 8 2 2 5 2" xfId="22669"/>
    <cellStyle name="Normal 2 8 2 2 5 2 2" xfId="22670"/>
    <cellStyle name="Normal 2 8 2 2 5 2 2 2" xfId="22671"/>
    <cellStyle name="Normal 2 8 2 2 5 2 3" xfId="22672"/>
    <cellStyle name="Normal 2 8 2 2 5 2 4" xfId="22673"/>
    <cellStyle name="Normal 2 8 2 2 5 3" xfId="22674"/>
    <cellStyle name="Normal 2 8 2 2 5 3 2" xfId="22675"/>
    <cellStyle name="Normal 2 8 2 2 5 4" xfId="22676"/>
    <cellStyle name="Normal 2 8 2 2 5 5" xfId="22677"/>
    <cellStyle name="Normal 2 8 2 2 6" xfId="22678"/>
    <cellStyle name="Normal 2 8 2 2 6 2" xfId="22679"/>
    <cellStyle name="Normal 2 8 2 2 6 2 2" xfId="22680"/>
    <cellStyle name="Normal 2 8 2 2 6 3" xfId="22681"/>
    <cellStyle name="Normal 2 8 2 2 6 4" xfId="22682"/>
    <cellStyle name="Normal 2 8 2 2 7" xfId="22683"/>
    <cellStyle name="Normal 2 8 2 2 7 2" xfId="22684"/>
    <cellStyle name="Normal 2 8 2 2 7 2 2" xfId="22685"/>
    <cellStyle name="Normal 2 8 2 2 7 3" xfId="22686"/>
    <cellStyle name="Normal 2 8 2 2 7 4" xfId="22687"/>
    <cellStyle name="Normal 2 8 2 2 8" xfId="22688"/>
    <cellStyle name="Normal 2 8 2 2 8 2" xfId="22689"/>
    <cellStyle name="Normal 2 8 2 2 9" xfId="22690"/>
    <cellStyle name="Normal 2 8 2 2_Tab1" xfId="22691"/>
    <cellStyle name="Normal 2 8 2 3" xfId="22692"/>
    <cellStyle name="Normal 2 8 2 3 2" xfId="22693"/>
    <cellStyle name="Normal 2 8 2 3 2 2" xfId="22694"/>
    <cellStyle name="Normal 2 8 2 3 2 2 2" xfId="22695"/>
    <cellStyle name="Normal 2 8 2 3 2 2 2 2" xfId="22696"/>
    <cellStyle name="Normal 2 8 2 3 2 2 2 2 2" xfId="22697"/>
    <cellStyle name="Normal 2 8 2 3 2 2 2 3" xfId="22698"/>
    <cellStyle name="Normal 2 8 2 3 2 2 2 4" xfId="22699"/>
    <cellStyle name="Normal 2 8 2 3 2 2 3" xfId="22700"/>
    <cellStyle name="Normal 2 8 2 3 2 2 3 2" xfId="22701"/>
    <cellStyle name="Normal 2 8 2 3 2 2 4" xfId="22702"/>
    <cellStyle name="Normal 2 8 2 3 2 2 5" xfId="22703"/>
    <cellStyle name="Normal 2 8 2 3 2 3" xfId="22704"/>
    <cellStyle name="Normal 2 8 2 3 2 3 2" xfId="22705"/>
    <cellStyle name="Normal 2 8 2 3 2 3 2 2" xfId="22706"/>
    <cellStyle name="Normal 2 8 2 3 2 3 3" xfId="22707"/>
    <cellStyle name="Normal 2 8 2 3 2 3 4" xfId="22708"/>
    <cellStyle name="Normal 2 8 2 3 2 4" xfId="22709"/>
    <cellStyle name="Normal 2 8 2 3 2 4 2" xfId="22710"/>
    <cellStyle name="Normal 2 8 2 3 2 4 2 2" xfId="22711"/>
    <cellStyle name="Normal 2 8 2 3 2 4 3" xfId="22712"/>
    <cellStyle name="Normal 2 8 2 3 2 4 4" xfId="22713"/>
    <cellStyle name="Normal 2 8 2 3 2 5" xfId="22714"/>
    <cellStyle name="Normal 2 8 2 3 2 5 2" xfId="22715"/>
    <cellStyle name="Normal 2 8 2 3 2 6" xfId="22716"/>
    <cellStyle name="Normal 2 8 2 3 2 7" xfId="22717"/>
    <cellStyle name="Normal 2 8 2 3 3" xfId="22718"/>
    <cellStyle name="Normal 2 8 2 3 3 2" xfId="22719"/>
    <cellStyle name="Normal 2 8 2 3 3 2 2" xfId="22720"/>
    <cellStyle name="Normal 2 8 2 3 3 2 2 2" xfId="22721"/>
    <cellStyle name="Normal 2 8 2 3 3 2 2 2 2" xfId="22722"/>
    <cellStyle name="Normal 2 8 2 3 3 2 2 3" xfId="22723"/>
    <cellStyle name="Normal 2 8 2 3 3 2 2 4" xfId="22724"/>
    <cellStyle name="Normal 2 8 2 3 3 2 3" xfId="22725"/>
    <cellStyle name="Normal 2 8 2 3 3 2 3 2" xfId="22726"/>
    <cellStyle name="Normal 2 8 2 3 3 2 4" xfId="22727"/>
    <cellStyle name="Normal 2 8 2 3 3 2 5" xfId="22728"/>
    <cellStyle name="Normal 2 8 2 3 3 3" xfId="22729"/>
    <cellStyle name="Normal 2 8 2 3 3 3 2" xfId="22730"/>
    <cellStyle name="Normal 2 8 2 3 3 3 2 2" xfId="22731"/>
    <cellStyle name="Normal 2 8 2 3 3 3 3" xfId="22732"/>
    <cellStyle name="Normal 2 8 2 3 3 3 4" xfId="22733"/>
    <cellStyle name="Normal 2 8 2 3 3 4" xfId="22734"/>
    <cellStyle name="Normal 2 8 2 3 3 4 2" xfId="22735"/>
    <cellStyle name="Normal 2 8 2 3 3 4 2 2" xfId="22736"/>
    <cellStyle name="Normal 2 8 2 3 3 4 3" xfId="22737"/>
    <cellStyle name="Normal 2 8 2 3 3 4 4" xfId="22738"/>
    <cellStyle name="Normal 2 8 2 3 3 5" xfId="22739"/>
    <cellStyle name="Normal 2 8 2 3 3 5 2" xfId="22740"/>
    <cellStyle name="Normal 2 8 2 3 3 6" xfId="22741"/>
    <cellStyle name="Normal 2 8 2 3 3 7" xfId="22742"/>
    <cellStyle name="Normal 2 8 2 3 4" xfId="22743"/>
    <cellStyle name="Normal 2 8 2 3 4 2" xfId="22744"/>
    <cellStyle name="Normal 2 8 2 3 4 2 2" xfId="22745"/>
    <cellStyle name="Normal 2 8 2 3 4 2 2 2" xfId="22746"/>
    <cellStyle name="Normal 2 8 2 3 4 2 3" xfId="22747"/>
    <cellStyle name="Normal 2 8 2 3 4 2 4" xfId="22748"/>
    <cellStyle name="Normal 2 8 2 3 4 3" xfId="22749"/>
    <cellStyle name="Normal 2 8 2 3 4 3 2" xfId="22750"/>
    <cellStyle name="Normal 2 8 2 3 4 4" xfId="22751"/>
    <cellStyle name="Normal 2 8 2 3 4 5" xfId="22752"/>
    <cellStyle name="Normal 2 8 2 3 5" xfId="22753"/>
    <cellStyle name="Normal 2 8 2 3 5 2" xfId="22754"/>
    <cellStyle name="Normal 2 8 2 3 5 2 2" xfId="22755"/>
    <cellStyle name="Normal 2 8 2 3 5 3" xfId="22756"/>
    <cellStyle name="Normal 2 8 2 3 5 4" xfId="22757"/>
    <cellStyle name="Normal 2 8 2 3 6" xfId="22758"/>
    <cellStyle name="Normal 2 8 2 3 6 2" xfId="22759"/>
    <cellStyle name="Normal 2 8 2 3 6 2 2" xfId="22760"/>
    <cellStyle name="Normal 2 8 2 3 6 3" xfId="22761"/>
    <cellStyle name="Normal 2 8 2 3 6 4" xfId="22762"/>
    <cellStyle name="Normal 2 8 2 3 7" xfId="22763"/>
    <cellStyle name="Normal 2 8 2 3 7 2" xfId="22764"/>
    <cellStyle name="Normal 2 8 2 3 8" xfId="22765"/>
    <cellStyle name="Normal 2 8 2 3 9" xfId="22766"/>
    <cellStyle name="Normal 2 8 2 3_Tab1" xfId="22767"/>
    <cellStyle name="Normal 2 8 2 4" xfId="22768"/>
    <cellStyle name="Normal 2 8 2 4 2" xfId="22769"/>
    <cellStyle name="Normal 2 8 2 4 2 2" xfId="22770"/>
    <cellStyle name="Normal 2 8 2 4 2 2 2" xfId="22771"/>
    <cellStyle name="Normal 2 8 2 4 2 2 2 2" xfId="22772"/>
    <cellStyle name="Normal 2 8 2 4 2 2 3" xfId="22773"/>
    <cellStyle name="Normal 2 8 2 4 2 2 4" xfId="22774"/>
    <cellStyle name="Normal 2 8 2 4 2 3" xfId="22775"/>
    <cellStyle name="Normal 2 8 2 4 2 3 2" xfId="22776"/>
    <cellStyle name="Normal 2 8 2 4 2 4" xfId="22777"/>
    <cellStyle name="Normal 2 8 2 4 2 5" xfId="22778"/>
    <cellStyle name="Normal 2 8 2 4 3" xfId="22779"/>
    <cellStyle name="Normal 2 8 2 4 3 2" xfId="22780"/>
    <cellStyle name="Normal 2 8 2 4 3 2 2" xfId="22781"/>
    <cellStyle name="Normal 2 8 2 4 3 3" xfId="22782"/>
    <cellStyle name="Normal 2 8 2 4 3 4" xfId="22783"/>
    <cellStyle name="Normal 2 8 2 4 4" xfId="22784"/>
    <cellStyle name="Normal 2 8 2 4 4 2" xfId="22785"/>
    <cellStyle name="Normal 2 8 2 4 4 2 2" xfId="22786"/>
    <cellStyle name="Normal 2 8 2 4 4 3" xfId="22787"/>
    <cellStyle name="Normal 2 8 2 4 4 4" xfId="22788"/>
    <cellStyle name="Normal 2 8 2 4 5" xfId="22789"/>
    <cellStyle name="Normal 2 8 2 4 5 2" xfId="22790"/>
    <cellStyle name="Normal 2 8 2 4 6" xfId="22791"/>
    <cellStyle name="Normal 2 8 2 4 7" xfId="22792"/>
    <cellStyle name="Normal 2 8 2 5" xfId="22793"/>
    <cellStyle name="Normal 2 8 2 5 2" xfId="22794"/>
    <cellStyle name="Normal 2 8 2 5 2 2" xfId="22795"/>
    <cellStyle name="Normal 2 8 2 5 2 2 2" xfId="22796"/>
    <cellStyle name="Normal 2 8 2 5 2 2 2 2" xfId="22797"/>
    <cellStyle name="Normal 2 8 2 5 2 2 3" xfId="22798"/>
    <cellStyle name="Normal 2 8 2 5 2 2 4" xfId="22799"/>
    <cellStyle name="Normal 2 8 2 5 2 3" xfId="22800"/>
    <cellStyle name="Normal 2 8 2 5 2 3 2" xfId="22801"/>
    <cellStyle name="Normal 2 8 2 5 2 4" xfId="22802"/>
    <cellStyle name="Normal 2 8 2 5 2 5" xfId="22803"/>
    <cellStyle name="Normal 2 8 2 5 3" xfId="22804"/>
    <cellStyle name="Normal 2 8 2 5 3 2" xfId="22805"/>
    <cellStyle name="Normal 2 8 2 5 3 2 2" xfId="22806"/>
    <cellStyle name="Normal 2 8 2 5 3 3" xfId="22807"/>
    <cellStyle name="Normal 2 8 2 5 3 4" xfId="22808"/>
    <cellStyle name="Normal 2 8 2 5 4" xfId="22809"/>
    <cellStyle name="Normal 2 8 2 5 4 2" xfId="22810"/>
    <cellStyle name="Normal 2 8 2 5 4 2 2" xfId="22811"/>
    <cellStyle name="Normal 2 8 2 5 4 3" xfId="22812"/>
    <cellStyle name="Normal 2 8 2 5 4 4" xfId="22813"/>
    <cellStyle name="Normal 2 8 2 5 5" xfId="22814"/>
    <cellStyle name="Normal 2 8 2 5 5 2" xfId="22815"/>
    <cellStyle name="Normal 2 8 2 5 6" xfId="22816"/>
    <cellStyle name="Normal 2 8 2 5 7" xfId="22817"/>
    <cellStyle name="Normal 2 8 2 6" xfId="22818"/>
    <cellStyle name="Normal 2 8 2 6 2" xfId="22819"/>
    <cellStyle name="Normal 2 8 2 6 2 2" xfId="22820"/>
    <cellStyle name="Normal 2 8 2 6 2 2 2" xfId="22821"/>
    <cellStyle name="Normal 2 8 2 6 2 3" xfId="22822"/>
    <cellStyle name="Normal 2 8 2 6 2 4" xfId="22823"/>
    <cellStyle name="Normal 2 8 2 6 3" xfId="22824"/>
    <cellStyle name="Normal 2 8 2 6 3 2" xfId="22825"/>
    <cellStyle name="Normal 2 8 2 6 4" xfId="22826"/>
    <cellStyle name="Normal 2 8 2 6 5" xfId="22827"/>
    <cellStyle name="Normal 2 8 2 7" xfId="22828"/>
    <cellStyle name="Normal 2 8 2 7 2" xfId="22829"/>
    <cellStyle name="Normal 2 8 2 7 2 2" xfId="22830"/>
    <cellStyle name="Normal 2 8 2 7 3" xfId="22831"/>
    <cellStyle name="Normal 2 8 2 7 4" xfId="22832"/>
    <cellStyle name="Normal 2 8 2 8" xfId="22833"/>
    <cellStyle name="Normal 2 8 2 8 2" xfId="22834"/>
    <cellStyle name="Normal 2 8 2 8 2 2" xfId="22835"/>
    <cellStyle name="Normal 2 8 2 8 3" xfId="22836"/>
    <cellStyle name="Normal 2 8 2 8 4" xfId="22837"/>
    <cellStyle name="Normal 2 8 2 9" xfId="22838"/>
    <cellStyle name="Normal 2 8 2 9 2" xfId="22839"/>
    <cellStyle name="Normal 2 8 2_Tab1" xfId="22840"/>
    <cellStyle name="Normal 2 8 3" xfId="22841"/>
    <cellStyle name="Normal 2 8 3 10" xfId="22842"/>
    <cellStyle name="Normal 2 8 3 2" xfId="22843"/>
    <cellStyle name="Normal 2 8 3 2 2" xfId="22844"/>
    <cellStyle name="Normal 2 8 3 2 2 2" xfId="22845"/>
    <cellStyle name="Normal 2 8 3 2 2 2 2" xfId="22846"/>
    <cellStyle name="Normal 2 8 3 2 2 2 2 2" xfId="22847"/>
    <cellStyle name="Normal 2 8 3 2 2 2 2 2 2" xfId="22848"/>
    <cellStyle name="Normal 2 8 3 2 2 2 2 3" xfId="22849"/>
    <cellStyle name="Normal 2 8 3 2 2 2 2 4" xfId="22850"/>
    <cellStyle name="Normal 2 8 3 2 2 2 3" xfId="22851"/>
    <cellStyle name="Normal 2 8 3 2 2 2 3 2" xfId="22852"/>
    <cellStyle name="Normal 2 8 3 2 2 2 4" xfId="22853"/>
    <cellStyle name="Normal 2 8 3 2 2 2 5" xfId="22854"/>
    <cellStyle name="Normal 2 8 3 2 2 3" xfId="22855"/>
    <cellStyle name="Normal 2 8 3 2 2 3 2" xfId="22856"/>
    <cellStyle name="Normal 2 8 3 2 2 3 2 2" xfId="22857"/>
    <cellStyle name="Normal 2 8 3 2 2 3 3" xfId="22858"/>
    <cellStyle name="Normal 2 8 3 2 2 3 4" xfId="22859"/>
    <cellStyle name="Normal 2 8 3 2 2 4" xfId="22860"/>
    <cellStyle name="Normal 2 8 3 2 2 4 2" xfId="22861"/>
    <cellStyle name="Normal 2 8 3 2 2 4 2 2" xfId="22862"/>
    <cellStyle name="Normal 2 8 3 2 2 4 3" xfId="22863"/>
    <cellStyle name="Normal 2 8 3 2 2 4 4" xfId="22864"/>
    <cellStyle name="Normal 2 8 3 2 2 5" xfId="22865"/>
    <cellStyle name="Normal 2 8 3 2 2 5 2" xfId="22866"/>
    <cellStyle name="Normal 2 8 3 2 2 6" xfId="22867"/>
    <cellStyle name="Normal 2 8 3 2 2 7" xfId="22868"/>
    <cellStyle name="Normal 2 8 3 2 3" xfId="22869"/>
    <cellStyle name="Normal 2 8 3 2 3 2" xfId="22870"/>
    <cellStyle name="Normal 2 8 3 2 3 2 2" xfId="22871"/>
    <cellStyle name="Normal 2 8 3 2 3 2 2 2" xfId="22872"/>
    <cellStyle name="Normal 2 8 3 2 3 2 2 2 2" xfId="22873"/>
    <cellStyle name="Normal 2 8 3 2 3 2 2 3" xfId="22874"/>
    <cellStyle name="Normal 2 8 3 2 3 2 2 4" xfId="22875"/>
    <cellStyle name="Normal 2 8 3 2 3 2 3" xfId="22876"/>
    <cellStyle name="Normal 2 8 3 2 3 2 3 2" xfId="22877"/>
    <cellStyle name="Normal 2 8 3 2 3 2 4" xfId="22878"/>
    <cellStyle name="Normal 2 8 3 2 3 2 5" xfId="22879"/>
    <cellStyle name="Normal 2 8 3 2 3 3" xfId="22880"/>
    <cellStyle name="Normal 2 8 3 2 3 3 2" xfId="22881"/>
    <cellStyle name="Normal 2 8 3 2 3 3 2 2" xfId="22882"/>
    <cellStyle name="Normal 2 8 3 2 3 3 3" xfId="22883"/>
    <cellStyle name="Normal 2 8 3 2 3 3 4" xfId="22884"/>
    <cellStyle name="Normal 2 8 3 2 3 4" xfId="22885"/>
    <cellStyle name="Normal 2 8 3 2 3 4 2" xfId="22886"/>
    <cellStyle name="Normal 2 8 3 2 3 4 2 2" xfId="22887"/>
    <cellStyle name="Normal 2 8 3 2 3 4 3" xfId="22888"/>
    <cellStyle name="Normal 2 8 3 2 3 4 4" xfId="22889"/>
    <cellStyle name="Normal 2 8 3 2 3 5" xfId="22890"/>
    <cellStyle name="Normal 2 8 3 2 3 5 2" xfId="22891"/>
    <cellStyle name="Normal 2 8 3 2 3 6" xfId="22892"/>
    <cellStyle name="Normal 2 8 3 2 3 7" xfId="22893"/>
    <cellStyle name="Normal 2 8 3 2 4" xfId="22894"/>
    <cellStyle name="Normal 2 8 3 2 4 2" xfId="22895"/>
    <cellStyle name="Normal 2 8 3 2 4 2 2" xfId="22896"/>
    <cellStyle name="Normal 2 8 3 2 4 2 2 2" xfId="22897"/>
    <cellStyle name="Normal 2 8 3 2 4 2 3" xfId="22898"/>
    <cellStyle name="Normal 2 8 3 2 4 2 4" xfId="22899"/>
    <cellStyle name="Normal 2 8 3 2 4 3" xfId="22900"/>
    <cellStyle name="Normal 2 8 3 2 4 3 2" xfId="22901"/>
    <cellStyle name="Normal 2 8 3 2 4 4" xfId="22902"/>
    <cellStyle name="Normal 2 8 3 2 4 5" xfId="22903"/>
    <cellStyle name="Normal 2 8 3 2 5" xfId="22904"/>
    <cellStyle name="Normal 2 8 3 2 5 2" xfId="22905"/>
    <cellStyle name="Normal 2 8 3 2 5 2 2" xfId="22906"/>
    <cellStyle name="Normal 2 8 3 2 5 3" xfId="22907"/>
    <cellStyle name="Normal 2 8 3 2 5 4" xfId="22908"/>
    <cellStyle name="Normal 2 8 3 2 6" xfId="22909"/>
    <cellStyle name="Normal 2 8 3 2 6 2" xfId="22910"/>
    <cellStyle name="Normal 2 8 3 2 6 2 2" xfId="22911"/>
    <cellStyle name="Normal 2 8 3 2 6 3" xfId="22912"/>
    <cellStyle name="Normal 2 8 3 2 6 4" xfId="22913"/>
    <cellStyle name="Normal 2 8 3 2 7" xfId="22914"/>
    <cellStyle name="Normal 2 8 3 2 7 2" xfId="22915"/>
    <cellStyle name="Normal 2 8 3 2 8" xfId="22916"/>
    <cellStyle name="Normal 2 8 3 2 9" xfId="22917"/>
    <cellStyle name="Normal 2 8 3 2_Tab1" xfId="22918"/>
    <cellStyle name="Normal 2 8 3 3" xfId="22919"/>
    <cellStyle name="Normal 2 8 3 3 2" xfId="22920"/>
    <cellStyle name="Normal 2 8 3 3 2 2" xfId="22921"/>
    <cellStyle name="Normal 2 8 3 3 2 2 2" xfId="22922"/>
    <cellStyle name="Normal 2 8 3 3 2 2 2 2" xfId="22923"/>
    <cellStyle name="Normal 2 8 3 3 2 2 3" xfId="22924"/>
    <cellStyle name="Normal 2 8 3 3 2 2 4" xfId="22925"/>
    <cellStyle name="Normal 2 8 3 3 2 3" xfId="22926"/>
    <cellStyle name="Normal 2 8 3 3 2 3 2" xfId="22927"/>
    <cellStyle name="Normal 2 8 3 3 2 4" xfId="22928"/>
    <cellStyle name="Normal 2 8 3 3 2 5" xfId="22929"/>
    <cellStyle name="Normal 2 8 3 3 3" xfId="22930"/>
    <cellStyle name="Normal 2 8 3 3 3 2" xfId="22931"/>
    <cellStyle name="Normal 2 8 3 3 3 2 2" xfId="22932"/>
    <cellStyle name="Normal 2 8 3 3 3 3" xfId="22933"/>
    <cellStyle name="Normal 2 8 3 3 3 4" xfId="22934"/>
    <cellStyle name="Normal 2 8 3 3 4" xfId="22935"/>
    <cellStyle name="Normal 2 8 3 3 4 2" xfId="22936"/>
    <cellStyle name="Normal 2 8 3 3 4 2 2" xfId="22937"/>
    <cellStyle name="Normal 2 8 3 3 4 3" xfId="22938"/>
    <cellStyle name="Normal 2 8 3 3 4 4" xfId="22939"/>
    <cellStyle name="Normal 2 8 3 3 5" xfId="22940"/>
    <cellStyle name="Normal 2 8 3 3 5 2" xfId="22941"/>
    <cellStyle name="Normal 2 8 3 3 6" xfId="22942"/>
    <cellStyle name="Normal 2 8 3 3 7" xfId="22943"/>
    <cellStyle name="Normal 2 8 3 4" xfId="22944"/>
    <cellStyle name="Normal 2 8 3 4 2" xfId="22945"/>
    <cellStyle name="Normal 2 8 3 4 2 2" xfId="22946"/>
    <cellStyle name="Normal 2 8 3 4 2 2 2" xfId="22947"/>
    <cellStyle name="Normal 2 8 3 4 2 2 2 2" xfId="22948"/>
    <cellStyle name="Normal 2 8 3 4 2 2 3" xfId="22949"/>
    <cellStyle name="Normal 2 8 3 4 2 2 4" xfId="22950"/>
    <cellStyle name="Normal 2 8 3 4 2 3" xfId="22951"/>
    <cellStyle name="Normal 2 8 3 4 2 3 2" xfId="22952"/>
    <cellStyle name="Normal 2 8 3 4 2 4" xfId="22953"/>
    <cellStyle name="Normal 2 8 3 4 2 5" xfId="22954"/>
    <cellStyle name="Normal 2 8 3 4 3" xfId="22955"/>
    <cellStyle name="Normal 2 8 3 4 3 2" xfId="22956"/>
    <cellStyle name="Normal 2 8 3 4 3 2 2" xfId="22957"/>
    <cellStyle name="Normal 2 8 3 4 3 3" xfId="22958"/>
    <cellStyle name="Normal 2 8 3 4 3 4" xfId="22959"/>
    <cellStyle name="Normal 2 8 3 4 4" xfId="22960"/>
    <cellStyle name="Normal 2 8 3 4 4 2" xfId="22961"/>
    <cellStyle name="Normal 2 8 3 4 4 2 2" xfId="22962"/>
    <cellStyle name="Normal 2 8 3 4 4 3" xfId="22963"/>
    <cellStyle name="Normal 2 8 3 4 4 4" xfId="22964"/>
    <cellStyle name="Normal 2 8 3 4 5" xfId="22965"/>
    <cellStyle name="Normal 2 8 3 4 5 2" xfId="22966"/>
    <cellStyle name="Normal 2 8 3 4 6" xfId="22967"/>
    <cellStyle name="Normal 2 8 3 4 7" xfId="22968"/>
    <cellStyle name="Normal 2 8 3 5" xfId="22969"/>
    <cellStyle name="Normal 2 8 3 5 2" xfId="22970"/>
    <cellStyle name="Normal 2 8 3 5 2 2" xfId="22971"/>
    <cellStyle name="Normal 2 8 3 5 2 2 2" xfId="22972"/>
    <cellStyle name="Normal 2 8 3 5 2 3" xfId="22973"/>
    <cellStyle name="Normal 2 8 3 5 2 4" xfId="22974"/>
    <cellStyle name="Normal 2 8 3 5 3" xfId="22975"/>
    <cellStyle name="Normal 2 8 3 5 3 2" xfId="22976"/>
    <cellStyle name="Normal 2 8 3 5 4" xfId="22977"/>
    <cellStyle name="Normal 2 8 3 5 5" xfId="22978"/>
    <cellStyle name="Normal 2 8 3 6" xfId="22979"/>
    <cellStyle name="Normal 2 8 3 6 2" xfId="22980"/>
    <cellStyle name="Normal 2 8 3 6 2 2" xfId="22981"/>
    <cellStyle name="Normal 2 8 3 6 3" xfId="22982"/>
    <cellStyle name="Normal 2 8 3 6 4" xfId="22983"/>
    <cellStyle name="Normal 2 8 3 7" xfId="22984"/>
    <cellStyle name="Normal 2 8 3 7 2" xfId="22985"/>
    <cellStyle name="Normal 2 8 3 7 2 2" xfId="22986"/>
    <cellStyle name="Normal 2 8 3 7 3" xfId="22987"/>
    <cellStyle name="Normal 2 8 3 7 4" xfId="22988"/>
    <cellStyle name="Normal 2 8 3 8" xfId="22989"/>
    <cellStyle name="Normal 2 8 3 8 2" xfId="22990"/>
    <cellStyle name="Normal 2 8 3 9" xfId="22991"/>
    <cellStyle name="Normal 2 8 3_Tab1" xfId="22992"/>
    <cellStyle name="Normal 2 8 4" xfId="22993"/>
    <cellStyle name="Normal 2 8 4 2" xfId="22994"/>
    <cellStyle name="Normal 2 8 4 2 2" xfId="22995"/>
    <cellStyle name="Normal 2 8 4 2 2 2" xfId="22996"/>
    <cellStyle name="Normal 2 8 4 2 2 2 2" xfId="22997"/>
    <cellStyle name="Normal 2 8 4 2 2 2 2 2" xfId="22998"/>
    <cellStyle name="Normal 2 8 4 2 2 2 3" xfId="22999"/>
    <cellStyle name="Normal 2 8 4 2 2 2 4" xfId="23000"/>
    <cellStyle name="Normal 2 8 4 2 2 3" xfId="23001"/>
    <cellStyle name="Normal 2 8 4 2 2 3 2" xfId="23002"/>
    <cellStyle name="Normal 2 8 4 2 2 4" xfId="23003"/>
    <cellStyle name="Normal 2 8 4 2 2 5" xfId="23004"/>
    <cellStyle name="Normal 2 8 4 2 3" xfId="23005"/>
    <cellStyle name="Normal 2 8 4 2 3 2" xfId="23006"/>
    <cellStyle name="Normal 2 8 4 2 3 2 2" xfId="23007"/>
    <cellStyle name="Normal 2 8 4 2 3 3" xfId="23008"/>
    <cellStyle name="Normal 2 8 4 2 3 4" xfId="23009"/>
    <cellStyle name="Normal 2 8 4 2 4" xfId="23010"/>
    <cellStyle name="Normal 2 8 4 2 4 2" xfId="23011"/>
    <cellStyle name="Normal 2 8 4 2 4 2 2" xfId="23012"/>
    <cellStyle name="Normal 2 8 4 2 4 3" xfId="23013"/>
    <cellStyle name="Normal 2 8 4 2 4 4" xfId="23014"/>
    <cellStyle name="Normal 2 8 4 2 5" xfId="23015"/>
    <cellStyle name="Normal 2 8 4 2 5 2" xfId="23016"/>
    <cellStyle name="Normal 2 8 4 2 6" xfId="23017"/>
    <cellStyle name="Normal 2 8 4 2 7" xfId="23018"/>
    <cellStyle name="Normal 2 8 4 3" xfId="23019"/>
    <cellStyle name="Normal 2 8 4 3 2" xfId="23020"/>
    <cellStyle name="Normal 2 8 4 3 2 2" xfId="23021"/>
    <cellStyle name="Normal 2 8 4 3 2 2 2" xfId="23022"/>
    <cellStyle name="Normal 2 8 4 3 2 2 2 2" xfId="23023"/>
    <cellStyle name="Normal 2 8 4 3 2 2 3" xfId="23024"/>
    <cellStyle name="Normal 2 8 4 3 2 2 4" xfId="23025"/>
    <cellStyle name="Normal 2 8 4 3 2 3" xfId="23026"/>
    <cellStyle name="Normal 2 8 4 3 2 3 2" xfId="23027"/>
    <cellStyle name="Normal 2 8 4 3 2 4" xfId="23028"/>
    <cellStyle name="Normal 2 8 4 3 2 5" xfId="23029"/>
    <cellStyle name="Normal 2 8 4 3 3" xfId="23030"/>
    <cellStyle name="Normal 2 8 4 3 3 2" xfId="23031"/>
    <cellStyle name="Normal 2 8 4 3 3 2 2" xfId="23032"/>
    <cellStyle name="Normal 2 8 4 3 3 3" xfId="23033"/>
    <cellStyle name="Normal 2 8 4 3 3 4" xfId="23034"/>
    <cellStyle name="Normal 2 8 4 3 4" xfId="23035"/>
    <cellStyle name="Normal 2 8 4 3 4 2" xfId="23036"/>
    <cellStyle name="Normal 2 8 4 3 4 2 2" xfId="23037"/>
    <cellStyle name="Normal 2 8 4 3 4 3" xfId="23038"/>
    <cellStyle name="Normal 2 8 4 3 4 4" xfId="23039"/>
    <cellStyle name="Normal 2 8 4 3 5" xfId="23040"/>
    <cellStyle name="Normal 2 8 4 3 5 2" xfId="23041"/>
    <cellStyle name="Normal 2 8 4 3 6" xfId="23042"/>
    <cellStyle name="Normal 2 8 4 3 7" xfId="23043"/>
    <cellStyle name="Normal 2 8 4 4" xfId="23044"/>
    <cellStyle name="Normal 2 8 4 4 2" xfId="23045"/>
    <cellStyle name="Normal 2 8 4 4 2 2" xfId="23046"/>
    <cellStyle name="Normal 2 8 4 4 2 2 2" xfId="23047"/>
    <cellStyle name="Normal 2 8 4 4 2 3" xfId="23048"/>
    <cellStyle name="Normal 2 8 4 4 2 4" xfId="23049"/>
    <cellStyle name="Normal 2 8 4 4 3" xfId="23050"/>
    <cellStyle name="Normal 2 8 4 4 3 2" xfId="23051"/>
    <cellStyle name="Normal 2 8 4 4 4" xfId="23052"/>
    <cellStyle name="Normal 2 8 4 4 5" xfId="23053"/>
    <cellStyle name="Normal 2 8 4 5" xfId="23054"/>
    <cellStyle name="Normal 2 8 4 5 2" xfId="23055"/>
    <cellStyle name="Normal 2 8 4 5 2 2" xfId="23056"/>
    <cellStyle name="Normal 2 8 4 5 3" xfId="23057"/>
    <cellStyle name="Normal 2 8 4 5 4" xfId="23058"/>
    <cellStyle name="Normal 2 8 4 6" xfId="23059"/>
    <cellStyle name="Normal 2 8 4 6 2" xfId="23060"/>
    <cellStyle name="Normal 2 8 4 6 2 2" xfId="23061"/>
    <cellStyle name="Normal 2 8 4 6 3" xfId="23062"/>
    <cellStyle name="Normal 2 8 4 6 4" xfId="23063"/>
    <cellStyle name="Normal 2 8 4 7" xfId="23064"/>
    <cellStyle name="Normal 2 8 4 7 2" xfId="23065"/>
    <cellStyle name="Normal 2 8 4 8" xfId="23066"/>
    <cellStyle name="Normal 2 8 4 9" xfId="23067"/>
    <cellStyle name="Normal 2 8 4_Tab1" xfId="23068"/>
    <cellStyle name="Normal 2 8 5" xfId="23069"/>
    <cellStyle name="Normal 2 8 5 2" xfId="23070"/>
    <cellStyle name="Normal 2 8 5 2 2" xfId="23071"/>
    <cellStyle name="Normal 2 8 5 2 2 2" xfId="23072"/>
    <cellStyle name="Normal 2 8 5 2 2 2 2" xfId="23073"/>
    <cellStyle name="Normal 2 8 5 2 2 3" xfId="23074"/>
    <cellStyle name="Normal 2 8 5 2 2 4" xfId="23075"/>
    <cellStyle name="Normal 2 8 5 2 3" xfId="23076"/>
    <cellStyle name="Normal 2 8 5 2 3 2" xfId="23077"/>
    <cellStyle name="Normal 2 8 5 2 4" xfId="23078"/>
    <cellStyle name="Normal 2 8 5 2 5" xfId="23079"/>
    <cellStyle name="Normal 2 8 5 3" xfId="23080"/>
    <cellStyle name="Normal 2 8 5 3 2" xfId="23081"/>
    <cellStyle name="Normal 2 8 5 3 2 2" xfId="23082"/>
    <cellStyle name="Normal 2 8 5 3 3" xfId="23083"/>
    <cellStyle name="Normal 2 8 5 3 4" xfId="23084"/>
    <cellStyle name="Normal 2 8 5 4" xfId="23085"/>
    <cellStyle name="Normal 2 8 5 4 2" xfId="23086"/>
    <cellStyle name="Normal 2 8 5 4 2 2" xfId="23087"/>
    <cellStyle name="Normal 2 8 5 4 3" xfId="23088"/>
    <cellStyle name="Normal 2 8 5 4 4" xfId="23089"/>
    <cellStyle name="Normal 2 8 5 5" xfId="23090"/>
    <cellStyle name="Normal 2 8 5 5 2" xfId="23091"/>
    <cellStyle name="Normal 2 8 5 6" xfId="23092"/>
    <cellStyle name="Normal 2 8 5 7" xfId="23093"/>
    <cellStyle name="Normal 2 8 6" xfId="23094"/>
    <cellStyle name="Normal 2 8 6 2" xfId="23095"/>
    <cellStyle name="Normal 2 8 6 2 2" xfId="23096"/>
    <cellStyle name="Normal 2 8 6 2 2 2" xfId="23097"/>
    <cellStyle name="Normal 2 8 6 2 2 2 2" xfId="23098"/>
    <cellStyle name="Normal 2 8 6 2 2 3" xfId="23099"/>
    <cellStyle name="Normal 2 8 6 2 2 4" xfId="23100"/>
    <cellStyle name="Normal 2 8 6 2 3" xfId="23101"/>
    <cellStyle name="Normal 2 8 6 2 3 2" xfId="23102"/>
    <cellStyle name="Normal 2 8 6 2 4" xfId="23103"/>
    <cellStyle name="Normal 2 8 6 2 5" xfId="23104"/>
    <cellStyle name="Normal 2 8 6 3" xfId="23105"/>
    <cellStyle name="Normal 2 8 6 3 2" xfId="23106"/>
    <cellStyle name="Normal 2 8 6 3 2 2" xfId="23107"/>
    <cellStyle name="Normal 2 8 6 3 3" xfId="23108"/>
    <cellStyle name="Normal 2 8 6 3 4" xfId="23109"/>
    <cellStyle name="Normal 2 8 6 4" xfId="23110"/>
    <cellStyle name="Normal 2 8 6 4 2" xfId="23111"/>
    <cellStyle name="Normal 2 8 6 4 2 2" xfId="23112"/>
    <cellStyle name="Normal 2 8 6 4 3" xfId="23113"/>
    <cellStyle name="Normal 2 8 6 4 4" xfId="23114"/>
    <cellStyle name="Normal 2 8 6 5" xfId="23115"/>
    <cellStyle name="Normal 2 8 6 5 2" xfId="23116"/>
    <cellStyle name="Normal 2 8 6 6" xfId="23117"/>
    <cellStyle name="Normal 2 8 6 7" xfId="23118"/>
    <cellStyle name="Normal 2 8 7" xfId="23119"/>
    <cellStyle name="Normal 2 8 7 2" xfId="23120"/>
    <cellStyle name="Normal 2 8 7 2 2" xfId="23121"/>
    <cellStyle name="Normal 2 8 7 2 2 2" xfId="23122"/>
    <cellStyle name="Normal 2 8 7 2 3" xfId="23123"/>
    <cellStyle name="Normal 2 8 7 2 4" xfId="23124"/>
    <cellStyle name="Normal 2 8 7 3" xfId="23125"/>
    <cellStyle name="Normal 2 8 7 3 2" xfId="23126"/>
    <cellStyle name="Normal 2 8 7 4" xfId="23127"/>
    <cellStyle name="Normal 2 8 7 5" xfId="23128"/>
    <cellStyle name="Normal 2 8 8" xfId="23129"/>
    <cellStyle name="Normal 2 8 8 2" xfId="23130"/>
    <cellStyle name="Normal 2 8 8 2 2" xfId="23131"/>
    <cellStyle name="Normal 2 8 8 3" xfId="23132"/>
    <cellStyle name="Normal 2 8 8 4" xfId="23133"/>
    <cellStyle name="Normal 2 8 9" xfId="23134"/>
    <cellStyle name="Normal 2 8 9 2" xfId="23135"/>
    <cellStyle name="Normal 2 8 9 2 2" xfId="23136"/>
    <cellStyle name="Normal 2 8 9 3" xfId="23137"/>
    <cellStyle name="Normal 2 8 9 4" xfId="23138"/>
    <cellStyle name="Normal 2 8_Tab1" xfId="23139"/>
    <cellStyle name="Normal 2 9" xfId="23140"/>
    <cellStyle name="Normal 2 9 10" xfId="23141"/>
    <cellStyle name="Normal 2 9 10 2" xfId="23142"/>
    <cellStyle name="Normal 2 9 11" xfId="23143"/>
    <cellStyle name="Normal 2 9 12" xfId="23144"/>
    <cellStyle name="Normal 2 9 2" xfId="23145"/>
    <cellStyle name="Normal 2 9 2 10" xfId="23146"/>
    <cellStyle name="Normal 2 9 2 11" xfId="23147"/>
    <cellStyle name="Normal 2 9 2 2" xfId="23148"/>
    <cellStyle name="Normal 2 9 2 2 10" xfId="23149"/>
    <cellStyle name="Normal 2 9 2 2 2" xfId="23150"/>
    <cellStyle name="Normal 2 9 2 2 2 2" xfId="23151"/>
    <cellStyle name="Normal 2 9 2 2 2 2 2" xfId="23152"/>
    <cellStyle name="Normal 2 9 2 2 2 2 2 2" xfId="23153"/>
    <cellStyle name="Normal 2 9 2 2 2 2 2 2 2" xfId="23154"/>
    <cellStyle name="Normal 2 9 2 2 2 2 2 2 2 2" xfId="23155"/>
    <cellStyle name="Normal 2 9 2 2 2 2 2 2 3" xfId="23156"/>
    <cellStyle name="Normal 2 9 2 2 2 2 2 2 4" xfId="23157"/>
    <cellStyle name="Normal 2 9 2 2 2 2 2 3" xfId="23158"/>
    <cellStyle name="Normal 2 9 2 2 2 2 2 3 2" xfId="23159"/>
    <cellStyle name="Normal 2 9 2 2 2 2 2 4" xfId="23160"/>
    <cellStyle name="Normal 2 9 2 2 2 2 2 5" xfId="23161"/>
    <cellStyle name="Normal 2 9 2 2 2 2 3" xfId="23162"/>
    <cellStyle name="Normal 2 9 2 2 2 2 3 2" xfId="23163"/>
    <cellStyle name="Normal 2 9 2 2 2 2 3 2 2" xfId="23164"/>
    <cellStyle name="Normal 2 9 2 2 2 2 3 3" xfId="23165"/>
    <cellStyle name="Normal 2 9 2 2 2 2 3 4" xfId="23166"/>
    <cellStyle name="Normal 2 9 2 2 2 2 4" xfId="23167"/>
    <cellStyle name="Normal 2 9 2 2 2 2 4 2" xfId="23168"/>
    <cellStyle name="Normal 2 9 2 2 2 2 4 2 2" xfId="23169"/>
    <cellStyle name="Normal 2 9 2 2 2 2 4 3" xfId="23170"/>
    <cellStyle name="Normal 2 9 2 2 2 2 4 4" xfId="23171"/>
    <cellStyle name="Normal 2 9 2 2 2 2 5" xfId="23172"/>
    <cellStyle name="Normal 2 9 2 2 2 2 5 2" xfId="23173"/>
    <cellStyle name="Normal 2 9 2 2 2 2 6" xfId="23174"/>
    <cellStyle name="Normal 2 9 2 2 2 2 7" xfId="23175"/>
    <cellStyle name="Normal 2 9 2 2 2 3" xfId="23176"/>
    <cellStyle name="Normal 2 9 2 2 2 3 2" xfId="23177"/>
    <cellStyle name="Normal 2 9 2 2 2 3 2 2" xfId="23178"/>
    <cellStyle name="Normal 2 9 2 2 2 3 2 2 2" xfId="23179"/>
    <cellStyle name="Normal 2 9 2 2 2 3 2 2 2 2" xfId="23180"/>
    <cellStyle name="Normal 2 9 2 2 2 3 2 2 3" xfId="23181"/>
    <cellStyle name="Normal 2 9 2 2 2 3 2 2 4" xfId="23182"/>
    <cellStyle name="Normal 2 9 2 2 2 3 2 3" xfId="23183"/>
    <cellStyle name="Normal 2 9 2 2 2 3 2 3 2" xfId="23184"/>
    <cellStyle name="Normal 2 9 2 2 2 3 2 4" xfId="23185"/>
    <cellStyle name="Normal 2 9 2 2 2 3 2 5" xfId="23186"/>
    <cellStyle name="Normal 2 9 2 2 2 3 3" xfId="23187"/>
    <cellStyle name="Normal 2 9 2 2 2 3 3 2" xfId="23188"/>
    <cellStyle name="Normal 2 9 2 2 2 3 3 2 2" xfId="23189"/>
    <cellStyle name="Normal 2 9 2 2 2 3 3 3" xfId="23190"/>
    <cellStyle name="Normal 2 9 2 2 2 3 3 4" xfId="23191"/>
    <cellStyle name="Normal 2 9 2 2 2 3 4" xfId="23192"/>
    <cellStyle name="Normal 2 9 2 2 2 3 4 2" xfId="23193"/>
    <cellStyle name="Normal 2 9 2 2 2 3 4 2 2" xfId="23194"/>
    <cellStyle name="Normal 2 9 2 2 2 3 4 3" xfId="23195"/>
    <cellStyle name="Normal 2 9 2 2 2 3 4 4" xfId="23196"/>
    <cellStyle name="Normal 2 9 2 2 2 3 5" xfId="23197"/>
    <cellStyle name="Normal 2 9 2 2 2 3 5 2" xfId="23198"/>
    <cellStyle name="Normal 2 9 2 2 2 3 6" xfId="23199"/>
    <cellStyle name="Normal 2 9 2 2 2 3 7" xfId="23200"/>
    <cellStyle name="Normal 2 9 2 2 2 4" xfId="23201"/>
    <cellStyle name="Normal 2 9 2 2 2 4 2" xfId="23202"/>
    <cellStyle name="Normal 2 9 2 2 2 4 2 2" xfId="23203"/>
    <cellStyle name="Normal 2 9 2 2 2 4 2 2 2" xfId="23204"/>
    <cellStyle name="Normal 2 9 2 2 2 4 2 3" xfId="23205"/>
    <cellStyle name="Normal 2 9 2 2 2 4 2 4" xfId="23206"/>
    <cellStyle name="Normal 2 9 2 2 2 4 3" xfId="23207"/>
    <cellStyle name="Normal 2 9 2 2 2 4 3 2" xfId="23208"/>
    <cellStyle name="Normal 2 9 2 2 2 4 4" xfId="23209"/>
    <cellStyle name="Normal 2 9 2 2 2 4 5" xfId="23210"/>
    <cellStyle name="Normal 2 9 2 2 2 5" xfId="23211"/>
    <cellStyle name="Normal 2 9 2 2 2 5 2" xfId="23212"/>
    <cellStyle name="Normal 2 9 2 2 2 5 2 2" xfId="23213"/>
    <cellStyle name="Normal 2 9 2 2 2 5 3" xfId="23214"/>
    <cellStyle name="Normal 2 9 2 2 2 5 4" xfId="23215"/>
    <cellStyle name="Normal 2 9 2 2 2 6" xfId="23216"/>
    <cellStyle name="Normal 2 9 2 2 2 6 2" xfId="23217"/>
    <cellStyle name="Normal 2 9 2 2 2 6 2 2" xfId="23218"/>
    <cellStyle name="Normal 2 9 2 2 2 6 3" xfId="23219"/>
    <cellStyle name="Normal 2 9 2 2 2 6 4" xfId="23220"/>
    <cellStyle name="Normal 2 9 2 2 2 7" xfId="23221"/>
    <cellStyle name="Normal 2 9 2 2 2 7 2" xfId="23222"/>
    <cellStyle name="Normal 2 9 2 2 2 8" xfId="23223"/>
    <cellStyle name="Normal 2 9 2 2 2 9" xfId="23224"/>
    <cellStyle name="Normal 2 9 2 2 2_Tab1" xfId="23225"/>
    <cellStyle name="Normal 2 9 2 2 3" xfId="23226"/>
    <cellStyle name="Normal 2 9 2 2 3 2" xfId="23227"/>
    <cellStyle name="Normal 2 9 2 2 3 2 2" xfId="23228"/>
    <cellStyle name="Normal 2 9 2 2 3 2 2 2" xfId="23229"/>
    <cellStyle name="Normal 2 9 2 2 3 2 2 2 2" xfId="23230"/>
    <cellStyle name="Normal 2 9 2 2 3 2 2 3" xfId="23231"/>
    <cellStyle name="Normal 2 9 2 2 3 2 2 4" xfId="23232"/>
    <cellStyle name="Normal 2 9 2 2 3 2 3" xfId="23233"/>
    <cellStyle name="Normal 2 9 2 2 3 2 3 2" xfId="23234"/>
    <cellStyle name="Normal 2 9 2 2 3 2 4" xfId="23235"/>
    <cellStyle name="Normal 2 9 2 2 3 2 5" xfId="23236"/>
    <cellStyle name="Normal 2 9 2 2 3 3" xfId="23237"/>
    <cellStyle name="Normal 2 9 2 2 3 3 2" xfId="23238"/>
    <cellStyle name="Normal 2 9 2 2 3 3 2 2" xfId="23239"/>
    <cellStyle name="Normal 2 9 2 2 3 3 3" xfId="23240"/>
    <cellStyle name="Normal 2 9 2 2 3 3 4" xfId="23241"/>
    <cellStyle name="Normal 2 9 2 2 3 4" xfId="23242"/>
    <cellStyle name="Normal 2 9 2 2 3 4 2" xfId="23243"/>
    <cellStyle name="Normal 2 9 2 2 3 4 2 2" xfId="23244"/>
    <cellStyle name="Normal 2 9 2 2 3 4 3" xfId="23245"/>
    <cellStyle name="Normal 2 9 2 2 3 4 4" xfId="23246"/>
    <cellStyle name="Normal 2 9 2 2 3 5" xfId="23247"/>
    <cellStyle name="Normal 2 9 2 2 3 5 2" xfId="23248"/>
    <cellStyle name="Normal 2 9 2 2 3 6" xfId="23249"/>
    <cellStyle name="Normal 2 9 2 2 3 7" xfId="23250"/>
    <cellStyle name="Normal 2 9 2 2 4" xfId="23251"/>
    <cellStyle name="Normal 2 9 2 2 4 2" xfId="23252"/>
    <cellStyle name="Normal 2 9 2 2 4 2 2" xfId="23253"/>
    <cellStyle name="Normal 2 9 2 2 4 2 2 2" xfId="23254"/>
    <cellStyle name="Normal 2 9 2 2 4 2 2 2 2" xfId="23255"/>
    <cellStyle name="Normal 2 9 2 2 4 2 2 3" xfId="23256"/>
    <cellStyle name="Normal 2 9 2 2 4 2 2 4" xfId="23257"/>
    <cellStyle name="Normal 2 9 2 2 4 2 3" xfId="23258"/>
    <cellStyle name="Normal 2 9 2 2 4 2 3 2" xfId="23259"/>
    <cellStyle name="Normal 2 9 2 2 4 2 4" xfId="23260"/>
    <cellStyle name="Normal 2 9 2 2 4 2 5" xfId="23261"/>
    <cellStyle name="Normal 2 9 2 2 4 3" xfId="23262"/>
    <cellStyle name="Normal 2 9 2 2 4 3 2" xfId="23263"/>
    <cellStyle name="Normal 2 9 2 2 4 3 2 2" xfId="23264"/>
    <cellStyle name="Normal 2 9 2 2 4 3 3" xfId="23265"/>
    <cellStyle name="Normal 2 9 2 2 4 3 4" xfId="23266"/>
    <cellStyle name="Normal 2 9 2 2 4 4" xfId="23267"/>
    <cellStyle name="Normal 2 9 2 2 4 4 2" xfId="23268"/>
    <cellStyle name="Normal 2 9 2 2 4 4 2 2" xfId="23269"/>
    <cellStyle name="Normal 2 9 2 2 4 4 3" xfId="23270"/>
    <cellStyle name="Normal 2 9 2 2 4 4 4" xfId="23271"/>
    <cellStyle name="Normal 2 9 2 2 4 5" xfId="23272"/>
    <cellStyle name="Normal 2 9 2 2 4 5 2" xfId="23273"/>
    <cellStyle name="Normal 2 9 2 2 4 6" xfId="23274"/>
    <cellStyle name="Normal 2 9 2 2 4 7" xfId="23275"/>
    <cellStyle name="Normal 2 9 2 2 5" xfId="23276"/>
    <cellStyle name="Normal 2 9 2 2 5 2" xfId="23277"/>
    <cellStyle name="Normal 2 9 2 2 5 2 2" xfId="23278"/>
    <cellStyle name="Normal 2 9 2 2 5 2 2 2" xfId="23279"/>
    <cellStyle name="Normal 2 9 2 2 5 2 3" xfId="23280"/>
    <cellStyle name="Normal 2 9 2 2 5 2 4" xfId="23281"/>
    <cellStyle name="Normal 2 9 2 2 5 3" xfId="23282"/>
    <cellStyle name="Normal 2 9 2 2 5 3 2" xfId="23283"/>
    <cellStyle name="Normal 2 9 2 2 5 4" xfId="23284"/>
    <cellStyle name="Normal 2 9 2 2 5 5" xfId="23285"/>
    <cellStyle name="Normal 2 9 2 2 6" xfId="23286"/>
    <cellStyle name="Normal 2 9 2 2 6 2" xfId="23287"/>
    <cellStyle name="Normal 2 9 2 2 6 2 2" xfId="23288"/>
    <cellStyle name="Normal 2 9 2 2 6 3" xfId="23289"/>
    <cellStyle name="Normal 2 9 2 2 6 4" xfId="23290"/>
    <cellStyle name="Normal 2 9 2 2 7" xfId="23291"/>
    <cellStyle name="Normal 2 9 2 2 7 2" xfId="23292"/>
    <cellStyle name="Normal 2 9 2 2 7 2 2" xfId="23293"/>
    <cellStyle name="Normal 2 9 2 2 7 3" xfId="23294"/>
    <cellStyle name="Normal 2 9 2 2 7 4" xfId="23295"/>
    <cellStyle name="Normal 2 9 2 2 8" xfId="23296"/>
    <cellStyle name="Normal 2 9 2 2 8 2" xfId="23297"/>
    <cellStyle name="Normal 2 9 2 2 9" xfId="23298"/>
    <cellStyle name="Normal 2 9 2 2_Tab1" xfId="23299"/>
    <cellStyle name="Normal 2 9 2 3" xfId="23300"/>
    <cellStyle name="Normal 2 9 2 3 2" xfId="23301"/>
    <cellStyle name="Normal 2 9 2 3 2 2" xfId="23302"/>
    <cellStyle name="Normal 2 9 2 3 2 2 2" xfId="23303"/>
    <cellStyle name="Normal 2 9 2 3 2 2 2 2" xfId="23304"/>
    <cellStyle name="Normal 2 9 2 3 2 2 2 2 2" xfId="23305"/>
    <cellStyle name="Normal 2 9 2 3 2 2 2 3" xfId="23306"/>
    <cellStyle name="Normal 2 9 2 3 2 2 2 4" xfId="23307"/>
    <cellStyle name="Normal 2 9 2 3 2 2 3" xfId="23308"/>
    <cellStyle name="Normal 2 9 2 3 2 2 3 2" xfId="23309"/>
    <cellStyle name="Normal 2 9 2 3 2 2 4" xfId="23310"/>
    <cellStyle name="Normal 2 9 2 3 2 2 5" xfId="23311"/>
    <cellStyle name="Normal 2 9 2 3 2 3" xfId="23312"/>
    <cellStyle name="Normal 2 9 2 3 2 3 2" xfId="23313"/>
    <cellStyle name="Normal 2 9 2 3 2 3 2 2" xfId="23314"/>
    <cellStyle name="Normal 2 9 2 3 2 3 3" xfId="23315"/>
    <cellStyle name="Normal 2 9 2 3 2 3 4" xfId="23316"/>
    <cellStyle name="Normal 2 9 2 3 2 4" xfId="23317"/>
    <cellStyle name="Normal 2 9 2 3 2 4 2" xfId="23318"/>
    <cellStyle name="Normal 2 9 2 3 2 4 2 2" xfId="23319"/>
    <cellStyle name="Normal 2 9 2 3 2 4 3" xfId="23320"/>
    <cellStyle name="Normal 2 9 2 3 2 4 4" xfId="23321"/>
    <cellStyle name="Normal 2 9 2 3 2 5" xfId="23322"/>
    <cellStyle name="Normal 2 9 2 3 2 5 2" xfId="23323"/>
    <cellStyle name="Normal 2 9 2 3 2 6" xfId="23324"/>
    <cellStyle name="Normal 2 9 2 3 2 7" xfId="23325"/>
    <cellStyle name="Normal 2 9 2 3 3" xfId="23326"/>
    <cellStyle name="Normal 2 9 2 3 3 2" xfId="23327"/>
    <cellStyle name="Normal 2 9 2 3 3 2 2" xfId="23328"/>
    <cellStyle name="Normal 2 9 2 3 3 2 2 2" xfId="23329"/>
    <cellStyle name="Normal 2 9 2 3 3 2 2 2 2" xfId="23330"/>
    <cellStyle name="Normal 2 9 2 3 3 2 2 3" xfId="23331"/>
    <cellStyle name="Normal 2 9 2 3 3 2 2 4" xfId="23332"/>
    <cellStyle name="Normal 2 9 2 3 3 2 3" xfId="23333"/>
    <cellStyle name="Normal 2 9 2 3 3 2 3 2" xfId="23334"/>
    <cellStyle name="Normal 2 9 2 3 3 2 4" xfId="23335"/>
    <cellStyle name="Normal 2 9 2 3 3 2 5" xfId="23336"/>
    <cellStyle name="Normal 2 9 2 3 3 3" xfId="23337"/>
    <cellStyle name="Normal 2 9 2 3 3 3 2" xfId="23338"/>
    <cellStyle name="Normal 2 9 2 3 3 3 2 2" xfId="23339"/>
    <cellStyle name="Normal 2 9 2 3 3 3 3" xfId="23340"/>
    <cellStyle name="Normal 2 9 2 3 3 3 4" xfId="23341"/>
    <cellStyle name="Normal 2 9 2 3 3 4" xfId="23342"/>
    <cellStyle name="Normal 2 9 2 3 3 4 2" xfId="23343"/>
    <cellStyle name="Normal 2 9 2 3 3 4 2 2" xfId="23344"/>
    <cellStyle name="Normal 2 9 2 3 3 4 3" xfId="23345"/>
    <cellStyle name="Normal 2 9 2 3 3 4 4" xfId="23346"/>
    <cellStyle name="Normal 2 9 2 3 3 5" xfId="23347"/>
    <cellStyle name="Normal 2 9 2 3 3 5 2" xfId="23348"/>
    <cellStyle name="Normal 2 9 2 3 3 6" xfId="23349"/>
    <cellStyle name="Normal 2 9 2 3 3 7" xfId="23350"/>
    <cellStyle name="Normal 2 9 2 3 4" xfId="23351"/>
    <cellStyle name="Normal 2 9 2 3 4 2" xfId="23352"/>
    <cellStyle name="Normal 2 9 2 3 4 2 2" xfId="23353"/>
    <cellStyle name="Normal 2 9 2 3 4 2 2 2" xfId="23354"/>
    <cellStyle name="Normal 2 9 2 3 4 2 3" xfId="23355"/>
    <cellStyle name="Normal 2 9 2 3 4 2 4" xfId="23356"/>
    <cellStyle name="Normal 2 9 2 3 4 3" xfId="23357"/>
    <cellStyle name="Normal 2 9 2 3 4 3 2" xfId="23358"/>
    <cellStyle name="Normal 2 9 2 3 4 4" xfId="23359"/>
    <cellStyle name="Normal 2 9 2 3 4 5" xfId="23360"/>
    <cellStyle name="Normal 2 9 2 3 5" xfId="23361"/>
    <cellStyle name="Normal 2 9 2 3 5 2" xfId="23362"/>
    <cellStyle name="Normal 2 9 2 3 5 2 2" xfId="23363"/>
    <cellStyle name="Normal 2 9 2 3 5 3" xfId="23364"/>
    <cellStyle name="Normal 2 9 2 3 5 4" xfId="23365"/>
    <cellStyle name="Normal 2 9 2 3 6" xfId="23366"/>
    <cellStyle name="Normal 2 9 2 3 6 2" xfId="23367"/>
    <cellStyle name="Normal 2 9 2 3 6 2 2" xfId="23368"/>
    <cellStyle name="Normal 2 9 2 3 6 3" xfId="23369"/>
    <cellStyle name="Normal 2 9 2 3 6 4" xfId="23370"/>
    <cellStyle name="Normal 2 9 2 3 7" xfId="23371"/>
    <cellStyle name="Normal 2 9 2 3 7 2" xfId="23372"/>
    <cellStyle name="Normal 2 9 2 3 8" xfId="23373"/>
    <cellStyle name="Normal 2 9 2 3 9" xfId="23374"/>
    <cellStyle name="Normal 2 9 2 3_Tab1" xfId="23375"/>
    <cellStyle name="Normal 2 9 2 4" xfId="23376"/>
    <cellStyle name="Normal 2 9 2 4 2" xfId="23377"/>
    <cellStyle name="Normal 2 9 2 4 2 2" xfId="23378"/>
    <cellStyle name="Normal 2 9 2 4 2 2 2" xfId="23379"/>
    <cellStyle name="Normal 2 9 2 4 2 2 2 2" xfId="23380"/>
    <cellStyle name="Normal 2 9 2 4 2 2 3" xfId="23381"/>
    <cellStyle name="Normal 2 9 2 4 2 2 4" xfId="23382"/>
    <cellStyle name="Normal 2 9 2 4 2 3" xfId="23383"/>
    <cellStyle name="Normal 2 9 2 4 2 3 2" xfId="23384"/>
    <cellStyle name="Normal 2 9 2 4 2 4" xfId="23385"/>
    <cellStyle name="Normal 2 9 2 4 2 5" xfId="23386"/>
    <cellStyle name="Normal 2 9 2 4 3" xfId="23387"/>
    <cellStyle name="Normal 2 9 2 4 3 2" xfId="23388"/>
    <cellStyle name="Normal 2 9 2 4 3 2 2" xfId="23389"/>
    <cellStyle name="Normal 2 9 2 4 3 3" xfId="23390"/>
    <cellStyle name="Normal 2 9 2 4 3 4" xfId="23391"/>
    <cellStyle name="Normal 2 9 2 4 4" xfId="23392"/>
    <cellStyle name="Normal 2 9 2 4 4 2" xfId="23393"/>
    <cellStyle name="Normal 2 9 2 4 4 2 2" xfId="23394"/>
    <cellStyle name="Normal 2 9 2 4 4 3" xfId="23395"/>
    <cellStyle name="Normal 2 9 2 4 4 4" xfId="23396"/>
    <cellStyle name="Normal 2 9 2 4 5" xfId="23397"/>
    <cellStyle name="Normal 2 9 2 4 5 2" xfId="23398"/>
    <cellStyle name="Normal 2 9 2 4 6" xfId="23399"/>
    <cellStyle name="Normal 2 9 2 4 7" xfId="23400"/>
    <cellStyle name="Normal 2 9 2 5" xfId="23401"/>
    <cellStyle name="Normal 2 9 2 5 2" xfId="23402"/>
    <cellStyle name="Normal 2 9 2 5 2 2" xfId="23403"/>
    <cellStyle name="Normal 2 9 2 5 2 2 2" xfId="23404"/>
    <cellStyle name="Normal 2 9 2 5 2 2 2 2" xfId="23405"/>
    <cellStyle name="Normal 2 9 2 5 2 2 3" xfId="23406"/>
    <cellStyle name="Normal 2 9 2 5 2 2 4" xfId="23407"/>
    <cellStyle name="Normal 2 9 2 5 2 3" xfId="23408"/>
    <cellStyle name="Normal 2 9 2 5 2 3 2" xfId="23409"/>
    <cellStyle name="Normal 2 9 2 5 2 4" xfId="23410"/>
    <cellStyle name="Normal 2 9 2 5 2 5" xfId="23411"/>
    <cellStyle name="Normal 2 9 2 5 3" xfId="23412"/>
    <cellStyle name="Normal 2 9 2 5 3 2" xfId="23413"/>
    <cellStyle name="Normal 2 9 2 5 3 2 2" xfId="23414"/>
    <cellStyle name="Normal 2 9 2 5 3 3" xfId="23415"/>
    <cellStyle name="Normal 2 9 2 5 3 4" xfId="23416"/>
    <cellStyle name="Normal 2 9 2 5 4" xfId="23417"/>
    <cellStyle name="Normal 2 9 2 5 4 2" xfId="23418"/>
    <cellStyle name="Normal 2 9 2 5 4 2 2" xfId="23419"/>
    <cellStyle name="Normal 2 9 2 5 4 3" xfId="23420"/>
    <cellStyle name="Normal 2 9 2 5 4 4" xfId="23421"/>
    <cellStyle name="Normal 2 9 2 5 5" xfId="23422"/>
    <cellStyle name="Normal 2 9 2 5 5 2" xfId="23423"/>
    <cellStyle name="Normal 2 9 2 5 6" xfId="23424"/>
    <cellStyle name="Normal 2 9 2 5 7" xfId="23425"/>
    <cellStyle name="Normal 2 9 2 6" xfId="23426"/>
    <cellStyle name="Normal 2 9 2 6 2" xfId="23427"/>
    <cellStyle name="Normal 2 9 2 6 2 2" xfId="23428"/>
    <cellStyle name="Normal 2 9 2 6 2 2 2" xfId="23429"/>
    <cellStyle name="Normal 2 9 2 6 2 3" xfId="23430"/>
    <cellStyle name="Normal 2 9 2 6 2 4" xfId="23431"/>
    <cellStyle name="Normal 2 9 2 6 3" xfId="23432"/>
    <cellStyle name="Normal 2 9 2 6 3 2" xfId="23433"/>
    <cellStyle name="Normal 2 9 2 6 4" xfId="23434"/>
    <cellStyle name="Normal 2 9 2 6 5" xfId="23435"/>
    <cellStyle name="Normal 2 9 2 7" xfId="23436"/>
    <cellStyle name="Normal 2 9 2 7 2" xfId="23437"/>
    <cellStyle name="Normal 2 9 2 7 2 2" xfId="23438"/>
    <cellStyle name="Normal 2 9 2 7 3" xfId="23439"/>
    <cellStyle name="Normal 2 9 2 7 4" xfId="23440"/>
    <cellStyle name="Normal 2 9 2 8" xfId="23441"/>
    <cellStyle name="Normal 2 9 2 8 2" xfId="23442"/>
    <cellStyle name="Normal 2 9 2 8 2 2" xfId="23443"/>
    <cellStyle name="Normal 2 9 2 8 3" xfId="23444"/>
    <cellStyle name="Normal 2 9 2 8 4" xfId="23445"/>
    <cellStyle name="Normal 2 9 2 9" xfId="23446"/>
    <cellStyle name="Normal 2 9 2 9 2" xfId="23447"/>
    <cellStyle name="Normal 2 9 2_Tab1" xfId="23448"/>
    <cellStyle name="Normal 2 9 3" xfId="23449"/>
    <cellStyle name="Normal 2 9 3 10" xfId="23450"/>
    <cellStyle name="Normal 2 9 3 2" xfId="23451"/>
    <cellStyle name="Normal 2 9 3 2 2" xfId="23452"/>
    <cellStyle name="Normal 2 9 3 2 2 2" xfId="23453"/>
    <cellStyle name="Normal 2 9 3 2 2 2 2" xfId="23454"/>
    <cellStyle name="Normal 2 9 3 2 2 2 2 2" xfId="23455"/>
    <cellStyle name="Normal 2 9 3 2 2 2 2 2 2" xfId="23456"/>
    <cellStyle name="Normal 2 9 3 2 2 2 2 3" xfId="23457"/>
    <cellStyle name="Normal 2 9 3 2 2 2 2 4" xfId="23458"/>
    <cellStyle name="Normal 2 9 3 2 2 2 3" xfId="23459"/>
    <cellStyle name="Normal 2 9 3 2 2 2 3 2" xfId="23460"/>
    <cellStyle name="Normal 2 9 3 2 2 2 4" xfId="23461"/>
    <cellStyle name="Normal 2 9 3 2 2 2 5" xfId="23462"/>
    <cellStyle name="Normal 2 9 3 2 2 3" xfId="23463"/>
    <cellStyle name="Normal 2 9 3 2 2 3 2" xfId="23464"/>
    <cellStyle name="Normal 2 9 3 2 2 3 2 2" xfId="23465"/>
    <cellStyle name="Normal 2 9 3 2 2 3 3" xfId="23466"/>
    <cellStyle name="Normal 2 9 3 2 2 3 4" xfId="23467"/>
    <cellStyle name="Normal 2 9 3 2 2 4" xfId="23468"/>
    <cellStyle name="Normal 2 9 3 2 2 4 2" xfId="23469"/>
    <cellStyle name="Normal 2 9 3 2 2 4 2 2" xfId="23470"/>
    <cellStyle name="Normal 2 9 3 2 2 4 3" xfId="23471"/>
    <cellStyle name="Normal 2 9 3 2 2 4 4" xfId="23472"/>
    <cellStyle name="Normal 2 9 3 2 2 5" xfId="23473"/>
    <cellStyle name="Normal 2 9 3 2 2 5 2" xfId="23474"/>
    <cellStyle name="Normal 2 9 3 2 2 6" xfId="23475"/>
    <cellStyle name="Normal 2 9 3 2 2 7" xfId="23476"/>
    <cellStyle name="Normal 2 9 3 2 3" xfId="23477"/>
    <cellStyle name="Normal 2 9 3 2 3 2" xfId="23478"/>
    <cellStyle name="Normal 2 9 3 2 3 2 2" xfId="23479"/>
    <cellStyle name="Normal 2 9 3 2 3 2 2 2" xfId="23480"/>
    <cellStyle name="Normal 2 9 3 2 3 2 2 2 2" xfId="23481"/>
    <cellStyle name="Normal 2 9 3 2 3 2 2 3" xfId="23482"/>
    <cellStyle name="Normal 2 9 3 2 3 2 2 4" xfId="23483"/>
    <cellStyle name="Normal 2 9 3 2 3 2 3" xfId="23484"/>
    <cellStyle name="Normal 2 9 3 2 3 2 3 2" xfId="23485"/>
    <cellStyle name="Normal 2 9 3 2 3 2 4" xfId="23486"/>
    <cellStyle name="Normal 2 9 3 2 3 2 5" xfId="23487"/>
    <cellStyle name="Normal 2 9 3 2 3 3" xfId="23488"/>
    <cellStyle name="Normal 2 9 3 2 3 3 2" xfId="23489"/>
    <cellStyle name="Normal 2 9 3 2 3 3 2 2" xfId="23490"/>
    <cellStyle name="Normal 2 9 3 2 3 3 3" xfId="23491"/>
    <cellStyle name="Normal 2 9 3 2 3 3 4" xfId="23492"/>
    <cellStyle name="Normal 2 9 3 2 3 4" xfId="23493"/>
    <cellStyle name="Normal 2 9 3 2 3 4 2" xfId="23494"/>
    <cellStyle name="Normal 2 9 3 2 3 4 2 2" xfId="23495"/>
    <cellStyle name="Normal 2 9 3 2 3 4 3" xfId="23496"/>
    <cellStyle name="Normal 2 9 3 2 3 4 4" xfId="23497"/>
    <cellStyle name="Normal 2 9 3 2 3 5" xfId="23498"/>
    <cellStyle name="Normal 2 9 3 2 3 5 2" xfId="23499"/>
    <cellStyle name="Normal 2 9 3 2 3 6" xfId="23500"/>
    <cellStyle name="Normal 2 9 3 2 3 7" xfId="23501"/>
    <cellStyle name="Normal 2 9 3 2 4" xfId="23502"/>
    <cellStyle name="Normal 2 9 3 2 4 2" xfId="23503"/>
    <cellStyle name="Normal 2 9 3 2 4 2 2" xfId="23504"/>
    <cellStyle name="Normal 2 9 3 2 4 2 2 2" xfId="23505"/>
    <cellStyle name="Normal 2 9 3 2 4 2 3" xfId="23506"/>
    <cellStyle name="Normal 2 9 3 2 4 2 4" xfId="23507"/>
    <cellStyle name="Normal 2 9 3 2 4 3" xfId="23508"/>
    <cellStyle name="Normal 2 9 3 2 4 3 2" xfId="23509"/>
    <cellStyle name="Normal 2 9 3 2 4 4" xfId="23510"/>
    <cellStyle name="Normal 2 9 3 2 4 5" xfId="23511"/>
    <cellStyle name="Normal 2 9 3 2 5" xfId="23512"/>
    <cellStyle name="Normal 2 9 3 2 5 2" xfId="23513"/>
    <cellStyle name="Normal 2 9 3 2 5 2 2" xfId="23514"/>
    <cellStyle name="Normal 2 9 3 2 5 3" xfId="23515"/>
    <cellStyle name="Normal 2 9 3 2 5 4" xfId="23516"/>
    <cellStyle name="Normal 2 9 3 2 6" xfId="23517"/>
    <cellStyle name="Normal 2 9 3 2 6 2" xfId="23518"/>
    <cellStyle name="Normal 2 9 3 2 6 2 2" xfId="23519"/>
    <cellStyle name="Normal 2 9 3 2 6 3" xfId="23520"/>
    <cellStyle name="Normal 2 9 3 2 6 4" xfId="23521"/>
    <cellStyle name="Normal 2 9 3 2 7" xfId="23522"/>
    <cellStyle name="Normal 2 9 3 2 7 2" xfId="23523"/>
    <cellStyle name="Normal 2 9 3 2 8" xfId="23524"/>
    <cellStyle name="Normal 2 9 3 2 9" xfId="23525"/>
    <cellStyle name="Normal 2 9 3 2_Tab1" xfId="23526"/>
    <cellStyle name="Normal 2 9 3 3" xfId="23527"/>
    <cellStyle name="Normal 2 9 3 3 2" xfId="23528"/>
    <cellStyle name="Normal 2 9 3 3 2 2" xfId="23529"/>
    <cellStyle name="Normal 2 9 3 3 2 2 2" xfId="23530"/>
    <cellStyle name="Normal 2 9 3 3 2 2 2 2" xfId="23531"/>
    <cellStyle name="Normal 2 9 3 3 2 2 3" xfId="23532"/>
    <cellStyle name="Normal 2 9 3 3 2 2 4" xfId="23533"/>
    <cellStyle name="Normal 2 9 3 3 2 3" xfId="23534"/>
    <cellStyle name="Normal 2 9 3 3 2 3 2" xfId="23535"/>
    <cellStyle name="Normal 2 9 3 3 2 4" xfId="23536"/>
    <cellStyle name="Normal 2 9 3 3 2 5" xfId="23537"/>
    <cellStyle name="Normal 2 9 3 3 3" xfId="23538"/>
    <cellStyle name="Normal 2 9 3 3 3 2" xfId="23539"/>
    <cellStyle name="Normal 2 9 3 3 3 2 2" xfId="23540"/>
    <cellStyle name="Normal 2 9 3 3 3 3" xfId="23541"/>
    <cellStyle name="Normal 2 9 3 3 3 4" xfId="23542"/>
    <cellStyle name="Normal 2 9 3 3 4" xfId="23543"/>
    <cellStyle name="Normal 2 9 3 3 4 2" xfId="23544"/>
    <cellStyle name="Normal 2 9 3 3 4 2 2" xfId="23545"/>
    <cellStyle name="Normal 2 9 3 3 4 3" xfId="23546"/>
    <cellStyle name="Normal 2 9 3 3 4 4" xfId="23547"/>
    <cellStyle name="Normal 2 9 3 3 5" xfId="23548"/>
    <cellStyle name="Normal 2 9 3 3 5 2" xfId="23549"/>
    <cellStyle name="Normal 2 9 3 3 6" xfId="23550"/>
    <cellStyle name="Normal 2 9 3 3 7" xfId="23551"/>
    <cellStyle name="Normal 2 9 3 4" xfId="23552"/>
    <cellStyle name="Normal 2 9 3 4 2" xfId="23553"/>
    <cellStyle name="Normal 2 9 3 4 2 2" xfId="23554"/>
    <cellStyle name="Normal 2 9 3 4 2 2 2" xfId="23555"/>
    <cellStyle name="Normal 2 9 3 4 2 2 2 2" xfId="23556"/>
    <cellStyle name="Normal 2 9 3 4 2 2 3" xfId="23557"/>
    <cellStyle name="Normal 2 9 3 4 2 2 4" xfId="23558"/>
    <cellStyle name="Normal 2 9 3 4 2 3" xfId="23559"/>
    <cellStyle name="Normal 2 9 3 4 2 3 2" xfId="23560"/>
    <cellStyle name="Normal 2 9 3 4 2 4" xfId="23561"/>
    <cellStyle name="Normal 2 9 3 4 2 5" xfId="23562"/>
    <cellStyle name="Normal 2 9 3 4 3" xfId="23563"/>
    <cellStyle name="Normal 2 9 3 4 3 2" xfId="23564"/>
    <cellStyle name="Normal 2 9 3 4 3 2 2" xfId="23565"/>
    <cellStyle name="Normal 2 9 3 4 3 3" xfId="23566"/>
    <cellStyle name="Normal 2 9 3 4 3 4" xfId="23567"/>
    <cellStyle name="Normal 2 9 3 4 4" xfId="23568"/>
    <cellStyle name="Normal 2 9 3 4 4 2" xfId="23569"/>
    <cellStyle name="Normal 2 9 3 4 4 2 2" xfId="23570"/>
    <cellStyle name="Normal 2 9 3 4 4 3" xfId="23571"/>
    <cellStyle name="Normal 2 9 3 4 4 4" xfId="23572"/>
    <cellStyle name="Normal 2 9 3 4 5" xfId="23573"/>
    <cellStyle name="Normal 2 9 3 4 5 2" xfId="23574"/>
    <cellStyle name="Normal 2 9 3 4 6" xfId="23575"/>
    <cellStyle name="Normal 2 9 3 4 7" xfId="23576"/>
    <cellStyle name="Normal 2 9 3 5" xfId="23577"/>
    <cellStyle name="Normal 2 9 3 5 2" xfId="23578"/>
    <cellStyle name="Normal 2 9 3 5 2 2" xfId="23579"/>
    <cellStyle name="Normal 2 9 3 5 2 2 2" xfId="23580"/>
    <cellStyle name="Normal 2 9 3 5 2 3" xfId="23581"/>
    <cellStyle name="Normal 2 9 3 5 2 4" xfId="23582"/>
    <cellStyle name="Normal 2 9 3 5 3" xfId="23583"/>
    <cellStyle name="Normal 2 9 3 5 3 2" xfId="23584"/>
    <cellStyle name="Normal 2 9 3 5 4" xfId="23585"/>
    <cellStyle name="Normal 2 9 3 5 5" xfId="23586"/>
    <cellStyle name="Normal 2 9 3 6" xfId="23587"/>
    <cellStyle name="Normal 2 9 3 6 2" xfId="23588"/>
    <cellStyle name="Normal 2 9 3 6 2 2" xfId="23589"/>
    <cellStyle name="Normal 2 9 3 6 3" xfId="23590"/>
    <cellStyle name="Normal 2 9 3 6 4" xfId="23591"/>
    <cellStyle name="Normal 2 9 3 7" xfId="23592"/>
    <cellStyle name="Normal 2 9 3 7 2" xfId="23593"/>
    <cellStyle name="Normal 2 9 3 7 2 2" xfId="23594"/>
    <cellStyle name="Normal 2 9 3 7 3" xfId="23595"/>
    <cellStyle name="Normal 2 9 3 7 4" xfId="23596"/>
    <cellStyle name="Normal 2 9 3 8" xfId="23597"/>
    <cellStyle name="Normal 2 9 3 8 2" xfId="23598"/>
    <cellStyle name="Normal 2 9 3 9" xfId="23599"/>
    <cellStyle name="Normal 2 9 3_Tab1" xfId="23600"/>
    <cellStyle name="Normal 2 9 4" xfId="23601"/>
    <cellStyle name="Normal 2 9 4 2" xfId="23602"/>
    <cellStyle name="Normal 2 9 4 2 2" xfId="23603"/>
    <cellStyle name="Normal 2 9 4 2 2 2" xfId="23604"/>
    <cellStyle name="Normal 2 9 4 2 2 2 2" xfId="23605"/>
    <cellStyle name="Normal 2 9 4 2 2 2 2 2" xfId="23606"/>
    <cellStyle name="Normal 2 9 4 2 2 2 3" xfId="23607"/>
    <cellStyle name="Normal 2 9 4 2 2 2 4" xfId="23608"/>
    <cellStyle name="Normal 2 9 4 2 2 3" xfId="23609"/>
    <cellStyle name="Normal 2 9 4 2 2 3 2" xfId="23610"/>
    <cellStyle name="Normal 2 9 4 2 2 4" xfId="23611"/>
    <cellStyle name="Normal 2 9 4 2 2 5" xfId="23612"/>
    <cellStyle name="Normal 2 9 4 2 3" xfId="23613"/>
    <cellStyle name="Normal 2 9 4 2 3 2" xfId="23614"/>
    <cellStyle name="Normal 2 9 4 2 3 2 2" xfId="23615"/>
    <cellStyle name="Normal 2 9 4 2 3 3" xfId="23616"/>
    <cellStyle name="Normal 2 9 4 2 3 4" xfId="23617"/>
    <cellStyle name="Normal 2 9 4 2 4" xfId="23618"/>
    <cellStyle name="Normal 2 9 4 2 4 2" xfId="23619"/>
    <cellStyle name="Normal 2 9 4 2 4 2 2" xfId="23620"/>
    <cellStyle name="Normal 2 9 4 2 4 3" xfId="23621"/>
    <cellStyle name="Normal 2 9 4 2 4 4" xfId="23622"/>
    <cellStyle name="Normal 2 9 4 2 5" xfId="23623"/>
    <cellStyle name="Normal 2 9 4 2 5 2" xfId="23624"/>
    <cellStyle name="Normal 2 9 4 2 6" xfId="23625"/>
    <cellStyle name="Normal 2 9 4 2 7" xfId="23626"/>
    <cellStyle name="Normal 2 9 4 3" xfId="23627"/>
    <cellStyle name="Normal 2 9 4 3 2" xfId="23628"/>
    <cellStyle name="Normal 2 9 4 3 2 2" xfId="23629"/>
    <cellStyle name="Normal 2 9 4 3 2 2 2" xfId="23630"/>
    <cellStyle name="Normal 2 9 4 3 2 2 2 2" xfId="23631"/>
    <cellStyle name="Normal 2 9 4 3 2 2 3" xfId="23632"/>
    <cellStyle name="Normal 2 9 4 3 2 2 4" xfId="23633"/>
    <cellStyle name="Normal 2 9 4 3 2 3" xfId="23634"/>
    <cellStyle name="Normal 2 9 4 3 2 3 2" xfId="23635"/>
    <cellStyle name="Normal 2 9 4 3 2 4" xfId="23636"/>
    <cellStyle name="Normal 2 9 4 3 2 5" xfId="23637"/>
    <cellStyle name="Normal 2 9 4 3 3" xfId="23638"/>
    <cellStyle name="Normal 2 9 4 3 3 2" xfId="23639"/>
    <cellStyle name="Normal 2 9 4 3 3 2 2" xfId="23640"/>
    <cellStyle name="Normal 2 9 4 3 3 3" xfId="23641"/>
    <cellStyle name="Normal 2 9 4 3 3 4" xfId="23642"/>
    <cellStyle name="Normal 2 9 4 3 4" xfId="23643"/>
    <cellStyle name="Normal 2 9 4 3 4 2" xfId="23644"/>
    <cellStyle name="Normal 2 9 4 3 4 2 2" xfId="23645"/>
    <cellStyle name="Normal 2 9 4 3 4 3" xfId="23646"/>
    <cellStyle name="Normal 2 9 4 3 4 4" xfId="23647"/>
    <cellStyle name="Normal 2 9 4 3 5" xfId="23648"/>
    <cellStyle name="Normal 2 9 4 3 5 2" xfId="23649"/>
    <cellStyle name="Normal 2 9 4 3 6" xfId="23650"/>
    <cellStyle name="Normal 2 9 4 3 7" xfId="23651"/>
    <cellStyle name="Normal 2 9 4 4" xfId="23652"/>
    <cellStyle name="Normal 2 9 4 4 2" xfId="23653"/>
    <cellStyle name="Normal 2 9 4 4 2 2" xfId="23654"/>
    <cellStyle name="Normal 2 9 4 4 2 2 2" xfId="23655"/>
    <cellStyle name="Normal 2 9 4 4 2 3" xfId="23656"/>
    <cellStyle name="Normal 2 9 4 4 2 4" xfId="23657"/>
    <cellStyle name="Normal 2 9 4 4 3" xfId="23658"/>
    <cellStyle name="Normal 2 9 4 4 3 2" xfId="23659"/>
    <cellStyle name="Normal 2 9 4 4 4" xfId="23660"/>
    <cellStyle name="Normal 2 9 4 4 5" xfId="23661"/>
    <cellStyle name="Normal 2 9 4 5" xfId="23662"/>
    <cellStyle name="Normal 2 9 4 5 2" xfId="23663"/>
    <cellStyle name="Normal 2 9 4 5 2 2" xfId="23664"/>
    <cellStyle name="Normal 2 9 4 5 3" xfId="23665"/>
    <cellStyle name="Normal 2 9 4 5 4" xfId="23666"/>
    <cellStyle name="Normal 2 9 4 6" xfId="23667"/>
    <cellStyle name="Normal 2 9 4 6 2" xfId="23668"/>
    <cellStyle name="Normal 2 9 4 6 2 2" xfId="23669"/>
    <cellStyle name="Normal 2 9 4 6 3" xfId="23670"/>
    <cellStyle name="Normal 2 9 4 6 4" xfId="23671"/>
    <cellStyle name="Normal 2 9 4 7" xfId="23672"/>
    <cellStyle name="Normal 2 9 4 7 2" xfId="23673"/>
    <cellStyle name="Normal 2 9 4 8" xfId="23674"/>
    <cellStyle name="Normal 2 9 4 9" xfId="23675"/>
    <cellStyle name="Normal 2 9 4_Tab1" xfId="23676"/>
    <cellStyle name="Normal 2 9 5" xfId="23677"/>
    <cellStyle name="Normal 2 9 5 2" xfId="23678"/>
    <cellStyle name="Normal 2 9 5 2 2" xfId="23679"/>
    <cellStyle name="Normal 2 9 5 2 2 2" xfId="23680"/>
    <cellStyle name="Normal 2 9 5 2 2 2 2" xfId="23681"/>
    <cellStyle name="Normal 2 9 5 2 2 3" xfId="23682"/>
    <cellStyle name="Normal 2 9 5 2 2 4" xfId="23683"/>
    <cellStyle name="Normal 2 9 5 2 3" xfId="23684"/>
    <cellStyle name="Normal 2 9 5 2 3 2" xfId="23685"/>
    <cellStyle name="Normal 2 9 5 2 4" xfId="23686"/>
    <cellStyle name="Normal 2 9 5 2 5" xfId="23687"/>
    <cellStyle name="Normal 2 9 5 3" xfId="23688"/>
    <cellStyle name="Normal 2 9 5 3 2" xfId="23689"/>
    <cellStyle name="Normal 2 9 5 3 2 2" xfId="23690"/>
    <cellStyle name="Normal 2 9 5 3 3" xfId="23691"/>
    <cellStyle name="Normal 2 9 5 3 4" xfId="23692"/>
    <cellStyle name="Normal 2 9 5 4" xfId="23693"/>
    <cellStyle name="Normal 2 9 5 4 2" xfId="23694"/>
    <cellStyle name="Normal 2 9 5 4 2 2" xfId="23695"/>
    <cellStyle name="Normal 2 9 5 4 3" xfId="23696"/>
    <cellStyle name="Normal 2 9 5 4 4" xfId="23697"/>
    <cellStyle name="Normal 2 9 5 5" xfId="23698"/>
    <cellStyle name="Normal 2 9 5 5 2" xfId="23699"/>
    <cellStyle name="Normal 2 9 5 6" xfId="23700"/>
    <cellStyle name="Normal 2 9 5 7" xfId="23701"/>
    <cellStyle name="Normal 2 9 6" xfId="23702"/>
    <cellStyle name="Normal 2 9 6 2" xfId="23703"/>
    <cellStyle name="Normal 2 9 6 2 2" xfId="23704"/>
    <cellStyle name="Normal 2 9 6 2 2 2" xfId="23705"/>
    <cellStyle name="Normal 2 9 6 2 2 2 2" xfId="23706"/>
    <cellStyle name="Normal 2 9 6 2 2 3" xfId="23707"/>
    <cellStyle name="Normal 2 9 6 2 2 4" xfId="23708"/>
    <cellStyle name="Normal 2 9 6 2 3" xfId="23709"/>
    <cellStyle name="Normal 2 9 6 2 3 2" xfId="23710"/>
    <cellStyle name="Normal 2 9 6 2 4" xfId="23711"/>
    <cellStyle name="Normal 2 9 6 2 5" xfId="23712"/>
    <cellStyle name="Normal 2 9 6 3" xfId="23713"/>
    <cellStyle name="Normal 2 9 6 3 2" xfId="23714"/>
    <cellStyle name="Normal 2 9 6 3 2 2" xfId="23715"/>
    <cellStyle name="Normal 2 9 6 3 3" xfId="23716"/>
    <cellStyle name="Normal 2 9 6 3 4" xfId="23717"/>
    <cellStyle name="Normal 2 9 6 4" xfId="23718"/>
    <cellStyle name="Normal 2 9 6 4 2" xfId="23719"/>
    <cellStyle name="Normal 2 9 6 4 2 2" xfId="23720"/>
    <cellStyle name="Normal 2 9 6 4 3" xfId="23721"/>
    <cellStyle name="Normal 2 9 6 4 4" xfId="23722"/>
    <cellStyle name="Normal 2 9 6 5" xfId="23723"/>
    <cellStyle name="Normal 2 9 6 5 2" xfId="23724"/>
    <cellStyle name="Normal 2 9 6 6" xfId="23725"/>
    <cellStyle name="Normal 2 9 6 7" xfId="23726"/>
    <cellStyle name="Normal 2 9 7" xfId="23727"/>
    <cellStyle name="Normal 2 9 7 2" xfId="23728"/>
    <cellStyle name="Normal 2 9 7 2 2" xfId="23729"/>
    <cellStyle name="Normal 2 9 7 2 2 2" xfId="23730"/>
    <cellStyle name="Normal 2 9 7 2 3" xfId="23731"/>
    <cellStyle name="Normal 2 9 7 2 4" xfId="23732"/>
    <cellStyle name="Normal 2 9 7 3" xfId="23733"/>
    <cellStyle name="Normal 2 9 7 3 2" xfId="23734"/>
    <cellStyle name="Normal 2 9 7 4" xfId="23735"/>
    <cellStyle name="Normal 2 9 7 5" xfId="23736"/>
    <cellStyle name="Normal 2 9 8" xfId="23737"/>
    <cellStyle name="Normal 2 9 8 2" xfId="23738"/>
    <cellStyle name="Normal 2 9 8 2 2" xfId="23739"/>
    <cellStyle name="Normal 2 9 8 3" xfId="23740"/>
    <cellStyle name="Normal 2 9 8 4" xfId="23741"/>
    <cellStyle name="Normal 2 9 9" xfId="23742"/>
    <cellStyle name="Normal 2 9 9 2" xfId="23743"/>
    <cellStyle name="Normal 2 9 9 2 2" xfId="23744"/>
    <cellStyle name="Normal 2 9 9 3" xfId="23745"/>
    <cellStyle name="Normal 2 9 9 4" xfId="23746"/>
    <cellStyle name="Normal 2 9_Tab1" xfId="23747"/>
    <cellStyle name="Normal 2_13Q1QE1" xfId="23748"/>
    <cellStyle name="Normal 20" xfId="23749"/>
    <cellStyle name="Normal 20 2" xfId="23750"/>
    <cellStyle name="Normal 20 2 2" xfId="23751"/>
    <cellStyle name="Normal 20 2 2 2" xfId="23752"/>
    <cellStyle name="Normal 20 2 2 2 2" xfId="23753"/>
    <cellStyle name="Normal 20 2 2 2 2 2" xfId="23754"/>
    <cellStyle name="Normal 20 2 2 2 3" xfId="23755"/>
    <cellStyle name="Normal 20 2 2 3" xfId="23756"/>
    <cellStyle name="Normal 20 2 2 3 2" xfId="23757"/>
    <cellStyle name="Normal 20 2 2 4" xfId="23758"/>
    <cellStyle name="Normal 20 2 3" xfId="23759"/>
    <cellStyle name="Normal 20 2 4" xfId="23760"/>
    <cellStyle name="Normal 20 2 4 2" xfId="23761"/>
    <cellStyle name="Normal 20 2 5" xfId="23762"/>
    <cellStyle name="Normal 20 3" xfId="23763"/>
    <cellStyle name="Normal 20 3 2" xfId="23764"/>
    <cellStyle name="Normal 20 4" xfId="23765"/>
    <cellStyle name="Normal 20 4 2" xfId="23766"/>
    <cellStyle name="Normal 20 4 2 2" xfId="23767"/>
    <cellStyle name="Normal 20 4 2 2 2" xfId="23768"/>
    <cellStyle name="Normal 20 4 2 3" xfId="23769"/>
    <cellStyle name="Normal 20 4 3" xfId="23770"/>
    <cellStyle name="Normal 20 4 3 2" xfId="23771"/>
    <cellStyle name="Normal 20 4 4" xfId="23772"/>
    <cellStyle name="Normal 20 5" xfId="23773"/>
    <cellStyle name="Normal 20 6" xfId="23774"/>
    <cellStyle name="Normal 20 7" xfId="23775"/>
    <cellStyle name="Normal 200" xfId="23776"/>
    <cellStyle name="Normal 200 2" xfId="23777"/>
    <cellStyle name="Normal 201" xfId="23778"/>
    <cellStyle name="Normal 201 2" xfId="23779"/>
    <cellStyle name="Normal 202" xfId="23780"/>
    <cellStyle name="Normal 202 2" xfId="23781"/>
    <cellStyle name="Normal 203" xfId="23782"/>
    <cellStyle name="Normal 203 2" xfId="23783"/>
    <cellStyle name="Normal 204" xfId="23784"/>
    <cellStyle name="Normal 204 2" xfId="23785"/>
    <cellStyle name="Normal 205" xfId="23786"/>
    <cellStyle name="Normal 205 2" xfId="23787"/>
    <cellStyle name="Normal 206" xfId="23788"/>
    <cellStyle name="Normal 206 2" xfId="23789"/>
    <cellStyle name="Normal 207" xfId="23790"/>
    <cellStyle name="Normal 207 2" xfId="23791"/>
    <cellStyle name="Normal 208" xfId="23792"/>
    <cellStyle name="Normal 208 2" xfId="23793"/>
    <cellStyle name="Normal 209" xfId="23794"/>
    <cellStyle name="Normal 209 2" xfId="23795"/>
    <cellStyle name="Normal 21" xfId="23796"/>
    <cellStyle name="Normal 21 2" xfId="23797"/>
    <cellStyle name="Normal 21 2 2" xfId="23798"/>
    <cellStyle name="Normal 21 2 2 2" xfId="23799"/>
    <cellStyle name="Normal 21 2 2 2 2" xfId="23800"/>
    <cellStyle name="Normal 21 2 2 2 2 2" xfId="23801"/>
    <cellStyle name="Normal 21 2 2 2 3" xfId="23802"/>
    <cellStyle name="Normal 21 2 2 3" xfId="23803"/>
    <cellStyle name="Normal 21 2 2 3 2" xfId="23804"/>
    <cellStyle name="Normal 21 2 2 4" xfId="23805"/>
    <cellStyle name="Normal 21 2 3" xfId="23806"/>
    <cellStyle name="Normal 21 2 4" xfId="23807"/>
    <cellStyle name="Normal 21 2 4 2" xfId="23808"/>
    <cellStyle name="Normal 21 2 5" xfId="23809"/>
    <cellStyle name="Normal 21 3" xfId="23810"/>
    <cellStyle name="Normal 21 3 2" xfId="23811"/>
    <cellStyle name="Normal 21 4" xfId="23812"/>
    <cellStyle name="Normal 21 4 2" xfId="23813"/>
    <cellStyle name="Normal 21 4 2 2" xfId="23814"/>
    <cellStyle name="Normal 21 4 2 2 2" xfId="23815"/>
    <cellStyle name="Normal 21 4 2 3" xfId="23816"/>
    <cellStyle name="Normal 21 4 3" xfId="23817"/>
    <cellStyle name="Normal 21 4 3 2" xfId="23818"/>
    <cellStyle name="Normal 21 4 4" xfId="23819"/>
    <cellStyle name="Normal 21 5" xfId="23820"/>
    <cellStyle name="Normal 21 6" xfId="23821"/>
    <cellStyle name="Normal 21 7" xfId="23822"/>
    <cellStyle name="Normal 210" xfId="23823"/>
    <cellStyle name="Normal 210 2" xfId="23824"/>
    <cellStyle name="Normal 211" xfId="23825"/>
    <cellStyle name="Normal 211 2" xfId="23826"/>
    <cellStyle name="Normal 212" xfId="23827"/>
    <cellStyle name="Normal 212 2" xfId="23828"/>
    <cellStyle name="Normal 213" xfId="23829"/>
    <cellStyle name="Normal 213 2" xfId="23830"/>
    <cellStyle name="Normal 214" xfId="23831"/>
    <cellStyle name="Normal 214 2" xfId="23832"/>
    <cellStyle name="Normal 215" xfId="23833"/>
    <cellStyle name="Normal 215 2" xfId="23834"/>
    <cellStyle name="Normal 216" xfId="23835"/>
    <cellStyle name="Normal 216 2" xfId="23836"/>
    <cellStyle name="Normal 22" xfId="23837"/>
    <cellStyle name="Normal 22 2" xfId="23838"/>
    <cellStyle name="Normal 22 2 2" xfId="23839"/>
    <cellStyle name="Normal 22 2 2 2" xfId="23840"/>
    <cellStyle name="Normal 22 2 2 2 2" xfId="23841"/>
    <cellStyle name="Normal 22 2 2 2 2 2" xfId="23842"/>
    <cellStyle name="Normal 22 2 2 2 3" xfId="23843"/>
    <cellStyle name="Normal 22 2 2 3" xfId="23844"/>
    <cellStyle name="Normal 22 2 2 3 2" xfId="23845"/>
    <cellStyle name="Normal 22 2 2 4" xfId="23846"/>
    <cellStyle name="Normal 22 2 3" xfId="23847"/>
    <cellStyle name="Normal 22 2 4" xfId="23848"/>
    <cellStyle name="Normal 22 2 4 2" xfId="23849"/>
    <cellStyle name="Normal 22 2 5" xfId="23850"/>
    <cellStyle name="Normal 22 3" xfId="23851"/>
    <cellStyle name="Normal 22 4" xfId="23852"/>
    <cellStyle name="Normal 22 4 2" xfId="23853"/>
    <cellStyle name="Normal 22 4 2 2" xfId="23854"/>
    <cellStyle name="Normal 22 4 2 2 2" xfId="23855"/>
    <cellStyle name="Normal 22 4 2 3" xfId="23856"/>
    <cellStyle name="Normal 22 4 3" xfId="23857"/>
    <cellStyle name="Normal 22 4 3 2" xfId="23858"/>
    <cellStyle name="Normal 22 4 4" xfId="23859"/>
    <cellStyle name="Normal 22 5" xfId="23860"/>
    <cellStyle name="Normal 22_13Q1QE1" xfId="23861"/>
    <cellStyle name="Normal 23" xfId="23862"/>
    <cellStyle name="Normal 23 2" xfId="23863"/>
    <cellStyle name="Normal 23 2 2" xfId="23864"/>
    <cellStyle name="Normal 23 2 2 2" xfId="23865"/>
    <cellStyle name="Normal 23 2 2 2 2" xfId="23866"/>
    <cellStyle name="Normal 23 2 2 3" xfId="23867"/>
    <cellStyle name="Normal 23 2 3" xfId="23868"/>
    <cellStyle name="Normal 23 2 3 2" xfId="23869"/>
    <cellStyle name="Normal 23 2 4" xfId="23870"/>
    <cellStyle name="Normal 23 3" xfId="23871"/>
    <cellStyle name="Normal 23 4" xfId="23872"/>
    <cellStyle name="Normal 23 4 2" xfId="23873"/>
    <cellStyle name="Normal 23 4 2 2" xfId="23874"/>
    <cellStyle name="Normal 23 4 2 2 2" xfId="23875"/>
    <cellStyle name="Normal 23 4 2 3" xfId="23876"/>
    <cellStyle name="Normal 23 4 3" xfId="23877"/>
    <cellStyle name="Normal 23 4 3 2" xfId="23878"/>
    <cellStyle name="Normal 23 4 4" xfId="23879"/>
    <cellStyle name="Normal 23 5" xfId="23880"/>
    <cellStyle name="Normal 24" xfId="23881"/>
    <cellStyle name="Normal 24 2" xfId="23882"/>
    <cellStyle name="Normal 24 2 2" xfId="23883"/>
    <cellStyle name="Normal 24 3" xfId="23884"/>
    <cellStyle name="Normal 24 3 2" xfId="23885"/>
    <cellStyle name="Normal 24 4" xfId="23886"/>
    <cellStyle name="Normal 24 4 2" xfId="23887"/>
    <cellStyle name="Normal 24 5" xfId="23888"/>
    <cellStyle name="Normal 24 6" xfId="23889"/>
    <cellStyle name="Normal 25" xfId="23890"/>
    <cellStyle name="Normal 25 2" xfId="23891"/>
    <cellStyle name="Normal 25 2 2" xfId="23892"/>
    <cellStyle name="Normal 25 2 2 2" xfId="23893"/>
    <cellStyle name="Normal 25 2 3" xfId="23894"/>
    <cellStyle name="Normal 25 2 4" xfId="23895"/>
    <cellStyle name="Normal 25 3" xfId="23896"/>
    <cellStyle name="Normal 25 3 2" xfId="23897"/>
    <cellStyle name="Normal 25 4" xfId="23898"/>
    <cellStyle name="Normal 25 4 2" xfId="23899"/>
    <cellStyle name="Normal 25 5" xfId="23900"/>
    <cellStyle name="Normal 25 6" xfId="23901"/>
    <cellStyle name="Normal 25_13Q1QE1" xfId="23902"/>
    <cellStyle name="Normal 26" xfId="23903"/>
    <cellStyle name="Normal 26 2" xfId="23904"/>
    <cellStyle name="Normal 26 2 2" xfId="23905"/>
    <cellStyle name="Normal 26 3" xfId="23906"/>
    <cellStyle name="Normal 26 3 2" xfId="23907"/>
    <cellStyle name="Normal 26 4" xfId="23908"/>
    <cellStyle name="Normal 26 4 2" xfId="23909"/>
    <cellStyle name="Normal 26 5" xfId="23910"/>
    <cellStyle name="Normal 26 6" xfId="23911"/>
    <cellStyle name="Normal 27" xfId="23912"/>
    <cellStyle name="Normal 27 2" xfId="23913"/>
    <cellStyle name="Normal 27 2 2" xfId="23914"/>
    <cellStyle name="Normal 27 3" xfId="23915"/>
    <cellStyle name="Normal 27 3 2" xfId="23916"/>
    <cellStyle name="Normal 27 4" xfId="23917"/>
    <cellStyle name="Normal 27 4 2" xfId="23918"/>
    <cellStyle name="Normal 27 5" xfId="23919"/>
    <cellStyle name="Normal 27 6" xfId="23920"/>
    <cellStyle name="Normal 28" xfId="23921"/>
    <cellStyle name="Normal 28 2" xfId="23922"/>
    <cellStyle name="Normal 28 2 2" xfId="23923"/>
    <cellStyle name="Normal 28 3" xfId="23924"/>
    <cellStyle name="Normal 28 3 2" xfId="23925"/>
    <cellStyle name="Normal 28 4" xfId="23926"/>
    <cellStyle name="Normal 28 4 2" xfId="23927"/>
    <cellStyle name="Normal 28 5" xfId="23928"/>
    <cellStyle name="Normal 29" xfId="23929"/>
    <cellStyle name="Normal 29 2" xfId="23930"/>
    <cellStyle name="Normal 29 2 2" xfId="23931"/>
    <cellStyle name="Normal 29 2 2 2" xfId="23932"/>
    <cellStyle name="Normal 29 2 2 2 2" xfId="23933"/>
    <cellStyle name="Normal 29 2 2 3" xfId="23934"/>
    <cellStyle name="Normal 29 2 3" xfId="23935"/>
    <cellStyle name="Normal 29 2 3 2" xfId="23936"/>
    <cellStyle name="Normal 29 2 4" xfId="23937"/>
    <cellStyle name="Normal 29 3" xfId="23938"/>
    <cellStyle name="Normal 29 3 2" xfId="23939"/>
    <cellStyle name="Normal 29 4" xfId="23940"/>
    <cellStyle name="Normal 29 4 2" xfId="23941"/>
    <cellStyle name="Normal 29 5" xfId="23942"/>
    <cellStyle name="Normal 3" xfId="23943"/>
    <cellStyle name="Normal 3 10" xfId="23944"/>
    <cellStyle name="Normal 3 10 2" xfId="23945"/>
    <cellStyle name="Normal 3 11" xfId="23946"/>
    <cellStyle name="Normal 3 12" xfId="23947"/>
    <cellStyle name="Normal 3 2" xfId="23948"/>
    <cellStyle name="Normal 3 2 2" xfId="23949"/>
    <cellStyle name="Normal 3 2 2 2" xfId="23950"/>
    <cellStyle name="Normal 3 2 3" xfId="23951"/>
    <cellStyle name="Normal 3 2 4" xfId="23952"/>
    <cellStyle name="Normal 3 2 5" xfId="23953"/>
    <cellStyle name="Normal 3 3" xfId="23954"/>
    <cellStyle name="Normal 3 3 2" xfId="23955"/>
    <cellStyle name="Normal 3 3 3" xfId="23956"/>
    <cellStyle name="Normal 3 3 4" xfId="23957"/>
    <cellStyle name="Normal 3 4" xfId="23958"/>
    <cellStyle name="Normal 3 4 2" xfId="23959"/>
    <cellStyle name="Normal 3 4 3" xfId="23960"/>
    <cellStyle name="Normal 3 4 4" xfId="23961"/>
    <cellStyle name="Normal 3 5" xfId="23962"/>
    <cellStyle name="Normal 3 6" xfId="23963"/>
    <cellStyle name="Normal 3 7" xfId="23964"/>
    <cellStyle name="Normal 3 8" xfId="23965"/>
    <cellStyle name="Normal 3 9" xfId="23966"/>
    <cellStyle name="Normal 30" xfId="23967"/>
    <cellStyle name="Normal 30 2" xfId="23968"/>
    <cellStyle name="Normal 30 2 2" xfId="23969"/>
    <cellStyle name="Normal 30 2 2 2" xfId="23970"/>
    <cellStyle name="Normal 30 2 2 2 2" xfId="23971"/>
    <cellStyle name="Normal 30 2 2 3" xfId="23972"/>
    <cellStyle name="Normal 30 2 3" xfId="23973"/>
    <cellStyle name="Normal 30 2 3 2" xfId="23974"/>
    <cellStyle name="Normal 30 2 4" xfId="23975"/>
    <cellStyle name="Normal 30 3" xfId="23976"/>
    <cellStyle name="Normal 30 3 2" xfId="23977"/>
    <cellStyle name="Normal 30 4" xfId="23978"/>
    <cellStyle name="Normal 30 4 2" xfId="23979"/>
    <cellStyle name="Normal 30 5" xfId="23980"/>
    <cellStyle name="Normal 31" xfId="23981"/>
    <cellStyle name="Normal 31 2" xfId="23982"/>
    <cellStyle name="Normal 31 2 2" xfId="23983"/>
    <cellStyle name="Normal 31 3" xfId="23984"/>
    <cellStyle name="Normal 31 3 2" xfId="23985"/>
    <cellStyle name="Normal 31 4" xfId="23986"/>
    <cellStyle name="Normal 31 4 2" xfId="23987"/>
    <cellStyle name="Normal 31 5" xfId="23988"/>
    <cellStyle name="Normal 32" xfId="23989"/>
    <cellStyle name="Normal 32 2" xfId="23990"/>
    <cellStyle name="Normal 32 2 2" xfId="23991"/>
    <cellStyle name="Normal 32 3" xfId="23992"/>
    <cellStyle name="Normal 32 3 2" xfId="23993"/>
    <cellStyle name="Normal 32 4" xfId="23994"/>
    <cellStyle name="Normal 32 4 2" xfId="23995"/>
    <cellStyle name="Normal 32 5" xfId="23996"/>
    <cellStyle name="Normal 33" xfId="23997"/>
    <cellStyle name="Normal 33 2" xfId="23998"/>
    <cellStyle name="Normal 33 2 2" xfId="23999"/>
    <cellStyle name="Normal 33 3" xfId="24000"/>
    <cellStyle name="Normal 33 3 2" xfId="24001"/>
    <cellStyle name="Normal 33 4" xfId="24002"/>
    <cellStyle name="Normal 33 4 2" xfId="24003"/>
    <cellStyle name="Normal 33 5" xfId="24004"/>
    <cellStyle name="Normal 34" xfId="24005"/>
    <cellStyle name="Normal 34 2" xfId="24006"/>
    <cellStyle name="Normal 34 2 2" xfId="24007"/>
    <cellStyle name="Normal 34 3" xfId="24008"/>
    <cellStyle name="Normal 34 3 2" xfId="24009"/>
    <cellStyle name="Normal 34 4" xfId="24010"/>
    <cellStyle name="Normal 34 4 2" xfId="24011"/>
    <cellStyle name="Normal 34 5" xfId="24012"/>
    <cellStyle name="Normal 35" xfId="24013"/>
    <cellStyle name="Normal 35 10" xfId="24014"/>
    <cellStyle name="Normal 35 2" xfId="24015"/>
    <cellStyle name="Normal 35 2 2" xfId="24016"/>
    <cellStyle name="Normal 35 2 2 2" xfId="24017"/>
    <cellStyle name="Normal 35 2 2 2 2" xfId="24018"/>
    <cellStyle name="Normal 35 2 2 2 2 2" xfId="24019"/>
    <cellStyle name="Normal 35 2 2 2 3" xfId="24020"/>
    <cellStyle name="Normal 35 2 2 2 3 2" xfId="24021"/>
    <cellStyle name="Normal 35 2 2 2 4" xfId="24022"/>
    <cellStyle name="Normal 35 2 2 3" xfId="24023"/>
    <cellStyle name="Normal 35 2 2 3 2" xfId="24024"/>
    <cellStyle name="Normal 35 2 2 4" xfId="24025"/>
    <cellStyle name="Normal 35 2 2 4 2" xfId="24026"/>
    <cellStyle name="Normal 35 2 2 5" xfId="24027"/>
    <cellStyle name="Normal 35 2 3" xfId="24028"/>
    <cellStyle name="Normal 35 2 3 2" xfId="24029"/>
    <cellStyle name="Normal 35 2 3 2 2" xfId="24030"/>
    <cellStyle name="Normal 35 2 3 3" xfId="24031"/>
    <cellStyle name="Normal 35 2 3 3 2" xfId="24032"/>
    <cellStyle name="Normal 35 2 3 4" xfId="24033"/>
    <cellStyle name="Normal 35 2 4" xfId="24034"/>
    <cellStyle name="Normal 35 2 4 2" xfId="24035"/>
    <cellStyle name="Normal 35 2 5" xfId="24036"/>
    <cellStyle name="Normal 35 2 5 2" xfId="24037"/>
    <cellStyle name="Normal 35 2 6" xfId="24038"/>
    <cellStyle name="Normal 35 3" xfId="24039"/>
    <cellStyle name="Normal 35 3 2" xfId="24040"/>
    <cellStyle name="Normal 35 3 2 2" xfId="24041"/>
    <cellStyle name="Normal 35 3 2 2 2" xfId="24042"/>
    <cellStyle name="Normal 35 3 2 2 2 2" xfId="24043"/>
    <cellStyle name="Normal 35 3 2 2 3" xfId="24044"/>
    <cellStyle name="Normal 35 3 2 2 3 2" xfId="24045"/>
    <cellStyle name="Normal 35 3 2 2 4" xfId="24046"/>
    <cellStyle name="Normal 35 3 2 3" xfId="24047"/>
    <cellStyle name="Normal 35 3 2 3 2" xfId="24048"/>
    <cellStyle name="Normal 35 3 2 4" xfId="24049"/>
    <cellStyle name="Normal 35 3 2 4 2" xfId="24050"/>
    <cellStyle name="Normal 35 3 2 5" xfId="24051"/>
    <cellStyle name="Normal 35 3 3" xfId="24052"/>
    <cellStyle name="Normal 35 3 3 2" xfId="24053"/>
    <cellStyle name="Normal 35 3 3 2 2" xfId="24054"/>
    <cellStyle name="Normal 35 3 3 3" xfId="24055"/>
    <cellStyle name="Normal 35 3 3 3 2" xfId="24056"/>
    <cellStyle name="Normal 35 3 3 4" xfId="24057"/>
    <cellStyle name="Normal 35 3 4" xfId="24058"/>
    <cellStyle name="Normal 35 3 4 2" xfId="24059"/>
    <cellStyle name="Normal 35 3 5" xfId="24060"/>
    <cellStyle name="Normal 35 3 5 2" xfId="24061"/>
    <cellStyle name="Normal 35 3 6" xfId="24062"/>
    <cellStyle name="Normal 35 4" xfId="24063"/>
    <cellStyle name="Normal 35 4 2" xfId="24064"/>
    <cellStyle name="Normal 35 4 2 2" xfId="24065"/>
    <cellStyle name="Normal 35 4 2 2 2" xfId="24066"/>
    <cellStyle name="Normal 35 4 2 3" xfId="24067"/>
    <cellStyle name="Normal 35 4 2 3 2" xfId="24068"/>
    <cellStyle name="Normal 35 4 2 4" xfId="24069"/>
    <cellStyle name="Normal 35 4 3" xfId="24070"/>
    <cellStyle name="Normal 35 4 3 2" xfId="24071"/>
    <cellStyle name="Normal 35 4 4" xfId="24072"/>
    <cellStyle name="Normal 35 4 4 2" xfId="24073"/>
    <cellStyle name="Normal 35 4 5" xfId="24074"/>
    <cellStyle name="Normal 35 5" xfId="24075"/>
    <cellStyle name="Normal 35 6" xfId="24076"/>
    <cellStyle name="Normal 35 6 2" xfId="24077"/>
    <cellStyle name="Normal 35 6 2 2" xfId="24078"/>
    <cellStyle name="Normal 35 6 3" xfId="24079"/>
    <cellStyle name="Normal 35 6 3 2" xfId="24080"/>
    <cellStyle name="Normal 35 6 4" xfId="24081"/>
    <cellStyle name="Normal 35 7" xfId="24082"/>
    <cellStyle name="Normal 35 7 2" xfId="24083"/>
    <cellStyle name="Normal 35 8" xfId="24084"/>
    <cellStyle name="Normal 35 8 2" xfId="24085"/>
    <cellStyle name="Normal 35 9" xfId="24086"/>
    <cellStyle name="Normal 36" xfId="24087"/>
    <cellStyle name="Normal 36 10" xfId="24088"/>
    <cellStyle name="Normal 36 2" xfId="24089"/>
    <cellStyle name="Normal 36 2 2" xfId="24090"/>
    <cellStyle name="Normal 36 2 2 2" xfId="24091"/>
    <cellStyle name="Normal 36 2 2 2 2" xfId="24092"/>
    <cellStyle name="Normal 36 2 2 2 2 2" xfId="24093"/>
    <cellStyle name="Normal 36 2 2 2 3" xfId="24094"/>
    <cellStyle name="Normal 36 2 2 2 3 2" xfId="24095"/>
    <cellStyle name="Normal 36 2 2 2 4" xfId="24096"/>
    <cellStyle name="Normal 36 2 2 3" xfId="24097"/>
    <cellStyle name="Normal 36 2 2 3 2" xfId="24098"/>
    <cellStyle name="Normal 36 2 2 4" xfId="24099"/>
    <cellStyle name="Normal 36 2 2 4 2" xfId="24100"/>
    <cellStyle name="Normal 36 2 2 5" xfId="24101"/>
    <cellStyle name="Normal 36 2 3" xfId="24102"/>
    <cellStyle name="Normal 36 2 3 2" xfId="24103"/>
    <cellStyle name="Normal 36 2 3 2 2" xfId="24104"/>
    <cellStyle name="Normal 36 2 3 3" xfId="24105"/>
    <cellStyle name="Normal 36 2 3 3 2" xfId="24106"/>
    <cellStyle name="Normal 36 2 3 4" xfId="24107"/>
    <cellStyle name="Normal 36 2 4" xfId="24108"/>
    <cellStyle name="Normal 36 2 4 2" xfId="24109"/>
    <cellStyle name="Normal 36 2 5" xfId="24110"/>
    <cellStyle name="Normal 36 2 5 2" xfId="24111"/>
    <cellStyle name="Normal 36 2 6" xfId="24112"/>
    <cellStyle name="Normal 36 3" xfId="24113"/>
    <cellStyle name="Normal 36 3 2" xfId="24114"/>
    <cellStyle name="Normal 36 3 2 2" xfId="24115"/>
    <cellStyle name="Normal 36 3 2 2 2" xfId="24116"/>
    <cellStyle name="Normal 36 3 2 2 2 2" xfId="24117"/>
    <cellStyle name="Normal 36 3 2 2 3" xfId="24118"/>
    <cellStyle name="Normal 36 3 2 2 3 2" xfId="24119"/>
    <cellStyle name="Normal 36 3 2 2 4" xfId="24120"/>
    <cellStyle name="Normal 36 3 2 3" xfId="24121"/>
    <cellStyle name="Normal 36 3 2 3 2" xfId="24122"/>
    <cellStyle name="Normal 36 3 2 4" xfId="24123"/>
    <cellStyle name="Normal 36 3 2 4 2" xfId="24124"/>
    <cellStyle name="Normal 36 3 2 5" xfId="24125"/>
    <cellStyle name="Normal 36 3 3" xfId="24126"/>
    <cellStyle name="Normal 36 3 3 2" xfId="24127"/>
    <cellStyle name="Normal 36 3 3 2 2" xfId="24128"/>
    <cellStyle name="Normal 36 3 3 3" xfId="24129"/>
    <cellStyle name="Normal 36 3 3 3 2" xfId="24130"/>
    <cellStyle name="Normal 36 3 3 4" xfId="24131"/>
    <cellStyle name="Normal 36 3 4" xfId="24132"/>
    <cellStyle name="Normal 36 3 4 2" xfId="24133"/>
    <cellStyle name="Normal 36 3 5" xfId="24134"/>
    <cellStyle name="Normal 36 3 5 2" xfId="24135"/>
    <cellStyle name="Normal 36 3 6" xfId="24136"/>
    <cellStyle name="Normal 36 4" xfId="24137"/>
    <cellStyle name="Normal 36 4 2" xfId="24138"/>
    <cellStyle name="Normal 36 4 2 2" xfId="24139"/>
    <cellStyle name="Normal 36 4 2 2 2" xfId="24140"/>
    <cellStyle name="Normal 36 4 2 3" xfId="24141"/>
    <cellStyle name="Normal 36 4 2 3 2" xfId="24142"/>
    <cellStyle name="Normal 36 4 2 4" xfId="24143"/>
    <cellStyle name="Normal 36 4 3" xfId="24144"/>
    <cellStyle name="Normal 36 4 3 2" xfId="24145"/>
    <cellStyle name="Normal 36 4 4" xfId="24146"/>
    <cellStyle name="Normal 36 4 4 2" xfId="24147"/>
    <cellStyle name="Normal 36 4 5" xfId="24148"/>
    <cellStyle name="Normal 36 5" xfId="24149"/>
    <cellStyle name="Normal 36 6" xfId="24150"/>
    <cellStyle name="Normal 36 6 2" xfId="24151"/>
    <cellStyle name="Normal 36 6 2 2" xfId="24152"/>
    <cellStyle name="Normal 36 6 3" xfId="24153"/>
    <cellStyle name="Normal 36 6 3 2" xfId="24154"/>
    <cellStyle name="Normal 36 6 4" xfId="24155"/>
    <cellStyle name="Normal 36 7" xfId="24156"/>
    <cellStyle name="Normal 36 7 2" xfId="24157"/>
    <cellStyle name="Normal 36 8" xfId="24158"/>
    <cellStyle name="Normal 36 8 2" xfId="24159"/>
    <cellStyle name="Normal 36 9" xfId="24160"/>
    <cellStyle name="Normal 37" xfId="24161"/>
    <cellStyle name="Normal 37 2" xfId="24162"/>
    <cellStyle name="Normal 37 2 2" xfId="24163"/>
    <cellStyle name="Normal 37 3" xfId="24164"/>
    <cellStyle name="Normal 37 3 2" xfId="24165"/>
    <cellStyle name="Normal 37 4" xfId="24166"/>
    <cellStyle name="Normal 37 4 2" xfId="24167"/>
    <cellStyle name="Normal 37 5" xfId="24168"/>
    <cellStyle name="Normal 38" xfId="24169"/>
    <cellStyle name="Normal 38 2" xfId="24170"/>
    <cellStyle name="Normal 38 2 2" xfId="24171"/>
    <cellStyle name="Normal 38 3" xfId="24172"/>
    <cellStyle name="Normal 38 3 2" xfId="24173"/>
    <cellStyle name="Normal 38 4" xfId="24174"/>
    <cellStyle name="Normal 38 4 2" xfId="24175"/>
    <cellStyle name="Normal 38 5" xfId="24176"/>
    <cellStyle name="Normal 39" xfId="24177"/>
    <cellStyle name="Normal 39 2" xfId="24178"/>
    <cellStyle name="Normal 39 2 2" xfId="24179"/>
    <cellStyle name="Normal 39 3" xfId="24180"/>
    <cellStyle name="Normal 39 3 2" xfId="24181"/>
    <cellStyle name="Normal 39 4" xfId="24182"/>
    <cellStyle name="Normal 39 4 2" xfId="24183"/>
    <cellStyle name="Normal 39 5" xfId="24184"/>
    <cellStyle name="Normal 4" xfId="24185"/>
    <cellStyle name="Normal 4 10" xfId="24186"/>
    <cellStyle name="Normal 4 10 2" xfId="24187"/>
    <cellStyle name="Normal 4 10 2 2" xfId="24188"/>
    <cellStyle name="Normal 4 10 3" xfId="24189"/>
    <cellStyle name="Normal 4 10 3 2" xfId="24190"/>
    <cellStyle name="Normal 4 10 4" xfId="24191"/>
    <cellStyle name="Normal 4 10 4 2" xfId="24192"/>
    <cellStyle name="Normal 4 10 5" xfId="24193"/>
    <cellStyle name="Normal 4 11" xfId="24194"/>
    <cellStyle name="Normal 4 11 2" xfId="24195"/>
    <cellStyle name="Normal 4 12" xfId="24196"/>
    <cellStyle name="Normal 4 12 2" xfId="24197"/>
    <cellStyle name="Normal 4 13" xfId="24198"/>
    <cellStyle name="Normal 4 13 2" xfId="24199"/>
    <cellStyle name="Normal 4 14" xfId="24200"/>
    <cellStyle name="Normal 4 15" xfId="24201"/>
    <cellStyle name="Normal 4 16" xfId="24202"/>
    <cellStyle name="Normal 4 17" xfId="24203"/>
    <cellStyle name="Normal 4 2" xfId="24204"/>
    <cellStyle name="Normal 4 2 10" xfId="24205"/>
    <cellStyle name="Normal 4 2 10 2" xfId="24206"/>
    <cellStyle name="Normal 4 2 11" xfId="24207"/>
    <cellStyle name="Normal 4 2 11 2" xfId="24208"/>
    <cellStyle name="Normal 4 2 12" xfId="24209"/>
    <cellStyle name="Normal 4 2 13" xfId="24210"/>
    <cellStyle name="Normal 4 2 2" xfId="24211"/>
    <cellStyle name="Normal 4 2 2 10" xfId="24212"/>
    <cellStyle name="Normal 4 2 2 2" xfId="24213"/>
    <cellStyle name="Normal 4 2 2 2 2" xfId="24214"/>
    <cellStyle name="Normal 4 2 2 2 2 2" xfId="24215"/>
    <cellStyle name="Normal 4 2 2 2 2 2 2" xfId="24216"/>
    <cellStyle name="Normal 4 2 2 2 2 3" xfId="24217"/>
    <cellStyle name="Normal 4 2 2 2 2 3 2" xfId="24218"/>
    <cellStyle name="Normal 4 2 2 2 2 4" xfId="24219"/>
    <cellStyle name="Normal 4 2 2 2 2 4 2" xfId="24220"/>
    <cellStyle name="Normal 4 2 2 2 2 5" xfId="24221"/>
    <cellStyle name="Normal 4 2 2 2 3" xfId="24222"/>
    <cellStyle name="Normal 4 2 2 2 3 2" xfId="24223"/>
    <cellStyle name="Normal 4 2 2 2 3 2 2" xfId="24224"/>
    <cellStyle name="Normal 4 2 2 2 3 3" xfId="24225"/>
    <cellStyle name="Normal 4 2 2 2 3 3 2" xfId="24226"/>
    <cellStyle name="Normal 4 2 2 2 3 4" xfId="24227"/>
    <cellStyle name="Normal 4 2 2 2 3 4 2" xfId="24228"/>
    <cellStyle name="Normal 4 2 2 2 3 5" xfId="24229"/>
    <cellStyle name="Normal 4 2 2 2 4" xfId="24230"/>
    <cellStyle name="Normal 4 2 2 2 4 2" xfId="24231"/>
    <cellStyle name="Normal 4 2 2 2 4 2 2" xfId="24232"/>
    <cellStyle name="Normal 4 2 2 2 4 3" xfId="24233"/>
    <cellStyle name="Normal 4 2 2 2 4 3 2" xfId="24234"/>
    <cellStyle name="Normal 4 2 2 2 4 4" xfId="24235"/>
    <cellStyle name="Normal 4 2 2 2 4 4 2" xfId="24236"/>
    <cellStyle name="Normal 4 2 2 2 4 5" xfId="24237"/>
    <cellStyle name="Normal 4 2 2 2 5" xfId="24238"/>
    <cellStyle name="Normal 4 2 2 2 5 2" xfId="24239"/>
    <cellStyle name="Normal 4 2 2 2 6" xfId="24240"/>
    <cellStyle name="Normal 4 2 2 2 6 2" xfId="24241"/>
    <cellStyle name="Normal 4 2 2 2 7" xfId="24242"/>
    <cellStyle name="Normal 4 2 2 2 7 2" xfId="24243"/>
    <cellStyle name="Normal 4 2 2 2 8" xfId="24244"/>
    <cellStyle name="Normal 4 2 2 3" xfId="24245"/>
    <cellStyle name="Normal 4 2 2 3 2" xfId="24246"/>
    <cellStyle name="Normal 4 2 2 3 2 2" xfId="24247"/>
    <cellStyle name="Normal 4 2 2 3 2 2 2" xfId="24248"/>
    <cellStyle name="Normal 4 2 2 3 2 3" xfId="24249"/>
    <cellStyle name="Normal 4 2 2 3 2 3 2" xfId="24250"/>
    <cellStyle name="Normal 4 2 2 3 2 4" xfId="24251"/>
    <cellStyle name="Normal 4 2 2 3 2 4 2" xfId="24252"/>
    <cellStyle name="Normal 4 2 2 3 2 5" xfId="24253"/>
    <cellStyle name="Normal 4 2 2 3 3" xfId="24254"/>
    <cellStyle name="Normal 4 2 2 3 3 2" xfId="24255"/>
    <cellStyle name="Normal 4 2 2 3 3 2 2" xfId="24256"/>
    <cellStyle name="Normal 4 2 2 3 3 3" xfId="24257"/>
    <cellStyle name="Normal 4 2 2 3 3 3 2" xfId="24258"/>
    <cellStyle name="Normal 4 2 2 3 3 4" xfId="24259"/>
    <cellStyle name="Normal 4 2 2 3 3 4 2" xfId="24260"/>
    <cellStyle name="Normal 4 2 2 3 3 5" xfId="24261"/>
    <cellStyle name="Normal 4 2 2 3 4" xfId="24262"/>
    <cellStyle name="Normal 4 2 2 3 4 2" xfId="24263"/>
    <cellStyle name="Normal 4 2 2 3 4 2 2" xfId="24264"/>
    <cellStyle name="Normal 4 2 2 3 4 3" xfId="24265"/>
    <cellStyle name="Normal 4 2 2 3 4 3 2" xfId="24266"/>
    <cellStyle name="Normal 4 2 2 3 4 4" xfId="24267"/>
    <cellStyle name="Normal 4 2 2 3 4 4 2" xfId="24268"/>
    <cellStyle name="Normal 4 2 2 3 4 5" xfId="24269"/>
    <cellStyle name="Normal 4 2 2 3 5" xfId="24270"/>
    <cellStyle name="Normal 4 2 2 3 5 2" xfId="24271"/>
    <cellStyle name="Normal 4 2 2 3 6" xfId="24272"/>
    <cellStyle name="Normal 4 2 2 3 6 2" xfId="24273"/>
    <cellStyle name="Normal 4 2 2 3 7" xfId="24274"/>
    <cellStyle name="Normal 4 2 2 3 7 2" xfId="24275"/>
    <cellStyle name="Normal 4 2 2 3 8" xfId="24276"/>
    <cellStyle name="Normal 4 2 2 4" xfId="24277"/>
    <cellStyle name="Normal 4 2 2 4 2" xfId="24278"/>
    <cellStyle name="Normal 4 2 2 4 2 2" xfId="24279"/>
    <cellStyle name="Normal 4 2 2 4 3" xfId="24280"/>
    <cellStyle name="Normal 4 2 2 4 3 2" xfId="24281"/>
    <cellStyle name="Normal 4 2 2 4 4" xfId="24282"/>
    <cellStyle name="Normal 4 2 2 4 4 2" xfId="24283"/>
    <cellStyle name="Normal 4 2 2 4 5" xfId="24284"/>
    <cellStyle name="Normal 4 2 2 5" xfId="24285"/>
    <cellStyle name="Normal 4 2 2 5 2" xfId="24286"/>
    <cellStyle name="Normal 4 2 2 5 2 2" xfId="24287"/>
    <cellStyle name="Normal 4 2 2 5 3" xfId="24288"/>
    <cellStyle name="Normal 4 2 2 5 3 2" xfId="24289"/>
    <cellStyle name="Normal 4 2 2 5 4" xfId="24290"/>
    <cellStyle name="Normal 4 2 2 5 4 2" xfId="24291"/>
    <cellStyle name="Normal 4 2 2 5 5" xfId="24292"/>
    <cellStyle name="Normal 4 2 2 6" xfId="24293"/>
    <cellStyle name="Normal 4 2 2 6 2" xfId="24294"/>
    <cellStyle name="Normal 4 2 2 6 2 2" xfId="24295"/>
    <cellStyle name="Normal 4 2 2 6 3" xfId="24296"/>
    <cellStyle name="Normal 4 2 2 6 3 2" xfId="24297"/>
    <cellStyle name="Normal 4 2 2 6 4" xfId="24298"/>
    <cellStyle name="Normal 4 2 2 6 4 2" xfId="24299"/>
    <cellStyle name="Normal 4 2 2 6 5" xfId="24300"/>
    <cellStyle name="Normal 4 2 2 7" xfId="24301"/>
    <cellStyle name="Normal 4 2 2 7 2" xfId="24302"/>
    <cellStyle name="Normal 4 2 2 8" xfId="24303"/>
    <cellStyle name="Normal 4 2 2 8 2" xfId="24304"/>
    <cellStyle name="Normal 4 2 2 9" xfId="24305"/>
    <cellStyle name="Normal 4 2 2 9 2" xfId="24306"/>
    <cellStyle name="Normal 4 2 2_1.IMF_SVK_2011 Article IV_Tables attached to Fiscal Questionnaire" xfId="24307"/>
    <cellStyle name="Normal 4 2 3" xfId="24308"/>
    <cellStyle name="Normal 4 2 3 10" xfId="24309"/>
    <cellStyle name="Normal 4 2 3 2" xfId="24310"/>
    <cellStyle name="Normal 4 2 3 2 2" xfId="24311"/>
    <cellStyle name="Normal 4 2 3 2 2 2" xfId="24312"/>
    <cellStyle name="Normal 4 2 3 2 2 2 2" xfId="24313"/>
    <cellStyle name="Normal 4 2 3 2 2 3" xfId="24314"/>
    <cellStyle name="Normal 4 2 3 2 2 3 2" xfId="24315"/>
    <cellStyle name="Normal 4 2 3 2 2 4" xfId="24316"/>
    <cellStyle name="Normal 4 2 3 2 2 4 2" xfId="24317"/>
    <cellStyle name="Normal 4 2 3 2 2 5" xfId="24318"/>
    <cellStyle name="Normal 4 2 3 2 3" xfId="24319"/>
    <cellStyle name="Normal 4 2 3 2 3 2" xfId="24320"/>
    <cellStyle name="Normal 4 2 3 2 3 2 2" xfId="24321"/>
    <cellStyle name="Normal 4 2 3 2 3 3" xfId="24322"/>
    <cellStyle name="Normal 4 2 3 2 3 3 2" xfId="24323"/>
    <cellStyle name="Normal 4 2 3 2 3 4" xfId="24324"/>
    <cellStyle name="Normal 4 2 3 2 3 4 2" xfId="24325"/>
    <cellStyle name="Normal 4 2 3 2 3 5" xfId="24326"/>
    <cellStyle name="Normal 4 2 3 2 4" xfId="24327"/>
    <cellStyle name="Normal 4 2 3 2 4 2" xfId="24328"/>
    <cellStyle name="Normal 4 2 3 2 4 2 2" xfId="24329"/>
    <cellStyle name="Normal 4 2 3 2 4 3" xfId="24330"/>
    <cellStyle name="Normal 4 2 3 2 4 3 2" xfId="24331"/>
    <cellStyle name="Normal 4 2 3 2 4 4" xfId="24332"/>
    <cellStyle name="Normal 4 2 3 2 4 4 2" xfId="24333"/>
    <cellStyle name="Normal 4 2 3 2 4 5" xfId="24334"/>
    <cellStyle name="Normal 4 2 3 2 5" xfId="24335"/>
    <cellStyle name="Normal 4 2 3 2 5 2" xfId="24336"/>
    <cellStyle name="Normal 4 2 3 2 6" xfId="24337"/>
    <cellStyle name="Normal 4 2 3 2 6 2" xfId="24338"/>
    <cellStyle name="Normal 4 2 3 2 7" xfId="24339"/>
    <cellStyle name="Normal 4 2 3 2 7 2" xfId="24340"/>
    <cellStyle name="Normal 4 2 3 2 8" xfId="24341"/>
    <cellStyle name="Normal 4 2 3 3" xfId="24342"/>
    <cellStyle name="Normal 4 2 3 3 2" xfId="24343"/>
    <cellStyle name="Normal 4 2 3 3 2 2" xfId="24344"/>
    <cellStyle name="Normal 4 2 3 3 2 2 2" xfId="24345"/>
    <cellStyle name="Normal 4 2 3 3 2 3" xfId="24346"/>
    <cellStyle name="Normal 4 2 3 3 2 3 2" xfId="24347"/>
    <cellStyle name="Normal 4 2 3 3 2 4" xfId="24348"/>
    <cellStyle name="Normal 4 2 3 3 2 4 2" xfId="24349"/>
    <cellStyle name="Normal 4 2 3 3 2 5" xfId="24350"/>
    <cellStyle name="Normal 4 2 3 3 3" xfId="24351"/>
    <cellStyle name="Normal 4 2 3 3 3 2" xfId="24352"/>
    <cellStyle name="Normal 4 2 3 3 3 2 2" xfId="24353"/>
    <cellStyle name="Normal 4 2 3 3 3 3" xfId="24354"/>
    <cellStyle name="Normal 4 2 3 3 3 3 2" xfId="24355"/>
    <cellStyle name="Normal 4 2 3 3 3 4" xfId="24356"/>
    <cellStyle name="Normal 4 2 3 3 3 4 2" xfId="24357"/>
    <cellStyle name="Normal 4 2 3 3 3 5" xfId="24358"/>
    <cellStyle name="Normal 4 2 3 3 4" xfId="24359"/>
    <cellStyle name="Normal 4 2 3 3 4 2" xfId="24360"/>
    <cellStyle name="Normal 4 2 3 3 4 2 2" xfId="24361"/>
    <cellStyle name="Normal 4 2 3 3 4 3" xfId="24362"/>
    <cellStyle name="Normal 4 2 3 3 4 3 2" xfId="24363"/>
    <cellStyle name="Normal 4 2 3 3 4 4" xfId="24364"/>
    <cellStyle name="Normal 4 2 3 3 4 4 2" xfId="24365"/>
    <cellStyle name="Normal 4 2 3 3 4 5" xfId="24366"/>
    <cellStyle name="Normal 4 2 3 3 5" xfId="24367"/>
    <cellStyle name="Normal 4 2 3 3 5 2" xfId="24368"/>
    <cellStyle name="Normal 4 2 3 3 6" xfId="24369"/>
    <cellStyle name="Normal 4 2 3 3 6 2" xfId="24370"/>
    <cellStyle name="Normal 4 2 3 3 7" xfId="24371"/>
    <cellStyle name="Normal 4 2 3 3 7 2" xfId="24372"/>
    <cellStyle name="Normal 4 2 3 3 8" xfId="24373"/>
    <cellStyle name="Normal 4 2 3 4" xfId="24374"/>
    <cellStyle name="Normal 4 2 3 4 2" xfId="24375"/>
    <cellStyle name="Normal 4 2 3 4 2 2" xfId="24376"/>
    <cellStyle name="Normal 4 2 3 4 3" xfId="24377"/>
    <cellStyle name="Normal 4 2 3 4 3 2" xfId="24378"/>
    <cellStyle name="Normal 4 2 3 4 4" xfId="24379"/>
    <cellStyle name="Normal 4 2 3 4 4 2" xfId="24380"/>
    <cellStyle name="Normal 4 2 3 4 5" xfId="24381"/>
    <cellStyle name="Normal 4 2 3 5" xfId="24382"/>
    <cellStyle name="Normal 4 2 3 5 2" xfId="24383"/>
    <cellStyle name="Normal 4 2 3 5 2 2" xfId="24384"/>
    <cellStyle name="Normal 4 2 3 5 3" xfId="24385"/>
    <cellStyle name="Normal 4 2 3 5 3 2" xfId="24386"/>
    <cellStyle name="Normal 4 2 3 5 4" xfId="24387"/>
    <cellStyle name="Normal 4 2 3 5 4 2" xfId="24388"/>
    <cellStyle name="Normal 4 2 3 5 5" xfId="24389"/>
    <cellStyle name="Normal 4 2 3 6" xfId="24390"/>
    <cellStyle name="Normal 4 2 3 6 2" xfId="24391"/>
    <cellStyle name="Normal 4 2 3 6 2 2" xfId="24392"/>
    <cellStyle name="Normal 4 2 3 6 3" xfId="24393"/>
    <cellStyle name="Normal 4 2 3 6 3 2" xfId="24394"/>
    <cellStyle name="Normal 4 2 3 6 4" xfId="24395"/>
    <cellStyle name="Normal 4 2 3 6 4 2" xfId="24396"/>
    <cellStyle name="Normal 4 2 3 6 5" xfId="24397"/>
    <cellStyle name="Normal 4 2 3 7" xfId="24398"/>
    <cellStyle name="Normal 4 2 3 7 2" xfId="24399"/>
    <cellStyle name="Normal 4 2 3 8" xfId="24400"/>
    <cellStyle name="Normal 4 2 3 8 2" xfId="24401"/>
    <cellStyle name="Normal 4 2 3 9" xfId="24402"/>
    <cellStyle name="Normal 4 2 3 9 2" xfId="24403"/>
    <cellStyle name="Normal 4 2 3_1.IMF_SVK_2011 Article IV_Tables attached to Fiscal Questionnaire" xfId="24404"/>
    <cellStyle name="Normal 4 2 4" xfId="24405"/>
    <cellStyle name="Normal 4 2 4 2" xfId="24406"/>
    <cellStyle name="Normal 4 2 4 2 2" xfId="24407"/>
    <cellStyle name="Normal 4 2 4 2 2 2" xfId="24408"/>
    <cellStyle name="Normal 4 2 4 2 3" xfId="24409"/>
    <cellStyle name="Normal 4 2 4 2 3 2" xfId="24410"/>
    <cellStyle name="Normal 4 2 4 2 4" xfId="24411"/>
    <cellStyle name="Normal 4 2 4 2 4 2" xfId="24412"/>
    <cellStyle name="Normal 4 2 4 2 5" xfId="24413"/>
    <cellStyle name="Normal 4 2 4 3" xfId="24414"/>
    <cellStyle name="Normal 4 2 4 3 2" xfId="24415"/>
    <cellStyle name="Normal 4 2 4 3 2 2" xfId="24416"/>
    <cellStyle name="Normal 4 2 4 3 3" xfId="24417"/>
    <cellStyle name="Normal 4 2 4 3 3 2" xfId="24418"/>
    <cellStyle name="Normal 4 2 4 3 4" xfId="24419"/>
    <cellStyle name="Normal 4 2 4 3 4 2" xfId="24420"/>
    <cellStyle name="Normal 4 2 4 3 5" xfId="24421"/>
    <cellStyle name="Normal 4 2 4 4" xfId="24422"/>
    <cellStyle name="Normal 4 2 4 4 2" xfId="24423"/>
    <cellStyle name="Normal 4 2 4 4 2 2" xfId="24424"/>
    <cellStyle name="Normal 4 2 4 4 3" xfId="24425"/>
    <cellStyle name="Normal 4 2 4 4 3 2" xfId="24426"/>
    <cellStyle name="Normal 4 2 4 4 4" xfId="24427"/>
    <cellStyle name="Normal 4 2 4 4 4 2" xfId="24428"/>
    <cellStyle name="Normal 4 2 4 4 5" xfId="24429"/>
    <cellStyle name="Normal 4 2 4 5" xfId="24430"/>
    <cellStyle name="Normal 4 2 4 5 2" xfId="24431"/>
    <cellStyle name="Normal 4 2 4 6" xfId="24432"/>
    <cellStyle name="Normal 4 2 4 6 2" xfId="24433"/>
    <cellStyle name="Normal 4 2 4 7" xfId="24434"/>
    <cellStyle name="Normal 4 2 4 7 2" xfId="24435"/>
    <cellStyle name="Normal 4 2 4 8" xfId="24436"/>
    <cellStyle name="Normal 4 2 5" xfId="24437"/>
    <cellStyle name="Normal 4 2 5 2" xfId="24438"/>
    <cellStyle name="Normal 4 2 5 2 2" xfId="24439"/>
    <cellStyle name="Normal 4 2 5 2 2 2" xfId="24440"/>
    <cellStyle name="Normal 4 2 5 2 3" xfId="24441"/>
    <cellStyle name="Normal 4 2 5 2 3 2" xfId="24442"/>
    <cellStyle name="Normal 4 2 5 2 4" xfId="24443"/>
    <cellStyle name="Normal 4 2 5 2 4 2" xfId="24444"/>
    <cellStyle name="Normal 4 2 5 2 5" xfId="24445"/>
    <cellStyle name="Normal 4 2 5 3" xfId="24446"/>
    <cellStyle name="Normal 4 2 5 3 2" xfId="24447"/>
    <cellStyle name="Normal 4 2 5 3 2 2" xfId="24448"/>
    <cellStyle name="Normal 4 2 5 3 3" xfId="24449"/>
    <cellStyle name="Normal 4 2 5 3 3 2" xfId="24450"/>
    <cellStyle name="Normal 4 2 5 3 4" xfId="24451"/>
    <cellStyle name="Normal 4 2 5 3 4 2" xfId="24452"/>
    <cellStyle name="Normal 4 2 5 3 5" xfId="24453"/>
    <cellStyle name="Normal 4 2 5 4" xfId="24454"/>
    <cellStyle name="Normal 4 2 5 4 2" xfId="24455"/>
    <cellStyle name="Normal 4 2 5 4 2 2" xfId="24456"/>
    <cellStyle name="Normal 4 2 5 4 3" xfId="24457"/>
    <cellStyle name="Normal 4 2 5 4 3 2" xfId="24458"/>
    <cellStyle name="Normal 4 2 5 4 4" xfId="24459"/>
    <cellStyle name="Normal 4 2 5 4 4 2" xfId="24460"/>
    <cellStyle name="Normal 4 2 5 4 5" xfId="24461"/>
    <cellStyle name="Normal 4 2 5 5" xfId="24462"/>
    <cellStyle name="Normal 4 2 5 5 2" xfId="24463"/>
    <cellStyle name="Normal 4 2 5 6" xfId="24464"/>
    <cellStyle name="Normal 4 2 5 6 2" xfId="24465"/>
    <cellStyle name="Normal 4 2 5 7" xfId="24466"/>
    <cellStyle name="Normal 4 2 5 7 2" xfId="24467"/>
    <cellStyle name="Normal 4 2 5 8" xfId="24468"/>
    <cellStyle name="Normal 4 2 6" xfId="24469"/>
    <cellStyle name="Normal 4 2 6 2" xfId="24470"/>
    <cellStyle name="Normal 4 2 6 2 2" xfId="24471"/>
    <cellStyle name="Normal 4 2 6 3" xfId="24472"/>
    <cellStyle name="Normal 4 2 6 3 2" xfId="24473"/>
    <cellStyle name="Normal 4 2 6 4" xfId="24474"/>
    <cellStyle name="Normal 4 2 6 4 2" xfId="24475"/>
    <cellStyle name="Normal 4 2 6 5" xfId="24476"/>
    <cellStyle name="Normal 4 2 7" xfId="24477"/>
    <cellStyle name="Normal 4 2 7 2" xfId="24478"/>
    <cellStyle name="Normal 4 2 7 2 2" xfId="24479"/>
    <cellStyle name="Normal 4 2 7 3" xfId="24480"/>
    <cellStyle name="Normal 4 2 7 3 2" xfId="24481"/>
    <cellStyle name="Normal 4 2 7 4" xfId="24482"/>
    <cellStyle name="Normal 4 2 7 4 2" xfId="24483"/>
    <cellStyle name="Normal 4 2 7 5" xfId="24484"/>
    <cellStyle name="Normal 4 2 8" xfId="24485"/>
    <cellStyle name="Normal 4 2 8 2" xfId="24486"/>
    <cellStyle name="Normal 4 2 8 2 2" xfId="24487"/>
    <cellStyle name="Normal 4 2 8 3" xfId="24488"/>
    <cellStyle name="Normal 4 2 8 3 2" xfId="24489"/>
    <cellStyle name="Normal 4 2 8 4" xfId="24490"/>
    <cellStyle name="Normal 4 2 8 4 2" xfId="24491"/>
    <cellStyle name="Normal 4 2 8 5" xfId="24492"/>
    <cellStyle name="Normal 4 2 9" xfId="24493"/>
    <cellStyle name="Normal 4 2 9 2" xfId="24494"/>
    <cellStyle name="Normal 4 2_1.IMF_SVK_2011 Article IV_Tables attached to Fiscal Questionnaire" xfId="24495"/>
    <cellStyle name="Normal 4 3" xfId="24496"/>
    <cellStyle name="Normal 4 3 10" xfId="24497"/>
    <cellStyle name="Normal 4 3 11" xfId="24498"/>
    <cellStyle name="Normal 4 3 2" xfId="24499"/>
    <cellStyle name="Normal 4 3 2 2" xfId="24500"/>
    <cellStyle name="Normal 4 3 2 2 2" xfId="24501"/>
    <cellStyle name="Normal 4 3 2 2 2 2" xfId="24502"/>
    <cellStyle name="Normal 4 3 2 2 3" xfId="24503"/>
    <cellStyle name="Normal 4 3 2 2 3 2" xfId="24504"/>
    <cellStyle name="Normal 4 3 2 2 4" xfId="24505"/>
    <cellStyle name="Normal 4 3 2 2 4 2" xfId="24506"/>
    <cellStyle name="Normal 4 3 2 2 5" xfId="24507"/>
    <cellStyle name="Normal 4 3 2 3" xfId="24508"/>
    <cellStyle name="Normal 4 3 2 3 2" xfId="24509"/>
    <cellStyle name="Normal 4 3 2 3 2 2" xfId="24510"/>
    <cellStyle name="Normal 4 3 2 3 3" xfId="24511"/>
    <cellStyle name="Normal 4 3 2 3 3 2" xfId="24512"/>
    <cellStyle name="Normal 4 3 2 3 4" xfId="24513"/>
    <cellStyle name="Normal 4 3 2 3 4 2" xfId="24514"/>
    <cellStyle name="Normal 4 3 2 3 5" xfId="24515"/>
    <cellStyle name="Normal 4 3 2 4" xfId="24516"/>
    <cellStyle name="Normal 4 3 2 4 2" xfId="24517"/>
    <cellStyle name="Normal 4 3 2 4 2 2" xfId="24518"/>
    <cellStyle name="Normal 4 3 2 4 3" xfId="24519"/>
    <cellStyle name="Normal 4 3 2 4 3 2" xfId="24520"/>
    <cellStyle name="Normal 4 3 2 4 4" xfId="24521"/>
    <cellStyle name="Normal 4 3 2 4 4 2" xfId="24522"/>
    <cellStyle name="Normal 4 3 2 4 5" xfId="24523"/>
    <cellStyle name="Normal 4 3 2 5" xfId="24524"/>
    <cellStyle name="Normal 4 3 2 5 2" xfId="24525"/>
    <cellStyle name="Normal 4 3 2 6" xfId="24526"/>
    <cellStyle name="Normal 4 3 2 6 2" xfId="24527"/>
    <cellStyle name="Normal 4 3 2 7" xfId="24528"/>
    <cellStyle name="Normal 4 3 2 7 2" xfId="24529"/>
    <cellStyle name="Normal 4 3 2 8" xfId="24530"/>
    <cellStyle name="Normal 4 3 3" xfId="24531"/>
    <cellStyle name="Normal 4 3 3 2" xfId="24532"/>
    <cellStyle name="Normal 4 3 3 2 2" xfId="24533"/>
    <cellStyle name="Normal 4 3 3 2 2 2" xfId="24534"/>
    <cellStyle name="Normal 4 3 3 2 3" xfId="24535"/>
    <cellStyle name="Normal 4 3 3 2 3 2" xfId="24536"/>
    <cellStyle name="Normal 4 3 3 2 4" xfId="24537"/>
    <cellStyle name="Normal 4 3 3 2 4 2" xfId="24538"/>
    <cellStyle name="Normal 4 3 3 2 5" xfId="24539"/>
    <cellStyle name="Normal 4 3 3 3" xfId="24540"/>
    <cellStyle name="Normal 4 3 3 3 2" xfId="24541"/>
    <cellStyle name="Normal 4 3 3 3 2 2" xfId="24542"/>
    <cellStyle name="Normal 4 3 3 3 3" xfId="24543"/>
    <cellStyle name="Normal 4 3 3 3 3 2" xfId="24544"/>
    <cellStyle name="Normal 4 3 3 3 4" xfId="24545"/>
    <cellStyle name="Normal 4 3 3 3 4 2" xfId="24546"/>
    <cellStyle name="Normal 4 3 3 3 5" xfId="24547"/>
    <cellStyle name="Normal 4 3 3 4" xfId="24548"/>
    <cellStyle name="Normal 4 3 3 4 2" xfId="24549"/>
    <cellStyle name="Normal 4 3 3 4 2 2" xfId="24550"/>
    <cellStyle name="Normal 4 3 3 4 3" xfId="24551"/>
    <cellStyle name="Normal 4 3 3 4 3 2" xfId="24552"/>
    <cellStyle name="Normal 4 3 3 4 4" xfId="24553"/>
    <cellStyle name="Normal 4 3 3 4 4 2" xfId="24554"/>
    <cellStyle name="Normal 4 3 3 4 5" xfId="24555"/>
    <cellStyle name="Normal 4 3 3 5" xfId="24556"/>
    <cellStyle name="Normal 4 3 3 5 2" xfId="24557"/>
    <cellStyle name="Normal 4 3 3 6" xfId="24558"/>
    <cellStyle name="Normal 4 3 3 6 2" xfId="24559"/>
    <cellStyle name="Normal 4 3 3 7" xfId="24560"/>
    <cellStyle name="Normal 4 3 3 7 2" xfId="24561"/>
    <cellStyle name="Normal 4 3 3 8" xfId="24562"/>
    <cellStyle name="Normal 4 3 4" xfId="24563"/>
    <cellStyle name="Normal 4 3 4 2" xfId="24564"/>
    <cellStyle name="Normal 4 3 4 2 2" xfId="24565"/>
    <cellStyle name="Normal 4 3 4 3" xfId="24566"/>
    <cellStyle name="Normal 4 3 4 3 2" xfId="24567"/>
    <cellStyle name="Normal 4 3 4 4" xfId="24568"/>
    <cellStyle name="Normal 4 3 4 4 2" xfId="24569"/>
    <cellStyle name="Normal 4 3 4 5" xfId="24570"/>
    <cellStyle name="Normal 4 3 5" xfId="24571"/>
    <cellStyle name="Normal 4 3 5 2" xfId="24572"/>
    <cellStyle name="Normal 4 3 5 2 2" xfId="24573"/>
    <cellStyle name="Normal 4 3 5 3" xfId="24574"/>
    <cellStyle name="Normal 4 3 5 3 2" xfId="24575"/>
    <cellStyle name="Normal 4 3 5 4" xfId="24576"/>
    <cellStyle name="Normal 4 3 5 4 2" xfId="24577"/>
    <cellStyle name="Normal 4 3 5 5" xfId="24578"/>
    <cellStyle name="Normal 4 3 6" xfId="24579"/>
    <cellStyle name="Normal 4 3 6 2" xfId="24580"/>
    <cellStyle name="Normal 4 3 6 2 2" xfId="24581"/>
    <cellStyle name="Normal 4 3 6 3" xfId="24582"/>
    <cellStyle name="Normal 4 3 6 3 2" xfId="24583"/>
    <cellStyle name="Normal 4 3 6 4" xfId="24584"/>
    <cellStyle name="Normal 4 3 6 4 2" xfId="24585"/>
    <cellStyle name="Normal 4 3 6 5" xfId="24586"/>
    <cellStyle name="Normal 4 3 7" xfId="24587"/>
    <cellStyle name="Normal 4 3 7 2" xfId="24588"/>
    <cellStyle name="Normal 4 3 8" xfId="24589"/>
    <cellStyle name="Normal 4 3 8 2" xfId="24590"/>
    <cellStyle name="Normal 4 3 9" xfId="24591"/>
    <cellStyle name="Normal 4 3 9 2" xfId="24592"/>
    <cellStyle name="Normal 4 3_1.IMF_SVK_2011 Article IV_Tables attached to Fiscal Questionnaire" xfId="24593"/>
    <cellStyle name="Normal 4 4" xfId="24594"/>
    <cellStyle name="Normal 4 4 10" xfId="24595"/>
    <cellStyle name="Normal 4 4 2" xfId="24596"/>
    <cellStyle name="Normal 4 4 2 2" xfId="24597"/>
    <cellStyle name="Normal 4 4 2 2 2" xfId="24598"/>
    <cellStyle name="Normal 4 4 2 2 2 2" xfId="24599"/>
    <cellStyle name="Normal 4 4 2 2 3" xfId="24600"/>
    <cellStyle name="Normal 4 4 2 2 3 2" xfId="24601"/>
    <cellStyle name="Normal 4 4 2 2 4" xfId="24602"/>
    <cellStyle name="Normal 4 4 2 2 4 2" xfId="24603"/>
    <cellStyle name="Normal 4 4 2 2 5" xfId="24604"/>
    <cellStyle name="Normal 4 4 2 3" xfId="24605"/>
    <cellStyle name="Normal 4 4 2 3 2" xfId="24606"/>
    <cellStyle name="Normal 4 4 2 3 2 2" xfId="24607"/>
    <cellStyle name="Normal 4 4 2 3 3" xfId="24608"/>
    <cellStyle name="Normal 4 4 2 3 3 2" xfId="24609"/>
    <cellStyle name="Normal 4 4 2 3 4" xfId="24610"/>
    <cellStyle name="Normal 4 4 2 3 4 2" xfId="24611"/>
    <cellStyle name="Normal 4 4 2 3 5" xfId="24612"/>
    <cellStyle name="Normal 4 4 2 4" xfId="24613"/>
    <cellStyle name="Normal 4 4 2 4 2" xfId="24614"/>
    <cellStyle name="Normal 4 4 2 4 2 2" xfId="24615"/>
    <cellStyle name="Normal 4 4 2 4 3" xfId="24616"/>
    <cellStyle name="Normal 4 4 2 4 3 2" xfId="24617"/>
    <cellStyle name="Normal 4 4 2 4 4" xfId="24618"/>
    <cellStyle name="Normal 4 4 2 4 4 2" xfId="24619"/>
    <cellStyle name="Normal 4 4 2 4 5" xfId="24620"/>
    <cellStyle name="Normal 4 4 2 5" xfId="24621"/>
    <cellStyle name="Normal 4 4 2 5 2" xfId="24622"/>
    <cellStyle name="Normal 4 4 2 6" xfId="24623"/>
    <cellStyle name="Normal 4 4 2 6 2" xfId="24624"/>
    <cellStyle name="Normal 4 4 2 7" xfId="24625"/>
    <cellStyle name="Normal 4 4 2 7 2" xfId="24626"/>
    <cellStyle name="Normal 4 4 2 8" xfId="24627"/>
    <cellStyle name="Normal 4 4 3" xfId="24628"/>
    <cellStyle name="Normal 4 4 3 2" xfId="24629"/>
    <cellStyle name="Normal 4 4 3 2 2" xfId="24630"/>
    <cellStyle name="Normal 4 4 3 2 2 2" xfId="24631"/>
    <cellStyle name="Normal 4 4 3 2 3" xfId="24632"/>
    <cellStyle name="Normal 4 4 3 2 3 2" xfId="24633"/>
    <cellStyle name="Normal 4 4 3 2 4" xfId="24634"/>
    <cellStyle name="Normal 4 4 3 2 4 2" xfId="24635"/>
    <cellStyle name="Normal 4 4 3 2 5" xfId="24636"/>
    <cellStyle name="Normal 4 4 3 3" xfId="24637"/>
    <cellStyle name="Normal 4 4 3 3 2" xfId="24638"/>
    <cellStyle name="Normal 4 4 3 3 2 2" xfId="24639"/>
    <cellStyle name="Normal 4 4 3 3 3" xfId="24640"/>
    <cellStyle name="Normal 4 4 3 3 3 2" xfId="24641"/>
    <cellStyle name="Normal 4 4 3 3 4" xfId="24642"/>
    <cellStyle name="Normal 4 4 3 3 4 2" xfId="24643"/>
    <cellStyle name="Normal 4 4 3 3 5" xfId="24644"/>
    <cellStyle name="Normal 4 4 3 4" xfId="24645"/>
    <cellStyle name="Normal 4 4 3 4 2" xfId="24646"/>
    <cellStyle name="Normal 4 4 3 4 2 2" xfId="24647"/>
    <cellStyle name="Normal 4 4 3 4 3" xfId="24648"/>
    <cellStyle name="Normal 4 4 3 4 3 2" xfId="24649"/>
    <cellStyle name="Normal 4 4 3 4 4" xfId="24650"/>
    <cellStyle name="Normal 4 4 3 4 4 2" xfId="24651"/>
    <cellStyle name="Normal 4 4 3 4 5" xfId="24652"/>
    <cellStyle name="Normal 4 4 3 5" xfId="24653"/>
    <cellStyle name="Normal 4 4 3 5 2" xfId="24654"/>
    <cellStyle name="Normal 4 4 3 6" xfId="24655"/>
    <cellStyle name="Normal 4 4 3 6 2" xfId="24656"/>
    <cellStyle name="Normal 4 4 3 7" xfId="24657"/>
    <cellStyle name="Normal 4 4 3 7 2" xfId="24658"/>
    <cellStyle name="Normal 4 4 3 8" xfId="24659"/>
    <cellStyle name="Normal 4 4 4" xfId="24660"/>
    <cellStyle name="Normal 4 4 4 2" xfId="24661"/>
    <cellStyle name="Normal 4 4 4 2 2" xfId="24662"/>
    <cellStyle name="Normal 4 4 4 3" xfId="24663"/>
    <cellStyle name="Normal 4 4 4 3 2" xfId="24664"/>
    <cellStyle name="Normal 4 4 4 4" xfId="24665"/>
    <cellStyle name="Normal 4 4 4 4 2" xfId="24666"/>
    <cellStyle name="Normal 4 4 4 5" xfId="24667"/>
    <cellStyle name="Normal 4 4 5" xfId="24668"/>
    <cellStyle name="Normal 4 4 5 2" xfId="24669"/>
    <cellStyle name="Normal 4 4 5 2 2" xfId="24670"/>
    <cellStyle name="Normal 4 4 5 3" xfId="24671"/>
    <cellStyle name="Normal 4 4 5 3 2" xfId="24672"/>
    <cellStyle name="Normal 4 4 5 4" xfId="24673"/>
    <cellStyle name="Normal 4 4 5 4 2" xfId="24674"/>
    <cellStyle name="Normal 4 4 5 5" xfId="24675"/>
    <cellStyle name="Normal 4 4 6" xfId="24676"/>
    <cellStyle name="Normal 4 4 6 2" xfId="24677"/>
    <cellStyle name="Normal 4 4 6 2 2" xfId="24678"/>
    <cellStyle name="Normal 4 4 6 3" xfId="24679"/>
    <cellStyle name="Normal 4 4 6 3 2" xfId="24680"/>
    <cellStyle name="Normal 4 4 6 4" xfId="24681"/>
    <cellStyle name="Normal 4 4 6 4 2" xfId="24682"/>
    <cellStyle name="Normal 4 4 6 5" xfId="24683"/>
    <cellStyle name="Normal 4 4 7" xfId="24684"/>
    <cellStyle name="Normal 4 4 7 2" xfId="24685"/>
    <cellStyle name="Normal 4 4 8" xfId="24686"/>
    <cellStyle name="Normal 4 4 8 2" xfId="24687"/>
    <cellStyle name="Normal 4 4 9" xfId="24688"/>
    <cellStyle name="Normal 4 4 9 2" xfId="24689"/>
    <cellStyle name="Normal 4 4_1.IMF_SVK_2011 Article IV_Tables attached to Fiscal Questionnaire" xfId="24690"/>
    <cellStyle name="Normal 4 5" xfId="24691"/>
    <cellStyle name="Normal 4 5 2" xfId="24692"/>
    <cellStyle name="Normal 4 5 2 2" xfId="24693"/>
    <cellStyle name="Normal 4 5 2 2 2" xfId="24694"/>
    <cellStyle name="Normal 4 5 2 3" xfId="24695"/>
    <cellStyle name="Normal 4 5 2 3 2" xfId="24696"/>
    <cellStyle name="Normal 4 5 2 4" xfId="24697"/>
    <cellStyle name="Normal 4 5 2 4 2" xfId="24698"/>
    <cellStyle name="Normal 4 5 2 5" xfId="24699"/>
    <cellStyle name="Normal 4 5 3" xfId="24700"/>
    <cellStyle name="Normal 4 5 3 2" xfId="24701"/>
    <cellStyle name="Normal 4 5 3 2 2" xfId="24702"/>
    <cellStyle name="Normal 4 5 3 3" xfId="24703"/>
    <cellStyle name="Normal 4 5 3 3 2" xfId="24704"/>
    <cellStyle name="Normal 4 5 3 4" xfId="24705"/>
    <cellStyle name="Normal 4 5 3 4 2" xfId="24706"/>
    <cellStyle name="Normal 4 5 3 5" xfId="24707"/>
    <cellStyle name="Normal 4 5 4" xfId="24708"/>
    <cellStyle name="Normal 4 5 4 2" xfId="24709"/>
    <cellStyle name="Normal 4 5 4 2 2" xfId="24710"/>
    <cellStyle name="Normal 4 5 4 3" xfId="24711"/>
    <cellStyle name="Normal 4 5 4 3 2" xfId="24712"/>
    <cellStyle name="Normal 4 5 4 4" xfId="24713"/>
    <cellStyle name="Normal 4 5 4 4 2" xfId="24714"/>
    <cellStyle name="Normal 4 5 4 5" xfId="24715"/>
    <cellStyle name="Normal 4 5 5" xfId="24716"/>
    <cellStyle name="Normal 4 5 5 2" xfId="24717"/>
    <cellStyle name="Normal 4 5 6" xfId="24718"/>
    <cellStyle name="Normal 4 5 6 2" xfId="24719"/>
    <cellStyle name="Normal 4 5 7" xfId="24720"/>
    <cellStyle name="Normal 4 5 7 2" xfId="24721"/>
    <cellStyle name="Normal 4 5 8" xfId="24722"/>
    <cellStyle name="Normal 4 6" xfId="24723"/>
    <cellStyle name="Normal 4 6 2" xfId="24724"/>
    <cellStyle name="Normal 4 6 2 2" xfId="24725"/>
    <cellStyle name="Normal 4 6 2 2 2" xfId="24726"/>
    <cellStyle name="Normal 4 6 2 3" xfId="24727"/>
    <cellStyle name="Normal 4 6 2 3 2" xfId="24728"/>
    <cellStyle name="Normal 4 6 2 4" xfId="24729"/>
    <cellStyle name="Normal 4 6 2 4 2" xfId="24730"/>
    <cellStyle name="Normal 4 6 2 5" xfId="24731"/>
    <cellStyle name="Normal 4 6 3" xfId="24732"/>
    <cellStyle name="Normal 4 6 3 2" xfId="24733"/>
    <cellStyle name="Normal 4 6 3 2 2" xfId="24734"/>
    <cellStyle name="Normal 4 6 3 3" xfId="24735"/>
    <cellStyle name="Normal 4 6 3 3 2" xfId="24736"/>
    <cellStyle name="Normal 4 6 3 4" xfId="24737"/>
    <cellStyle name="Normal 4 6 3 4 2" xfId="24738"/>
    <cellStyle name="Normal 4 6 3 5" xfId="24739"/>
    <cellStyle name="Normal 4 6 4" xfId="24740"/>
    <cellStyle name="Normal 4 6 4 2" xfId="24741"/>
    <cellStyle name="Normal 4 6 4 2 2" xfId="24742"/>
    <cellStyle name="Normal 4 6 4 3" xfId="24743"/>
    <cellStyle name="Normal 4 6 4 3 2" xfId="24744"/>
    <cellStyle name="Normal 4 6 4 4" xfId="24745"/>
    <cellStyle name="Normal 4 6 4 4 2" xfId="24746"/>
    <cellStyle name="Normal 4 6 4 5" xfId="24747"/>
    <cellStyle name="Normal 4 6 5" xfId="24748"/>
    <cellStyle name="Normal 4 6 5 2" xfId="24749"/>
    <cellStyle name="Normal 4 6 6" xfId="24750"/>
    <cellStyle name="Normal 4 6 6 2" xfId="24751"/>
    <cellStyle name="Normal 4 6 7" xfId="24752"/>
    <cellStyle name="Normal 4 6 7 2" xfId="24753"/>
    <cellStyle name="Normal 4 6 8" xfId="24754"/>
    <cellStyle name="Normal 4 7" xfId="24755"/>
    <cellStyle name="Normal 4 7 2" xfId="24756"/>
    <cellStyle name="Normal 4 7 2 2" xfId="24757"/>
    <cellStyle name="Normal 4 7 2 2 2" xfId="24758"/>
    <cellStyle name="Normal 4 7 2 3" xfId="24759"/>
    <cellStyle name="Normal 4 7 3" xfId="24760"/>
    <cellStyle name="Normal 4 7 3 2" xfId="24761"/>
    <cellStyle name="Normal 4 7 4" xfId="24762"/>
    <cellStyle name="Normal 4 7 4 2" xfId="24763"/>
    <cellStyle name="Normal 4 7 5" xfId="24764"/>
    <cellStyle name="Normal 4 8" xfId="24765"/>
    <cellStyle name="Normal 4 8 2" xfId="24766"/>
    <cellStyle name="Normal 4 8 2 2" xfId="24767"/>
    <cellStyle name="Normal 4 8 3" xfId="24768"/>
    <cellStyle name="Normal 4 8 3 2" xfId="24769"/>
    <cellStyle name="Normal 4 8 4" xfId="24770"/>
    <cellStyle name="Normal 4 8 4 2" xfId="24771"/>
    <cellStyle name="Normal 4 8 5" xfId="24772"/>
    <cellStyle name="Normal 4 9" xfId="24773"/>
    <cellStyle name="Normal 4 9 2" xfId="24774"/>
    <cellStyle name="Normal 4 9 2 2" xfId="24775"/>
    <cellStyle name="Normal 4 9 3" xfId="24776"/>
    <cellStyle name="Normal 4 9 3 2" xfId="24777"/>
    <cellStyle name="Normal 4 9 4" xfId="24778"/>
    <cellStyle name="Normal 4 9 4 2" xfId="24779"/>
    <cellStyle name="Normal 4 9 5" xfId="24780"/>
    <cellStyle name="Normal 4_1.IMF_SVK_2011 Article IV_Tables attached to Fiscal Questionnaire" xfId="24781"/>
    <cellStyle name="Normal 40" xfId="24782"/>
    <cellStyle name="Normal 40 2" xfId="24783"/>
    <cellStyle name="Normal 40 2 2" xfId="24784"/>
    <cellStyle name="Normal 40 3" xfId="24785"/>
    <cellStyle name="Normal 40 3 2" xfId="24786"/>
    <cellStyle name="Normal 40 4" xfId="24787"/>
    <cellStyle name="Normal 40 4 2" xfId="24788"/>
    <cellStyle name="Normal 40 5" xfId="24789"/>
    <cellStyle name="Normal 41" xfId="24790"/>
    <cellStyle name="Normal 41 2" xfId="24791"/>
    <cellStyle name="Normal 41 2 2" xfId="24792"/>
    <cellStyle name="Normal 41 3" xfId="24793"/>
    <cellStyle name="Normal 41 3 2" xfId="24794"/>
    <cellStyle name="Normal 41 4" xfId="24795"/>
    <cellStyle name="Normal 41 4 2" xfId="24796"/>
    <cellStyle name="Normal 41 5" xfId="24797"/>
    <cellStyle name="Normal 42" xfId="24798"/>
    <cellStyle name="Normal 42 2" xfId="24799"/>
    <cellStyle name="Normal 42 2 2" xfId="24800"/>
    <cellStyle name="Normal 42 3" xfId="24801"/>
    <cellStyle name="Normal 42 3 2" xfId="24802"/>
    <cellStyle name="Normal 42 4" xfId="24803"/>
    <cellStyle name="Normal 42 4 2" xfId="24804"/>
    <cellStyle name="Normal 42 5" xfId="24805"/>
    <cellStyle name="Normal 43" xfId="24806"/>
    <cellStyle name="Normal 43 2" xfId="24807"/>
    <cellStyle name="Normal 43 3" xfId="24808"/>
    <cellStyle name="Normal 44" xfId="24809"/>
    <cellStyle name="Normal 44 2" xfId="24810"/>
    <cellStyle name="Normal 44 2 2" xfId="24811"/>
    <cellStyle name="Normal 44 2 2 2" xfId="24812"/>
    <cellStyle name="Normal 44 2 3" xfId="24813"/>
    <cellStyle name="Normal 44 3" xfId="24814"/>
    <cellStyle name="Normal 44 3 2" xfId="24815"/>
    <cellStyle name="Normal 44 4" xfId="24816"/>
    <cellStyle name="Normal 45" xfId="24817"/>
    <cellStyle name="Normal 45 2" xfId="24818"/>
    <cellStyle name="Normal 45 3" xfId="24819"/>
    <cellStyle name="Normal 46" xfId="24820"/>
    <cellStyle name="Normal 46 2" xfId="24821"/>
    <cellStyle name="Normal 46 2 2" xfId="24822"/>
    <cellStyle name="Normal 46 2 2 2" xfId="24823"/>
    <cellStyle name="Normal 46 2 3" xfId="24824"/>
    <cellStyle name="Normal 46 3" xfId="24825"/>
    <cellStyle name="Normal 46 3 2" xfId="24826"/>
    <cellStyle name="Normal 46 4" xfId="24827"/>
    <cellStyle name="Normal 47" xfId="24828"/>
    <cellStyle name="Normal 47 2" xfId="24829"/>
    <cellStyle name="Normal 48" xfId="24830"/>
    <cellStyle name="Normal 48 2" xfId="24831"/>
    <cellStyle name="Normal 48 2 2" xfId="24832"/>
    <cellStyle name="Normal 48 2 2 2" xfId="24833"/>
    <cellStyle name="Normal 48 2 2 2 2" xfId="24834"/>
    <cellStyle name="Normal 48 2 2 3" xfId="24835"/>
    <cellStyle name="Normal 48 2 2 3 2" xfId="24836"/>
    <cellStyle name="Normal 48 2 2 4" xfId="24837"/>
    <cellStyle name="Normal 48 2 3" xfId="24838"/>
    <cellStyle name="Normal 48 2 3 2" xfId="24839"/>
    <cellStyle name="Normal 48 2 4" xfId="24840"/>
    <cellStyle name="Normal 48 2 4 2" xfId="24841"/>
    <cellStyle name="Normal 48 2 5" xfId="24842"/>
    <cellStyle name="Normal 48 3" xfId="24843"/>
    <cellStyle name="Normal 48 3 2" xfId="24844"/>
    <cellStyle name="Normal 48 3 2 2" xfId="24845"/>
    <cellStyle name="Normal 48 3 3" xfId="24846"/>
    <cellStyle name="Normal 48 3 3 2" xfId="24847"/>
    <cellStyle name="Normal 48 3 4" xfId="24848"/>
    <cellStyle name="Normal 48 4" xfId="24849"/>
    <cellStyle name="Normal 48 4 2" xfId="24850"/>
    <cellStyle name="Normal 48 5" xfId="24851"/>
    <cellStyle name="Normal 48 5 2" xfId="24852"/>
    <cellStyle name="Normal 48 6" xfId="24853"/>
    <cellStyle name="Normal 49" xfId="24854"/>
    <cellStyle name="Normal 49 2" xfId="24855"/>
    <cellStyle name="Normal 5" xfId="24856"/>
    <cellStyle name="Normal 5 10" xfId="24857"/>
    <cellStyle name="Normal 5 10 2" xfId="24858"/>
    <cellStyle name="Normal 5 11" xfId="24859"/>
    <cellStyle name="Normal 5 11 2" xfId="24860"/>
    <cellStyle name="Normal 5 12" xfId="24861"/>
    <cellStyle name="Normal 5 12 2" xfId="24862"/>
    <cellStyle name="Normal 5 13" xfId="24863"/>
    <cellStyle name="Normal 5 14" xfId="24864"/>
    <cellStyle name="Normal 5 15" xfId="24865"/>
    <cellStyle name="Normal 5 16" xfId="24866"/>
    <cellStyle name="Normal 5 2" xfId="24867"/>
    <cellStyle name="Normal 5 2 10" xfId="24868"/>
    <cellStyle name="Normal 5 2 10 2" xfId="24869"/>
    <cellStyle name="Normal 5 2 11" xfId="24870"/>
    <cellStyle name="Normal 5 2 11 2" xfId="24871"/>
    <cellStyle name="Normal 5 2 12" xfId="24872"/>
    <cellStyle name="Normal 5 2 13" xfId="24873"/>
    <cellStyle name="Normal 5 2 2" xfId="24874"/>
    <cellStyle name="Normal 5 2 2 10" xfId="24875"/>
    <cellStyle name="Normal 5 2 2 2" xfId="24876"/>
    <cellStyle name="Normal 5 2 2 2 2" xfId="24877"/>
    <cellStyle name="Normal 5 2 2 2 2 2" xfId="24878"/>
    <cellStyle name="Normal 5 2 2 2 2 2 2" xfId="24879"/>
    <cellStyle name="Normal 5 2 2 2 2 3" xfId="24880"/>
    <cellStyle name="Normal 5 2 2 2 2 3 2" xfId="24881"/>
    <cellStyle name="Normal 5 2 2 2 2 4" xfId="24882"/>
    <cellStyle name="Normal 5 2 2 2 2 4 2" xfId="24883"/>
    <cellStyle name="Normal 5 2 2 2 2 5" xfId="24884"/>
    <cellStyle name="Normal 5 2 2 2 3" xfId="24885"/>
    <cellStyle name="Normal 5 2 2 2 3 2" xfId="24886"/>
    <cellStyle name="Normal 5 2 2 2 3 2 2" xfId="24887"/>
    <cellStyle name="Normal 5 2 2 2 3 3" xfId="24888"/>
    <cellStyle name="Normal 5 2 2 2 3 3 2" xfId="24889"/>
    <cellStyle name="Normal 5 2 2 2 3 4" xfId="24890"/>
    <cellStyle name="Normal 5 2 2 2 3 4 2" xfId="24891"/>
    <cellStyle name="Normal 5 2 2 2 3 5" xfId="24892"/>
    <cellStyle name="Normal 5 2 2 2 4" xfId="24893"/>
    <cellStyle name="Normal 5 2 2 2 4 2" xfId="24894"/>
    <cellStyle name="Normal 5 2 2 2 4 2 2" xfId="24895"/>
    <cellStyle name="Normal 5 2 2 2 4 3" xfId="24896"/>
    <cellStyle name="Normal 5 2 2 2 4 3 2" xfId="24897"/>
    <cellStyle name="Normal 5 2 2 2 4 4" xfId="24898"/>
    <cellStyle name="Normal 5 2 2 2 4 4 2" xfId="24899"/>
    <cellStyle name="Normal 5 2 2 2 4 5" xfId="24900"/>
    <cellStyle name="Normal 5 2 2 2 5" xfId="24901"/>
    <cellStyle name="Normal 5 2 2 2 5 2" xfId="24902"/>
    <cellStyle name="Normal 5 2 2 2 6" xfId="24903"/>
    <cellStyle name="Normal 5 2 2 2 6 2" xfId="24904"/>
    <cellStyle name="Normal 5 2 2 2 7" xfId="24905"/>
    <cellStyle name="Normal 5 2 2 2 7 2" xfId="24906"/>
    <cellStyle name="Normal 5 2 2 2 8" xfId="24907"/>
    <cellStyle name="Normal 5 2 2 3" xfId="24908"/>
    <cellStyle name="Normal 5 2 2 3 2" xfId="24909"/>
    <cellStyle name="Normal 5 2 2 3 2 2" xfId="24910"/>
    <cellStyle name="Normal 5 2 2 3 2 2 2" xfId="24911"/>
    <cellStyle name="Normal 5 2 2 3 2 3" xfId="24912"/>
    <cellStyle name="Normal 5 2 2 3 2 3 2" xfId="24913"/>
    <cellStyle name="Normal 5 2 2 3 2 4" xfId="24914"/>
    <cellStyle name="Normal 5 2 2 3 2 4 2" xfId="24915"/>
    <cellStyle name="Normal 5 2 2 3 2 5" xfId="24916"/>
    <cellStyle name="Normal 5 2 2 3 3" xfId="24917"/>
    <cellStyle name="Normal 5 2 2 3 3 2" xfId="24918"/>
    <cellStyle name="Normal 5 2 2 3 3 2 2" xfId="24919"/>
    <cellStyle name="Normal 5 2 2 3 3 3" xfId="24920"/>
    <cellStyle name="Normal 5 2 2 3 3 3 2" xfId="24921"/>
    <cellStyle name="Normal 5 2 2 3 3 4" xfId="24922"/>
    <cellStyle name="Normal 5 2 2 3 3 4 2" xfId="24923"/>
    <cellStyle name="Normal 5 2 2 3 3 5" xfId="24924"/>
    <cellStyle name="Normal 5 2 2 3 4" xfId="24925"/>
    <cellStyle name="Normal 5 2 2 3 4 2" xfId="24926"/>
    <cellStyle name="Normal 5 2 2 3 4 2 2" xfId="24927"/>
    <cellStyle name="Normal 5 2 2 3 4 3" xfId="24928"/>
    <cellStyle name="Normal 5 2 2 3 4 3 2" xfId="24929"/>
    <cellStyle name="Normal 5 2 2 3 4 4" xfId="24930"/>
    <cellStyle name="Normal 5 2 2 3 4 4 2" xfId="24931"/>
    <cellStyle name="Normal 5 2 2 3 4 5" xfId="24932"/>
    <cellStyle name="Normal 5 2 2 3 5" xfId="24933"/>
    <cellStyle name="Normal 5 2 2 3 5 2" xfId="24934"/>
    <cellStyle name="Normal 5 2 2 3 6" xfId="24935"/>
    <cellStyle name="Normal 5 2 2 3 6 2" xfId="24936"/>
    <cellStyle name="Normal 5 2 2 3 7" xfId="24937"/>
    <cellStyle name="Normal 5 2 2 3 7 2" xfId="24938"/>
    <cellStyle name="Normal 5 2 2 3 8" xfId="24939"/>
    <cellStyle name="Normal 5 2 2 4" xfId="24940"/>
    <cellStyle name="Normal 5 2 2 4 2" xfId="24941"/>
    <cellStyle name="Normal 5 2 2 4 2 2" xfId="24942"/>
    <cellStyle name="Normal 5 2 2 4 3" xfId="24943"/>
    <cellStyle name="Normal 5 2 2 4 3 2" xfId="24944"/>
    <cellStyle name="Normal 5 2 2 4 4" xfId="24945"/>
    <cellStyle name="Normal 5 2 2 4 4 2" xfId="24946"/>
    <cellStyle name="Normal 5 2 2 4 5" xfId="24947"/>
    <cellStyle name="Normal 5 2 2 5" xfId="24948"/>
    <cellStyle name="Normal 5 2 2 5 2" xfId="24949"/>
    <cellStyle name="Normal 5 2 2 5 2 2" xfId="24950"/>
    <cellStyle name="Normal 5 2 2 5 3" xfId="24951"/>
    <cellStyle name="Normal 5 2 2 5 3 2" xfId="24952"/>
    <cellStyle name="Normal 5 2 2 5 4" xfId="24953"/>
    <cellStyle name="Normal 5 2 2 5 4 2" xfId="24954"/>
    <cellStyle name="Normal 5 2 2 5 5" xfId="24955"/>
    <cellStyle name="Normal 5 2 2 6" xfId="24956"/>
    <cellStyle name="Normal 5 2 2 6 2" xfId="24957"/>
    <cellStyle name="Normal 5 2 2 6 2 2" xfId="24958"/>
    <cellStyle name="Normal 5 2 2 6 3" xfId="24959"/>
    <cellStyle name="Normal 5 2 2 6 3 2" xfId="24960"/>
    <cellStyle name="Normal 5 2 2 6 4" xfId="24961"/>
    <cellStyle name="Normal 5 2 2 6 4 2" xfId="24962"/>
    <cellStyle name="Normal 5 2 2 6 5" xfId="24963"/>
    <cellStyle name="Normal 5 2 2 7" xfId="24964"/>
    <cellStyle name="Normal 5 2 2 7 2" xfId="24965"/>
    <cellStyle name="Normal 5 2 2 8" xfId="24966"/>
    <cellStyle name="Normal 5 2 2 8 2" xfId="24967"/>
    <cellStyle name="Normal 5 2 2 9" xfId="24968"/>
    <cellStyle name="Normal 5 2 2 9 2" xfId="24969"/>
    <cellStyle name="Normal 5 2 2_1.IMF_SVK_2011 Article IV_Tables attached to Fiscal Questionnaire" xfId="24970"/>
    <cellStyle name="Normal 5 2 3" xfId="24971"/>
    <cellStyle name="Normal 5 2 3 10" xfId="24972"/>
    <cellStyle name="Normal 5 2 3 2" xfId="24973"/>
    <cellStyle name="Normal 5 2 3 2 2" xfId="24974"/>
    <cellStyle name="Normal 5 2 3 2 2 2" xfId="24975"/>
    <cellStyle name="Normal 5 2 3 2 2 2 2" xfId="24976"/>
    <cellStyle name="Normal 5 2 3 2 2 3" xfId="24977"/>
    <cellStyle name="Normal 5 2 3 2 2 3 2" xfId="24978"/>
    <cellStyle name="Normal 5 2 3 2 2 4" xfId="24979"/>
    <cellStyle name="Normal 5 2 3 2 2 4 2" xfId="24980"/>
    <cellStyle name="Normal 5 2 3 2 2 5" xfId="24981"/>
    <cellStyle name="Normal 5 2 3 2 3" xfId="24982"/>
    <cellStyle name="Normal 5 2 3 2 3 2" xfId="24983"/>
    <cellStyle name="Normal 5 2 3 2 3 2 2" xfId="24984"/>
    <cellStyle name="Normal 5 2 3 2 3 3" xfId="24985"/>
    <cellStyle name="Normal 5 2 3 2 3 3 2" xfId="24986"/>
    <cellStyle name="Normal 5 2 3 2 3 4" xfId="24987"/>
    <cellStyle name="Normal 5 2 3 2 3 4 2" xfId="24988"/>
    <cellStyle name="Normal 5 2 3 2 3 5" xfId="24989"/>
    <cellStyle name="Normal 5 2 3 2 4" xfId="24990"/>
    <cellStyle name="Normal 5 2 3 2 4 2" xfId="24991"/>
    <cellStyle name="Normal 5 2 3 2 4 2 2" xfId="24992"/>
    <cellStyle name="Normal 5 2 3 2 4 3" xfId="24993"/>
    <cellStyle name="Normal 5 2 3 2 4 3 2" xfId="24994"/>
    <cellStyle name="Normal 5 2 3 2 4 4" xfId="24995"/>
    <cellStyle name="Normal 5 2 3 2 4 4 2" xfId="24996"/>
    <cellStyle name="Normal 5 2 3 2 4 5" xfId="24997"/>
    <cellStyle name="Normal 5 2 3 2 5" xfId="24998"/>
    <cellStyle name="Normal 5 2 3 2 5 2" xfId="24999"/>
    <cellStyle name="Normal 5 2 3 2 6" xfId="25000"/>
    <cellStyle name="Normal 5 2 3 2 6 2" xfId="25001"/>
    <cellStyle name="Normal 5 2 3 2 7" xfId="25002"/>
    <cellStyle name="Normal 5 2 3 2 7 2" xfId="25003"/>
    <cellStyle name="Normal 5 2 3 2 8" xfId="25004"/>
    <cellStyle name="Normal 5 2 3 3" xfId="25005"/>
    <cellStyle name="Normal 5 2 3 3 2" xfId="25006"/>
    <cellStyle name="Normal 5 2 3 3 2 2" xfId="25007"/>
    <cellStyle name="Normal 5 2 3 3 2 2 2" xfId="25008"/>
    <cellStyle name="Normal 5 2 3 3 2 3" xfId="25009"/>
    <cellStyle name="Normal 5 2 3 3 2 3 2" xfId="25010"/>
    <cellStyle name="Normal 5 2 3 3 2 4" xfId="25011"/>
    <cellStyle name="Normal 5 2 3 3 2 4 2" xfId="25012"/>
    <cellStyle name="Normal 5 2 3 3 2 5" xfId="25013"/>
    <cellStyle name="Normal 5 2 3 3 3" xfId="25014"/>
    <cellStyle name="Normal 5 2 3 3 3 2" xfId="25015"/>
    <cellStyle name="Normal 5 2 3 3 3 2 2" xfId="25016"/>
    <cellStyle name="Normal 5 2 3 3 3 3" xfId="25017"/>
    <cellStyle name="Normal 5 2 3 3 3 3 2" xfId="25018"/>
    <cellStyle name="Normal 5 2 3 3 3 4" xfId="25019"/>
    <cellStyle name="Normal 5 2 3 3 3 4 2" xfId="25020"/>
    <cellStyle name="Normal 5 2 3 3 3 5" xfId="25021"/>
    <cellStyle name="Normal 5 2 3 3 4" xfId="25022"/>
    <cellStyle name="Normal 5 2 3 3 4 2" xfId="25023"/>
    <cellStyle name="Normal 5 2 3 3 4 2 2" xfId="25024"/>
    <cellStyle name="Normal 5 2 3 3 4 3" xfId="25025"/>
    <cellStyle name="Normal 5 2 3 3 4 3 2" xfId="25026"/>
    <cellStyle name="Normal 5 2 3 3 4 4" xfId="25027"/>
    <cellStyle name="Normal 5 2 3 3 4 4 2" xfId="25028"/>
    <cellStyle name="Normal 5 2 3 3 4 5" xfId="25029"/>
    <cellStyle name="Normal 5 2 3 3 5" xfId="25030"/>
    <cellStyle name="Normal 5 2 3 3 5 2" xfId="25031"/>
    <cellStyle name="Normal 5 2 3 3 6" xfId="25032"/>
    <cellStyle name="Normal 5 2 3 3 6 2" xfId="25033"/>
    <cellStyle name="Normal 5 2 3 3 7" xfId="25034"/>
    <cellStyle name="Normal 5 2 3 3 7 2" xfId="25035"/>
    <cellStyle name="Normal 5 2 3 3 8" xfId="25036"/>
    <cellStyle name="Normal 5 2 3 4" xfId="25037"/>
    <cellStyle name="Normal 5 2 3 4 2" xfId="25038"/>
    <cellStyle name="Normal 5 2 3 4 2 2" xfId="25039"/>
    <cellStyle name="Normal 5 2 3 4 3" xfId="25040"/>
    <cellStyle name="Normal 5 2 3 4 3 2" xfId="25041"/>
    <cellStyle name="Normal 5 2 3 4 4" xfId="25042"/>
    <cellStyle name="Normal 5 2 3 4 4 2" xfId="25043"/>
    <cellStyle name="Normal 5 2 3 4 5" xfId="25044"/>
    <cellStyle name="Normal 5 2 3 5" xfId="25045"/>
    <cellStyle name="Normal 5 2 3 5 2" xfId="25046"/>
    <cellStyle name="Normal 5 2 3 5 2 2" xfId="25047"/>
    <cellStyle name="Normal 5 2 3 5 3" xfId="25048"/>
    <cellStyle name="Normal 5 2 3 5 3 2" xfId="25049"/>
    <cellStyle name="Normal 5 2 3 5 4" xfId="25050"/>
    <cellStyle name="Normal 5 2 3 5 4 2" xfId="25051"/>
    <cellStyle name="Normal 5 2 3 5 5" xfId="25052"/>
    <cellStyle name="Normal 5 2 3 6" xfId="25053"/>
    <cellStyle name="Normal 5 2 3 6 2" xfId="25054"/>
    <cellStyle name="Normal 5 2 3 6 2 2" xfId="25055"/>
    <cellStyle name="Normal 5 2 3 6 3" xfId="25056"/>
    <cellStyle name="Normal 5 2 3 6 3 2" xfId="25057"/>
    <cellStyle name="Normal 5 2 3 6 4" xfId="25058"/>
    <cellStyle name="Normal 5 2 3 6 4 2" xfId="25059"/>
    <cellStyle name="Normal 5 2 3 6 5" xfId="25060"/>
    <cellStyle name="Normal 5 2 3 7" xfId="25061"/>
    <cellStyle name="Normal 5 2 3 7 2" xfId="25062"/>
    <cellStyle name="Normal 5 2 3 8" xfId="25063"/>
    <cellStyle name="Normal 5 2 3 8 2" xfId="25064"/>
    <cellStyle name="Normal 5 2 3 9" xfId="25065"/>
    <cellStyle name="Normal 5 2 3 9 2" xfId="25066"/>
    <cellStyle name="Normal 5 2 3_1.IMF_SVK_2011 Article IV_Tables attached to Fiscal Questionnaire" xfId="25067"/>
    <cellStyle name="Normal 5 2 4" xfId="25068"/>
    <cellStyle name="Normal 5 2 4 2" xfId="25069"/>
    <cellStyle name="Normal 5 2 4 2 2" xfId="25070"/>
    <cellStyle name="Normal 5 2 4 2 2 2" xfId="25071"/>
    <cellStyle name="Normal 5 2 4 2 3" xfId="25072"/>
    <cellStyle name="Normal 5 2 4 2 3 2" xfId="25073"/>
    <cellStyle name="Normal 5 2 4 2 4" xfId="25074"/>
    <cellStyle name="Normal 5 2 4 2 4 2" xfId="25075"/>
    <cellStyle name="Normal 5 2 4 2 5" xfId="25076"/>
    <cellStyle name="Normal 5 2 4 3" xfId="25077"/>
    <cellStyle name="Normal 5 2 4 3 2" xfId="25078"/>
    <cellStyle name="Normal 5 2 4 3 2 2" xfId="25079"/>
    <cellStyle name="Normal 5 2 4 3 3" xfId="25080"/>
    <cellStyle name="Normal 5 2 4 3 3 2" xfId="25081"/>
    <cellStyle name="Normal 5 2 4 3 4" xfId="25082"/>
    <cellStyle name="Normal 5 2 4 3 4 2" xfId="25083"/>
    <cellStyle name="Normal 5 2 4 3 5" xfId="25084"/>
    <cellStyle name="Normal 5 2 4 4" xfId="25085"/>
    <cellStyle name="Normal 5 2 4 4 2" xfId="25086"/>
    <cellStyle name="Normal 5 2 4 4 2 2" xfId="25087"/>
    <cellStyle name="Normal 5 2 4 4 3" xfId="25088"/>
    <cellStyle name="Normal 5 2 4 4 3 2" xfId="25089"/>
    <cellStyle name="Normal 5 2 4 4 4" xfId="25090"/>
    <cellStyle name="Normal 5 2 4 4 4 2" xfId="25091"/>
    <cellStyle name="Normal 5 2 4 4 5" xfId="25092"/>
    <cellStyle name="Normal 5 2 4 5" xfId="25093"/>
    <cellStyle name="Normal 5 2 4 5 2" xfId="25094"/>
    <cellStyle name="Normal 5 2 4 6" xfId="25095"/>
    <cellStyle name="Normal 5 2 4 6 2" xfId="25096"/>
    <cellStyle name="Normal 5 2 4 7" xfId="25097"/>
    <cellStyle name="Normal 5 2 4 7 2" xfId="25098"/>
    <cellStyle name="Normal 5 2 4 8" xfId="25099"/>
    <cellStyle name="Normal 5 2 5" xfId="25100"/>
    <cellStyle name="Normal 5 2 5 2" xfId="25101"/>
    <cellStyle name="Normal 5 2 5 2 2" xfId="25102"/>
    <cellStyle name="Normal 5 2 5 2 2 2" xfId="25103"/>
    <cellStyle name="Normal 5 2 5 2 3" xfId="25104"/>
    <cellStyle name="Normal 5 2 5 2 3 2" xfId="25105"/>
    <cellStyle name="Normal 5 2 5 2 4" xfId="25106"/>
    <cellStyle name="Normal 5 2 5 2 4 2" xfId="25107"/>
    <cellStyle name="Normal 5 2 5 2 5" xfId="25108"/>
    <cellStyle name="Normal 5 2 5 3" xfId="25109"/>
    <cellStyle name="Normal 5 2 5 3 2" xfId="25110"/>
    <cellStyle name="Normal 5 2 5 3 2 2" xfId="25111"/>
    <cellStyle name="Normal 5 2 5 3 3" xfId="25112"/>
    <cellStyle name="Normal 5 2 5 3 3 2" xfId="25113"/>
    <cellStyle name="Normal 5 2 5 3 4" xfId="25114"/>
    <cellStyle name="Normal 5 2 5 3 4 2" xfId="25115"/>
    <cellStyle name="Normal 5 2 5 3 5" xfId="25116"/>
    <cellStyle name="Normal 5 2 5 4" xfId="25117"/>
    <cellStyle name="Normal 5 2 5 4 2" xfId="25118"/>
    <cellStyle name="Normal 5 2 5 4 2 2" xfId="25119"/>
    <cellStyle name="Normal 5 2 5 4 3" xfId="25120"/>
    <cellStyle name="Normal 5 2 5 4 3 2" xfId="25121"/>
    <cellStyle name="Normal 5 2 5 4 4" xfId="25122"/>
    <cellStyle name="Normal 5 2 5 4 4 2" xfId="25123"/>
    <cellStyle name="Normal 5 2 5 4 5" xfId="25124"/>
    <cellStyle name="Normal 5 2 5 5" xfId="25125"/>
    <cellStyle name="Normal 5 2 5 5 2" xfId="25126"/>
    <cellStyle name="Normal 5 2 5 6" xfId="25127"/>
    <cellStyle name="Normal 5 2 5 6 2" xfId="25128"/>
    <cellStyle name="Normal 5 2 5 7" xfId="25129"/>
    <cellStyle name="Normal 5 2 5 7 2" xfId="25130"/>
    <cellStyle name="Normal 5 2 5 8" xfId="25131"/>
    <cellStyle name="Normal 5 2 6" xfId="25132"/>
    <cellStyle name="Normal 5 2 6 2" xfId="25133"/>
    <cellStyle name="Normal 5 2 6 2 2" xfId="25134"/>
    <cellStyle name="Normal 5 2 6 3" xfId="25135"/>
    <cellStyle name="Normal 5 2 6 3 2" xfId="25136"/>
    <cellStyle name="Normal 5 2 6 4" xfId="25137"/>
    <cellStyle name="Normal 5 2 6 4 2" xfId="25138"/>
    <cellStyle name="Normal 5 2 6 5" xfId="25139"/>
    <cellStyle name="Normal 5 2 7" xfId="25140"/>
    <cellStyle name="Normal 5 2 7 2" xfId="25141"/>
    <cellStyle name="Normal 5 2 7 2 2" xfId="25142"/>
    <cellStyle name="Normal 5 2 7 3" xfId="25143"/>
    <cellStyle name="Normal 5 2 7 3 2" xfId="25144"/>
    <cellStyle name="Normal 5 2 7 4" xfId="25145"/>
    <cellStyle name="Normal 5 2 7 4 2" xfId="25146"/>
    <cellStyle name="Normal 5 2 7 5" xfId="25147"/>
    <cellStyle name="Normal 5 2 8" xfId="25148"/>
    <cellStyle name="Normal 5 2 8 2" xfId="25149"/>
    <cellStyle name="Normal 5 2 8 2 2" xfId="25150"/>
    <cellStyle name="Normal 5 2 8 3" xfId="25151"/>
    <cellStyle name="Normal 5 2 8 3 2" xfId="25152"/>
    <cellStyle name="Normal 5 2 8 4" xfId="25153"/>
    <cellStyle name="Normal 5 2 8 4 2" xfId="25154"/>
    <cellStyle name="Normal 5 2 8 5" xfId="25155"/>
    <cellStyle name="Normal 5 2 9" xfId="25156"/>
    <cellStyle name="Normal 5 2 9 2" xfId="25157"/>
    <cellStyle name="Normal 5 2_1.IMF_SVK_2011 Article IV_Tables attached to Fiscal Questionnaire" xfId="25158"/>
    <cellStyle name="Normal 5 3" xfId="25159"/>
    <cellStyle name="Normal 5 3 10" xfId="25160"/>
    <cellStyle name="Normal 5 3 11" xfId="25161"/>
    <cellStyle name="Normal 5 3 2" xfId="25162"/>
    <cellStyle name="Normal 5 3 2 2" xfId="25163"/>
    <cellStyle name="Normal 5 3 2 2 2" xfId="25164"/>
    <cellStyle name="Normal 5 3 2 2 2 2" xfId="25165"/>
    <cellStyle name="Normal 5 3 2 2 3" xfId="25166"/>
    <cellStyle name="Normal 5 3 2 2 3 2" xfId="25167"/>
    <cellStyle name="Normal 5 3 2 2 4" xfId="25168"/>
    <cellStyle name="Normal 5 3 2 2 4 2" xfId="25169"/>
    <cellStyle name="Normal 5 3 2 2 5" xfId="25170"/>
    <cellStyle name="Normal 5 3 2 3" xfId="25171"/>
    <cellStyle name="Normal 5 3 2 3 2" xfId="25172"/>
    <cellStyle name="Normal 5 3 2 3 2 2" xfId="25173"/>
    <cellStyle name="Normal 5 3 2 3 3" xfId="25174"/>
    <cellStyle name="Normal 5 3 2 3 3 2" xfId="25175"/>
    <cellStyle name="Normal 5 3 2 3 4" xfId="25176"/>
    <cellStyle name="Normal 5 3 2 3 4 2" xfId="25177"/>
    <cellStyle name="Normal 5 3 2 3 5" xfId="25178"/>
    <cellStyle name="Normal 5 3 2 4" xfId="25179"/>
    <cellStyle name="Normal 5 3 2 4 2" xfId="25180"/>
    <cellStyle name="Normal 5 3 2 4 2 2" xfId="25181"/>
    <cellStyle name="Normal 5 3 2 4 3" xfId="25182"/>
    <cellStyle name="Normal 5 3 2 4 3 2" xfId="25183"/>
    <cellStyle name="Normal 5 3 2 4 4" xfId="25184"/>
    <cellStyle name="Normal 5 3 2 4 4 2" xfId="25185"/>
    <cellStyle name="Normal 5 3 2 4 5" xfId="25186"/>
    <cellStyle name="Normal 5 3 2 5" xfId="25187"/>
    <cellStyle name="Normal 5 3 2 5 2" xfId="25188"/>
    <cellStyle name="Normal 5 3 2 6" xfId="25189"/>
    <cellStyle name="Normal 5 3 2 6 2" xfId="25190"/>
    <cellStyle name="Normal 5 3 2 7" xfId="25191"/>
    <cellStyle name="Normal 5 3 2 7 2" xfId="25192"/>
    <cellStyle name="Normal 5 3 2 8" xfId="25193"/>
    <cellStyle name="Normal 5 3 3" xfId="25194"/>
    <cellStyle name="Normal 5 3 3 2" xfId="25195"/>
    <cellStyle name="Normal 5 3 3 2 2" xfId="25196"/>
    <cellStyle name="Normal 5 3 3 2 2 2" xfId="25197"/>
    <cellStyle name="Normal 5 3 3 2 3" xfId="25198"/>
    <cellStyle name="Normal 5 3 3 2 3 2" xfId="25199"/>
    <cellStyle name="Normal 5 3 3 2 4" xfId="25200"/>
    <cellStyle name="Normal 5 3 3 2 4 2" xfId="25201"/>
    <cellStyle name="Normal 5 3 3 2 5" xfId="25202"/>
    <cellStyle name="Normal 5 3 3 3" xfId="25203"/>
    <cellStyle name="Normal 5 3 3 3 2" xfId="25204"/>
    <cellStyle name="Normal 5 3 3 3 2 2" xfId="25205"/>
    <cellStyle name="Normal 5 3 3 3 3" xfId="25206"/>
    <cellStyle name="Normal 5 3 3 3 3 2" xfId="25207"/>
    <cellStyle name="Normal 5 3 3 3 4" xfId="25208"/>
    <cellStyle name="Normal 5 3 3 3 4 2" xfId="25209"/>
    <cellStyle name="Normal 5 3 3 3 5" xfId="25210"/>
    <cellStyle name="Normal 5 3 3 4" xfId="25211"/>
    <cellStyle name="Normal 5 3 3 4 2" xfId="25212"/>
    <cellStyle name="Normal 5 3 3 4 2 2" xfId="25213"/>
    <cellStyle name="Normal 5 3 3 4 3" xfId="25214"/>
    <cellStyle name="Normal 5 3 3 4 3 2" xfId="25215"/>
    <cellStyle name="Normal 5 3 3 4 4" xfId="25216"/>
    <cellStyle name="Normal 5 3 3 4 4 2" xfId="25217"/>
    <cellStyle name="Normal 5 3 3 4 5" xfId="25218"/>
    <cellStyle name="Normal 5 3 3 5" xfId="25219"/>
    <cellStyle name="Normal 5 3 3 5 2" xfId="25220"/>
    <cellStyle name="Normal 5 3 3 6" xfId="25221"/>
    <cellStyle name="Normal 5 3 3 6 2" xfId="25222"/>
    <cellStyle name="Normal 5 3 3 7" xfId="25223"/>
    <cellStyle name="Normal 5 3 3 7 2" xfId="25224"/>
    <cellStyle name="Normal 5 3 3 8" xfId="25225"/>
    <cellStyle name="Normal 5 3 4" xfId="25226"/>
    <cellStyle name="Normal 5 3 4 2" xfId="25227"/>
    <cellStyle name="Normal 5 3 4 2 2" xfId="25228"/>
    <cellStyle name="Normal 5 3 4 3" xfId="25229"/>
    <cellStyle name="Normal 5 3 4 3 2" xfId="25230"/>
    <cellStyle name="Normal 5 3 4 4" xfId="25231"/>
    <cellStyle name="Normal 5 3 4 4 2" xfId="25232"/>
    <cellStyle name="Normal 5 3 4 5" xfId="25233"/>
    <cellStyle name="Normal 5 3 5" xfId="25234"/>
    <cellStyle name="Normal 5 3 5 2" xfId="25235"/>
    <cellStyle name="Normal 5 3 5 2 2" xfId="25236"/>
    <cellStyle name="Normal 5 3 5 3" xfId="25237"/>
    <cellStyle name="Normal 5 3 5 3 2" xfId="25238"/>
    <cellStyle name="Normal 5 3 5 4" xfId="25239"/>
    <cellStyle name="Normal 5 3 5 4 2" xfId="25240"/>
    <cellStyle name="Normal 5 3 5 5" xfId="25241"/>
    <cellStyle name="Normal 5 3 6" xfId="25242"/>
    <cellStyle name="Normal 5 3 6 2" xfId="25243"/>
    <cellStyle name="Normal 5 3 6 2 2" xfId="25244"/>
    <cellStyle name="Normal 5 3 6 3" xfId="25245"/>
    <cellStyle name="Normal 5 3 6 3 2" xfId="25246"/>
    <cellStyle name="Normal 5 3 6 4" xfId="25247"/>
    <cellStyle name="Normal 5 3 6 4 2" xfId="25248"/>
    <cellStyle name="Normal 5 3 6 5" xfId="25249"/>
    <cellStyle name="Normal 5 3 7" xfId="25250"/>
    <cellStyle name="Normal 5 3 7 2" xfId="25251"/>
    <cellStyle name="Normal 5 3 8" xfId="25252"/>
    <cellStyle name="Normal 5 3 8 2" xfId="25253"/>
    <cellStyle name="Normal 5 3 9" xfId="25254"/>
    <cellStyle name="Normal 5 3 9 2" xfId="25255"/>
    <cellStyle name="Normal 5 3_1.IMF_SVK_2011 Article IV_Tables attached to Fiscal Questionnaire" xfId="25256"/>
    <cellStyle name="Normal 5 4" xfId="25257"/>
    <cellStyle name="Normal 5 4 10" xfId="25258"/>
    <cellStyle name="Normal 5 4 2" xfId="25259"/>
    <cellStyle name="Normal 5 4 2 2" xfId="25260"/>
    <cellStyle name="Normal 5 4 2 2 2" xfId="25261"/>
    <cellStyle name="Normal 5 4 2 2 2 2" xfId="25262"/>
    <cellStyle name="Normal 5 4 2 2 3" xfId="25263"/>
    <cellStyle name="Normal 5 4 2 2 3 2" xfId="25264"/>
    <cellStyle name="Normal 5 4 2 2 4" xfId="25265"/>
    <cellStyle name="Normal 5 4 2 2 4 2" xfId="25266"/>
    <cellStyle name="Normal 5 4 2 2 5" xfId="25267"/>
    <cellStyle name="Normal 5 4 2 3" xfId="25268"/>
    <cellStyle name="Normal 5 4 2 3 2" xfId="25269"/>
    <cellStyle name="Normal 5 4 2 3 2 2" xfId="25270"/>
    <cellStyle name="Normal 5 4 2 3 3" xfId="25271"/>
    <cellStyle name="Normal 5 4 2 3 3 2" xfId="25272"/>
    <cellStyle name="Normal 5 4 2 3 4" xfId="25273"/>
    <cellStyle name="Normal 5 4 2 3 4 2" xfId="25274"/>
    <cellStyle name="Normal 5 4 2 3 5" xfId="25275"/>
    <cellStyle name="Normal 5 4 2 4" xfId="25276"/>
    <cellStyle name="Normal 5 4 2 4 2" xfId="25277"/>
    <cellStyle name="Normal 5 4 2 4 2 2" xfId="25278"/>
    <cellStyle name="Normal 5 4 2 4 3" xfId="25279"/>
    <cellStyle name="Normal 5 4 2 4 3 2" xfId="25280"/>
    <cellStyle name="Normal 5 4 2 4 4" xfId="25281"/>
    <cellStyle name="Normal 5 4 2 4 4 2" xfId="25282"/>
    <cellStyle name="Normal 5 4 2 4 5" xfId="25283"/>
    <cellStyle name="Normal 5 4 2 5" xfId="25284"/>
    <cellStyle name="Normal 5 4 2 5 2" xfId="25285"/>
    <cellStyle name="Normal 5 4 2 6" xfId="25286"/>
    <cellStyle name="Normal 5 4 2 6 2" xfId="25287"/>
    <cellStyle name="Normal 5 4 2 7" xfId="25288"/>
    <cellStyle name="Normal 5 4 2 7 2" xfId="25289"/>
    <cellStyle name="Normal 5 4 2 8" xfId="25290"/>
    <cellStyle name="Normal 5 4 3" xfId="25291"/>
    <cellStyle name="Normal 5 4 3 2" xfId="25292"/>
    <cellStyle name="Normal 5 4 3 2 2" xfId="25293"/>
    <cellStyle name="Normal 5 4 3 2 2 2" xfId="25294"/>
    <cellStyle name="Normal 5 4 3 2 3" xfId="25295"/>
    <cellStyle name="Normal 5 4 3 2 3 2" xfId="25296"/>
    <cellStyle name="Normal 5 4 3 2 4" xfId="25297"/>
    <cellStyle name="Normal 5 4 3 2 4 2" xfId="25298"/>
    <cellStyle name="Normal 5 4 3 2 5" xfId="25299"/>
    <cellStyle name="Normal 5 4 3 3" xfId="25300"/>
    <cellStyle name="Normal 5 4 3 3 2" xfId="25301"/>
    <cellStyle name="Normal 5 4 3 3 2 2" xfId="25302"/>
    <cellStyle name="Normal 5 4 3 3 3" xfId="25303"/>
    <cellStyle name="Normal 5 4 3 3 3 2" xfId="25304"/>
    <cellStyle name="Normal 5 4 3 3 4" xfId="25305"/>
    <cellStyle name="Normal 5 4 3 3 4 2" xfId="25306"/>
    <cellStyle name="Normal 5 4 3 3 5" xfId="25307"/>
    <cellStyle name="Normal 5 4 3 4" xfId="25308"/>
    <cellStyle name="Normal 5 4 3 4 2" xfId="25309"/>
    <cellStyle name="Normal 5 4 3 4 2 2" xfId="25310"/>
    <cellStyle name="Normal 5 4 3 4 3" xfId="25311"/>
    <cellStyle name="Normal 5 4 3 4 3 2" xfId="25312"/>
    <cellStyle name="Normal 5 4 3 4 4" xfId="25313"/>
    <cellStyle name="Normal 5 4 3 4 4 2" xfId="25314"/>
    <cellStyle name="Normal 5 4 3 4 5" xfId="25315"/>
    <cellStyle name="Normal 5 4 3 5" xfId="25316"/>
    <cellStyle name="Normal 5 4 3 5 2" xfId="25317"/>
    <cellStyle name="Normal 5 4 3 6" xfId="25318"/>
    <cellStyle name="Normal 5 4 3 6 2" xfId="25319"/>
    <cellStyle name="Normal 5 4 3 7" xfId="25320"/>
    <cellStyle name="Normal 5 4 3 7 2" xfId="25321"/>
    <cellStyle name="Normal 5 4 3 8" xfId="25322"/>
    <cellStyle name="Normal 5 4 4" xfId="25323"/>
    <cellStyle name="Normal 5 4 4 2" xfId="25324"/>
    <cellStyle name="Normal 5 4 4 2 2" xfId="25325"/>
    <cellStyle name="Normal 5 4 4 3" xfId="25326"/>
    <cellStyle name="Normal 5 4 4 3 2" xfId="25327"/>
    <cellStyle name="Normal 5 4 4 4" xfId="25328"/>
    <cellStyle name="Normal 5 4 4 4 2" xfId="25329"/>
    <cellStyle name="Normal 5 4 4 5" xfId="25330"/>
    <cellStyle name="Normal 5 4 5" xfId="25331"/>
    <cellStyle name="Normal 5 4 5 2" xfId="25332"/>
    <cellStyle name="Normal 5 4 5 2 2" xfId="25333"/>
    <cellStyle name="Normal 5 4 5 3" xfId="25334"/>
    <cellStyle name="Normal 5 4 5 3 2" xfId="25335"/>
    <cellStyle name="Normal 5 4 5 4" xfId="25336"/>
    <cellStyle name="Normal 5 4 5 4 2" xfId="25337"/>
    <cellStyle name="Normal 5 4 5 5" xfId="25338"/>
    <cellStyle name="Normal 5 4 6" xfId="25339"/>
    <cellStyle name="Normal 5 4 6 2" xfId="25340"/>
    <cellStyle name="Normal 5 4 6 2 2" xfId="25341"/>
    <cellStyle name="Normal 5 4 6 3" xfId="25342"/>
    <cellStyle name="Normal 5 4 6 3 2" xfId="25343"/>
    <cellStyle name="Normal 5 4 6 4" xfId="25344"/>
    <cellStyle name="Normal 5 4 6 4 2" xfId="25345"/>
    <cellStyle name="Normal 5 4 6 5" xfId="25346"/>
    <cellStyle name="Normal 5 4 7" xfId="25347"/>
    <cellStyle name="Normal 5 4 7 2" xfId="25348"/>
    <cellStyle name="Normal 5 4 8" xfId="25349"/>
    <cellStyle name="Normal 5 4 8 2" xfId="25350"/>
    <cellStyle name="Normal 5 4 9" xfId="25351"/>
    <cellStyle name="Normal 5 4 9 2" xfId="25352"/>
    <cellStyle name="Normal 5 4_1.IMF_SVK_2011 Article IV_Tables attached to Fiscal Questionnaire" xfId="25353"/>
    <cellStyle name="Normal 5 5" xfId="25354"/>
    <cellStyle name="Normal 5 5 2" xfId="25355"/>
    <cellStyle name="Normal 5 5 2 2" xfId="25356"/>
    <cellStyle name="Normal 5 5 2 2 2" xfId="25357"/>
    <cellStyle name="Normal 5 5 2 3" xfId="25358"/>
    <cellStyle name="Normal 5 5 2 3 2" xfId="25359"/>
    <cellStyle name="Normal 5 5 2 4" xfId="25360"/>
    <cellStyle name="Normal 5 5 2 4 2" xfId="25361"/>
    <cellStyle name="Normal 5 5 2 5" xfId="25362"/>
    <cellStyle name="Normal 5 5 3" xfId="25363"/>
    <cellStyle name="Normal 5 5 3 2" xfId="25364"/>
    <cellStyle name="Normal 5 5 3 2 2" xfId="25365"/>
    <cellStyle name="Normal 5 5 3 3" xfId="25366"/>
    <cellStyle name="Normal 5 5 3 3 2" xfId="25367"/>
    <cellStyle name="Normal 5 5 3 4" xfId="25368"/>
    <cellStyle name="Normal 5 5 3 4 2" xfId="25369"/>
    <cellStyle name="Normal 5 5 3 5" xfId="25370"/>
    <cellStyle name="Normal 5 5 4" xfId="25371"/>
    <cellStyle name="Normal 5 5 4 2" xfId="25372"/>
    <cellStyle name="Normal 5 5 4 2 2" xfId="25373"/>
    <cellStyle name="Normal 5 5 4 3" xfId="25374"/>
    <cellStyle name="Normal 5 5 4 3 2" xfId="25375"/>
    <cellStyle name="Normal 5 5 4 4" xfId="25376"/>
    <cellStyle name="Normal 5 5 4 4 2" xfId="25377"/>
    <cellStyle name="Normal 5 5 4 5" xfId="25378"/>
    <cellStyle name="Normal 5 5 5" xfId="25379"/>
    <cellStyle name="Normal 5 5 5 2" xfId="25380"/>
    <cellStyle name="Normal 5 5 6" xfId="25381"/>
    <cellStyle name="Normal 5 5 6 2" xfId="25382"/>
    <cellStyle name="Normal 5 5 7" xfId="25383"/>
    <cellStyle name="Normal 5 5 7 2" xfId="25384"/>
    <cellStyle name="Normal 5 5 8" xfId="25385"/>
    <cellStyle name="Normal 5 6" xfId="25386"/>
    <cellStyle name="Normal 5 6 2" xfId="25387"/>
    <cellStyle name="Normal 5 6 2 2" xfId="25388"/>
    <cellStyle name="Normal 5 6 2 2 2" xfId="25389"/>
    <cellStyle name="Normal 5 6 2 3" xfId="25390"/>
    <cellStyle name="Normal 5 6 2 3 2" xfId="25391"/>
    <cellStyle name="Normal 5 6 2 4" xfId="25392"/>
    <cellStyle name="Normal 5 6 2 4 2" xfId="25393"/>
    <cellStyle name="Normal 5 6 2 5" xfId="25394"/>
    <cellStyle name="Normal 5 6 3" xfId="25395"/>
    <cellStyle name="Normal 5 6 3 2" xfId="25396"/>
    <cellStyle name="Normal 5 6 3 2 2" xfId="25397"/>
    <cellStyle name="Normal 5 6 3 3" xfId="25398"/>
    <cellStyle name="Normal 5 6 3 3 2" xfId="25399"/>
    <cellStyle name="Normal 5 6 3 4" xfId="25400"/>
    <cellStyle name="Normal 5 6 3 4 2" xfId="25401"/>
    <cellStyle name="Normal 5 6 3 5" xfId="25402"/>
    <cellStyle name="Normal 5 6 4" xfId="25403"/>
    <cellStyle name="Normal 5 6 4 2" xfId="25404"/>
    <cellStyle name="Normal 5 6 4 2 2" xfId="25405"/>
    <cellStyle name="Normal 5 6 4 3" xfId="25406"/>
    <cellStyle name="Normal 5 6 4 3 2" xfId="25407"/>
    <cellStyle name="Normal 5 6 4 4" xfId="25408"/>
    <cellStyle name="Normal 5 6 4 4 2" xfId="25409"/>
    <cellStyle name="Normal 5 6 4 5" xfId="25410"/>
    <cellStyle name="Normal 5 6 5" xfId="25411"/>
    <cellStyle name="Normal 5 6 5 2" xfId="25412"/>
    <cellStyle name="Normal 5 6 6" xfId="25413"/>
    <cellStyle name="Normal 5 6 6 2" xfId="25414"/>
    <cellStyle name="Normal 5 6 7" xfId="25415"/>
    <cellStyle name="Normal 5 6 7 2" xfId="25416"/>
    <cellStyle name="Normal 5 6 8" xfId="25417"/>
    <cellStyle name="Normal 5 7" xfId="25418"/>
    <cellStyle name="Normal 5 7 2" xfId="25419"/>
    <cellStyle name="Normal 5 7 2 2" xfId="25420"/>
    <cellStyle name="Normal 5 7 3" xfId="25421"/>
    <cellStyle name="Normal 5 7 3 2" xfId="25422"/>
    <cellStyle name="Normal 5 7 4" xfId="25423"/>
    <cellStyle name="Normal 5 7 4 2" xfId="25424"/>
    <cellStyle name="Normal 5 7 5" xfId="25425"/>
    <cellStyle name="Normal 5 8" xfId="25426"/>
    <cellStyle name="Normal 5 8 2" xfId="25427"/>
    <cellStyle name="Normal 5 8 2 2" xfId="25428"/>
    <cellStyle name="Normal 5 8 3" xfId="25429"/>
    <cellStyle name="Normal 5 8 3 2" xfId="25430"/>
    <cellStyle name="Normal 5 8 4" xfId="25431"/>
    <cellStyle name="Normal 5 8 4 2" xfId="25432"/>
    <cellStyle name="Normal 5 8 5" xfId="25433"/>
    <cellStyle name="Normal 5 9" xfId="25434"/>
    <cellStyle name="Normal 5 9 2" xfId="25435"/>
    <cellStyle name="Normal 5 9 2 2" xfId="25436"/>
    <cellStyle name="Normal 5 9 3" xfId="25437"/>
    <cellStyle name="Normal 5 9 3 2" xfId="25438"/>
    <cellStyle name="Normal 5 9 4" xfId="25439"/>
    <cellStyle name="Normal 5 9 4 2" xfId="25440"/>
    <cellStyle name="Normal 5 9 5" xfId="25441"/>
    <cellStyle name="Normal 5_1.IMF_SVK_2011 Article IV_Tables attached to Fiscal Questionnaire" xfId="25442"/>
    <cellStyle name="Normal 50" xfId="25443"/>
    <cellStyle name="Normal 50 2" xfId="25444"/>
    <cellStyle name="Normal 50 2 2" xfId="25445"/>
    <cellStyle name="Normal 50 2 2 2" xfId="25446"/>
    <cellStyle name="Normal 50 2 3" xfId="25447"/>
    <cellStyle name="Normal 50 2 3 2" xfId="25448"/>
    <cellStyle name="Normal 50 2 4" xfId="25449"/>
    <cellStyle name="Normal 50 3" xfId="25450"/>
    <cellStyle name="Normal 50 3 2" xfId="25451"/>
    <cellStyle name="Normal 50 4" xfId="25452"/>
    <cellStyle name="Normal 50 4 2" xfId="25453"/>
    <cellStyle name="Normal 50 5" xfId="25454"/>
    <cellStyle name="Normal 51" xfId="25455"/>
    <cellStyle name="Normal 51 2" xfId="25456"/>
    <cellStyle name="Normal 51 2 2" xfId="25457"/>
    <cellStyle name="Normal 51 2 2 2" xfId="25458"/>
    <cellStyle name="Normal 51 2 3" xfId="25459"/>
    <cellStyle name="Normal 51 2 3 2" xfId="25460"/>
    <cellStyle name="Normal 51 2 4" xfId="25461"/>
    <cellStyle name="Normal 51 3" xfId="25462"/>
    <cellStyle name="Normal 51 3 2" xfId="25463"/>
    <cellStyle name="Normal 51 4" xfId="25464"/>
    <cellStyle name="Normal 51 4 2" xfId="25465"/>
    <cellStyle name="Normal 51 5" xfId="25466"/>
    <cellStyle name="Normal 52" xfId="25467"/>
    <cellStyle name="Normal 52 2" xfId="25468"/>
    <cellStyle name="Normal 52 2 2" xfId="25469"/>
    <cellStyle name="Normal 52 2 2 2" xfId="25470"/>
    <cellStyle name="Normal 52 2 3" xfId="25471"/>
    <cellStyle name="Normal 52 3" xfId="25472"/>
    <cellStyle name="Normal 52 3 2" xfId="25473"/>
    <cellStyle name="Normal 52 4" xfId="25474"/>
    <cellStyle name="Normal 53" xfId="25475"/>
    <cellStyle name="Normal 53 2" xfId="25476"/>
    <cellStyle name="Normal 53 3" xfId="25477"/>
    <cellStyle name="Normal 53 3 2" xfId="25478"/>
    <cellStyle name="Normal 53 4" xfId="25479"/>
    <cellStyle name="Normal 54" xfId="25480"/>
    <cellStyle name="Normal 54 2" xfId="25481"/>
    <cellStyle name="Normal 54 2 2" xfId="25482"/>
    <cellStyle name="Normal 54 3" xfId="25483"/>
    <cellStyle name="Normal 54 3 2" xfId="25484"/>
    <cellStyle name="Normal 54 4" xfId="25485"/>
    <cellStyle name="Normal 55" xfId="25486"/>
    <cellStyle name="Normal 55 2" xfId="25487"/>
    <cellStyle name="Normal 55 2 2" xfId="25488"/>
    <cellStyle name="Normal 55 2 2 2" xfId="25489"/>
    <cellStyle name="Normal 55 2 3" xfId="25490"/>
    <cellStyle name="Normal 55 3" xfId="25491"/>
    <cellStyle name="Normal 55 4" xfId="25492"/>
    <cellStyle name="Normal 56" xfId="25493"/>
    <cellStyle name="Normal 56 2" xfId="25494"/>
    <cellStyle name="Normal 56 2 2" xfId="25495"/>
    <cellStyle name="Normal 56 3" xfId="25496"/>
    <cellStyle name="Normal 57" xfId="25497"/>
    <cellStyle name="Normal 57 2" xfId="25498"/>
    <cellStyle name="Normal 57 2 2" xfId="25499"/>
    <cellStyle name="Normal 57 3" xfId="25500"/>
    <cellStyle name="Normal 58" xfId="25501"/>
    <cellStyle name="Normal 58 2" xfId="25502"/>
    <cellStyle name="Normal 58 2 2" xfId="25503"/>
    <cellStyle name="Normal 58 3" xfId="25504"/>
    <cellStyle name="Normal 59" xfId="25505"/>
    <cellStyle name="Normal 59 2" xfId="25506"/>
    <cellStyle name="Normal 6" xfId="25507"/>
    <cellStyle name="Normal 6 10" xfId="25508"/>
    <cellStyle name="Normal 6 10 2" xfId="25509"/>
    <cellStyle name="Normal 6 11" xfId="25510"/>
    <cellStyle name="Normal 6 11 2" xfId="25511"/>
    <cellStyle name="Normal 6 12" xfId="25512"/>
    <cellStyle name="Normal 6 12 2" xfId="25513"/>
    <cellStyle name="Normal 6 13" xfId="25514"/>
    <cellStyle name="Normal 6 14" xfId="25515"/>
    <cellStyle name="Normal 6 15" xfId="25516"/>
    <cellStyle name="Normal 6 2" xfId="25517"/>
    <cellStyle name="Normal 6 2 10" xfId="25518"/>
    <cellStyle name="Normal 6 2 10 2" xfId="25519"/>
    <cellStyle name="Normal 6 2 11" xfId="25520"/>
    <cellStyle name="Normal 6 2 11 2" xfId="25521"/>
    <cellStyle name="Normal 6 2 12" xfId="25522"/>
    <cellStyle name="Normal 6 2 13" xfId="25523"/>
    <cellStyle name="Normal 6 2 2" xfId="25524"/>
    <cellStyle name="Normal 6 2 2 10" xfId="25525"/>
    <cellStyle name="Normal 6 2 2 2" xfId="25526"/>
    <cellStyle name="Normal 6 2 2 2 2" xfId="25527"/>
    <cellStyle name="Normal 6 2 2 2 2 2" xfId="25528"/>
    <cellStyle name="Normal 6 2 2 2 2 2 2" xfId="25529"/>
    <cellStyle name="Normal 6 2 2 2 2 3" xfId="25530"/>
    <cellStyle name="Normal 6 2 2 2 2 3 2" xfId="25531"/>
    <cellStyle name="Normal 6 2 2 2 2 4" xfId="25532"/>
    <cellStyle name="Normal 6 2 2 2 2 4 2" xfId="25533"/>
    <cellStyle name="Normal 6 2 2 2 2 5" xfId="25534"/>
    <cellStyle name="Normal 6 2 2 2 3" xfId="25535"/>
    <cellStyle name="Normal 6 2 2 2 3 2" xfId="25536"/>
    <cellStyle name="Normal 6 2 2 2 3 2 2" xfId="25537"/>
    <cellStyle name="Normal 6 2 2 2 3 3" xfId="25538"/>
    <cellStyle name="Normal 6 2 2 2 3 3 2" xfId="25539"/>
    <cellStyle name="Normal 6 2 2 2 3 4" xfId="25540"/>
    <cellStyle name="Normal 6 2 2 2 3 4 2" xfId="25541"/>
    <cellStyle name="Normal 6 2 2 2 3 5" xfId="25542"/>
    <cellStyle name="Normal 6 2 2 2 4" xfId="25543"/>
    <cellStyle name="Normal 6 2 2 2 4 2" xfId="25544"/>
    <cellStyle name="Normal 6 2 2 2 4 2 2" xfId="25545"/>
    <cellStyle name="Normal 6 2 2 2 4 3" xfId="25546"/>
    <cellStyle name="Normal 6 2 2 2 4 3 2" xfId="25547"/>
    <cellStyle name="Normal 6 2 2 2 4 4" xfId="25548"/>
    <cellStyle name="Normal 6 2 2 2 4 4 2" xfId="25549"/>
    <cellStyle name="Normal 6 2 2 2 4 5" xfId="25550"/>
    <cellStyle name="Normal 6 2 2 2 5" xfId="25551"/>
    <cellStyle name="Normal 6 2 2 2 5 2" xfId="25552"/>
    <cellStyle name="Normal 6 2 2 2 6" xfId="25553"/>
    <cellStyle name="Normal 6 2 2 2 6 2" xfId="25554"/>
    <cellStyle name="Normal 6 2 2 2 7" xfId="25555"/>
    <cellStyle name="Normal 6 2 2 2 7 2" xfId="25556"/>
    <cellStyle name="Normal 6 2 2 2 8" xfId="25557"/>
    <cellStyle name="Normal 6 2 2 3" xfId="25558"/>
    <cellStyle name="Normal 6 2 2 3 2" xfId="25559"/>
    <cellStyle name="Normal 6 2 2 3 2 2" xfId="25560"/>
    <cellStyle name="Normal 6 2 2 3 2 2 2" xfId="25561"/>
    <cellStyle name="Normal 6 2 2 3 2 3" xfId="25562"/>
    <cellStyle name="Normal 6 2 2 3 2 3 2" xfId="25563"/>
    <cellStyle name="Normal 6 2 2 3 2 4" xfId="25564"/>
    <cellStyle name="Normal 6 2 2 3 2 4 2" xfId="25565"/>
    <cellStyle name="Normal 6 2 2 3 2 5" xfId="25566"/>
    <cellStyle name="Normal 6 2 2 3 3" xfId="25567"/>
    <cellStyle name="Normal 6 2 2 3 3 2" xfId="25568"/>
    <cellStyle name="Normal 6 2 2 3 3 2 2" xfId="25569"/>
    <cellStyle name="Normal 6 2 2 3 3 3" xfId="25570"/>
    <cellStyle name="Normal 6 2 2 3 3 3 2" xfId="25571"/>
    <cellStyle name="Normal 6 2 2 3 3 4" xfId="25572"/>
    <cellStyle name="Normal 6 2 2 3 3 4 2" xfId="25573"/>
    <cellStyle name="Normal 6 2 2 3 3 5" xfId="25574"/>
    <cellStyle name="Normal 6 2 2 3 4" xfId="25575"/>
    <cellStyle name="Normal 6 2 2 3 4 2" xfId="25576"/>
    <cellStyle name="Normal 6 2 2 3 4 2 2" xfId="25577"/>
    <cellStyle name="Normal 6 2 2 3 4 3" xfId="25578"/>
    <cellStyle name="Normal 6 2 2 3 4 3 2" xfId="25579"/>
    <cellStyle name="Normal 6 2 2 3 4 4" xfId="25580"/>
    <cellStyle name="Normal 6 2 2 3 4 4 2" xfId="25581"/>
    <cellStyle name="Normal 6 2 2 3 4 5" xfId="25582"/>
    <cellStyle name="Normal 6 2 2 3 5" xfId="25583"/>
    <cellStyle name="Normal 6 2 2 3 5 2" xfId="25584"/>
    <cellStyle name="Normal 6 2 2 3 6" xfId="25585"/>
    <cellStyle name="Normal 6 2 2 3 6 2" xfId="25586"/>
    <cellStyle name="Normal 6 2 2 3 7" xfId="25587"/>
    <cellStyle name="Normal 6 2 2 3 7 2" xfId="25588"/>
    <cellStyle name="Normal 6 2 2 3 8" xfId="25589"/>
    <cellStyle name="Normal 6 2 2 4" xfId="25590"/>
    <cellStyle name="Normal 6 2 2 4 2" xfId="25591"/>
    <cellStyle name="Normal 6 2 2 4 2 2" xfId="25592"/>
    <cellStyle name="Normal 6 2 2 4 3" xfId="25593"/>
    <cellStyle name="Normal 6 2 2 4 3 2" xfId="25594"/>
    <cellStyle name="Normal 6 2 2 4 4" xfId="25595"/>
    <cellStyle name="Normal 6 2 2 4 4 2" xfId="25596"/>
    <cellStyle name="Normal 6 2 2 4 5" xfId="25597"/>
    <cellStyle name="Normal 6 2 2 5" xfId="25598"/>
    <cellStyle name="Normal 6 2 2 5 2" xfId="25599"/>
    <cellStyle name="Normal 6 2 2 5 2 2" xfId="25600"/>
    <cellStyle name="Normal 6 2 2 5 3" xfId="25601"/>
    <cellStyle name="Normal 6 2 2 5 3 2" xfId="25602"/>
    <cellStyle name="Normal 6 2 2 5 4" xfId="25603"/>
    <cellStyle name="Normal 6 2 2 5 4 2" xfId="25604"/>
    <cellStyle name="Normal 6 2 2 5 5" xfId="25605"/>
    <cellStyle name="Normal 6 2 2 6" xfId="25606"/>
    <cellStyle name="Normal 6 2 2 6 2" xfId="25607"/>
    <cellStyle name="Normal 6 2 2 6 2 2" xfId="25608"/>
    <cellStyle name="Normal 6 2 2 6 3" xfId="25609"/>
    <cellStyle name="Normal 6 2 2 6 3 2" xfId="25610"/>
    <cellStyle name="Normal 6 2 2 6 4" xfId="25611"/>
    <cellStyle name="Normal 6 2 2 6 4 2" xfId="25612"/>
    <cellStyle name="Normal 6 2 2 6 5" xfId="25613"/>
    <cellStyle name="Normal 6 2 2 7" xfId="25614"/>
    <cellStyle name="Normal 6 2 2 7 2" xfId="25615"/>
    <cellStyle name="Normal 6 2 2 8" xfId="25616"/>
    <cellStyle name="Normal 6 2 2 8 2" xfId="25617"/>
    <cellStyle name="Normal 6 2 2 9" xfId="25618"/>
    <cellStyle name="Normal 6 2 2 9 2" xfId="25619"/>
    <cellStyle name="Normal 6 2 2_1.IMF_SVK_2011 Article IV_Tables attached to Fiscal Questionnaire" xfId="25620"/>
    <cellStyle name="Normal 6 2 3" xfId="25621"/>
    <cellStyle name="Normal 6 2 3 10" xfId="25622"/>
    <cellStyle name="Normal 6 2 3 2" xfId="25623"/>
    <cellStyle name="Normal 6 2 3 2 2" xfId="25624"/>
    <cellStyle name="Normal 6 2 3 2 2 2" xfId="25625"/>
    <cellStyle name="Normal 6 2 3 2 2 2 2" xfId="25626"/>
    <cellStyle name="Normal 6 2 3 2 2 3" xfId="25627"/>
    <cellStyle name="Normal 6 2 3 2 2 3 2" xfId="25628"/>
    <cellStyle name="Normal 6 2 3 2 2 4" xfId="25629"/>
    <cellStyle name="Normal 6 2 3 2 2 4 2" xfId="25630"/>
    <cellStyle name="Normal 6 2 3 2 2 5" xfId="25631"/>
    <cellStyle name="Normal 6 2 3 2 3" xfId="25632"/>
    <cellStyle name="Normal 6 2 3 2 3 2" xfId="25633"/>
    <cellStyle name="Normal 6 2 3 2 3 2 2" xfId="25634"/>
    <cellStyle name="Normal 6 2 3 2 3 3" xfId="25635"/>
    <cellStyle name="Normal 6 2 3 2 3 3 2" xfId="25636"/>
    <cellStyle name="Normal 6 2 3 2 3 4" xfId="25637"/>
    <cellStyle name="Normal 6 2 3 2 3 4 2" xfId="25638"/>
    <cellStyle name="Normal 6 2 3 2 3 5" xfId="25639"/>
    <cellStyle name="Normal 6 2 3 2 4" xfId="25640"/>
    <cellStyle name="Normal 6 2 3 2 4 2" xfId="25641"/>
    <cellStyle name="Normal 6 2 3 2 4 2 2" xfId="25642"/>
    <cellStyle name="Normal 6 2 3 2 4 3" xfId="25643"/>
    <cellStyle name="Normal 6 2 3 2 4 3 2" xfId="25644"/>
    <cellStyle name="Normal 6 2 3 2 4 4" xfId="25645"/>
    <cellStyle name="Normal 6 2 3 2 4 4 2" xfId="25646"/>
    <cellStyle name="Normal 6 2 3 2 4 5" xfId="25647"/>
    <cellStyle name="Normal 6 2 3 2 5" xfId="25648"/>
    <cellStyle name="Normal 6 2 3 2 5 2" xfId="25649"/>
    <cellStyle name="Normal 6 2 3 2 6" xfId="25650"/>
    <cellStyle name="Normal 6 2 3 2 6 2" xfId="25651"/>
    <cellStyle name="Normal 6 2 3 2 7" xfId="25652"/>
    <cellStyle name="Normal 6 2 3 2 7 2" xfId="25653"/>
    <cellStyle name="Normal 6 2 3 2 8" xfId="25654"/>
    <cellStyle name="Normal 6 2 3 3" xfId="25655"/>
    <cellStyle name="Normal 6 2 3 3 2" xfId="25656"/>
    <cellStyle name="Normal 6 2 3 3 2 2" xfId="25657"/>
    <cellStyle name="Normal 6 2 3 3 2 2 2" xfId="25658"/>
    <cellStyle name="Normal 6 2 3 3 2 3" xfId="25659"/>
    <cellStyle name="Normal 6 2 3 3 2 3 2" xfId="25660"/>
    <cellStyle name="Normal 6 2 3 3 2 4" xfId="25661"/>
    <cellStyle name="Normal 6 2 3 3 2 4 2" xfId="25662"/>
    <cellStyle name="Normal 6 2 3 3 2 5" xfId="25663"/>
    <cellStyle name="Normal 6 2 3 3 3" xfId="25664"/>
    <cellStyle name="Normal 6 2 3 3 3 2" xfId="25665"/>
    <cellStyle name="Normal 6 2 3 3 3 2 2" xfId="25666"/>
    <cellStyle name="Normal 6 2 3 3 3 3" xfId="25667"/>
    <cellStyle name="Normal 6 2 3 3 3 3 2" xfId="25668"/>
    <cellStyle name="Normal 6 2 3 3 3 4" xfId="25669"/>
    <cellStyle name="Normal 6 2 3 3 3 4 2" xfId="25670"/>
    <cellStyle name="Normal 6 2 3 3 3 5" xfId="25671"/>
    <cellStyle name="Normal 6 2 3 3 4" xfId="25672"/>
    <cellStyle name="Normal 6 2 3 3 4 2" xfId="25673"/>
    <cellStyle name="Normal 6 2 3 3 4 2 2" xfId="25674"/>
    <cellStyle name="Normal 6 2 3 3 4 3" xfId="25675"/>
    <cellStyle name="Normal 6 2 3 3 4 3 2" xfId="25676"/>
    <cellStyle name="Normal 6 2 3 3 4 4" xfId="25677"/>
    <cellStyle name="Normal 6 2 3 3 4 4 2" xfId="25678"/>
    <cellStyle name="Normal 6 2 3 3 4 5" xfId="25679"/>
    <cellStyle name="Normal 6 2 3 3 5" xfId="25680"/>
    <cellStyle name="Normal 6 2 3 3 5 2" xfId="25681"/>
    <cellStyle name="Normal 6 2 3 3 6" xfId="25682"/>
    <cellStyle name="Normal 6 2 3 3 6 2" xfId="25683"/>
    <cellStyle name="Normal 6 2 3 3 7" xfId="25684"/>
    <cellStyle name="Normal 6 2 3 3 7 2" xfId="25685"/>
    <cellStyle name="Normal 6 2 3 3 8" xfId="25686"/>
    <cellStyle name="Normal 6 2 3 4" xfId="25687"/>
    <cellStyle name="Normal 6 2 3 4 2" xfId="25688"/>
    <cellStyle name="Normal 6 2 3 4 2 2" xfId="25689"/>
    <cellStyle name="Normal 6 2 3 4 3" xfId="25690"/>
    <cellStyle name="Normal 6 2 3 4 3 2" xfId="25691"/>
    <cellStyle name="Normal 6 2 3 4 4" xfId="25692"/>
    <cellStyle name="Normal 6 2 3 4 4 2" xfId="25693"/>
    <cellStyle name="Normal 6 2 3 4 5" xfId="25694"/>
    <cellStyle name="Normal 6 2 3 5" xfId="25695"/>
    <cellStyle name="Normal 6 2 3 5 2" xfId="25696"/>
    <cellStyle name="Normal 6 2 3 5 2 2" xfId="25697"/>
    <cellStyle name="Normal 6 2 3 5 3" xfId="25698"/>
    <cellStyle name="Normal 6 2 3 5 3 2" xfId="25699"/>
    <cellStyle name="Normal 6 2 3 5 4" xfId="25700"/>
    <cellStyle name="Normal 6 2 3 5 4 2" xfId="25701"/>
    <cellStyle name="Normal 6 2 3 5 5" xfId="25702"/>
    <cellStyle name="Normal 6 2 3 6" xfId="25703"/>
    <cellStyle name="Normal 6 2 3 6 2" xfId="25704"/>
    <cellStyle name="Normal 6 2 3 6 2 2" xfId="25705"/>
    <cellStyle name="Normal 6 2 3 6 3" xfId="25706"/>
    <cellStyle name="Normal 6 2 3 6 3 2" xfId="25707"/>
    <cellStyle name="Normal 6 2 3 6 4" xfId="25708"/>
    <cellStyle name="Normal 6 2 3 6 4 2" xfId="25709"/>
    <cellStyle name="Normal 6 2 3 6 5" xfId="25710"/>
    <cellStyle name="Normal 6 2 3 7" xfId="25711"/>
    <cellStyle name="Normal 6 2 3 7 2" xfId="25712"/>
    <cellStyle name="Normal 6 2 3 8" xfId="25713"/>
    <cellStyle name="Normal 6 2 3 8 2" xfId="25714"/>
    <cellStyle name="Normal 6 2 3 9" xfId="25715"/>
    <cellStyle name="Normal 6 2 3 9 2" xfId="25716"/>
    <cellStyle name="Normal 6 2 3_1.IMF_SVK_2011 Article IV_Tables attached to Fiscal Questionnaire" xfId="25717"/>
    <cellStyle name="Normal 6 2 4" xfId="25718"/>
    <cellStyle name="Normal 6 2 4 2" xfId="25719"/>
    <cellStyle name="Normal 6 2 4 2 2" xfId="25720"/>
    <cellStyle name="Normal 6 2 4 2 2 2" xfId="25721"/>
    <cellStyle name="Normal 6 2 4 2 3" xfId="25722"/>
    <cellStyle name="Normal 6 2 4 2 3 2" xfId="25723"/>
    <cellStyle name="Normal 6 2 4 2 4" xfId="25724"/>
    <cellStyle name="Normal 6 2 4 2 4 2" xfId="25725"/>
    <cellStyle name="Normal 6 2 4 2 5" xfId="25726"/>
    <cellStyle name="Normal 6 2 4 3" xfId="25727"/>
    <cellStyle name="Normal 6 2 4 3 2" xfId="25728"/>
    <cellStyle name="Normal 6 2 4 3 2 2" xfId="25729"/>
    <cellStyle name="Normal 6 2 4 3 3" xfId="25730"/>
    <cellStyle name="Normal 6 2 4 3 3 2" xfId="25731"/>
    <cellStyle name="Normal 6 2 4 3 4" xfId="25732"/>
    <cellStyle name="Normal 6 2 4 3 4 2" xfId="25733"/>
    <cellStyle name="Normal 6 2 4 3 5" xfId="25734"/>
    <cellStyle name="Normal 6 2 4 4" xfId="25735"/>
    <cellStyle name="Normal 6 2 4 4 2" xfId="25736"/>
    <cellStyle name="Normal 6 2 4 4 2 2" xfId="25737"/>
    <cellStyle name="Normal 6 2 4 4 3" xfId="25738"/>
    <cellStyle name="Normal 6 2 4 4 3 2" xfId="25739"/>
    <cellStyle name="Normal 6 2 4 4 4" xfId="25740"/>
    <cellStyle name="Normal 6 2 4 4 4 2" xfId="25741"/>
    <cellStyle name="Normal 6 2 4 4 5" xfId="25742"/>
    <cellStyle name="Normal 6 2 4 5" xfId="25743"/>
    <cellStyle name="Normal 6 2 4 5 2" xfId="25744"/>
    <cellStyle name="Normal 6 2 4 6" xfId="25745"/>
    <cellStyle name="Normal 6 2 4 6 2" xfId="25746"/>
    <cellStyle name="Normal 6 2 4 7" xfId="25747"/>
    <cellStyle name="Normal 6 2 4 7 2" xfId="25748"/>
    <cellStyle name="Normal 6 2 4 8" xfId="25749"/>
    <cellStyle name="Normal 6 2 5" xfId="25750"/>
    <cellStyle name="Normal 6 2 5 2" xfId="25751"/>
    <cellStyle name="Normal 6 2 5 2 2" xfId="25752"/>
    <cellStyle name="Normal 6 2 5 2 2 2" xfId="25753"/>
    <cellStyle name="Normal 6 2 5 2 3" xfId="25754"/>
    <cellStyle name="Normal 6 2 5 2 3 2" xfId="25755"/>
    <cellStyle name="Normal 6 2 5 2 4" xfId="25756"/>
    <cellStyle name="Normal 6 2 5 2 4 2" xfId="25757"/>
    <cellStyle name="Normal 6 2 5 2 5" xfId="25758"/>
    <cellStyle name="Normal 6 2 5 3" xfId="25759"/>
    <cellStyle name="Normal 6 2 5 3 2" xfId="25760"/>
    <cellStyle name="Normal 6 2 5 3 2 2" xfId="25761"/>
    <cellStyle name="Normal 6 2 5 3 3" xfId="25762"/>
    <cellStyle name="Normal 6 2 5 3 3 2" xfId="25763"/>
    <cellStyle name="Normal 6 2 5 3 4" xfId="25764"/>
    <cellStyle name="Normal 6 2 5 3 4 2" xfId="25765"/>
    <cellStyle name="Normal 6 2 5 3 5" xfId="25766"/>
    <cellStyle name="Normal 6 2 5 4" xfId="25767"/>
    <cellStyle name="Normal 6 2 5 4 2" xfId="25768"/>
    <cellStyle name="Normal 6 2 5 4 2 2" xfId="25769"/>
    <cellStyle name="Normal 6 2 5 4 3" xfId="25770"/>
    <cellStyle name="Normal 6 2 5 4 3 2" xfId="25771"/>
    <cellStyle name="Normal 6 2 5 4 4" xfId="25772"/>
    <cellStyle name="Normal 6 2 5 4 4 2" xfId="25773"/>
    <cellStyle name="Normal 6 2 5 4 5" xfId="25774"/>
    <cellStyle name="Normal 6 2 5 5" xfId="25775"/>
    <cellStyle name="Normal 6 2 5 5 2" xfId="25776"/>
    <cellStyle name="Normal 6 2 5 6" xfId="25777"/>
    <cellStyle name="Normal 6 2 5 6 2" xfId="25778"/>
    <cellStyle name="Normal 6 2 5 7" xfId="25779"/>
    <cellStyle name="Normal 6 2 5 7 2" xfId="25780"/>
    <cellStyle name="Normal 6 2 5 8" xfId="25781"/>
    <cellStyle name="Normal 6 2 6" xfId="25782"/>
    <cellStyle name="Normal 6 2 6 2" xfId="25783"/>
    <cellStyle name="Normal 6 2 6 2 2" xfId="25784"/>
    <cellStyle name="Normal 6 2 6 3" xfId="25785"/>
    <cellStyle name="Normal 6 2 6 3 2" xfId="25786"/>
    <cellStyle name="Normal 6 2 6 4" xfId="25787"/>
    <cellStyle name="Normal 6 2 6 4 2" xfId="25788"/>
    <cellStyle name="Normal 6 2 6 5" xfId="25789"/>
    <cellStyle name="Normal 6 2 7" xfId="25790"/>
    <cellStyle name="Normal 6 2 7 2" xfId="25791"/>
    <cellStyle name="Normal 6 2 7 2 2" xfId="25792"/>
    <cellStyle name="Normal 6 2 7 3" xfId="25793"/>
    <cellStyle name="Normal 6 2 7 3 2" xfId="25794"/>
    <cellStyle name="Normal 6 2 7 4" xfId="25795"/>
    <cellStyle name="Normal 6 2 7 4 2" xfId="25796"/>
    <cellStyle name="Normal 6 2 7 5" xfId="25797"/>
    <cellStyle name="Normal 6 2 8" xfId="25798"/>
    <cellStyle name="Normal 6 2 8 2" xfId="25799"/>
    <cellStyle name="Normal 6 2 8 2 2" xfId="25800"/>
    <cellStyle name="Normal 6 2 8 3" xfId="25801"/>
    <cellStyle name="Normal 6 2 8 3 2" xfId="25802"/>
    <cellStyle name="Normal 6 2 8 4" xfId="25803"/>
    <cellStyle name="Normal 6 2 8 4 2" xfId="25804"/>
    <cellStyle name="Normal 6 2 8 5" xfId="25805"/>
    <cellStyle name="Normal 6 2 9" xfId="25806"/>
    <cellStyle name="Normal 6 2 9 2" xfId="25807"/>
    <cellStyle name="Normal 6 2_1.IMF_SVK_2011 Article IV_Tables attached to Fiscal Questionnaire" xfId="25808"/>
    <cellStyle name="Normal 6 3" xfId="25809"/>
    <cellStyle name="Normal 6 3 10" xfId="25810"/>
    <cellStyle name="Normal 6 3 11" xfId="25811"/>
    <cellStyle name="Normal 6 3 2" xfId="25812"/>
    <cellStyle name="Normal 6 3 2 2" xfId="25813"/>
    <cellStyle name="Normal 6 3 2 2 2" xfId="25814"/>
    <cellStyle name="Normal 6 3 2 2 2 2" xfId="25815"/>
    <cellStyle name="Normal 6 3 2 2 3" xfId="25816"/>
    <cellStyle name="Normal 6 3 2 2 3 2" xfId="25817"/>
    <cellStyle name="Normal 6 3 2 2 4" xfId="25818"/>
    <cellStyle name="Normal 6 3 2 2 4 2" xfId="25819"/>
    <cellStyle name="Normal 6 3 2 2 5" xfId="25820"/>
    <cellStyle name="Normal 6 3 2 3" xfId="25821"/>
    <cellStyle name="Normal 6 3 2 3 2" xfId="25822"/>
    <cellStyle name="Normal 6 3 2 3 2 2" xfId="25823"/>
    <cellStyle name="Normal 6 3 2 3 3" xfId="25824"/>
    <cellStyle name="Normal 6 3 2 3 3 2" xfId="25825"/>
    <cellStyle name="Normal 6 3 2 3 4" xfId="25826"/>
    <cellStyle name="Normal 6 3 2 3 4 2" xfId="25827"/>
    <cellStyle name="Normal 6 3 2 3 5" xfId="25828"/>
    <cellStyle name="Normal 6 3 2 4" xfId="25829"/>
    <cellStyle name="Normal 6 3 2 4 2" xfId="25830"/>
    <cellStyle name="Normal 6 3 2 4 2 2" xfId="25831"/>
    <cellStyle name="Normal 6 3 2 4 3" xfId="25832"/>
    <cellStyle name="Normal 6 3 2 4 3 2" xfId="25833"/>
    <cellStyle name="Normal 6 3 2 4 4" xfId="25834"/>
    <cellStyle name="Normal 6 3 2 4 4 2" xfId="25835"/>
    <cellStyle name="Normal 6 3 2 4 5" xfId="25836"/>
    <cellStyle name="Normal 6 3 2 5" xfId="25837"/>
    <cellStyle name="Normal 6 3 2 5 2" xfId="25838"/>
    <cellStyle name="Normal 6 3 2 6" xfId="25839"/>
    <cellStyle name="Normal 6 3 2 6 2" xfId="25840"/>
    <cellStyle name="Normal 6 3 2 7" xfId="25841"/>
    <cellStyle name="Normal 6 3 2 7 2" xfId="25842"/>
    <cellStyle name="Normal 6 3 2 8" xfId="25843"/>
    <cellStyle name="Normal 6 3 3" xfId="25844"/>
    <cellStyle name="Normal 6 3 3 2" xfId="25845"/>
    <cellStyle name="Normal 6 3 3 2 2" xfId="25846"/>
    <cellStyle name="Normal 6 3 3 2 2 2" xfId="25847"/>
    <cellStyle name="Normal 6 3 3 2 3" xfId="25848"/>
    <cellStyle name="Normal 6 3 3 2 3 2" xfId="25849"/>
    <cellStyle name="Normal 6 3 3 2 4" xfId="25850"/>
    <cellStyle name="Normal 6 3 3 2 4 2" xfId="25851"/>
    <cellStyle name="Normal 6 3 3 2 5" xfId="25852"/>
    <cellStyle name="Normal 6 3 3 3" xfId="25853"/>
    <cellStyle name="Normal 6 3 3 3 2" xfId="25854"/>
    <cellStyle name="Normal 6 3 3 3 2 2" xfId="25855"/>
    <cellStyle name="Normal 6 3 3 3 3" xfId="25856"/>
    <cellStyle name="Normal 6 3 3 3 3 2" xfId="25857"/>
    <cellStyle name="Normal 6 3 3 3 4" xfId="25858"/>
    <cellStyle name="Normal 6 3 3 3 4 2" xfId="25859"/>
    <cellStyle name="Normal 6 3 3 3 5" xfId="25860"/>
    <cellStyle name="Normal 6 3 3 4" xfId="25861"/>
    <cellStyle name="Normal 6 3 3 4 2" xfId="25862"/>
    <cellStyle name="Normal 6 3 3 4 2 2" xfId="25863"/>
    <cellStyle name="Normal 6 3 3 4 3" xfId="25864"/>
    <cellStyle name="Normal 6 3 3 4 3 2" xfId="25865"/>
    <cellStyle name="Normal 6 3 3 4 4" xfId="25866"/>
    <cellStyle name="Normal 6 3 3 4 4 2" xfId="25867"/>
    <cellStyle name="Normal 6 3 3 4 5" xfId="25868"/>
    <cellStyle name="Normal 6 3 3 5" xfId="25869"/>
    <cellStyle name="Normal 6 3 3 5 2" xfId="25870"/>
    <cellStyle name="Normal 6 3 3 6" xfId="25871"/>
    <cellStyle name="Normal 6 3 3 6 2" xfId="25872"/>
    <cellStyle name="Normal 6 3 3 7" xfId="25873"/>
    <cellStyle name="Normal 6 3 3 7 2" xfId="25874"/>
    <cellStyle name="Normal 6 3 3 8" xfId="25875"/>
    <cellStyle name="Normal 6 3 4" xfId="25876"/>
    <cellStyle name="Normal 6 3 4 2" xfId="25877"/>
    <cellStyle name="Normal 6 3 4 2 2" xfId="25878"/>
    <cellStyle name="Normal 6 3 4 3" xfId="25879"/>
    <cellStyle name="Normal 6 3 4 3 2" xfId="25880"/>
    <cellStyle name="Normal 6 3 4 4" xfId="25881"/>
    <cellStyle name="Normal 6 3 4 4 2" xfId="25882"/>
    <cellStyle name="Normal 6 3 4 5" xfId="25883"/>
    <cellStyle name="Normal 6 3 5" xfId="25884"/>
    <cellStyle name="Normal 6 3 5 2" xfId="25885"/>
    <cellStyle name="Normal 6 3 5 2 2" xfId="25886"/>
    <cellStyle name="Normal 6 3 5 3" xfId="25887"/>
    <cellStyle name="Normal 6 3 5 3 2" xfId="25888"/>
    <cellStyle name="Normal 6 3 5 4" xfId="25889"/>
    <cellStyle name="Normal 6 3 5 4 2" xfId="25890"/>
    <cellStyle name="Normal 6 3 5 5" xfId="25891"/>
    <cellStyle name="Normal 6 3 6" xfId="25892"/>
    <cellStyle name="Normal 6 3 6 2" xfId="25893"/>
    <cellStyle name="Normal 6 3 6 2 2" xfId="25894"/>
    <cellStyle name="Normal 6 3 6 3" xfId="25895"/>
    <cellStyle name="Normal 6 3 6 3 2" xfId="25896"/>
    <cellStyle name="Normal 6 3 6 4" xfId="25897"/>
    <cellStyle name="Normal 6 3 6 4 2" xfId="25898"/>
    <cellStyle name="Normal 6 3 6 5" xfId="25899"/>
    <cellStyle name="Normal 6 3 7" xfId="25900"/>
    <cellStyle name="Normal 6 3 7 2" xfId="25901"/>
    <cellStyle name="Normal 6 3 8" xfId="25902"/>
    <cellStyle name="Normal 6 3 8 2" xfId="25903"/>
    <cellStyle name="Normal 6 3 9" xfId="25904"/>
    <cellStyle name="Normal 6 3 9 2" xfId="25905"/>
    <cellStyle name="Normal 6 3_1.IMF_SVK_2011 Article IV_Tables attached to Fiscal Questionnaire" xfId="25906"/>
    <cellStyle name="Normal 6 4" xfId="25907"/>
    <cellStyle name="Normal 6 4 10" xfId="25908"/>
    <cellStyle name="Normal 6 4 2" xfId="25909"/>
    <cellStyle name="Normal 6 4 2 2" xfId="25910"/>
    <cellStyle name="Normal 6 4 2 2 2" xfId="25911"/>
    <cellStyle name="Normal 6 4 2 2 2 2" xfId="25912"/>
    <cellStyle name="Normal 6 4 2 2 3" xfId="25913"/>
    <cellStyle name="Normal 6 4 2 2 3 2" xfId="25914"/>
    <cellStyle name="Normal 6 4 2 2 4" xfId="25915"/>
    <cellStyle name="Normal 6 4 2 2 4 2" xfId="25916"/>
    <cellStyle name="Normal 6 4 2 2 5" xfId="25917"/>
    <cellStyle name="Normal 6 4 2 3" xfId="25918"/>
    <cellStyle name="Normal 6 4 2 3 2" xfId="25919"/>
    <cellStyle name="Normal 6 4 2 3 2 2" xfId="25920"/>
    <cellStyle name="Normal 6 4 2 3 3" xfId="25921"/>
    <cellStyle name="Normal 6 4 2 3 3 2" xfId="25922"/>
    <cellStyle name="Normal 6 4 2 3 4" xfId="25923"/>
    <cellStyle name="Normal 6 4 2 3 4 2" xfId="25924"/>
    <cellStyle name="Normal 6 4 2 3 5" xfId="25925"/>
    <cellStyle name="Normal 6 4 2 4" xfId="25926"/>
    <cellStyle name="Normal 6 4 2 4 2" xfId="25927"/>
    <cellStyle name="Normal 6 4 2 4 2 2" xfId="25928"/>
    <cellStyle name="Normal 6 4 2 4 3" xfId="25929"/>
    <cellStyle name="Normal 6 4 2 4 3 2" xfId="25930"/>
    <cellStyle name="Normal 6 4 2 4 4" xfId="25931"/>
    <cellStyle name="Normal 6 4 2 4 4 2" xfId="25932"/>
    <cellStyle name="Normal 6 4 2 4 5" xfId="25933"/>
    <cellStyle name="Normal 6 4 2 5" xfId="25934"/>
    <cellStyle name="Normal 6 4 2 5 2" xfId="25935"/>
    <cellStyle name="Normal 6 4 2 6" xfId="25936"/>
    <cellStyle name="Normal 6 4 2 6 2" xfId="25937"/>
    <cellStyle name="Normal 6 4 2 7" xfId="25938"/>
    <cellStyle name="Normal 6 4 2 7 2" xfId="25939"/>
    <cellStyle name="Normal 6 4 2 8" xfId="25940"/>
    <cellStyle name="Normal 6 4 3" xfId="25941"/>
    <cellStyle name="Normal 6 4 3 2" xfId="25942"/>
    <cellStyle name="Normal 6 4 3 2 2" xfId="25943"/>
    <cellStyle name="Normal 6 4 3 2 2 2" xfId="25944"/>
    <cellStyle name="Normal 6 4 3 2 3" xfId="25945"/>
    <cellStyle name="Normal 6 4 3 2 3 2" xfId="25946"/>
    <cellStyle name="Normal 6 4 3 2 4" xfId="25947"/>
    <cellStyle name="Normal 6 4 3 2 4 2" xfId="25948"/>
    <cellStyle name="Normal 6 4 3 2 5" xfId="25949"/>
    <cellStyle name="Normal 6 4 3 3" xfId="25950"/>
    <cellStyle name="Normal 6 4 3 3 2" xfId="25951"/>
    <cellStyle name="Normal 6 4 3 3 2 2" xfId="25952"/>
    <cellStyle name="Normal 6 4 3 3 3" xfId="25953"/>
    <cellStyle name="Normal 6 4 3 3 3 2" xfId="25954"/>
    <cellStyle name="Normal 6 4 3 3 4" xfId="25955"/>
    <cellStyle name="Normal 6 4 3 3 4 2" xfId="25956"/>
    <cellStyle name="Normal 6 4 3 3 5" xfId="25957"/>
    <cellStyle name="Normal 6 4 3 4" xfId="25958"/>
    <cellStyle name="Normal 6 4 3 4 2" xfId="25959"/>
    <cellStyle name="Normal 6 4 3 4 2 2" xfId="25960"/>
    <cellStyle name="Normal 6 4 3 4 3" xfId="25961"/>
    <cellStyle name="Normal 6 4 3 4 3 2" xfId="25962"/>
    <cellStyle name="Normal 6 4 3 4 4" xfId="25963"/>
    <cellStyle name="Normal 6 4 3 4 4 2" xfId="25964"/>
    <cellStyle name="Normal 6 4 3 4 5" xfId="25965"/>
    <cellStyle name="Normal 6 4 3 5" xfId="25966"/>
    <cellStyle name="Normal 6 4 3 5 2" xfId="25967"/>
    <cellStyle name="Normal 6 4 3 6" xfId="25968"/>
    <cellStyle name="Normal 6 4 3 6 2" xfId="25969"/>
    <cellStyle name="Normal 6 4 3 7" xfId="25970"/>
    <cellStyle name="Normal 6 4 3 7 2" xfId="25971"/>
    <cellStyle name="Normal 6 4 3 8" xfId="25972"/>
    <cellStyle name="Normal 6 4 4" xfId="25973"/>
    <cellStyle name="Normal 6 4 4 2" xfId="25974"/>
    <cellStyle name="Normal 6 4 4 2 2" xfId="25975"/>
    <cellStyle name="Normal 6 4 4 3" xfId="25976"/>
    <cellStyle name="Normal 6 4 4 3 2" xfId="25977"/>
    <cellStyle name="Normal 6 4 4 4" xfId="25978"/>
    <cellStyle name="Normal 6 4 4 4 2" xfId="25979"/>
    <cellStyle name="Normal 6 4 4 5" xfId="25980"/>
    <cellStyle name="Normal 6 4 5" xfId="25981"/>
    <cellStyle name="Normal 6 4 5 2" xfId="25982"/>
    <cellStyle name="Normal 6 4 5 2 2" xfId="25983"/>
    <cellStyle name="Normal 6 4 5 3" xfId="25984"/>
    <cellStyle name="Normal 6 4 5 3 2" xfId="25985"/>
    <cellStyle name="Normal 6 4 5 4" xfId="25986"/>
    <cellStyle name="Normal 6 4 5 4 2" xfId="25987"/>
    <cellStyle name="Normal 6 4 5 5" xfId="25988"/>
    <cellStyle name="Normal 6 4 6" xfId="25989"/>
    <cellStyle name="Normal 6 4 6 2" xfId="25990"/>
    <cellStyle name="Normal 6 4 6 2 2" xfId="25991"/>
    <cellStyle name="Normal 6 4 6 3" xfId="25992"/>
    <cellStyle name="Normal 6 4 6 3 2" xfId="25993"/>
    <cellStyle name="Normal 6 4 6 4" xfId="25994"/>
    <cellStyle name="Normal 6 4 6 4 2" xfId="25995"/>
    <cellStyle name="Normal 6 4 6 5" xfId="25996"/>
    <cellStyle name="Normal 6 4 7" xfId="25997"/>
    <cellStyle name="Normal 6 4 7 2" xfId="25998"/>
    <cellStyle name="Normal 6 4 8" xfId="25999"/>
    <cellStyle name="Normal 6 4 8 2" xfId="26000"/>
    <cellStyle name="Normal 6 4 9" xfId="26001"/>
    <cellStyle name="Normal 6 4 9 2" xfId="26002"/>
    <cellStyle name="Normal 6 4_1.IMF_SVK_2011 Article IV_Tables attached to Fiscal Questionnaire" xfId="26003"/>
    <cellStyle name="Normal 6 5" xfId="26004"/>
    <cellStyle name="Normal 6 5 2" xfId="26005"/>
    <cellStyle name="Normal 6 5 2 2" xfId="26006"/>
    <cellStyle name="Normal 6 5 2 2 2" xfId="26007"/>
    <cellStyle name="Normal 6 5 2 3" xfId="26008"/>
    <cellStyle name="Normal 6 5 2 3 2" xfId="26009"/>
    <cellStyle name="Normal 6 5 2 4" xfId="26010"/>
    <cellStyle name="Normal 6 5 2 4 2" xfId="26011"/>
    <cellStyle name="Normal 6 5 2 5" xfId="26012"/>
    <cellStyle name="Normal 6 5 3" xfId="26013"/>
    <cellStyle name="Normal 6 5 3 2" xfId="26014"/>
    <cellStyle name="Normal 6 5 3 2 2" xfId="26015"/>
    <cellStyle name="Normal 6 5 3 3" xfId="26016"/>
    <cellStyle name="Normal 6 5 3 3 2" xfId="26017"/>
    <cellStyle name="Normal 6 5 3 4" xfId="26018"/>
    <cellStyle name="Normal 6 5 3 4 2" xfId="26019"/>
    <cellStyle name="Normal 6 5 3 5" xfId="26020"/>
    <cellStyle name="Normal 6 5 4" xfId="26021"/>
    <cellStyle name="Normal 6 5 4 2" xfId="26022"/>
    <cellStyle name="Normal 6 5 4 2 2" xfId="26023"/>
    <cellStyle name="Normal 6 5 4 3" xfId="26024"/>
    <cellStyle name="Normal 6 5 4 3 2" xfId="26025"/>
    <cellStyle name="Normal 6 5 4 4" xfId="26026"/>
    <cellStyle name="Normal 6 5 4 4 2" xfId="26027"/>
    <cellStyle name="Normal 6 5 4 5" xfId="26028"/>
    <cellStyle name="Normal 6 5 5" xfId="26029"/>
    <cellStyle name="Normal 6 5 5 2" xfId="26030"/>
    <cellStyle name="Normal 6 5 6" xfId="26031"/>
    <cellStyle name="Normal 6 5 6 2" xfId="26032"/>
    <cellStyle name="Normal 6 5 7" xfId="26033"/>
    <cellStyle name="Normal 6 5 7 2" xfId="26034"/>
    <cellStyle name="Normal 6 5 8" xfId="26035"/>
    <cellStyle name="Normal 6 6" xfId="26036"/>
    <cellStyle name="Normal 6 6 2" xfId="26037"/>
    <cellStyle name="Normal 6 6 2 2" xfId="26038"/>
    <cellStyle name="Normal 6 6 2 2 2" xfId="26039"/>
    <cellStyle name="Normal 6 6 2 3" xfId="26040"/>
    <cellStyle name="Normal 6 6 2 3 2" xfId="26041"/>
    <cellStyle name="Normal 6 6 2 4" xfId="26042"/>
    <cellStyle name="Normal 6 6 2 4 2" xfId="26043"/>
    <cellStyle name="Normal 6 6 2 5" xfId="26044"/>
    <cellStyle name="Normal 6 6 3" xfId="26045"/>
    <cellStyle name="Normal 6 6 3 2" xfId="26046"/>
    <cellStyle name="Normal 6 6 3 2 2" xfId="26047"/>
    <cellStyle name="Normal 6 6 3 3" xfId="26048"/>
    <cellStyle name="Normal 6 6 3 3 2" xfId="26049"/>
    <cellStyle name="Normal 6 6 3 4" xfId="26050"/>
    <cellStyle name="Normal 6 6 3 4 2" xfId="26051"/>
    <cellStyle name="Normal 6 6 3 5" xfId="26052"/>
    <cellStyle name="Normal 6 6 4" xfId="26053"/>
    <cellStyle name="Normal 6 6 4 2" xfId="26054"/>
    <cellStyle name="Normal 6 6 4 2 2" xfId="26055"/>
    <cellStyle name="Normal 6 6 4 3" xfId="26056"/>
    <cellStyle name="Normal 6 6 4 3 2" xfId="26057"/>
    <cellStyle name="Normal 6 6 4 4" xfId="26058"/>
    <cellStyle name="Normal 6 6 4 4 2" xfId="26059"/>
    <cellStyle name="Normal 6 6 4 5" xfId="26060"/>
    <cellStyle name="Normal 6 6 5" xfId="26061"/>
    <cellStyle name="Normal 6 6 5 2" xfId="26062"/>
    <cellStyle name="Normal 6 6 6" xfId="26063"/>
    <cellStyle name="Normal 6 6 6 2" xfId="26064"/>
    <cellStyle name="Normal 6 6 7" xfId="26065"/>
    <cellStyle name="Normal 6 6 7 2" xfId="26066"/>
    <cellStyle name="Normal 6 6 8" xfId="26067"/>
    <cellStyle name="Normal 6 7" xfId="26068"/>
    <cellStyle name="Normal 6 7 2" xfId="26069"/>
    <cellStyle name="Normal 6 7 2 2" xfId="26070"/>
    <cellStyle name="Normal 6 7 3" xfId="26071"/>
    <cellStyle name="Normal 6 7 3 2" xfId="26072"/>
    <cellStyle name="Normal 6 7 4" xfId="26073"/>
    <cellStyle name="Normal 6 7 4 2" xfId="26074"/>
    <cellStyle name="Normal 6 7 5" xfId="26075"/>
    <cellStyle name="Normal 6 8" xfId="26076"/>
    <cellStyle name="Normal 6 8 2" xfId="26077"/>
    <cellStyle name="Normal 6 8 2 2" xfId="26078"/>
    <cellStyle name="Normal 6 8 3" xfId="26079"/>
    <cellStyle name="Normal 6 8 3 2" xfId="26080"/>
    <cellStyle name="Normal 6 8 4" xfId="26081"/>
    <cellStyle name="Normal 6 8 4 2" xfId="26082"/>
    <cellStyle name="Normal 6 8 5" xfId="26083"/>
    <cellStyle name="Normal 6 9" xfId="26084"/>
    <cellStyle name="Normal 6 9 2" xfId="26085"/>
    <cellStyle name="Normal 6 9 2 2" xfId="26086"/>
    <cellStyle name="Normal 6 9 3" xfId="26087"/>
    <cellStyle name="Normal 6 9 3 2" xfId="26088"/>
    <cellStyle name="Normal 6 9 4" xfId="26089"/>
    <cellStyle name="Normal 6 9 4 2" xfId="26090"/>
    <cellStyle name="Normal 6 9 5" xfId="26091"/>
    <cellStyle name="Normal 6_1.IMF_SVK_2011 Article IV_Tables attached to Fiscal Questionnaire" xfId="26092"/>
    <cellStyle name="Normal 60" xfId="26093"/>
    <cellStyle name="Normal 60 2" xfId="26094"/>
    <cellStyle name="Normal 61" xfId="26095"/>
    <cellStyle name="Normal 61 2" xfId="26096"/>
    <cellStyle name="Normal 62" xfId="26097"/>
    <cellStyle name="Normal 62 2" xfId="26098"/>
    <cellStyle name="Normal 63" xfId="26099"/>
    <cellStyle name="Normal 64" xfId="26100"/>
    <cellStyle name="Normal 64 2" xfId="26101"/>
    <cellStyle name="Normal 65" xfId="26102"/>
    <cellStyle name="Normal 66" xfId="26103"/>
    <cellStyle name="Normal 67" xfId="26104"/>
    <cellStyle name="Normal 68" xfId="26105"/>
    <cellStyle name="Normal 69" xfId="26106"/>
    <cellStyle name="Normal 7" xfId="26107"/>
    <cellStyle name="Normal 7 2" xfId="26108"/>
    <cellStyle name="Normal 7 2 2" xfId="26109"/>
    <cellStyle name="Normal 7 2 2 2" xfId="26110"/>
    <cellStyle name="Normal 7 2 3" xfId="26111"/>
    <cellStyle name="Normal 7 2 4" xfId="26112"/>
    <cellStyle name="Normal 7 3" xfId="26113"/>
    <cellStyle name="Normal 7 3 2" xfId="26114"/>
    <cellStyle name="Normal 7 3 2 2" xfId="26115"/>
    <cellStyle name="Normal 7 3 2 2 2" xfId="26116"/>
    <cellStyle name="Normal 7 3 2 3" xfId="26117"/>
    <cellStyle name="Normal 7 3 3" xfId="26118"/>
    <cellStyle name="Normal 7 3 3 2" xfId="26119"/>
    <cellStyle name="Normal 7 3 4" xfId="26120"/>
    <cellStyle name="Normal 7 4" xfId="26121"/>
    <cellStyle name="Normal 7 5" xfId="26122"/>
    <cellStyle name="Normal 7 5 2" xfId="26123"/>
    <cellStyle name="Normal 7 6" xfId="26124"/>
    <cellStyle name="Normal 7 7" xfId="26125"/>
    <cellStyle name="Normal 7 8" xfId="26126"/>
    <cellStyle name="Normal 7_13Q1QE1" xfId="26127"/>
    <cellStyle name="Normal 70" xfId="26128"/>
    <cellStyle name="Normal 71" xfId="26129"/>
    <cellStyle name="Normal 72" xfId="26130"/>
    <cellStyle name="Normal 73" xfId="26131"/>
    <cellStyle name="Normal 73 2" xfId="26132"/>
    <cellStyle name="Normal 73 3" xfId="26133"/>
    <cellStyle name="Normal 74" xfId="26134"/>
    <cellStyle name="Normal 74 2" xfId="26135"/>
    <cellStyle name="Normal 74 3" xfId="26136"/>
    <cellStyle name="Normal 75" xfId="26137"/>
    <cellStyle name="Normal 75 2" xfId="26138"/>
    <cellStyle name="Normal 75 3" xfId="26139"/>
    <cellStyle name="Normal 76" xfId="26140"/>
    <cellStyle name="Normal 76 2" xfId="26141"/>
    <cellStyle name="Normal 76 3" xfId="26142"/>
    <cellStyle name="Normal 77" xfId="26143"/>
    <cellStyle name="Normal 77 2" xfId="26144"/>
    <cellStyle name="Normal 77 3" xfId="26145"/>
    <cellStyle name="Normal 78" xfId="26146"/>
    <cellStyle name="Normal 78 2" xfId="26147"/>
    <cellStyle name="Normal 78 2 2" xfId="26148"/>
    <cellStyle name="Normal 78 3" xfId="26149"/>
    <cellStyle name="Normal 79" xfId="26150"/>
    <cellStyle name="Normal 79 2" xfId="26151"/>
    <cellStyle name="Normal 79 2 2" xfId="26152"/>
    <cellStyle name="Normal 79 3" xfId="26153"/>
    <cellStyle name="Normal 8" xfId="26154"/>
    <cellStyle name="Normal 8 2" xfId="26155"/>
    <cellStyle name="Normal 8 2 2" xfId="26156"/>
    <cellStyle name="Normal 8 2 2 2" xfId="26157"/>
    <cellStyle name="Normal 8 2 3" xfId="26158"/>
    <cellStyle name="Normal 8 3" xfId="26159"/>
    <cellStyle name="Normal 8 3 2" xfId="26160"/>
    <cellStyle name="Normal 8 3 2 2" xfId="26161"/>
    <cellStyle name="Normal 8 3 2 2 2" xfId="26162"/>
    <cellStyle name="Normal 8 3 2 3" xfId="26163"/>
    <cellStyle name="Normal 8 3 3" xfId="26164"/>
    <cellStyle name="Normal 8 3 3 2" xfId="26165"/>
    <cellStyle name="Normal 8 3 4" xfId="26166"/>
    <cellStyle name="Normal 8 4" xfId="26167"/>
    <cellStyle name="Normal 8 4 2" xfId="26168"/>
    <cellStyle name="Normal 8 5" xfId="26169"/>
    <cellStyle name="Normal 8 5 2" xfId="26170"/>
    <cellStyle name="Normal 8 6" xfId="26171"/>
    <cellStyle name="Normal 8 7" xfId="26172"/>
    <cellStyle name="Normal 8 8" xfId="26173"/>
    <cellStyle name="Normal 8_13Q1QE1" xfId="26174"/>
    <cellStyle name="Normal 80" xfId="26175"/>
    <cellStyle name="Normal 80 2" xfId="26176"/>
    <cellStyle name="Normal 80 3" xfId="26177"/>
    <cellStyle name="Normal 81" xfId="26178"/>
    <cellStyle name="Normal 81 2" xfId="26179"/>
    <cellStyle name="Normal 81 3" xfId="26180"/>
    <cellStyle name="Normal 82" xfId="26181"/>
    <cellStyle name="Normal 82 2" xfId="26182"/>
    <cellStyle name="Normal 82 3" xfId="26183"/>
    <cellStyle name="Normal 83" xfId="26184"/>
    <cellStyle name="Normal 83 2" xfId="26185"/>
    <cellStyle name="Normal 83 3" xfId="26186"/>
    <cellStyle name="Normal 84" xfId="26187"/>
    <cellStyle name="Normal 84 2" xfId="26188"/>
    <cellStyle name="Normal 84 3" xfId="26189"/>
    <cellStyle name="Normal 85" xfId="26190"/>
    <cellStyle name="Normal 85 2" xfId="26191"/>
    <cellStyle name="Normal 85 3" xfId="26192"/>
    <cellStyle name="Normal 86" xfId="26193"/>
    <cellStyle name="Normal 86 2" xfId="26194"/>
    <cellStyle name="Normal 86 3" xfId="26195"/>
    <cellStyle name="Normal 87" xfId="26196"/>
    <cellStyle name="Normal 87 2" xfId="26197"/>
    <cellStyle name="Normal 87 3" xfId="26198"/>
    <cellStyle name="Normal 88" xfId="26199"/>
    <cellStyle name="Normal 88 2" xfId="26200"/>
    <cellStyle name="Normal 88 3" xfId="26201"/>
    <cellStyle name="Normal 89" xfId="26202"/>
    <cellStyle name="Normal 89 2" xfId="26203"/>
    <cellStyle name="Normal 89 3" xfId="26204"/>
    <cellStyle name="Normal 9" xfId="26205"/>
    <cellStyle name="Normal 9 10" xfId="26206"/>
    <cellStyle name="Normal 9 10 2" xfId="26207"/>
    <cellStyle name="Normal 9 11" xfId="26208"/>
    <cellStyle name="Normal 9 11 2" xfId="26209"/>
    <cellStyle name="Normal 9 12" xfId="26210"/>
    <cellStyle name="Normal 9 13" xfId="26211"/>
    <cellStyle name="Normal 9 2" xfId="26212"/>
    <cellStyle name="Normal 9 2 10" xfId="26213"/>
    <cellStyle name="Normal 9 2 2" xfId="26214"/>
    <cellStyle name="Normal 9 2 2 2" xfId="26215"/>
    <cellStyle name="Normal 9 2 2 2 2" xfId="26216"/>
    <cellStyle name="Normal 9 2 2 2 2 2" xfId="26217"/>
    <cellStyle name="Normal 9 2 2 2 3" xfId="26218"/>
    <cellStyle name="Normal 9 2 2 2 3 2" xfId="26219"/>
    <cellStyle name="Normal 9 2 2 2 4" xfId="26220"/>
    <cellStyle name="Normal 9 2 2 2 4 2" xfId="26221"/>
    <cellStyle name="Normal 9 2 2 2 5" xfId="26222"/>
    <cellStyle name="Normal 9 2 2 3" xfId="26223"/>
    <cellStyle name="Normal 9 2 2 3 2" xfId="26224"/>
    <cellStyle name="Normal 9 2 2 3 2 2" xfId="26225"/>
    <cellStyle name="Normal 9 2 2 3 3" xfId="26226"/>
    <cellStyle name="Normal 9 2 2 3 3 2" xfId="26227"/>
    <cellStyle name="Normal 9 2 2 3 4" xfId="26228"/>
    <cellStyle name="Normal 9 2 2 3 4 2" xfId="26229"/>
    <cellStyle name="Normal 9 2 2 3 5" xfId="26230"/>
    <cellStyle name="Normal 9 2 2 4" xfId="26231"/>
    <cellStyle name="Normal 9 2 2 4 2" xfId="26232"/>
    <cellStyle name="Normal 9 2 2 4 2 2" xfId="26233"/>
    <cellStyle name="Normal 9 2 2 4 3" xfId="26234"/>
    <cellStyle name="Normal 9 2 2 4 3 2" xfId="26235"/>
    <cellStyle name="Normal 9 2 2 4 4" xfId="26236"/>
    <cellStyle name="Normal 9 2 2 4 4 2" xfId="26237"/>
    <cellStyle name="Normal 9 2 2 4 5" xfId="26238"/>
    <cellStyle name="Normal 9 2 2 5" xfId="26239"/>
    <cellStyle name="Normal 9 2 2 5 2" xfId="26240"/>
    <cellStyle name="Normal 9 2 2 6" xfId="26241"/>
    <cellStyle name="Normal 9 2 2 6 2" xfId="26242"/>
    <cellStyle name="Normal 9 2 2 7" xfId="26243"/>
    <cellStyle name="Normal 9 2 2 7 2" xfId="26244"/>
    <cellStyle name="Normal 9 2 2 8" xfId="26245"/>
    <cellStyle name="Normal 9 2 3" xfId="26246"/>
    <cellStyle name="Normal 9 2 3 2" xfId="26247"/>
    <cellStyle name="Normal 9 2 3 2 2" xfId="26248"/>
    <cellStyle name="Normal 9 2 3 2 2 2" xfId="26249"/>
    <cellStyle name="Normal 9 2 3 2 3" xfId="26250"/>
    <cellStyle name="Normal 9 2 3 2 3 2" xfId="26251"/>
    <cellStyle name="Normal 9 2 3 2 4" xfId="26252"/>
    <cellStyle name="Normal 9 2 3 2 4 2" xfId="26253"/>
    <cellStyle name="Normal 9 2 3 2 5" xfId="26254"/>
    <cellStyle name="Normal 9 2 3 3" xfId="26255"/>
    <cellStyle name="Normal 9 2 3 3 2" xfId="26256"/>
    <cellStyle name="Normal 9 2 3 3 2 2" xfId="26257"/>
    <cellStyle name="Normal 9 2 3 3 3" xfId="26258"/>
    <cellStyle name="Normal 9 2 3 3 3 2" xfId="26259"/>
    <cellStyle name="Normal 9 2 3 3 4" xfId="26260"/>
    <cellStyle name="Normal 9 2 3 3 4 2" xfId="26261"/>
    <cellStyle name="Normal 9 2 3 3 5" xfId="26262"/>
    <cellStyle name="Normal 9 2 3 4" xfId="26263"/>
    <cellStyle name="Normal 9 2 3 4 2" xfId="26264"/>
    <cellStyle name="Normal 9 2 3 4 2 2" xfId="26265"/>
    <cellStyle name="Normal 9 2 3 4 3" xfId="26266"/>
    <cellStyle name="Normal 9 2 3 4 3 2" xfId="26267"/>
    <cellStyle name="Normal 9 2 3 4 4" xfId="26268"/>
    <cellStyle name="Normal 9 2 3 4 4 2" xfId="26269"/>
    <cellStyle name="Normal 9 2 3 4 5" xfId="26270"/>
    <cellStyle name="Normal 9 2 3 5" xfId="26271"/>
    <cellStyle name="Normal 9 2 3 5 2" xfId="26272"/>
    <cellStyle name="Normal 9 2 3 6" xfId="26273"/>
    <cellStyle name="Normal 9 2 3 6 2" xfId="26274"/>
    <cellStyle name="Normal 9 2 3 7" xfId="26275"/>
    <cellStyle name="Normal 9 2 3 7 2" xfId="26276"/>
    <cellStyle name="Normal 9 2 3 8" xfId="26277"/>
    <cellStyle name="Normal 9 2 4" xfId="26278"/>
    <cellStyle name="Normal 9 2 4 2" xfId="26279"/>
    <cellStyle name="Normal 9 2 4 2 2" xfId="26280"/>
    <cellStyle name="Normal 9 2 4 3" xfId="26281"/>
    <cellStyle name="Normal 9 2 4 3 2" xfId="26282"/>
    <cellStyle name="Normal 9 2 4 4" xfId="26283"/>
    <cellStyle name="Normal 9 2 4 4 2" xfId="26284"/>
    <cellStyle name="Normal 9 2 4 5" xfId="26285"/>
    <cellStyle name="Normal 9 2 5" xfId="26286"/>
    <cellStyle name="Normal 9 2 5 2" xfId="26287"/>
    <cellStyle name="Normal 9 2 5 2 2" xfId="26288"/>
    <cellStyle name="Normal 9 2 5 3" xfId="26289"/>
    <cellStyle name="Normal 9 2 5 3 2" xfId="26290"/>
    <cellStyle name="Normal 9 2 5 4" xfId="26291"/>
    <cellStyle name="Normal 9 2 5 4 2" xfId="26292"/>
    <cellStyle name="Normal 9 2 5 5" xfId="26293"/>
    <cellStyle name="Normal 9 2 6" xfId="26294"/>
    <cellStyle name="Normal 9 2 6 2" xfId="26295"/>
    <cellStyle name="Normal 9 2 6 2 2" xfId="26296"/>
    <cellStyle name="Normal 9 2 6 3" xfId="26297"/>
    <cellStyle name="Normal 9 2 6 3 2" xfId="26298"/>
    <cellStyle name="Normal 9 2 6 4" xfId="26299"/>
    <cellStyle name="Normal 9 2 6 4 2" xfId="26300"/>
    <cellStyle name="Normal 9 2 6 5" xfId="26301"/>
    <cellStyle name="Normal 9 2 7" xfId="26302"/>
    <cellStyle name="Normal 9 2 7 2" xfId="26303"/>
    <cellStyle name="Normal 9 2 8" xfId="26304"/>
    <cellStyle name="Normal 9 2 8 2" xfId="26305"/>
    <cellStyle name="Normal 9 2 9" xfId="26306"/>
    <cellStyle name="Normal 9 2 9 2" xfId="26307"/>
    <cellStyle name="Normal 9 2_1.IMF_SVK_2011 Article IV_Tables attached to Fiscal Questionnaire" xfId="26308"/>
    <cellStyle name="Normal 9 3" xfId="26309"/>
    <cellStyle name="Normal 9 3 10" xfId="26310"/>
    <cellStyle name="Normal 9 3 2" xfId="26311"/>
    <cellStyle name="Normal 9 3 2 2" xfId="26312"/>
    <cellStyle name="Normal 9 3 2 2 2" xfId="26313"/>
    <cellStyle name="Normal 9 3 2 2 2 2" xfId="26314"/>
    <cellStyle name="Normal 9 3 2 2 3" xfId="26315"/>
    <cellStyle name="Normal 9 3 2 2 3 2" xfId="26316"/>
    <cellStyle name="Normal 9 3 2 2 4" xfId="26317"/>
    <cellStyle name="Normal 9 3 2 2 4 2" xfId="26318"/>
    <cellStyle name="Normal 9 3 2 2 5" xfId="26319"/>
    <cellStyle name="Normal 9 3 2 3" xfId="26320"/>
    <cellStyle name="Normal 9 3 2 3 2" xfId="26321"/>
    <cellStyle name="Normal 9 3 2 3 2 2" xfId="26322"/>
    <cellStyle name="Normal 9 3 2 3 3" xfId="26323"/>
    <cellStyle name="Normal 9 3 2 3 3 2" xfId="26324"/>
    <cellStyle name="Normal 9 3 2 3 4" xfId="26325"/>
    <cellStyle name="Normal 9 3 2 3 4 2" xfId="26326"/>
    <cellStyle name="Normal 9 3 2 3 5" xfId="26327"/>
    <cellStyle name="Normal 9 3 2 4" xfId="26328"/>
    <cellStyle name="Normal 9 3 2 4 2" xfId="26329"/>
    <cellStyle name="Normal 9 3 2 4 2 2" xfId="26330"/>
    <cellStyle name="Normal 9 3 2 4 3" xfId="26331"/>
    <cellStyle name="Normal 9 3 2 4 3 2" xfId="26332"/>
    <cellStyle name="Normal 9 3 2 4 4" xfId="26333"/>
    <cellStyle name="Normal 9 3 2 4 4 2" xfId="26334"/>
    <cellStyle name="Normal 9 3 2 4 5" xfId="26335"/>
    <cellStyle name="Normal 9 3 2 5" xfId="26336"/>
    <cellStyle name="Normal 9 3 2 5 2" xfId="26337"/>
    <cellStyle name="Normal 9 3 2 6" xfId="26338"/>
    <cellStyle name="Normal 9 3 2 6 2" xfId="26339"/>
    <cellStyle name="Normal 9 3 2 7" xfId="26340"/>
    <cellStyle name="Normal 9 3 2 7 2" xfId="26341"/>
    <cellStyle name="Normal 9 3 2 8" xfId="26342"/>
    <cellStyle name="Normal 9 3 3" xfId="26343"/>
    <cellStyle name="Normal 9 3 3 2" xfId="26344"/>
    <cellStyle name="Normal 9 3 3 2 2" xfId="26345"/>
    <cellStyle name="Normal 9 3 3 2 2 2" xfId="26346"/>
    <cellStyle name="Normal 9 3 3 2 3" xfId="26347"/>
    <cellStyle name="Normal 9 3 3 2 3 2" xfId="26348"/>
    <cellStyle name="Normal 9 3 3 2 4" xfId="26349"/>
    <cellStyle name="Normal 9 3 3 2 4 2" xfId="26350"/>
    <cellStyle name="Normal 9 3 3 2 5" xfId="26351"/>
    <cellStyle name="Normal 9 3 3 3" xfId="26352"/>
    <cellStyle name="Normal 9 3 3 3 2" xfId="26353"/>
    <cellStyle name="Normal 9 3 3 3 2 2" xfId="26354"/>
    <cellStyle name="Normal 9 3 3 3 3" xfId="26355"/>
    <cellStyle name="Normal 9 3 3 3 3 2" xfId="26356"/>
    <cellStyle name="Normal 9 3 3 3 4" xfId="26357"/>
    <cellStyle name="Normal 9 3 3 3 4 2" xfId="26358"/>
    <cellStyle name="Normal 9 3 3 3 5" xfId="26359"/>
    <cellStyle name="Normal 9 3 3 4" xfId="26360"/>
    <cellStyle name="Normal 9 3 3 4 2" xfId="26361"/>
    <cellStyle name="Normal 9 3 3 4 2 2" xfId="26362"/>
    <cellStyle name="Normal 9 3 3 4 3" xfId="26363"/>
    <cellStyle name="Normal 9 3 3 4 3 2" xfId="26364"/>
    <cellStyle name="Normal 9 3 3 4 4" xfId="26365"/>
    <cellStyle name="Normal 9 3 3 4 4 2" xfId="26366"/>
    <cellStyle name="Normal 9 3 3 4 5" xfId="26367"/>
    <cellStyle name="Normal 9 3 3 5" xfId="26368"/>
    <cellStyle name="Normal 9 3 3 5 2" xfId="26369"/>
    <cellStyle name="Normal 9 3 3 6" xfId="26370"/>
    <cellStyle name="Normal 9 3 3 6 2" xfId="26371"/>
    <cellStyle name="Normal 9 3 3 7" xfId="26372"/>
    <cellStyle name="Normal 9 3 3 7 2" xfId="26373"/>
    <cellStyle name="Normal 9 3 3 8" xfId="26374"/>
    <cellStyle name="Normal 9 3 4" xfId="26375"/>
    <cellStyle name="Normal 9 3 4 2" xfId="26376"/>
    <cellStyle name="Normal 9 3 4 2 2" xfId="26377"/>
    <cellStyle name="Normal 9 3 4 3" xfId="26378"/>
    <cellStyle name="Normal 9 3 4 3 2" xfId="26379"/>
    <cellStyle name="Normal 9 3 4 4" xfId="26380"/>
    <cellStyle name="Normal 9 3 4 4 2" xfId="26381"/>
    <cellStyle name="Normal 9 3 4 5" xfId="26382"/>
    <cellStyle name="Normal 9 3 5" xfId="26383"/>
    <cellStyle name="Normal 9 3 5 2" xfId="26384"/>
    <cellStyle name="Normal 9 3 5 2 2" xfId="26385"/>
    <cellStyle name="Normal 9 3 5 3" xfId="26386"/>
    <cellStyle name="Normal 9 3 5 3 2" xfId="26387"/>
    <cellStyle name="Normal 9 3 5 4" xfId="26388"/>
    <cellStyle name="Normal 9 3 5 4 2" xfId="26389"/>
    <cellStyle name="Normal 9 3 5 5" xfId="26390"/>
    <cellStyle name="Normal 9 3 6" xfId="26391"/>
    <cellStyle name="Normal 9 3 6 2" xfId="26392"/>
    <cellStyle name="Normal 9 3 6 2 2" xfId="26393"/>
    <cellStyle name="Normal 9 3 6 3" xfId="26394"/>
    <cellStyle name="Normal 9 3 6 3 2" xfId="26395"/>
    <cellStyle name="Normal 9 3 6 4" xfId="26396"/>
    <cellStyle name="Normal 9 3 6 4 2" xfId="26397"/>
    <cellStyle name="Normal 9 3 6 5" xfId="26398"/>
    <cellStyle name="Normal 9 3 7" xfId="26399"/>
    <cellStyle name="Normal 9 3 7 2" xfId="26400"/>
    <cellStyle name="Normal 9 3 8" xfId="26401"/>
    <cellStyle name="Normal 9 3 8 2" xfId="26402"/>
    <cellStyle name="Normal 9 3 9" xfId="26403"/>
    <cellStyle name="Normal 9 3 9 2" xfId="26404"/>
    <cellStyle name="Normal 9 3_1.IMF_SVK_2011 Article IV_Tables attached to Fiscal Questionnaire" xfId="26405"/>
    <cellStyle name="Normal 9 4" xfId="26406"/>
    <cellStyle name="Normal 9 4 2" xfId="26407"/>
    <cellStyle name="Normal 9 4 2 2" xfId="26408"/>
    <cellStyle name="Normal 9 4 2 2 2" xfId="26409"/>
    <cellStyle name="Normal 9 4 2 3" xfId="26410"/>
    <cellStyle name="Normal 9 4 2 3 2" xfId="26411"/>
    <cellStyle name="Normal 9 4 2 4" xfId="26412"/>
    <cellStyle name="Normal 9 4 2 4 2" xfId="26413"/>
    <cellStyle name="Normal 9 4 2 5" xfId="26414"/>
    <cellStyle name="Normal 9 4 3" xfId="26415"/>
    <cellStyle name="Normal 9 4 3 2" xfId="26416"/>
    <cellStyle name="Normal 9 4 3 2 2" xfId="26417"/>
    <cellStyle name="Normal 9 4 3 3" xfId="26418"/>
    <cellStyle name="Normal 9 4 3 3 2" xfId="26419"/>
    <cellStyle name="Normal 9 4 3 4" xfId="26420"/>
    <cellStyle name="Normal 9 4 3 4 2" xfId="26421"/>
    <cellStyle name="Normal 9 4 3 5" xfId="26422"/>
    <cellStyle name="Normal 9 4 4" xfId="26423"/>
    <cellStyle name="Normal 9 4 4 2" xfId="26424"/>
    <cellStyle name="Normal 9 4 4 2 2" xfId="26425"/>
    <cellStyle name="Normal 9 4 4 3" xfId="26426"/>
    <cellStyle name="Normal 9 4 4 3 2" xfId="26427"/>
    <cellStyle name="Normal 9 4 4 4" xfId="26428"/>
    <cellStyle name="Normal 9 4 4 4 2" xfId="26429"/>
    <cellStyle name="Normal 9 4 4 5" xfId="26430"/>
    <cellStyle name="Normal 9 4 5" xfId="26431"/>
    <cellStyle name="Normal 9 4 5 2" xfId="26432"/>
    <cellStyle name="Normal 9 4 6" xfId="26433"/>
    <cellStyle name="Normal 9 4 6 2" xfId="26434"/>
    <cellStyle name="Normal 9 4 7" xfId="26435"/>
    <cellStyle name="Normal 9 4 7 2" xfId="26436"/>
    <cellStyle name="Normal 9 4 8" xfId="26437"/>
    <cellStyle name="Normal 9 5" xfId="26438"/>
    <cellStyle name="Normal 9 5 2" xfId="26439"/>
    <cellStyle name="Normal 9 5 2 2" xfId="26440"/>
    <cellStyle name="Normal 9 5 2 2 2" xfId="26441"/>
    <cellStyle name="Normal 9 5 2 3" xfId="26442"/>
    <cellStyle name="Normal 9 5 2 3 2" xfId="26443"/>
    <cellStyle name="Normal 9 5 2 4" xfId="26444"/>
    <cellStyle name="Normal 9 5 2 4 2" xfId="26445"/>
    <cellStyle name="Normal 9 5 2 5" xfId="26446"/>
    <cellStyle name="Normal 9 5 3" xfId="26447"/>
    <cellStyle name="Normal 9 5 3 2" xfId="26448"/>
    <cellStyle name="Normal 9 5 3 2 2" xfId="26449"/>
    <cellStyle name="Normal 9 5 3 3" xfId="26450"/>
    <cellStyle name="Normal 9 5 3 3 2" xfId="26451"/>
    <cellStyle name="Normal 9 5 3 4" xfId="26452"/>
    <cellStyle name="Normal 9 5 3 4 2" xfId="26453"/>
    <cellStyle name="Normal 9 5 3 5" xfId="26454"/>
    <cellStyle name="Normal 9 5 4" xfId="26455"/>
    <cellStyle name="Normal 9 5 4 2" xfId="26456"/>
    <cellStyle name="Normal 9 5 4 2 2" xfId="26457"/>
    <cellStyle name="Normal 9 5 4 3" xfId="26458"/>
    <cellStyle name="Normal 9 5 4 3 2" xfId="26459"/>
    <cellStyle name="Normal 9 5 4 4" xfId="26460"/>
    <cellStyle name="Normal 9 5 4 4 2" xfId="26461"/>
    <cellStyle name="Normal 9 5 4 5" xfId="26462"/>
    <cellStyle name="Normal 9 5 5" xfId="26463"/>
    <cellStyle name="Normal 9 5 5 2" xfId="26464"/>
    <cellStyle name="Normal 9 5 6" xfId="26465"/>
    <cellStyle name="Normal 9 5 6 2" xfId="26466"/>
    <cellStyle name="Normal 9 5 7" xfId="26467"/>
    <cellStyle name="Normal 9 5 7 2" xfId="26468"/>
    <cellStyle name="Normal 9 5 8" xfId="26469"/>
    <cellStyle name="Normal 9 6" xfId="26470"/>
    <cellStyle name="Normal 9 6 2" xfId="26471"/>
    <cellStyle name="Normal 9 6 2 2" xfId="26472"/>
    <cellStyle name="Normal 9 6 3" xfId="26473"/>
    <cellStyle name="Normal 9 6 3 2" xfId="26474"/>
    <cellStyle name="Normal 9 6 4" xfId="26475"/>
    <cellStyle name="Normal 9 6 4 2" xfId="26476"/>
    <cellStyle name="Normal 9 6 5" xfId="26477"/>
    <cellStyle name="Normal 9 7" xfId="26478"/>
    <cellStyle name="Normal 9 7 2" xfId="26479"/>
    <cellStyle name="Normal 9 7 2 2" xfId="26480"/>
    <cellStyle name="Normal 9 7 3" xfId="26481"/>
    <cellStyle name="Normal 9 7 3 2" xfId="26482"/>
    <cellStyle name="Normal 9 7 4" xfId="26483"/>
    <cellStyle name="Normal 9 7 4 2" xfId="26484"/>
    <cellStyle name="Normal 9 7 5" xfId="26485"/>
    <cellStyle name="Normal 9 8" xfId="26486"/>
    <cellStyle name="Normal 9 8 2" xfId="26487"/>
    <cellStyle name="Normal 9 8 2 2" xfId="26488"/>
    <cellStyle name="Normal 9 8 3" xfId="26489"/>
    <cellStyle name="Normal 9 8 3 2" xfId="26490"/>
    <cellStyle name="Normal 9 8 4" xfId="26491"/>
    <cellStyle name="Normal 9 8 4 2" xfId="26492"/>
    <cellStyle name="Normal 9 8 5" xfId="26493"/>
    <cellStyle name="Normal 9 9" xfId="26494"/>
    <cellStyle name="Normal 9 9 2" xfId="26495"/>
    <cellStyle name="Normal 9_1.IMF_SVK_2011 Article IV_Tables attached to Fiscal Questionnaire" xfId="26496"/>
    <cellStyle name="Normal 90" xfId="26497"/>
    <cellStyle name="Normal 90 2" xfId="26498"/>
    <cellStyle name="Normal 90 3" xfId="26499"/>
    <cellStyle name="Normal 91" xfId="26500"/>
    <cellStyle name="Normal 91 2" xfId="26501"/>
    <cellStyle name="Normal 91 3" xfId="26502"/>
    <cellStyle name="Normal 92" xfId="26503"/>
    <cellStyle name="Normal 92 2" xfId="26504"/>
    <cellStyle name="Normal 92 3" xfId="26505"/>
    <cellStyle name="Normal 93" xfId="26506"/>
    <cellStyle name="Normal 93 2" xfId="26507"/>
    <cellStyle name="Normal 93 3" xfId="26508"/>
    <cellStyle name="Normal 94" xfId="26509"/>
    <cellStyle name="Normal 94 2" xfId="26510"/>
    <cellStyle name="Normal 94 3" xfId="26511"/>
    <cellStyle name="Normal 95" xfId="26512"/>
    <cellStyle name="Normal 95 2" xfId="26513"/>
    <cellStyle name="Normal 95 3" xfId="26514"/>
    <cellStyle name="Normal 96" xfId="26515"/>
    <cellStyle name="Normal 96 2" xfId="26516"/>
    <cellStyle name="Normal 96 3" xfId="26517"/>
    <cellStyle name="Normal 97" xfId="26518"/>
    <cellStyle name="Normal 97 2" xfId="26519"/>
    <cellStyle name="Normal 97 3" xfId="26520"/>
    <cellStyle name="Normal 98" xfId="26521"/>
    <cellStyle name="Normal 98 2" xfId="26522"/>
    <cellStyle name="Normal 98 3" xfId="26523"/>
    <cellStyle name="Normal 99" xfId="26524"/>
    <cellStyle name="Normal 99 2" xfId="26525"/>
    <cellStyle name="Normal 99 3" xfId="26526"/>
    <cellStyle name="normal number" xfId="26527"/>
    <cellStyle name="normal number 2" xfId="26528"/>
    <cellStyle name="Normal Table" xfId="26529"/>
    <cellStyle name="Normal Table 2" xfId="26530"/>
    <cellStyle name="Normál_10mell99" xfId="26531"/>
    <cellStyle name="Normale 2" xfId="26532"/>
    <cellStyle name="Normale 2 2" xfId="26533"/>
    <cellStyle name="Normale 2 2 2" xfId="26534"/>
    <cellStyle name="Normale 2 2 3" xfId="26535"/>
    <cellStyle name="Normale 2 3" xfId="26536"/>
    <cellStyle name="Normale 2 4" xfId="26537"/>
    <cellStyle name="Normale 3" xfId="26538"/>
    <cellStyle name="Normale 3 2" xfId="26539"/>
    <cellStyle name="Normale 3 3" xfId="26540"/>
    <cellStyle name="Normale 4" xfId="26541"/>
    <cellStyle name="Normale 4 2" xfId="26542"/>
    <cellStyle name="Normale 4 2 2" xfId="26543"/>
    <cellStyle name="Normale 4 2 2 2" xfId="26544"/>
    <cellStyle name="Normale 4 2 3" xfId="26545"/>
    <cellStyle name="Normale 4 3" xfId="26546"/>
    <cellStyle name="Normale 4 3 2" xfId="26547"/>
    <cellStyle name="Normale 4 3 2 2" xfId="26548"/>
    <cellStyle name="Normale 4 3 3" xfId="26549"/>
    <cellStyle name="Normale 4 4" xfId="26550"/>
    <cellStyle name="Normale 4 4 2" xfId="26551"/>
    <cellStyle name="Normale 4 5" xfId="26552"/>
    <cellStyle name="Normale 7" xfId="26553"/>
    <cellStyle name="Normale 7 2" xfId="26554"/>
    <cellStyle name="Normale 7 3" xfId="26555"/>
    <cellStyle name="Normale_Foglio1" xfId="26556"/>
    <cellStyle name="Normálna 2" xfId="26557"/>
    <cellStyle name="Normálna 2 2" xfId="26558"/>
    <cellStyle name="normálne 2" xfId="26559"/>
    <cellStyle name="normálne 2 2" xfId="26560"/>
    <cellStyle name="normálne 2 2 2" xfId="26561"/>
    <cellStyle name="normálne 3" xfId="26562"/>
    <cellStyle name="normálne 4" xfId="26563"/>
    <cellStyle name="normálne 5" xfId="26564"/>
    <cellStyle name="normálne 5 2" xfId="26565"/>
    <cellStyle name="normálne 5_7.GG_2007-2013_po vláde" xfId="26566"/>
    <cellStyle name="normálne 6" xfId="26567"/>
    <cellStyle name="normálne 7" xfId="26568"/>
    <cellStyle name="normálne 8" xfId="26569"/>
    <cellStyle name="normálne_Hárok1" xfId="26570"/>
    <cellStyle name="normální_agricult_1" xfId="26571"/>
    <cellStyle name="Normßl - Style1" xfId="26572"/>
    <cellStyle name="Normßl - Style1 2" xfId="26573"/>
    <cellStyle name="Normßl - Style1 2 2" xfId="26574"/>
    <cellStyle name="Normßl - Style1 3" xfId="26575"/>
    <cellStyle name="Nota" xfId="26576"/>
    <cellStyle name="Nota 10" xfId="26577"/>
    <cellStyle name="Nota 11" xfId="26578"/>
    <cellStyle name="Nota 12" xfId="26579"/>
    <cellStyle name="Nota 13" xfId="26580"/>
    <cellStyle name="Nota 14" xfId="26581"/>
    <cellStyle name="Nota 15" xfId="26582"/>
    <cellStyle name="Nota 16" xfId="26583"/>
    <cellStyle name="Nota 17" xfId="26584"/>
    <cellStyle name="Nota 18" xfId="26585"/>
    <cellStyle name="Nota 19" xfId="26586"/>
    <cellStyle name="Nota 2" xfId="26587"/>
    <cellStyle name="Nota 2 10" xfId="26588"/>
    <cellStyle name="Nota 2 11" xfId="26589"/>
    <cellStyle name="Nota 2 12" xfId="26590"/>
    <cellStyle name="Nota 2 13" xfId="26591"/>
    <cellStyle name="Nota 2 14" xfId="26592"/>
    <cellStyle name="Nota 2 15" xfId="26593"/>
    <cellStyle name="Nota 2 16" xfId="26594"/>
    <cellStyle name="Nota 2 17" xfId="26595"/>
    <cellStyle name="Nota 2 18" xfId="26596"/>
    <cellStyle name="Nota 2 19" xfId="26597"/>
    <cellStyle name="Nota 2 2" xfId="26598"/>
    <cellStyle name="Nota 2 2 10" xfId="26599"/>
    <cellStyle name="Nota 2 2 11" xfId="26600"/>
    <cellStyle name="Nota 2 2 12" xfId="26601"/>
    <cellStyle name="Nota 2 2 13" xfId="26602"/>
    <cellStyle name="Nota 2 2 14" xfId="26603"/>
    <cellStyle name="Nota 2 2 15" xfId="26604"/>
    <cellStyle name="Nota 2 2 16" xfId="26605"/>
    <cellStyle name="Nota 2 2 17" xfId="26606"/>
    <cellStyle name="Nota 2 2 18" xfId="26607"/>
    <cellStyle name="Nota 2 2 19" xfId="26608"/>
    <cellStyle name="Nota 2 2 2" xfId="26609"/>
    <cellStyle name="Nota 2 2 20" xfId="26610"/>
    <cellStyle name="Nota 2 2 21" xfId="26611"/>
    <cellStyle name="Nota 2 2 22" xfId="26612"/>
    <cellStyle name="Nota 2 2 23" xfId="26613"/>
    <cellStyle name="Nota 2 2 24" xfId="26614"/>
    <cellStyle name="Nota 2 2 25" xfId="26615"/>
    <cellStyle name="Nota 2 2 26" xfId="26616"/>
    <cellStyle name="Nota 2 2 27" xfId="26617"/>
    <cellStyle name="Nota 2 2 28" xfId="26618"/>
    <cellStyle name="Nota 2 2 29" xfId="26619"/>
    <cellStyle name="Nota 2 2 3" xfId="26620"/>
    <cellStyle name="Nota 2 2 4" xfId="26621"/>
    <cellStyle name="Nota 2 2 5" xfId="26622"/>
    <cellStyle name="Nota 2 2 6" xfId="26623"/>
    <cellStyle name="Nota 2 2 7" xfId="26624"/>
    <cellStyle name="Nota 2 2 8" xfId="26625"/>
    <cellStyle name="Nota 2 2 9" xfId="26626"/>
    <cellStyle name="Nota 2 20" xfId="26627"/>
    <cellStyle name="Nota 2 21" xfId="26628"/>
    <cellStyle name="Nota 2 22" xfId="26629"/>
    <cellStyle name="Nota 2 23" xfId="26630"/>
    <cellStyle name="Nota 2 24" xfId="26631"/>
    <cellStyle name="Nota 2 25" xfId="26632"/>
    <cellStyle name="Nota 2 26" xfId="26633"/>
    <cellStyle name="Nota 2 27" xfId="26634"/>
    <cellStyle name="Nota 2 28" xfId="26635"/>
    <cellStyle name="Nota 2 29" xfId="26636"/>
    <cellStyle name="Nota 2 3" xfId="26637"/>
    <cellStyle name="Nota 2 30" xfId="26638"/>
    <cellStyle name="Nota 2 4" xfId="26639"/>
    <cellStyle name="Nota 2 5" xfId="26640"/>
    <cellStyle name="Nota 2 6" xfId="26641"/>
    <cellStyle name="Nota 2 7" xfId="26642"/>
    <cellStyle name="Nota 2 8" xfId="26643"/>
    <cellStyle name="Nota 2 9" xfId="26644"/>
    <cellStyle name="Nota 20" xfId="26645"/>
    <cellStyle name="Nota 21" xfId="26646"/>
    <cellStyle name="Nota 22" xfId="26647"/>
    <cellStyle name="Nota 23" xfId="26648"/>
    <cellStyle name="Nota 24" xfId="26649"/>
    <cellStyle name="Nota 25" xfId="26650"/>
    <cellStyle name="Nota 26" xfId="26651"/>
    <cellStyle name="Nota 27" xfId="26652"/>
    <cellStyle name="Nota 28" xfId="26653"/>
    <cellStyle name="Nota 29" xfId="26654"/>
    <cellStyle name="Nota 3" xfId="26655"/>
    <cellStyle name="Nota 3 10" xfId="26656"/>
    <cellStyle name="Nota 3 11" xfId="26657"/>
    <cellStyle name="Nota 3 12" xfId="26658"/>
    <cellStyle name="Nota 3 13" xfId="26659"/>
    <cellStyle name="Nota 3 14" xfId="26660"/>
    <cellStyle name="Nota 3 15" xfId="26661"/>
    <cellStyle name="Nota 3 16" xfId="26662"/>
    <cellStyle name="Nota 3 17" xfId="26663"/>
    <cellStyle name="Nota 3 18" xfId="26664"/>
    <cellStyle name="Nota 3 19" xfId="26665"/>
    <cellStyle name="Nota 3 2" xfId="26666"/>
    <cellStyle name="Nota 3 2 10" xfId="26667"/>
    <cellStyle name="Nota 3 2 11" xfId="26668"/>
    <cellStyle name="Nota 3 2 12" xfId="26669"/>
    <cellStyle name="Nota 3 2 13" xfId="26670"/>
    <cellStyle name="Nota 3 2 14" xfId="26671"/>
    <cellStyle name="Nota 3 2 15" xfId="26672"/>
    <cellStyle name="Nota 3 2 16" xfId="26673"/>
    <cellStyle name="Nota 3 2 17" xfId="26674"/>
    <cellStyle name="Nota 3 2 18" xfId="26675"/>
    <cellStyle name="Nota 3 2 19" xfId="26676"/>
    <cellStyle name="Nota 3 2 2" xfId="26677"/>
    <cellStyle name="Nota 3 2 20" xfId="26678"/>
    <cellStyle name="Nota 3 2 21" xfId="26679"/>
    <cellStyle name="Nota 3 2 22" xfId="26680"/>
    <cellStyle name="Nota 3 2 23" xfId="26681"/>
    <cellStyle name="Nota 3 2 24" xfId="26682"/>
    <cellStyle name="Nota 3 2 25" xfId="26683"/>
    <cellStyle name="Nota 3 2 26" xfId="26684"/>
    <cellStyle name="Nota 3 2 27" xfId="26685"/>
    <cellStyle name="Nota 3 2 28" xfId="26686"/>
    <cellStyle name="Nota 3 2 29" xfId="26687"/>
    <cellStyle name="Nota 3 2 3" xfId="26688"/>
    <cellStyle name="Nota 3 2 4" xfId="26689"/>
    <cellStyle name="Nota 3 2 5" xfId="26690"/>
    <cellStyle name="Nota 3 2 6" xfId="26691"/>
    <cellStyle name="Nota 3 2 7" xfId="26692"/>
    <cellStyle name="Nota 3 2 8" xfId="26693"/>
    <cellStyle name="Nota 3 2 9" xfId="26694"/>
    <cellStyle name="Nota 3 20" xfId="26695"/>
    <cellStyle name="Nota 3 21" xfId="26696"/>
    <cellStyle name="Nota 3 22" xfId="26697"/>
    <cellStyle name="Nota 3 23" xfId="26698"/>
    <cellStyle name="Nota 3 24" xfId="26699"/>
    <cellStyle name="Nota 3 25" xfId="26700"/>
    <cellStyle name="Nota 3 26" xfId="26701"/>
    <cellStyle name="Nota 3 27" xfId="26702"/>
    <cellStyle name="Nota 3 28" xfId="26703"/>
    <cellStyle name="Nota 3 29" xfId="26704"/>
    <cellStyle name="Nota 3 3" xfId="26705"/>
    <cellStyle name="Nota 3 30" xfId="26706"/>
    <cellStyle name="Nota 3 4" xfId="26707"/>
    <cellStyle name="Nota 3 5" xfId="26708"/>
    <cellStyle name="Nota 3 6" xfId="26709"/>
    <cellStyle name="Nota 3 7" xfId="26710"/>
    <cellStyle name="Nota 3 8" xfId="26711"/>
    <cellStyle name="Nota 3 9" xfId="26712"/>
    <cellStyle name="Nota 30" xfId="26713"/>
    <cellStyle name="Nota 31" xfId="26714"/>
    <cellStyle name="Nota 32" xfId="26715"/>
    <cellStyle name="Nota 4" xfId="26716"/>
    <cellStyle name="Nota 4 10" xfId="26717"/>
    <cellStyle name="Nota 4 11" xfId="26718"/>
    <cellStyle name="Nota 4 12" xfId="26719"/>
    <cellStyle name="Nota 4 13" xfId="26720"/>
    <cellStyle name="Nota 4 14" xfId="26721"/>
    <cellStyle name="Nota 4 15" xfId="26722"/>
    <cellStyle name="Nota 4 16" xfId="26723"/>
    <cellStyle name="Nota 4 17" xfId="26724"/>
    <cellStyle name="Nota 4 18" xfId="26725"/>
    <cellStyle name="Nota 4 19" xfId="26726"/>
    <cellStyle name="Nota 4 2" xfId="26727"/>
    <cellStyle name="Nota 4 20" xfId="26728"/>
    <cellStyle name="Nota 4 21" xfId="26729"/>
    <cellStyle name="Nota 4 22" xfId="26730"/>
    <cellStyle name="Nota 4 23" xfId="26731"/>
    <cellStyle name="Nota 4 24" xfId="26732"/>
    <cellStyle name="Nota 4 25" xfId="26733"/>
    <cellStyle name="Nota 4 26" xfId="26734"/>
    <cellStyle name="Nota 4 27" xfId="26735"/>
    <cellStyle name="Nota 4 28" xfId="26736"/>
    <cellStyle name="Nota 4 29" xfId="26737"/>
    <cellStyle name="Nota 4 3" xfId="26738"/>
    <cellStyle name="Nota 4 4" xfId="26739"/>
    <cellStyle name="Nota 4 5" xfId="26740"/>
    <cellStyle name="Nota 4 6" xfId="26741"/>
    <cellStyle name="Nota 4 7" xfId="26742"/>
    <cellStyle name="Nota 4 8" xfId="26743"/>
    <cellStyle name="Nota 4 9" xfId="26744"/>
    <cellStyle name="Nota 5" xfId="26745"/>
    <cellStyle name="Nota 6" xfId="26746"/>
    <cellStyle name="Nota 7" xfId="26747"/>
    <cellStyle name="Nota 8" xfId="26748"/>
    <cellStyle name="Nota 9" xfId="26749"/>
    <cellStyle name="Notas" xfId="26750"/>
    <cellStyle name="Notas 10" xfId="26751"/>
    <cellStyle name="Notas 10 2" xfId="26752"/>
    <cellStyle name="Notas 11" xfId="26753"/>
    <cellStyle name="Notas 12" xfId="26754"/>
    <cellStyle name="Notas 12 2" xfId="26755"/>
    <cellStyle name="Notas 13" xfId="26756"/>
    <cellStyle name="Notas 14" xfId="26757"/>
    <cellStyle name="Notas 15" xfId="26758"/>
    <cellStyle name="Notas 16" xfId="26759"/>
    <cellStyle name="Notas 17" xfId="26760"/>
    <cellStyle name="Notas 18" xfId="26761"/>
    <cellStyle name="Notas 19" xfId="26762"/>
    <cellStyle name="Notas 2" xfId="26763"/>
    <cellStyle name="Notas 2 10" xfId="26764"/>
    <cellStyle name="Notas 2 11" xfId="26765"/>
    <cellStyle name="Notas 2 12" xfId="26766"/>
    <cellStyle name="Notas 2 13" xfId="26767"/>
    <cellStyle name="Notas 2 14" xfId="26768"/>
    <cellStyle name="Notas 2 15" xfId="26769"/>
    <cellStyle name="Notas 2 16" xfId="26770"/>
    <cellStyle name="Notas 2 17" xfId="26771"/>
    <cellStyle name="Notas 2 18" xfId="26772"/>
    <cellStyle name="Notas 2 19" xfId="26773"/>
    <cellStyle name="Notas 2 2" xfId="26774"/>
    <cellStyle name="Notas 2 2 10" xfId="26775"/>
    <cellStyle name="Notas 2 2 11" xfId="26776"/>
    <cellStyle name="Notas 2 2 12" xfId="26777"/>
    <cellStyle name="Notas 2 2 13" xfId="26778"/>
    <cellStyle name="Notas 2 2 14" xfId="26779"/>
    <cellStyle name="Notas 2 2 15" xfId="26780"/>
    <cellStyle name="Notas 2 2 16" xfId="26781"/>
    <cellStyle name="Notas 2 2 17" xfId="26782"/>
    <cellStyle name="Notas 2 2 18" xfId="26783"/>
    <cellStyle name="Notas 2 2 19" xfId="26784"/>
    <cellStyle name="Notas 2 2 2" xfId="26785"/>
    <cellStyle name="Notas 2 2 2 2" xfId="26786"/>
    <cellStyle name="Notas 2 2 20" xfId="26787"/>
    <cellStyle name="Notas 2 2 21" xfId="26788"/>
    <cellStyle name="Notas 2 2 22" xfId="26789"/>
    <cellStyle name="Notas 2 2 23" xfId="26790"/>
    <cellStyle name="Notas 2 2 24" xfId="26791"/>
    <cellStyle name="Notas 2 2 25" xfId="26792"/>
    <cellStyle name="Notas 2 2 26" xfId="26793"/>
    <cellStyle name="Notas 2 2 27" xfId="26794"/>
    <cellStyle name="Notas 2 2 28" xfId="26795"/>
    <cellStyle name="Notas 2 2 29" xfId="26796"/>
    <cellStyle name="Notas 2 2 3" xfId="26797"/>
    <cellStyle name="Notas 2 2 4" xfId="26798"/>
    <cellStyle name="Notas 2 2 5" xfId="26799"/>
    <cellStyle name="Notas 2 2 6" xfId="26800"/>
    <cellStyle name="Notas 2 2 7" xfId="26801"/>
    <cellStyle name="Notas 2 2 8" xfId="26802"/>
    <cellStyle name="Notas 2 2 9" xfId="26803"/>
    <cellStyle name="Notas 2 20" xfId="26804"/>
    <cellStyle name="Notas 2 21" xfId="26805"/>
    <cellStyle name="Notas 2 22" xfId="26806"/>
    <cellStyle name="Notas 2 23" xfId="26807"/>
    <cellStyle name="Notas 2 24" xfId="26808"/>
    <cellStyle name="Notas 2 25" xfId="26809"/>
    <cellStyle name="Notas 2 26" xfId="26810"/>
    <cellStyle name="Notas 2 27" xfId="26811"/>
    <cellStyle name="Notas 2 28" xfId="26812"/>
    <cellStyle name="Notas 2 29" xfId="26813"/>
    <cellStyle name="Notas 2 3" xfId="26814"/>
    <cellStyle name="Notas 2 3 2" xfId="26815"/>
    <cellStyle name="Notas 2 30" xfId="26816"/>
    <cellStyle name="Notas 2 4" xfId="26817"/>
    <cellStyle name="Notas 2 5" xfId="26818"/>
    <cellStyle name="Notas 2 6" xfId="26819"/>
    <cellStyle name="Notas 2 7" xfId="26820"/>
    <cellStyle name="Notas 2 8" xfId="26821"/>
    <cellStyle name="Notas 2 9" xfId="26822"/>
    <cellStyle name="Notas 20" xfId="26823"/>
    <cellStyle name="Notas 21" xfId="26824"/>
    <cellStyle name="Notas 22" xfId="26825"/>
    <cellStyle name="Notas 23" xfId="26826"/>
    <cellStyle name="Notas 24" xfId="26827"/>
    <cellStyle name="Notas 25" xfId="26828"/>
    <cellStyle name="Notas 26" xfId="26829"/>
    <cellStyle name="Notas 27" xfId="26830"/>
    <cellStyle name="Notas 28" xfId="26831"/>
    <cellStyle name="Notas 29" xfId="26832"/>
    <cellStyle name="Notas 3" xfId="26833"/>
    <cellStyle name="Notas 3 10" xfId="26834"/>
    <cellStyle name="Notas 3 11" xfId="26835"/>
    <cellStyle name="Notas 3 12" xfId="26836"/>
    <cellStyle name="Notas 3 13" xfId="26837"/>
    <cellStyle name="Notas 3 14" xfId="26838"/>
    <cellStyle name="Notas 3 15" xfId="26839"/>
    <cellStyle name="Notas 3 16" xfId="26840"/>
    <cellStyle name="Notas 3 17" xfId="26841"/>
    <cellStyle name="Notas 3 18" xfId="26842"/>
    <cellStyle name="Notas 3 19" xfId="26843"/>
    <cellStyle name="Notas 3 2" xfId="26844"/>
    <cellStyle name="Notas 3 2 10" xfId="26845"/>
    <cellStyle name="Notas 3 2 11" xfId="26846"/>
    <cellStyle name="Notas 3 2 12" xfId="26847"/>
    <cellStyle name="Notas 3 2 13" xfId="26848"/>
    <cellStyle name="Notas 3 2 14" xfId="26849"/>
    <cellStyle name="Notas 3 2 15" xfId="26850"/>
    <cellStyle name="Notas 3 2 16" xfId="26851"/>
    <cellStyle name="Notas 3 2 17" xfId="26852"/>
    <cellStyle name="Notas 3 2 18" xfId="26853"/>
    <cellStyle name="Notas 3 2 19" xfId="26854"/>
    <cellStyle name="Notas 3 2 2" xfId="26855"/>
    <cellStyle name="Notas 3 2 2 2" xfId="26856"/>
    <cellStyle name="Notas 3 2 20" xfId="26857"/>
    <cellStyle name="Notas 3 2 21" xfId="26858"/>
    <cellStyle name="Notas 3 2 22" xfId="26859"/>
    <cellStyle name="Notas 3 2 23" xfId="26860"/>
    <cellStyle name="Notas 3 2 24" xfId="26861"/>
    <cellStyle name="Notas 3 2 25" xfId="26862"/>
    <cellStyle name="Notas 3 2 26" xfId="26863"/>
    <cellStyle name="Notas 3 2 27" xfId="26864"/>
    <cellStyle name="Notas 3 2 28" xfId="26865"/>
    <cellStyle name="Notas 3 2 29" xfId="26866"/>
    <cellStyle name="Notas 3 2 3" xfId="26867"/>
    <cellStyle name="Notas 3 2 4" xfId="26868"/>
    <cellStyle name="Notas 3 2 5" xfId="26869"/>
    <cellStyle name="Notas 3 2 6" xfId="26870"/>
    <cellStyle name="Notas 3 2 7" xfId="26871"/>
    <cellStyle name="Notas 3 2 8" xfId="26872"/>
    <cellStyle name="Notas 3 2 9" xfId="26873"/>
    <cellStyle name="Notas 3 20" xfId="26874"/>
    <cellStyle name="Notas 3 21" xfId="26875"/>
    <cellStyle name="Notas 3 22" xfId="26876"/>
    <cellStyle name="Notas 3 23" xfId="26877"/>
    <cellStyle name="Notas 3 24" xfId="26878"/>
    <cellStyle name="Notas 3 25" xfId="26879"/>
    <cellStyle name="Notas 3 26" xfId="26880"/>
    <cellStyle name="Notas 3 27" xfId="26881"/>
    <cellStyle name="Notas 3 28" xfId="26882"/>
    <cellStyle name="Notas 3 29" xfId="26883"/>
    <cellStyle name="Notas 3 3" xfId="26884"/>
    <cellStyle name="Notas 3 3 2" xfId="26885"/>
    <cellStyle name="Notas 3 30" xfId="26886"/>
    <cellStyle name="Notas 3 4" xfId="26887"/>
    <cellStyle name="Notas 3 5" xfId="26888"/>
    <cellStyle name="Notas 3 6" xfId="26889"/>
    <cellStyle name="Notas 3 6 2" xfId="26890"/>
    <cellStyle name="Notas 3 7" xfId="26891"/>
    <cellStyle name="Notas 3 8" xfId="26892"/>
    <cellStyle name="Notas 3 9" xfId="26893"/>
    <cellStyle name="Notas 30" xfId="26894"/>
    <cellStyle name="Notas 31" xfId="26895"/>
    <cellStyle name="Notas 32" xfId="26896"/>
    <cellStyle name="Notas 4" xfId="26897"/>
    <cellStyle name="Notas 4 10" xfId="26898"/>
    <cellStyle name="Notas 4 11" xfId="26899"/>
    <cellStyle name="Notas 4 12" xfId="26900"/>
    <cellStyle name="Notas 4 13" xfId="26901"/>
    <cellStyle name="Notas 4 14" xfId="26902"/>
    <cellStyle name="Notas 4 15" xfId="26903"/>
    <cellStyle name="Notas 4 16" xfId="26904"/>
    <cellStyle name="Notas 4 17" xfId="26905"/>
    <cellStyle name="Notas 4 18" xfId="26906"/>
    <cellStyle name="Notas 4 19" xfId="26907"/>
    <cellStyle name="Notas 4 2" xfId="26908"/>
    <cellStyle name="Notas 4 2 2" xfId="26909"/>
    <cellStyle name="Notas 4 20" xfId="26910"/>
    <cellStyle name="Notas 4 21" xfId="26911"/>
    <cellStyle name="Notas 4 22" xfId="26912"/>
    <cellStyle name="Notas 4 23" xfId="26913"/>
    <cellStyle name="Notas 4 24" xfId="26914"/>
    <cellStyle name="Notas 4 25" xfId="26915"/>
    <cellStyle name="Notas 4 26" xfId="26916"/>
    <cellStyle name="Notas 4 27" xfId="26917"/>
    <cellStyle name="Notas 4 28" xfId="26918"/>
    <cellStyle name="Notas 4 29" xfId="26919"/>
    <cellStyle name="Notas 4 3" xfId="26920"/>
    <cellStyle name="Notas 4 4" xfId="26921"/>
    <cellStyle name="Notas 4 5" xfId="26922"/>
    <cellStyle name="Notas 4 6" xfId="26923"/>
    <cellStyle name="Notas 4 7" xfId="26924"/>
    <cellStyle name="Notas 4 8" xfId="26925"/>
    <cellStyle name="Notas 4 9" xfId="26926"/>
    <cellStyle name="Notas 5" xfId="26927"/>
    <cellStyle name="Notas 5 2" xfId="26928"/>
    <cellStyle name="Notas 5 2 2" xfId="26929"/>
    <cellStyle name="Notas 5 3" xfId="26930"/>
    <cellStyle name="Notas 6" xfId="26931"/>
    <cellStyle name="Notas 6 2" xfId="26932"/>
    <cellStyle name="Notas 6 2 2" xfId="26933"/>
    <cellStyle name="Notas 6 3" xfId="26934"/>
    <cellStyle name="Notas 6 4" xfId="26935"/>
    <cellStyle name="Notas 6 5" xfId="26936"/>
    <cellStyle name="Notas 6 5 2" xfId="26937"/>
    <cellStyle name="Notas 6 6" xfId="26938"/>
    <cellStyle name="Notas 7" xfId="26939"/>
    <cellStyle name="Notas 7 2" xfId="26940"/>
    <cellStyle name="Notas 7 2 2" xfId="26941"/>
    <cellStyle name="Notas 7 2 2 2" xfId="26942"/>
    <cellStyle name="Notas 7 2 3" xfId="26943"/>
    <cellStyle name="Notas 7 3" xfId="26944"/>
    <cellStyle name="Notas 7 3 2" xfId="26945"/>
    <cellStyle name="Notas 7 4" xfId="26946"/>
    <cellStyle name="Notas 7 4 2" xfId="26947"/>
    <cellStyle name="Notas 7 5" xfId="26948"/>
    <cellStyle name="Notas 7 5 2" xfId="26949"/>
    <cellStyle name="Notas 7 6" xfId="26950"/>
    <cellStyle name="Notas 8" xfId="26951"/>
    <cellStyle name="Notas 8 2" xfId="26952"/>
    <cellStyle name="Notas 8 2 2" xfId="26953"/>
    <cellStyle name="Notas 8 3" xfId="26954"/>
    <cellStyle name="Notas 8 3 2" xfId="26955"/>
    <cellStyle name="Notas 8 4" xfId="26956"/>
    <cellStyle name="Notas 8 4 2" xfId="26957"/>
    <cellStyle name="Notas 8 5" xfId="26958"/>
    <cellStyle name="Notas 9" xfId="26959"/>
    <cellStyle name="Notas 9 2" xfId="26960"/>
    <cellStyle name="Notas 9 2 2" xfId="26961"/>
    <cellStyle name="Notas 9 3" xfId="26962"/>
    <cellStyle name="Notas 9 4" xfId="26963"/>
    <cellStyle name="Notas 9 5" xfId="26964"/>
    <cellStyle name="Notas 9 5 2" xfId="26965"/>
    <cellStyle name="Notas 9 6" xfId="26966"/>
    <cellStyle name="Note 10" xfId="26967"/>
    <cellStyle name="Note 10 10" xfId="26968"/>
    <cellStyle name="Note 10 11" xfId="26969"/>
    <cellStyle name="Note 10 12" xfId="26970"/>
    <cellStyle name="Note 10 13" xfId="26971"/>
    <cellStyle name="Note 10 14" xfId="26972"/>
    <cellStyle name="Note 10 15" xfId="26973"/>
    <cellStyle name="Note 10 16" xfId="26974"/>
    <cellStyle name="Note 10 17" xfId="26975"/>
    <cellStyle name="Note 10 18" xfId="26976"/>
    <cellStyle name="Note 10 19" xfId="26977"/>
    <cellStyle name="Note 10 2" xfId="26978"/>
    <cellStyle name="Note 10 2 10" xfId="26979"/>
    <cellStyle name="Note 10 2 11" xfId="26980"/>
    <cellStyle name="Note 10 2 12" xfId="26981"/>
    <cellStyle name="Note 10 2 13" xfId="26982"/>
    <cellStyle name="Note 10 2 14" xfId="26983"/>
    <cellStyle name="Note 10 2 15" xfId="26984"/>
    <cellStyle name="Note 10 2 16" xfId="26985"/>
    <cellStyle name="Note 10 2 17" xfId="26986"/>
    <cellStyle name="Note 10 2 18" xfId="26987"/>
    <cellStyle name="Note 10 2 19" xfId="26988"/>
    <cellStyle name="Note 10 2 2" xfId="26989"/>
    <cellStyle name="Note 10 2 20" xfId="26990"/>
    <cellStyle name="Note 10 2 21" xfId="26991"/>
    <cellStyle name="Note 10 2 22" xfId="26992"/>
    <cellStyle name="Note 10 2 23" xfId="26993"/>
    <cellStyle name="Note 10 2 24" xfId="26994"/>
    <cellStyle name="Note 10 2 25" xfId="26995"/>
    <cellStyle name="Note 10 2 26" xfId="26996"/>
    <cellStyle name="Note 10 2 27" xfId="26997"/>
    <cellStyle name="Note 10 2 28" xfId="26998"/>
    <cellStyle name="Note 10 2 29" xfId="26999"/>
    <cellStyle name="Note 10 2 3" xfId="27000"/>
    <cellStyle name="Note 10 2 4" xfId="27001"/>
    <cellStyle name="Note 10 2 5" xfId="27002"/>
    <cellStyle name="Note 10 2 6" xfId="27003"/>
    <cellStyle name="Note 10 2 7" xfId="27004"/>
    <cellStyle name="Note 10 2 8" xfId="27005"/>
    <cellStyle name="Note 10 2 9" xfId="27006"/>
    <cellStyle name="Note 10 20" xfId="27007"/>
    <cellStyle name="Note 10 21" xfId="27008"/>
    <cellStyle name="Note 10 22" xfId="27009"/>
    <cellStyle name="Note 10 23" xfId="27010"/>
    <cellStyle name="Note 10 24" xfId="27011"/>
    <cellStyle name="Note 10 25" xfId="27012"/>
    <cellStyle name="Note 10 26" xfId="27013"/>
    <cellStyle name="Note 10 27" xfId="27014"/>
    <cellStyle name="Note 10 28" xfId="27015"/>
    <cellStyle name="Note 10 29" xfId="27016"/>
    <cellStyle name="Note 10 3" xfId="27017"/>
    <cellStyle name="Note 10 30" xfId="27018"/>
    <cellStyle name="Note 10 4" xfId="27019"/>
    <cellStyle name="Note 10 5" xfId="27020"/>
    <cellStyle name="Note 10 6" xfId="27021"/>
    <cellStyle name="Note 10 7" xfId="27022"/>
    <cellStyle name="Note 10 8" xfId="27023"/>
    <cellStyle name="Note 10 9" xfId="27024"/>
    <cellStyle name="Note 11" xfId="27025"/>
    <cellStyle name="Note 11 10" xfId="27026"/>
    <cellStyle name="Note 11 11" xfId="27027"/>
    <cellStyle name="Note 11 12" xfId="27028"/>
    <cellStyle name="Note 11 13" xfId="27029"/>
    <cellStyle name="Note 11 14" xfId="27030"/>
    <cellStyle name="Note 11 15" xfId="27031"/>
    <cellStyle name="Note 11 16" xfId="27032"/>
    <cellStyle name="Note 11 17" xfId="27033"/>
    <cellStyle name="Note 11 18" xfId="27034"/>
    <cellStyle name="Note 11 19" xfId="27035"/>
    <cellStyle name="Note 11 2" xfId="27036"/>
    <cellStyle name="Note 11 2 10" xfId="27037"/>
    <cellStyle name="Note 11 2 11" xfId="27038"/>
    <cellStyle name="Note 11 2 12" xfId="27039"/>
    <cellStyle name="Note 11 2 13" xfId="27040"/>
    <cellStyle name="Note 11 2 14" xfId="27041"/>
    <cellStyle name="Note 11 2 15" xfId="27042"/>
    <cellStyle name="Note 11 2 16" xfId="27043"/>
    <cellStyle name="Note 11 2 17" xfId="27044"/>
    <cellStyle name="Note 11 2 18" xfId="27045"/>
    <cellStyle name="Note 11 2 19" xfId="27046"/>
    <cellStyle name="Note 11 2 2" xfId="27047"/>
    <cellStyle name="Note 11 2 20" xfId="27048"/>
    <cellStyle name="Note 11 2 21" xfId="27049"/>
    <cellStyle name="Note 11 2 22" xfId="27050"/>
    <cellStyle name="Note 11 2 23" xfId="27051"/>
    <cellStyle name="Note 11 2 24" xfId="27052"/>
    <cellStyle name="Note 11 2 25" xfId="27053"/>
    <cellStyle name="Note 11 2 26" xfId="27054"/>
    <cellStyle name="Note 11 2 27" xfId="27055"/>
    <cellStyle name="Note 11 2 28" xfId="27056"/>
    <cellStyle name="Note 11 2 29" xfId="27057"/>
    <cellStyle name="Note 11 2 3" xfId="27058"/>
    <cellStyle name="Note 11 2 4" xfId="27059"/>
    <cellStyle name="Note 11 2 5" xfId="27060"/>
    <cellStyle name="Note 11 2 6" xfId="27061"/>
    <cellStyle name="Note 11 2 7" xfId="27062"/>
    <cellStyle name="Note 11 2 8" xfId="27063"/>
    <cellStyle name="Note 11 2 9" xfId="27064"/>
    <cellStyle name="Note 11 20" xfId="27065"/>
    <cellStyle name="Note 11 21" xfId="27066"/>
    <cellStyle name="Note 11 22" xfId="27067"/>
    <cellStyle name="Note 11 23" xfId="27068"/>
    <cellStyle name="Note 11 24" xfId="27069"/>
    <cellStyle name="Note 11 25" xfId="27070"/>
    <cellStyle name="Note 11 26" xfId="27071"/>
    <cellStyle name="Note 11 27" xfId="27072"/>
    <cellStyle name="Note 11 28" xfId="27073"/>
    <cellStyle name="Note 11 29" xfId="27074"/>
    <cellStyle name="Note 11 3" xfId="27075"/>
    <cellStyle name="Note 11 30" xfId="27076"/>
    <cellStyle name="Note 11 4" xfId="27077"/>
    <cellStyle name="Note 11 5" xfId="27078"/>
    <cellStyle name="Note 11 6" xfId="27079"/>
    <cellStyle name="Note 11 7" xfId="27080"/>
    <cellStyle name="Note 11 8" xfId="27081"/>
    <cellStyle name="Note 11 9" xfId="27082"/>
    <cellStyle name="Note 12" xfId="27083"/>
    <cellStyle name="Note 12 10" xfId="27084"/>
    <cellStyle name="Note 12 11" xfId="27085"/>
    <cellStyle name="Note 12 12" xfId="27086"/>
    <cellStyle name="Note 12 13" xfId="27087"/>
    <cellStyle name="Note 12 14" xfId="27088"/>
    <cellStyle name="Note 12 15" xfId="27089"/>
    <cellStyle name="Note 12 16" xfId="27090"/>
    <cellStyle name="Note 12 17" xfId="27091"/>
    <cellStyle name="Note 12 18" xfId="27092"/>
    <cellStyle name="Note 12 19" xfId="27093"/>
    <cellStyle name="Note 12 2" xfId="27094"/>
    <cellStyle name="Note 12 2 10" xfId="27095"/>
    <cellStyle name="Note 12 2 11" xfId="27096"/>
    <cellStyle name="Note 12 2 12" xfId="27097"/>
    <cellStyle name="Note 12 2 13" xfId="27098"/>
    <cellStyle name="Note 12 2 14" xfId="27099"/>
    <cellStyle name="Note 12 2 15" xfId="27100"/>
    <cellStyle name="Note 12 2 16" xfId="27101"/>
    <cellStyle name="Note 12 2 17" xfId="27102"/>
    <cellStyle name="Note 12 2 18" xfId="27103"/>
    <cellStyle name="Note 12 2 19" xfId="27104"/>
    <cellStyle name="Note 12 2 2" xfId="27105"/>
    <cellStyle name="Note 12 2 20" xfId="27106"/>
    <cellStyle name="Note 12 2 21" xfId="27107"/>
    <cellStyle name="Note 12 2 22" xfId="27108"/>
    <cellStyle name="Note 12 2 23" xfId="27109"/>
    <cellStyle name="Note 12 2 24" xfId="27110"/>
    <cellStyle name="Note 12 2 25" xfId="27111"/>
    <cellStyle name="Note 12 2 26" xfId="27112"/>
    <cellStyle name="Note 12 2 27" xfId="27113"/>
    <cellStyle name="Note 12 2 28" xfId="27114"/>
    <cellStyle name="Note 12 2 29" xfId="27115"/>
    <cellStyle name="Note 12 2 3" xfId="27116"/>
    <cellStyle name="Note 12 2 4" xfId="27117"/>
    <cellStyle name="Note 12 2 5" xfId="27118"/>
    <cellStyle name="Note 12 2 6" xfId="27119"/>
    <cellStyle name="Note 12 2 7" xfId="27120"/>
    <cellStyle name="Note 12 2 8" xfId="27121"/>
    <cellStyle name="Note 12 2 9" xfId="27122"/>
    <cellStyle name="Note 12 20" xfId="27123"/>
    <cellStyle name="Note 12 21" xfId="27124"/>
    <cellStyle name="Note 12 22" xfId="27125"/>
    <cellStyle name="Note 12 23" xfId="27126"/>
    <cellStyle name="Note 12 24" xfId="27127"/>
    <cellStyle name="Note 12 25" xfId="27128"/>
    <cellStyle name="Note 12 26" xfId="27129"/>
    <cellStyle name="Note 12 27" xfId="27130"/>
    <cellStyle name="Note 12 28" xfId="27131"/>
    <cellStyle name="Note 12 29" xfId="27132"/>
    <cellStyle name="Note 12 3" xfId="27133"/>
    <cellStyle name="Note 12 30" xfId="27134"/>
    <cellStyle name="Note 12 4" xfId="27135"/>
    <cellStyle name="Note 12 5" xfId="27136"/>
    <cellStyle name="Note 12 6" xfId="27137"/>
    <cellStyle name="Note 12 7" xfId="27138"/>
    <cellStyle name="Note 12 8" xfId="27139"/>
    <cellStyle name="Note 12 9" xfId="27140"/>
    <cellStyle name="Note 13" xfId="27141"/>
    <cellStyle name="Note 13 10" xfId="27142"/>
    <cellStyle name="Note 13 11" xfId="27143"/>
    <cellStyle name="Note 13 12" xfId="27144"/>
    <cellStyle name="Note 13 13" xfId="27145"/>
    <cellStyle name="Note 13 14" xfId="27146"/>
    <cellStyle name="Note 13 15" xfId="27147"/>
    <cellStyle name="Note 13 16" xfId="27148"/>
    <cellStyle name="Note 13 17" xfId="27149"/>
    <cellStyle name="Note 13 18" xfId="27150"/>
    <cellStyle name="Note 13 19" xfId="27151"/>
    <cellStyle name="Note 13 2" xfId="27152"/>
    <cellStyle name="Note 13 2 10" xfId="27153"/>
    <cellStyle name="Note 13 2 11" xfId="27154"/>
    <cellStyle name="Note 13 2 12" xfId="27155"/>
    <cellStyle name="Note 13 2 13" xfId="27156"/>
    <cellStyle name="Note 13 2 14" xfId="27157"/>
    <cellStyle name="Note 13 2 15" xfId="27158"/>
    <cellStyle name="Note 13 2 16" xfId="27159"/>
    <cellStyle name="Note 13 2 17" xfId="27160"/>
    <cellStyle name="Note 13 2 18" xfId="27161"/>
    <cellStyle name="Note 13 2 19" xfId="27162"/>
    <cellStyle name="Note 13 2 2" xfId="27163"/>
    <cellStyle name="Note 13 2 20" xfId="27164"/>
    <cellStyle name="Note 13 2 21" xfId="27165"/>
    <cellStyle name="Note 13 2 22" xfId="27166"/>
    <cellStyle name="Note 13 2 23" xfId="27167"/>
    <cellStyle name="Note 13 2 24" xfId="27168"/>
    <cellStyle name="Note 13 2 25" xfId="27169"/>
    <cellStyle name="Note 13 2 26" xfId="27170"/>
    <cellStyle name="Note 13 2 27" xfId="27171"/>
    <cellStyle name="Note 13 2 28" xfId="27172"/>
    <cellStyle name="Note 13 2 29" xfId="27173"/>
    <cellStyle name="Note 13 2 3" xfId="27174"/>
    <cellStyle name="Note 13 2 4" xfId="27175"/>
    <cellStyle name="Note 13 2 5" xfId="27176"/>
    <cellStyle name="Note 13 2 6" xfId="27177"/>
    <cellStyle name="Note 13 2 7" xfId="27178"/>
    <cellStyle name="Note 13 2 8" xfId="27179"/>
    <cellStyle name="Note 13 2 9" xfId="27180"/>
    <cellStyle name="Note 13 20" xfId="27181"/>
    <cellStyle name="Note 13 21" xfId="27182"/>
    <cellStyle name="Note 13 22" xfId="27183"/>
    <cellStyle name="Note 13 23" xfId="27184"/>
    <cellStyle name="Note 13 24" xfId="27185"/>
    <cellStyle name="Note 13 25" xfId="27186"/>
    <cellStyle name="Note 13 26" xfId="27187"/>
    <cellStyle name="Note 13 27" xfId="27188"/>
    <cellStyle name="Note 13 28" xfId="27189"/>
    <cellStyle name="Note 13 29" xfId="27190"/>
    <cellStyle name="Note 13 3" xfId="27191"/>
    <cellStyle name="Note 13 30" xfId="27192"/>
    <cellStyle name="Note 13 4" xfId="27193"/>
    <cellStyle name="Note 13 5" xfId="27194"/>
    <cellStyle name="Note 13 6" xfId="27195"/>
    <cellStyle name="Note 13 7" xfId="27196"/>
    <cellStyle name="Note 13 8" xfId="27197"/>
    <cellStyle name="Note 13 9" xfId="27198"/>
    <cellStyle name="Note 14" xfId="27199"/>
    <cellStyle name="Note 14 10" xfId="27200"/>
    <cellStyle name="Note 14 11" xfId="27201"/>
    <cellStyle name="Note 14 12" xfId="27202"/>
    <cellStyle name="Note 14 13" xfId="27203"/>
    <cellStyle name="Note 14 14" xfId="27204"/>
    <cellStyle name="Note 14 15" xfId="27205"/>
    <cellStyle name="Note 14 16" xfId="27206"/>
    <cellStyle name="Note 14 17" xfId="27207"/>
    <cellStyle name="Note 14 18" xfId="27208"/>
    <cellStyle name="Note 14 19" xfId="27209"/>
    <cellStyle name="Note 14 2" xfId="27210"/>
    <cellStyle name="Note 14 2 10" xfId="27211"/>
    <cellStyle name="Note 14 2 11" xfId="27212"/>
    <cellStyle name="Note 14 2 12" xfId="27213"/>
    <cellStyle name="Note 14 2 13" xfId="27214"/>
    <cellStyle name="Note 14 2 14" xfId="27215"/>
    <cellStyle name="Note 14 2 15" xfId="27216"/>
    <cellStyle name="Note 14 2 16" xfId="27217"/>
    <cellStyle name="Note 14 2 17" xfId="27218"/>
    <cellStyle name="Note 14 2 18" xfId="27219"/>
    <cellStyle name="Note 14 2 19" xfId="27220"/>
    <cellStyle name="Note 14 2 2" xfId="27221"/>
    <cellStyle name="Note 14 2 20" xfId="27222"/>
    <cellStyle name="Note 14 2 21" xfId="27223"/>
    <cellStyle name="Note 14 2 22" xfId="27224"/>
    <cellStyle name="Note 14 2 23" xfId="27225"/>
    <cellStyle name="Note 14 2 24" xfId="27226"/>
    <cellStyle name="Note 14 2 25" xfId="27227"/>
    <cellStyle name="Note 14 2 26" xfId="27228"/>
    <cellStyle name="Note 14 2 27" xfId="27229"/>
    <cellStyle name="Note 14 2 28" xfId="27230"/>
    <cellStyle name="Note 14 2 29" xfId="27231"/>
    <cellStyle name="Note 14 2 3" xfId="27232"/>
    <cellStyle name="Note 14 2 4" xfId="27233"/>
    <cellStyle name="Note 14 2 5" xfId="27234"/>
    <cellStyle name="Note 14 2 6" xfId="27235"/>
    <cellStyle name="Note 14 2 7" xfId="27236"/>
    <cellStyle name="Note 14 2 8" xfId="27237"/>
    <cellStyle name="Note 14 2 9" xfId="27238"/>
    <cellStyle name="Note 14 20" xfId="27239"/>
    <cellStyle name="Note 14 21" xfId="27240"/>
    <cellStyle name="Note 14 22" xfId="27241"/>
    <cellStyle name="Note 14 23" xfId="27242"/>
    <cellStyle name="Note 14 24" xfId="27243"/>
    <cellStyle name="Note 14 25" xfId="27244"/>
    <cellStyle name="Note 14 26" xfId="27245"/>
    <cellStyle name="Note 14 27" xfId="27246"/>
    <cellStyle name="Note 14 28" xfId="27247"/>
    <cellStyle name="Note 14 29" xfId="27248"/>
    <cellStyle name="Note 14 3" xfId="27249"/>
    <cellStyle name="Note 14 30" xfId="27250"/>
    <cellStyle name="Note 14 4" xfId="27251"/>
    <cellStyle name="Note 14 5" xfId="27252"/>
    <cellStyle name="Note 14 6" xfId="27253"/>
    <cellStyle name="Note 14 7" xfId="27254"/>
    <cellStyle name="Note 14 8" xfId="27255"/>
    <cellStyle name="Note 14 9" xfId="27256"/>
    <cellStyle name="Note 15" xfId="27257"/>
    <cellStyle name="Note 15 10" xfId="27258"/>
    <cellStyle name="Note 15 11" xfId="27259"/>
    <cellStyle name="Note 15 12" xfId="27260"/>
    <cellStyle name="Note 15 13" xfId="27261"/>
    <cellStyle name="Note 15 14" xfId="27262"/>
    <cellStyle name="Note 15 15" xfId="27263"/>
    <cellStyle name="Note 15 16" xfId="27264"/>
    <cellStyle name="Note 15 17" xfId="27265"/>
    <cellStyle name="Note 15 18" xfId="27266"/>
    <cellStyle name="Note 15 19" xfId="27267"/>
    <cellStyle name="Note 15 2" xfId="27268"/>
    <cellStyle name="Note 15 2 10" xfId="27269"/>
    <cellStyle name="Note 15 2 11" xfId="27270"/>
    <cellStyle name="Note 15 2 12" xfId="27271"/>
    <cellStyle name="Note 15 2 13" xfId="27272"/>
    <cellStyle name="Note 15 2 14" xfId="27273"/>
    <cellStyle name="Note 15 2 15" xfId="27274"/>
    <cellStyle name="Note 15 2 16" xfId="27275"/>
    <cellStyle name="Note 15 2 17" xfId="27276"/>
    <cellStyle name="Note 15 2 18" xfId="27277"/>
    <cellStyle name="Note 15 2 19" xfId="27278"/>
    <cellStyle name="Note 15 2 2" xfId="27279"/>
    <cellStyle name="Note 15 2 20" xfId="27280"/>
    <cellStyle name="Note 15 2 21" xfId="27281"/>
    <cellStyle name="Note 15 2 22" xfId="27282"/>
    <cellStyle name="Note 15 2 23" xfId="27283"/>
    <cellStyle name="Note 15 2 24" xfId="27284"/>
    <cellStyle name="Note 15 2 25" xfId="27285"/>
    <cellStyle name="Note 15 2 26" xfId="27286"/>
    <cellStyle name="Note 15 2 27" xfId="27287"/>
    <cellStyle name="Note 15 2 28" xfId="27288"/>
    <cellStyle name="Note 15 2 29" xfId="27289"/>
    <cellStyle name="Note 15 2 3" xfId="27290"/>
    <cellStyle name="Note 15 2 4" xfId="27291"/>
    <cellStyle name="Note 15 2 5" xfId="27292"/>
    <cellStyle name="Note 15 2 6" xfId="27293"/>
    <cellStyle name="Note 15 2 7" xfId="27294"/>
    <cellStyle name="Note 15 2 8" xfId="27295"/>
    <cellStyle name="Note 15 2 9" xfId="27296"/>
    <cellStyle name="Note 15 20" xfId="27297"/>
    <cellStyle name="Note 15 21" xfId="27298"/>
    <cellStyle name="Note 15 22" xfId="27299"/>
    <cellStyle name="Note 15 23" xfId="27300"/>
    <cellStyle name="Note 15 24" xfId="27301"/>
    <cellStyle name="Note 15 25" xfId="27302"/>
    <cellStyle name="Note 15 26" xfId="27303"/>
    <cellStyle name="Note 15 27" xfId="27304"/>
    <cellStyle name="Note 15 28" xfId="27305"/>
    <cellStyle name="Note 15 29" xfId="27306"/>
    <cellStyle name="Note 15 3" xfId="27307"/>
    <cellStyle name="Note 15 30" xfId="27308"/>
    <cellStyle name="Note 15 4" xfId="27309"/>
    <cellStyle name="Note 15 5" xfId="27310"/>
    <cellStyle name="Note 15 6" xfId="27311"/>
    <cellStyle name="Note 15 7" xfId="27312"/>
    <cellStyle name="Note 15 8" xfId="27313"/>
    <cellStyle name="Note 15 9" xfId="27314"/>
    <cellStyle name="Note 16" xfId="27315"/>
    <cellStyle name="Note 16 10" xfId="27316"/>
    <cellStyle name="Note 16 11" xfId="27317"/>
    <cellStyle name="Note 16 12" xfId="27318"/>
    <cellStyle name="Note 16 13" xfId="27319"/>
    <cellStyle name="Note 16 14" xfId="27320"/>
    <cellStyle name="Note 16 15" xfId="27321"/>
    <cellStyle name="Note 16 16" xfId="27322"/>
    <cellStyle name="Note 16 17" xfId="27323"/>
    <cellStyle name="Note 16 18" xfId="27324"/>
    <cellStyle name="Note 16 19" xfId="27325"/>
    <cellStyle name="Note 16 2" xfId="27326"/>
    <cellStyle name="Note 16 2 10" xfId="27327"/>
    <cellStyle name="Note 16 2 11" xfId="27328"/>
    <cellStyle name="Note 16 2 12" xfId="27329"/>
    <cellStyle name="Note 16 2 13" xfId="27330"/>
    <cellStyle name="Note 16 2 14" xfId="27331"/>
    <cellStyle name="Note 16 2 15" xfId="27332"/>
    <cellStyle name="Note 16 2 16" xfId="27333"/>
    <cellStyle name="Note 16 2 17" xfId="27334"/>
    <cellStyle name="Note 16 2 18" xfId="27335"/>
    <cellStyle name="Note 16 2 19" xfId="27336"/>
    <cellStyle name="Note 16 2 2" xfId="27337"/>
    <cellStyle name="Note 16 2 20" xfId="27338"/>
    <cellStyle name="Note 16 2 21" xfId="27339"/>
    <cellStyle name="Note 16 2 22" xfId="27340"/>
    <cellStyle name="Note 16 2 23" xfId="27341"/>
    <cellStyle name="Note 16 2 24" xfId="27342"/>
    <cellStyle name="Note 16 2 25" xfId="27343"/>
    <cellStyle name="Note 16 2 26" xfId="27344"/>
    <cellStyle name="Note 16 2 27" xfId="27345"/>
    <cellStyle name="Note 16 2 28" xfId="27346"/>
    <cellStyle name="Note 16 2 29" xfId="27347"/>
    <cellStyle name="Note 16 2 3" xfId="27348"/>
    <cellStyle name="Note 16 2 4" xfId="27349"/>
    <cellStyle name="Note 16 2 5" xfId="27350"/>
    <cellStyle name="Note 16 2 6" xfId="27351"/>
    <cellStyle name="Note 16 2 7" xfId="27352"/>
    <cellStyle name="Note 16 2 8" xfId="27353"/>
    <cellStyle name="Note 16 2 9" xfId="27354"/>
    <cellStyle name="Note 16 20" xfId="27355"/>
    <cellStyle name="Note 16 21" xfId="27356"/>
    <cellStyle name="Note 16 22" xfId="27357"/>
    <cellStyle name="Note 16 23" xfId="27358"/>
    <cellStyle name="Note 16 24" xfId="27359"/>
    <cellStyle name="Note 16 25" xfId="27360"/>
    <cellStyle name="Note 16 26" xfId="27361"/>
    <cellStyle name="Note 16 27" xfId="27362"/>
    <cellStyle name="Note 16 28" xfId="27363"/>
    <cellStyle name="Note 16 29" xfId="27364"/>
    <cellStyle name="Note 16 3" xfId="27365"/>
    <cellStyle name="Note 16 30" xfId="27366"/>
    <cellStyle name="Note 16 4" xfId="27367"/>
    <cellStyle name="Note 16 5" xfId="27368"/>
    <cellStyle name="Note 16 6" xfId="27369"/>
    <cellStyle name="Note 16 7" xfId="27370"/>
    <cellStyle name="Note 16 8" xfId="27371"/>
    <cellStyle name="Note 16 9" xfId="27372"/>
    <cellStyle name="Note 17" xfId="27373"/>
    <cellStyle name="Note 17 10" xfId="27374"/>
    <cellStyle name="Note 17 11" xfId="27375"/>
    <cellStyle name="Note 17 12" xfId="27376"/>
    <cellStyle name="Note 17 13" xfId="27377"/>
    <cellStyle name="Note 17 14" xfId="27378"/>
    <cellStyle name="Note 17 15" xfId="27379"/>
    <cellStyle name="Note 17 16" xfId="27380"/>
    <cellStyle name="Note 17 17" xfId="27381"/>
    <cellStyle name="Note 17 18" xfId="27382"/>
    <cellStyle name="Note 17 19" xfId="27383"/>
    <cellStyle name="Note 17 2" xfId="27384"/>
    <cellStyle name="Note 17 2 10" xfId="27385"/>
    <cellStyle name="Note 17 2 11" xfId="27386"/>
    <cellStyle name="Note 17 2 12" xfId="27387"/>
    <cellStyle name="Note 17 2 13" xfId="27388"/>
    <cellStyle name="Note 17 2 14" xfId="27389"/>
    <cellStyle name="Note 17 2 15" xfId="27390"/>
    <cellStyle name="Note 17 2 16" xfId="27391"/>
    <cellStyle name="Note 17 2 17" xfId="27392"/>
    <cellStyle name="Note 17 2 18" xfId="27393"/>
    <cellStyle name="Note 17 2 19" xfId="27394"/>
    <cellStyle name="Note 17 2 2" xfId="27395"/>
    <cellStyle name="Note 17 2 20" xfId="27396"/>
    <cellStyle name="Note 17 2 21" xfId="27397"/>
    <cellStyle name="Note 17 2 22" xfId="27398"/>
    <cellStyle name="Note 17 2 23" xfId="27399"/>
    <cellStyle name="Note 17 2 24" xfId="27400"/>
    <cellStyle name="Note 17 2 25" xfId="27401"/>
    <cellStyle name="Note 17 2 26" xfId="27402"/>
    <cellStyle name="Note 17 2 27" xfId="27403"/>
    <cellStyle name="Note 17 2 28" xfId="27404"/>
    <cellStyle name="Note 17 2 29" xfId="27405"/>
    <cellStyle name="Note 17 2 3" xfId="27406"/>
    <cellStyle name="Note 17 2 4" xfId="27407"/>
    <cellStyle name="Note 17 2 5" xfId="27408"/>
    <cellStyle name="Note 17 2 6" xfId="27409"/>
    <cellStyle name="Note 17 2 7" xfId="27410"/>
    <cellStyle name="Note 17 2 8" xfId="27411"/>
    <cellStyle name="Note 17 2 9" xfId="27412"/>
    <cellStyle name="Note 17 20" xfId="27413"/>
    <cellStyle name="Note 17 21" xfId="27414"/>
    <cellStyle name="Note 17 22" xfId="27415"/>
    <cellStyle name="Note 17 23" xfId="27416"/>
    <cellStyle name="Note 17 24" xfId="27417"/>
    <cellStyle name="Note 17 25" xfId="27418"/>
    <cellStyle name="Note 17 26" xfId="27419"/>
    <cellStyle name="Note 17 27" xfId="27420"/>
    <cellStyle name="Note 17 28" xfId="27421"/>
    <cellStyle name="Note 17 29" xfId="27422"/>
    <cellStyle name="Note 17 3" xfId="27423"/>
    <cellStyle name="Note 17 30" xfId="27424"/>
    <cellStyle name="Note 17 4" xfId="27425"/>
    <cellStyle name="Note 17 5" xfId="27426"/>
    <cellStyle name="Note 17 6" xfId="27427"/>
    <cellStyle name="Note 17 7" xfId="27428"/>
    <cellStyle name="Note 17 8" xfId="27429"/>
    <cellStyle name="Note 17 9" xfId="27430"/>
    <cellStyle name="Note 18" xfId="27431"/>
    <cellStyle name="Note 18 10" xfId="27432"/>
    <cellStyle name="Note 18 11" xfId="27433"/>
    <cellStyle name="Note 18 12" xfId="27434"/>
    <cellStyle name="Note 18 13" xfId="27435"/>
    <cellStyle name="Note 18 14" xfId="27436"/>
    <cellStyle name="Note 18 15" xfId="27437"/>
    <cellStyle name="Note 18 16" xfId="27438"/>
    <cellStyle name="Note 18 17" xfId="27439"/>
    <cellStyle name="Note 18 18" xfId="27440"/>
    <cellStyle name="Note 18 19" xfId="27441"/>
    <cellStyle name="Note 18 2" xfId="27442"/>
    <cellStyle name="Note 18 2 10" xfId="27443"/>
    <cellStyle name="Note 18 2 11" xfId="27444"/>
    <cellStyle name="Note 18 2 12" xfId="27445"/>
    <cellStyle name="Note 18 2 13" xfId="27446"/>
    <cellStyle name="Note 18 2 14" xfId="27447"/>
    <cellStyle name="Note 18 2 15" xfId="27448"/>
    <cellStyle name="Note 18 2 16" xfId="27449"/>
    <cellStyle name="Note 18 2 17" xfId="27450"/>
    <cellStyle name="Note 18 2 18" xfId="27451"/>
    <cellStyle name="Note 18 2 19" xfId="27452"/>
    <cellStyle name="Note 18 2 2" xfId="27453"/>
    <cellStyle name="Note 18 2 20" xfId="27454"/>
    <cellStyle name="Note 18 2 21" xfId="27455"/>
    <cellStyle name="Note 18 2 22" xfId="27456"/>
    <cellStyle name="Note 18 2 23" xfId="27457"/>
    <cellStyle name="Note 18 2 24" xfId="27458"/>
    <cellStyle name="Note 18 2 25" xfId="27459"/>
    <cellStyle name="Note 18 2 26" xfId="27460"/>
    <cellStyle name="Note 18 2 27" xfId="27461"/>
    <cellStyle name="Note 18 2 28" xfId="27462"/>
    <cellStyle name="Note 18 2 29" xfId="27463"/>
    <cellStyle name="Note 18 2 3" xfId="27464"/>
    <cellStyle name="Note 18 2 4" xfId="27465"/>
    <cellStyle name="Note 18 2 5" xfId="27466"/>
    <cellStyle name="Note 18 2 6" xfId="27467"/>
    <cellStyle name="Note 18 2 7" xfId="27468"/>
    <cellStyle name="Note 18 2 8" xfId="27469"/>
    <cellStyle name="Note 18 2 9" xfId="27470"/>
    <cellStyle name="Note 18 20" xfId="27471"/>
    <cellStyle name="Note 18 21" xfId="27472"/>
    <cellStyle name="Note 18 22" xfId="27473"/>
    <cellStyle name="Note 18 23" xfId="27474"/>
    <cellStyle name="Note 18 24" xfId="27475"/>
    <cellStyle name="Note 18 25" xfId="27476"/>
    <cellStyle name="Note 18 26" xfId="27477"/>
    <cellStyle name="Note 18 27" xfId="27478"/>
    <cellStyle name="Note 18 28" xfId="27479"/>
    <cellStyle name="Note 18 29" xfId="27480"/>
    <cellStyle name="Note 18 3" xfId="27481"/>
    <cellStyle name="Note 18 30" xfId="27482"/>
    <cellStyle name="Note 18 4" xfId="27483"/>
    <cellStyle name="Note 18 5" xfId="27484"/>
    <cellStyle name="Note 18 6" xfId="27485"/>
    <cellStyle name="Note 18 7" xfId="27486"/>
    <cellStyle name="Note 18 8" xfId="27487"/>
    <cellStyle name="Note 18 9" xfId="27488"/>
    <cellStyle name="Note 19" xfId="27489"/>
    <cellStyle name="Note 2" xfId="27490"/>
    <cellStyle name="Note 2 10" xfId="27491"/>
    <cellStyle name="Note 2 11" xfId="27492"/>
    <cellStyle name="Note 2 12" xfId="27493"/>
    <cellStyle name="Note 2 13" xfId="27494"/>
    <cellStyle name="Note 2 14" xfId="27495"/>
    <cellStyle name="Note 2 15" xfId="27496"/>
    <cellStyle name="Note 2 16" xfId="27497"/>
    <cellStyle name="Note 2 17" xfId="27498"/>
    <cellStyle name="Note 2 18" xfId="27499"/>
    <cellStyle name="Note 2 19" xfId="27500"/>
    <cellStyle name="Note 2 2" xfId="27501"/>
    <cellStyle name="Note 2 2 10" xfId="27502"/>
    <cellStyle name="Note 2 2 11" xfId="27503"/>
    <cellStyle name="Note 2 2 12" xfId="27504"/>
    <cellStyle name="Note 2 2 13" xfId="27505"/>
    <cellStyle name="Note 2 2 14" xfId="27506"/>
    <cellStyle name="Note 2 2 15" xfId="27507"/>
    <cellStyle name="Note 2 2 16" xfId="27508"/>
    <cellStyle name="Note 2 2 17" xfId="27509"/>
    <cellStyle name="Note 2 2 18" xfId="27510"/>
    <cellStyle name="Note 2 2 19" xfId="27511"/>
    <cellStyle name="Note 2 2 2" xfId="27512"/>
    <cellStyle name="Note 2 2 2 10" xfId="27513"/>
    <cellStyle name="Note 2 2 2 11" xfId="27514"/>
    <cellStyle name="Note 2 2 2 12" xfId="27515"/>
    <cellStyle name="Note 2 2 2 13" xfId="27516"/>
    <cellStyle name="Note 2 2 2 14" xfId="27517"/>
    <cellStyle name="Note 2 2 2 15" xfId="27518"/>
    <cellStyle name="Note 2 2 2 16" xfId="27519"/>
    <cellStyle name="Note 2 2 2 17" xfId="27520"/>
    <cellStyle name="Note 2 2 2 18" xfId="27521"/>
    <cellStyle name="Note 2 2 2 19" xfId="27522"/>
    <cellStyle name="Note 2 2 2 2" xfId="27523"/>
    <cellStyle name="Note 2 2 2 2 10" xfId="27524"/>
    <cellStyle name="Note 2 2 2 2 11" xfId="27525"/>
    <cellStyle name="Note 2 2 2 2 12" xfId="27526"/>
    <cellStyle name="Note 2 2 2 2 13" xfId="27527"/>
    <cellStyle name="Note 2 2 2 2 14" xfId="27528"/>
    <cellStyle name="Note 2 2 2 2 15" xfId="27529"/>
    <cellStyle name="Note 2 2 2 2 16" xfId="27530"/>
    <cellStyle name="Note 2 2 2 2 17" xfId="27531"/>
    <cellStyle name="Note 2 2 2 2 18" xfId="27532"/>
    <cellStyle name="Note 2 2 2 2 19" xfId="27533"/>
    <cellStyle name="Note 2 2 2 2 2" xfId="27534"/>
    <cellStyle name="Note 2 2 2 2 20" xfId="27535"/>
    <cellStyle name="Note 2 2 2 2 21" xfId="27536"/>
    <cellStyle name="Note 2 2 2 2 22" xfId="27537"/>
    <cellStyle name="Note 2 2 2 2 23" xfId="27538"/>
    <cellStyle name="Note 2 2 2 2 24" xfId="27539"/>
    <cellStyle name="Note 2 2 2 2 25" xfId="27540"/>
    <cellStyle name="Note 2 2 2 2 26" xfId="27541"/>
    <cellStyle name="Note 2 2 2 2 27" xfId="27542"/>
    <cellStyle name="Note 2 2 2 2 28" xfId="27543"/>
    <cellStyle name="Note 2 2 2 2 29" xfId="27544"/>
    <cellStyle name="Note 2 2 2 2 3" xfId="27545"/>
    <cellStyle name="Note 2 2 2 2 4" xfId="27546"/>
    <cellStyle name="Note 2 2 2 2 5" xfId="27547"/>
    <cellStyle name="Note 2 2 2 2 6" xfId="27548"/>
    <cellStyle name="Note 2 2 2 2 7" xfId="27549"/>
    <cellStyle name="Note 2 2 2 2 8" xfId="27550"/>
    <cellStyle name="Note 2 2 2 2 9" xfId="27551"/>
    <cellStyle name="Note 2 2 2 20" xfId="27552"/>
    <cellStyle name="Note 2 2 2 21" xfId="27553"/>
    <cellStyle name="Note 2 2 2 22" xfId="27554"/>
    <cellStyle name="Note 2 2 2 23" xfId="27555"/>
    <cellStyle name="Note 2 2 2 24" xfId="27556"/>
    <cellStyle name="Note 2 2 2 25" xfId="27557"/>
    <cellStyle name="Note 2 2 2 26" xfId="27558"/>
    <cellStyle name="Note 2 2 2 27" xfId="27559"/>
    <cellStyle name="Note 2 2 2 28" xfId="27560"/>
    <cellStyle name="Note 2 2 2 29" xfId="27561"/>
    <cellStyle name="Note 2 2 2 3" xfId="27562"/>
    <cellStyle name="Note 2 2 2 30" xfId="27563"/>
    <cellStyle name="Note 2 2 2 4" xfId="27564"/>
    <cellStyle name="Note 2 2 2 5" xfId="27565"/>
    <cellStyle name="Note 2 2 2 6" xfId="27566"/>
    <cellStyle name="Note 2 2 2 7" xfId="27567"/>
    <cellStyle name="Note 2 2 2 8" xfId="27568"/>
    <cellStyle name="Note 2 2 2 9" xfId="27569"/>
    <cellStyle name="Note 2 2 20" xfId="27570"/>
    <cellStyle name="Note 2 2 21" xfId="27571"/>
    <cellStyle name="Note 2 2 22" xfId="27572"/>
    <cellStyle name="Note 2 2 23" xfId="27573"/>
    <cellStyle name="Note 2 2 24" xfId="27574"/>
    <cellStyle name="Note 2 2 25" xfId="27575"/>
    <cellStyle name="Note 2 2 26" xfId="27576"/>
    <cellStyle name="Note 2 2 27" xfId="27577"/>
    <cellStyle name="Note 2 2 28" xfId="27578"/>
    <cellStyle name="Note 2 2 29" xfId="27579"/>
    <cellStyle name="Note 2 2 3" xfId="27580"/>
    <cellStyle name="Note 2 2 3 10" xfId="27581"/>
    <cellStyle name="Note 2 2 3 11" xfId="27582"/>
    <cellStyle name="Note 2 2 3 12" xfId="27583"/>
    <cellStyle name="Note 2 2 3 13" xfId="27584"/>
    <cellStyle name="Note 2 2 3 14" xfId="27585"/>
    <cellStyle name="Note 2 2 3 15" xfId="27586"/>
    <cellStyle name="Note 2 2 3 16" xfId="27587"/>
    <cellStyle name="Note 2 2 3 17" xfId="27588"/>
    <cellStyle name="Note 2 2 3 18" xfId="27589"/>
    <cellStyle name="Note 2 2 3 19" xfId="27590"/>
    <cellStyle name="Note 2 2 3 2" xfId="27591"/>
    <cellStyle name="Note 2 2 3 2 10" xfId="27592"/>
    <cellStyle name="Note 2 2 3 2 11" xfId="27593"/>
    <cellStyle name="Note 2 2 3 2 12" xfId="27594"/>
    <cellStyle name="Note 2 2 3 2 13" xfId="27595"/>
    <cellStyle name="Note 2 2 3 2 14" xfId="27596"/>
    <cellStyle name="Note 2 2 3 2 15" xfId="27597"/>
    <cellStyle name="Note 2 2 3 2 16" xfId="27598"/>
    <cellStyle name="Note 2 2 3 2 17" xfId="27599"/>
    <cellStyle name="Note 2 2 3 2 18" xfId="27600"/>
    <cellStyle name="Note 2 2 3 2 19" xfId="27601"/>
    <cellStyle name="Note 2 2 3 2 2" xfId="27602"/>
    <cellStyle name="Note 2 2 3 2 20" xfId="27603"/>
    <cellStyle name="Note 2 2 3 2 21" xfId="27604"/>
    <cellStyle name="Note 2 2 3 2 22" xfId="27605"/>
    <cellStyle name="Note 2 2 3 2 23" xfId="27606"/>
    <cellStyle name="Note 2 2 3 2 24" xfId="27607"/>
    <cellStyle name="Note 2 2 3 2 25" xfId="27608"/>
    <cellStyle name="Note 2 2 3 2 26" xfId="27609"/>
    <cellStyle name="Note 2 2 3 2 27" xfId="27610"/>
    <cellStyle name="Note 2 2 3 2 28" xfId="27611"/>
    <cellStyle name="Note 2 2 3 2 29" xfId="27612"/>
    <cellStyle name="Note 2 2 3 2 3" xfId="27613"/>
    <cellStyle name="Note 2 2 3 2 4" xfId="27614"/>
    <cellStyle name="Note 2 2 3 2 5" xfId="27615"/>
    <cellStyle name="Note 2 2 3 2 6" xfId="27616"/>
    <cellStyle name="Note 2 2 3 2 7" xfId="27617"/>
    <cellStyle name="Note 2 2 3 2 8" xfId="27618"/>
    <cellStyle name="Note 2 2 3 2 9" xfId="27619"/>
    <cellStyle name="Note 2 2 3 20" xfId="27620"/>
    <cellStyle name="Note 2 2 3 21" xfId="27621"/>
    <cellStyle name="Note 2 2 3 22" xfId="27622"/>
    <cellStyle name="Note 2 2 3 23" xfId="27623"/>
    <cellStyle name="Note 2 2 3 24" xfId="27624"/>
    <cellStyle name="Note 2 2 3 25" xfId="27625"/>
    <cellStyle name="Note 2 2 3 26" xfId="27626"/>
    <cellStyle name="Note 2 2 3 27" xfId="27627"/>
    <cellStyle name="Note 2 2 3 28" xfId="27628"/>
    <cellStyle name="Note 2 2 3 29" xfId="27629"/>
    <cellStyle name="Note 2 2 3 3" xfId="27630"/>
    <cellStyle name="Note 2 2 3 30" xfId="27631"/>
    <cellStyle name="Note 2 2 3 4" xfId="27632"/>
    <cellStyle name="Note 2 2 3 5" xfId="27633"/>
    <cellStyle name="Note 2 2 3 6" xfId="27634"/>
    <cellStyle name="Note 2 2 3 7" xfId="27635"/>
    <cellStyle name="Note 2 2 3 8" xfId="27636"/>
    <cellStyle name="Note 2 2 3 9" xfId="27637"/>
    <cellStyle name="Note 2 2 30" xfId="27638"/>
    <cellStyle name="Note 2 2 31" xfId="27639"/>
    <cellStyle name="Note 2 2 32" xfId="27640"/>
    <cellStyle name="Note 2 2 4" xfId="27641"/>
    <cellStyle name="Note 2 2 4 10" xfId="27642"/>
    <cellStyle name="Note 2 2 4 11" xfId="27643"/>
    <cellStyle name="Note 2 2 4 12" xfId="27644"/>
    <cellStyle name="Note 2 2 4 13" xfId="27645"/>
    <cellStyle name="Note 2 2 4 14" xfId="27646"/>
    <cellStyle name="Note 2 2 4 15" xfId="27647"/>
    <cellStyle name="Note 2 2 4 16" xfId="27648"/>
    <cellStyle name="Note 2 2 4 17" xfId="27649"/>
    <cellStyle name="Note 2 2 4 18" xfId="27650"/>
    <cellStyle name="Note 2 2 4 19" xfId="27651"/>
    <cellStyle name="Note 2 2 4 2" xfId="27652"/>
    <cellStyle name="Note 2 2 4 20" xfId="27653"/>
    <cellStyle name="Note 2 2 4 21" xfId="27654"/>
    <cellStyle name="Note 2 2 4 22" xfId="27655"/>
    <cellStyle name="Note 2 2 4 23" xfId="27656"/>
    <cellStyle name="Note 2 2 4 24" xfId="27657"/>
    <cellStyle name="Note 2 2 4 25" xfId="27658"/>
    <cellStyle name="Note 2 2 4 26" xfId="27659"/>
    <cellStyle name="Note 2 2 4 27" xfId="27660"/>
    <cellStyle name="Note 2 2 4 28" xfId="27661"/>
    <cellStyle name="Note 2 2 4 29" xfId="27662"/>
    <cellStyle name="Note 2 2 4 3" xfId="27663"/>
    <cellStyle name="Note 2 2 4 4" xfId="27664"/>
    <cellStyle name="Note 2 2 4 5" xfId="27665"/>
    <cellStyle name="Note 2 2 4 6" xfId="27666"/>
    <cellStyle name="Note 2 2 4 7" xfId="27667"/>
    <cellStyle name="Note 2 2 4 8" xfId="27668"/>
    <cellStyle name="Note 2 2 4 9" xfId="27669"/>
    <cellStyle name="Note 2 2 5" xfId="27670"/>
    <cellStyle name="Note 2 2 6" xfId="27671"/>
    <cellStyle name="Note 2 2 7" xfId="27672"/>
    <cellStyle name="Note 2 2 8" xfId="27673"/>
    <cellStyle name="Note 2 2 9" xfId="27674"/>
    <cellStyle name="Note 2 20" xfId="27675"/>
    <cellStyle name="Note 2 21" xfId="27676"/>
    <cellStyle name="Note 2 22" xfId="27677"/>
    <cellStyle name="Note 2 23" xfId="27678"/>
    <cellStyle name="Note 2 24" xfId="27679"/>
    <cellStyle name="Note 2 25" xfId="27680"/>
    <cellStyle name="Note 2 26" xfId="27681"/>
    <cellStyle name="Note 2 27" xfId="27682"/>
    <cellStyle name="Note 2 28" xfId="27683"/>
    <cellStyle name="Note 2 29" xfId="27684"/>
    <cellStyle name="Note 2 3" xfId="27685"/>
    <cellStyle name="Note 2 3 10" xfId="27686"/>
    <cellStyle name="Note 2 3 11" xfId="27687"/>
    <cellStyle name="Note 2 3 12" xfId="27688"/>
    <cellStyle name="Note 2 3 13" xfId="27689"/>
    <cellStyle name="Note 2 3 14" xfId="27690"/>
    <cellStyle name="Note 2 3 15" xfId="27691"/>
    <cellStyle name="Note 2 3 16" xfId="27692"/>
    <cellStyle name="Note 2 3 17" xfId="27693"/>
    <cellStyle name="Note 2 3 18" xfId="27694"/>
    <cellStyle name="Note 2 3 19" xfId="27695"/>
    <cellStyle name="Note 2 3 2" xfId="27696"/>
    <cellStyle name="Note 2 3 2 10" xfId="27697"/>
    <cellStyle name="Note 2 3 2 11" xfId="27698"/>
    <cellStyle name="Note 2 3 2 12" xfId="27699"/>
    <cellStyle name="Note 2 3 2 13" xfId="27700"/>
    <cellStyle name="Note 2 3 2 14" xfId="27701"/>
    <cellStyle name="Note 2 3 2 15" xfId="27702"/>
    <cellStyle name="Note 2 3 2 16" xfId="27703"/>
    <cellStyle name="Note 2 3 2 17" xfId="27704"/>
    <cellStyle name="Note 2 3 2 18" xfId="27705"/>
    <cellStyle name="Note 2 3 2 19" xfId="27706"/>
    <cellStyle name="Note 2 3 2 2" xfId="27707"/>
    <cellStyle name="Note 2 3 2 2 10" xfId="27708"/>
    <cellStyle name="Note 2 3 2 2 11" xfId="27709"/>
    <cellStyle name="Note 2 3 2 2 12" xfId="27710"/>
    <cellStyle name="Note 2 3 2 2 13" xfId="27711"/>
    <cellStyle name="Note 2 3 2 2 14" xfId="27712"/>
    <cellStyle name="Note 2 3 2 2 15" xfId="27713"/>
    <cellStyle name="Note 2 3 2 2 16" xfId="27714"/>
    <cellStyle name="Note 2 3 2 2 17" xfId="27715"/>
    <cellStyle name="Note 2 3 2 2 18" xfId="27716"/>
    <cellStyle name="Note 2 3 2 2 19" xfId="27717"/>
    <cellStyle name="Note 2 3 2 2 2" xfId="27718"/>
    <cellStyle name="Note 2 3 2 2 20" xfId="27719"/>
    <cellStyle name="Note 2 3 2 2 21" xfId="27720"/>
    <cellStyle name="Note 2 3 2 2 22" xfId="27721"/>
    <cellStyle name="Note 2 3 2 2 23" xfId="27722"/>
    <cellStyle name="Note 2 3 2 2 24" xfId="27723"/>
    <cellStyle name="Note 2 3 2 2 25" xfId="27724"/>
    <cellStyle name="Note 2 3 2 2 26" xfId="27725"/>
    <cellStyle name="Note 2 3 2 2 27" xfId="27726"/>
    <cellStyle name="Note 2 3 2 2 28" xfId="27727"/>
    <cellStyle name="Note 2 3 2 2 29" xfId="27728"/>
    <cellStyle name="Note 2 3 2 2 3" xfId="27729"/>
    <cellStyle name="Note 2 3 2 2 4" xfId="27730"/>
    <cellStyle name="Note 2 3 2 2 5" xfId="27731"/>
    <cellStyle name="Note 2 3 2 2 6" xfId="27732"/>
    <cellStyle name="Note 2 3 2 2 7" xfId="27733"/>
    <cellStyle name="Note 2 3 2 2 8" xfId="27734"/>
    <cellStyle name="Note 2 3 2 2 9" xfId="27735"/>
    <cellStyle name="Note 2 3 2 20" xfId="27736"/>
    <cellStyle name="Note 2 3 2 21" xfId="27737"/>
    <cellStyle name="Note 2 3 2 22" xfId="27738"/>
    <cellStyle name="Note 2 3 2 23" xfId="27739"/>
    <cellStyle name="Note 2 3 2 24" xfId="27740"/>
    <cellStyle name="Note 2 3 2 25" xfId="27741"/>
    <cellStyle name="Note 2 3 2 26" xfId="27742"/>
    <cellStyle name="Note 2 3 2 27" xfId="27743"/>
    <cellStyle name="Note 2 3 2 28" xfId="27744"/>
    <cellStyle name="Note 2 3 2 29" xfId="27745"/>
    <cellStyle name="Note 2 3 2 3" xfId="27746"/>
    <cellStyle name="Note 2 3 2 30" xfId="27747"/>
    <cellStyle name="Note 2 3 2 4" xfId="27748"/>
    <cellStyle name="Note 2 3 2 5" xfId="27749"/>
    <cellStyle name="Note 2 3 2 6" xfId="27750"/>
    <cellStyle name="Note 2 3 2 7" xfId="27751"/>
    <cellStyle name="Note 2 3 2 8" xfId="27752"/>
    <cellStyle name="Note 2 3 2 9" xfId="27753"/>
    <cellStyle name="Note 2 3 20" xfId="27754"/>
    <cellStyle name="Note 2 3 21" xfId="27755"/>
    <cellStyle name="Note 2 3 22" xfId="27756"/>
    <cellStyle name="Note 2 3 23" xfId="27757"/>
    <cellStyle name="Note 2 3 24" xfId="27758"/>
    <cellStyle name="Note 2 3 25" xfId="27759"/>
    <cellStyle name="Note 2 3 26" xfId="27760"/>
    <cellStyle name="Note 2 3 27" xfId="27761"/>
    <cellStyle name="Note 2 3 28" xfId="27762"/>
    <cellStyle name="Note 2 3 29" xfId="27763"/>
    <cellStyle name="Note 2 3 3" xfId="27764"/>
    <cellStyle name="Note 2 3 3 10" xfId="27765"/>
    <cellStyle name="Note 2 3 3 11" xfId="27766"/>
    <cellStyle name="Note 2 3 3 12" xfId="27767"/>
    <cellStyle name="Note 2 3 3 13" xfId="27768"/>
    <cellStyle name="Note 2 3 3 14" xfId="27769"/>
    <cellStyle name="Note 2 3 3 15" xfId="27770"/>
    <cellStyle name="Note 2 3 3 16" xfId="27771"/>
    <cellStyle name="Note 2 3 3 17" xfId="27772"/>
    <cellStyle name="Note 2 3 3 18" xfId="27773"/>
    <cellStyle name="Note 2 3 3 19" xfId="27774"/>
    <cellStyle name="Note 2 3 3 2" xfId="27775"/>
    <cellStyle name="Note 2 3 3 2 10" xfId="27776"/>
    <cellStyle name="Note 2 3 3 2 11" xfId="27777"/>
    <cellStyle name="Note 2 3 3 2 12" xfId="27778"/>
    <cellStyle name="Note 2 3 3 2 13" xfId="27779"/>
    <cellStyle name="Note 2 3 3 2 14" xfId="27780"/>
    <cellStyle name="Note 2 3 3 2 15" xfId="27781"/>
    <cellStyle name="Note 2 3 3 2 16" xfId="27782"/>
    <cellStyle name="Note 2 3 3 2 17" xfId="27783"/>
    <cellStyle name="Note 2 3 3 2 18" xfId="27784"/>
    <cellStyle name="Note 2 3 3 2 19" xfId="27785"/>
    <cellStyle name="Note 2 3 3 2 2" xfId="27786"/>
    <cellStyle name="Note 2 3 3 2 20" xfId="27787"/>
    <cellStyle name="Note 2 3 3 2 21" xfId="27788"/>
    <cellStyle name="Note 2 3 3 2 22" xfId="27789"/>
    <cellStyle name="Note 2 3 3 2 23" xfId="27790"/>
    <cellStyle name="Note 2 3 3 2 24" xfId="27791"/>
    <cellStyle name="Note 2 3 3 2 25" xfId="27792"/>
    <cellStyle name="Note 2 3 3 2 26" xfId="27793"/>
    <cellStyle name="Note 2 3 3 2 27" xfId="27794"/>
    <cellStyle name="Note 2 3 3 2 28" xfId="27795"/>
    <cellStyle name="Note 2 3 3 2 29" xfId="27796"/>
    <cellStyle name="Note 2 3 3 2 3" xfId="27797"/>
    <cellStyle name="Note 2 3 3 2 4" xfId="27798"/>
    <cellStyle name="Note 2 3 3 2 5" xfId="27799"/>
    <cellStyle name="Note 2 3 3 2 6" xfId="27800"/>
    <cellStyle name="Note 2 3 3 2 7" xfId="27801"/>
    <cellStyle name="Note 2 3 3 2 8" xfId="27802"/>
    <cellStyle name="Note 2 3 3 2 9" xfId="27803"/>
    <cellStyle name="Note 2 3 3 20" xfId="27804"/>
    <cellStyle name="Note 2 3 3 21" xfId="27805"/>
    <cellStyle name="Note 2 3 3 22" xfId="27806"/>
    <cellStyle name="Note 2 3 3 23" xfId="27807"/>
    <cellStyle name="Note 2 3 3 24" xfId="27808"/>
    <cellStyle name="Note 2 3 3 25" xfId="27809"/>
    <cellStyle name="Note 2 3 3 26" xfId="27810"/>
    <cellStyle name="Note 2 3 3 27" xfId="27811"/>
    <cellStyle name="Note 2 3 3 28" xfId="27812"/>
    <cellStyle name="Note 2 3 3 29" xfId="27813"/>
    <cellStyle name="Note 2 3 3 3" xfId="27814"/>
    <cellStyle name="Note 2 3 3 30" xfId="27815"/>
    <cellStyle name="Note 2 3 3 4" xfId="27816"/>
    <cellStyle name="Note 2 3 3 5" xfId="27817"/>
    <cellStyle name="Note 2 3 3 6" xfId="27818"/>
    <cellStyle name="Note 2 3 3 7" xfId="27819"/>
    <cellStyle name="Note 2 3 3 8" xfId="27820"/>
    <cellStyle name="Note 2 3 3 9" xfId="27821"/>
    <cellStyle name="Note 2 3 30" xfId="27822"/>
    <cellStyle name="Note 2 3 31" xfId="27823"/>
    <cellStyle name="Note 2 3 32" xfId="27824"/>
    <cellStyle name="Note 2 3 4" xfId="27825"/>
    <cellStyle name="Note 2 3 4 10" xfId="27826"/>
    <cellStyle name="Note 2 3 4 11" xfId="27827"/>
    <cellStyle name="Note 2 3 4 12" xfId="27828"/>
    <cellStyle name="Note 2 3 4 13" xfId="27829"/>
    <cellStyle name="Note 2 3 4 14" xfId="27830"/>
    <cellStyle name="Note 2 3 4 15" xfId="27831"/>
    <cellStyle name="Note 2 3 4 16" xfId="27832"/>
    <cellStyle name="Note 2 3 4 17" xfId="27833"/>
    <cellStyle name="Note 2 3 4 18" xfId="27834"/>
    <cellStyle name="Note 2 3 4 19" xfId="27835"/>
    <cellStyle name="Note 2 3 4 2" xfId="27836"/>
    <cellStyle name="Note 2 3 4 20" xfId="27837"/>
    <cellStyle name="Note 2 3 4 21" xfId="27838"/>
    <cellStyle name="Note 2 3 4 22" xfId="27839"/>
    <cellStyle name="Note 2 3 4 23" xfId="27840"/>
    <cellStyle name="Note 2 3 4 24" xfId="27841"/>
    <cellStyle name="Note 2 3 4 25" xfId="27842"/>
    <cellStyle name="Note 2 3 4 26" xfId="27843"/>
    <cellStyle name="Note 2 3 4 27" xfId="27844"/>
    <cellStyle name="Note 2 3 4 28" xfId="27845"/>
    <cellStyle name="Note 2 3 4 29" xfId="27846"/>
    <cellStyle name="Note 2 3 4 3" xfId="27847"/>
    <cellStyle name="Note 2 3 4 4" xfId="27848"/>
    <cellStyle name="Note 2 3 4 5" xfId="27849"/>
    <cellStyle name="Note 2 3 4 6" xfId="27850"/>
    <cellStyle name="Note 2 3 4 7" xfId="27851"/>
    <cellStyle name="Note 2 3 4 8" xfId="27852"/>
    <cellStyle name="Note 2 3 4 9" xfId="27853"/>
    <cellStyle name="Note 2 3 5" xfId="27854"/>
    <cellStyle name="Note 2 3 6" xfId="27855"/>
    <cellStyle name="Note 2 3 7" xfId="27856"/>
    <cellStyle name="Note 2 3 8" xfId="27857"/>
    <cellStyle name="Note 2 3 9" xfId="27858"/>
    <cellStyle name="Note 2 30" xfId="27859"/>
    <cellStyle name="Note 2 31" xfId="27860"/>
    <cellStyle name="Note 2 32" xfId="27861"/>
    <cellStyle name="Note 2 33" xfId="27862"/>
    <cellStyle name="Note 2 34" xfId="27863"/>
    <cellStyle name="Note 2 35" xfId="27864"/>
    <cellStyle name="Note 2 36" xfId="27865"/>
    <cellStyle name="Note 2 4" xfId="27866"/>
    <cellStyle name="Note 2 4 10" xfId="27867"/>
    <cellStyle name="Note 2 4 11" xfId="27868"/>
    <cellStyle name="Note 2 4 12" xfId="27869"/>
    <cellStyle name="Note 2 4 13" xfId="27870"/>
    <cellStyle name="Note 2 4 14" xfId="27871"/>
    <cellStyle name="Note 2 4 15" xfId="27872"/>
    <cellStyle name="Note 2 4 16" xfId="27873"/>
    <cellStyle name="Note 2 4 17" xfId="27874"/>
    <cellStyle name="Note 2 4 18" xfId="27875"/>
    <cellStyle name="Note 2 4 19" xfId="27876"/>
    <cellStyle name="Note 2 4 2" xfId="27877"/>
    <cellStyle name="Note 2 4 2 10" xfId="27878"/>
    <cellStyle name="Note 2 4 2 11" xfId="27879"/>
    <cellStyle name="Note 2 4 2 12" xfId="27880"/>
    <cellStyle name="Note 2 4 2 13" xfId="27881"/>
    <cellStyle name="Note 2 4 2 14" xfId="27882"/>
    <cellStyle name="Note 2 4 2 15" xfId="27883"/>
    <cellStyle name="Note 2 4 2 16" xfId="27884"/>
    <cellStyle name="Note 2 4 2 17" xfId="27885"/>
    <cellStyle name="Note 2 4 2 18" xfId="27886"/>
    <cellStyle name="Note 2 4 2 19" xfId="27887"/>
    <cellStyle name="Note 2 4 2 2" xfId="27888"/>
    <cellStyle name="Note 2 4 2 2 10" xfId="27889"/>
    <cellStyle name="Note 2 4 2 2 11" xfId="27890"/>
    <cellStyle name="Note 2 4 2 2 12" xfId="27891"/>
    <cellStyle name="Note 2 4 2 2 13" xfId="27892"/>
    <cellStyle name="Note 2 4 2 2 14" xfId="27893"/>
    <cellStyle name="Note 2 4 2 2 15" xfId="27894"/>
    <cellStyle name="Note 2 4 2 2 16" xfId="27895"/>
    <cellStyle name="Note 2 4 2 2 17" xfId="27896"/>
    <cellStyle name="Note 2 4 2 2 18" xfId="27897"/>
    <cellStyle name="Note 2 4 2 2 19" xfId="27898"/>
    <cellStyle name="Note 2 4 2 2 2" xfId="27899"/>
    <cellStyle name="Note 2 4 2 2 20" xfId="27900"/>
    <cellStyle name="Note 2 4 2 2 21" xfId="27901"/>
    <cellStyle name="Note 2 4 2 2 22" xfId="27902"/>
    <cellStyle name="Note 2 4 2 2 23" xfId="27903"/>
    <cellStyle name="Note 2 4 2 2 24" xfId="27904"/>
    <cellStyle name="Note 2 4 2 2 25" xfId="27905"/>
    <cellStyle name="Note 2 4 2 2 26" xfId="27906"/>
    <cellStyle name="Note 2 4 2 2 27" xfId="27907"/>
    <cellStyle name="Note 2 4 2 2 28" xfId="27908"/>
    <cellStyle name="Note 2 4 2 2 29" xfId="27909"/>
    <cellStyle name="Note 2 4 2 2 3" xfId="27910"/>
    <cellStyle name="Note 2 4 2 2 4" xfId="27911"/>
    <cellStyle name="Note 2 4 2 2 5" xfId="27912"/>
    <cellStyle name="Note 2 4 2 2 6" xfId="27913"/>
    <cellStyle name="Note 2 4 2 2 7" xfId="27914"/>
    <cellStyle name="Note 2 4 2 2 8" xfId="27915"/>
    <cellStyle name="Note 2 4 2 2 9" xfId="27916"/>
    <cellStyle name="Note 2 4 2 20" xfId="27917"/>
    <cellStyle name="Note 2 4 2 21" xfId="27918"/>
    <cellStyle name="Note 2 4 2 22" xfId="27919"/>
    <cellStyle name="Note 2 4 2 23" xfId="27920"/>
    <cellStyle name="Note 2 4 2 24" xfId="27921"/>
    <cellStyle name="Note 2 4 2 25" xfId="27922"/>
    <cellStyle name="Note 2 4 2 26" xfId="27923"/>
    <cellStyle name="Note 2 4 2 27" xfId="27924"/>
    <cellStyle name="Note 2 4 2 28" xfId="27925"/>
    <cellStyle name="Note 2 4 2 29" xfId="27926"/>
    <cellStyle name="Note 2 4 2 3" xfId="27927"/>
    <cellStyle name="Note 2 4 2 30" xfId="27928"/>
    <cellStyle name="Note 2 4 2 4" xfId="27929"/>
    <cellStyle name="Note 2 4 2 5" xfId="27930"/>
    <cellStyle name="Note 2 4 2 6" xfId="27931"/>
    <cellStyle name="Note 2 4 2 7" xfId="27932"/>
    <cellStyle name="Note 2 4 2 8" xfId="27933"/>
    <cellStyle name="Note 2 4 2 9" xfId="27934"/>
    <cellStyle name="Note 2 4 20" xfId="27935"/>
    <cellStyle name="Note 2 4 21" xfId="27936"/>
    <cellStyle name="Note 2 4 22" xfId="27937"/>
    <cellStyle name="Note 2 4 23" xfId="27938"/>
    <cellStyle name="Note 2 4 24" xfId="27939"/>
    <cellStyle name="Note 2 4 25" xfId="27940"/>
    <cellStyle name="Note 2 4 26" xfId="27941"/>
    <cellStyle name="Note 2 4 27" xfId="27942"/>
    <cellStyle name="Note 2 4 28" xfId="27943"/>
    <cellStyle name="Note 2 4 29" xfId="27944"/>
    <cellStyle name="Note 2 4 3" xfId="27945"/>
    <cellStyle name="Note 2 4 3 10" xfId="27946"/>
    <cellStyle name="Note 2 4 3 11" xfId="27947"/>
    <cellStyle name="Note 2 4 3 12" xfId="27948"/>
    <cellStyle name="Note 2 4 3 13" xfId="27949"/>
    <cellStyle name="Note 2 4 3 14" xfId="27950"/>
    <cellStyle name="Note 2 4 3 15" xfId="27951"/>
    <cellStyle name="Note 2 4 3 16" xfId="27952"/>
    <cellStyle name="Note 2 4 3 17" xfId="27953"/>
    <cellStyle name="Note 2 4 3 18" xfId="27954"/>
    <cellStyle name="Note 2 4 3 19" xfId="27955"/>
    <cellStyle name="Note 2 4 3 2" xfId="27956"/>
    <cellStyle name="Note 2 4 3 2 10" xfId="27957"/>
    <cellStyle name="Note 2 4 3 2 11" xfId="27958"/>
    <cellStyle name="Note 2 4 3 2 12" xfId="27959"/>
    <cellStyle name="Note 2 4 3 2 13" xfId="27960"/>
    <cellStyle name="Note 2 4 3 2 14" xfId="27961"/>
    <cellStyle name="Note 2 4 3 2 15" xfId="27962"/>
    <cellStyle name="Note 2 4 3 2 16" xfId="27963"/>
    <cellStyle name="Note 2 4 3 2 17" xfId="27964"/>
    <cellStyle name="Note 2 4 3 2 18" xfId="27965"/>
    <cellStyle name="Note 2 4 3 2 19" xfId="27966"/>
    <cellStyle name="Note 2 4 3 2 2" xfId="27967"/>
    <cellStyle name="Note 2 4 3 2 20" xfId="27968"/>
    <cellStyle name="Note 2 4 3 2 21" xfId="27969"/>
    <cellStyle name="Note 2 4 3 2 22" xfId="27970"/>
    <cellStyle name="Note 2 4 3 2 23" xfId="27971"/>
    <cellStyle name="Note 2 4 3 2 24" xfId="27972"/>
    <cellStyle name="Note 2 4 3 2 25" xfId="27973"/>
    <cellStyle name="Note 2 4 3 2 26" xfId="27974"/>
    <cellStyle name="Note 2 4 3 2 27" xfId="27975"/>
    <cellStyle name="Note 2 4 3 2 28" xfId="27976"/>
    <cellStyle name="Note 2 4 3 2 29" xfId="27977"/>
    <cellStyle name="Note 2 4 3 2 3" xfId="27978"/>
    <cellStyle name="Note 2 4 3 2 4" xfId="27979"/>
    <cellStyle name="Note 2 4 3 2 5" xfId="27980"/>
    <cellStyle name="Note 2 4 3 2 6" xfId="27981"/>
    <cellStyle name="Note 2 4 3 2 7" xfId="27982"/>
    <cellStyle name="Note 2 4 3 2 8" xfId="27983"/>
    <cellStyle name="Note 2 4 3 2 9" xfId="27984"/>
    <cellStyle name="Note 2 4 3 20" xfId="27985"/>
    <cellStyle name="Note 2 4 3 21" xfId="27986"/>
    <cellStyle name="Note 2 4 3 22" xfId="27987"/>
    <cellStyle name="Note 2 4 3 23" xfId="27988"/>
    <cellStyle name="Note 2 4 3 24" xfId="27989"/>
    <cellStyle name="Note 2 4 3 25" xfId="27990"/>
    <cellStyle name="Note 2 4 3 26" xfId="27991"/>
    <cellStyle name="Note 2 4 3 27" xfId="27992"/>
    <cellStyle name="Note 2 4 3 28" xfId="27993"/>
    <cellStyle name="Note 2 4 3 29" xfId="27994"/>
    <cellStyle name="Note 2 4 3 3" xfId="27995"/>
    <cellStyle name="Note 2 4 3 30" xfId="27996"/>
    <cellStyle name="Note 2 4 3 4" xfId="27997"/>
    <cellStyle name="Note 2 4 3 5" xfId="27998"/>
    <cellStyle name="Note 2 4 3 6" xfId="27999"/>
    <cellStyle name="Note 2 4 3 7" xfId="28000"/>
    <cellStyle name="Note 2 4 3 8" xfId="28001"/>
    <cellStyle name="Note 2 4 3 9" xfId="28002"/>
    <cellStyle name="Note 2 4 30" xfId="28003"/>
    <cellStyle name="Note 2 4 31" xfId="28004"/>
    <cellStyle name="Note 2 4 32" xfId="28005"/>
    <cellStyle name="Note 2 4 4" xfId="28006"/>
    <cellStyle name="Note 2 4 4 10" xfId="28007"/>
    <cellStyle name="Note 2 4 4 11" xfId="28008"/>
    <cellStyle name="Note 2 4 4 12" xfId="28009"/>
    <cellStyle name="Note 2 4 4 13" xfId="28010"/>
    <cellStyle name="Note 2 4 4 14" xfId="28011"/>
    <cellStyle name="Note 2 4 4 15" xfId="28012"/>
    <cellStyle name="Note 2 4 4 16" xfId="28013"/>
    <cellStyle name="Note 2 4 4 17" xfId="28014"/>
    <cellStyle name="Note 2 4 4 18" xfId="28015"/>
    <cellStyle name="Note 2 4 4 19" xfId="28016"/>
    <cellStyle name="Note 2 4 4 2" xfId="28017"/>
    <cellStyle name="Note 2 4 4 20" xfId="28018"/>
    <cellStyle name="Note 2 4 4 21" xfId="28019"/>
    <cellStyle name="Note 2 4 4 22" xfId="28020"/>
    <cellStyle name="Note 2 4 4 23" xfId="28021"/>
    <cellStyle name="Note 2 4 4 24" xfId="28022"/>
    <cellStyle name="Note 2 4 4 25" xfId="28023"/>
    <cellStyle name="Note 2 4 4 26" xfId="28024"/>
    <cellStyle name="Note 2 4 4 27" xfId="28025"/>
    <cellStyle name="Note 2 4 4 28" xfId="28026"/>
    <cellStyle name="Note 2 4 4 29" xfId="28027"/>
    <cellStyle name="Note 2 4 4 3" xfId="28028"/>
    <cellStyle name="Note 2 4 4 4" xfId="28029"/>
    <cellStyle name="Note 2 4 4 5" xfId="28030"/>
    <cellStyle name="Note 2 4 4 6" xfId="28031"/>
    <cellStyle name="Note 2 4 4 7" xfId="28032"/>
    <cellStyle name="Note 2 4 4 8" xfId="28033"/>
    <cellStyle name="Note 2 4 4 9" xfId="28034"/>
    <cellStyle name="Note 2 4 5" xfId="28035"/>
    <cellStyle name="Note 2 4 6" xfId="28036"/>
    <cellStyle name="Note 2 4 7" xfId="28037"/>
    <cellStyle name="Note 2 4 8" xfId="28038"/>
    <cellStyle name="Note 2 4 9" xfId="28039"/>
    <cellStyle name="Note 2 5" xfId="28040"/>
    <cellStyle name="Note 2 5 10" xfId="28041"/>
    <cellStyle name="Note 2 5 11" xfId="28042"/>
    <cellStyle name="Note 2 5 12" xfId="28043"/>
    <cellStyle name="Note 2 5 13" xfId="28044"/>
    <cellStyle name="Note 2 5 14" xfId="28045"/>
    <cellStyle name="Note 2 5 15" xfId="28046"/>
    <cellStyle name="Note 2 5 16" xfId="28047"/>
    <cellStyle name="Note 2 5 17" xfId="28048"/>
    <cellStyle name="Note 2 5 18" xfId="28049"/>
    <cellStyle name="Note 2 5 19" xfId="28050"/>
    <cellStyle name="Note 2 5 2" xfId="28051"/>
    <cellStyle name="Note 2 5 2 10" xfId="28052"/>
    <cellStyle name="Note 2 5 2 11" xfId="28053"/>
    <cellStyle name="Note 2 5 2 12" xfId="28054"/>
    <cellStyle name="Note 2 5 2 13" xfId="28055"/>
    <cellStyle name="Note 2 5 2 14" xfId="28056"/>
    <cellStyle name="Note 2 5 2 15" xfId="28057"/>
    <cellStyle name="Note 2 5 2 16" xfId="28058"/>
    <cellStyle name="Note 2 5 2 17" xfId="28059"/>
    <cellStyle name="Note 2 5 2 18" xfId="28060"/>
    <cellStyle name="Note 2 5 2 19" xfId="28061"/>
    <cellStyle name="Note 2 5 2 2" xfId="28062"/>
    <cellStyle name="Note 2 5 2 2 10" xfId="28063"/>
    <cellStyle name="Note 2 5 2 2 11" xfId="28064"/>
    <cellStyle name="Note 2 5 2 2 12" xfId="28065"/>
    <cellStyle name="Note 2 5 2 2 13" xfId="28066"/>
    <cellStyle name="Note 2 5 2 2 14" xfId="28067"/>
    <cellStyle name="Note 2 5 2 2 15" xfId="28068"/>
    <cellStyle name="Note 2 5 2 2 16" xfId="28069"/>
    <cellStyle name="Note 2 5 2 2 17" xfId="28070"/>
    <cellStyle name="Note 2 5 2 2 18" xfId="28071"/>
    <cellStyle name="Note 2 5 2 2 19" xfId="28072"/>
    <cellStyle name="Note 2 5 2 2 2" xfId="28073"/>
    <cellStyle name="Note 2 5 2 2 20" xfId="28074"/>
    <cellStyle name="Note 2 5 2 2 21" xfId="28075"/>
    <cellStyle name="Note 2 5 2 2 22" xfId="28076"/>
    <cellStyle name="Note 2 5 2 2 23" xfId="28077"/>
    <cellStyle name="Note 2 5 2 2 24" xfId="28078"/>
    <cellStyle name="Note 2 5 2 2 25" xfId="28079"/>
    <cellStyle name="Note 2 5 2 2 26" xfId="28080"/>
    <cellStyle name="Note 2 5 2 2 27" xfId="28081"/>
    <cellStyle name="Note 2 5 2 2 28" xfId="28082"/>
    <cellStyle name="Note 2 5 2 2 29" xfId="28083"/>
    <cellStyle name="Note 2 5 2 2 3" xfId="28084"/>
    <cellStyle name="Note 2 5 2 2 4" xfId="28085"/>
    <cellStyle name="Note 2 5 2 2 5" xfId="28086"/>
    <cellStyle name="Note 2 5 2 2 6" xfId="28087"/>
    <cellStyle name="Note 2 5 2 2 7" xfId="28088"/>
    <cellStyle name="Note 2 5 2 2 8" xfId="28089"/>
    <cellStyle name="Note 2 5 2 2 9" xfId="28090"/>
    <cellStyle name="Note 2 5 2 20" xfId="28091"/>
    <cellStyle name="Note 2 5 2 21" xfId="28092"/>
    <cellStyle name="Note 2 5 2 22" xfId="28093"/>
    <cellStyle name="Note 2 5 2 23" xfId="28094"/>
    <cellStyle name="Note 2 5 2 24" xfId="28095"/>
    <cellStyle name="Note 2 5 2 25" xfId="28096"/>
    <cellStyle name="Note 2 5 2 26" xfId="28097"/>
    <cellStyle name="Note 2 5 2 27" xfId="28098"/>
    <cellStyle name="Note 2 5 2 28" xfId="28099"/>
    <cellStyle name="Note 2 5 2 29" xfId="28100"/>
    <cellStyle name="Note 2 5 2 3" xfId="28101"/>
    <cellStyle name="Note 2 5 2 30" xfId="28102"/>
    <cellStyle name="Note 2 5 2 4" xfId="28103"/>
    <cellStyle name="Note 2 5 2 5" xfId="28104"/>
    <cellStyle name="Note 2 5 2 6" xfId="28105"/>
    <cellStyle name="Note 2 5 2 7" xfId="28106"/>
    <cellStyle name="Note 2 5 2 8" xfId="28107"/>
    <cellStyle name="Note 2 5 2 9" xfId="28108"/>
    <cellStyle name="Note 2 5 20" xfId="28109"/>
    <cellStyle name="Note 2 5 21" xfId="28110"/>
    <cellStyle name="Note 2 5 22" xfId="28111"/>
    <cellStyle name="Note 2 5 23" xfId="28112"/>
    <cellStyle name="Note 2 5 24" xfId="28113"/>
    <cellStyle name="Note 2 5 25" xfId="28114"/>
    <cellStyle name="Note 2 5 26" xfId="28115"/>
    <cellStyle name="Note 2 5 27" xfId="28116"/>
    <cellStyle name="Note 2 5 28" xfId="28117"/>
    <cellStyle name="Note 2 5 29" xfId="28118"/>
    <cellStyle name="Note 2 5 3" xfId="28119"/>
    <cellStyle name="Note 2 5 3 10" xfId="28120"/>
    <cellStyle name="Note 2 5 3 11" xfId="28121"/>
    <cellStyle name="Note 2 5 3 12" xfId="28122"/>
    <cellStyle name="Note 2 5 3 13" xfId="28123"/>
    <cellStyle name="Note 2 5 3 14" xfId="28124"/>
    <cellStyle name="Note 2 5 3 15" xfId="28125"/>
    <cellStyle name="Note 2 5 3 16" xfId="28126"/>
    <cellStyle name="Note 2 5 3 17" xfId="28127"/>
    <cellStyle name="Note 2 5 3 18" xfId="28128"/>
    <cellStyle name="Note 2 5 3 19" xfId="28129"/>
    <cellStyle name="Note 2 5 3 2" xfId="28130"/>
    <cellStyle name="Note 2 5 3 2 10" xfId="28131"/>
    <cellStyle name="Note 2 5 3 2 11" xfId="28132"/>
    <cellStyle name="Note 2 5 3 2 12" xfId="28133"/>
    <cellStyle name="Note 2 5 3 2 13" xfId="28134"/>
    <cellStyle name="Note 2 5 3 2 14" xfId="28135"/>
    <cellStyle name="Note 2 5 3 2 15" xfId="28136"/>
    <cellStyle name="Note 2 5 3 2 16" xfId="28137"/>
    <cellStyle name="Note 2 5 3 2 17" xfId="28138"/>
    <cellStyle name="Note 2 5 3 2 18" xfId="28139"/>
    <cellStyle name="Note 2 5 3 2 19" xfId="28140"/>
    <cellStyle name="Note 2 5 3 2 2" xfId="28141"/>
    <cellStyle name="Note 2 5 3 2 20" xfId="28142"/>
    <cellStyle name="Note 2 5 3 2 21" xfId="28143"/>
    <cellStyle name="Note 2 5 3 2 22" xfId="28144"/>
    <cellStyle name="Note 2 5 3 2 23" xfId="28145"/>
    <cellStyle name="Note 2 5 3 2 24" xfId="28146"/>
    <cellStyle name="Note 2 5 3 2 25" xfId="28147"/>
    <cellStyle name="Note 2 5 3 2 26" xfId="28148"/>
    <cellStyle name="Note 2 5 3 2 27" xfId="28149"/>
    <cellStyle name="Note 2 5 3 2 28" xfId="28150"/>
    <cellStyle name="Note 2 5 3 2 29" xfId="28151"/>
    <cellStyle name="Note 2 5 3 2 3" xfId="28152"/>
    <cellStyle name="Note 2 5 3 2 4" xfId="28153"/>
    <cellStyle name="Note 2 5 3 2 5" xfId="28154"/>
    <cellStyle name="Note 2 5 3 2 6" xfId="28155"/>
    <cellStyle name="Note 2 5 3 2 7" xfId="28156"/>
    <cellStyle name="Note 2 5 3 2 8" xfId="28157"/>
    <cellStyle name="Note 2 5 3 2 9" xfId="28158"/>
    <cellStyle name="Note 2 5 3 20" xfId="28159"/>
    <cellStyle name="Note 2 5 3 21" xfId="28160"/>
    <cellStyle name="Note 2 5 3 22" xfId="28161"/>
    <cellStyle name="Note 2 5 3 23" xfId="28162"/>
    <cellStyle name="Note 2 5 3 24" xfId="28163"/>
    <cellStyle name="Note 2 5 3 25" xfId="28164"/>
    <cellStyle name="Note 2 5 3 26" xfId="28165"/>
    <cellStyle name="Note 2 5 3 27" xfId="28166"/>
    <cellStyle name="Note 2 5 3 28" xfId="28167"/>
    <cellStyle name="Note 2 5 3 29" xfId="28168"/>
    <cellStyle name="Note 2 5 3 3" xfId="28169"/>
    <cellStyle name="Note 2 5 3 30" xfId="28170"/>
    <cellStyle name="Note 2 5 3 4" xfId="28171"/>
    <cellStyle name="Note 2 5 3 5" xfId="28172"/>
    <cellStyle name="Note 2 5 3 6" xfId="28173"/>
    <cellStyle name="Note 2 5 3 7" xfId="28174"/>
    <cellStyle name="Note 2 5 3 8" xfId="28175"/>
    <cellStyle name="Note 2 5 3 9" xfId="28176"/>
    <cellStyle name="Note 2 5 30" xfId="28177"/>
    <cellStyle name="Note 2 5 31" xfId="28178"/>
    <cellStyle name="Note 2 5 32" xfId="28179"/>
    <cellStyle name="Note 2 5 4" xfId="28180"/>
    <cellStyle name="Note 2 5 4 10" xfId="28181"/>
    <cellStyle name="Note 2 5 4 11" xfId="28182"/>
    <cellStyle name="Note 2 5 4 12" xfId="28183"/>
    <cellStyle name="Note 2 5 4 13" xfId="28184"/>
    <cellStyle name="Note 2 5 4 14" xfId="28185"/>
    <cellStyle name="Note 2 5 4 15" xfId="28186"/>
    <cellStyle name="Note 2 5 4 16" xfId="28187"/>
    <cellStyle name="Note 2 5 4 17" xfId="28188"/>
    <cellStyle name="Note 2 5 4 18" xfId="28189"/>
    <cellStyle name="Note 2 5 4 19" xfId="28190"/>
    <cellStyle name="Note 2 5 4 2" xfId="28191"/>
    <cellStyle name="Note 2 5 4 20" xfId="28192"/>
    <cellStyle name="Note 2 5 4 21" xfId="28193"/>
    <cellStyle name="Note 2 5 4 22" xfId="28194"/>
    <cellStyle name="Note 2 5 4 23" xfId="28195"/>
    <cellStyle name="Note 2 5 4 24" xfId="28196"/>
    <cellStyle name="Note 2 5 4 25" xfId="28197"/>
    <cellStyle name="Note 2 5 4 26" xfId="28198"/>
    <cellStyle name="Note 2 5 4 27" xfId="28199"/>
    <cellStyle name="Note 2 5 4 28" xfId="28200"/>
    <cellStyle name="Note 2 5 4 29" xfId="28201"/>
    <cellStyle name="Note 2 5 4 3" xfId="28202"/>
    <cellStyle name="Note 2 5 4 4" xfId="28203"/>
    <cellStyle name="Note 2 5 4 5" xfId="28204"/>
    <cellStyle name="Note 2 5 4 6" xfId="28205"/>
    <cellStyle name="Note 2 5 4 7" xfId="28206"/>
    <cellStyle name="Note 2 5 4 8" xfId="28207"/>
    <cellStyle name="Note 2 5 4 9" xfId="28208"/>
    <cellStyle name="Note 2 5 5" xfId="28209"/>
    <cellStyle name="Note 2 5 6" xfId="28210"/>
    <cellStyle name="Note 2 5 7" xfId="28211"/>
    <cellStyle name="Note 2 5 8" xfId="28212"/>
    <cellStyle name="Note 2 5 9" xfId="28213"/>
    <cellStyle name="Note 2 6" xfId="28214"/>
    <cellStyle name="Note 2 6 10" xfId="28215"/>
    <cellStyle name="Note 2 6 11" xfId="28216"/>
    <cellStyle name="Note 2 6 12" xfId="28217"/>
    <cellStyle name="Note 2 6 13" xfId="28218"/>
    <cellStyle name="Note 2 6 14" xfId="28219"/>
    <cellStyle name="Note 2 6 15" xfId="28220"/>
    <cellStyle name="Note 2 6 16" xfId="28221"/>
    <cellStyle name="Note 2 6 17" xfId="28222"/>
    <cellStyle name="Note 2 6 18" xfId="28223"/>
    <cellStyle name="Note 2 6 19" xfId="28224"/>
    <cellStyle name="Note 2 6 2" xfId="28225"/>
    <cellStyle name="Note 2 6 20" xfId="28226"/>
    <cellStyle name="Note 2 6 21" xfId="28227"/>
    <cellStyle name="Note 2 6 22" xfId="28228"/>
    <cellStyle name="Note 2 6 23" xfId="28229"/>
    <cellStyle name="Note 2 6 24" xfId="28230"/>
    <cellStyle name="Note 2 6 25" xfId="28231"/>
    <cellStyle name="Note 2 6 26" xfId="28232"/>
    <cellStyle name="Note 2 6 27" xfId="28233"/>
    <cellStyle name="Note 2 6 28" xfId="28234"/>
    <cellStyle name="Note 2 6 29" xfId="28235"/>
    <cellStyle name="Note 2 6 3" xfId="28236"/>
    <cellStyle name="Note 2 6 4" xfId="28237"/>
    <cellStyle name="Note 2 6 5" xfId="28238"/>
    <cellStyle name="Note 2 6 6" xfId="28239"/>
    <cellStyle name="Note 2 6 7" xfId="28240"/>
    <cellStyle name="Note 2 6 8" xfId="28241"/>
    <cellStyle name="Note 2 6 9" xfId="28242"/>
    <cellStyle name="Note 2 7" xfId="28243"/>
    <cellStyle name="Note 2 8" xfId="28244"/>
    <cellStyle name="Note 2 9" xfId="28245"/>
    <cellStyle name="Note 3" xfId="28246"/>
    <cellStyle name="Note 3 10" xfId="28247"/>
    <cellStyle name="Note 3 11" xfId="28248"/>
    <cellStyle name="Note 3 12" xfId="28249"/>
    <cellStyle name="Note 3 13" xfId="28250"/>
    <cellStyle name="Note 3 14" xfId="28251"/>
    <cellStyle name="Note 3 15" xfId="28252"/>
    <cellStyle name="Note 3 16" xfId="28253"/>
    <cellStyle name="Note 3 17" xfId="28254"/>
    <cellStyle name="Note 3 18" xfId="28255"/>
    <cellStyle name="Note 3 19" xfId="28256"/>
    <cellStyle name="Note 3 2" xfId="28257"/>
    <cellStyle name="Note 3 2 10" xfId="28258"/>
    <cellStyle name="Note 3 2 11" xfId="28259"/>
    <cellStyle name="Note 3 2 12" xfId="28260"/>
    <cellStyle name="Note 3 2 13" xfId="28261"/>
    <cellStyle name="Note 3 2 14" xfId="28262"/>
    <cellStyle name="Note 3 2 15" xfId="28263"/>
    <cellStyle name="Note 3 2 16" xfId="28264"/>
    <cellStyle name="Note 3 2 17" xfId="28265"/>
    <cellStyle name="Note 3 2 18" xfId="28266"/>
    <cellStyle name="Note 3 2 19" xfId="28267"/>
    <cellStyle name="Note 3 2 2" xfId="28268"/>
    <cellStyle name="Note 3 2 2 10" xfId="28269"/>
    <cellStyle name="Note 3 2 2 11" xfId="28270"/>
    <cellStyle name="Note 3 2 2 12" xfId="28271"/>
    <cellStyle name="Note 3 2 2 13" xfId="28272"/>
    <cellStyle name="Note 3 2 2 14" xfId="28273"/>
    <cellStyle name="Note 3 2 2 15" xfId="28274"/>
    <cellStyle name="Note 3 2 2 16" xfId="28275"/>
    <cellStyle name="Note 3 2 2 17" xfId="28276"/>
    <cellStyle name="Note 3 2 2 18" xfId="28277"/>
    <cellStyle name="Note 3 2 2 19" xfId="28278"/>
    <cellStyle name="Note 3 2 2 2" xfId="28279"/>
    <cellStyle name="Note 3 2 2 2 10" xfId="28280"/>
    <cellStyle name="Note 3 2 2 2 11" xfId="28281"/>
    <cellStyle name="Note 3 2 2 2 12" xfId="28282"/>
    <cellStyle name="Note 3 2 2 2 13" xfId="28283"/>
    <cellStyle name="Note 3 2 2 2 14" xfId="28284"/>
    <cellStyle name="Note 3 2 2 2 15" xfId="28285"/>
    <cellStyle name="Note 3 2 2 2 16" xfId="28286"/>
    <cellStyle name="Note 3 2 2 2 17" xfId="28287"/>
    <cellStyle name="Note 3 2 2 2 18" xfId="28288"/>
    <cellStyle name="Note 3 2 2 2 19" xfId="28289"/>
    <cellStyle name="Note 3 2 2 2 2" xfId="28290"/>
    <cellStyle name="Note 3 2 2 2 20" xfId="28291"/>
    <cellStyle name="Note 3 2 2 2 21" xfId="28292"/>
    <cellStyle name="Note 3 2 2 2 22" xfId="28293"/>
    <cellStyle name="Note 3 2 2 2 23" xfId="28294"/>
    <cellStyle name="Note 3 2 2 2 24" xfId="28295"/>
    <cellStyle name="Note 3 2 2 2 25" xfId="28296"/>
    <cellStyle name="Note 3 2 2 2 26" xfId="28297"/>
    <cellStyle name="Note 3 2 2 2 27" xfId="28298"/>
    <cellStyle name="Note 3 2 2 2 28" xfId="28299"/>
    <cellStyle name="Note 3 2 2 2 29" xfId="28300"/>
    <cellStyle name="Note 3 2 2 2 3" xfId="28301"/>
    <cellStyle name="Note 3 2 2 2 4" xfId="28302"/>
    <cellStyle name="Note 3 2 2 2 5" xfId="28303"/>
    <cellStyle name="Note 3 2 2 2 6" xfId="28304"/>
    <cellStyle name="Note 3 2 2 2 7" xfId="28305"/>
    <cellStyle name="Note 3 2 2 2 8" xfId="28306"/>
    <cellStyle name="Note 3 2 2 2 9" xfId="28307"/>
    <cellStyle name="Note 3 2 2 20" xfId="28308"/>
    <cellStyle name="Note 3 2 2 21" xfId="28309"/>
    <cellStyle name="Note 3 2 2 22" xfId="28310"/>
    <cellStyle name="Note 3 2 2 23" xfId="28311"/>
    <cellStyle name="Note 3 2 2 24" xfId="28312"/>
    <cellStyle name="Note 3 2 2 25" xfId="28313"/>
    <cellStyle name="Note 3 2 2 26" xfId="28314"/>
    <cellStyle name="Note 3 2 2 27" xfId="28315"/>
    <cellStyle name="Note 3 2 2 28" xfId="28316"/>
    <cellStyle name="Note 3 2 2 29" xfId="28317"/>
    <cellStyle name="Note 3 2 2 3" xfId="28318"/>
    <cellStyle name="Note 3 2 2 30" xfId="28319"/>
    <cellStyle name="Note 3 2 2 4" xfId="28320"/>
    <cellStyle name="Note 3 2 2 5" xfId="28321"/>
    <cellStyle name="Note 3 2 2 6" xfId="28322"/>
    <cellStyle name="Note 3 2 2 7" xfId="28323"/>
    <cellStyle name="Note 3 2 2 8" xfId="28324"/>
    <cellStyle name="Note 3 2 2 9" xfId="28325"/>
    <cellStyle name="Note 3 2 20" xfId="28326"/>
    <cellStyle name="Note 3 2 21" xfId="28327"/>
    <cellStyle name="Note 3 2 22" xfId="28328"/>
    <cellStyle name="Note 3 2 23" xfId="28329"/>
    <cellStyle name="Note 3 2 24" xfId="28330"/>
    <cellStyle name="Note 3 2 25" xfId="28331"/>
    <cellStyle name="Note 3 2 26" xfId="28332"/>
    <cellStyle name="Note 3 2 27" xfId="28333"/>
    <cellStyle name="Note 3 2 28" xfId="28334"/>
    <cellStyle name="Note 3 2 29" xfId="28335"/>
    <cellStyle name="Note 3 2 3" xfId="28336"/>
    <cellStyle name="Note 3 2 3 10" xfId="28337"/>
    <cellStyle name="Note 3 2 3 11" xfId="28338"/>
    <cellStyle name="Note 3 2 3 12" xfId="28339"/>
    <cellStyle name="Note 3 2 3 13" xfId="28340"/>
    <cellStyle name="Note 3 2 3 14" xfId="28341"/>
    <cellStyle name="Note 3 2 3 15" xfId="28342"/>
    <cellStyle name="Note 3 2 3 16" xfId="28343"/>
    <cellStyle name="Note 3 2 3 17" xfId="28344"/>
    <cellStyle name="Note 3 2 3 18" xfId="28345"/>
    <cellStyle name="Note 3 2 3 19" xfId="28346"/>
    <cellStyle name="Note 3 2 3 2" xfId="28347"/>
    <cellStyle name="Note 3 2 3 2 10" xfId="28348"/>
    <cellStyle name="Note 3 2 3 2 11" xfId="28349"/>
    <cellStyle name="Note 3 2 3 2 12" xfId="28350"/>
    <cellStyle name="Note 3 2 3 2 13" xfId="28351"/>
    <cellStyle name="Note 3 2 3 2 14" xfId="28352"/>
    <cellStyle name="Note 3 2 3 2 15" xfId="28353"/>
    <cellStyle name="Note 3 2 3 2 16" xfId="28354"/>
    <cellStyle name="Note 3 2 3 2 17" xfId="28355"/>
    <cellStyle name="Note 3 2 3 2 18" xfId="28356"/>
    <cellStyle name="Note 3 2 3 2 19" xfId="28357"/>
    <cellStyle name="Note 3 2 3 2 2" xfId="28358"/>
    <cellStyle name="Note 3 2 3 2 20" xfId="28359"/>
    <cellStyle name="Note 3 2 3 2 21" xfId="28360"/>
    <cellStyle name="Note 3 2 3 2 22" xfId="28361"/>
    <cellStyle name="Note 3 2 3 2 23" xfId="28362"/>
    <cellStyle name="Note 3 2 3 2 24" xfId="28363"/>
    <cellStyle name="Note 3 2 3 2 25" xfId="28364"/>
    <cellStyle name="Note 3 2 3 2 26" xfId="28365"/>
    <cellStyle name="Note 3 2 3 2 27" xfId="28366"/>
    <cellStyle name="Note 3 2 3 2 28" xfId="28367"/>
    <cellStyle name="Note 3 2 3 2 29" xfId="28368"/>
    <cellStyle name="Note 3 2 3 2 3" xfId="28369"/>
    <cellStyle name="Note 3 2 3 2 4" xfId="28370"/>
    <cellStyle name="Note 3 2 3 2 5" xfId="28371"/>
    <cellStyle name="Note 3 2 3 2 6" xfId="28372"/>
    <cellStyle name="Note 3 2 3 2 7" xfId="28373"/>
    <cellStyle name="Note 3 2 3 2 8" xfId="28374"/>
    <cellStyle name="Note 3 2 3 2 9" xfId="28375"/>
    <cellStyle name="Note 3 2 3 20" xfId="28376"/>
    <cellStyle name="Note 3 2 3 21" xfId="28377"/>
    <cellStyle name="Note 3 2 3 22" xfId="28378"/>
    <cellStyle name="Note 3 2 3 23" xfId="28379"/>
    <cellStyle name="Note 3 2 3 24" xfId="28380"/>
    <cellStyle name="Note 3 2 3 25" xfId="28381"/>
    <cellStyle name="Note 3 2 3 26" xfId="28382"/>
    <cellStyle name="Note 3 2 3 27" xfId="28383"/>
    <cellStyle name="Note 3 2 3 28" xfId="28384"/>
    <cellStyle name="Note 3 2 3 29" xfId="28385"/>
    <cellStyle name="Note 3 2 3 3" xfId="28386"/>
    <cellStyle name="Note 3 2 3 30" xfId="28387"/>
    <cellStyle name="Note 3 2 3 4" xfId="28388"/>
    <cellStyle name="Note 3 2 3 5" xfId="28389"/>
    <cellStyle name="Note 3 2 3 6" xfId="28390"/>
    <cellStyle name="Note 3 2 3 7" xfId="28391"/>
    <cellStyle name="Note 3 2 3 8" xfId="28392"/>
    <cellStyle name="Note 3 2 3 9" xfId="28393"/>
    <cellStyle name="Note 3 2 30" xfId="28394"/>
    <cellStyle name="Note 3 2 31" xfId="28395"/>
    <cellStyle name="Note 3 2 32" xfId="28396"/>
    <cellStyle name="Note 3 2 4" xfId="28397"/>
    <cellStyle name="Note 3 2 4 10" xfId="28398"/>
    <cellStyle name="Note 3 2 4 11" xfId="28399"/>
    <cellStyle name="Note 3 2 4 12" xfId="28400"/>
    <cellStyle name="Note 3 2 4 13" xfId="28401"/>
    <cellStyle name="Note 3 2 4 14" xfId="28402"/>
    <cellStyle name="Note 3 2 4 15" xfId="28403"/>
    <cellStyle name="Note 3 2 4 16" xfId="28404"/>
    <cellStyle name="Note 3 2 4 17" xfId="28405"/>
    <cellStyle name="Note 3 2 4 18" xfId="28406"/>
    <cellStyle name="Note 3 2 4 19" xfId="28407"/>
    <cellStyle name="Note 3 2 4 2" xfId="28408"/>
    <cellStyle name="Note 3 2 4 20" xfId="28409"/>
    <cellStyle name="Note 3 2 4 21" xfId="28410"/>
    <cellStyle name="Note 3 2 4 22" xfId="28411"/>
    <cellStyle name="Note 3 2 4 23" xfId="28412"/>
    <cellStyle name="Note 3 2 4 24" xfId="28413"/>
    <cellStyle name="Note 3 2 4 25" xfId="28414"/>
    <cellStyle name="Note 3 2 4 26" xfId="28415"/>
    <cellStyle name="Note 3 2 4 27" xfId="28416"/>
    <cellStyle name="Note 3 2 4 28" xfId="28417"/>
    <cellStyle name="Note 3 2 4 29" xfId="28418"/>
    <cellStyle name="Note 3 2 4 3" xfId="28419"/>
    <cellStyle name="Note 3 2 4 4" xfId="28420"/>
    <cellStyle name="Note 3 2 4 5" xfId="28421"/>
    <cellStyle name="Note 3 2 4 6" xfId="28422"/>
    <cellStyle name="Note 3 2 4 7" xfId="28423"/>
    <cellStyle name="Note 3 2 4 8" xfId="28424"/>
    <cellStyle name="Note 3 2 4 9" xfId="28425"/>
    <cellStyle name="Note 3 2 5" xfId="28426"/>
    <cellStyle name="Note 3 2 6" xfId="28427"/>
    <cellStyle name="Note 3 2 7" xfId="28428"/>
    <cellStyle name="Note 3 2 8" xfId="28429"/>
    <cellStyle name="Note 3 2 9" xfId="28430"/>
    <cellStyle name="Note 3 20" xfId="28431"/>
    <cellStyle name="Note 3 21" xfId="28432"/>
    <cellStyle name="Note 3 22" xfId="28433"/>
    <cellStyle name="Note 3 23" xfId="28434"/>
    <cellStyle name="Note 3 24" xfId="28435"/>
    <cellStyle name="Note 3 25" xfId="28436"/>
    <cellStyle name="Note 3 26" xfId="28437"/>
    <cellStyle name="Note 3 27" xfId="28438"/>
    <cellStyle name="Note 3 28" xfId="28439"/>
    <cellStyle name="Note 3 29" xfId="28440"/>
    <cellStyle name="Note 3 3" xfId="28441"/>
    <cellStyle name="Note 3 3 10" xfId="28442"/>
    <cellStyle name="Note 3 3 11" xfId="28443"/>
    <cellStyle name="Note 3 3 12" xfId="28444"/>
    <cellStyle name="Note 3 3 13" xfId="28445"/>
    <cellStyle name="Note 3 3 14" xfId="28446"/>
    <cellStyle name="Note 3 3 15" xfId="28447"/>
    <cellStyle name="Note 3 3 16" xfId="28448"/>
    <cellStyle name="Note 3 3 17" xfId="28449"/>
    <cellStyle name="Note 3 3 18" xfId="28450"/>
    <cellStyle name="Note 3 3 19" xfId="28451"/>
    <cellStyle name="Note 3 3 2" xfId="28452"/>
    <cellStyle name="Note 3 3 2 10" xfId="28453"/>
    <cellStyle name="Note 3 3 2 11" xfId="28454"/>
    <cellStyle name="Note 3 3 2 12" xfId="28455"/>
    <cellStyle name="Note 3 3 2 13" xfId="28456"/>
    <cellStyle name="Note 3 3 2 14" xfId="28457"/>
    <cellStyle name="Note 3 3 2 15" xfId="28458"/>
    <cellStyle name="Note 3 3 2 16" xfId="28459"/>
    <cellStyle name="Note 3 3 2 17" xfId="28460"/>
    <cellStyle name="Note 3 3 2 18" xfId="28461"/>
    <cellStyle name="Note 3 3 2 19" xfId="28462"/>
    <cellStyle name="Note 3 3 2 2" xfId="28463"/>
    <cellStyle name="Note 3 3 2 2 10" xfId="28464"/>
    <cellStyle name="Note 3 3 2 2 11" xfId="28465"/>
    <cellStyle name="Note 3 3 2 2 12" xfId="28466"/>
    <cellStyle name="Note 3 3 2 2 13" xfId="28467"/>
    <cellStyle name="Note 3 3 2 2 14" xfId="28468"/>
    <cellStyle name="Note 3 3 2 2 15" xfId="28469"/>
    <cellStyle name="Note 3 3 2 2 16" xfId="28470"/>
    <cellStyle name="Note 3 3 2 2 17" xfId="28471"/>
    <cellStyle name="Note 3 3 2 2 18" xfId="28472"/>
    <cellStyle name="Note 3 3 2 2 19" xfId="28473"/>
    <cellStyle name="Note 3 3 2 2 2" xfId="28474"/>
    <cellStyle name="Note 3 3 2 2 20" xfId="28475"/>
    <cellStyle name="Note 3 3 2 2 21" xfId="28476"/>
    <cellStyle name="Note 3 3 2 2 22" xfId="28477"/>
    <cellStyle name="Note 3 3 2 2 23" xfId="28478"/>
    <cellStyle name="Note 3 3 2 2 24" xfId="28479"/>
    <cellStyle name="Note 3 3 2 2 25" xfId="28480"/>
    <cellStyle name="Note 3 3 2 2 26" xfId="28481"/>
    <cellStyle name="Note 3 3 2 2 27" xfId="28482"/>
    <cellStyle name="Note 3 3 2 2 28" xfId="28483"/>
    <cellStyle name="Note 3 3 2 2 29" xfId="28484"/>
    <cellStyle name="Note 3 3 2 2 3" xfId="28485"/>
    <cellStyle name="Note 3 3 2 2 4" xfId="28486"/>
    <cellStyle name="Note 3 3 2 2 5" xfId="28487"/>
    <cellStyle name="Note 3 3 2 2 6" xfId="28488"/>
    <cellStyle name="Note 3 3 2 2 7" xfId="28489"/>
    <cellStyle name="Note 3 3 2 2 8" xfId="28490"/>
    <cellStyle name="Note 3 3 2 2 9" xfId="28491"/>
    <cellStyle name="Note 3 3 2 20" xfId="28492"/>
    <cellStyle name="Note 3 3 2 21" xfId="28493"/>
    <cellStyle name="Note 3 3 2 22" xfId="28494"/>
    <cellStyle name="Note 3 3 2 23" xfId="28495"/>
    <cellStyle name="Note 3 3 2 24" xfId="28496"/>
    <cellStyle name="Note 3 3 2 25" xfId="28497"/>
    <cellStyle name="Note 3 3 2 26" xfId="28498"/>
    <cellStyle name="Note 3 3 2 27" xfId="28499"/>
    <cellStyle name="Note 3 3 2 28" xfId="28500"/>
    <cellStyle name="Note 3 3 2 29" xfId="28501"/>
    <cellStyle name="Note 3 3 2 3" xfId="28502"/>
    <cellStyle name="Note 3 3 2 30" xfId="28503"/>
    <cellStyle name="Note 3 3 2 4" xfId="28504"/>
    <cellStyle name="Note 3 3 2 5" xfId="28505"/>
    <cellStyle name="Note 3 3 2 6" xfId="28506"/>
    <cellStyle name="Note 3 3 2 7" xfId="28507"/>
    <cellStyle name="Note 3 3 2 8" xfId="28508"/>
    <cellStyle name="Note 3 3 2 9" xfId="28509"/>
    <cellStyle name="Note 3 3 20" xfId="28510"/>
    <cellStyle name="Note 3 3 21" xfId="28511"/>
    <cellStyle name="Note 3 3 22" xfId="28512"/>
    <cellStyle name="Note 3 3 23" xfId="28513"/>
    <cellStyle name="Note 3 3 24" xfId="28514"/>
    <cellStyle name="Note 3 3 25" xfId="28515"/>
    <cellStyle name="Note 3 3 26" xfId="28516"/>
    <cellStyle name="Note 3 3 27" xfId="28517"/>
    <cellStyle name="Note 3 3 28" xfId="28518"/>
    <cellStyle name="Note 3 3 29" xfId="28519"/>
    <cellStyle name="Note 3 3 3" xfId="28520"/>
    <cellStyle name="Note 3 3 3 10" xfId="28521"/>
    <cellStyle name="Note 3 3 3 11" xfId="28522"/>
    <cellStyle name="Note 3 3 3 12" xfId="28523"/>
    <cellStyle name="Note 3 3 3 13" xfId="28524"/>
    <cellStyle name="Note 3 3 3 14" xfId="28525"/>
    <cellStyle name="Note 3 3 3 15" xfId="28526"/>
    <cellStyle name="Note 3 3 3 16" xfId="28527"/>
    <cellStyle name="Note 3 3 3 17" xfId="28528"/>
    <cellStyle name="Note 3 3 3 18" xfId="28529"/>
    <cellStyle name="Note 3 3 3 19" xfId="28530"/>
    <cellStyle name="Note 3 3 3 2" xfId="28531"/>
    <cellStyle name="Note 3 3 3 2 10" xfId="28532"/>
    <cellStyle name="Note 3 3 3 2 11" xfId="28533"/>
    <cellStyle name="Note 3 3 3 2 12" xfId="28534"/>
    <cellStyle name="Note 3 3 3 2 13" xfId="28535"/>
    <cellStyle name="Note 3 3 3 2 14" xfId="28536"/>
    <cellStyle name="Note 3 3 3 2 15" xfId="28537"/>
    <cellStyle name="Note 3 3 3 2 16" xfId="28538"/>
    <cellStyle name="Note 3 3 3 2 17" xfId="28539"/>
    <cellStyle name="Note 3 3 3 2 18" xfId="28540"/>
    <cellStyle name="Note 3 3 3 2 19" xfId="28541"/>
    <cellStyle name="Note 3 3 3 2 2" xfId="28542"/>
    <cellStyle name="Note 3 3 3 2 20" xfId="28543"/>
    <cellStyle name="Note 3 3 3 2 21" xfId="28544"/>
    <cellStyle name="Note 3 3 3 2 22" xfId="28545"/>
    <cellStyle name="Note 3 3 3 2 23" xfId="28546"/>
    <cellStyle name="Note 3 3 3 2 24" xfId="28547"/>
    <cellStyle name="Note 3 3 3 2 25" xfId="28548"/>
    <cellStyle name="Note 3 3 3 2 26" xfId="28549"/>
    <cellStyle name="Note 3 3 3 2 27" xfId="28550"/>
    <cellStyle name="Note 3 3 3 2 28" xfId="28551"/>
    <cellStyle name="Note 3 3 3 2 29" xfId="28552"/>
    <cellStyle name="Note 3 3 3 2 3" xfId="28553"/>
    <cellStyle name="Note 3 3 3 2 4" xfId="28554"/>
    <cellStyle name="Note 3 3 3 2 5" xfId="28555"/>
    <cellStyle name="Note 3 3 3 2 6" xfId="28556"/>
    <cellStyle name="Note 3 3 3 2 7" xfId="28557"/>
    <cellStyle name="Note 3 3 3 2 8" xfId="28558"/>
    <cellStyle name="Note 3 3 3 2 9" xfId="28559"/>
    <cellStyle name="Note 3 3 3 20" xfId="28560"/>
    <cellStyle name="Note 3 3 3 21" xfId="28561"/>
    <cellStyle name="Note 3 3 3 22" xfId="28562"/>
    <cellStyle name="Note 3 3 3 23" xfId="28563"/>
    <cellStyle name="Note 3 3 3 24" xfId="28564"/>
    <cellStyle name="Note 3 3 3 25" xfId="28565"/>
    <cellStyle name="Note 3 3 3 26" xfId="28566"/>
    <cellStyle name="Note 3 3 3 27" xfId="28567"/>
    <cellStyle name="Note 3 3 3 28" xfId="28568"/>
    <cellStyle name="Note 3 3 3 29" xfId="28569"/>
    <cellStyle name="Note 3 3 3 3" xfId="28570"/>
    <cellStyle name="Note 3 3 3 30" xfId="28571"/>
    <cellStyle name="Note 3 3 3 4" xfId="28572"/>
    <cellStyle name="Note 3 3 3 5" xfId="28573"/>
    <cellStyle name="Note 3 3 3 6" xfId="28574"/>
    <cellStyle name="Note 3 3 3 7" xfId="28575"/>
    <cellStyle name="Note 3 3 3 8" xfId="28576"/>
    <cellStyle name="Note 3 3 3 9" xfId="28577"/>
    <cellStyle name="Note 3 3 30" xfId="28578"/>
    <cellStyle name="Note 3 3 31" xfId="28579"/>
    <cellStyle name="Note 3 3 32" xfId="28580"/>
    <cellStyle name="Note 3 3 4" xfId="28581"/>
    <cellStyle name="Note 3 3 4 10" xfId="28582"/>
    <cellStyle name="Note 3 3 4 11" xfId="28583"/>
    <cellStyle name="Note 3 3 4 12" xfId="28584"/>
    <cellStyle name="Note 3 3 4 13" xfId="28585"/>
    <cellStyle name="Note 3 3 4 14" xfId="28586"/>
    <cellStyle name="Note 3 3 4 15" xfId="28587"/>
    <cellStyle name="Note 3 3 4 16" xfId="28588"/>
    <cellStyle name="Note 3 3 4 17" xfId="28589"/>
    <cellStyle name="Note 3 3 4 18" xfId="28590"/>
    <cellStyle name="Note 3 3 4 19" xfId="28591"/>
    <cellStyle name="Note 3 3 4 2" xfId="28592"/>
    <cellStyle name="Note 3 3 4 20" xfId="28593"/>
    <cellStyle name="Note 3 3 4 21" xfId="28594"/>
    <cellStyle name="Note 3 3 4 22" xfId="28595"/>
    <cellStyle name="Note 3 3 4 23" xfId="28596"/>
    <cellStyle name="Note 3 3 4 24" xfId="28597"/>
    <cellStyle name="Note 3 3 4 25" xfId="28598"/>
    <cellStyle name="Note 3 3 4 26" xfId="28599"/>
    <cellStyle name="Note 3 3 4 27" xfId="28600"/>
    <cellStyle name="Note 3 3 4 28" xfId="28601"/>
    <cellStyle name="Note 3 3 4 29" xfId="28602"/>
    <cellStyle name="Note 3 3 4 3" xfId="28603"/>
    <cellStyle name="Note 3 3 4 4" xfId="28604"/>
    <cellStyle name="Note 3 3 4 5" xfId="28605"/>
    <cellStyle name="Note 3 3 4 6" xfId="28606"/>
    <cellStyle name="Note 3 3 4 7" xfId="28607"/>
    <cellStyle name="Note 3 3 4 8" xfId="28608"/>
    <cellStyle name="Note 3 3 4 9" xfId="28609"/>
    <cellStyle name="Note 3 3 5" xfId="28610"/>
    <cellStyle name="Note 3 3 6" xfId="28611"/>
    <cellStyle name="Note 3 3 7" xfId="28612"/>
    <cellStyle name="Note 3 3 8" xfId="28613"/>
    <cellStyle name="Note 3 3 9" xfId="28614"/>
    <cellStyle name="Note 3 30" xfId="28615"/>
    <cellStyle name="Note 3 31" xfId="28616"/>
    <cellStyle name="Note 3 32" xfId="28617"/>
    <cellStyle name="Note 3 33" xfId="28618"/>
    <cellStyle name="Note 3 4" xfId="28619"/>
    <cellStyle name="Note 3 4 10" xfId="28620"/>
    <cellStyle name="Note 3 4 11" xfId="28621"/>
    <cellStyle name="Note 3 4 12" xfId="28622"/>
    <cellStyle name="Note 3 4 13" xfId="28623"/>
    <cellStyle name="Note 3 4 14" xfId="28624"/>
    <cellStyle name="Note 3 4 15" xfId="28625"/>
    <cellStyle name="Note 3 4 16" xfId="28626"/>
    <cellStyle name="Note 3 4 17" xfId="28627"/>
    <cellStyle name="Note 3 4 18" xfId="28628"/>
    <cellStyle name="Note 3 4 19" xfId="28629"/>
    <cellStyle name="Note 3 4 2" xfId="28630"/>
    <cellStyle name="Note 3 4 20" xfId="28631"/>
    <cellStyle name="Note 3 4 21" xfId="28632"/>
    <cellStyle name="Note 3 4 22" xfId="28633"/>
    <cellStyle name="Note 3 4 23" xfId="28634"/>
    <cellStyle name="Note 3 4 24" xfId="28635"/>
    <cellStyle name="Note 3 4 25" xfId="28636"/>
    <cellStyle name="Note 3 4 26" xfId="28637"/>
    <cellStyle name="Note 3 4 27" xfId="28638"/>
    <cellStyle name="Note 3 4 28" xfId="28639"/>
    <cellStyle name="Note 3 4 29" xfId="28640"/>
    <cellStyle name="Note 3 4 3" xfId="28641"/>
    <cellStyle name="Note 3 4 4" xfId="28642"/>
    <cellStyle name="Note 3 4 5" xfId="28643"/>
    <cellStyle name="Note 3 4 6" xfId="28644"/>
    <cellStyle name="Note 3 4 7" xfId="28645"/>
    <cellStyle name="Note 3 4 8" xfId="28646"/>
    <cellStyle name="Note 3 4 9" xfId="28647"/>
    <cellStyle name="Note 3 5" xfId="28648"/>
    <cellStyle name="Note 3 6" xfId="28649"/>
    <cellStyle name="Note 3 7" xfId="28650"/>
    <cellStyle name="Note 3 8" xfId="28651"/>
    <cellStyle name="Note 3 9" xfId="28652"/>
    <cellStyle name="Note 4" xfId="28653"/>
    <cellStyle name="Note 4 10" xfId="28654"/>
    <cellStyle name="Note 4 11" xfId="28655"/>
    <cellStyle name="Note 4 12" xfId="28656"/>
    <cellStyle name="Note 4 13" xfId="28657"/>
    <cellStyle name="Note 4 14" xfId="28658"/>
    <cellStyle name="Note 4 15" xfId="28659"/>
    <cellStyle name="Note 4 16" xfId="28660"/>
    <cellStyle name="Note 4 17" xfId="28661"/>
    <cellStyle name="Note 4 18" xfId="28662"/>
    <cellStyle name="Note 4 19" xfId="28663"/>
    <cellStyle name="Note 4 2" xfId="28664"/>
    <cellStyle name="Note 4 2 10" xfId="28665"/>
    <cellStyle name="Note 4 2 11" xfId="28666"/>
    <cellStyle name="Note 4 2 12" xfId="28667"/>
    <cellStyle name="Note 4 2 13" xfId="28668"/>
    <cellStyle name="Note 4 2 14" xfId="28669"/>
    <cellStyle name="Note 4 2 15" xfId="28670"/>
    <cellStyle name="Note 4 2 16" xfId="28671"/>
    <cellStyle name="Note 4 2 17" xfId="28672"/>
    <cellStyle name="Note 4 2 18" xfId="28673"/>
    <cellStyle name="Note 4 2 19" xfId="28674"/>
    <cellStyle name="Note 4 2 2" xfId="28675"/>
    <cellStyle name="Note 4 2 2 10" xfId="28676"/>
    <cellStyle name="Note 4 2 2 11" xfId="28677"/>
    <cellStyle name="Note 4 2 2 12" xfId="28678"/>
    <cellStyle name="Note 4 2 2 13" xfId="28679"/>
    <cellStyle name="Note 4 2 2 14" xfId="28680"/>
    <cellStyle name="Note 4 2 2 15" xfId="28681"/>
    <cellStyle name="Note 4 2 2 16" xfId="28682"/>
    <cellStyle name="Note 4 2 2 17" xfId="28683"/>
    <cellStyle name="Note 4 2 2 18" xfId="28684"/>
    <cellStyle name="Note 4 2 2 19" xfId="28685"/>
    <cellStyle name="Note 4 2 2 2" xfId="28686"/>
    <cellStyle name="Note 4 2 2 2 10" xfId="28687"/>
    <cellStyle name="Note 4 2 2 2 11" xfId="28688"/>
    <cellStyle name="Note 4 2 2 2 12" xfId="28689"/>
    <cellStyle name="Note 4 2 2 2 13" xfId="28690"/>
    <cellStyle name="Note 4 2 2 2 14" xfId="28691"/>
    <cellStyle name="Note 4 2 2 2 15" xfId="28692"/>
    <cellStyle name="Note 4 2 2 2 16" xfId="28693"/>
    <cellStyle name="Note 4 2 2 2 17" xfId="28694"/>
    <cellStyle name="Note 4 2 2 2 18" xfId="28695"/>
    <cellStyle name="Note 4 2 2 2 19" xfId="28696"/>
    <cellStyle name="Note 4 2 2 2 2" xfId="28697"/>
    <cellStyle name="Note 4 2 2 2 20" xfId="28698"/>
    <cellStyle name="Note 4 2 2 2 21" xfId="28699"/>
    <cellStyle name="Note 4 2 2 2 22" xfId="28700"/>
    <cellStyle name="Note 4 2 2 2 23" xfId="28701"/>
    <cellStyle name="Note 4 2 2 2 24" xfId="28702"/>
    <cellStyle name="Note 4 2 2 2 25" xfId="28703"/>
    <cellStyle name="Note 4 2 2 2 26" xfId="28704"/>
    <cellStyle name="Note 4 2 2 2 27" xfId="28705"/>
    <cellStyle name="Note 4 2 2 2 28" xfId="28706"/>
    <cellStyle name="Note 4 2 2 2 29" xfId="28707"/>
    <cellStyle name="Note 4 2 2 2 3" xfId="28708"/>
    <cellStyle name="Note 4 2 2 2 4" xfId="28709"/>
    <cellStyle name="Note 4 2 2 2 5" xfId="28710"/>
    <cellStyle name="Note 4 2 2 2 6" xfId="28711"/>
    <cellStyle name="Note 4 2 2 2 7" xfId="28712"/>
    <cellStyle name="Note 4 2 2 2 8" xfId="28713"/>
    <cellStyle name="Note 4 2 2 2 9" xfId="28714"/>
    <cellStyle name="Note 4 2 2 20" xfId="28715"/>
    <cellStyle name="Note 4 2 2 21" xfId="28716"/>
    <cellStyle name="Note 4 2 2 22" xfId="28717"/>
    <cellStyle name="Note 4 2 2 23" xfId="28718"/>
    <cellStyle name="Note 4 2 2 24" xfId="28719"/>
    <cellStyle name="Note 4 2 2 25" xfId="28720"/>
    <cellStyle name="Note 4 2 2 26" xfId="28721"/>
    <cellStyle name="Note 4 2 2 27" xfId="28722"/>
    <cellStyle name="Note 4 2 2 28" xfId="28723"/>
    <cellStyle name="Note 4 2 2 29" xfId="28724"/>
    <cellStyle name="Note 4 2 2 3" xfId="28725"/>
    <cellStyle name="Note 4 2 2 30" xfId="28726"/>
    <cellStyle name="Note 4 2 2 4" xfId="28727"/>
    <cellStyle name="Note 4 2 2 5" xfId="28728"/>
    <cellStyle name="Note 4 2 2 6" xfId="28729"/>
    <cellStyle name="Note 4 2 2 7" xfId="28730"/>
    <cellStyle name="Note 4 2 2 8" xfId="28731"/>
    <cellStyle name="Note 4 2 2 9" xfId="28732"/>
    <cellStyle name="Note 4 2 20" xfId="28733"/>
    <cellStyle name="Note 4 2 21" xfId="28734"/>
    <cellStyle name="Note 4 2 22" xfId="28735"/>
    <cellStyle name="Note 4 2 23" xfId="28736"/>
    <cellStyle name="Note 4 2 24" xfId="28737"/>
    <cellStyle name="Note 4 2 25" xfId="28738"/>
    <cellStyle name="Note 4 2 26" xfId="28739"/>
    <cellStyle name="Note 4 2 27" xfId="28740"/>
    <cellStyle name="Note 4 2 28" xfId="28741"/>
    <cellStyle name="Note 4 2 29" xfId="28742"/>
    <cellStyle name="Note 4 2 3" xfId="28743"/>
    <cellStyle name="Note 4 2 3 10" xfId="28744"/>
    <cellStyle name="Note 4 2 3 11" xfId="28745"/>
    <cellStyle name="Note 4 2 3 12" xfId="28746"/>
    <cellStyle name="Note 4 2 3 13" xfId="28747"/>
    <cellStyle name="Note 4 2 3 14" xfId="28748"/>
    <cellStyle name="Note 4 2 3 15" xfId="28749"/>
    <cellStyle name="Note 4 2 3 16" xfId="28750"/>
    <cellStyle name="Note 4 2 3 17" xfId="28751"/>
    <cellStyle name="Note 4 2 3 18" xfId="28752"/>
    <cellStyle name="Note 4 2 3 19" xfId="28753"/>
    <cellStyle name="Note 4 2 3 2" xfId="28754"/>
    <cellStyle name="Note 4 2 3 2 10" xfId="28755"/>
    <cellStyle name="Note 4 2 3 2 11" xfId="28756"/>
    <cellStyle name="Note 4 2 3 2 12" xfId="28757"/>
    <cellStyle name="Note 4 2 3 2 13" xfId="28758"/>
    <cellStyle name="Note 4 2 3 2 14" xfId="28759"/>
    <cellStyle name="Note 4 2 3 2 15" xfId="28760"/>
    <cellStyle name="Note 4 2 3 2 16" xfId="28761"/>
    <cellStyle name="Note 4 2 3 2 17" xfId="28762"/>
    <cellStyle name="Note 4 2 3 2 18" xfId="28763"/>
    <cellStyle name="Note 4 2 3 2 19" xfId="28764"/>
    <cellStyle name="Note 4 2 3 2 2" xfId="28765"/>
    <cellStyle name="Note 4 2 3 2 20" xfId="28766"/>
    <cellStyle name="Note 4 2 3 2 21" xfId="28767"/>
    <cellStyle name="Note 4 2 3 2 22" xfId="28768"/>
    <cellStyle name="Note 4 2 3 2 23" xfId="28769"/>
    <cellStyle name="Note 4 2 3 2 24" xfId="28770"/>
    <cellStyle name="Note 4 2 3 2 25" xfId="28771"/>
    <cellStyle name="Note 4 2 3 2 26" xfId="28772"/>
    <cellStyle name="Note 4 2 3 2 27" xfId="28773"/>
    <cellStyle name="Note 4 2 3 2 28" xfId="28774"/>
    <cellStyle name="Note 4 2 3 2 29" xfId="28775"/>
    <cellStyle name="Note 4 2 3 2 3" xfId="28776"/>
    <cellStyle name="Note 4 2 3 2 4" xfId="28777"/>
    <cellStyle name="Note 4 2 3 2 5" xfId="28778"/>
    <cellStyle name="Note 4 2 3 2 6" xfId="28779"/>
    <cellStyle name="Note 4 2 3 2 7" xfId="28780"/>
    <cellStyle name="Note 4 2 3 2 8" xfId="28781"/>
    <cellStyle name="Note 4 2 3 2 9" xfId="28782"/>
    <cellStyle name="Note 4 2 3 20" xfId="28783"/>
    <cellStyle name="Note 4 2 3 21" xfId="28784"/>
    <cellStyle name="Note 4 2 3 22" xfId="28785"/>
    <cellStyle name="Note 4 2 3 23" xfId="28786"/>
    <cellStyle name="Note 4 2 3 24" xfId="28787"/>
    <cellStyle name="Note 4 2 3 25" xfId="28788"/>
    <cellStyle name="Note 4 2 3 26" xfId="28789"/>
    <cellStyle name="Note 4 2 3 27" xfId="28790"/>
    <cellStyle name="Note 4 2 3 28" xfId="28791"/>
    <cellStyle name="Note 4 2 3 29" xfId="28792"/>
    <cellStyle name="Note 4 2 3 3" xfId="28793"/>
    <cellStyle name="Note 4 2 3 30" xfId="28794"/>
    <cellStyle name="Note 4 2 3 4" xfId="28795"/>
    <cellStyle name="Note 4 2 3 5" xfId="28796"/>
    <cellStyle name="Note 4 2 3 6" xfId="28797"/>
    <cellStyle name="Note 4 2 3 7" xfId="28798"/>
    <cellStyle name="Note 4 2 3 8" xfId="28799"/>
    <cellStyle name="Note 4 2 3 9" xfId="28800"/>
    <cellStyle name="Note 4 2 30" xfId="28801"/>
    <cellStyle name="Note 4 2 31" xfId="28802"/>
    <cellStyle name="Note 4 2 32" xfId="28803"/>
    <cellStyle name="Note 4 2 4" xfId="28804"/>
    <cellStyle name="Note 4 2 4 10" xfId="28805"/>
    <cellStyle name="Note 4 2 4 11" xfId="28806"/>
    <cellStyle name="Note 4 2 4 12" xfId="28807"/>
    <cellStyle name="Note 4 2 4 13" xfId="28808"/>
    <cellStyle name="Note 4 2 4 14" xfId="28809"/>
    <cellStyle name="Note 4 2 4 15" xfId="28810"/>
    <cellStyle name="Note 4 2 4 16" xfId="28811"/>
    <cellStyle name="Note 4 2 4 17" xfId="28812"/>
    <cellStyle name="Note 4 2 4 18" xfId="28813"/>
    <cellStyle name="Note 4 2 4 19" xfId="28814"/>
    <cellStyle name="Note 4 2 4 2" xfId="28815"/>
    <cellStyle name="Note 4 2 4 20" xfId="28816"/>
    <cellStyle name="Note 4 2 4 21" xfId="28817"/>
    <cellStyle name="Note 4 2 4 22" xfId="28818"/>
    <cellStyle name="Note 4 2 4 23" xfId="28819"/>
    <cellStyle name="Note 4 2 4 24" xfId="28820"/>
    <cellStyle name="Note 4 2 4 25" xfId="28821"/>
    <cellStyle name="Note 4 2 4 26" xfId="28822"/>
    <cellStyle name="Note 4 2 4 27" xfId="28823"/>
    <cellStyle name="Note 4 2 4 28" xfId="28824"/>
    <cellStyle name="Note 4 2 4 29" xfId="28825"/>
    <cellStyle name="Note 4 2 4 3" xfId="28826"/>
    <cellStyle name="Note 4 2 4 4" xfId="28827"/>
    <cellStyle name="Note 4 2 4 5" xfId="28828"/>
    <cellStyle name="Note 4 2 4 6" xfId="28829"/>
    <cellStyle name="Note 4 2 4 7" xfId="28830"/>
    <cellStyle name="Note 4 2 4 8" xfId="28831"/>
    <cellStyle name="Note 4 2 4 9" xfId="28832"/>
    <cellStyle name="Note 4 2 5" xfId="28833"/>
    <cellStyle name="Note 4 2 6" xfId="28834"/>
    <cellStyle name="Note 4 2 7" xfId="28835"/>
    <cellStyle name="Note 4 2 8" xfId="28836"/>
    <cellStyle name="Note 4 2 9" xfId="28837"/>
    <cellStyle name="Note 4 20" xfId="28838"/>
    <cellStyle name="Note 4 21" xfId="28839"/>
    <cellStyle name="Note 4 22" xfId="28840"/>
    <cellStyle name="Note 4 23" xfId="28841"/>
    <cellStyle name="Note 4 24" xfId="28842"/>
    <cellStyle name="Note 4 25" xfId="28843"/>
    <cellStyle name="Note 4 26" xfId="28844"/>
    <cellStyle name="Note 4 27" xfId="28845"/>
    <cellStyle name="Note 4 28" xfId="28846"/>
    <cellStyle name="Note 4 29" xfId="28847"/>
    <cellStyle name="Note 4 3" xfId="28848"/>
    <cellStyle name="Note 4 3 10" xfId="28849"/>
    <cellStyle name="Note 4 3 11" xfId="28850"/>
    <cellStyle name="Note 4 3 12" xfId="28851"/>
    <cellStyle name="Note 4 3 13" xfId="28852"/>
    <cellStyle name="Note 4 3 14" xfId="28853"/>
    <cellStyle name="Note 4 3 15" xfId="28854"/>
    <cellStyle name="Note 4 3 16" xfId="28855"/>
    <cellStyle name="Note 4 3 17" xfId="28856"/>
    <cellStyle name="Note 4 3 18" xfId="28857"/>
    <cellStyle name="Note 4 3 19" xfId="28858"/>
    <cellStyle name="Note 4 3 2" xfId="28859"/>
    <cellStyle name="Note 4 3 2 10" xfId="28860"/>
    <cellStyle name="Note 4 3 2 11" xfId="28861"/>
    <cellStyle name="Note 4 3 2 12" xfId="28862"/>
    <cellStyle name="Note 4 3 2 13" xfId="28863"/>
    <cellStyle name="Note 4 3 2 14" xfId="28864"/>
    <cellStyle name="Note 4 3 2 15" xfId="28865"/>
    <cellStyle name="Note 4 3 2 16" xfId="28866"/>
    <cellStyle name="Note 4 3 2 17" xfId="28867"/>
    <cellStyle name="Note 4 3 2 18" xfId="28868"/>
    <cellStyle name="Note 4 3 2 19" xfId="28869"/>
    <cellStyle name="Note 4 3 2 2" xfId="28870"/>
    <cellStyle name="Note 4 3 2 2 10" xfId="28871"/>
    <cellStyle name="Note 4 3 2 2 11" xfId="28872"/>
    <cellStyle name="Note 4 3 2 2 12" xfId="28873"/>
    <cellStyle name="Note 4 3 2 2 13" xfId="28874"/>
    <cellStyle name="Note 4 3 2 2 14" xfId="28875"/>
    <cellStyle name="Note 4 3 2 2 15" xfId="28876"/>
    <cellStyle name="Note 4 3 2 2 16" xfId="28877"/>
    <cellStyle name="Note 4 3 2 2 17" xfId="28878"/>
    <cellStyle name="Note 4 3 2 2 18" xfId="28879"/>
    <cellStyle name="Note 4 3 2 2 19" xfId="28880"/>
    <cellStyle name="Note 4 3 2 2 2" xfId="28881"/>
    <cellStyle name="Note 4 3 2 2 20" xfId="28882"/>
    <cellStyle name="Note 4 3 2 2 21" xfId="28883"/>
    <cellStyle name="Note 4 3 2 2 22" xfId="28884"/>
    <cellStyle name="Note 4 3 2 2 23" xfId="28885"/>
    <cellStyle name="Note 4 3 2 2 24" xfId="28886"/>
    <cellStyle name="Note 4 3 2 2 25" xfId="28887"/>
    <cellStyle name="Note 4 3 2 2 26" xfId="28888"/>
    <cellStyle name="Note 4 3 2 2 27" xfId="28889"/>
    <cellStyle name="Note 4 3 2 2 28" xfId="28890"/>
    <cellStyle name="Note 4 3 2 2 29" xfId="28891"/>
    <cellStyle name="Note 4 3 2 2 3" xfId="28892"/>
    <cellStyle name="Note 4 3 2 2 4" xfId="28893"/>
    <cellStyle name="Note 4 3 2 2 5" xfId="28894"/>
    <cellStyle name="Note 4 3 2 2 6" xfId="28895"/>
    <cellStyle name="Note 4 3 2 2 7" xfId="28896"/>
    <cellStyle name="Note 4 3 2 2 8" xfId="28897"/>
    <cellStyle name="Note 4 3 2 2 9" xfId="28898"/>
    <cellStyle name="Note 4 3 2 20" xfId="28899"/>
    <cellStyle name="Note 4 3 2 21" xfId="28900"/>
    <cellStyle name="Note 4 3 2 22" xfId="28901"/>
    <cellStyle name="Note 4 3 2 23" xfId="28902"/>
    <cellStyle name="Note 4 3 2 24" xfId="28903"/>
    <cellStyle name="Note 4 3 2 25" xfId="28904"/>
    <cellStyle name="Note 4 3 2 26" xfId="28905"/>
    <cellStyle name="Note 4 3 2 27" xfId="28906"/>
    <cellStyle name="Note 4 3 2 28" xfId="28907"/>
    <cellStyle name="Note 4 3 2 29" xfId="28908"/>
    <cellStyle name="Note 4 3 2 3" xfId="28909"/>
    <cellStyle name="Note 4 3 2 30" xfId="28910"/>
    <cellStyle name="Note 4 3 2 4" xfId="28911"/>
    <cellStyle name="Note 4 3 2 5" xfId="28912"/>
    <cellStyle name="Note 4 3 2 6" xfId="28913"/>
    <cellStyle name="Note 4 3 2 7" xfId="28914"/>
    <cellStyle name="Note 4 3 2 8" xfId="28915"/>
    <cellStyle name="Note 4 3 2 9" xfId="28916"/>
    <cellStyle name="Note 4 3 20" xfId="28917"/>
    <cellStyle name="Note 4 3 21" xfId="28918"/>
    <cellStyle name="Note 4 3 22" xfId="28919"/>
    <cellStyle name="Note 4 3 23" xfId="28920"/>
    <cellStyle name="Note 4 3 24" xfId="28921"/>
    <cellStyle name="Note 4 3 25" xfId="28922"/>
    <cellStyle name="Note 4 3 26" xfId="28923"/>
    <cellStyle name="Note 4 3 27" xfId="28924"/>
    <cellStyle name="Note 4 3 28" xfId="28925"/>
    <cellStyle name="Note 4 3 29" xfId="28926"/>
    <cellStyle name="Note 4 3 3" xfId="28927"/>
    <cellStyle name="Note 4 3 3 10" xfId="28928"/>
    <cellStyle name="Note 4 3 3 11" xfId="28929"/>
    <cellStyle name="Note 4 3 3 12" xfId="28930"/>
    <cellStyle name="Note 4 3 3 13" xfId="28931"/>
    <cellStyle name="Note 4 3 3 14" xfId="28932"/>
    <cellStyle name="Note 4 3 3 15" xfId="28933"/>
    <cellStyle name="Note 4 3 3 16" xfId="28934"/>
    <cellStyle name="Note 4 3 3 17" xfId="28935"/>
    <cellStyle name="Note 4 3 3 18" xfId="28936"/>
    <cellStyle name="Note 4 3 3 19" xfId="28937"/>
    <cellStyle name="Note 4 3 3 2" xfId="28938"/>
    <cellStyle name="Note 4 3 3 2 10" xfId="28939"/>
    <cellStyle name="Note 4 3 3 2 11" xfId="28940"/>
    <cellStyle name="Note 4 3 3 2 12" xfId="28941"/>
    <cellStyle name="Note 4 3 3 2 13" xfId="28942"/>
    <cellStyle name="Note 4 3 3 2 14" xfId="28943"/>
    <cellStyle name="Note 4 3 3 2 15" xfId="28944"/>
    <cellStyle name="Note 4 3 3 2 16" xfId="28945"/>
    <cellStyle name="Note 4 3 3 2 17" xfId="28946"/>
    <cellStyle name="Note 4 3 3 2 18" xfId="28947"/>
    <cellStyle name="Note 4 3 3 2 19" xfId="28948"/>
    <cellStyle name="Note 4 3 3 2 2" xfId="28949"/>
    <cellStyle name="Note 4 3 3 2 20" xfId="28950"/>
    <cellStyle name="Note 4 3 3 2 21" xfId="28951"/>
    <cellStyle name="Note 4 3 3 2 22" xfId="28952"/>
    <cellStyle name="Note 4 3 3 2 23" xfId="28953"/>
    <cellStyle name="Note 4 3 3 2 24" xfId="28954"/>
    <cellStyle name="Note 4 3 3 2 25" xfId="28955"/>
    <cellStyle name="Note 4 3 3 2 26" xfId="28956"/>
    <cellStyle name="Note 4 3 3 2 27" xfId="28957"/>
    <cellStyle name="Note 4 3 3 2 28" xfId="28958"/>
    <cellStyle name="Note 4 3 3 2 29" xfId="28959"/>
    <cellStyle name="Note 4 3 3 2 3" xfId="28960"/>
    <cellStyle name="Note 4 3 3 2 4" xfId="28961"/>
    <cellStyle name="Note 4 3 3 2 5" xfId="28962"/>
    <cellStyle name="Note 4 3 3 2 6" xfId="28963"/>
    <cellStyle name="Note 4 3 3 2 7" xfId="28964"/>
    <cellStyle name="Note 4 3 3 2 8" xfId="28965"/>
    <cellStyle name="Note 4 3 3 2 9" xfId="28966"/>
    <cellStyle name="Note 4 3 3 20" xfId="28967"/>
    <cellStyle name="Note 4 3 3 21" xfId="28968"/>
    <cellStyle name="Note 4 3 3 22" xfId="28969"/>
    <cellStyle name="Note 4 3 3 23" xfId="28970"/>
    <cellStyle name="Note 4 3 3 24" xfId="28971"/>
    <cellStyle name="Note 4 3 3 25" xfId="28972"/>
    <cellStyle name="Note 4 3 3 26" xfId="28973"/>
    <cellStyle name="Note 4 3 3 27" xfId="28974"/>
    <cellStyle name="Note 4 3 3 28" xfId="28975"/>
    <cellStyle name="Note 4 3 3 29" xfId="28976"/>
    <cellStyle name="Note 4 3 3 3" xfId="28977"/>
    <cellStyle name="Note 4 3 3 30" xfId="28978"/>
    <cellStyle name="Note 4 3 3 4" xfId="28979"/>
    <cellStyle name="Note 4 3 3 5" xfId="28980"/>
    <cellStyle name="Note 4 3 3 6" xfId="28981"/>
    <cellStyle name="Note 4 3 3 7" xfId="28982"/>
    <cellStyle name="Note 4 3 3 8" xfId="28983"/>
    <cellStyle name="Note 4 3 3 9" xfId="28984"/>
    <cellStyle name="Note 4 3 30" xfId="28985"/>
    <cellStyle name="Note 4 3 31" xfId="28986"/>
    <cellStyle name="Note 4 3 32" xfId="28987"/>
    <cellStyle name="Note 4 3 4" xfId="28988"/>
    <cellStyle name="Note 4 3 4 10" xfId="28989"/>
    <cellStyle name="Note 4 3 4 11" xfId="28990"/>
    <cellStyle name="Note 4 3 4 12" xfId="28991"/>
    <cellStyle name="Note 4 3 4 13" xfId="28992"/>
    <cellStyle name="Note 4 3 4 14" xfId="28993"/>
    <cellStyle name="Note 4 3 4 15" xfId="28994"/>
    <cellStyle name="Note 4 3 4 16" xfId="28995"/>
    <cellStyle name="Note 4 3 4 17" xfId="28996"/>
    <cellStyle name="Note 4 3 4 18" xfId="28997"/>
    <cellStyle name="Note 4 3 4 19" xfId="28998"/>
    <cellStyle name="Note 4 3 4 2" xfId="28999"/>
    <cellStyle name="Note 4 3 4 20" xfId="29000"/>
    <cellStyle name="Note 4 3 4 21" xfId="29001"/>
    <cellStyle name="Note 4 3 4 22" xfId="29002"/>
    <cellStyle name="Note 4 3 4 23" xfId="29003"/>
    <cellStyle name="Note 4 3 4 24" xfId="29004"/>
    <cellStyle name="Note 4 3 4 25" xfId="29005"/>
    <cellStyle name="Note 4 3 4 26" xfId="29006"/>
    <cellStyle name="Note 4 3 4 27" xfId="29007"/>
    <cellStyle name="Note 4 3 4 28" xfId="29008"/>
    <cellStyle name="Note 4 3 4 29" xfId="29009"/>
    <cellStyle name="Note 4 3 4 3" xfId="29010"/>
    <cellStyle name="Note 4 3 4 4" xfId="29011"/>
    <cellStyle name="Note 4 3 4 5" xfId="29012"/>
    <cellStyle name="Note 4 3 4 6" xfId="29013"/>
    <cellStyle name="Note 4 3 4 7" xfId="29014"/>
    <cellStyle name="Note 4 3 4 8" xfId="29015"/>
    <cellStyle name="Note 4 3 4 9" xfId="29016"/>
    <cellStyle name="Note 4 3 5" xfId="29017"/>
    <cellStyle name="Note 4 3 6" xfId="29018"/>
    <cellStyle name="Note 4 3 7" xfId="29019"/>
    <cellStyle name="Note 4 3 8" xfId="29020"/>
    <cellStyle name="Note 4 3 9" xfId="29021"/>
    <cellStyle name="Note 4 30" xfId="29022"/>
    <cellStyle name="Note 4 31" xfId="29023"/>
    <cellStyle name="Note 4 32" xfId="29024"/>
    <cellStyle name="Note 4 4" xfId="29025"/>
    <cellStyle name="Note 4 4 10" xfId="29026"/>
    <cellStyle name="Note 4 4 11" xfId="29027"/>
    <cellStyle name="Note 4 4 12" xfId="29028"/>
    <cellStyle name="Note 4 4 13" xfId="29029"/>
    <cellStyle name="Note 4 4 14" xfId="29030"/>
    <cellStyle name="Note 4 4 15" xfId="29031"/>
    <cellStyle name="Note 4 4 16" xfId="29032"/>
    <cellStyle name="Note 4 4 17" xfId="29033"/>
    <cellStyle name="Note 4 4 18" xfId="29034"/>
    <cellStyle name="Note 4 4 19" xfId="29035"/>
    <cellStyle name="Note 4 4 2" xfId="29036"/>
    <cellStyle name="Note 4 4 20" xfId="29037"/>
    <cellStyle name="Note 4 4 21" xfId="29038"/>
    <cellStyle name="Note 4 4 22" xfId="29039"/>
    <cellStyle name="Note 4 4 23" xfId="29040"/>
    <cellStyle name="Note 4 4 24" xfId="29041"/>
    <cellStyle name="Note 4 4 25" xfId="29042"/>
    <cellStyle name="Note 4 4 26" xfId="29043"/>
    <cellStyle name="Note 4 4 27" xfId="29044"/>
    <cellStyle name="Note 4 4 28" xfId="29045"/>
    <cellStyle name="Note 4 4 29" xfId="29046"/>
    <cellStyle name="Note 4 4 3" xfId="29047"/>
    <cellStyle name="Note 4 4 4" xfId="29048"/>
    <cellStyle name="Note 4 4 5" xfId="29049"/>
    <cellStyle name="Note 4 4 6" xfId="29050"/>
    <cellStyle name="Note 4 4 7" xfId="29051"/>
    <cellStyle name="Note 4 4 8" xfId="29052"/>
    <cellStyle name="Note 4 4 9" xfId="29053"/>
    <cellStyle name="Note 4 5" xfId="29054"/>
    <cellStyle name="Note 4 6" xfId="29055"/>
    <cellStyle name="Note 4 7" xfId="29056"/>
    <cellStyle name="Note 4 8" xfId="29057"/>
    <cellStyle name="Note 4 9" xfId="29058"/>
    <cellStyle name="Note 5" xfId="29059"/>
    <cellStyle name="Note 5 10" xfId="29060"/>
    <cellStyle name="Note 5 11" xfId="29061"/>
    <cellStyle name="Note 5 12" xfId="29062"/>
    <cellStyle name="Note 5 13" xfId="29063"/>
    <cellStyle name="Note 5 14" xfId="29064"/>
    <cellStyle name="Note 5 15" xfId="29065"/>
    <cellStyle name="Note 5 16" xfId="29066"/>
    <cellStyle name="Note 5 17" xfId="29067"/>
    <cellStyle name="Note 5 18" xfId="29068"/>
    <cellStyle name="Note 5 19" xfId="29069"/>
    <cellStyle name="Note 5 2" xfId="29070"/>
    <cellStyle name="Note 5 2 10" xfId="29071"/>
    <cellStyle name="Note 5 2 11" xfId="29072"/>
    <cellStyle name="Note 5 2 12" xfId="29073"/>
    <cellStyle name="Note 5 2 13" xfId="29074"/>
    <cellStyle name="Note 5 2 14" xfId="29075"/>
    <cellStyle name="Note 5 2 15" xfId="29076"/>
    <cellStyle name="Note 5 2 16" xfId="29077"/>
    <cellStyle name="Note 5 2 17" xfId="29078"/>
    <cellStyle name="Note 5 2 18" xfId="29079"/>
    <cellStyle name="Note 5 2 19" xfId="29080"/>
    <cellStyle name="Note 5 2 2" xfId="29081"/>
    <cellStyle name="Note 5 2 2 10" xfId="29082"/>
    <cellStyle name="Note 5 2 2 11" xfId="29083"/>
    <cellStyle name="Note 5 2 2 12" xfId="29084"/>
    <cellStyle name="Note 5 2 2 13" xfId="29085"/>
    <cellStyle name="Note 5 2 2 14" xfId="29086"/>
    <cellStyle name="Note 5 2 2 15" xfId="29087"/>
    <cellStyle name="Note 5 2 2 16" xfId="29088"/>
    <cellStyle name="Note 5 2 2 17" xfId="29089"/>
    <cellStyle name="Note 5 2 2 18" xfId="29090"/>
    <cellStyle name="Note 5 2 2 19" xfId="29091"/>
    <cellStyle name="Note 5 2 2 2" xfId="29092"/>
    <cellStyle name="Note 5 2 2 2 10" xfId="29093"/>
    <cellStyle name="Note 5 2 2 2 11" xfId="29094"/>
    <cellStyle name="Note 5 2 2 2 12" xfId="29095"/>
    <cellStyle name="Note 5 2 2 2 13" xfId="29096"/>
    <cellStyle name="Note 5 2 2 2 14" xfId="29097"/>
    <cellStyle name="Note 5 2 2 2 15" xfId="29098"/>
    <cellStyle name="Note 5 2 2 2 16" xfId="29099"/>
    <cellStyle name="Note 5 2 2 2 17" xfId="29100"/>
    <cellStyle name="Note 5 2 2 2 18" xfId="29101"/>
    <cellStyle name="Note 5 2 2 2 19" xfId="29102"/>
    <cellStyle name="Note 5 2 2 2 2" xfId="29103"/>
    <cellStyle name="Note 5 2 2 2 20" xfId="29104"/>
    <cellStyle name="Note 5 2 2 2 21" xfId="29105"/>
    <cellStyle name="Note 5 2 2 2 22" xfId="29106"/>
    <cellStyle name="Note 5 2 2 2 23" xfId="29107"/>
    <cellStyle name="Note 5 2 2 2 24" xfId="29108"/>
    <cellStyle name="Note 5 2 2 2 25" xfId="29109"/>
    <cellStyle name="Note 5 2 2 2 26" xfId="29110"/>
    <cellStyle name="Note 5 2 2 2 27" xfId="29111"/>
    <cellStyle name="Note 5 2 2 2 28" xfId="29112"/>
    <cellStyle name="Note 5 2 2 2 29" xfId="29113"/>
    <cellStyle name="Note 5 2 2 2 3" xfId="29114"/>
    <cellStyle name="Note 5 2 2 2 4" xfId="29115"/>
    <cellStyle name="Note 5 2 2 2 5" xfId="29116"/>
    <cellStyle name="Note 5 2 2 2 6" xfId="29117"/>
    <cellStyle name="Note 5 2 2 2 7" xfId="29118"/>
    <cellStyle name="Note 5 2 2 2 8" xfId="29119"/>
    <cellStyle name="Note 5 2 2 2 9" xfId="29120"/>
    <cellStyle name="Note 5 2 2 20" xfId="29121"/>
    <cellStyle name="Note 5 2 2 21" xfId="29122"/>
    <cellStyle name="Note 5 2 2 22" xfId="29123"/>
    <cellStyle name="Note 5 2 2 23" xfId="29124"/>
    <cellStyle name="Note 5 2 2 24" xfId="29125"/>
    <cellStyle name="Note 5 2 2 25" xfId="29126"/>
    <cellStyle name="Note 5 2 2 26" xfId="29127"/>
    <cellStyle name="Note 5 2 2 27" xfId="29128"/>
    <cellStyle name="Note 5 2 2 28" xfId="29129"/>
    <cellStyle name="Note 5 2 2 29" xfId="29130"/>
    <cellStyle name="Note 5 2 2 3" xfId="29131"/>
    <cellStyle name="Note 5 2 2 30" xfId="29132"/>
    <cellStyle name="Note 5 2 2 4" xfId="29133"/>
    <cellStyle name="Note 5 2 2 5" xfId="29134"/>
    <cellStyle name="Note 5 2 2 6" xfId="29135"/>
    <cellStyle name="Note 5 2 2 7" xfId="29136"/>
    <cellStyle name="Note 5 2 2 8" xfId="29137"/>
    <cellStyle name="Note 5 2 2 9" xfId="29138"/>
    <cellStyle name="Note 5 2 20" xfId="29139"/>
    <cellStyle name="Note 5 2 21" xfId="29140"/>
    <cellStyle name="Note 5 2 22" xfId="29141"/>
    <cellStyle name="Note 5 2 23" xfId="29142"/>
    <cellStyle name="Note 5 2 24" xfId="29143"/>
    <cellStyle name="Note 5 2 25" xfId="29144"/>
    <cellStyle name="Note 5 2 26" xfId="29145"/>
    <cellStyle name="Note 5 2 27" xfId="29146"/>
    <cellStyle name="Note 5 2 28" xfId="29147"/>
    <cellStyle name="Note 5 2 29" xfId="29148"/>
    <cellStyle name="Note 5 2 3" xfId="29149"/>
    <cellStyle name="Note 5 2 3 10" xfId="29150"/>
    <cellStyle name="Note 5 2 3 11" xfId="29151"/>
    <cellStyle name="Note 5 2 3 12" xfId="29152"/>
    <cellStyle name="Note 5 2 3 13" xfId="29153"/>
    <cellStyle name="Note 5 2 3 14" xfId="29154"/>
    <cellStyle name="Note 5 2 3 15" xfId="29155"/>
    <cellStyle name="Note 5 2 3 16" xfId="29156"/>
    <cellStyle name="Note 5 2 3 17" xfId="29157"/>
    <cellStyle name="Note 5 2 3 18" xfId="29158"/>
    <cellStyle name="Note 5 2 3 19" xfId="29159"/>
    <cellStyle name="Note 5 2 3 2" xfId="29160"/>
    <cellStyle name="Note 5 2 3 2 10" xfId="29161"/>
    <cellStyle name="Note 5 2 3 2 11" xfId="29162"/>
    <cellStyle name="Note 5 2 3 2 12" xfId="29163"/>
    <cellStyle name="Note 5 2 3 2 13" xfId="29164"/>
    <cellStyle name="Note 5 2 3 2 14" xfId="29165"/>
    <cellStyle name="Note 5 2 3 2 15" xfId="29166"/>
    <cellStyle name="Note 5 2 3 2 16" xfId="29167"/>
    <cellStyle name="Note 5 2 3 2 17" xfId="29168"/>
    <cellStyle name="Note 5 2 3 2 18" xfId="29169"/>
    <cellStyle name="Note 5 2 3 2 19" xfId="29170"/>
    <cellStyle name="Note 5 2 3 2 2" xfId="29171"/>
    <cellStyle name="Note 5 2 3 2 20" xfId="29172"/>
    <cellStyle name="Note 5 2 3 2 21" xfId="29173"/>
    <cellStyle name="Note 5 2 3 2 22" xfId="29174"/>
    <cellStyle name="Note 5 2 3 2 23" xfId="29175"/>
    <cellStyle name="Note 5 2 3 2 24" xfId="29176"/>
    <cellStyle name="Note 5 2 3 2 25" xfId="29177"/>
    <cellStyle name="Note 5 2 3 2 26" xfId="29178"/>
    <cellStyle name="Note 5 2 3 2 27" xfId="29179"/>
    <cellStyle name="Note 5 2 3 2 28" xfId="29180"/>
    <cellStyle name="Note 5 2 3 2 29" xfId="29181"/>
    <cellStyle name="Note 5 2 3 2 3" xfId="29182"/>
    <cellStyle name="Note 5 2 3 2 4" xfId="29183"/>
    <cellStyle name="Note 5 2 3 2 5" xfId="29184"/>
    <cellStyle name="Note 5 2 3 2 6" xfId="29185"/>
    <cellStyle name="Note 5 2 3 2 7" xfId="29186"/>
    <cellStyle name="Note 5 2 3 2 8" xfId="29187"/>
    <cellStyle name="Note 5 2 3 2 9" xfId="29188"/>
    <cellStyle name="Note 5 2 3 20" xfId="29189"/>
    <cellStyle name="Note 5 2 3 21" xfId="29190"/>
    <cellStyle name="Note 5 2 3 22" xfId="29191"/>
    <cellStyle name="Note 5 2 3 23" xfId="29192"/>
    <cellStyle name="Note 5 2 3 24" xfId="29193"/>
    <cellStyle name="Note 5 2 3 25" xfId="29194"/>
    <cellStyle name="Note 5 2 3 26" xfId="29195"/>
    <cellStyle name="Note 5 2 3 27" xfId="29196"/>
    <cellStyle name="Note 5 2 3 28" xfId="29197"/>
    <cellStyle name="Note 5 2 3 29" xfId="29198"/>
    <cellStyle name="Note 5 2 3 3" xfId="29199"/>
    <cellStyle name="Note 5 2 3 30" xfId="29200"/>
    <cellStyle name="Note 5 2 3 4" xfId="29201"/>
    <cellStyle name="Note 5 2 3 5" xfId="29202"/>
    <cellStyle name="Note 5 2 3 6" xfId="29203"/>
    <cellStyle name="Note 5 2 3 7" xfId="29204"/>
    <cellStyle name="Note 5 2 3 8" xfId="29205"/>
    <cellStyle name="Note 5 2 3 9" xfId="29206"/>
    <cellStyle name="Note 5 2 30" xfId="29207"/>
    <cellStyle name="Note 5 2 31" xfId="29208"/>
    <cellStyle name="Note 5 2 32" xfId="29209"/>
    <cellStyle name="Note 5 2 4" xfId="29210"/>
    <cellStyle name="Note 5 2 4 10" xfId="29211"/>
    <cellStyle name="Note 5 2 4 11" xfId="29212"/>
    <cellStyle name="Note 5 2 4 12" xfId="29213"/>
    <cellStyle name="Note 5 2 4 13" xfId="29214"/>
    <cellStyle name="Note 5 2 4 14" xfId="29215"/>
    <cellStyle name="Note 5 2 4 15" xfId="29216"/>
    <cellStyle name="Note 5 2 4 16" xfId="29217"/>
    <cellStyle name="Note 5 2 4 17" xfId="29218"/>
    <cellStyle name="Note 5 2 4 18" xfId="29219"/>
    <cellStyle name="Note 5 2 4 19" xfId="29220"/>
    <cellStyle name="Note 5 2 4 2" xfId="29221"/>
    <cellStyle name="Note 5 2 4 20" xfId="29222"/>
    <cellStyle name="Note 5 2 4 21" xfId="29223"/>
    <cellStyle name="Note 5 2 4 22" xfId="29224"/>
    <cellStyle name="Note 5 2 4 23" xfId="29225"/>
    <cellStyle name="Note 5 2 4 24" xfId="29226"/>
    <cellStyle name="Note 5 2 4 25" xfId="29227"/>
    <cellStyle name="Note 5 2 4 26" xfId="29228"/>
    <cellStyle name="Note 5 2 4 27" xfId="29229"/>
    <cellStyle name="Note 5 2 4 28" xfId="29230"/>
    <cellStyle name="Note 5 2 4 29" xfId="29231"/>
    <cellStyle name="Note 5 2 4 3" xfId="29232"/>
    <cellStyle name="Note 5 2 4 4" xfId="29233"/>
    <cellStyle name="Note 5 2 4 5" xfId="29234"/>
    <cellStyle name="Note 5 2 4 6" xfId="29235"/>
    <cellStyle name="Note 5 2 4 7" xfId="29236"/>
    <cellStyle name="Note 5 2 4 8" xfId="29237"/>
    <cellStyle name="Note 5 2 4 9" xfId="29238"/>
    <cellStyle name="Note 5 2 5" xfId="29239"/>
    <cellStyle name="Note 5 2 6" xfId="29240"/>
    <cellStyle name="Note 5 2 7" xfId="29241"/>
    <cellStyle name="Note 5 2 8" xfId="29242"/>
    <cellStyle name="Note 5 2 9" xfId="29243"/>
    <cellStyle name="Note 5 20" xfId="29244"/>
    <cellStyle name="Note 5 21" xfId="29245"/>
    <cellStyle name="Note 5 22" xfId="29246"/>
    <cellStyle name="Note 5 23" xfId="29247"/>
    <cellStyle name="Note 5 24" xfId="29248"/>
    <cellStyle name="Note 5 25" xfId="29249"/>
    <cellStyle name="Note 5 26" xfId="29250"/>
    <cellStyle name="Note 5 27" xfId="29251"/>
    <cellStyle name="Note 5 28" xfId="29252"/>
    <cellStyle name="Note 5 29" xfId="29253"/>
    <cellStyle name="Note 5 3" xfId="29254"/>
    <cellStyle name="Note 5 3 10" xfId="29255"/>
    <cellStyle name="Note 5 3 11" xfId="29256"/>
    <cellStyle name="Note 5 3 12" xfId="29257"/>
    <cellStyle name="Note 5 3 13" xfId="29258"/>
    <cellStyle name="Note 5 3 14" xfId="29259"/>
    <cellStyle name="Note 5 3 15" xfId="29260"/>
    <cellStyle name="Note 5 3 16" xfId="29261"/>
    <cellStyle name="Note 5 3 17" xfId="29262"/>
    <cellStyle name="Note 5 3 18" xfId="29263"/>
    <cellStyle name="Note 5 3 19" xfId="29264"/>
    <cellStyle name="Note 5 3 2" xfId="29265"/>
    <cellStyle name="Note 5 3 2 10" xfId="29266"/>
    <cellStyle name="Note 5 3 2 11" xfId="29267"/>
    <cellStyle name="Note 5 3 2 12" xfId="29268"/>
    <cellStyle name="Note 5 3 2 13" xfId="29269"/>
    <cellStyle name="Note 5 3 2 14" xfId="29270"/>
    <cellStyle name="Note 5 3 2 15" xfId="29271"/>
    <cellStyle name="Note 5 3 2 16" xfId="29272"/>
    <cellStyle name="Note 5 3 2 17" xfId="29273"/>
    <cellStyle name="Note 5 3 2 18" xfId="29274"/>
    <cellStyle name="Note 5 3 2 19" xfId="29275"/>
    <cellStyle name="Note 5 3 2 2" xfId="29276"/>
    <cellStyle name="Note 5 3 2 2 10" xfId="29277"/>
    <cellStyle name="Note 5 3 2 2 11" xfId="29278"/>
    <cellStyle name="Note 5 3 2 2 12" xfId="29279"/>
    <cellStyle name="Note 5 3 2 2 13" xfId="29280"/>
    <cellStyle name="Note 5 3 2 2 14" xfId="29281"/>
    <cellStyle name="Note 5 3 2 2 15" xfId="29282"/>
    <cellStyle name="Note 5 3 2 2 16" xfId="29283"/>
    <cellStyle name="Note 5 3 2 2 17" xfId="29284"/>
    <cellStyle name="Note 5 3 2 2 18" xfId="29285"/>
    <cellStyle name="Note 5 3 2 2 19" xfId="29286"/>
    <cellStyle name="Note 5 3 2 2 2" xfId="29287"/>
    <cellStyle name="Note 5 3 2 2 20" xfId="29288"/>
    <cellStyle name="Note 5 3 2 2 21" xfId="29289"/>
    <cellStyle name="Note 5 3 2 2 22" xfId="29290"/>
    <cellStyle name="Note 5 3 2 2 23" xfId="29291"/>
    <cellStyle name="Note 5 3 2 2 24" xfId="29292"/>
    <cellStyle name="Note 5 3 2 2 25" xfId="29293"/>
    <cellStyle name="Note 5 3 2 2 26" xfId="29294"/>
    <cellStyle name="Note 5 3 2 2 27" xfId="29295"/>
    <cellStyle name="Note 5 3 2 2 28" xfId="29296"/>
    <cellStyle name="Note 5 3 2 2 29" xfId="29297"/>
    <cellStyle name="Note 5 3 2 2 3" xfId="29298"/>
    <cellStyle name="Note 5 3 2 2 4" xfId="29299"/>
    <cellStyle name="Note 5 3 2 2 5" xfId="29300"/>
    <cellStyle name="Note 5 3 2 2 6" xfId="29301"/>
    <cellStyle name="Note 5 3 2 2 7" xfId="29302"/>
    <cellStyle name="Note 5 3 2 2 8" xfId="29303"/>
    <cellStyle name="Note 5 3 2 2 9" xfId="29304"/>
    <cellStyle name="Note 5 3 2 20" xfId="29305"/>
    <cellStyle name="Note 5 3 2 21" xfId="29306"/>
    <cellStyle name="Note 5 3 2 22" xfId="29307"/>
    <cellStyle name="Note 5 3 2 23" xfId="29308"/>
    <cellStyle name="Note 5 3 2 24" xfId="29309"/>
    <cellStyle name="Note 5 3 2 25" xfId="29310"/>
    <cellStyle name="Note 5 3 2 26" xfId="29311"/>
    <cellStyle name="Note 5 3 2 27" xfId="29312"/>
    <cellStyle name="Note 5 3 2 28" xfId="29313"/>
    <cellStyle name="Note 5 3 2 29" xfId="29314"/>
    <cellStyle name="Note 5 3 2 3" xfId="29315"/>
    <cellStyle name="Note 5 3 2 30" xfId="29316"/>
    <cellStyle name="Note 5 3 2 4" xfId="29317"/>
    <cellStyle name="Note 5 3 2 5" xfId="29318"/>
    <cellStyle name="Note 5 3 2 6" xfId="29319"/>
    <cellStyle name="Note 5 3 2 7" xfId="29320"/>
    <cellStyle name="Note 5 3 2 8" xfId="29321"/>
    <cellStyle name="Note 5 3 2 9" xfId="29322"/>
    <cellStyle name="Note 5 3 20" xfId="29323"/>
    <cellStyle name="Note 5 3 21" xfId="29324"/>
    <cellStyle name="Note 5 3 22" xfId="29325"/>
    <cellStyle name="Note 5 3 23" xfId="29326"/>
    <cellStyle name="Note 5 3 24" xfId="29327"/>
    <cellStyle name="Note 5 3 25" xfId="29328"/>
    <cellStyle name="Note 5 3 26" xfId="29329"/>
    <cellStyle name="Note 5 3 27" xfId="29330"/>
    <cellStyle name="Note 5 3 28" xfId="29331"/>
    <cellStyle name="Note 5 3 29" xfId="29332"/>
    <cellStyle name="Note 5 3 3" xfId="29333"/>
    <cellStyle name="Note 5 3 3 10" xfId="29334"/>
    <cellStyle name="Note 5 3 3 11" xfId="29335"/>
    <cellStyle name="Note 5 3 3 12" xfId="29336"/>
    <cellStyle name="Note 5 3 3 13" xfId="29337"/>
    <cellStyle name="Note 5 3 3 14" xfId="29338"/>
    <cellStyle name="Note 5 3 3 15" xfId="29339"/>
    <cellStyle name="Note 5 3 3 16" xfId="29340"/>
    <cellStyle name="Note 5 3 3 17" xfId="29341"/>
    <cellStyle name="Note 5 3 3 18" xfId="29342"/>
    <cellStyle name="Note 5 3 3 19" xfId="29343"/>
    <cellStyle name="Note 5 3 3 2" xfId="29344"/>
    <cellStyle name="Note 5 3 3 2 10" xfId="29345"/>
    <cellStyle name="Note 5 3 3 2 11" xfId="29346"/>
    <cellStyle name="Note 5 3 3 2 12" xfId="29347"/>
    <cellStyle name="Note 5 3 3 2 13" xfId="29348"/>
    <cellStyle name="Note 5 3 3 2 14" xfId="29349"/>
    <cellStyle name="Note 5 3 3 2 15" xfId="29350"/>
    <cellStyle name="Note 5 3 3 2 16" xfId="29351"/>
    <cellStyle name="Note 5 3 3 2 17" xfId="29352"/>
    <cellStyle name="Note 5 3 3 2 18" xfId="29353"/>
    <cellStyle name="Note 5 3 3 2 19" xfId="29354"/>
    <cellStyle name="Note 5 3 3 2 2" xfId="29355"/>
    <cellStyle name="Note 5 3 3 2 20" xfId="29356"/>
    <cellStyle name="Note 5 3 3 2 21" xfId="29357"/>
    <cellStyle name="Note 5 3 3 2 22" xfId="29358"/>
    <cellStyle name="Note 5 3 3 2 23" xfId="29359"/>
    <cellStyle name="Note 5 3 3 2 24" xfId="29360"/>
    <cellStyle name="Note 5 3 3 2 25" xfId="29361"/>
    <cellStyle name="Note 5 3 3 2 26" xfId="29362"/>
    <cellStyle name="Note 5 3 3 2 27" xfId="29363"/>
    <cellStyle name="Note 5 3 3 2 28" xfId="29364"/>
    <cellStyle name="Note 5 3 3 2 29" xfId="29365"/>
    <cellStyle name="Note 5 3 3 2 3" xfId="29366"/>
    <cellStyle name="Note 5 3 3 2 4" xfId="29367"/>
    <cellStyle name="Note 5 3 3 2 5" xfId="29368"/>
    <cellStyle name="Note 5 3 3 2 6" xfId="29369"/>
    <cellStyle name="Note 5 3 3 2 7" xfId="29370"/>
    <cellStyle name="Note 5 3 3 2 8" xfId="29371"/>
    <cellStyle name="Note 5 3 3 2 9" xfId="29372"/>
    <cellStyle name="Note 5 3 3 20" xfId="29373"/>
    <cellStyle name="Note 5 3 3 21" xfId="29374"/>
    <cellStyle name="Note 5 3 3 22" xfId="29375"/>
    <cellStyle name="Note 5 3 3 23" xfId="29376"/>
    <cellStyle name="Note 5 3 3 24" xfId="29377"/>
    <cellStyle name="Note 5 3 3 25" xfId="29378"/>
    <cellStyle name="Note 5 3 3 26" xfId="29379"/>
    <cellStyle name="Note 5 3 3 27" xfId="29380"/>
    <cellStyle name="Note 5 3 3 28" xfId="29381"/>
    <cellStyle name="Note 5 3 3 29" xfId="29382"/>
    <cellStyle name="Note 5 3 3 3" xfId="29383"/>
    <cellStyle name="Note 5 3 3 30" xfId="29384"/>
    <cellStyle name="Note 5 3 3 4" xfId="29385"/>
    <cellStyle name="Note 5 3 3 5" xfId="29386"/>
    <cellStyle name="Note 5 3 3 6" xfId="29387"/>
    <cellStyle name="Note 5 3 3 7" xfId="29388"/>
    <cellStyle name="Note 5 3 3 8" xfId="29389"/>
    <cellStyle name="Note 5 3 3 9" xfId="29390"/>
    <cellStyle name="Note 5 3 30" xfId="29391"/>
    <cellStyle name="Note 5 3 31" xfId="29392"/>
    <cellStyle name="Note 5 3 32" xfId="29393"/>
    <cellStyle name="Note 5 3 4" xfId="29394"/>
    <cellStyle name="Note 5 3 4 10" xfId="29395"/>
    <cellStyle name="Note 5 3 4 11" xfId="29396"/>
    <cellStyle name="Note 5 3 4 12" xfId="29397"/>
    <cellStyle name="Note 5 3 4 13" xfId="29398"/>
    <cellStyle name="Note 5 3 4 14" xfId="29399"/>
    <cellStyle name="Note 5 3 4 15" xfId="29400"/>
    <cellStyle name="Note 5 3 4 16" xfId="29401"/>
    <cellStyle name="Note 5 3 4 17" xfId="29402"/>
    <cellStyle name="Note 5 3 4 18" xfId="29403"/>
    <cellStyle name="Note 5 3 4 19" xfId="29404"/>
    <cellStyle name="Note 5 3 4 2" xfId="29405"/>
    <cellStyle name="Note 5 3 4 20" xfId="29406"/>
    <cellStyle name="Note 5 3 4 21" xfId="29407"/>
    <cellStyle name="Note 5 3 4 22" xfId="29408"/>
    <cellStyle name="Note 5 3 4 23" xfId="29409"/>
    <cellStyle name="Note 5 3 4 24" xfId="29410"/>
    <cellStyle name="Note 5 3 4 25" xfId="29411"/>
    <cellStyle name="Note 5 3 4 26" xfId="29412"/>
    <cellStyle name="Note 5 3 4 27" xfId="29413"/>
    <cellStyle name="Note 5 3 4 28" xfId="29414"/>
    <cellStyle name="Note 5 3 4 29" xfId="29415"/>
    <cellStyle name="Note 5 3 4 3" xfId="29416"/>
    <cellStyle name="Note 5 3 4 4" xfId="29417"/>
    <cellStyle name="Note 5 3 4 5" xfId="29418"/>
    <cellStyle name="Note 5 3 4 6" xfId="29419"/>
    <cellStyle name="Note 5 3 4 7" xfId="29420"/>
    <cellStyle name="Note 5 3 4 8" xfId="29421"/>
    <cellStyle name="Note 5 3 4 9" xfId="29422"/>
    <cellStyle name="Note 5 3 5" xfId="29423"/>
    <cellStyle name="Note 5 3 6" xfId="29424"/>
    <cellStyle name="Note 5 3 7" xfId="29425"/>
    <cellStyle name="Note 5 3 8" xfId="29426"/>
    <cellStyle name="Note 5 3 9" xfId="29427"/>
    <cellStyle name="Note 5 30" xfId="29428"/>
    <cellStyle name="Note 5 31" xfId="29429"/>
    <cellStyle name="Note 5 32" xfId="29430"/>
    <cellStyle name="Note 5 4" xfId="29431"/>
    <cellStyle name="Note 5 4 10" xfId="29432"/>
    <cellStyle name="Note 5 4 11" xfId="29433"/>
    <cellStyle name="Note 5 4 12" xfId="29434"/>
    <cellStyle name="Note 5 4 13" xfId="29435"/>
    <cellStyle name="Note 5 4 14" xfId="29436"/>
    <cellStyle name="Note 5 4 15" xfId="29437"/>
    <cellStyle name="Note 5 4 16" xfId="29438"/>
    <cellStyle name="Note 5 4 17" xfId="29439"/>
    <cellStyle name="Note 5 4 18" xfId="29440"/>
    <cellStyle name="Note 5 4 19" xfId="29441"/>
    <cellStyle name="Note 5 4 2" xfId="29442"/>
    <cellStyle name="Note 5 4 20" xfId="29443"/>
    <cellStyle name="Note 5 4 21" xfId="29444"/>
    <cellStyle name="Note 5 4 22" xfId="29445"/>
    <cellStyle name="Note 5 4 23" xfId="29446"/>
    <cellStyle name="Note 5 4 24" xfId="29447"/>
    <cellStyle name="Note 5 4 25" xfId="29448"/>
    <cellStyle name="Note 5 4 26" xfId="29449"/>
    <cellStyle name="Note 5 4 27" xfId="29450"/>
    <cellStyle name="Note 5 4 28" xfId="29451"/>
    <cellStyle name="Note 5 4 29" xfId="29452"/>
    <cellStyle name="Note 5 4 3" xfId="29453"/>
    <cellStyle name="Note 5 4 4" xfId="29454"/>
    <cellStyle name="Note 5 4 5" xfId="29455"/>
    <cellStyle name="Note 5 4 6" xfId="29456"/>
    <cellStyle name="Note 5 4 7" xfId="29457"/>
    <cellStyle name="Note 5 4 8" xfId="29458"/>
    <cellStyle name="Note 5 4 9" xfId="29459"/>
    <cellStyle name="Note 5 5" xfId="29460"/>
    <cellStyle name="Note 5 6" xfId="29461"/>
    <cellStyle name="Note 5 7" xfId="29462"/>
    <cellStyle name="Note 5 8" xfId="29463"/>
    <cellStyle name="Note 5 9" xfId="29464"/>
    <cellStyle name="Note 6" xfId="29465"/>
    <cellStyle name="Note 6 10" xfId="29466"/>
    <cellStyle name="Note 6 11" xfId="29467"/>
    <cellStyle name="Note 6 12" xfId="29468"/>
    <cellStyle name="Note 6 13" xfId="29469"/>
    <cellStyle name="Note 6 14" xfId="29470"/>
    <cellStyle name="Note 6 15" xfId="29471"/>
    <cellStyle name="Note 6 16" xfId="29472"/>
    <cellStyle name="Note 6 17" xfId="29473"/>
    <cellStyle name="Note 6 18" xfId="29474"/>
    <cellStyle name="Note 6 19" xfId="29475"/>
    <cellStyle name="Note 6 2" xfId="29476"/>
    <cellStyle name="Note 6 2 10" xfId="29477"/>
    <cellStyle name="Note 6 2 11" xfId="29478"/>
    <cellStyle name="Note 6 2 12" xfId="29479"/>
    <cellStyle name="Note 6 2 13" xfId="29480"/>
    <cellStyle name="Note 6 2 14" xfId="29481"/>
    <cellStyle name="Note 6 2 15" xfId="29482"/>
    <cellStyle name="Note 6 2 16" xfId="29483"/>
    <cellStyle name="Note 6 2 17" xfId="29484"/>
    <cellStyle name="Note 6 2 18" xfId="29485"/>
    <cellStyle name="Note 6 2 19" xfId="29486"/>
    <cellStyle name="Note 6 2 2" xfId="29487"/>
    <cellStyle name="Note 6 2 2 10" xfId="29488"/>
    <cellStyle name="Note 6 2 2 11" xfId="29489"/>
    <cellStyle name="Note 6 2 2 12" xfId="29490"/>
    <cellStyle name="Note 6 2 2 13" xfId="29491"/>
    <cellStyle name="Note 6 2 2 14" xfId="29492"/>
    <cellStyle name="Note 6 2 2 15" xfId="29493"/>
    <cellStyle name="Note 6 2 2 16" xfId="29494"/>
    <cellStyle name="Note 6 2 2 17" xfId="29495"/>
    <cellStyle name="Note 6 2 2 18" xfId="29496"/>
    <cellStyle name="Note 6 2 2 19" xfId="29497"/>
    <cellStyle name="Note 6 2 2 2" xfId="29498"/>
    <cellStyle name="Note 6 2 2 2 10" xfId="29499"/>
    <cellStyle name="Note 6 2 2 2 11" xfId="29500"/>
    <cellStyle name="Note 6 2 2 2 12" xfId="29501"/>
    <cellStyle name="Note 6 2 2 2 13" xfId="29502"/>
    <cellStyle name="Note 6 2 2 2 14" xfId="29503"/>
    <cellStyle name="Note 6 2 2 2 15" xfId="29504"/>
    <cellStyle name="Note 6 2 2 2 16" xfId="29505"/>
    <cellStyle name="Note 6 2 2 2 17" xfId="29506"/>
    <cellStyle name="Note 6 2 2 2 18" xfId="29507"/>
    <cellStyle name="Note 6 2 2 2 19" xfId="29508"/>
    <cellStyle name="Note 6 2 2 2 2" xfId="29509"/>
    <cellStyle name="Note 6 2 2 2 20" xfId="29510"/>
    <cellStyle name="Note 6 2 2 2 21" xfId="29511"/>
    <cellStyle name="Note 6 2 2 2 22" xfId="29512"/>
    <cellStyle name="Note 6 2 2 2 23" xfId="29513"/>
    <cellStyle name="Note 6 2 2 2 24" xfId="29514"/>
    <cellStyle name="Note 6 2 2 2 25" xfId="29515"/>
    <cellStyle name="Note 6 2 2 2 26" xfId="29516"/>
    <cellStyle name="Note 6 2 2 2 27" xfId="29517"/>
    <cellStyle name="Note 6 2 2 2 28" xfId="29518"/>
    <cellStyle name="Note 6 2 2 2 29" xfId="29519"/>
    <cellStyle name="Note 6 2 2 2 3" xfId="29520"/>
    <cellStyle name="Note 6 2 2 2 4" xfId="29521"/>
    <cellStyle name="Note 6 2 2 2 5" xfId="29522"/>
    <cellStyle name="Note 6 2 2 2 6" xfId="29523"/>
    <cellStyle name="Note 6 2 2 2 7" xfId="29524"/>
    <cellStyle name="Note 6 2 2 2 8" xfId="29525"/>
    <cellStyle name="Note 6 2 2 2 9" xfId="29526"/>
    <cellStyle name="Note 6 2 2 20" xfId="29527"/>
    <cellStyle name="Note 6 2 2 21" xfId="29528"/>
    <cellStyle name="Note 6 2 2 22" xfId="29529"/>
    <cellStyle name="Note 6 2 2 23" xfId="29530"/>
    <cellStyle name="Note 6 2 2 24" xfId="29531"/>
    <cellStyle name="Note 6 2 2 25" xfId="29532"/>
    <cellStyle name="Note 6 2 2 26" xfId="29533"/>
    <cellStyle name="Note 6 2 2 27" xfId="29534"/>
    <cellStyle name="Note 6 2 2 28" xfId="29535"/>
    <cellStyle name="Note 6 2 2 29" xfId="29536"/>
    <cellStyle name="Note 6 2 2 3" xfId="29537"/>
    <cellStyle name="Note 6 2 2 30" xfId="29538"/>
    <cellStyle name="Note 6 2 2 4" xfId="29539"/>
    <cellStyle name="Note 6 2 2 5" xfId="29540"/>
    <cellStyle name="Note 6 2 2 6" xfId="29541"/>
    <cellStyle name="Note 6 2 2 7" xfId="29542"/>
    <cellStyle name="Note 6 2 2 8" xfId="29543"/>
    <cellStyle name="Note 6 2 2 9" xfId="29544"/>
    <cellStyle name="Note 6 2 20" xfId="29545"/>
    <cellStyle name="Note 6 2 21" xfId="29546"/>
    <cellStyle name="Note 6 2 22" xfId="29547"/>
    <cellStyle name="Note 6 2 23" xfId="29548"/>
    <cellStyle name="Note 6 2 24" xfId="29549"/>
    <cellStyle name="Note 6 2 25" xfId="29550"/>
    <cellStyle name="Note 6 2 26" xfId="29551"/>
    <cellStyle name="Note 6 2 27" xfId="29552"/>
    <cellStyle name="Note 6 2 28" xfId="29553"/>
    <cellStyle name="Note 6 2 29" xfId="29554"/>
    <cellStyle name="Note 6 2 3" xfId="29555"/>
    <cellStyle name="Note 6 2 3 10" xfId="29556"/>
    <cellStyle name="Note 6 2 3 11" xfId="29557"/>
    <cellStyle name="Note 6 2 3 12" xfId="29558"/>
    <cellStyle name="Note 6 2 3 13" xfId="29559"/>
    <cellStyle name="Note 6 2 3 14" xfId="29560"/>
    <cellStyle name="Note 6 2 3 15" xfId="29561"/>
    <cellStyle name="Note 6 2 3 16" xfId="29562"/>
    <cellStyle name="Note 6 2 3 17" xfId="29563"/>
    <cellStyle name="Note 6 2 3 18" xfId="29564"/>
    <cellStyle name="Note 6 2 3 19" xfId="29565"/>
    <cellStyle name="Note 6 2 3 2" xfId="29566"/>
    <cellStyle name="Note 6 2 3 2 10" xfId="29567"/>
    <cellStyle name="Note 6 2 3 2 11" xfId="29568"/>
    <cellStyle name="Note 6 2 3 2 12" xfId="29569"/>
    <cellStyle name="Note 6 2 3 2 13" xfId="29570"/>
    <cellStyle name="Note 6 2 3 2 14" xfId="29571"/>
    <cellStyle name="Note 6 2 3 2 15" xfId="29572"/>
    <cellStyle name="Note 6 2 3 2 16" xfId="29573"/>
    <cellStyle name="Note 6 2 3 2 17" xfId="29574"/>
    <cellStyle name="Note 6 2 3 2 18" xfId="29575"/>
    <cellStyle name="Note 6 2 3 2 19" xfId="29576"/>
    <cellStyle name="Note 6 2 3 2 2" xfId="29577"/>
    <cellStyle name="Note 6 2 3 2 20" xfId="29578"/>
    <cellStyle name="Note 6 2 3 2 21" xfId="29579"/>
    <cellStyle name="Note 6 2 3 2 22" xfId="29580"/>
    <cellStyle name="Note 6 2 3 2 23" xfId="29581"/>
    <cellStyle name="Note 6 2 3 2 24" xfId="29582"/>
    <cellStyle name="Note 6 2 3 2 25" xfId="29583"/>
    <cellStyle name="Note 6 2 3 2 26" xfId="29584"/>
    <cellStyle name="Note 6 2 3 2 27" xfId="29585"/>
    <cellStyle name="Note 6 2 3 2 28" xfId="29586"/>
    <cellStyle name="Note 6 2 3 2 29" xfId="29587"/>
    <cellStyle name="Note 6 2 3 2 3" xfId="29588"/>
    <cellStyle name="Note 6 2 3 2 4" xfId="29589"/>
    <cellStyle name="Note 6 2 3 2 5" xfId="29590"/>
    <cellStyle name="Note 6 2 3 2 6" xfId="29591"/>
    <cellStyle name="Note 6 2 3 2 7" xfId="29592"/>
    <cellStyle name="Note 6 2 3 2 8" xfId="29593"/>
    <cellStyle name="Note 6 2 3 2 9" xfId="29594"/>
    <cellStyle name="Note 6 2 3 20" xfId="29595"/>
    <cellStyle name="Note 6 2 3 21" xfId="29596"/>
    <cellStyle name="Note 6 2 3 22" xfId="29597"/>
    <cellStyle name="Note 6 2 3 23" xfId="29598"/>
    <cellStyle name="Note 6 2 3 24" xfId="29599"/>
    <cellStyle name="Note 6 2 3 25" xfId="29600"/>
    <cellStyle name="Note 6 2 3 26" xfId="29601"/>
    <cellStyle name="Note 6 2 3 27" xfId="29602"/>
    <cellStyle name="Note 6 2 3 28" xfId="29603"/>
    <cellStyle name="Note 6 2 3 29" xfId="29604"/>
    <cellStyle name="Note 6 2 3 3" xfId="29605"/>
    <cellStyle name="Note 6 2 3 30" xfId="29606"/>
    <cellStyle name="Note 6 2 3 4" xfId="29607"/>
    <cellStyle name="Note 6 2 3 5" xfId="29608"/>
    <cellStyle name="Note 6 2 3 6" xfId="29609"/>
    <cellStyle name="Note 6 2 3 7" xfId="29610"/>
    <cellStyle name="Note 6 2 3 8" xfId="29611"/>
    <cellStyle name="Note 6 2 3 9" xfId="29612"/>
    <cellStyle name="Note 6 2 30" xfId="29613"/>
    <cellStyle name="Note 6 2 31" xfId="29614"/>
    <cellStyle name="Note 6 2 32" xfId="29615"/>
    <cellStyle name="Note 6 2 4" xfId="29616"/>
    <cellStyle name="Note 6 2 4 10" xfId="29617"/>
    <cellStyle name="Note 6 2 4 11" xfId="29618"/>
    <cellStyle name="Note 6 2 4 12" xfId="29619"/>
    <cellStyle name="Note 6 2 4 13" xfId="29620"/>
    <cellStyle name="Note 6 2 4 14" xfId="29621"/>
    <cellStyle name="Note 6 2 4 15" xfId="29622"/>
    <cellStyle name="Note 6 2 4 16" xfId="29623"/>
    <cellStyle name="Note 6 2 4 17" xfId="29624"/>
    <cellStyle name="Note 6 2 4 18" xfId="29625"/>
    <cellStyle name="Note 6 2 4 19" xfId="29626"/>
    <cellStyle name="Note 6 2 4 2" xfId="29627"/>
    <cellStyle name="Note 6 2 4 20" xfId="29628"/>
    <cellStyle name="Note 6 2 4 21" xfId="29629"/>
    <cellStyle name="Note 6 2 4 22" xfId="29630"/>
    <cellStyle name="Note 6 2 4 23" xfId="29631"/>
    <cellStyle name="Note 6 2 4 24" xfId="29632"/>
    <cellStyle name="Note 6 2 4 25" xfId="29633"/>
    <cellStyle name="Note 6 2 4 26" xfId="29634"/>
    <cellStyle name="Note 6 2 4 27" xfId="29635"/>
    <cellStyle name="Note 6 2 4 28" xfId="29636"/>
    <cellStyle name="Note 6 2 4 29" xfId="29637"/>
    <cellStyle name="Note 6 2 4 3" xfId="29638"/>
    <cellStyle name="Note 6 2 4 4" xfId="29639"/>
    <cellStyle name="Note 6 2 4 5" xfId="29640"/>
    <cellStyle name="Note 6 2 4 6" xfId="29641"/>
    <cellStyle name="Note 6 2 4 7" xfId="29642"/>
    <cellStyle name="Note 6 2 4 8" xfId="29643"/>
    <cellStyle name="Note 6 2 4 9" xfId="29644"/>
    <cellStyle name="Note 6 2 5" xfId="29645"/>
    <cellStyle name="Note 6 2 6" xfId="29646"/>
    <cellStyle name="Note 6 2 7" xfId="29647"/>
    <cellStyle name="Note 6 2 8" xfId="29648"/>
    <cellStyle name="Note 6 2 9" xfId="29649"/>
    <cellStyle name="Note 6 20" xfId="29650"/>
    <cellStyle name="Note 6 21" xfId="29651"/>
    <cellStyle name="Note 6 22" xfId="29652"/>
    <cellStyle name="Note 6 23" xfId="29653"/>
    <cellStyle name="Note 6 24" xfId="29654"/>
    <cellStyle name="Note 6 25" xfId="29655"/>
    <cellStyle name="Note 6 26" xfId="29656"/>
    <cellStyle name="Note 6 27" xfId="29657"/>
    <cellStyle name="Note 6 28" xfId="29658"/>
    <cellStyle name="Note 6 29" xfId="29659"/>
    <cellStyle name="Note 6 3" xfId="29660"/>
    <cellStyle name="Note 6 3 10" xfId="29661"/>
    <cellStyle name="Note 6 3 11" xfId="29662"/>
    <cellStyle name="Note 6 3 12" xfId="29663"/>
    <cellStyle name="Note 6 3 13" xfId="29664"/>
    <cellStyle name="Note 6 3 14" xfId="29665"/>
    <cellStyle name="Note 6 3 15" xfId="29666"/>
    <cellStyle name="Note 6 3 16" xfId="29667"/>
    <cellStyle name="Note 6 3 17" xfId="29668"/>
    <cellStyle name="Note 6 3 18" xfId="29669"/>
    <cellStyle name="Note 6 3 19" xfId="29670"/>
    <cellStyle name="Note 6 3 2" xfId="29671"/>
    <cellStyle name="Note 6 3 2 10" xfId="29672"/>
    <cellStyle name="Note 6 3 2 11" xfId="29673"/>
    <cellStyle name="Note 6 3 2 12" xfId="29674"/>
    <cellStyle name="Note 6 3 2 13" xfId="29675"/>
    <cellStyle name="Note 6 3 2 14" xfId="29676"/>
    <cellStyle name="Note 6 3 2 15" xfId="29677"/>
    <cellStyle name="Note 6 3 2 16" xfId="29678"/>
    <cellStyle name="Note 6 3 2 17" xfId="29679"/>
    <cellStyle name="Note 6 3 2 18" xfId="29680"/>
    <cellStyle name="Note 6 3 2 19" xfId="29681"/>
    <cellStyle name="Note 6 3 2 2" xfId="29682"/>
    <cellStyle name="Note 6 3 2 2 10" xfId="29683"/>
    <cellStyle name="Note 6 3 2 2 11" xfId="29684"/>
    <cellStyle name="Note 6 3 2 2 12" xfId="29685"/>
    <cellStyle name="Note 6 3 2 2 13" xfId="29686"/>
    <cellStyle name="Note 6 3 2 2 14" xfId="29687"/>
    <cellStyle name="Note 6 3 2 2 15" xfId="29688"/>
    <cellStyle name="Note 6 3 2 2 16" xfId="29689"/>
    <cellStyle name="Note 6 3 2 2 17" xfId="29690"/>
    <cellStyle name="Note 6 3 2 2 18" xfId="29691"/>
    <cellStyle name="Note 6 3 2 2 19" xfId="29692"/>
    <cellStyle name="Note 6 3 2 2 2" xfId="29693"/>
    <cellStyle name="Note 6 3 2 2 20" xfId="29694"/>
    <cellStyle name="Note 6 3 2 2 21" xfId="29695"/>
    <cellStyle name="Note 6 3 2 2 22" xfId="29696"/>
    <cellStyle name="Note 6 3 2 2 23" xfId="29697"/>
    <cellStyle name="Note 6 3 2 2 24" xfId="29698"/>
    <cellStyle name="Note 6 3 2 2 25" xfId="29699"/>
    <cellStyle name="Note 6 3 2 2 26" xfId="29700"/>
    <cellStyle name="Note 6 3 2 2 27" xfId="29701"/>
    <cellStyle name="Note 6 3 2 2 28" xfId="29702"/>
    <cellStyle name="Note 6 3 2 2 29" xfId="29703"/>
    <cellStyle name="Note 6 3 2 2 3" xfId="29704"/>
    <cellStyle name="Note 6 3 2 2 4" xfId="29705"/>
    <cellStyle name="Note 6 3 2 2 5" xfId="29706"/>
    <cellStyle name="Note 6 3 2 2 6" xfId="29707"/>
    <cellStyle name="Note 6 3 2 2 7" xfId="29708"/>
    <cellStyle name="Note 6 3 2 2 8" xfId="29709"/>
    <cellStyle name="Note 6 3 2 2 9" xfId="29710"/>
    <cellStyle name="Note 6 3 2 20" xfId="29711"/>
    <cellStyle name="Note 6 3 2 21" xfId="29712"/>
    <cellStyle name="Note 6 3 2 22" xfId="29713"/>
    <cellStyle name="Note 6 3 2 23" xfId="29714"/>
    <cellStyle name="Note 6 3 2 24" xfId="29715"/>
    <cellStyle name="Note 6 3 2 25" xfId="29716"/>
    <cellStyle name="Note 6 3 2 26" xfId="29717"/>
    <cellStyle name="Note 6 3 2 27" xfId="29718"/>
    <cellStyle name="Note 6 3 2 28" xfId="29719"/>
    <cellStyle name="Note 6 3 2 29" xfId="29720"/>
    <cellStyle name="Note 6 3 2 3" xfId="29721"/>
    <cellStyle name="Note 6 3 2 30" xfId="29722"/>
    <cellStyle name="Note 6 3 2 4" xfId="29723"/>
    <cellStyle name="Note 6 3 2 5" xfId="29724"/>
    <cellStyle name="Note 6 3 2 6" xfId="29725"/>
    <cellStyle name="Note 6 3 2 7" xfId="29726"/>
    <cellStyle name="Note 6 3 2 8" xfId="29727"/>
    <cellStyle name="Note 6 3 2 9" xfId="29728"/>
    <cellStyle name="Note 6 3 20" xfId="29729"/>
    <cellStyle name="Note 6 3 21" xfId="29730"/>
    <cellStyle name="Note 6 3 22" xfId="29731"/>
    <cellStyle name="Note 6 3 23" xfId="29732"/>
    <cellStyle name="Note 6 3 24" xfId="29733"/>
    <cellStyle name="Note 6 3 25" xfId="29734"/>
    <cellStyle name="Note 6 3 26" xfId="29735"/>
    <cellStyle name="Note 6 3 27" xfId="29736"/>
    <cellStyle name="Note 6 3 28" xfId="29737"/>
    <cellStyle name="Note 6 3 29" xfId="29738"/>
    <cellStyle name="Note 6 3 3" xfId="29739"/>
    <cellStyle name="Note 6 3 3 10" xfId="29740"/>
    <cellStyle name="Note 6 3 3 11" xfId="29741"/>
    <cellStyle name="Note 6 3 3 12" xfId="29742"/>
    <cellStyle name="Note 6 3 3 13" xfId="29743"/>
    <cellStyle name="Note 6 3 3 14" xfId="29744"/>
    <cellStyle name="Note 6 3 3 15" xfId="29745"/>
    <cellStyle name="Note 6 3 3 16" xfId="29746"/>
    <cellStyle name="Note 6 3 3 17" xfId="29747"/>
    <cellStyle name="Note 6 3 3 18" xfId="29748"/>
    <cellStyle name="Note 6 3 3 19" xfId="29749"/>
    <cellStyle name="Note 6 3 3 2" xfId="29750"/>
    <cellStyle name="Note 6 3 3 2 10" xfId="29751"/>
    <cellStyle name="Note 6 3 3 2 11" xfId="29752"/>
    <cellStyle name="Note 6 3 3 2 12" xfId="29753"/>
    <cellStyle name="Note 6 3 3 2 13" xfId="29754"/>
    <cellStyle name="Note 6 3 3 2 14" xfId="29755"/>
    <cellStyle name="Note 6 3 3 2 15" xfId="29756"/>
    <cellStyle name="Note 6 3 3 2 16" xfId="29757"/>
    <cellStyle name="Note 6 3 3 2 17" xfId="29758"/>
    <cellStyle name="Note 6 3 3 2 18" xfId="29759"/>
    <cellStyle name="Note 6 3 3 2 19" xfId="29760"/>
    <cellStyle name="Note 6 3 3 2 2" xfId="29761"/>
    <cellStyle name="Note 6 3 3 2 20" xfId="29762"/>
    <cellStyle name="Note 6 3 3 2 21" xfId="29763"/>
    <cellStyle name="Note 6 3 3 2 22" xfId="29764"/>
    <cellStyle name="Note 6 3 3 2 23" xfId="29765"/>
    <cellStyle name="Note 6 3 3 2 24" xfId="29766"/>
    <cellStyle name="Note 6 3 3 2 25" xfId="29767"/>
    <cellStyle name="Note 6 3 3 2 26" xfId="29768"/>
    <cellStyle name="Note 6 3 3 2 27" xfId="29769"/>
    <cellStyle name="Note 6 3 3 2 28" xfId="29770"/>
    <cellStyle name="Note 6 3 3 2 29" xfId="29771"/>
    <cellStyle name="Note 6 3 3 2 3" xfId="29772"/>
    <cellStyle name="Note 6 3 3 2 4" xfId="29773"/>
    <cellStyle name="Note 6 3 3 2 5" xfId="29774"/>
    <cellStyle name="Note 6 3 3 2 6" xfId="29775"/>
    <cellStyle name="Note 6 3 3 2 7" xfId="29776"/>
    <cellStyle name="Note 6 3 3 2 8" xfId="29777"/>
    <cellStyle name="Note 6 3 3 2 9" xfId="29778"/>
    <cellStyle name="Note 6 3 3 20" xfId="29779"/>
    <cellStyle name="Note 6 3 3 21" xfId="29780"/>
    <cellStyle name="Note 6 3 3 22" xfId="29781"/>
    <cellStyle name="Note 6 3 3 23" xfId="29782"/>
    <cellStyle name="Note 6 3 3 24" xfId="29783"/>
    <cellStyle name="Note 6 3 3 25" xfId="29784"/>
    <cellStyle name="Note 6 3 3 26" xfId="29785"/>
    <cellStyle name="Note 6 3 3 27" xfId="29786"/>
    <cellStyle name="Note 6 3 3 28" xfId="29787"/>
    <cellStyle name="Note 6 3 3 29" xfId="29788"/>
    <cellStyle name="Note 6 3 3 3" xfId="29789"/>
    <cellStyle name="Note 6 3 3 30" xfId="29790"/>
    <cellStyle name="Note 6 3 3 4" xfId="29791"/>
    <cellStyle name="Note 6 3 3 5" xfId="29792"/>
    <cellStyle name="Note 6 3 3 6" xfId="29793"/>
    <cellStyle name="Note 6 3 3 7" xfId="29794"/>
    <cellStyle name="Note 6 3 3 8" xfId="29795"/>
    <cellStyle name="Note 6 3 3 9" xfId="29796"/>
    <cellStyle name="Note 6 3 30" xfId="29797"/>
    <cellStyle name="Note 6 3 31" xfId="29798"/>
    <cellStyle name="Note 6 3 32" xfId="29799"/>
    <cellStyle name="Note 6 3 4" xfId="29800"/>
    <cellStyle name="Note 6 3 4 10" xfId="29801"/>
    <cellStyle name="Note 6 3 4 11" xfId="29802"/>
    <cellStyle name="Note 6 3 4 12" xfId="29803"/>
    <cellStyle name="Note 6 3 4 13" xfId="29804"/>
    <cellStyle name="Note 6 3 4 14" xfId="29805"/>
    <cellStyle name="Note 6 3 4 15" xfId="29806"/>
    <cellStyle name="Note 6 3 4 16" xfId="29807"/>
    <cellStyle name="Note 6 3 4 17" xfId="29808"/>
    <cellStyle name="Note 6 3 4 18" xfId="29809"/>
    <cellStyle name="Note 6 3 4 19" xfId="29810"/>
    <cellStyle name="Note 6 3 4 2" xfId="29811"/>
    <cellStyle name="Note 6 3 4 20" xfId="29812"/>
    <cellStyle name="Note 6 3 4 21" xfId="29813"/>
    <cellStyle name="Note 6 3 4 22" xfId="29814"/>
    <cellStyle name="Note 6 3 4 23" xfId="29815"/>
    <cellStyle name="Note 6 3 4 24" xfId="29816"/>
    <cellStyle name="Note 6 3 4 25" xfId="29817"/>
    <cellStyle name="Note 6 3 4 26" xfId="29818"/>
    <cellStyle name="Note 6 3 4 27" xfId="29819"/>
    <cellStyle name="Note 6 3 4 28" xfId="29820"/>
    <cellStyle name="Note 6 3 4 29" xfId="29821"/>
    <cellStyle name="Note 6 3 4 3" xfId="29822"/>
    <cellStyle name="Note 6 3 4 4" xfId="29823"/>
    <cellStyle name="Note 6 3 4 5" xfId="29824"/>
    <cellStyle name="Note 6 3 4 6" xfId="29825"/>
    <cellStyle name="Note 6 3 4 7" xfId="29826"/>
    <cellStyle name="Note 6 3 4 8" xfId="29827"/>
    <cellStyle name="Note 6 3 4 9" xfId="29828"/>
    <cellStyle name="Note 6 3 5" xfId="29829"/>
    <cellStyle name="Note 6 3 6" xfId="29830"/>
    <cellStyle name="Note 6 3 7" xfId="29831"/>
    <cellStyle name="Note 6 3 8" xfId="29832"/>
    <cellStyle name="Note 6 3 9" xfId="29833"/>
    <cellStyle name="Note 6 30" xfId="29834"/>
    <cellStyle name="Note 6 31" xfId="29835"/>
    <cellStyle name="Note 6 32" xfId="29836"/>
    <cellStyle name="Note 6 4" xfId="29837"/>
    <cellStyle name="Note 6 4 10" xfId="29838"/>
    <cellStyle name="Note 6 4 11" xfId="29839"/>
    <cellStyle name="Note 6 4 12" xfId="29840"/>
    <cellStyle name="Note 6 4 13" xfId="29841"/>
    <cellStyle name="Note 6 4 14" xfId="29842"/>
    <cellStyle name="Note 6 4 15" xfId="29843"/>
    <cellStyle name="Note 6 4 16" xfId="29844"/>
    <cellStyle name="Note 6 4 17" xfId="29845"/>
    <cellStyle name="Note 6 4 18" xfId="29846"/>
    <cellStyle name="Note 6 4 19" xfId="29847"/>
    <cellStyle name="Note 6 4 2" xfId="29848"/>
    <cellStyle name="Note 6 4 20" xfId="29849"/>
    <cellStyle name="Note 6 4 21" xfId="29850"/>
    <cellStyle name="Note 6 4 22" xfId="29851"/>
    <cellStyle name="Note 6 4 23" xfId="29852"/>
    <cellStyle name="Note 6 4 24" xfId="29853"/>
    <cellStyle name="Note 6 4 25" xfId="29854"/>
    <cellStyle name="Note 6 4 26" xfId="29855"/>
    <cellStyle name="Note 6 4 27" xfId="29856"/>
    <cellStyle name="Note 6 4 28" xfId="29857"/>
    <cellStyle name="Note 6 4 29" xfId="29858"/>
    <cellStyle name="Note 6 4 3" xfId="29859"/>
    <cellStyle name="Note 6 4 4" xfId="29860"/>
    <cellStyle name="Note 6 4 5" xfId="29861"/>
    <cellStyle name="Note 6 4 6" xfId="29862"/>
    <cellStyle name="Note 6 4 7" xfId="29863"/>
    <cellStyle name="Note 6 4 8" xfId="29864"/>
    <cellStyle name="Note 6 4 9" xfId="29865"/>
    <cellStyle name="Note 6 5" xfId="29866"/>
    <cellStyle name="Note 6 6" xfId="29867"/>
    <cellStyle name="Note 6 7" xfId="29868"/>
    <cellStyle name="Note 6 8" xfId="29869"/>
    <cellStyle name="Note 6 9" xfId="29870"/>
    <cellStyle name="Note 7" xfId="29871"/>
    <cellStyle name="Note 7 10" xfId="29872"/>
    <cellStyle name="Note 7 11" xfId="29873"/>
    <cellStyle name="Note 7 12" xfId="29874"/>
    <cellStyle name="Note 7 13" xfId="29875"/>
    <cellStyle name="Note 7 14" xfId="29876"/>
    <cellStyle name="Note 7 15" xfId="29877"/>
    <cellStyle name="Note 7 16" xfId="29878"/>
    <cellStyle name="Note 7 17" xfId="29879"/>
    <cellStyle name="Note 7 18" xfId="29880"/>
    <cellStyle name="Note 7 19" xfId="29881"/>
    <cellStyle name="Note 7 2" xfId="29882"/>
    <cellStyle name="Note 7 2 10" xfId="29883"/>
    <cellStyle name="Note 7 2 11" xfId="29884"/>
    <cellStyle name="Note 7 2 12" xfId="29885"/>
    <cellStyle name="Note 7 2 13" xfId="29886"/>
    <cellStyle name="Note 7 2 14" xfId="29887"/>
    <cellStyle name="Note 7 2 15" xfId="29888"/>
    <cellStyle name="Note 7 2 16" xfId="29889"/>
    <cellStyle name="Note 7 2 17" xfId="29890"/>
    <cellStyle name="Note 7 2 18" xfId="29891"/>
    <cellStyle name="Note 7 2 19" xfId="29892"/>
    <cellStyle name="Note 7 2 2" xfId="29893"/>
    <cellStyle name="Note 7 2 2 10" xfId="29894"/>
    <cellStyle name="Note 7 2 2 11" xfId="29895"/>
    <cellStyle name="Note 7 2 2 12" xfId="29896"/>
    <cellStyle name="Note 7 2 2 13" xfId="29897"/>
    <cellStyle name="Note 7 2 2 14" xfId="29898"/>
    <cellStyle name="Note 7 2 2 15" xfId="29899"/>
    <cellStyle name="Note 7 2 2 16" xfId="29900"/>
    <cellStyle name="Note 7 2 2 17" xfId="29901"/>
    <cellStyle name="Note 7 2 2 18" xfId="29902"/>
    <cellStyle name="Note 7 2 2 19" xfId="29903"/>
    <cellStyle name="Note 7 2 2 2" xfId="29904"/>
    <cellStyle name="Note 7 2 2 2 10" xfId="29905"/>
    <cellStyle name="Note 7 2 2 2 11" xfId="29906"/>
    <cellStyle name="Note 7 2 2 2 12" xfId="29907"/>
    <cellStyle name="Note 7 2 2 2 13" xfId="29908"/>
    <cellStyle name="Note 7 2 2 2 14" xfId="29909"/>
    <cellStyle name="Note 7 2 2 2 15" xfId="29910"/>
    <cellStyle name="Note 7 2 2 2 16" xfId="29911"/>
    <cellStyle name="Note 7 2 2 2 17" xfId="29912"/>
    <cellStyle name="Note 7 2 2 2 18" xfId="29913"/>
    <cellStyle name="Note 7 2 2 2 19" xfId="29914"/>
    <cellStyle name="Note 7 2 2 2 2" xfId="29915"/>
    <cellStyle name="Note 7 2 2 2 20" xfId="29916"/>
    <cellStyle name="Note 7 2 2 2 21" xfId="29917"/>
    <cellStyle name="Note 7 2 2 2 22" xfId="29918"/>
    <cellStyle name="Note 7 2 2 2 23" xfId="29919"/>
    <cellStyle name="Note 7 2 2 2 24" xfId="29920"/>
    <cellStyle name="Note 7 2 2 2 25" xfId="29921"/>
    <cellStyle name="Note 7 2 2 2 26" xfId="29922"/>
    <cellStyle name="Note 7 2 2 2 27" xfId="29923"/>
    <cellStyle name="Note 7 2 2 2 28" xfId="29924"/>
    <cellStyle name="Note 7 2 2 2 29" xfId="29925"/>
    <cellStyle name="Note 7 2 2 2 3" xfId="29926"/>
    <cellStyle name="Note 7 2 2 2 4" xfId="29927"/>
    <cellStyle name="Note 7 2 2 2 5" xfId="29928"/>
    <cellStyle name="Note 7 2 2 2 6" xfId="29929"/>
    <cellStyle name="Note 7 2 2 2 7" xfId="29930"/>
    <cellStyle name="Note 7 2 2 2 8" xfId="29931"/>
    <cellStyle name="Note 7 2 2 2 9" xfId="29932"/>
    <cellStyle name="Note 7 2 2 20" xfId="29933"/>
    <cellStyle name="Note 7 2 2 21" xfId="29934"/>
    <cellStyle name="Note 7 2 2 22" xfId="29935"/>
    <cellStyle name="Note 7 2 2 23" xfId="29936"/>
    <cellStyle name="Note 7 2 2 24" xfId="29937"/>
    <cellStyle name="Note 7 2 2 25" xfId="29938"/>
    <cellStyle name="Note 7 2 2 26" xfId="29939"/>
    <cellStyle name="Note 7 2 2 27" xfId="29940"/>
    <cellStyle name="Note 7 2 2 28" xfId="29941"/>
    <cellStyle name="Note 7 2 2 29" xfId="29942"/>
    <cellStyle name="Note 7 2 2 3" xfId="29943"/>
    <cellStyle name="Note 7 2 2 30" xfId="29944"/>
    <cellStyle name="Note 7 2 2 4" xfId="29945"/>
    <cellStyle name="Note 7 2 2 5" xfId="29946"/>
    <cellStyle name="Note 7 2 2 6" xfId="29947"/>
    <cellStyle name="Note 7 2 2 7" xfId="29948"/>
    <cellStyle name="Note 7 2 2 8" xfId="29949"/>
    <cellStyle name="Note 7 2 2 9" xfId="29950"/>
    <cellStyle name="Note 7 2 20" xfId="29951"/>
    <cellStyle name="Note 7 2 21" xfId="29952"/>
    <cellStyle name="Note 7 2 22" xfId="29953"/>
    <cellStyle name="Note 7 2 23" xfId="29954"/>
    <cellStyle name="Note 7 2 24" xfId="29955"/>
    <cellStyle name="Note 7 2 25" xfId="29956"/>
    <cellStyle name="Note 7 2 26" xfId="29957"/>
    <cellStyle name="Note 7 2 27" xfId="29958"/>
    <cellStyle name="Note 7 2 28" xfId="29959"/>
    <cellStyle name="Note 7 2 29" xfId="29960"/>
    <cellStyle name="Note 7 2 3" xfId="29961"/>
    <cellStyle name="Note 7 2 3 10" xfId="29962"/>
    <cellStyle name="Note 7 2 3 11" xfId="29963"/>
    <cellStyle name="Note 7 2 3 12" xfId="29964"/>
    <cellStyle name="Note 7 2 3 13" xfId="29965"/>
    <cellStyle name="Note 7 2 3 14" xfId="29966"/>
    <cellStyle name="Note 7 2 3 15" xfId="29967"/>
    <cellStyle name="Note 7 2 3 16" xfId="29968"/>
    <cellStyle name="Note 7 2 3 17" xfId="29969"/>
    <cellStyle name="Note 7 2 3 18" xfId="29970"/>
    <cellStyle name="Note 7 2 3 19" xfId="29971"/>
    <cellStyle name="Note 7 2 3 2" xfId="29972"/>
    <cellStyle name="Note 7 2 3 2 10" xfId="29973"/>
    <cellStyle name="Note 7 2 3 2 11" xfId="29974"/>
    <cellStyle name="Note 7 2 3 2 12" xfId="29975"/>
    <cellStyle name="Note 7 2 3 2 13" xfId="29976"/>
    <cellStyle name="Note 7 2 3 2 14" xfId="29977"/>
    <cellStyle name="Note 7 2 3 2 15" xfId="29978"/>
    <cellStyle name="Note 7 2 3 2 16" xfId="29979"/>
    <cellStyle name="Note 7 2 3 2 17" xfId="29980"/>
    <cellStyle name="Note 7 2 3 2 18" xfId="29981"/>
    <cellStyle name="Note 7 2 3 2 19" xfId="29982"/>
    <cellStyle name="Note 7 2 3 2 2" xfId="29983"/>
    <cellStyle name="Note 7 2 3 2 20" xfId="29984"/>
    <cellStyle name="Note 7 2 3 2 21" xfId="29985"/>
    <cellStyle name="Note 7 2 3 2 22" xfId="29986"/>
    <cellStyle name="Note 7 2 3 2 23" xfId="29987"/>
    <cellStyle name="Note 7 2 3 2 24" xfId="29988"/>
    <cellStyle name="Note 7 2 3 2 25" xfId="29989"/>
    <cellStyle name="Note 7 2 3 2 26" xfId="29990"/>
    <cellStyle name="Note 7 2 3 2 27" xfId="29991"/>
    <cellStyle name="Note 7 2 3 2 28" xfId="29992"/>
    <cellStyle name="Note 7 2 3 2 29" xfId="29993"/>
    <cellStyle name="Note 7 2 3 2 3" xfId="29994"/>
    <cellStyle name="Note 7 2 3 2 4" xfId="29995"/>
    <cellStyle name="Note 7 2 3 2 5" xfId="29996"/>
    <cellStyle name="Note 7 2 3 2 6" xfId="29997"/>
    <cellStyle name="Note 7 2 3 2 7" xfId="29998"/>
    <cellStyle name="Note 7 2 3 2 8" xfId="29999"/>
    <cellStyle name="Note 7 2 3 2 9" xfId="30000"/>
    <cellStyle name="Note 7 2 3 20" xfId="30001"/>
    <cellStyle name="Note 7 2 3 21" xfId="30002"/>
    <cellStyle name="Note 7 2 3 22" xfId="30003"/>
    <cellStyle name="Note 7 2 3 23" xfId="30004"/>
    <cellStyle name="Note 7 2 3 24" xfId="30005"/>
    <cellStyle name="Note 7 2 3 25" xfId="30006"/>
    <cellStyle name="Note 7 2 3 26" xfId="30007"/>
    <cellStyle name="Note 7 2 3 27" xfId="30008"/>
    <cellStyle name="Note 7 2 3 28" xfId="30009"/>
    <cellStyle name="Note 7 2 3 29" xfId="30010"/>
    <cellStyle name="Note 7 2 3 3" xfId="30011"/>
    <cellStyle name="Note 7 2 3 30" xfId="30012"/>
    <cellStyle name="Note 7 2 3 4" xfId="30013"/>
    <cellStyle name="Note 7 2 3 5" xfId="30014"/>
    <cellStyle name="Note 7 2 3 6" xfId="30015"/>
    <cellStyle name="Note 7 2 3 7" xfId="30016"/>
    <cellStyle name="Note 7 2 3 8" xfId="30017"/>
    <cellStyle name="Note 7 2 3 9" xfId="30018"/>
    <cellStyle name="Note 7 2 30" xfId="30019"/>
    <cellStyle name="Note 7 2 31" xfId="30020"/>
    <cellStyle name="Note 7 2 32" xfId="30021"/>
    <cellStyle name="Note 7 2 4" xfId="30022"/>
    <cellStyle name="Note 7 2 4 10" xfId="30023"/>
    <cellStyle name="Note 7 2 4 11" xfId="30024"/>
    <cellStyle name="Note 7 2 4 12" xfId="30025"/>
    <cellStyle name="Note 7 2 4 13" xfId="30026"/>
    <cellStyle name="Note 7 2 4 14" xfId="30027"/>
    <cellStyle name="Note 7 2 4 15" xfId="30028"/>
    <cellStyle name="Note 7 2 4 16" xfId="30029"/>
    <cellStyle name="Note 7 2 4 17" xfId="30030"/>
    <cellStyle name="Note 7 2 4 18" xfId="30031"/>
    <cellStyle name="Note 7 2 4 19" xfId="30032"/>
    <cellStyle name="Note 7 2 4 2" xfId="30033"/>
    <cellStyle name="Note 7 2 4 20" xfId="30034"/>
    <cellStyle name="Note 7 2 4 21" xfId="30035"/>
    <cellStyle name="Note 7 2 4 22" xfId="30036"/>
    <cellStyle name="Note 7 2 4 23" xfId="30037"/>
    <cellStyle name="Note 7 2 4 24" xfId="30038"/>
    <cellStyle name="Note 7 2 4 25" xfId="30039"/>
    <cellStyle name="Note 7 2 4 26" xfId="30040"/>
    <cellStyle name="Note 7 2 4 27" xfId="30041"/>
    <cellStyle name="Note 7 2 4 28" xfId="30042"/>
    <cellStyle name="Note 7 2 4 29" xfId="30043"/>
    <cellStyle name="Note 7 2 4 3" xfId="30044"/>
    <cellStyle name="Note 7 2 4 4" xfId="30045"/>
    <cellStyle name="Note 7 2 4 5" xfId="30046"/>
    <cellStyle name="Note 7 2 4 6" xfId="30047"/>
    <cellStyle name="Note 7 2 4 7" xfId="30048"/>
    <cellStyle name="Note 7 2 4 8" xfId="30049"/>
    <cellStyle name="Note 7 2 4 9" xfId="30050"/>
    <cellStyle name="Note 7 2 5" xfId="30051"/>
    <cellStyle name="Note 7 2 6" xfId="30052"/>
    <cellStyle name="Note 7 2 7" xfId="30053"/>
    <cellStyle name="Note 7 2 8" xfId="30054"/>
    <cellStyle name="Note 7 2 9" xfId="30055"/>
    <cellStyle name="Note 7 20" xfId="30056"/>
    <cellStyle name="Note 7 21" xfId="30057"/>
    <cellStyle name="Note 7 22" xfId="30058"/>
    <cellStyle name="Note 7 23" xfId="30059"/>
    <cellStyle name="Note 7 24" xfId="30060"/>
    <cellStyle name="Note 7 25" xfId="30061"/>
    <cellStyle name="Note 7 26" xfId="30062"/>
    <cellStyle name="Note 7 27" xfId="30063"/>
    <cellStyle name="Note 7 28" xfId="30064"/>
    <cellStyle name="Note 7 29" xfId="30065"/>
    <cellStyle name="Note 7 3" xfId="30066"/>
    <cellStyle name="Note 7 3 10" xfId="30067"/>
    <cellStyle name="Note 7 3 11" xfId="30068"/>
    <cellStyle name="Note 7 3 12" xfId="30069"/>
    <cellStyle name="Note 7 3 13" xfId="30070"/>
    <cellStyle name="Note 7 3 14" xfId="30071"/>
    <cellStyle name="Note 7 3 15" xfId="30072"/>
    <cellStyle name="Note 7 3 16" xfId="30073"/>
    <cellStyle name="Note 7 3 17" xfId="30074"/>
    <cellStyle name="Note 7 3 18" xfId="30075"/>
    <cellStyle name="Note 7 3 19" xfId="30076"/>
    <cellStyle name="Note 7 3 2" xfId="30077"/>
    <cellStyle name="Note 7 3 2 10" xfId="30078"/>
    <cellStyle name="Note 7 3 2 11" xfId="30079"/>
    <cellStyle name="Note 7 3 2 12" xfId="30080"/>
    <cellStyle name="Note 7 3 2 13" xfId="30081"/>
    <cellStyle name="Note 7 3 2 14" xfId="30082"/>
    <cellStyle name="Note 7 3 2 15" xfId="30083"/>
    <cellStyle name="Note 7 3 2 16" xfId="30084"/>
    <cellStyle name="Note 7 3 2 17" xfId="30085"/>
    <cellStyle name="Note 7 3 2 18" xfId="30086"/>
    <cellStyle name="Note 7 3 2 19" xfId="30087"/>
    <cellStyle name="Note 7 3 2 2" xfId="30088"/>
    <cellStyle name="Note 7 3 2 2 10" xfId="30089"/>
    <cellStyle name="Note 7 3 2 2 11" xfId="30090"/>
    <cellStyle name="Note 7 3 2 2 12" xfId="30091"/>
    <cellStyle name="Note 7 3 2 2 13" xfId="30092"/>
    <cellStyle name="Note 7 3 2 2 14" xfId="30093"/>
    <cellStyle name="Note 7 3 2 2 15" xfId="30094"/>
    <cellStyle name="Note 7 3 2 2 16" xfId="30095"/>
    <cellStyle name="Note 7 3 2 2 17" xfId="30096"/>
    <cellStyle name="Note 7 3 2 2 18" xfId="30097"/>
    <cellStyle name="Note 7 3 2 2 19" xfId="30098"/>
    <cellStyle name="Note 7 3 2 2 2" xfId="30099"/>
    <cellStyle name="Note 7 3 2 2 20" xfId="30100"/>
    <cellStyle name="Note 7 3 2 2 21" xfId="30101"/>
    <cellStyle name="Note 7 3 2 2 22" xfId="30102"/>
    <cellStyle name="Note 7 3 2 2 23" xfId="30103"/>
    <cellStyle name="Note 7 3 2 2 24" xfId="30104"/>
    <cellStyle name="Note 7 3 2 2 25" xfId="30105"/>
    <cellStyle name="Note 7 3 2 2 26" xfId="30106"/>
    <cellStyle name="Note 7 3 2 2 27" xfId="30107"/>
    <cellStyle name="Note 7 3 2 2 28" xfId="30108"/>
    <cellStyle name="Note 7 3 2 2 29" xfId="30109"/>
    <cellStyle name="Note 7 3 2 2 3" xfId="30110"/>
    <cellStyle name="Note 7 3 2 2 4" xfId="30111"/>
    <cellStyle name="Note 7 3 2 2 5" xfId="30112"/>
    <cellStyle name="Note 7 3 2 2 6" xfId="30113"/>
    <cellStyle name="Note 7 3 2 2 7" xfId="30114"/>
    <cellStyle name="Note 7 3 2 2 8" xfId="30115"/>
    <cellStyle name="Note 7 3 2 2 9" xfId="30116"/>
    <cellStyle name="Note 7 3 2 20" xfId="30117"/>
    <cellStyle name="Note 7 3 2 21" xfId="30118"/>
    <cellStyle name="Note 7 3 2 22" xfId="30119"/>
    <cellStyle name="Note 7 3 2 23" xfId="30120"/>
    <cellStyle name="Note 7 3 2 24" xfId="30121"/>
    <cellStyle name="Note 7 3 2 25" xfId="30122"/>
    <cellStyle name="Note 7 3 2 26" xfId="30123"/>
    <cellStyle name="Note 7 3 2 27" xfId="30124"/>
    <cellStyle name="Note 7 3 2 28" xfId="30125"/>
    <cellStyle name="Note 7 3 2 29" xfId="30126"/>
    <cellStyle name="Note 7 3 2 3" xfId="30127"/>
    <cellStyle name="Note 7 3 2 30" xfId="30128"/>
    <cellStyle name="Note 7 3 2 4" xfId="30129"/>
    <cellStyle name="Note 7 3 2 5" xfId="30130"/>
    <cellStyle name="Note 7 3 2 6" xfId="30131"/>
    <cellStyle name="Note 7 3 2 7" xfId="30132"/>
    <cellStyle name="Note 7 3 2 8" xfId="30133"/>
    <cellStyle name="Note 7 3 2 9" xfId="30134"/>
    <cellStyle name="Note 7 3 20" xfId="30135"/>
    <cellStyle name="Note 7 3 21" xfId="30136"/>
    <cellStyle name="Note 7 3 22" xfId="30137"/>
    <cellStyle name="Note 7 3 23" xfId="30138"/>
    <cellStyle name="Note 7 3 24" xfId="30139"/>
    <cellStyle name="Note 7 3 25" xfId="30140"/>
    <cellStyle name="Note 7 3 26" xfId="30141"/>
    <cellStyle name="Note 7 3 27" xfId="30142"/>
    <cellStyle name="Note 7 3 28" xfId="30143"/>
    <cellStyle name="Note 7 3 29" xfId="30144"/>
    <cellStyle name="Note 7 3 3" xfId="30145"/>
    <cellStyle name="Note 7 3 3 10" xfId="30146"/>
    <cellStyle name="Note 7 3 3 11" xfId="30147"/>
    <cellStyle name="Note 7 3 3 12" xfId="30148"/>
    <cellStyle name="Note 7 3 3 13" xfId="30149"/>
    <cellStyle name="Note 7 3 3 14" xfId="30150"/>
    <cellStyle name="Note 7 3 3 15" xfId="30151"/>
    <cellStyle name="Note 7 3 3 16" xfId="30152"/>
    <cellStyle name="Note 7 3 3 17" xfId="30153"/>
    <cellStyle name="Note 7 3 3 18" xfId="30154"/>
    <cellStyle name="Note 7 3 3 19" xfId="30155"/>
    <cellStyle name="Note 7 3 3 2" xfId="30156"/>
    <cellStyle name="Note 7 3 3 2 10" xfId="30157"/>
    <cellStyle name="Note 7 3 3 2 11" xfId="30158"/>
    <cellStyle name="Note 7 3 3 2 12" xfId="30159"/>
    <cellStyle name="Note 7 3 3 2 13" xfId="30160"/>
    <cellStyle name="Note 7 3 3 2 14" xfId="30161"/>
    <cellStyle name="Note 7 3 3 2 15" xfId="30162"/>
    <cellStyle name="Note 7 3 3 2 16" xfId="30163"/>
    <cellStyle name="Note 7 3 3 2 17" xfId="30164"/>
    <cellStyle name="Note 7 3 3 2 18" xfId="30165"/>
    <cellStyle name="Note 7 3 3 2 19" xfId="30166"/>
    <cellStyle name="Note 7 3 3 2 2" xfId="30167"/>
    <cellStyle name="Note 7 3 3 2 20" xfId="30168"/>
    <cellStyle name="Note 7 3 3 2 21" xfId="30169"/>
    <cellStyle name="Note 7 3 3 2 22" xfId="30170"/>
    <cellStyle name="Note 7 3 3 2 23" xfId="30171"/>
    <cellStyle name="Note 7 3 3 2 24" xfId="30172"/>
    <cellStyle name="Note 7 3 3 2 25" xfId="30173"/>
    <cellStyle name="Note 7 3 3 2 26" xfId="30174"/>
    <cellStyle name="Note 7 3 3 2 27" xfId="30175"/>
    <cellStyle name="Note 7 3 3 2 28" xfId="30176"/>
    <cellStyle name="Note 7 3 3 2 29" xfId="30177"/>
    <cellStyle name="Note 7 3 3 2 3" xfId="30178"/>
    <cellStyle name="Note 7 3 3 2 4" xfId="30179"/>
    <cellStyle name="Note 7 3 3 2 5" xfId="30180"/>
    <cellStyle name="Note 7 3 3 2 6" xfId="30181"/>
    <cellStyle name="Note 7 3 3 2 7" xfId="30182"/>
    <cellStyle name="Note 7 3 3 2 8" xfId="30183"/>
    <cellStyle name="Note 7 3 3 2 9" xfId="30184"/>
    <cellStyle name="Note 7 3 3 20" xfId="30185"/>
    <cellStyle name="Note 7 3 3 21" xfId="30186"/>
    <cellStyle name="Note 7 3 3 22" xfId="30187"/>
    <cellStyle name="Note 7 3 3 23" xfId="30188"/>
    <cellStyle name="Note 7 3 3 24" xfId="30189"/>
    <cellStyle name="Note 7 3 3 25" xfId="30190"/>
    <cellStyle name="Note 7 3 3 26" xfId="30191"/>
    <cellStyle name="Note 7 3 3 27" xfId="30192"/>
    <cellStyle name="Note 7 3 3 28" xfId="30193"/>
    <cellStyle name="Note 7 3 3 29" xfId="30194"/>
    <cellStyle name="Note 7 3 3 3" xfId="30195"/>
    <cellStyle name="Note 7 3 3 30" xfId="30196"/>
    <cellStyle name="Note 7 3 3 4" xfId="30197"/>
    <cellStyle name="Note 7 3 3 5" xfId="30198"/>
    <cellStyle name="Note 7 3 3 6" xfId="30199"/>
    <cellStyle name="Note 7 3 3 7" xfId="30200"/>
    <cellStyle name="Note 7 3 3 8" xfId="30201"/>
    <cellStyle name="Note 7 3 3 9" xfId="30202"/>
    <cellStyle name="Note 7 3 30" xfId="30203"/>
    <cellStyle name="Note 7 3 31" xfId="30204"/>
    <cellStyle name="Note 7 3 32" xfId="30205"/>
    <cellStyle name="Note 7 3 4" xfId="30206"/>
    <cellStyle name="Note 7 3 4 10" xfId="30207"/>
    <cellStyle name="Note 7 3 4 11" xfId="30208"/>
    <cellStyle name="Note 7 3 4 12" xfId="30209"/>
    <cellStyle name="Note 7 3 4 13" xfId="30210"/>
    <cellStyle name="Note 7 3 4 14" xfId="30211"/>
    <cellStyle name="Note 7 3 4 15" xfId="30212"/>
    <cellStyle name="Note 7 3 4 16" xfId="30213"/>
    <cellStyle name="Note 7 3 4 17" xfId="30214"/>
    <cellStyle name="Note 7 3 4 18" xfId="30215"/>
    <cellStyle name="Note 7 3 4 19" xfId="30216"/>
    <cellStyle name="Note 7 3 4 2" xfId="30217"/>
    <cellStyle name="Note 7 3 4 20" xfId="30218"/>
    <cellStyle name="Note 7 3 4 21" xfId="30219"/>
    <cellStyle name="Note 7 3 4 22" xfId="30220"/>
    <cellStyle name="Note 7 3 4 23" xfId="30221"/>
    <cellStyle name="Note 7 3 4 24" xfId="30222"/>
    <cellStyle name="Note 7 3 4 25" xfId="30223"/>
    <cellStyle name="Note 7 3 4 26" xfId="30224"/>
    <cellStyle name="Note 7 3 4 27" xfId="30225"/>
    <cellStyle name="Note 7 3 4 28" xfId="30226"/>
    <cellStyle name="Note 7 3 4 29" xfId="30227"/>
    <cellStyle name="Note 7 3 4 3" xfId="30228"/>
    <cellStyle name="Note 7 3 4 4" xfId="30229"/>
    <cellStyle name="Note 7 3 4 5" xfId="30230"/>
    <cellStyle name="Note 7 3 4 6" xfId="30231"/>
    <cellStyle name="Note 7 3 4 7" xfId="30232"/>
    <cellStyle name="Note 7 3 4 8" xfId="30233"/>
    <cellStyle name="Note 7 3 4 9" xfId="30234"/>
    <cellStyle name="Note 7 3 5" xfId="30235"/>
    <cellStyle name="Note 7 3 6" xfId="30236"/>
    <cellStyle name="Note 7 3 7" xfId="30237"/>
    <cellStyle name="Note 7 3 8" xfId="30238"/>
    <cellStyle name="Note 7 3 9" xfId="30239"/>
    <cellStyle name="Note 7 30" xfId="30240"/>
    <cellStyle name="Note 7 31" xfId="30241"/>
    <cellStyle name="Note 7 32" xfId="30242"/>
    <cellStyle name="Note 7 4" xfId="30243"/>
    <cellStyle name="Note 7 4 10" xfId="30244"/>
    <cellStyle name="Note 7 4 11" xfId="30245"/>
    <cellStyle name="Note 7 4 12" xfId="30246"/>
    <cellStyle name="Note 7 4 13" xfId="30247"/>
    <cellStyle name="Note 7 4 14" xfId="30248"/>
    <cellStyle name="Note 7 4 15" xfId="30249"/>
    <cellStyle name="Note 7 4 16" xfId="30250"/>
    <cellStyle name="Note 7 4 17" xfId="30251"/>
    <cellStyle name="Note 7 4 18" xfId="30252"/>
    <cellStyle name="Note 7 4 19" xfId="30253"/>
    <cellStyle name="Note 7 4 2" xfId="30254"/>
    <cellStyle name="Note 7 4 20" xfId="30255"/>
    <cellStyle name="Note 7 4 21" xfId="30256"/>
    <cellStyle name="Note 7 4 22" xfId="30257"/>
    <cellStyle name="Note 7 4 23" xfId="30258"/>
    <cellStyle name="Note 7 4 24" xfId="30259"/>
    <cellStyle name="Note 7 4 25" xfId="30260"/>
    <cellStyle name="Note 7 4 26" xfId="30261"/>
    <cellStyle name="Note 7 4 27" xfId="30262"/>
    <cellStyle name="Note 7 4 28" xfId="30263"/>
    <cellStyle name="Note 7 4 29" xfId="30264"/>
    <cellStyle name="Note 7 4 3" xfId="30265"/>
    <cellStyle name="Note 7 4 4" xfId="30266"/>
    <cellStyle name="Note 7 4 5" xfId="30267"/>
    <cellStyle name="Note 7 4 6" xfId="30268"/>
    <cellStyle name="Note 7 4 7" xfId="30269"/>
    <cellStyle name="Note 7 4 8" xfId="30270"/>
    <cellStyle name="Note 7 4 9" xfId="30271"/>
    <cellStyle name="Note 7 5" xfId="30272"/>
    <cellStyle name="Note 7 6" xfId="30273"/>
    <cellStyle name="Note 7 7" xfId="30274"/>
    <cellStyle name="Note 7 8" xfId="30275"/>
    <cellStyle name="Note 7 9" xfId="30276"/>
    <cellStyle name="Note 8" xfId="30277"/>
    <cellStyle name="Note 8 10" xfId="30278"/>
    <cellStyle name="Note 8 11" xfId="30279"/>
    <cellStyle name="Note 8 12" xfId="30280"/>
    <cellStyle name="Note 8 13" xfId="30281"/>
    <cellStyle name="Note 8 14" xfId="30282"/>
    <cellStyle name="Note 8 15" xfId="30283"/>
    <cellStyle name="Note 8 16" xfId="30284"/>
    <cellStyle name="Note 8 17" xfId="30285"/>
    <cellStyle name="Note 8 18" xfId="30286"/>
    <cellStyle name="Note 8 19" xfId="30287"/>
    <cellStyle name="Note 8 2" xfId="30288"/>
    <cellStyle name="Note 8 2 10" xfId="30289"/>
    <cellStyle name="Note 8 2 11" xfId="30290"/>
    <cellStyle name="Note 8 2 12" xfId="30291"/>
    <cellStyle name="Note 8 2 13" xfId="30292"/>
    <cellStyle name="Note 8 2 14" xfId="30293"/>
    <cellStyle name="Note 8 2 15" xfId="30294"/>
    <cellStyle name="Note 8 2 16" xfId="30295"/>
    <cellStyle name="Note 8 2 17" xfId="30296"/>
    <cellStyle name="Note 8 2 18" xfId="30297"/>
    <cellStyle name="Note 8 2 19" xfId="30298"/>
    <cellStyle name="Note 8 2 2" xfId="30299"/>
    <cellStyle name="Note 8 2 2 10" xfId="30300"/>
    <cellStyle name="Note 8 2 2 11" xfId="30301"/>
    <cellStyle name="Note 8 2 2 12" xfId="30302"/>
    <cellStyle name="Note 8 2 2 13" xfId="30303"/>
    <cellStyle name="Note 8 2 2 14" xfId="30304"/>
    <cellStyle name="Note 8 2 2 15" xfId="30305"/>
    <cellStyle name="Note 8 2 2 16" xfId="30306"/>
    <cellStyle name="Note 8 2 2 17" xfId="30307"/>
    <cellStyle name="Note 8 2 2 18" xfId="30308"/>
    <cellStyle name="Note 8 2 2 19" xfId="30309"/>
    <cellStyle name="Note 8 2 2 2" xfId="30310"/>
    <cellStyle name="Note 8 2 2 20" xfId="30311"/>
    <cellStyle name="Note 8 2 2 21" xfId="30312"/>
    <cellStyle name="Note 8 2 2 22" xfId="30313"/>
    <cellStyle name="Note 8 2 2 23" xfId="30314"/>
    <cellStyle name="Note 8 2 2 24" xfId="30315"/>
    <cellStyle name="Note 8 2 2 25" xfId="30316"/>
    <cellStyle name="Note 8 2 2 26" xfId="30317"/>
    <cellStyle name="Note 8 2 2 27" xfId="30318"/>
    <cellStyle name="Note 8 2 2 28" xfId="30319"/>
    <cellStyle name="Note 8 2 2 29" xfId="30320"/>
    <cellStyle name="Note 8 2 2 3" xfId="30321"/>
    <cellStyle name="Note 8 2 2 4" xfId="30322"/>
    <cellStyle name="Note 8 2 2 5" xfId="30323"/>
    <cellStyle name="Note 8 2 2 6" xfId="30324"/>
    <cellStyle name="Note 8 2 2 7" xfId="30325"/>
    <cellStyle name="Note 8 2 2 8" xfId="30326"/>
    <cellStyle name="Note 8 2 2 9" xfId="30327"/>
    <cellStyle name="Note 8 2 20" xfId="30328"/>
    <cellStyle name="Note 8 2 21" xfId="30329"/>
    <cellStyle name="Note 8 2 22" xfId="30330"/>
    <cellStyle name="Note 8 2 23" xfId="30331"/>
    <cellStyle name="Note 8 2 24" xfId="30332"/>
    <cellStyle name="Note 8 2 25" xfId="30333"/>
    <cellStyle name="Note 8 2 26" xfId="30334"/>
    <cellStyle name="Note 8 2 27" xfId="30335"/>
    <cellStyle name="Note 8 2 28" xfId="30336"/>
    <cellStyle name="Note 8 2 29" xfId="30337"/>
    <cellStyle name="Note 8 2 3" xfId="30338"/>
    <cellStyle name="Note 8 2 30" xfId="30339"/>
    <cellStyle name="Note 8 2 4" xfId="30340"/>
    <cellStyle name="Note 8 2 5" xfId="30341"/>
    <cellStyle name="Note 8 2 6" xfId="30342"/>
    <cellStyle name="Note 8 2 7" xfId="30343"/>
    <cellStyle name="Note 8 2 8" xfId="30344"/>
    <cellStyle name="Note 8 2 9" xfId="30345"/>
    <cellStyle name="Note 8 20" xfId="30346"/>
    <cellStyle name="Note 8 21" xfId="30347"/>
    <cellStyle name="Note 8 22" xfId="30348"/>
    <cellStyle name="Note 8 23" xfId="30349"/>
    <cellStyle name="Note 8 24" xfId="30350"/>
    <cellStyle name="Note 8 25" xfId="30351"/>
    <cellStyle name="Note 8 26" xfId="30352"/>
    <cellStyle name="Note 8 27" xfId="30353"/>
    <cellStyle name="Note 8 28" xfId="30354"/>
    <cellStyle name="Note 8 29" xfId="30355"/>
    <cellStyle name="Note 8 3" xfId="30356"/>
    <cellStyle name="Note 8 3 10" xfId="30357"/>
    <cellStyle name="Note 8 3 11" xfId="30358"/>
    <cellStyle name="Note 8 3 12" xfId="30359"/>
    <cellStyle name="Note 8 3 13" xfId="30360"/>
    <cellStyle name="Note 8 3 14" xfId="30361"/>
    <cellStyle name="Note 8 3 15" xfId="30362"/>
    <cellStyle name="Note 8 3 16" xfId="30363"/>
    <cellStyle name="Note 8 3 17" xfId="30364"/>
    <cellStyle name="Note 8 3 18" xfId="30365"/>
    <cellStyle name="Note 8 3 19" xfId="30366"/>
    <cellStyle name="Note 8 3 2" xfId="30367"/>
    <cellStyle name="Note 8 3 2 10" xfId="30368"/>
    <cellStyle name="Note 8 3 2 11" xfId="30369"/>
    <cellStyle name="Note 8 3 2 12" xfId="30370"/>
    <cellStyle name="Note 8 3 2 13" xfId="30371"/>
    <cellStyle name="Note 8 3 2 14" xfId="30372"/>
    <cellStyle name="Note 8 3 2 15" xfId="30373"/>
    <cellStyle name="Note 8 3 2 16" xfId="30374"/>
    <cellStyle name="Note 8 3 2 17" xfId="30375"/>
    <cellStyle name="Note 8 3 2 18" xfId="30376"/>
    <cellStyle name="Note 8 3 2 19" xfId="30377"/>
    <cellStyle name="Note 8 3 2 2" xfId="30378"/>
    <cellStyle name="Note 8 3 2 20" xfId="30379"/>
    <cellStyle name="Note 8 3 2 21" xfId="30380"/>
    <cellStyle name="Note 8 3 2 22" xfId="30381"/>
    <cellStyle name="Note 8 3 2 23" xfId="30382"/>
    <cellStyle name="Note 8 3 2 24" xfId="30383"/>
    <cellStyle name="Note 8 3 2 25" xfId="30384"/>
    <cellStyle name="Note 8 3 2 26" xfId="30385"/>
    <cellStyle name="Note 8 3 2 27" xfId="30386"/>
    <cellStyle name="Note 8 3 2 28" xfId="30387"/>
    <cellStyle name="Note 8 3 2 29" xfId="30388"/>
    <cellStyle name="Note 8 3 2 3" xfId="30389"/>
    <cellStyle name="Note 8 3 2 4" xfId="30390"/>
    <cellStyle name="Note 8 3 2 5" xfId="30391"/>
    <cellStyle name="Note 8 3 2 6" xfId="30392"/>
    <cellStyle name="Note 8 3 2 7" xfId="30393"/>
    <cellStyle name="Note 8 3 2 8" xfId="30394"/>
    <cellStyle name="Note 8 3 2 9" xfId="30395"/>
    <cellStyle name="Note 8 3 20" xfId="30396"/>
    <cellStyle name="Note 8 3 21" xfId="30397"/>
    <cellStyle name="Note 8 3 22" xfId="30398"/>
    <cellStyle name="Note 8 3 23" xfId="30399"/>
    <cellStyle name="Note 8 3 24" xfId="30400"/>
    <cellStyle name="Note 8 3 25" xfId="30401"/>
    <cellStyle name="Note 8 3 26" xfId="30402"/>
    <cellStyle name="Note 8 3 27" xfId="30403"/>
    <cellStyle name="Note 8 3 28" xfId="30404"/>
    <cellStyle name="Note 8 3 29" xfId="30405"/>
    <cellStyle name="Note 8 3 3" xfId="30406"/>
    <cellStyle name="Note 8 3 30" xfId="30407"/>
    <cellStyle name="Note 8 3 4" xfId="30408"/>
    <cellStyle name="Note 8 3 5" xfId="30409"/>
    <cellStyle name="Note 8 3 6" xfId="30410"/>
    <cellStyle name="Note 8 3 7" xfId="30411"/>
    <cellStyle name="Note 8 3 8" xfId="30412"/>
    <cellStyle name="Note 8 3 9" xfId="30413"/>
    <cellStyle name="Note 8 30" xfId="30414"/>
    <cellStyle name="Note 8 31" xfId="30415"/>
    <cellStyle name="Note 8 32" xfId="30416"/>
    <cellStyle name="Note 8 4" xfId="30417"/>
    <cellStyle name="Note 8 4 10" xfId="30418"/>
    <cellStyle name="Note 8 4 11" xfId="30419"/>
    <cellStyle name="Note 8 4 12" xfId="30420"/>
    <cellStyle name="Note 8 4 13" xfId="30421"/>
    <cellStyle name="Note 8 4 14" xfId="30422"/>
    <cellStyle name="Note 8 4 15" xfId="30423"/>
    <cellStyle name="Note 8 4 16" xfId="30424"/>
    <cellStyle name="Note 8 4 17" xfId="30425"/>
    <cellStyle name="Note 8 4 18" xfId="30426"/>
    <cellStyle name="Note 8 4 19" xfId="30427"/>
    <cellStyle name="Note 8 4 2" xfId="30428"/>
    <cellStyle name="Note 8 4 20" xfId="30429"/>
    <cellStyle name="Note 8 4 21" xfId="30430"/>
    <cellStyle name="Note 8 4 22" xfId="30431"/>
    <cellStyle name="Note 8 4 23" xfId="30432"/>
    <cellStyle name="Note 8 4 24" xfId="30433"/>
    <cellStyle name="Note 8 4 25" xfId="30434"/>
    <cellStyle name="Note 8 4 26" xfId="30435"/>
    <cellStyle name="Note 8 4 27" xfId="30436"/>
    <cellStyle name="Note 8 4 28" xfId="30437"/>
    <cellStyle name="Note 8 4 29" xfId="30438"/>
    <cellStyle name="Note 8 4 3" xfId="30439"/>
    <cellStyle name="Note 8 4 4" xfId="30440"/>
    <cellStyle name="Note 8 4 5" xfId="30441"/>
    <cellStyle name="Note 8 4 6" xfId="30442"/>
    <cellStyle name="Note 8 4 7" xfId="30443"/>
    <cellStyle name="Note 8 4 8" xfId="30444"/>
    <cellStyle name="Note 8 4 9" xfId="30445"/>
    <cellStyle name="Note 8 5" xfId="30446"/>
    <cellStyle name="Note 8 6" xfId="30447"/>
    <cellStyle name="Note 8 7" xfId="30448"/>
    <cellStyle name="Note 8 8" xfId="30449"/>
    <cellStyle name="Note 8 9" xfId="30450"/>
    <cellStyle name="Note 9" xfId="30451"/>
    <cellStyle name="Note 9 10" xfId="30452"/>
    <cellStyle name="Note 9 11" xfId="30453"/>
    <cellStyle name="Note 9 12" xfId="30454"/>
    <cellStyle name="Note 9 13" xfId="30455"/>
    <cellStyle name="Note 9 14" xfId="30456"/>
    <cellStyle name="Note 9 15" xfId="30457"/>
    <cellStyle name="Note 9 16" xfId="30458"/>
    <cellStyle name="Note 9 17" xfId="30459"/>
    <cellStyle name="Note 9 18" xfId="30460"/>
    <cellStyle name="Note 9 19" xfId="30461"/>
    <cellStyle name="Note 9 2" xfId="30462"/>
    <cellStyle name="Note 9 2 10" xfId="30463"/>
    <cellStyle name="Note 9 2 11" xfId="30464"/>
    <cellStyle name="Note 9 2 12" xfId="30465"/>
    <cellStyle name="Note 9 2 13" xfId="30466"/>
    <cellStyle name="Note 9 2 14" xfId="30467"/>
    <cellStyle name="Note 9 2 15" xfId="30468"/>
    <cellStyle name="Note 9 2 16" xfId="30469"/>
    <cellStyle name="Note 9 2 17" xfId="30470"/>
    <cellStyle name="Note 9 2 18" xfId="30471"/>
    <cellStyle name="Note 9 2 19" xfId="30472"/>
    <cellStyle name="Note 9 2 2" xfId="30473"/>
    <cellStyle name="Note 9 2 20" xfId="30474"/>
    <cellStyle name="Note 9 2 21" xfId="30475"/>
    <cellStyle name="Note 9 2 22" xfId="30476"/>
    <cellStyle name="Note 9 2 23" xfId="30477"/>
    <cellStyle name="Note 9 2 24" xfId="30478"/>
    <cellStyle name="Note 9 2 25" xfId="30479"/>
    <cellStyle name="Note 9 2 26" xfId="30480"/>
    <cellStyle name="Note 9 2 27" xfId="30481"/>
    <cellStyle name="Note 9 2 28" xfId="30482"/>
    <cellStyle name="Note 9 2 29" xfId="30483"/>
    <cellStyle name="Note 9 2 3" xfId="30484"/>
    <cellStyle name="Note 9 2 4" xfId="30485"/>
    <cellStyle name="Note 9 2 5" xfId="30486"/>
    <cellStyle name="Note 9 2 6" xfId="30487"/>
    <cellStyle name="Note 9 2 7" xfId="30488"/>
    <cellStyle name="Note 9 2 8" xfId="30489"/>
    <cellStyle name="Note 9 2 9" xfId="30490"/>
    <cellStyle name="Note 9 20" xfId="30491"/>
    <cellStyle name="Note 9 21" xfId="30492"/>
    <cellStyle name="Note 9 22" xfId="30493"/>
    <cellStyle name="Note 9 23" xfId="30494"/>
    <cellStyle name="Note 9 24" xfId="30495"/>
    <cellStyle name="Note 9 25" xfId="30496"/>
    <cellStyle name="Note 9 26" xfId="30497"/>
    <cellStyle name="Note 9 27" xfId="30498"/>
    <cellStyle name="Note 9 28" xfId="30499"/>
    <cellStyle name="Note 9 29" xfId="30500"/>
    <cellStyle name="Note 9 3" xfId="30501"/>
    <cellStyle name="Note 9 30" xfId="30502"/>
    <cellStyle name="Note 9 4" xfId="30503"/>
    <cellStyle name="Note 9 5" xfId="30504"/>
    <cellStyle name="Note 9 6" xfId="30505"/>
    <cellStyle name="Note 9 7" xfId="30506"/>
    <cellStyle name="Note 9 8" xfId="30507"/>
    <cellStyle name="Note 9 9" xfId="30508"/>
    <cellStyle name="Notes" xfId="30509"/>
    <cellStyle name="Notes 2" xfId="30510"/>
    <cellStyle name="Notes 2 2" xfId="30511"/>
    <cellStyle name="Notes 3" xfId="30512"/>
    <cellStyle name="Notes 4" xfId="30513"/>
    <cellStyle name="Notes 5" xfId="30514"/>
    <cellStyle name="Number" xfId="30515"/>
    <cellStyle name="numbers" xfId="30516"/>
    <cellStyle name="Numbers(2)" xfId="30517"/>
    <cellStyle name="NUMLINHA" xfId="30518"/>
    <cellStyle name="NUMLINHA 10" xfId="30519"/>
    <cellStyle name="NUMLINHA 11" xfId="30520"/>
    <cellStyle name="NUMLINHA 12" xfId="30521"/>
    <cellStyle name="NUMLINHA 13" xfId="30522"/>
    <cellStyle name="NUMLINHA 14" xfId="30523"/>
    <cellStyle name="NUMLINHA 15" xfId="30524"/>
    <cellStyle name="NUMLINHA 16" xfId="30525"/>
    <cellStyle name="NUMLINHA 17" xfId="30526"/>
    <cellStyle name="NUMLINHA 18" xfId="30527"/>
    <cellStyle name="NUMLINHA 19" xfId="30528"/>
    <cellStyle name="NUMLINHA 2" xfId="30529"/>
    <cellStyle name="NUMLINHA 2 10" xfId="30530"/>
    <cellStyle name="NUMLINHA 2 11" xfId="30531"/>
    <cellStyle name="NUMLINHA 2 12" xfId="30532"/>
    <cellStyle name="NUMLINHA 2 13" xfId="30533"/>
    <cellStyle name="NUMLINHA 2 14" xfId="30534"/>
    <cellStyle name="NUMLINHA 2 15" xfId="30535"/>
    <cellStyle name="NUMLINHA 2 16" xfId="30536"/>
    <cellStyle name="NUMLINHA 2 17" xfId="30537"/>
    <cellStyle name="NUMLINHA 2 18" xfId="30538"/>
    <cellStyle name="NUMLINHA 2 19" xfId="30539"/>
    <cellStyle name="NUMLINHA 2 2" xfId="30540"/>
    <cellStyle name="NUMLINHA 2 20" xfId="30541"/>
    <cellStyle name="NUMLINHA 2 21" xfId="30542"/>
    <cellStyle name="NUMLINHA 2 22" xfId="30543"/>
    <cellStyle name="NUMLINHA 2 23" xfId="30544"/>
    <cellStyle name="NUMLINHA 2 24" xfId="30545"/>
    <cellStyle name="NUMLINHA 2 25" xfId="30546"/>
    <cellStyle name="NUMLINHA 2 26" xfId="30547"/>
    <cellStyle name="NUMLINHA 2 27" xfId="30548"/>
    <cellStyle name="NUMLINHA 2 28" xfId="30549"/>
    <cellStyle name="NUMLINHA 2 29" xfId="30550"/>
    <cellStyle name="NUMLINHA 2 3" xfId="30551"/>
    <cellStyle name="NUMLINHA 2 4" xfId="30552"/>
    <cellStyle name="NUMLINHA 2 5" xfId="30553"/>
    <cellStyle name="NUMLINHA 2 6" xfId="30554"/>
    <cellStyle name="NUMLINHA 2 7" xfId="30555"/>
    <cellStyle name="NUMLINHA 2 8" xfId="30556"/>
    <cellStyle name="NUMLINHA 2 9" xfId="30557"/>
    <cellStyle name="NUMLINHA 20" xfId="30558"/>
    <cellStyle name="NUMLINHA 21" xfId="30559"/>
    <cellStyle name="NUMLINHA 22" xfId="30560"/>
    <cellStyle name="NUMLINHA 23" xfId="30561"/>
    <cellStyle name="NUMLINHA 24" xfId="30562"/>
    <cellStyle name="NUMLINHA 25" xfId="30563"/>
    <cellStyle name="NUMLINHA 26" xfId="30564"/>
    <cellStyle name="NUMLINHA 27" xfId="30565"/>
    <cellStyle name="NUMLINHA 28" xfId="30566"/>
    <cellStyle name="NUMLINHA 29" xfId="30567"/>
    <cellStyle name="NUMLINHA 3" xfId="30568"/>
    <cellStyle name="NUMLINHA 30" xfId="30569"/>
    <cellStyle name="NUMLINHA 4" xfId="30570"/>
    <cellStyle name="NUMLINHA 5" xfId="30571"/>
    <cellStyle name="NUMLINHA 6" xfId="30572"/>
    <cellStyle name="NUMLINHA 7" xfId="30573"/>
    <cellStyle name="NUMLINHA 8" xfId="30574"/>
    <cellStyle name="NUMLINHA 9" xfId="30575"/>
    <cellStyle name="Nuovo" xfId="30576"/>
    <cellStyle name="Nuovo 2" xfId="30577"/>
    <cellStyle name="Nuovo 3" xfId="30578"/>
    <cellStyle name="Nuovo 4" xfId="30579"/>
    <cellStyle name="Nuovo 5" xfId="30580"/>
    <cellStyle name="Nuovo 6" xfId="30581"/>
    <cellStyle name="Nuovo 7" xfId="30582"/>
    <cellStyle name="Nuovo 8" xfId="30583"/>
    <cellStyle name="Nuovo 9" xfId="30584"/>
    <cellStyle name="Obično_ENG.30.04.2004" xfId="30585"/>
    <cellStyle name="Of which" xfId="30586"/>
    <cellStyle name="ohneP" xfId="30587"/>
    <cellStyle name="ohneP 2" xfId="30588"/>
    <cellStyle name="ohneP 3" xfId="30589"/>
    <cellStyle name="ohneP 4" xfId="30590"/>
    <cellStyle name="outline" xfId="30591"/>
    <cellStyle name="outline 2" xfId="30592"/>
    <cellStyle name="outline 3" xfId="30593"/>
    <cellStyle name="Output 10" xfId="30594"/>
    <cellStyle name="Output 10 10" xfId="30595"/>
    <cellStyle name="Output 10 11" xfId="30596"/>
    <cellStyle name="Output 10 12" xfId="30597"/>
    <cellStyle name="Output 10 13" xfId="30598"/>
    <cellStyle name="Output 10 14" xfId="30599"/>
    <cellStyle name="Output 10 15" xfId="30600"/>
    <cellStyle name="Output 10 16" xfId="30601"/>
    <cellStyle name="Output 10 17" xfId="30602"/>
    <cellStyle name="Output 10 18" xfId="30603"/>
    <cellStyle name="Output 10 19" xfId="30604"/>
    <cellStyle name="Output 10 2" xfId="30605"/>
    <cellStyle name="Output 10 2 10" xfId="30606"/>
    <cellStyle name="Output 10 2 11" xfId="30607"/>
    <cellStyle name="Output 10 2 12" xfId="30608"/>
    <cellStyle name="Output 10 2 13" xfId="30609"/>
    <cellStyle name="Output 10 2 14" xfId="30610"/>
    <cellStyle name="Output 10 2 15" xfId="30611"/>
    <cellStyle name="Output 10 2 16" xfId="30612"/>
    <cellStyle name="Output 10 2 17" xfId="30613"/>
    <cellStyle name="Output 10 2 18" xfId="30614"/>
    <cellStyle name="Output 10 2 19" xfId="30615"/>
    <cellStyle name="Output 10 2 2" xfId="30616"/>
    <cellStyle name="Output 10 2 20" xfId="30617"/>
    <cellStyle name="Output 10 2 21" xfId="30618"/>
    <cellStyle name="Output 10 2 22" xfId="30619"/>
    <cellStyle name="Output 10 2 23" xfId="30620"/>
    <cellStyle name="Output 10 2 24" xfId="30621"/>
    <cellStyle name="Output 10 2 25" xfId="30622"/>
    <cellStyle name="Output 10 2 26" xfId="30623"/>
    <cellStyle name="Output 10 2 27" xfId="30624"/>
    <cellStyle name="Output 10 2 28" xfId="30625"/>
    <cellStyle name="Output 10 2 29" xfId="30626"/>
    <cellStyle name="Output 10 2 3" xfId="30627"/>
    <cellStyle name="Output 10 2 4" xfId="30628"/>
    <cellStyle name="Output 10 2 5" xfId="30629"/>
    <cellStyle name="Output 10 2 6" xfId="30630"/>
    <cellStyle name="Output 10 2 7" xfId="30631"/>
    <cellStyle name="Output 10 2 8" xfId="30632"/>
    <cellStyle name="Output 10 2 9" xfId="30633"/>
    <cellStyle name="Output 10 20" xfId="30634"/>
    <cellStyle name="Output 10 21" xfId="30635"/>
    <cellStyle name="Output 10 22" xfId="30636"/>
    <cellStyle name="Output 10 23" xfId="30637"/>
    <cellStyle name="Output 10 24" xfId="30638"/>
    <cellStyle name="Output 10 25" xfId="30639"/>
    <cellStyle name="Output 10 26" xfId="30640"/>
    <cellStyle name="Output 10 27" xfId="30641"/>
    <cellStyle name="Output 10 28" xfId="30642"/>
    <cellStyle name="Output 10 29" xfId="30643"/>
    <cellStyle name="Output 10 3" xfId="30644"/>
    <cellStyle name="Output 10 30" xfId="30645"/>
    <cellStyle name="Output 10 4" xfId="30646"/>
    <cellStyle name="Output 10 5" xfId="30647"/>
    <cellStyle name="Output 10 6" xfId="30648"/>
    <cellStyle name="Output 10 7" xfId="30649"/>
    <cellStyle name="Output 10 8" xfId="30650"/>
    <cellStyle name="Output 10 9" xfId="30651"/>
    <cellStyle name="Output 11" xfId="30652"/>
    <cellStyle name="Output 11 10" xfId="30653"/>
    <cellStyle name="Output 11 11" xfId="30654"/>
    <cellStyle name="Output 11 12" xfId="30655"/>
    <cellStyle name="Output 11 13" xfId="30656"/>
    <cellStyle name="Output 11 14" xfId="30657"/>
    <cellStyle name="Output 11 15" xfId="30658"/>
    <cellStyle name="Output 11 16" xfId="30659"/>
    <cellStyle name="Output 11 17" xfId="30660"/>
    <cellStyle name="Output 11 18" xfId="30661"/>
    <cellStyle name="Output 11 19" xfId="30662"/>
    <cellStyle name="Output 11 2" xfId="30663"/>
    <cellStyle name="Output 11 2 10" xfId="30664"/>
    <cellStyle name="Output 11 2 11" xfId="30665"/>
    <cellStyle name="Output 11 2 12" xfId="30666"/>
    <cellStyle name="Output 11 2 13" xfId="30667"/>
    <cellStyle name="Output 11 2 14" xfId="30668"/>
    <cellStyle name="Output 11 2 15" xfId="30669"/>
    <cellStyle name="Output 11 2 16" xfId="30670"/>
    <cellStyle name="Output 11 2 17" xfId="30671"/>
    <cellStyle name="Output 11 2 18" xfId="30672"/>
    <cellStyle name="Output 11 2 19" xfId="30673"/>
    <cellStyle name="Output 11 2 2" xfId="30674"/>
    <cellStyle name="Output 11 2 20" xfId="30675"/>
    <cellStyle name="Output 11 2 21" xfId="30676"/>
    <cellStyle name="Output 11 2 22" xfId="30677"/>
    <cellStyle name="Output 11 2 23" xfId="30678"/>
    <cellStyle name="Output 11 2 24" xfId="30679"/>
    <cellStyle name="Output 11 2 25" xfId="30680"/>
    <cellStyle name="Output 11 2 26" xfId="30681"/>
    <cellStyle name="Output 11 2 27" xfId="30682"/>
    <cellStyle name="Output 11 2 28" xfId="30683"/>
    <cellStyle name="Output 11 2 29" xfId="30684"/>
    <cellStyle name="Output 11 2 3" xfId="30685"/>
    <cellStyle name="Output 11 2 4" xfId="30686"/>
    <cellStyle name="Output 11 2 5" xfId="30687"/>
    <cellStyle name="Output 11 2 6" xfId="30688"/>
    <cellStyle name="Output 11 2 7" xfId="30689"/>
    <cellStyle name="Output 11 2 8" xfId="30690"/>
    <cellStyle name="Output 11 2 9" xfId="30691"/>
    <cellStyle name="Output 11 20" xfId="30692"/>
    <cellStyle name="Output 11 21" xfId="30693"/>
    <cellStyle name="Output 11 22" xfId="30694"/>
    <cellStyle name="Output 11 23" xfId="30695"/>
    <cellStyle name="Output 11 24" xfId="30696"/>
    <cellStyle name="Output 11 25" xfId="30697"/>
    <cellStyle name="Output 11 26" xfId="30698"/>
    <cellStyle name="Output 11 27" xfId="30699"/>
    <cellStyle name="Output 11 28" xfId="30700"/>
    <cellStyle name="Output 11 29" xfId="30701"/>
    <cellStyle name="Output 11 3" xfId="30702"/>
    <cellStyle name="Output 11 30" xfId="30703"/>
    <cellStyle name="Output 11 4" xfId="30704"/>
    <cellStyle name="Output 11 5" xfId="30705"/>
    <cellStyle name="Output 11 6" xfId="30706"/>
    <cellStyle name="Output 11 7" xfId="30707"/>
    <cellStyle name="Output 11 8" xfId="30708"/>
    <cellStyle name="Output 11 9" xfId="30709"/>
    <cellStyle name="Output 12" xfId="30710"/>
    <cellStyle name="Output 12 10" xfId="30711"/>
    <cellStyle name="Output 12 11" xfId="30712"/>
    <cellStyle name="Output 12 12" xfId="30713"/>
    <cellStyle name="Output 12 13" xfId="30714"/>
    <cellStyle name="Output 12 14" xfId="30715"/>
    <cellStyle name="Output 12 15" xfId="30716"/>
    <cellStyle name="Output 12 16" xfId="30717"/>
    <cellStyle name="Output 12 17" xfId="30718"/>
    <cellStyle name="Output 12 18" xfId="30719"/>
    <cellStyle name="Output 12 19" xfId="30720"/>
    <cellStyle name="Output 12 2" xfId="30721"/>
    <cellStyle name="Output 12 2 10" xfId="30722"/>
    <cellStyle name="Output 12 2 11" xfId="30723"/>
    <cellStyle name="Output 12 2 12" xfId="30724"/>
    <cellStyle name="Output 12 2 13" xfId="30725"/>
    <cellStyle name="Output 12 2 14" xfId="30726"/>
    <cellStyle name="Output 12 2 15" xfId="30727"/>
    <cellStyle name="Output 12 2 16" xfId="30728"/>
    <cellStyle name="Output 12 2 17" xfId="30729"/>
    <cellStyle name="Output 12 2 18" xfId="30730"/>
    <cellStyle name="Output 12 2 19" xfId="30731"/>
    <cellStyle name="Output 12 2 2" xfId="30732"/>
    <cellStyle name="Output 12 2 20" xfId="30733"/>
    <cellStyle name="Output 12 2 21" xfId="30734"/>
    <cellStyle name="Output 12 2 22" xfId="30735"/>
    <cellStyle name="Output 12 2 23" xfId="30736"/>
    <cellStyle name="Output 12 2 24" xfId="30737"/>
    <cellStyle name="Output 12 2 25" xfId="30738"/>
    <cellStyle name="Output 12 2 26" xfId="30739"/>
    <cellStyle name="Output 12 2 27" xfId="30740"/>
    <cellStyle name="Output 12 2 28" xfId="30741"/>
    <cellStyle name="Output 12 2 29" xfId="30742"/>
    <cellStyle name="Output 12 2 3" xfId="30743"/>
    <cellStyle name="Output 12 2 4" xfId="30744"/>
    <cellStyle name="Output 12 2 5" xfId="30745"/>
    <cellStyle name="Output 12 2 6" xfId="30746"/>
    <cellStyle name="Output 12 2 7" xfId="30747"/>
    <cellStyle name="Output 12 2 8" xfId="30748"/>
    <cellStyle name="Output 12 2 9" xfId="30749"/>
    <cellStyle name="Output 12 20" xfId="30750"/>
    <cellStyle name="Output 12 21" xfId="30751"/>
    <cellStyle name="Output 12 22" xfId="30752"/>
    <cellStyle name="Output 12 23" xfId="30753"/>
    <cellStyle name="Output 12 24" xfId="30754"/>
    <cellStyle name="Output 12 25" xfId="30755"/>
    <cellStyle name="Output 12 26" xfId="30756"/>
    <cellStyle name="Output 12 27" xfId="30757"/>
    <cellStyle name="Output 12 28" xfId="30758"/>
    <cellStyle name="Output 12 29" xfId="30759"/>
    <cellStyle name="Output 12 3" xfId="30760"/>
    <cellStyle name="Output 12 30" xfId="30761"/>
    <cellStyle name="Output 12 4" xfId="30762"/>
    <cellStyle name="Output 12 5" xfId="30763"/>
    <cellStyle name="Output 12 6" xfId="30764"/>
    <cellStyle name="Output 12 7" xfId="30765"/>
    <cellStyle name="Output 12 8" xfId="30766"/>
    <cellStyle name="Output 12 9" xfId="30767"/>
    <cellStyle name="Output 13" xfId="30768"/>
    <cellStyle name="Output 13 10" xfId="30769"/>
    <cellStyle name="Output 13 11" xfId="30770"/>
    <cellStyle name="Output 13 12" xfId="30771"/>
    <cellStyle name="Output 13 13" xfId="30772"/>
    <cellStyle name="Output 13 14" xfId="30773"/>
    <cellStyle name="Output 13 15" xfId="30774"/>
    <cellStyle name="Output 13 16" xfId="30775"/>
    <cellStyle name="Output 13 17" xfId="30776"/>
    <cellStyle name="Output 13 18" xfId="30777"/>
    <cellStyle name="Output 13 19" xfId="30778"/>
    <cellStyle name="Output 13 2" xfId="30779"/>
    <cellStyle name="Output 13 2 10" xfId="30780"/>
    <cellStyle name="Output 13 2 11" xfId="30781"/>
    <cellStyle name="Output 13 2 12" xfId="30782"/>
    <cellStyle name="Output 13 2 13" xfId="30783"/>
    <cellStyle name="Output 13 2 14" xfId="30784"/>
    <cellStyle name="Output 13 2 15" xfId="30785"/>
    <cellStyle name="Output 13 2 16" xfId="30786"/>
    <cellStyle name="Output 13 2 17" xfId="30787"/>
    <cellStyle name="Output 13 2 18" xfId="30788"/>
    <cellStyle name="Output 13 2 19" xfId="30789"/>
    <cellStyle name="Output 13 2 2" xfId="30790"/>
    <cellStyle name="Output 13 2 20" xfId="30791"/>
    <cellStyle name="Output 13 2 21" xfId="30792"/>
    <cellStyle name="Output 13 2 22" xfId="30793"/>
    <cellStyle name="Output 13 2 23" xfId="30794"/>
    <cellStyle name="Output 13 2 24" xfId="30795"/>
    <cellStyle name="Output 13 2 25" xfId="30796"/>
    <cellStyle name="Output 13 2 26" xfId="30797"/>
    <cellStyle name="Output 13 2 27" xfId="30798"/>
    <cellStyle name="Output 13 2 28" xfId="30799"/>
    <cellStyle name="Output 13 2 29" xfId="30800"/>
    <cellStyle name="Output 13 2 3" xfId="30801"/>
    <cellStyle name="Output 13 2 4" xfId="30802"/>
    <cellStyle name="Output 13 2 5" xfId="30803"/>
    <cellStyle name="Output 13 2 6" xfId="30804"/>
    <cellStyle name="Output 13 2 7" xfId="30805"/>
    <cellStyle name="Output 13 2 8" xfId="30806"/>
    <cellStyle name="Output 13 2 9" xfId="30807"/>
    <cellStyle name="Output 13 20" xfId="30808"/>
    <cellStyle name="Output 13 21" xfId="30809"/>
    <cellStyle name="Output 13 22" xfId="30810"/>
    <cellStyle name="Output 13 23" xfId="30811"/>
    <cellStyle name="Output 13 24" xfId="30812"/>
    <cellStyle name="Output 13 25" xfId="30813"/>
    <cellStyle name="Output 13 26" xfId="30814"/>
    <cellStyle name="Output 13 27" xfId="30815"/>
    <cellStyle name="Output 13 28" xfId="30816"/>
    <cellStyle name="Output 13 29" xfId="30817"/>
    <cellStyle name="Output 13 3" xfId="30818"/>
    <cellStyle name="Output 13 30" xfId="30819"/>
    <cellStyle name="Output 13 4" xfId="30820"/>
    <cellStyle name="Output 13 5" xfId="30821"/>
    <cellStyle name="Output 13 6" xfId="30822"/>
    <cellStyle name="Output 13 7" xfId="30823"/>
    <cellStyle name="Output 13 8" xfId="30824"/>
    <cellStyle name="Output 13 9" xfId="30825"/>
    <cellStyle name="Output 14" xfId="30826"/>
    <cellStyle name="Output 14 10" xfId="30827"/>
    <cellStyle name="Output 14 11" xfId="30828"/>
    <cellStyle name="Output 14 12" xfId="30829"/>
    <cellStyle name="Output 14 13" xfId="30830"/>
    <cellStyle name="Output 14 14" xfId="30831"/>
    <cellStyle name="Output 14 15" xfId="30832"/>
    <cellStyle name="Output 14 16" xfId="30833"/>
    <cellStyle name="Output 14 17" xfId="30834"/>
    <cellStyle name="Output 14 18" xfId="30835"/>
    <cellStyle name="Output 14 19" xfId="30836"/>
    <cellStyle name="Output 14 2" xfId="30837"/>
    <cellStyle name="Output 14 2 10" xfId="30838"/>
    <cellStyle name="Output 14 2 11" xfId="30839"/>
    <cellStyle name="Output 14 2 12" xfId="30840"/>
    <cellStyle name="Output 14 2 13" xfId="30841"/>
    <cellStyle name="Output 14 2 14" xfId="30842"/>
    <cellStyle name="Output 14 2 15" xfId="30843"/>
    <cellStyle name="Output 14 2 16" xfId="30844"/>
    <cellStyle name="Output 14 2 17" xfId="30845"/>
    <cellStyle name="Output 14 2 18" xfId="30846"/>
    <cellStyle name="Output 14 2 19" xfId="30847"/>
    <cellStyle name="Output 14 2 2" xfId="30848"/>
    <cellStyle name="Output 14 2 20" xfId="30849"/>
    <cellStyle name="Output 14 2 21" xfId="30850"/>
    <cellStyle name="Output 14 2 22" xfId="30851"/>
    <cellStyle name="Output 14 2 23" xfId="30852"/>
    <cellStyle name="Output 14 2 24" xfId="30853"/>
    <cellStyle name="Output 14 2 25" xfId="30854"/>
    <cellStyle name="Output 14 2 26" xfId="30855"/>
    <cellStyle name="Output 14 2 27" xfId="30856"/>
    <cellStyle name="Output 14 2 28" xfId="30857"/>
    <cellStyle name="Output 14 2 29" xfId="30858"/>
    <cellStyle name="Output 14 2 3" xfId="30859"/>
    <cellStyle name="Output 14 2 4" xfId="30860"/>
    <cellStyle name="Output 14 2 5" xfId="30861"/>
    <cellStyle name="Output 14 2 6" xfId="30862"/>
    <cellStyle name="Output 14 2 7" xfId="30863"/>
    <cellStyle name="Output 14 2 8" xfId="30864"/>
    <cellStyle name="Output 14 2 9" xfId="30865"/>
    <cellStyle name="Output 14 20" xfId="30866"/>
    <cellStyle name="Output 14 21" xfId="30867"/>
    <cellStyle name="Output 14 22" xfId="30868"/>
    <cellStyle name="Output 14 23" xfId="30869"/>
    <cellStyle name="Output 14 24" xfId="30870"/>
    <cellStyle name="Output 14 25" xfId="30871"/>
    <cellStyle name="Output 14 26" xfId="30872"/>
    <cellStyle name="Output 14 27" xfId="30873"/>
    <cellStyle name="Output 14 28" xfId="30874"/>
    <cellStyle name="Output 14 29" xfId="30875"/>
    <cellStyle name="Output 14 3" xfId="30876"/>
    <cellStyle name="Output 14 30" xfId="30877"/>
    <cellStyle name="Output 14 4" xfId="30878"/>
    <cellStyle name="Output 14 5" xfId="30879"/>
    <cellStyle name="Output 14 6" xfId="30880"/>
    <cellStyle name="Output 14 7" xfId="30881"/>
    <cellStyle name="Output 14 8" xfId="30882"/>
    <cellStyle name="Output 14 9" xfId="30883"/>
    <cellStyle name="Output 15" xfId="30884"/>
    <cellStyle name="Output 15 10" xfId="30885"/>
    <cellStyle name="Output 15 11" xfId="30886"/>
    <cellStyle name="Output 15 12" xfId="30887"/>
    <cellStyle name="Output 15 13" xfId="30888"/>
    <cellStyle name="Output 15 14" xfId="30889"/>
    <cellStyle name="Output 15 15" xfId="30890"/>
    <cellStyle name="Output 15 16" xfId="30891"/>
    <cellStyle name="Output 15 17" xfId="30892"/>
    <cellStyle name="Output 15 18" xfId="30893"/>
    <cellStyle name="Output 15 19" xfId="30894"/>
    <cellStyle name="Output 15 2" xfId="30895"/>
    <cellStyle name="Output 15 2 10" xfId="30896"/>
    <cellStyle name="Output 15 2 11" xfId="30897"/>
    <cellStyle name="Output 15 2 12" xfId="30898"/>
    <cellStyle name="Output 15 2 13" xfId="30899"/>
    <cellStyle name="Output 15 2 14" xfId="30900"/>
    <cellStyle name="Output 15 2 15" xfId="30901"/>
    <cellStyle name="Output 15 2 16" xfId="30902"/>
    <cellStyle name="Output 15 2 17" xfId="30903"/>
    <cellStyle name="Output 15 2 18" xfId="30904"/>
    <cellStyle name="Output 15 2 19" xfId="30905"/>
    <cellStyle name="Output 15 2 2" xfId="30906"/>
    <cellStyle name="Output 15 2 20" xfId="30907"/>
    <cellStyle name="Output 15 2 21" xfId="30908"/>
    <cellStyle name="Output 15 2 22" xfId="30909"/>
    <cellStyle name="Output 15 2 23" xfId="30910"/>
    <cellStyle name="Output 15 2 24" xfId="30911"/>
    <cellStyle name="Output 15 2 25" xfId="30912"/>
    <cellStyle name="Output 15 2 26" xfId="30913"/>
    <cellStyle name="Output 15 2 27" xfId="30914"/>
    <cellStyle name="Output 15 2 28" xfId="30915"/>
    <cellStyle name="Output 15 2 29" xfId="30916"/>
    <cellStyle name="Output 15 2 3" xfId="30917"/>
    <cellStyle name="Output 15 2 4" xfId="30918"/>
    <cellStyle name="Output 15 2 5" xfId="30919"/>
    <cellStyle name="Output 15 2 6" xfId="30920"/>
    <cellStyle name="Output 15 2 7" xfId="30921"/>
    <cellStyle name="Output 15 2 8" xfId="30922"/>
    <cellStyle name="Output 15 2 9" xfId="30923"/>
    <cellStyle name="Output 15 20" xfId="30924"/>
    <cellStyle name="Output 15 21" xfId="30925"/>
    <cellStyle name="Output 15 22" xfId="30926"/>
    <cellStyle name="Output 15 23" xfId="30927"/>
    <cellStyle name="Output 15 24" xfId="30928"/>
    <cellStyle name="Output 15 25" xfId="30929"/>
    <cellStyle name="Output 15 26" xfId="30930"/>
    <cellStyle name="Output 15 27" xfId="30931"/>
    <cellStyle name="Output 15 28" xfId="30932"/>
    <cellStyle name="Output 15 29" xfId="30933"/>
    <cellStyle name="Output 15 3" xfId="30934"/>
    <cellStyle name="Output 15 30" xfId="30935"/>
    <cellStyle name="Output 15 4" xfId="30936"/>
    <cellStyle name="Output 15 5" xfId="30937"/>
    <cellStyle name="Output 15 6" xfId="30938"/>
    <cellStyle name="Output 15 7" xfId="30939"/>
    <cellStyle name="Output 15 8" xfId="30940"/>
    <cellStyle name="Output 15 9" xfId="30941"/>
    <cellStyle name="Output 16" xfId="30942"/>
    <cellStyle name="Output 16 10" xfId="30943"/>
    <cellStyle name="Output 16 11" xfId="30944"/>
    <cellStyle name="Output 16 12" xfId="30945"/>
    <cellStyle name="Output 16 13" xfId="30946"/>
    <cellStyle name="Output 16 14" xfId="30947"/>
    <cellStyle name="Output 16 15" xfId="30948"/>
    <cellStyle name="Output 16 16" xfId="30949"/>
    <cellStyle name="Output 16 17" xfId="30950"/>
    <cellStyle name="Output 16 18" xfId="30951"/>
    <cellStyle name="Output 16 19" xfId="30952"/>
    <cellStyle name="Output 16 2" xfId="30953"/>
    <cellStyle name="Output 16 2 10" xfId="30954"/>
    <cellStyle name="Output 16 2 11" xfId="30955"/>
    <cellStyle name="Output 16 2 12" xfId="30956"/>
    <cellStyle name="Output 16 2 13" xfId="30957"/>
    <cellStyle name="Output 16 2 14" xfId="30958"/>
    <cellStyle name="Output 16 2 15" xfId="30959"/>
    <cellStyle name="Output 16 2 16" xfId="30960"/>
    <cellStyle name="Output 16 2 17" xfId="30961"/>
    <cellStyle name="Output 16 2 18" xfId="30962"/>
    <cellStyle name="Output 16 2 19" xfId="30963"/>
    <cellStyle name="Output 16 2 2" xfId="30964"/>
    <cellStyle name="Output 16 2 20" xfId="30965"/>
    <cellStyle name="Output 16 2 21" xfId="30966"/>
    <cellStyle name="Output 16 2 22" xfId="30967"/>
    <cellStyle name="Output 16 2 23" xfId="30968"/>
    <cellStyle name="Output 16 2 24" xfId="30969"/>
    <cellStyle name="Output 16 2 25" xfId="30970"/>
    <cellStyle name="Output 16 2 26" xfId="30971"/>
    <cellStyle name="Output 16 2 27" xfId="30972"/>
    <cellStyle name="Output 16 2 28" xfId="30973"/>
    <cellStyle name="Output 16 2 29" xfId="30974"/>
    <cellStyle name="Output 16 2 3" xfId="30975"/>
    <cellStyle name="Output 16 2 4" xfId="30976"/>
    <cellStyle name="Output 16 2 5" xfId="30977"/>
    <cellStyle name="Output 16 2 6" xfId="30978"/>
    <cellStyle name="Output 16 2 7" xfId="30979"/>
    <cellStyle name="Output 16 2 8" xfId="30980"/>
    <cellStyle name="Output 16 2 9" xfId="30981"/>
    <cellStyle name="Output 16 20" xfId="30982"/>
    <cellStyle name="Output 16 21" xfId="30983"/>
    <cellStyle name="Output 16 22" xfId="30984"/>
    <cellStyle name="Output 16 23" xfId="30985"/>
    <cellStyle name="Output 16 24" xfId="30986"/>
    <cellStyle name="Output 16 25" xfId="30987"/>
    <cellStyle name="Output 16 26" xfId="30988"/>
    <cellStyle name="Output 16 27" xfId="30989"/>
    <cellStyle name="Output 16 28" xfId="30990"/>
    <cellStyle name="Output 16 29" xfId="30991"/>
    <cellStyle name="Output 16 3" xfId="30992"/>
    <cellStyle name="Output 16 30" xfId="30993"/>
    <cellStyle name="Output 16 4" xfId="30994"/>
    <cellStyle name="Output 16 5" xfId="30995"/>
    <cellStyle name="Output 16 6" xfId="30996"/>
    <cellStyle name="Output 16 7" xfId="30997"/>
    <cellStyle name="Output 16 8" xfId="30998"/>
    <cellStyle name="Output 16 9" xfId="30999"/>
    <cellStyle name="Output 17" xfId="31000"/>
    <cellStyle name="Output 17 10" xfId="31001"/>
    <cellStyle name="Output 17 11" xfId="31002"/>
    <cellStyle name="Output 17 12" xfId="31003"/>
    <cellStyle name="Output 17 13" xfId="31004"/>
    <cellStyle name="Output 17 14" xfId="31005"/>
    <cellStyle name="Output 17 15" xfId="31006"/>
    <cellStyle name="Output 17 16" xfId="31007"/>
    <cellStyle name="Output 17 17" xfId="31008"/>
    <cellStyle name="Output 17 18" xfId="31009"/>
    <cellStyle name="Output 17 19" xfId="31010"/>
    <cellStyle name="Output 17 2" xfId="31011"/>
    <cellStyle name="Output 17 2 10" xfId="31012"/>
    <cellStyle name="Output 17 2 11" xfId="31013"/>
    <cellStyle name="Output 17 2 12" xfId="31014"/>
    <cellStyle name="Output 17 2 13" xfId="31015"/>
    <cellStyle name="Output 17 2 14" xfId="31016"/>
    <cellStyle name="Output 17 2 15" xfId="31017"/>
    <cellStyle name="Output 17 2 16" xfId="31018"/>
    <cellStyle name="Output 17 2 17" xfId="31019"/>
    <cellStyle name="Output 17 2 18" xfId="31020"/>
    <cellStyle name="Output 17 2 19" xfId="31021"/>
    <cellStyle name="Output 17 2 2" xfId="31022"/>
    <cellStyle name="Output 17 2 20" xfId="31023"/>
    <cellStyle name="Output 17 2 21" xfId="31024"/>
    <cellStyle name="Output 17 2 22" xfId="31025"/>
    <cellStyle name="Output 17 2 23" xfId="31026"/>
    <cellStyle name="Output 17 2 24" xfId="31027"/>
    <cellStyle name="Output 17 2 25" xfId="31028"/>
    <cellStyle name="Output 17 2 26" xfId="31029"/>
    <cellStyle name="Output 17 2 27" xfId="31030"/>
    <cellStyle name="Output 17 2 28" xfId="31031"/>
    <cellStyle name="Output 17 2 29" xfId="31032"/>
    <cellStyle name="Output 17 2 3" xfId="31033"/>
    <cellStyle name="Output 17 2 4" xfId="31034"/>
    <cellStyle name="Output 17 2 5" xfId="31035"/>
    <cellStyle name="Output 17 2 6" xfId="31036"/>
    <cellStyle name="Output 17 2 7" xfId="31037"/>
    <cellStyle name="Output 17 2 8" xfId="31038"/>
    <cellStyle name="Output 17 2 9" xfId="31039"/>
    <cellStyle name="Output 17 20" xfId="31040"/>
    <cellStyle name="Output 17 21" xfId="31041"/>
    <cellStyle name="Output 17 22" xfId="31042"/>
    <cellStyle name="Output 17 23" xfId="31043"/>
    <cellStyle name="Output 17 24" xfId="31044"/>
    <cellStyle name="Output 17 25" xfId="31045"/>
    <cellStyle name="Output 17 26" xfId="31046"/>
    <cellStyle name="Output 17 27" xfId="31047"/>
    <cellStyle name="Output 17 28" xfId="31048"/>
    <cellStyle name="Output 17 29" xfId="31049"/>
    <cellStyle name="Output 17 3" xfId="31050"/>
    <cellStyle name="Output 17 30" xfId="31051"/>
    <cellStyle name="Output 17 4" xfId="31052"/>
    <cellStyle name="Output 17 5" xfId="31053"/>
    <cellStyle name="Output 17 6" xfId="31054"/>
    <cellStyle name="Output 17 7" xfId="31055"/>
    <cellStyle name="Output 17 8" xfId="31056"/>
    <cellStyle name="Output 17 9" xfId="31057"/>
    <cellStyle name="Output 18" xfId="31058"/>
    <cellStyle name="Output 18 10" xfId="31059"/>
    <cellStyle name="Output 18 11" xfId="31060"/>
    <cellStyle name="Output 18 12" xfId="31061"/>
    <cellStyle name="Output 18 13" xfId="31062"/>
    <cellStyle name="Output 18 14" xfId="31063"/>
    <cellStyle name="Output 18 15" xfId="31064"/>
    <cellStyle name="Output 18 16" xfId="31065"/>
    <cellStyle name="Output 18 17" xfId="31066"/>
    <cellStyle name="Output 18 18" xfId="31067"/>
    <cellStyle name="Output 18 19" xfId="31068"/>
    <cellStyle name="Output 18 2" xfId="31069"/>
    <cellStyle name="Output 18 2 10" xfId="31070"/>
    <cellStyle name="Output 18 2 11" xfId="31071"/>
    <cellStyle name="Output 18 2 12" xfId="31072"/>
    <cellStyle name="Output 18 2 13" xfId="31073"/>
    <cellStyle name="Output 18 2 14" xfId="31074"/>
    <cellStyle name="Output 18 2 15" xfId="31075"/>
    <cellStyle name="Output 18 2 16" xfId="31076"/>
    <cellStyle name="Output 18 2 17" xfId="31077"/>
    <cellStyle name="Output 18 2 18" xfId="31078"/>
    <cellStyle name="Output 18 2 19" xfId="31079"/>
    <cellStyle name="Output 18 2 2" xfId="31080"/>
    <cellStyle name="Output 18 2 20" xfId="31081"/>
    <cellStyle name="Output 18 2 21" xfId="31082"/>
    <cellStyle name="Output 18 2 22" xfId="31083"/>
    <cellStyle name="Output 18 2 23" xfId="31084"/>
    <cellStyle name="Output 18 2 24" xfId="31085"/>
    <cellStyle name="Output 18 2 25" xfId="31086"/>
    <cellStyle name="Output 18 2 26" xfId="31087"/>
    <cellStyle name="Output 18 2 27" xfId="31088"/>
    <cellStyle name="Output 18 2 28" xfId="31089"/>
    <cellStyle name="Output 18 2 29" xfId="31090"/>
    <cellStyle name="Output 18 2 3" xfId="31091"/>
    <cellStyle name="Output 18 2 4" xfId="31092"/>
    <cellStyle name="Output 18 2 5" xfId="31093"/>
    <cellStyle name="Output 18 2 6" xfId="31094"/>
    <cellStyle name="Output 18 2 7" xfId="31095"/>
    <cellStyle name="Output 18 2 8" xfId="31096"/>
    <cellStyle name="Output 18 2 9" xfId="31097"/>
    <cellStyle name="Output 18 20" xfId="31098"/>
    <cellStyle name="Output 18 21" xfId="31099"/>
    <cellStyle name="Output 18 22" xfId="31100"/>
    <cellStyle name="Output 18 23" xfId="31101"/>
    <cellStyle name="Output 18 24" xfId="31102"/>
    <cellStyle name="Output 18 25" xfId="31103"/>
    <cellStyle name="Output 18 26" xfId="31104"/>
    <cellStyle name="Output 18 27" xfId="31105"/>
    <cellStyle name="Output 18 28" xfId="31106"/>
    <cellStyle name="Output 18 29" xfId="31107"/>
    <cellStyle name="Output 18 3" xfId="31108"/>
    <cellStyle name="Output 18 30" xfId="31109"/>
    <cellStyle name="Output 18 4" xfId="31110"/>
    <cellStyle name="Output 18 5" xfId="31111"/>
    <cellStyle name="Output 18 6" xfId="31112"/>
    <cellStyle name="Output 18 7" xfId="31113"/>
    <cellStyle name="Output 18 8" xfId="31114"/>
    <cellStyle name="Output 18 9" xfId="31115"/>
    <cellStyle name="Output 19" xfId="31116"/>
    <cellStyle name="Output 2" xfId="31117"/>
    <cellStyle name="Output 2 10" xfId="31118"/>
    <cellStyle name="Output 2 11" xfId="31119"/>
    <cellStyle name="Output 2 12" xfId="31120"/>
    <cellStyle name="Output 2 13" xfId="31121"/>
    <cellStyle name="Output 2 14" xfId="31122"/>
    <cellStyle name="Output 2 15" xfId="31123"/>
    <cellStyle name="Output 2 16" xfId="31124"/>
    <cellStyle name="Output 2 17" xfId="31125"/>
    <cellStyle name="Output 2 18" xfId="31126"/>
    <cellStyle name="Output 2 19" xfId="31127"/>
    <cellStyle name="Output 2 2" xfId="31128"/>
    <cellStyle name="Output 2 2 10" xfId="31129"/>
    <cellStyle name="Output 2 2 11" xfId="31130"/>
    <cellStyle name="Output 2 2 12" xfId="31131"/>
    <cellStyle name="Output 2 2 13" xfId="31132"/>
    <cellStyle name="Output 2 2 14" xfId="31133"/>
    <cellStyle name="Output 2 2 15" xfId="31134"/>
    <cellStyle name="Output 2 2 16" xfId="31135"/>
    <cellStyle name="Output 2 2 17" xfId="31136"/>
    <cellStyle name="Output 2 2 18" xfId="31137"/>
    <cellStyle name="Output 2 2 19" xfId="31138"/>
    <cellStyle name="Output 2 2 2" xfId="31139"/>
    <cellStyle name="Output 2 2 20" xfId="31140"/>
    <cellStyle name="Output 2 2 21" xfId="31141"/>
    <cellStyle name="Output 2 2 22" xfId="31142"/>
    <cellStyle name="Output 2 2 23" xfId="31143"/>
    <cellStyle name="Output 2 2 24" xfId="31144"/>
    <cellStyle name="Output 2 2 25" xfId="31145"/>
    <cellStyle name="Output 2 2 26" xfId="31146"/>
    <cellStyle name="Output 2 2 27" xfId="31147"/>
    <cellStyle name="Output 2 2 28" xfId="31148"/>
    <cellStyle name="Output 2 2 29" xfId="31149"/>
    <cellStyle name="Output 2 2 3" xfId="31150"/>
    <cellStyle name="Output 2 2 4" xfId="31151"/>
    <cellStyle name="Output 2 2 5" xfId="31152"/>
    <cellStyle name="Output 2 2 6" xfId="31153"/>
    <cellStyle name="Output 2 2 7" xfId="31154"/>
    <cellStyle name="Output 2 2 8" xfId="31155"/>
    <cellStyle name="Output 2 2 9" xfId="31156"/>
    <cellStyle name="Output 2 20" xfId="31157"/>
    <cellStyle name="Output 2 21" xfId="31158"/>
    <cellStyle name="Output 2 22" xfId="31159"/>
    <cellStyle name="Output 2 23" xfId="31160"/>
    <cellStyle name="Output 2 24" xfId="31161"/>
    <cellStyle name="Output 2 25" xfId="31162"/>
    <cellStyle name="Output 2 26" xfId="31163"/>
    <cellStyle name="Output 2 27" xfId="31164"/>
    <cellStyle name="Output 2 28" xfId="31165"/>
    <cellStyle name="Output 2 29" xfId="31166"/>
    <cellStyle name="Output 2 3" xfId="31167"/>
    <cellStyle name="Output 2 3 2" xfId="31168"/>
    <cellStyle name="Output 2 30" xfId="31169"/>
    <cellStyle name="Output 2 31" xfId="31170"/>
    <cellStyle name="Output 2 4" xfId="31171"/>
    <cellStyle name="Output 2 4 2" xfId="31172"/>
    <cellStyle name="Output 2 5" xfId="31173"/>
    <cellStyle name="Output 2 6" xfId="31174"/>
    <cellStyle name="Output 2 7" xfId="31175"/>
    <cellStyle name="Output 2 8" xfId="31176"/>
    <cellStyle name="Output 2 9" xfId="31177"/>
    <cellStyle name="Output 3" xfId="31178"/>
    <cellStyle name="Output 3 10" xfId="31179"/>
    <cellStyle name="Output 3 11" xfId="31180"/>
    <cellStyle name="Output 3 12" xfId="31181"/>
    <cellStyle name="Output 3 13" xfId="31182"/>
    <cellStyle name="Output 3 14" xfId="31183"/>
    <cellStyle name="Output 3 15" xfId="31184"/>
    <cellStyle name="Output 3 16" xfId="31185"/>
    <cellStyle name="Output 3 17" xfId="31186"/>
    <cellStyle name="Output 3 18" xfId="31187"/>
    <cellStyle name="Output 3 19" xfId="31188"/>
    <cellStyle name="Output 3 2" xfId="31189"/>
    <cellStyle name="Output 3 2 10" xfId="31190"/>
    <cellStyle name="Output 3 2 11" xfId="31191"/>
    <cellStyle name="Output 3 2 12" xfId="31192"/>
    <cellStyle name="Output 3 2 13" xfId="31193"/>
    <cellStyle name="Output 3 2 14" xfId="31194"/>
    <cellStyle name="Output 3 2 15" xfId="31195"/>
    <cellStyle name="Output 3 2 16" xfId="31196"/>
    <cellStyle name="Output 3 2 17" xfId="31197"/>
    <cellStyle name="Output 3 2 18" xfId="31198"/>
    <cellStyle name="Output 3 2 19" xfId="31199"/>
    <cellStyle name="Output 3 2 2" xfId="31200"/>
    <cellStyle name="Output 3 2 20" xfId="31201"/>
    <cellStyle name="Output 3 2 21" xfId="31202"/>
    <cellStyle name="Output 3 2 22" xfId="31203"/>
    <cellStyle name="Output 3 2 23" xfId="31204"/>
    <cellStyle name="Output 3 2 24" xfId="31205"/>
    <cellStyle name="Output 3 2 25" xfId="31206"/>
    <cellStyle name="Output 3 2 26" xfId="31207"/>
    <cellStyle name="Output 3 2 27" xfId="31208"/>
    <cellStyle name="Output 3 2 28" xfId="31209"/>
    <cellStyle name="Output 3 2 29" xfId="31210"/>
    <cellStyle name="Output 3 2 3" xfId="31211"/>
    <cellStyle name="Output 3 2 4" xfId="31212"/>
    <cellStyle name="Output 3 2 5" xfId="31213"/>
    <cellStyle name="Output 3 2 6" xfId="31214"/>
    <cellStyle name="Output 3 2 7" xfId="31215"/>
    <cellStyle name="Output 3 2 8" xfId="31216"/>
    <cellStyle name="Output 3 2 9" xfId="31217"/>
    <cellStyle name="Output 3 20" xfId="31218"/>
    <cellStyle name="Output 3 21" xfId="31219"/>
    <cellStyle name="Output 3 22" xfId="31220"/>
    <cellStyle name="Output 3 23" xfId="31221"/>
    <cellStyle name="Output 3 24" xfId="31222"/>
    <cellStyle name="Output 3 25" xfId="31223"/>
    <cellStyle name="Output 3 26" xfId="31224"/>
    <cellStyle name="Output 3 27" xfId="31225"/>
    <cellStyle name="Output 3 28" xfId="31226"/>
    <cellStyle name="Output 3 29" xfId="31227"/>
    <cellStyle name="Output 3 3" xfId="31228"/>
    <cellStyle name="Output 3 30" xfId="31229"/>
    <cellStyle name="Output 3 4" xfId="31230"/>
    <cellStyle name="Output 3 5" xfId="31231"/>
    <cellStyle name="Output 3 6" xfId="31232"/>
    <cellStyle name="Output 3 7" xfId="31233"/>
    <cellStyle name="Output 3 8" xfId="31234"/>
    <cellStyle name="Output 3 9" xfId="31235"/>
    <cellStyle name="Output 4" xfId="31236"/>
    <cellStyle name="Output 4 10" xfId="31237"/>
    <cellStyle name="Output 4 11" xfId="31238"/>
    <cellStyle name="Output 4 12" xfId="31239"/>
    <cellStyle name="Output 4 13" xfId="31240"/>
    <cellStyle name="Output 4 14" xfId="31241"/>
    <cellStyle name="Output 4 15" xfId="31242"/>
    <cellStyle name="Output 4 16" xfId="31243"/>
    <cellStyle name="Output 4 17" xfId="31244"/>
    <cellStyle name="Output 4 18" xfId="31245"/>
    <cellStyle name="Output 4 19" xfId="31246"/>
    <cellStyle name="Output 4 2" xfId="31247"/>
    <cellStyle name="Output 4 2 10" xfId="31248"/>
    <cellStyle name="Output 4 2 11" xfId="31249"/>
    <cellStyle name="Output 4 2 12" xfId="31250"/>
    <cellStyle name="Output 4 2 13" xfId="31251"/>
    <cellStyle name="Output 4 2 14" xfId="31252"/>
    <cellStyle name="Output 4 2 15" xfId="31253"/>
    <cellStyle name="Output 4 2 16" xfId="31254"/>
    <cellStyle name="Output 4 2 17" xfId="31255"/>
    <cellStyle name="Output 4 2 18" xfId="31256"/>
    <cellStyle name="Output 4 2 19" xfId="31257"/>
    <cellStyle name="Output 4 2 2" xfId="31258"/>
    <cellStyle name="Output 4 2 20" xfId="31259"/>
    <cellStyle name="Output 4 2 21" xfId="31260"/>
    <cellStyle name="Output 4 2 22" xfId="31261"/>
    <cellStyle name="Output 4 2 23" xfId="31262"/>
    <cellStyle name="Output 4 2 24" xfId="31263"/>
    <cellStyle name="Output 4 2 25" xfId="31264"/>
    <cellStyle name="Output 4 2 26" xfId="31265"/>
    <cellStyle name="Output 4 2 27" xfId="31266"/>
    <cellStyle name="Output 4 2 28" xfId="31267"/>
    <cellStyle name="Output 4 2 29" xfId="31268"/>
    <cellStyle name="Output 4 2 3" xfId="31269"/>
    <cellStyle name="Output 4 2 4" xfId="31270"/>
    <cellStyle name="Output 4 2 5" xfId="31271"/>
    <cellStyle name="Output 4 2 6" xfId="31272"/>
    <cellStyle name="Output 4 2 7" xfId="31273"/>
    <cellStyle name="Output 4 2 8" xfId="31274"/>
    <cellStyle name="Output 4 2 9" xfId="31275"/>
    <cellStyle name="Output 4 20" xfId="31276"/>
    <cellStyle name="Output 4 21" xfId="31277"/>
    <cellStyle name="Output 4 22" xfId="31278"/>
    <cellStyle name="Output 4 23" xfId="31279"/>
    <cellStyle name="Output 4 24" xfId="31280"/>
    <cellStyle name="Output 4 25" xfId="31281"/>
    <cellStyle name="Output 4 26" xfId="31282"/>
    <cellStyle name="Output 4 27" xfId="31283"/>
    <cellStyle name="Output 4 28" xfId="31284"/>
    <cellStyle name="Output 4 29" xfId="31285"/>
    <cellStyle name="Output 4 3" xfId="31286"/>
    <cellStyle name="Output 4 30" xfId="31287"/>
    <cellStyle name="Output 4 4" xfId="31288"/>
    <cellStyle name="Output 4 5" xfId="31289"/>
    <cellStyle name="Output 4 6" xfId="31290"/>
    <cellStyle name="Output 4 7" xfId="31291"/>
    <cellStyle name="Output 4 8" xfId="31292"/>
    <cellStyle name="Output 4 9" xfId="31293"/>
    <cellStyle name="Output 5" xfId="31294"/>
    <cellStyle name="Output 5 10" xfId="31295"/>
    <cellStyle name="Output 5 11" xfId="31296"/>
    <cellStyle name="Output 5 12" xfId="31297"/>
    <cellStyle name="Output 5 13" xfId="31298"/>
    <cellStyle name="Output 5 14" xfId="31299"/>
    <cellStyle name="Output 5 15" xfId="31300"/>
    <cellStyle name="Output 5 16" xfId="31301"/>
    <cellStyle name="Output 5 17" xfId="31302"/>
    <cellStyle name="Output 5 18" xfId="31303"/>
    <cellStyle name="Output 5 19" xfId="31304"/>
    <cellStyle name="Output 5 2" xfId="31305"/>
    <cellStyle name="Output 5 2 10" xfId="31306"/>
    <cellStyle name="Output 5 2 11" xfId="31307"/>
    <cellStyle name="Output 5 2 12" xfId="31308"/>
    <cellStyle name="Output 5 2 13" xfId="31309"/>
    <cellStyle name="Output 5 2 14" xfId="31310"/>
    <cellStyle name="Output 5 2 15" xfId="31311"/>
    <cellStyle name="Output 5 2 16" xfId="31312"/>
    <cellStyle name="Output 5 2 17" xfId="31313"/>
    <cellStyle name="Output 5 2 18" xfId="31314"/>
    <cellStyle name="Output 5 2 19" xfId="31315"/>
    <cellStyle name="Output 5 2 2" xfId="31316"/>
    <cellStyle name="Output 5 2 20" xfId="31317"/>
    <cellStyle name="Output 5 2 21" xfId="31318"/>
    <cellStyle name="Output 5 2 22" xfId="31319"/>
    <cellStyle name="Output 5 2 23" xfId="31320"/>
    <cellStyle name="Output 5 2 24" xfId="31321"/>
    <cellStyle name="Output 5 2 25" xfId="31322"/>
    <cellStyle name="Output 5 2 26" xfId="31323"/>
    <cellStyle name="Output 5 2 27" xfId="31324"/>
    <cellStyle name="Output 5 2 28" xfId="31325"/>
    <cellStyle name="Output 5 2 29" xfId="31326"/>
    <cellStyle name="Output 5 2 3" xfId="31327"/>
    <cellStyle name="Output 5 2 4" xfId="31328"/>
    <cellStyle name="Output 5 2 5" xfId="31329"/>
    <cellStyle name="Output 5 2 6" xfId="31330"/>
    <cellStyle name="Output 5 2 7" xfId="31331"/>
    <cellStyle name="Output 5 2 8" xfId="31332"/>
    <cellStyle name="Output 5 2 9" xfId="31333"/>
    <cellStyle name="Output 5 20" xfId="31334"/>
    <cellStyle name="Output 5 21" xfId="31335"/>
    <cellStyle name="Output 5 22" xfId="31336"/>
    <cellStyle name="Output 5 23" xfId="31337"/>
    <cellStyle name="Output 5 24" xfId="31338"/>
    <cellStyle name="Output 5 25" xfId="31339"/>
    <cellStyle name="Output 5 26" xfId="31340"/>
    <cellStyle name="Output 5 27" xfId="31341"/>
    <cellStyle name="Output 5 28" xfId="31342"/>
    <cellStyle name="Output 5 29" xfId="31343"/>
    <cellStyle name="Output 5 3" xfId="31344"/>
    <cellStyle name="Output 5 30" xfId="31345"/>
    <cellStyle name="Output 5 4" xfId="31346"/>
    <cellStyle name="Output 5 5" xfId="31347"/>
    <cellStyle name="Output 5 6" xfId="31348"/>
    <cellStyle name="Output 5 7" xfId="31349"/>
    <cellStyle name="Output 5 8" xfId="31350"/>
    <cellStyle name="Output 5 9" xfId="31351"/>
    <cellStyle name="Output 6" xfId="31352"/>
    <cellStyle name="Output 6 10" xfId="31353"/>
    <cellStyle name="Output 6 11" xfId="31354"/>
    <cellStyle name="Output 6 12" xfId="31355"/>
    <cellStyle name="Output 6 13" xfId="31356"/>
    <cellStyle name="Output 6 14" xfId="31357"/>
    <cellStyle name="Output 6 15" xfId="31358"/>
    <cellStyle name="Output 6 16" xfId="31359"/>
    <cellStyle name="Output 6 17" xfId="31360"/>
    <cellStyle name="Output 6 18" xfId="31361"/>
    <cellStyle name="Output 6 19" xfId="31362"/>
    <cellStyle name="Output 6 2" xfId="31363"/>
    <cellStyle name="Output 6 2 10" xfId="31364"/>
    <cellStyle name="Output 6 2 11" xfId="31365"/>
    <cellStyle name="Output 6 2 12" xfId="31366"/>
    <cellStyle name="Output 6 2 13" xfId="31367"/>
    <cellStyle name="Output 6 2 14" xfId="31368"/>
    <cellStyle name="Output 6 2 15" xfId="31369"/>
    <cellStyle name="Output 6 2 16" xfId="31370"/>
    <cellStyle name="Output 6 2 17" xfId="31371"/>
    <cellStyle name="Output 6 2 18" xfId="31372"/>
    <cellStyle name="Output 6 2 19" xfId="31373"/>
    <cellStyle name="Output 6 2 2" xfId="31374"/>
    <cellStyle name="Output 6 2 20" xfId="31375"/>
    <cellStyle name="Output 6 2 21" xfId="31376"/>
    <cellStyle name="Output 6 2 22" xfId="31377"/>
    <cellStyle name="Output 6 2 23" xfId="31378"/>
    <cellStyle name="Output 6 2 24" xfId="31379"/>
    <cellStyle name="Output 6 2 25" xfId="31380"/>
    <cellStyle name="Output 6 2 26" xfId="31381"/>
    <cellStyle name="Output 6 2 27" xfId="31382"/>
    <cellStyle name="Output 6 2 28" xfId="31383"/>
    <cellStyle name="Output 6 2 29" xfId="31384"/>
    <cellStyle name="Output 6 2 3" xfId="31385"/>
    <cellStyle name="Output 6 2 4" xfId="31386"/>
    <cellStyle name="Output 6 2 5" xfId="31387"/>
    <cellStyle name="Output 6 2 6" xfId="31388"/>
    <cellStyle name="Output 6 2 7" xfId="31389"/>
    <cellStyle name="Output 6 2 8" xfId="31390"/>
    <cellStyle name="Output 6 2 9" xfId="31391"/>
    <cellStyle name="Output 6 20" xfId="31392"/>
    <cellStyle name="Output 6 21" xfId="31393"/>
    <cellStyle name="Output 6 22" xfId="31394"/>
    <cellStyle name="Output 6 23" xfId="31395"/>
    <cellStyle name="Output 6 24" xfId="31396"/>
    <cellStyle name="Output 6 25" xfId="31397"/>
    <cellStyle name="Output 6 26" xfId="31398"/>
    <cellStyle name="Output 6 27" xfId="31399"/>
    <cellStyle name="Output 6 28" xfId="31400"/>
    <cellStyle name="Output 6 29" xfId="31401"/>
    <cellStyle name="Output 6 3" xfId="31402"/>
    <cellStyle name="Output 6 30" xfId="31403"/>
    <cellStyle name="Output 6 4" xfId="31404"/>
    <cellStyle name="Output 6 5" xfId="31405"/>
    <cellStyle name="Output 6 6" xfId="31406"/>
    <cellStyle name="Output 6 7" xfId="31407"/>
    <cellStyle name="Output 6 8" xfId="31408"/>
    <cellStyle name="Output 6 9" xfId="31409"/>
    <cellStyle name="Output 7" xfId="31410"/>
    <cellStyle name="Output 7 10" xfId="31411"/>
    <cellStyle name="Output 7 11" xfId="31412"/>
    <cellStyle name="Output 7 12" xfId="31413"/>
    <cellStyle name="Output 7 13" xfId="31414"/>
    <cellStyle name="Output 7 14" xfId="31415"/>
    <cellStyle name="Output 7 15" xfId="31416"/>
    <cellStyle name="Output 7 16" xfId="31417"/>
    <cellStyle name="Output 7 17" xfId="31418"/>
    <cellStyle name="Output 7 18" xfId="31419"/>
    <cellStyle name="Output 7 19" xfId="31420"/>
    <cellStyle name="Output 7 2" xfId="31421"/>
    <cellStyle name="Output 7 2 10" xfId="31422"/>
    <cellStyle name="Output 7 2 11" xfId="31423"/>
    <cellStyle name="Output 7 2 12" xfId="31424"/>
    <cellStyle name="Output 7 2 13" xfId="31425"/>
    <cellStyle name="Output 7 2 14" xfId="31426"/>
    <cellStyle name="Output 7 2 15" xfId="31427"/>
    <cellStyle name="Output 7 2 16" xfId="31428"/>
    <cellStyle name="Output 7 2 17" xfId="31429"/>
    <cellStyle name="Output 7 2 18" xfId="31430"/>
    <cellStyle name="Output 7 2 19" xfId="31431"/>
    <cellStyle name="Output 7 2 2" xfId="31432"/>
    <cellStyle name="Output 7 2 20" xfId="31433"/>
    <cellStyle name="Output 7 2 21" xfId="31434"/>
    <cellStyle name="Output 7 2 22" xfId="31435"/>
    <cellStyle name="Output 7 2 23" xfId="31436"/>
    <cellStyle name="Output 7 2 24" xfId="31437"/>
    <cellStyle name="Output 7 2 25" xfId="31438"/>
    <cellStyle name="Output 7 2 26" xfId="31439"/>
    <cellStyle name="Output 7 2 27" xfId="31440"/>
    <cellStyle name="Output 7 2 28" xfId="31441"/>
    <cellStyle name="Output 7 2 29" xfId="31442"/>
    <cellStyle name="Output 7 2 3" xfId="31443"/>
    <cellStyle name="Output 7 2 4" xfId="31444"/>
    <cellStyle name="Output 7 2 5" xfId="31445"/>
    <cellStyle name="Output 7 2 6" xfId="31446"/>
    <cellStyle name="Output 7 2 7" xfId="31447"/>
    <cellStyle name="Output 7 2 8" xfId="31448"/>
    <cellStyle name="Output 7 2 9" xfId="31449"/>
    <cellStyle name="Output 7 20" xfId="31450"/>
    <cellStyle name="Output 7 21" xfId="31451"/>
    <cellStyle name="Output 7 22" xfId="31452"/>
    <cellStyle name="Output 7 23" xfId="31453"/>
    <cellStyle name="Output 7 24" xfId="31454"/>
    <cellStyle name="Output 7 25" xfId="31455"/>
    <cellStyle name="Output 7 26" xfId="31456"/>
    <cellStyle name="Output 7 27" xfId="31457"/>
    <cellStyle name="Output 7 28" xfId="31458"/>
    <cellStyle name="Output 7 29" xfId="31459"/>
    <cellStyle name="Output 7 3" xfId="31460"/>
    <cellStyle name="Output 7 30" xfId="31461"/>
    <cellStyle name="Output 7 4" xfId="31462"/>
    <cellStyle name="Output 7 5" xfId="31463"/>
    <cellStyle name="Output 7 6" xfId="31464"/>
    <cellStyle name="Output 7 7" xfId="31465"/>
    <cellStyle name="Output 7 8" xfId="31466"/>
    <cellStyle name="Output 7 9" xfId="31467"/>
    <cellStyle name="Output 8" xfId="31468"/>
    <cellStyle name="Output 8 10" xfId="31469"/>
    <cellStyle name="Output 8 11" xfId="31470"/>
    <cellStyle name="Output 8 12" xfId="31471"/>
    <cellStyle name="Output 8 13" xfId="31472"/>
    <cellStyle name="Output 8 14" xfId="31473"/>
    <cellStyle name="Output 8 15" xfId="31474"/>
    <cellStyle name="Output 8 16" xfId="31475"/>
    <cellStyle name="Output 8 17" xfId="31476"/>
    <cellStyle name="Output 8 18" xfId="31477"/>
    <cellStyle name="Output 8 19" xfId="31478"/>
    <cellStyle name="Output 8 2" xfId="31479"/>
    <cellStyle name="Output 8 2 10" xfId="31480"/>
    <cellStyle name="Output 8 2 11" xfId="31481"/>
    <cellStyle name="Output 8 2 12" xfId="31482"/>
    <cellStyle name="Output 8 2 13" xfId="31483"/>
    <cellStyle name="Output 8 2 14" xfId="31484"/>
    <cellStyle name="Output 8 2 15" xfId="31485"/>
    <cellStyle name="Output 8 2 16" xfId="31486"/>
    <cellStyle name="Output 8 2 17" xfId="31487"/>
    <cellStyle name="Output 8 2 18" xfId="31488"/>
    <cellStyle name="Output 8 2 19" xfId="31489"/>
    <cellStyle name="Output 8 2 2" xfId="31490"/>
    <cellStyle name="Output 8 2 20" xfId="31491"/>
    <cellStyle name="Output 8 2 21" xfId="31492"/>
    <cellStyle name="Output 8 2 22" xfId="31493"/>
    <cellStyle name="Output 8 2 23" xfId="31494"/>
    <cellStyle name="Output 8 2 24" xfId="31495"/>
    <cellStyle name="Output 8 2 25" xfId="31496"/>
    <cellStyle name="Output 8 2 26" xfId="31497"/>
    <cellStyle name="Output 8 2 27" xfId="31498"/>
    <cellStyle name="Output 8 2 28" xfId="31499"/>
    <cellStyle name="Output 8 2 29" xfId="31500"/>
    <cellStyle name="Output 8 2 3" xfId="31501"/>
    <cellStyle name="Output 8 2 4" xfId="31502"/>
    <cellStyle name="Output 8 2 5" xfId="31503"/>
    <cellStyle name="Output 8 2 6" xfId="31504"/>
    <cellStyle name="Output 8 2 7" xfId="31505"/>
    <cellStyle name="Output 8 2 8" xfId="31506"/>
    <cellStyle name="Output 8 2 9" xfId="31507"/>
    <cellStyle name="Output 8 20" xfId="31508"/>
    <cellStyle name="Output 8 21" xfId="31509"/>
    <cellStyle name="Output 8 22" xfId="31510"/>
    <cellStyle name="Output 8 23" xfId="31511"/>
    <cellStyle name="Output 8 24" xfId="31512"/>
    <cellStyle name="Output 8 25" xfId="31513"/>
    <cellStyle name="Output 8 26" xfId="31514"/>
    <cellStyle name="Output 8 27" xfId="31515"/>
    <cellStyle name="Output 8 28" xfId="31516"/>
    <cellStyle name="Output 8 29" xfId="31517"/>
    <cellStyle name="Output 8 3" xfId="31518"/>
    <cellStyle name="Output 8 30" xfId="31519"/>
    <cellStyle name="Output 8 4" xfId="31520"/>
    <cellStyle name="Output 8 5" xfId="31521"/>
    <cellStyle name="Output 8 6" xfId="31522"/>
    <cellStyle name="Output 8 7" xfId="31523"/>
    <cellStyle name="Output 8 8" xfId="31524"/>
    <cellStyle name="Output 8 9" xfId="31525"/>
    <cellStyle name="Output 9" xfId="31526"/>
    <cellStyle name="Output 9 10" xfId="31527"/>
    <cellStyle name="Output 9 11" xfId="31528"/>
    <cellStyle name="Output 9 12" xfId="31529"/>
    <cellStyle name="Output 9 13" xfId="31530"/>
    <cellStyle name="Output 9 14" xfId="31531"/>
    <cellStyle name="Output 9 15" xfId="31532"/>
    <cellStyle name="Output 9 16" xfId="31533"/>
    <cellStyle name="Output 9 17" xfId="31534"/>
    <cellStyle name="Output 9 18" xfId="31535"/>
    <cellStyle name="Output 9 19" xfId="31536"/>
    <cellStyle name="Output 9 2" xfId="31537"/>
    <cellStyle name="Output 9 2 10" xfId="31538"/>
    <cellStyle name="Output 9 2 11" xfId="31539"/>
    <cellStyle name="Output 9 2 12" xfId="31540"/>
    <cellStyle name="Output 9 2 13" xfId="31541"/>
    <cellStyle name="Output 9 2 14" xfId="31542"/>
    <cellStyle name="Output 9 2 15" xfId="31543"/>
    <cellStyle name="Output 9 2 16" xfId="31544"/>
    <cellStyle name="Output 9 2 17" xfId="31545"/>
    <cellStyle name="Output 9 2 18" xfId="31546"/>
    <cellStyle name="Output 9 2 19" xfId="31547"/>
    <cellStyle name="Output 9 2 2" xfId="31548"/>
    <cellStyle name="Output 9 2 20" xfId="31549"/>
    <cellStyle name="Output 9 2 21" xfId="31550"/>
    <cellStyle name="Output 9 2 22" xfId="31551"/>
    <cellStyle name="Output 9 2 23" xfId="31552"/>
    <cellStyle name="Output 9 2 24" xfId="31553"/>
    <cellStyle name="Output 9 2 25" xfId="31554"/>
    <cellStyle name="Output 9 2 26" xfId="31555"/>
    <cellStyle name="Output 9 2 27" xfId="31556"/>
    <cellStyle name="Output 9 2 28" xfId="31557"/>
    <cellStyle name="Output 9 2 29" xfId="31558"/>
    <cellStyle name="Output 9 2 3" xfId="31559"/>
    <cellStyle name="Output 9 2 4" xfId="31560"/>
    <cellStyle name="Output 9 2 5" xfId="31561"/>
    <cellStyle name="Output 9 2 6" xfId="31562"/>
    <cellStyle name="Output 9 2 7" xfId="31563"/>
    <cellStyle name="Output 9 2 8" xfId="31564"/>
    <cellStyle name="Output 9 2 9" xfId="31565"/>
    <cellStyle name="Output 9 20" xfId="31566"/>
    <cellStyle name="Output 9 21" xfId="31567"/>
    <cellStyle name="Output 9 22" xfId="31568"/>
    <cellStyle name="Output 9 23" xfId="31569"/>
    <cellStyle name="Output 9 24" xfId="31570"/>
    <cellStyle name="Output 9 25" xfId="31571"/>
    <cellStyle name="Output 9 26" xfId="31572"/>
    <cellStyle name="Output 9 27" xfId="31573"/>
    <cellStyle name="Output 9 28" xfId="31574"/>
    <cellStyle name="Output 9 29" xfId="31575"/>
    <cellStyle name="Output 9 3" xfId="31576"/>
    <cellStyle name="Output 9 30" xfId="31577"/>
    <cellStyle name="Output 9 4" xfId="31578"/>
    <cellStyle name="Output 9 5" xfId="31579"/>
    <cellStyle name="Output 9 6" xfId="31580"/>
    <cellStyle name="Output 9 7" xfId="31581"/>
    <cellStyle name="Output 9 8" xfId="31582"/>
    <cellStyle name="Output 9 9" xfId="31583"/>
    <cellStyle name="Output Amounts" xfId="31584"/>
    <cellStyle name="Output Column Headings" xfId="31585"/>
    <cellStyle name="Output Line Items" xfId="31586"/>
    <cellStyle name="Output Report Heading" xfId="31587"/>
    <cellStyle name="Output Report Title" xfId="31588"/>
    <cellStyle name="Overskrift 1 2" xfId="31589"/>
    <cellStyle name="Overskrift 2 2" xfId="31590"/>
    <cellStyle name="Overskrift 3 2" xfId="31591"/>
    <cellStyle name="Overskrift 4 2" xfId="31592"/>
    <cellStyle name="p0" xfId="31593"/>
    <cellStyle name="p1" xfId="31594"/>
    <cellStyle name="p2" xfId="31595"/>
    <cellStyle name="Paprastas_Lapas1" xfId="31596"/>
    <cellStyle name="ParaBirimi [0]_2004_iller" xfId="31597"/>
    <cellStyle name="ParaBirimi_2004_iller" xfId="31598"/>
    <cellStyle name="Parastais 2" xfId="31599"/>
    <cellStyle name="Parastais 2 2" xfId="31600"/>
    <cellStyle name="Parastais 2 3" xfId="31601"/>
    <cellStyle name="Parastais_3_pielik__Veidl_3" xfId="31602"/>
    <cellStyle name="Pattern" xfId="31603"/>
    <cellStyle name="Pattern 2" xfId="31604"/>
    <cellStyle name="Pénznem [0]_10mell99" xfId="31605"/>
    <cellStyle name="Pénznem_10mell99" xfId="31606"/>
    <cellStyle name="Percen - Style1" xfId="31607"/>
    <cellStyle name="Percen - Style1 2" xfId="31608"/>
    <cellStyle name="Percen - Style1 3" xfId="31609"/>
    <cellStyle name="Percen - Style3" xfId="31610"/>
    <cellStyle name="Percen - Style3 2" xfId="31611"/>
    <cellStyle name="Percen - Style3 3" xfId="31612"/>
    <cellStyle name="Percent [0]" xfId="31613"/>
    <cellStyle name="Percent [0] 2" xfId="31614"/>
    <cellStyle name="Percent [0] 2 2" xfId="31615"/>
    <cellStyle name="Percent [0] 2 3" xfId="31616"/>
    <cellStyle name="Percent [0] 3" xfId="31617"/>
    <cellStyle name="Percent [0] 4" xfId="31618"/>
    <cellStyle name="Percent [00]" xfId="31619"/>
    <cellStyle name="Percent [00] 2" xfId="31620"/>
    <cellStyle name="Percent [00] 2 2" xfId="31621"/>
    <cellStyle name="Percent [00] 2 3" xfId="31622"/>
    <cellStyle name="Percent [00] 3" xfId="31623"/>
    <cellStyle name="Percent [00] 4" xfId="31624"/>
    <cellStyle name="Percent [2]" xfId="31625"/>
    <cellStyle name="Percent [2] 2" xfId="31626"/>
    <cellStyle name="Percent [2] 3" xfId="31627"/>
    <cellStyle name="Percent [2] 4" xfId="31628"/>
    <cellStyle name="Percent [2] 5" xfId="31629"/>
    <cellStyle name="Percent [2] 6" xfId="31630"/>
    <cellStyle name="Percent [2] 7" xfId="31631"/>
    <cellStyle name="Percent [2] 8" xfId="31632"/>
    <cellStyle name="Percent [2] 9" xfId="31633"/>
    <cellStyle name="Percent 10" xfId="31634"/>
    <cellStyle name="Percent 10 2" xfId="31635"/>
    <cellStyle name="Percent 10 3" xfId="31636"/>
    <cellStyle name="Percent 11" xfId="31637"/>
    <cellStyle name="Percent 11 2" xfId="31638"/>
    <cellStyle name="Percent 11 3" xfId="31639"/>
    <cellStyle name="Percent 12" xfId="31640"/>
    <cellStyle name="Percent 12 2" xfId="31641"/>
    <cellStyle name="Percent 12 3" xfId="31642"/>
    <cellStyle name="Percent 13" xfId="31643"/>
    <cellStyle name="Percent 13 2" xfId="31644"/>
    <cellStyle name="Percent 13 3" xfId="31645"/>
    <cellStyle name="Percent 14" xfId="31646"/>
    <cellStyle name="Percent 15" xfId="31647"/>
    <cellStyle name="Percent 15 2" xfId="31648"/>
    <cellStyle name="Percent 15 3" xfId="31649"/>
    <cellStyle name="Percent 16" xfId="31650"/>
    <cellStyle name="Percent 16 2" xfId="31651"/>
    <cellStyle name="Percent 17" xfId="31652"/>
    <cellStyle name="Percent 17 2" xfId="31653"/>
    <cellStyle name="Percent 18" xfId="31654"/>
    <cellStyle name="Percent 18 2" xfId="31655"/>
    <cellStyle name="Percent 19" xfId="31656"/>
    <cellStyle name="Percent 19 2" xfId="31657"/>
    <cellStyle name="Percent 19 3" xfId="31658"/>
    <cellStyle name="Percent 2" xfId="31659"/>
    <cellStyle name="Percent 2 2" xfId="31660"/>
    <cellStyle name="Percent 2 2 2" xfId="31661"/>
    <cellStyle name="Percent 2 2 3" xfId="31662"/>
    <cellStyle name="Percent 2 2 4" xfId="31663"/>
    <cellStyle name="Percent 2 3" xfId="31664"/>
    <cellStyle name="Percent 2 4" xfId="31665"/>
    <cellStyle name="Percent 2 5" xfId="31666"/>
    <cellStyle name="Percent 20" xfId="31667"/>
    <cellStyle name="Percent 20 2" xfId="31668"/>
    <cellStyle name="Percent 20 2 2" xfId="31669"/>
    <cellStyle name="Percent 20 2 2 2" xfId="31670"/>
    <cellStyle name="Percent 20 2 3" xfId="31671"/>
    <cellStyle name="Percent 20 2 3 2" xfId="31672"/>
    <cellStyle name="Percent 20 3" xfId="31673"/>
    <cellStyle name="Percent 20 3 2" xfId="31674"/>
    <cellStyle name="Percent 20 4" xfId="31675"/>
    <cellStyle name="Percent 20 4 2" xfId="31676"/>
    <cellStyle name="Percent 21" xfId="31677"/>
    <cellStyle name="Percent 21 2" xfId="31678"/>
    <cellStyle name="Percent 21 2 2" xfId="31679"/>
    <cellStyle name="Percent 21 2 2 2" xfId="31680"/>
    <cellStyle name="Percent 21 2 3" xfId="31681"/>
    <cellStyle name="Percent 21 2 3 2" xfId="31682"/>
    <cellStyle name="Percent 21 2 4" xfId="31683"/>
    <cellStyle name="Percent 21 3" xfId="31684"/>
    <cellStyle name="Percent 21 3 2" xfId="31685"/>
    <cellStyle name="Percent 21 4" xfId="31686"/>
    <cellStyle name="Percent 21 4 2" xfId="31687"/>
    <cellStyle name="Percent 21 5" xfId="31688"/>
    <cellStyle name="Percent 22" xfId="31689"/>
    <cellStyle name="Percent 22 2" xfId="31690"/>
    <cellStyle name="Percent 23" xfId="31691"/>
    <cellStyle name="Percent 23 2" xfId="31692"/>
    <cellStyle name="Percent 24" xfId="31693"/>
    <cellStyle name="Percent 24 2" xfId="31694"/>
    <cellStyle name="Percent 25" xfId="31695"/>
    <cellStyle name="Percent 26" xfId="31696"/>
    <cellStyle name="Percent 27" xfId="31697"/>
    <cellStyle name="Percent 28" xfId="31698"/>
    <cellStyle name="Percent 28 2" xfId="31699"/>
    <cellStyle name="Percent 29" xfId="31700"/>
    <cellStyle name="Percent 29 2" xfId="31701"/>
    <cellStyle name="Percent 3" xfId="31702"/>
    <cellStyle name="Percent 3 2" xfId="31703"/>
    <cellStyle name="Percent 3 3" xfId="31704"/>
    <cellStyle name="Percent 3 4" xfId="31705"/>
    <cellStyle name="Percent 3 5" xfId="31706"/>
    <cellStyle name="Percent 3 6" xfId="31707"/>
    <cellStyle name="Percent 3 7" xfId="31708"/>
    <cellStyle name="Percent 30" xfId="31709"/>
    <cellStyle name="Percent 31" xfId="31710"/>
    <cellStyle name="Percent 32" xfId="31711"/>
    <cellStyle name="Percent 33" xfId="31712"/>
    <cellStyle name="Percent 34" xfId="31713"/>
    <cellStyle name="Percent 35" xfId="31714"/>
    <cellStyle name="Percent 36" xfId="31715"/>
    <cellStyle name="Percent 37" xfId="31716"/>
    <cellStyle name="Percent 38" xfId="31717"/>
    <cellStyle name="Percent 39" xfId="31718"/>
    <cellStyle name="Percent 4" xfId="31719"/>
    <cellStyle name="Percent 4 2" xfId="31720"/>
    <cellStyle name="Percent 4 2 2" xfId="31721"/>
    <cellStyle name="Percent 4 2 3" xfId="31722"/>
    <cellStyle name="Percent 4 3" xfId="31723"/>
    <cellStyle name="Percent 4 4" xfId="31724"/>
    <cellStyle name="Percent 5" xfId="31725"/>
    <cellStyle name="Percent 5 2" xfId="31726"/>
    <cellStyle name="Percent 5 3" xfId="31727"/>
    <cellStyle name="Percent 6" xfId="31728"/>
    <cellStyle name="Percent 6 2" xfId="31729"/>
    <cellStyle name="Percent 7" xfId="31730"/>
    <cellStyle name="Percent 7 2" xfId="31731"/>
    <cellStyle name="Percent 7 3" xfId="31732"/>
    <cellStyle name="Percent 8" xfId="31733"/>
    <cellStyle name="Percent 8 2" xfId="31734"/>
    <cellStyle name="Percent 8 3" xfId="31735"/>
    <cellStyle name="Percent 9" xfId="31736"/>
    <cellStyle name="Percent 9 2" xfId="31737"/>
    <cellStyle name="Percent 9 3" xfId="31738"/>
    <cellStyle name="Percent.0" xfId="31739"/>
    <cellStyle name="percentá 2" xfId="31740"/>
    <cellStyle name="percentá 2 2" xfId="31741"/>
    <cellStyle name="percentá 2 3" xfId="31742"/>
    <cellStyle name="percentage difference" xfId="31743"/>
    <cellStyle name="percentage difference 10" xfId="31744"/>
    <cellStyle name="percentage difference 11" xfId="31745"/>
    <cellStyle name="percentage difference 12" xfId="31746"/>
    <cellStyle name="percentage difference 13" xfId="31747"/>
    <cellStyle name="percentage difference 2" xfId="31748"/>
    <cellStyle name="percentage difference 2 2" xfId="31749"/>
    <cellStyle name="percentage difference 2 3" xfId="31750"/>
    <cellStyle name="percentage difference 3" xfId="31751"/>
    <cellStyle name="percentage difference 4" xfId="31752"/>
    <cellStyle name="percentage difference 5" xfId="31753"/>
    <cellStyle name="percentage difference 6" xfId="31754"/>
    <cellStyle name="percentage difference 7" xfId="31755"/>
    <cellStyle name="percentage difference 8" xfId="31756"/>
    <cellStyle name="percentage difference 9" xfId="31757"/>
    <cellStyle name="percentage difference one decimal" xfId="31758"/>
    <cellStyle name="percentage difference one decimal 2" xfId="31759"/>
    <cellStyle name="percentage difference zero decimal" xfId="31760"/>
    <cellStyle name="percentage difference zero decimal 2" xfId="31761"/>
    <cellStyle name="percentage difference_2005 June PPM Tables (corrections Sep 14 2005)" xfId="31762"/>
    <cellStyle name="Percentagem 2" xfId="31763"/>
    <cellStyle name="Percentagem 3" xfId="31764"/>
    <cellStyle name="Percentagem 4" xfId="31765"/>
    <cellStyle name="Percentagem 4 2" xfId="31766"/>
    <cellStyle name="Percentagem 4 2 2" xfId="31767"/>
    <cellStyle name="Percentagem 4 3" xfId="31768"/>
    <cellStyle name="Percentual" xfId="31769"/>
    <cellStyle name="person" xfId="31770"/>
    <cellStyle name="Pevný" xfId="31771"/>
    <cellStyle name="Pevný 2" xfId="31772"/>
    <cellStyle name="Pevný 3" xfId="31773"/>
    <cellStyle name="Pevný 4" xfId="31774"/>
    <cellStyle name="Pie??m." xfId="31775"/>
    <cellStyle name="Pie??m. 2" xfId="31776"/>
    <cellStyle name="Planches" xfId="31777"/>
    <cellStyle name="Planches 2" xfId="31778"/>
    <cellStyle name="Planches 3" xfId="31779"/>
    <cellStyle name="Ponto" xfId="31780"/>
    <cellStyle name="Porcentagem_SEP1196" xfId="31781"/>
    <cellStyle name="Porcentaje" xfId="31782"/>
    <cellStyle name="Porcentaje 2" xfId="31783"/>
    <cellStyle name="Porcentaje 2 2" xfId="31784"/>
    <cellStyle name="Porcentaje 2 2 2" xfId="31785"/>
    <cellStyle name="Porcentaje 2 3" xfId="31786"/>
    <cellStyle name="Porcentaje 3" xfId="31787"/>
    <cellStyle name="Porcentaje 3 2" xfId="31788"/>
    <cellStyle name="Porcentaje 4" xfId="31789"/>
    <cellStyle name="Porcentaje 4 2" xfId="31790"/>
    <cellStyle name="Porcentaje 4 2 2" xfId="31791"/>
    <cellStyle name="PrePop Currency (0)" xfId="31792"/>
    <cellStyle name="PrePop Currency (0) 2" xfId="31793"/>
    <cellStyle name="PrePop Currency (0) 2 2" xfId="31794"/>
    <cellStyle name="PrePop Currency (0) 2 3" xfId="31795"/>
    <cellStyle name="PrePop Currency (0) 3" xfId="31796"/>
    <cellStyle name="PrePop Currency (0) 4" xfId="31797"/>
    <cellStyle name="PrePop Currency (2)" xfId="31798"/>
    <cellStyle name="PrePop Currency (2) 2" xfId="31799"/>
    <cellStyle name="PrePop Currency (2) 3" xfId="31800"/>
    <cellStyle name="PrePop Units (0)" xfId="31801"/>
    <cellStyle name="PrePop Units (0) 2" xfId="31802"/>
    <cellStyle name="PrePop Units (0) 2 2" xfId="31803"/>
    <cellStyle name="PrePop Units (0) 2 3" xfId="31804"/>
    <cellStyle name="PrePop Units (0) 3" xfId="31805"/>
    <cellStyle name="PrePop Units (0) 4" xfId="31806"/>
    <cellStyle name="PrePop Units (1)" xfId="31807"/>
    <cellStyle name="PrePop Units (1) 2" xfId="31808"/>
    <cellStyle name="PrePop Units (1) 2 2" xfId="31809"/>
    <cellStyle name="PrePop Units (1) 2 3" xfId="31810"/>
    <cellStyle name="PrePop Units (1) 3" xfId="31811"/>
    <cellStyle name="PrePop Units (1) 4" xfId="31812"/>
    <cellStyle name="PrePop Units (2)" xfId="31813"/>
    <cellStyle name="PrePop Units (2) 2" xfId="31814"/>
    <cellStyle name="PrePop Units (2) 3" xfId="31815"/>
    <cellStyle name="Presentation" xfId="31816"/>
    <cellStyle name="Presentation 2" xfId="31817"/>
    <cellStyle name="Presentation 3" xfId="31818"/>
    <cellStyle name="Presentation 4" xfId="31819"/>
    <cellStyle name="Presentation 5" xfId="31820"/>
    <cellStyle name="prev" xfId="31821"/>
    <cellStyle name="Procent 2" xfId="31822"/>
    <cellStyle name="PSChar" xfId="31823"/>
    <cellStyle name="PSChar 2" xfId="31824"/>
    <cellStyle name="PSChar 3" xfId="31825"/>
    <cellStyle name="PSDate" xfId="31826"/>
    <cellStyle name="PSDec" xfId="31827"/>
    <cellStyle name="PSHeading" xfId="31828"/>
    <cellStyle name="PSHeading 2" xfId="31829"/>
    <cellStyle name="PSHeading 3" xfId="31830"/>
    <cellStyle name="PSInt" xfId="31831"/>
    <cellStyle name="PSSpacer" xfId="31832"/>
    <cellStyle name="PSSpacer 2" xfId="31833"/>
    <cellStyle name="PSSpacer 3" xfId="31834"/>
    <cellStyle name="Publication" xfId="31835"/>
    <cellStyle name="Publication 2" xfId="31836"/>
    <cellStyle name="Publication 3" xfId="31837"/>
    <cellStyle name="Punto" xfId="31838"/>
    <cellStyle name="Punto0" xfId="31839"/>
    <cellStyle name="QDTITULO" xfId="31840"/>
    <cellStyle name="r0" xfId="31841"/>
    <cellStyle name="r1" xfId="31842"/>
    <cellStyle name="r2" xfId="31843"/>
    <cellStyle name="Ratio" xfId="31844"/>
    <cellStyle name="Ratio 2" xfId="31845"/>
    <cellStyle name="Red Text" xfId="31846"/>
    <cellStyle name="Red Text 2" xfId="31847"/>
    <cellStyle name="Red Text 3" xfId="31848"/>
    <cellStyle name="Red Text 4" xfId="31849"/>
    <cellStyle name="Red Text 5" xfId="31850"/>
    <cellStyle name="reduced" xfId="31851"/>
    <cellStyle name="Ref Numbers" xfId="31852"/>
    <cellStyle name="Richard" xfId="31853"/>
    <cellStyle name="Richard 2" xfId="31854"/>
    <cellStyle name="Richard 3" xfId="31855"/>
    <cellStyle name="Richard 4" xfId="31856"/>
    <cellStyle name="RightNumber" xfId="31857"/>
    <cellStyle name="row" xfId="31858"/>
    <cellStyle name="row 10" xfId="31859"/>
    <cellStyle name="row 11" xfId="31860"/>
    <cellStyle name="row 12" xfId="31861"/>
    <cellStyle name="row 13" xfId="31862"/>
    <cellStyle name="row 14" xfId="31863"/>
    <cellStyle name="row 15" xfId="31864"/>
    <cellStyle name="row 16" xfId="31865"/>
    <cellStyle name="row 17" xfId="31866"/>
    <cellStyle name="row 18" xfId="31867"/>
    <cellStyle name="row 19" xfId="31868"/>
    <cellStyle name="row 2" xfId="31869"/>
    <cellStyle name="row 2 10" xfId="31870"/>
    <cellStyle name="row 2 11" xfId="31871"/>
    <cellStyle name="row 2 12" xfId="31872"/>
    <cellStyle name="row 2 13" xfId="31873"/>
    <cellStyle name="row 2 14" xfId="31874"/>
    <cellStyle name="row 2 15" xfId="31875"/>
    <cellStyle name="row 2 16" xfId="31876"/>
    <cellStyle name="row 2 17" xfId="31877"/>
    <cellStyle name="row 2 18" xfId="31878"/>
    <cellStyle name="row 2 19" xfId="31879"/>
    <cellStyle name="row 2 2" xfId="31880"/>
    <cellStyle name="row 2 2 10" xfId="31881"/>
    <cellStyle name="row 2 2 11" xfId="31882"/>
    <cellStyle name="row 2 2 12" xfId="31883"/>
    <cellStyle name="row 2 2 13" xfId="31884"/>
    <cellStyle name="row 2 2 14" xfId="31885"/>
    <cellStyle name="row 2 2 15" xfId="31886"/>
    <cellStyle name="row 2 2 16" xfId="31887"/>
    <cellStyle name="row 2 2 17" xfId="31888"/>
    <cellStyle name="row 2 2 18" xfId="31889"/>
    <cellStyle name="row 2 2 19" xfId="31890"/>
    <cellStyle name="row 2 2 2" xfId="31891"/>
    <cellStyle name="row 2 2 20" xfId="31892"/>
    <cellStyle name="row 2 2 21" xfId="31893"/>
    <cellStyle name="row 2 2 22" xfId="31894"/>
    <cellStyle name="row 2 2 23" xfId="31895"/>
    <cellStyle name="row 2 2 24" xfId="31896"/>
    <cellStyle name="row 2 2 25" xfId="31897"/>
    <cellStyle name="row 2 2 26" xfId="31898"/>
    <cellStyle name="row 2 2 27" xfId="31899"/>
    <cellStyle name="row 2 2 28" xfId="31900"/>
    <cellStyle name="row 2 2 29" xfId="31901"/>
    <cellStyle name="row 2 2 3" xfId="31902"/>
    <cellStyle name="row 2 2 4" xfId="31903"/>
    <cellStyle name="row 2 2 5" xfId="31904"/>
    <cellStyle name="row 2 2 6" xfId="31905"/>
    <cellStyle name="row 2 2 7" xfId="31906"/>
    <cellStyle name="row 2 2 8" xfId="31907"/>
    <cellStyle name="row 2 2 9" xfId="31908"/>
    <cellStyle name="row 2 20" xfId="31909"/>
    <cellStyle name="row 2 21" xfId="31910"/>
    <cellStyle name="row 2 22" xfId="31911"/>
    <cellStyle name="row 2 23" xfId="31912"/>
    <cellStyle name="row 2 24" xfId="31913"/>
    <cellStyle name="row 2 25" xfId="31914"/>
    <cellStyle name="row 2 26" xfId="31915"/>
    <cellStyle name="row 2 27" xfId="31916"/>
    <cellStyle name="row 2 28" xfId="31917"/>
    <cellStyle name="row 2 29" xfId="31918"/>
    <cellStyle name="row 2 3" xfId="31919"/>
    <cellStyle name="row 2 30" xfId="31920"/>
    <cellStyle name="row 2 4" xfId="31921"/>
    <cellStyle name="row 2 5" xfId="31922"/>
    <cellStyle name="row 2 6" xfId="31923"/>
    <cellStyle name="row 2 7" xfId="31924"/>
    <cellStyle name="row 2 8" xfId="31925"/>
    <cellStyle name="row 2 9" xfId="31926"/>
    <cellStyle name="row 20" xfId="31927"/>
    <cellStyle name="row 21" xfId="31928"/>
    <cellStyle name="row 22" xfId="31929"/>
    <cellStyle name="row 23" xfId="31930"/>
    <cellStyle name="row 24" xfId="31931"/>
    <cellStyle name="row 25" xfId="31932"/>
    <cellStyle name="row 26" xfId="31933"/>
    <cellStyle name="row 27" xfId="31934"/>
    <cellStyle name="row 28" xfId="31935"/>
    <cellStyle name="row 29" xfId="31936"/>
    <cellStyle name="row 3" xfId="31937"/>
    <cellStyle name="row 3 10" xfId="31938"/>
    <cellStyle name="row 3 11" xfId="31939"/>
    <cellStyle name="row 3 12" xfId="31940"/>
    <cellStyle name="row 3 13" xfId="31941"/>
    <cellStyle name="row 3 14" xfId="31942"/>
    <cellStyle name="row 3 15" xfId="31943"/>
    <cellStyle name="row 3 16" xfId="31944"/>
    <cellStyle name="row 3 17" xfId="31945"/>
    <cellStyle name="row 3 18" xfId="31946"/>
    <cellStyle name="row 3 19" xfId="31947"/>
    <cellStyle name="row 3 2" xfId="31948"/>
    <cellStyle name="row 3 2 10" xfId="31949"/>
    <cellStyle name="row 3 2 11" xfId="31950"/>
    <cellStyle name="row 3 2 12" xfId="31951"/>
    <cellStyle name="row 3 2 13" xfId="31952"/>
    <cellStyle name="row 3 2 14" xfId="31953"/>
    <cellStyle name="row 3 2 15" xfId="31954"/>
    <cellStyle name="row 3 2 16" xfId="31955"/>
    <cellStyle name="row 3 2 17" xfId="31956"/>
    <cellStyle name="row 3 2 18" xfId="31957"/>
    <cellStyle name="row 3 2 19" xfId="31958"/>
    <cellStyle name="row 3 2 2" xfId="31959"/>
    <cellStyle name="row 3 2 20" xfId="31960"/>
    <cellStyle name="row 3 2 21" xfId="31961"/>
    <cellStyle name="row 3 2 22" xfId="31962"/>
    <cellStyle name="row 3 2 23" xfId="31963"/>
    <cellStyle name="row 3 2 24" xfId="31964"/>
    <cellStyle name="row 3 2 25" xfId="31965"/>
    <cellStyle name="row 3 2 26" xfId="31966"/>
    <cellStyle name="row 3 2 27" xfId="31967"/>
    <cellStyle name="row 3 2 28" xfId="31968"/>
    <cellStyle name="row 3 2 29" xfId="31969"/>
    <cellStyle name="row 3 2 3" xfId="31970"/>
    <cellStyle name="row 3 2 4" xfId="31971"/>
    <cellStyle name="row 3 2 5" xfId="31972"/>
    <cellStyle name="row 3 2 6" xfId="31973"/>
    <cellStyle name="row 3 2 7" xfId="31974"/>
    <cellStyle name="row 3 2 8" xfId="31975"/>
    <cellStyle name="row 3 2 9" xfId="31976"/>
    <cellStyle name="row 3 20" xfId="31977"/>
    <cellStyle name="row 3 21" xfId="31978"/>
    <cellStyle name="row 3 22" xfId="31979"/>
    <cellStyle name="row 3 23" xfId="31980"/>
    <cellStyle name="row 3 24" xfId="31981"/>
    <cellStyle name="row 3 25" xfId="31982"/>
    <cellStyle name="row 3 26" xfId="31983"/>
    <cellStyle name="row 3 27" xfId="31984"/>
    <cellStyle name="row 3 28" xfId="31985"/>
    <cellStyle name="row 3 29" xfId="31986"/>
    <cellStyle name="row 3 3" xfId="31987"/>
    <cellStyle name="row 3 30" xfId="31988"/>
    <cellStyle name="row 3 4" xfId="31989"/>
    <cellStyle name="row 3 5" xfId="31990"/>
    <cellStyle name="row 3 6" xfId="31991"/>
    <cellStyle name="row 3 7" xfId="31992"/>
    <cellStyle name="row 3 8" xfId="31993"/>
    <cellStyle name="row 3 9" xfId="31994"/>
    <cellStyle name="row 30" xfId="31995"/>
    <cellStyle name="row 31" xfId="31996"/>
    <cellStyle name="row 32" xfId="31997"/>
    <cellStyle name="row 4" xfId="31998"/>
    <cellStyle name="row 4 10" xfId="31999"/>
    <cellStyle name="row 4 11" xfId="32000"/>
    <cellStyle name="row 4 12" xfId="32001"/>
    <cellStyle name="row 4 13" xfId="32002"/>
    <cellStyle name="row 4 14" xfId="32003"/>
    <cellStyle name="row 4 15" xfId="32004"/>
    <cellStyle name="row 4 16" xfId="32005"/>
    <cellStyle name="row 4 17" xfId="32006"/>
    <cellStyle name="row 4 18" xfId="32007"/>
    <cellStyle name="row 4 19" xfId="32008"/>
    <cellStyle name="row 4 2" xfId="32009"/>
    <cellStyle name="row 4 20" xfId="32010"/>
    <cellStyle name="row 4 21" xfId="32011"/>
    <cellStyle name="row 4 22" xfId="32012"/>
    <cellStyle name="row 4 23" xfId="32013"/>
    <cellStyle name="row 4 24" xfId="32014"/>
    <cellStyle name="row 4 25" xfId="32015"/>
    <cellStyle name="row 4 26" xfId="32016"/>
    <cellStyle name="row 4 27" xfId="32017"/>
    <cellStyle name="row 4 28" xfId="32018"/>
    <cellStyle name="row 4 29" xfId="32019"/>
    <cellStyle name="row 4 3" xfId="32020"/>
    <cellStyle name="row 4 4" xfId="32021"/>
    <cellStyle name="row 4 5" xfId="32022"/>
    <cellStyle name="row 4 6" xfId="32023"/>
    <cellStyle name="row 4 7" xfId="32024"/>
    <cellStyle name="row 4 8" xfId="32025"/>
    <cellStyle name="row 4 9" xfId="32026"/>
    <cellStyle name="row 5" xfId="32027"/>
    <cellStyle name="row 6" xfId="32028"/>
    <cellStyle name="row 7" xfId="32029"/>
    <cellStyle name="row 8" xfId="32030"/>
    <cellStyle name="row 9" xfId="32031"/>
    <cellStyle name="RowCodes" xfId="32032"/>
    <cellStyle name="RowCodes 2" xfId="32033"/>
    <cellStyle name="RowCodes 3" xfId="32034"/>
    <cellStyle name="Row-Col Headings" xfId="32035"/>
    <cellStyle name="Row-Col Headings 2" xfId="32036"/>
    <cellStyle name="Row-Col Headings 3" xfId="32037"/>
    <cellStyle name="RowTitles_CENTRAL_GOVT" xfId="32038"/>
    <cellStyle name="RowTitles-Col2" xfId="32039"/>
    <cellStyle name="RowTitles-Col2 10" xfId="32040"/>
    <cellStyle name="RowTitles-Col2 11" xfId="32041"/>
    <cellStyle name="RowTitles-Col2 12" xfId="32042"/>
    <cellStyle name="RowTitles-Col2 13" xfId="32043"/>
    <cellStyle name="RowTitles-Col2 14" xfId="32044"/>
    <cellStyle name="RowTitles-Col2 15" xfId="32045"/>
    <cellStyle name="RowTitles-Col2 16" xfId="32046"/>
    <cellStyle name="RowTitles-Col2 17" xfId="32047"/>
    <cellStyle name="RowTitles-Col2 18" xfId="32048"/>
    <cellStyle name="RowTitles-Col2 19" xfId="32049"/>
    <cellStyle name="RowTitles-Col2 2" xfId="32050"/>
    <cellStyle name="RowTitles-Col2 2 10" xfId="32051"/>
    <cellStyle name="RowTitles-Col2 2 11" xfId="32052"/>
    <cellStyle name="RowTitles-Col2 2 12" xfId="32053"/>
    <cellStyle name="RowTitles-Col2 2 13" xfId="32054"/>
    <cellStyle name="RowTitles-Col2 2 14" xfId="32055"/>
    <cellStyle name="RowTitles-Col2 2 15" xfId="32056"/>
    <cellStyle name="RowTitles-Col2 2 16" xfId="32057"/>
    <cellStyle name="RowTitles-Col2 2 17" xfId="32058"/>
    <cellStyle name="RowTitles-Col2 2 18" xfId="32059"/>
    <cellStyle name="RowTitles-Col2 2 19" xfId="32060"/>
    <cellStyle name="RowTitles-Col2 2 2" xfId="32061"/>
    <cellStyle name="RowTitles-Col2 2 2 10" xfId="32062"/>
    <cellStyle name="RowTitles-Col2 2 2 11" xfId="32063"/>
    <cellStyle name="RowTitles-Col2 2 2 12" xfId="32064"/>
    <cellStyle name="RowTitles-Col2 2 2 13" xfId="32065"/>
    <cellStyle name="RowTitles-Col2 2 2 14" xfId="32066"/>
    <cellStyle name="RowTitles-Col2 2 2 15" xfId="32067"/>
    <cellStyle name="RowTitles-Col2 2 2 16" xfId="32068"/>
    <cellStyle name="RowTitles-Col2 2 2 17" xfId="32069"/>
    <cellStyle name="RowTitles-Col2 2 2 18" xfId="32070"/>
    <cellStyle name="RowTitles-Col2 2 2 19" xfId="32071"/>
    <cellStyle name="RowTitles-Col2 2 2 2" xfId="32072"/>
    <cellStyle name="RowTitles-Col2 2 2 20" xfId="32073"/>
    <cellStyle name="RowTitles-Col2 2 2 21" xfId="32074"/>
    <cellStyle name="RowTitles-Col2 2 2 22" xfId="32075"/>
    <cellStyle name="RowTitles-Col2 2 2 23" xfId="32076"/>
    <cellStyle name="RowTitles-Col2 2 2 24" xfId="32077"/>
    <cellStyle name="RowTitles-Col2 2 2 25" xfId="32078"/>
    <cellStyle name="RowTitles-Col2 2 2 26" xfId="32079"/>
    <cellStyle name="RowTitles-Col2 2 2 27" xfId="32080"/>
    <cellStyle name="RowTitles-Col2 2 2 28" xfId="32081"/>
    <cellStyle name="RowTitles-Col2 2 2 29" xfId="32082"/>
    <cellStyle name="RowTitles-Col2 2 2 3" xfId="32083"/>
    <cellStyle name="RowTitles-Col2 2 2 4" xfId="32084"/>
    <cellStyle name="RowTitles-Col2 2 2 5" xfId="32085"/>
    <cellStyle name="RowTitles-Col2 2 2 6" xfId="32086"/>
    <cellStyle name="RowTitles-Col2 2 2 7" xfId="32087"/>
    <cellStyle name="RowTitles-Col2 2 2 8" xfId="32088"/>
    <cellStyle name="RowTitles-Col2 2 2 9" xfId="32089"/>
    <cellStyle name="RowTitles-Col2 2 20" xfId="32090"/>
    <cellStyle name="RowTitles-Col2 2 21" xfId="32091"/>
    <cellStyle name="RowTitles-Col2 2 22" xfId="32092"/>
    <cellStyle name="RowTitles-Col2 2 23" xfId="32093"/>
    <cellStyle name="RowTitles-Col2 2 24" xfId="32094"/>
    <cellStyle name="RowTitles-Col2 2 25" xfId="32095"/>
    <cellStyle name="RowTitles-Col2 2 26" xfId="32096"/>
    <cellStyle name="RowTitles-Col2 2 27" xfId="32097"/>
    <cellStyle name="RowTitles-Col2 2 28" xfId="32098"/>
    <cellStyle name="RowTitles-Col2 2 29" xfId="32099"/>
    <cellStyle name="RowTitles-Col2 2 3" xfId="32100"/>
    <cellStyle name="RowTitles-Col2 2 30" xfId="32101"/>
    <cellStyle name="RowTitles-Col2 2 4" xfId="32102"/>
    <cellStyle name="RowTitles-Col2 2 5" xfId="32103"/>
    <cellStyle name="RowTitles-Col2 2 6" xfId="32104"/>
    <cellStyle name="RowTitles-Col2 2 7" xfId="32105"/>
    <cellStyle name="RowTitles-Col2 2 8" xfId="32106"/>
    <cellStyle name="RowTitles-Col2 2 9" xfId="32107"/>
    <cellStyle name="RowTitles-Col2 20" xfId="32108"/>
    <cellStyle name="RowTitles-Col2 21" xfId="32109"/>
    <cellStyle name="RowTitles-Col2 22" xfId="32110"/>
    <cellStyle name="RowTitles-Col2 23" xfId="32111"/>
    <cellStyle name="RowTitles-Col2 24" xfId="32112"/>
    <cellStyle name="RowTitles-Col2 25" xfId="32113"/>
    <cellStyle name="RowTitles-Col2 26" xfId="32114"/>
    <cellStyle name="RowTitles-Col2 27" xfId="32115"/>
    <cellStyle name="RowTitles-Col2 28" xfId="32116"/>
    <cellStyle name="RowTitles-Col2 29" xfId="32117"/>
    <cellStyle name="RowTitles-Col2 3" xfId="32118"/>
    <cellStyle name="RowTitles-Col2 3 10" xfId="32119"/>
    <cellStyle name="RowTitles-Col2 3 11" xfId="32120"/>
    <cellStyle name="RowTitles-Col2 3 12" xfId="32121"/>
    <cellStyle name="RowTitles-Col2 3 13" xfId="32122"/>
    <cellStyle name="RowTitles-Col2 3 14" xfId="32123"/>
    <cellStyle name="RowTitles-Col2 3 15" xfId="32124"/>
    <cellStyle name="RowTitles-Col2 3 16" xfId="32125"/>
    <cellStyle name="RowTitles-Col2 3 17" xfId="32126"/>
    <cellStyle name="RowTitles-Col2 3 18" xfId="32127"/>
    <cellStyle name="RowTitles-Col2 3 19" xfId="32128"/>
    <cellStyle name="RowTitles-Col2 3 2" xfId="32129"/>
    <cellStyle name="RowTitles-Col2 3 2 10" xfId="32130"/>
    <cellStyle name="RowTitles-Col2 3 2 11" xfId="32131"/>
    <cellStyle name="RowTitles-Col2 3 2 12" xfId="32132"/>
    <cellStyle name="RowTitles-Col2 3 2 13" xfId="32133"/>
    <cellStyle name="RowTitles-Col2 3 2 14" xfId="32134"/>
    <cellStyle name="RowTitles-Col2 3 2 15" xfId="32135"/>
    <cellStyle name="RowTitles-Col2 3 2 16" xfId="32136"/>
    <cellStyle name="RowTitles-Col2 3 2 17" xfId="32137"/>
    <cellStyle name="RowTitles-Col2 3 2 18" xfId="32138"/>
    <cellStyle name="RowTitles-Col2 3 2 19" xfId="32139"/>
    <cellStyle name="RowTitles-Col2 3 2 2" xfId="32140"/>
    <cellStyle name="RowTitles-Col2 3 2 20" xfId="32141"/>
    <cellStyle name="RowTitles-Col2 3 2 21" xfId="32142"/>
    <cellStyle name="RowTitles-Col2 3 2 22" xfId="32143"/>
    <cellStyle name="RowTitles-Col2 3 2 23" xfId="32144"/>
    <cellStyle name="RowTitles-Col2 3 2 24" xfId="32145"/>
    <cellStyle name="RowTitles-Col2 3 2 25" xfId="32146"/>
    <cellStyle name="RowTitles-Col2 3 2 26" xfId="32147"/>
    <cellStyle name="RowTitles-Col2 3 2 27" xfId="32148"/>
    <cellStyle name="RowTitles-Col2 3 2 28" xfId="32149"/>
    <cellStyle name="RowTitles-Col2 3 2 29" xfId="32150"/>
    <cellStyle name="RowTitles-Col2 3 2 3" xfId="32151"/>
    <cellStyle name="RowTitles-Col2 3 2 4" xfId="32152"/>
    <cellStyle name="RowTitles-Col2 3 2 5" xfId="32153"/>
    <cellStyle name="RowTitles-Col2 3 2 6" xfId="32154"/>
    <cellStyle name="RowTitles-Col2 3 2 7" xfId="32155"/>
    <cellStyle name="RowTitles-Col2 3 2 8" xfId="32156"/>
    <cellStyle name="RowTitles-Col2 3 2 9" xfId="32157"/>
    <cellStyle name="RowTitles-Col2 3 20" xfId="32158"/>
    <cellStyle name="RowTitles-Col2 3 21" xfId="32159"/>
    <cellStyle name="RowTitles-Col2 3 22" xfId="32160"/>
    <cellStyle name="RowTitles-Col2 3 23" xfId="32161"/>
    <cellStyle name="RowTitles-Col2 3 24" xfId="32162"/>
    <cellStyle name="RowTitles-Col2 3 25" xfId="32163"/>
    <cellStyle name="RowTitles-Col2 3 26" xfId="32164"/>
    <cellStyle name="RowTitles-Col2 3 27" xfId="32165"/>
    <cellStyle name="RowTitles-Col2 3 28" xfId="32166"/>
    <cellStyle name="RowTitles-Col2 3 29" xfId="32167"/>
    <cellStyle name="RowTitles-Col2 3 3" xfId="32168"/>
    <cellStyle name="RowTitles-Col2 3 30" xfId="32169"/>
    <cellStyle name="RowTitles-Col2 3 4" xfId="32170"/>
    <cellStyle name="RowTitles-Col2 3 5" xfId="32171"/>
    <cellStyle name="RowTitles-Col2 3 6" xfId="32172"/>
    <cellStyle name="RowTitles-Col2 3 7" xfId="32173"/>
    <cellStyle name="RowTitles-Col2 3 8" xfId="32174"/>
    <cellStyle name="RowTitles-Col2 3 9" xfId="32175"/>
    <cellStyle name="RowTitles-Col2 30" xfId="32176"/>
    <cellStyle name="RowTitles-Col2 31" xfId="32177"/>
    <cellStyle name="RowTitles-Col2 32" xfId="32178"/>
    <cellStyle name="RowTitles-Col2 4" xfId="32179"/>
    <cellStyle name="RowTitles-Col2 4 10" xfId="32180"/>
    <cellStyle name="RowTitles-Col2 4 11" xfId="32181"/>
    <cellStyle name="RowTitles-Col2 4 12" xfId="32182"/>
    <cellStyle name="RowTitles-Col2 4 13" xfId="32183"/>
    <cellStyle name="RowTitles-Col2 4 14" xfId="32184"/>
    <cellStyle name="RowTitles-Col2 4 15" xfId="32185"/>
    <cellStyle name="RowTitles-Col2 4 16" xfId="32186"/>
    <cellStyle name="RowTitles-Col2 4 17" xfId="32187"/>
    <cellStyle name="RowTitles-Col2 4 18" xfId="32188"/>
    <cellStyle name="RowTitles-Col2 4 19" xfId="32189"/>
    <cellStyle name="RowTitles-Col2 4 2" xfId="32190"/>
    <cellStyle name="RowTitles-Col2 4 20" xfId="32191"/>
    <cellStyle name="RowTitles-Col2 4 21" xfId="32192"/>
    <cellStyle name="RowTitles-Col2 4 22" xfId="32193"/>
    <cellStyle name="RowTitles-Col2 4 23" xfId="32194"/>
    <cellStyle name="RowTitles-Col2 4 24" xfId="32195"/>
    <cellStyle name="RowTitles-Col2 4 25" xfId="32196"/>
    <cellStyle name="RowTitles-Col2 4 26" xfId="32197"/>
    <cellStyle name="RowTitles-Col2 4 27" xfId="32198"/>
    <cellStyle name="RowTitles-Col2 4 28" xfId="32199"/>
    <cellStyle name="RowTitles-Col2 4 29" xfId="32200"/>
    <cellStyle name="RowTitles-Col2 4 3" xfId="32201"/>
    <cellStyle name="RowTitles-Col2 4 4" xfId="32202"/>
    <cellStyle name="RowTitles-Col2 4 5" xfId="32203"/>
    <cellStyle name="RowTitles-Col2 4 6" xfId="32204"/>
    <cellStyle name="RowTitles-Col2 4 7" xfId="32205"/>
    <cellStyle name="RowTitles-Col2 4 8" xfId="32206"/>
    <cellStyle name="RowTitles-Col2 4 9" xfId="32207"/>
    <cellStyle name="RowTitles-Col2 5" xfId="32208"/>
    <cellStyle name="RowTitles-Col2 6" xfId="32209"/>
    <cellStyle name="RowTitles-Col2 7" xfId="32210"/>
    <cellStyle name="RowTitles-Col2 8" xfId="32211"/>
    <cellStyle name="RowTitles-Col2 9" xfId="32212"/>
    <cellStyle name="RowTitles-Detail" xfId="32213"/>
    <cellStyle name="RowTitles-Detail 10" xfId="32214"/>
    <cellStyle name="RowTitles-Detail 11" xfId="32215"/>
    <cellStyle name="RowTitles-Detail 12" xfId="32216"/>
    <cellStyle name="RowTitles-Detail 13" xfId="32217"/>
    <cellStyle name="RowTitles-Detail 14" xfId="32218"/>
    <cellStyle name="RowTitles-Detail 15" xfId="32219"/>
    <cellStyle name="RowTitles-Detail 16" xfId="32220"/>
    <cellStyle name="RowTitles-Detail 17" xfId="32221"/>
    <cellStyle name="RowTitles-Detail 18" xfId="32222"/>
    <cellStyle name="RowTitles-Detail 19" xfId="32223"/>
    <cellStyle name="RowTitles-Detail 2" xfId="32224"/>
    <cellStyle name="RowTitles-Detail 2 10" xfId="32225"/>
    <cellStyle name="RowTitles-Detail 2 11" xfId="32226"/>
    <cellStyle name="RowTitles-Detail 2 12" xfId="32227"/>
    <cellStyle name="RowTitles-Detail 2 13" xfId="32228"/>
    <cellStyle name="RowTitles-Detail 2 14" xfId="32229"/>
    <cellStyle name="RowTitles-Detail 2 15" xfId="32230"/>
    <cellStyle name="RowTitles-Detail 2 16" xfId="32231"/>
    <cellStyle name="RowTitles-Detail 2 17" xfId="32232"/>
    <cellStyle name="RowTitles-Detail 2 18" xfId="32233"/>
    <cellStyle name="RowTitles-Detail 2 19" xfId="32234"/>
    <cellStyle name="RowTitles-Detail 2 2" xfId="32235"/>
    <cellStyle name="RowTitles-Detail 2 2 10" xfId="32236"/>
    <cellStyle name="RowTitles-Detail 2 2 11" xfId="32237"/>
    <cellStyle name="RowTitles-Detail 2 2 12" xfId="32238"/>
    <cellStyle name="RowTitles-Detail 2 2 13" xfId="32239"/>
    <cellStyle name="RowTitles-Detail 2 2 14" xfId="32240"/>
    <cellStyle name="RowTitles-Detail 2 2 15" xfId="32241"/>
    <cellStyle name="RowTitles-Detail 2 2 16" xfId="32242"/>
    <cellStyle name="RowTitles-Detail 2 2 17" xfId="32243"/>
    <cellStyle name="RowTitles-Detail 2 2 18" xfId="32244"/>
    <cellStyle name="RowTitles-Detail 2 2 19" xfId="32245"/>
    <cellStyle name="RowTitles-Detail 2 2 2" xfId="32246"/>
    <cellStyle name="RowTitles-Detail 2 2 20" xfId="32247"/>
    <cellStyle name="RowTitles-Detail 2 2 21" xfId="32248"/>
    <cellStyle name="RowTitles-Detail 2 2 22" xfId="32249"/>
    <cellStyle name="RowTitles-Detail 2 2 23" xfId="32250"/>
    <cellStyle name="RowTitles-Detail 2 2 24" xfId="32251"/>
    <cellStyle name="RowTitles-Detail 2 2 25" xfId="32252"/>
    <cellStyle name="RowTitles-Detail 2 2 26" xfId="32253"/>
    <cellStyle name="RowTitles-Detail 2 2 27" xfId="32254"/>
    <cellStyle name="RowTitles-Detail 2 2 28" xfId="32255"/>
    <cellStyle name="RowTitles-Detail 2 2 29" xfId="32256"/>
    <cellStyle name="RowTitles-Detail 2 2 3" xfId="32257"/>
    <cellStyle name="RowTitles-Detail 2 2 4" xfId="32258"/>
    <cellStyle name="RowTitles-Detail 2 2 5" xfId="32259"/>
    <cellStyle name="RowTitles-Detail 2 2 6" xfId="32260"/>
    <cellStyle name="RowTitles-Detail 2 2 7" xfId="32261"/>
    <cellStyle name="RowTitles-Detail 2 2 8" xfId="32262"/>
    <cellStyle name="RowTitles-Detail 2 2 9" xfId="32263"/>
    <cellStyle name="RowTitles-Detail 2 20" xfId="32264"/>
    <cellStyle name="RowTitles-Detail 2 21" xfId="32265"/>
    <cellStyle name="RowTitles-Detail 2 22" xfId="32266"/>
    <cellStyle name="RowTitles-Detail 2 23" xfId="32267"/>
    <cellStyle name="RowTitles-Detail 2 24" xfId="32268"/>
    <cellStyle name="RowTitles-Detail 2 25" xfId="32269"/>
    <cellStyle name="RowTitles-Detail 2 26" xfId="32270"/>
    <cellStyle name="RowTitles-Detail 2 27" xfId="32271"/>
    <cellStyle name="RowTitles-Detail 2 28" xfId="32272"/>
    <cellStyle name="RowTitles-Detail 2 29" xfId="32273"/>
    <cellStyle name="RowTitles-Detail 2 3" xfId="32274"/>
    <cellStyle name="RowTitles-Detail 2 30" xfId="32275"/>
    <cellStyle name="RowTitles-Detail 2 4" xfId="32276"/>
    <cellStyle name="RowTitles-Detail 2 5" xfId="32277"/>
    <cellStyle name="RowTitles-Detail 2 6" xfId="32278"/>
    <cellStyle name="RowTitles-Detail 2 7" xfId="32279"/>
    <cellStyle name="RowTitles-Detail 2 8" xfId="32280"/>
    <cellStyle name="RowTitles-Detail 2 9" xfId="32281"/>
    <cellStyle name="RowTitles-Detail 20" xfId="32282"/>
    <cellStyle name="RowTitles-Detail 21" xfId="32283"/>
    <cellStyle name="RowTitles-Detail 22" xfId="32284"/>
    <cellStyle name="RowTitles-Detail 23" xfId="32285"/>
    <cellStyle name="RowTitles-Detail 24" xfId="32286"/>
    <cellStyle name="RowTitles-Detail 25" xfId="32287"/>
    <cellStyle name="RowTitles-Detail 26" xfId="32288"/>
    <cellStyle name="RowTitles-Detail 27" xfId="32289"/>
    <cellStyle name="RowTitles-Detail 28" xfId="32290"/>
    <cellStyle name="RowTitles-Detail 29" xfId="32291"/>
    <cellStyle name="RowTitles-Detail 3" xfId="32292"/>
    <cellStyle name="RowTitles-Detail 3 10" xfId="32293"/>
    <cellStyle name="RowTitles-Detail 3 11" xfId="32294"/>
    <cellStyle name="RowTitles-Detail 3 12" xfId="32295"/>
    <cellStyle name="RowTitles-Detail 3 13" xfId="32296"/>
    <cellStyle name="RowTitles-Detail 3 14" xfId="32297"/>
    <cellStyle name="RowTitles-Detail 3 15" xfId="32298"/>
    <cellStyle name="RowTitles-Detail 3 16" xfId="32299"/>
    <cellStyle name="RowTitles-Detail 3 17" xfId="32300"/>
    <cellStyle name="RowTitles-Detail 3 18" xfId="32301"/>
    <cellStyle name="RowTitles-Detail 3 19" xfId="32302"/>
    <cellStyle name="RowTitles-Detail 3 2" xfId="32303"/>
    <cellStyle name="RowTitles-Detail 3 2 10" xfId="32304"/>
    <cellStyle name="RowTitles-Detail 3 2 11" xfId="32305"/>
    <cellStyle name="RowTitles-Detail 3 2 12" xfId="32306"/>
    <cellStyle name="RowTitles-Detail 3 2 13" xfId="32307"/>
    <cellStyle name="RowTitles-Detail 3 2 14" xfId="32308"/>
    <cellStyle name="RowTitles-Detail 3 2 15" xfId="32309"/>
    <cellStyle name="RowTitles-Detail 3 2 16" xfId="32310"/>
    <cellStyle name="RowTitles-Detail 3 2 17" xfId="32311"/>
    <cellStyle name="RowTitles-Detail 3 2 18" xfId="32312"/>
    <cellStyle name="RowTitles-Detail 3 2 19" xfId="32313"/>
    <cellStyle name="RowTitles-Detail 3 2 2" xfId="32314"/>
    <cellStyle name="RowTitles-Detail 3 2 20" xfId="32315"/>
    <cellStyle name="RowTitles-Detail 3 2 21" xfId="32316"/>
    <cellStyle name="RowTitles-Detail 3 2 22" xfId="32317"/>
    <cellStyle name="RowTitles-Detail 3 2 23" xfId="32318"/>
    <cellStyle name="RowTitles-Detail 3 2 24" xfId="32319"/>
    <cellStyle name="RowTitles-Detail 3 2 25" xfId="32320"/>
    <cellStyle name="RowTitles-Detail 3 2 26" xfId="32321"/>
    <cellStyle name="RowTitles-Detail 3 2 27" xfId="32322"/>
    <cellStyle name="RowTitles-Detail 3 2 28" xfId="32323"/>
    <cellStyle name="RowTitles-Detail 3 2 29" xfId="32324"/>
    <cellStyle name="RowTitles-Detail 3 2 3" xfId="32325"/>
    <cellStyle name="RowTitles-Detail 3 2 4" xfId="32326"/>
    <cellStyle name="RowTitles-Detail 3 2 5" xfId="32327"/>
    <cellStyle name="RowTitles-Detail 3 2 6" xfId="32328"/>
    <cellStyle name="RowTitles-Detail 3 2 7" xfId="32329"/>
    <cellStyle name="RowTitles-Detail 3 2 8" xfId="32330"/>
    <cellStyle name="RowTitles-Detail 3 2 9" xfId="32331"/>
    <cellStyle name="RowTitles-Detail 3 20" xfId="32332"/>
    <cellStyle name="RowTitles-Detail 3 21" xfId="32333"/>
    <cellStyle name="RowTitles-Detail 3 22" xfId="32334"/>
    <cellStyle name="RowTitles-Detail 3 23" xfId="32335"/>
    <cellStyle name="RowTitles-Detail 3 24" xfId="32336"/>
    <cellStyle name="RowTitles-Detail 3 25" xfId="32337"/>
    <cellStyle name="RowTitles-Detail 3 26" xfId="32338"/>
    <cellStyle name="RowTitles-Detail 3 27" xfId="32339"/>
    <cellStyle name="RowTitles-Detail 3 28" xfId="32340"/>
    <cellStyle name="RowTitles-Detail 3 29" xfId="32341"/>
    <cellStyle name="RowTitles-Detail 3 3" xfId="32342"/>
    <cellStyle name="RowTitles-Detail 3 30" xfId="32343"/>
    <cellStyle name="RowTitles-Detail 3 4" xfId="32344"/>
    <cellStyle name="RowTitles-Detail 3 5" xfId="32345"/>
    <cellStyle name="RowTitles-Detail 3 6" xfId="32346"/>
    <cellStyle name="RowTitles-Detail 3 7" xfId="32347"/>
    <cellStyle name="RowTitles-Detail 3 8" xfId="32348"/>
    <cellStyle name="RowTitles-Detail 3 9" xfId="32349"/>
    <cellStyle name="RowTitles-Detail 30" xfId="32350"/>
    <cellStyle name="RowTitles-Detail 31" xfId="32351"/>
    <cellStyle name="RowTitles-Detail 32" xfId="32352"/>
    <cellStyle name="RowTitles-Detail 4" xfId="32353"/>
    <cellStyle name="RowTitles-Detail 4 10" xfId="32354"/>
    <cellStyle name="RowTitles-Detail 4 11" xfId="32355"/>
    <cellStyle name="RowTitles-Detail 4 12" xfId="32356"/>
    <cellStyle name="RowTitles-Detail 4 13" xfId="32357"/>
    <cellStyle name="RowTitles-Detail 4 14" xfId="32358"/>
    <cellStyle name="RowTitles-Detail 4 15" xfId="32359"/>
    <cellStyle name="RowTitles-Detail 4 16" xfId="32360"/>
    <cellStyle name="RowTitles-Detail 4 17" xfId="32361"/>
    <cellStyle name="RowTitles-Detail 4 18" xfId="32362"/>
    <cellStyle name="RowTitles-Detail 4 19" xfId="32363"/>
    <cellStyle name="RowTitles-Detail 4 2" xfId="32364"/>
    <cellStyle name="RowTitles-Detail 4 20" xfId="32365"/>
    <cellStyle name="RowTitles-Detail 4 21" xfId="32366"/>
    <cellStyle name="RowTitles-Detail 4 22" xfId="32367"/>
    <cellStyle name="RowTitles-Detail 4 23" xfId="32368"/>
    <cellStyle name="RowTitles-Detail 4 24" xfId="32369"/>
    <cellStyle name="RowTitles-Detail 4 25" xfId="32370"/>
    <cellStyle name="RowTitles-Detail 4 26" xfId="32371"/>
    <cellStyle name="RowTitles-Detail 4 27" xfId="32372"/>
    <cellStyle name="RowTitles-Detail 4 28" xfId="32373"/>
    <cellStyle name="RowTitles-Detail 4 29" xfId="32374"/>
    <cellStyle name="RowTitles-Detail 4 3" xfId="32375"/>
    <cellStyle name="RowTitles-Detail 4 4" xfId="32376"/>
    <cellStyle name="RowTitles-Detail 4 5" xfId="32377"/>
    <cellStyle name="RowTitles-Detail 4 6" xfId="32378"/>
    <cellStyle name="RowTitles-Detail 4 7" xfId="32379"/>
    <cellStyle name="RowTitles-Detail 4 8" xfId="32380"/>
    <cellStyle name="RowTitles-Detail 4 9" xfId="32381"/>
    <cellStyle name="RowTitles-Detail 5" xfId="32382"/>
    <cellStyle name="RowTitles-Detail 6" xfId="32383"/>
    <cellStyle name="RowTitles-Detail 7" xfId="32384"/>
    <cellStyle name="RowTitles-Detail 8" xfId="32385"/>
    <cellStyle name="RowTitles-Detail 9" xfId="32386"/>
    <cellStyle name="Salida" xfId="32387"/>
    <cellStyle name="Salida 10" xfId="32388"/>
    <cellStyle name="Salida 11" xfId="32389"/>
    <cellStyle name="Salida 12" xfId="32390"/>
    <cellStyle name="Salida 13" xfId="32391"/>
    <cellStyle name="Salida 14" xfId="32392"/>
    <cellStyle name="Salida 15" xfId="32393"/>
    <cellStyle name="Salida 16" xfId="32394"/>
    <cellStyle name="Salida 17" xfId="32395"/>
    <cellStyle name="Salida 18" xfId="32396"/>
    <cellStyle name="Salida 19" xfId="32397"/>
    <cellStyle name="Salida 2" xfId="32398"/>
    <cellStyle name="Salida 2 10" xfId="32399"/>
    <cellStyle name="Salida 2 11" xfId="32400"/>
    <cellStyle name="Salida 2 12" xfId="32401"/>
    <cellStyle name="Salida 2 13" xfId="32402"/>
    <cellStyle name="Salida 2 14" xfId="32403"/>
    <cellStyle name="Salida 2 15" xfId="32404"/>
    <cellStyle name="Salida 2 16" xfId="32405"/>
    <cellStyle name="Salida 2 17" xfId="32406"/>
    <cellStyle name="Salida 2 18" xfId="32407"/>
    <cellStyle name="Salida 2 19" xfId="32408"/>
    <cellStyle name="Salida 2 2" xfId="32409"/>
    <cellStyle name="Salida 2 2 10" xfId="32410"/>
    <cellStyle name="Salida 2 2 11" xfId="32411"/>
    <cellStyle name="Salida 2 2 12" xfId="32412"/>
    <cellStyle name="Salida 2 2 13" xfId="32413"/>
    <cellStyle name="Salida 2 2 14" xfId="32414"/>
    <cellStyle name="Salida 2 2 15" xfId="32415"/>
    <cellStyle name="Salida 2 2 16" xfId="32416"/>
    <cellStyle name="Salida 2 2 17" xfId="32417"/>
    <cellStyle name="Salida 2 2 18" xfId="32418"/>
    <cellStyle name="Salida 2 2 19" xfId="32419"/>
    <cellStyle name="Salida 2 2 2" xfId="32420"/>
    <cellStyle name="Salida 2 2 20" xfId="32421"/>
    <cellStyle name="Salida 2 2 21" xfId="32422"/>
    <cellStyle name="Salida 2 2 22" xfId="32423"/>
    <cellStyle name="Salida 2 2 23" xfId="32424"/>
    <cellStyle name="Salida 2 2 24" xfId="32425"/>
    <cellStyle name="Salida 2 2 25" xfId="32426"/>
    <cellStyle name="Salida 2 2 26" xfId="32427"/>
    <cellStyle name="Salida 2 2 27" xfId="32428"/>
    <cellStyle name="Salida 2 2 28" xfId="32429"/>
    <cellStyle name="Salida 2 2 29" xfId="32430"/>
    <cellStyle name="Salida 2 2 3" xfId="32431"/>
    <cellStyle name="Salida 2 2 4" xfId="32432"/>
    <cellStyle name="Salida 2 2 5" xfId="32433"/>
    <cellStyle name="Salida 2 2 6" xfId="32434"/>
    <cellStyle name="Salida 2 2 7" xfId="32435"/>
    <cellStyle name="Salida 2 2 8" xfId="32436"/>
    <cellStyle name="Salida 2 2 9" xfId="32437"/>
    <cellStyle name="Salida 2 20" xfId="32438"/>
    <cellStyle name="Salida 2 21" xfId="32439"/>
    <cellStyle name="Salida 2 22" xfId="32440"/>
    <cellStyle name="Salida 2 23" xfId="32441"/>
    <cellStyle name="Salida 2 24" xfId="32442"/>
    <cellStyle name="Salida 2 25" xfId="32443"/>
    <cellStyle name="Salida 2 26" xfId="32444"/>
    <cellStyle name="Salida 2 27" xfId="32445"/>
    <cellStyle name="Salida 2 28" xfId="32446"/>
    <cellStyle name="Salida 2 29" xfId="32447"/>
    <cellStyle name="Salida 2 3" xfId="32448"/>
    <cellStyle name="Salida 2 30" xfId="32449"/>
    <cellStyle name="Salida 2 4" xfId="32450"/>
    <cellStyle name="Salida 2 5" xfId="32451"/>
    <cellStyle name="Salida 2 6" xfId="32452"/>
    <cellStyle name="Salida 2 7" xfId="32453"/>
    <cellStyle name="Salida 2 8" xfId="32454"/>
    <cellStyle name="Salida 2 9" xfId="32455"/>
    <cellStyle name="Salida 20" xfId="32456"/>
    <cellStyle name="Salida 21" xfId="32457"/>
    <cellStyle name="Salida 22" xfId="32458"/>
    <cellStyle name="Salida 23" xfId="32459"/>
    <cellStyle name="Salida 24" xfId="32460"/>
    <cellStyle name="Salida 25" xfId="32461"/>
    <cellStyle name="Salida 26" xfId="32462"/>
    <cellStyle name="Salida 27" xfId="32463"/>
    <cellStyle name="Salida 28" xfId="32464"/>
    <cellStyle name="Salida 29" xfId="32465"/>
    <cellStyle name="Salida 3" xfId="32466"/>
    <cellStyle name="Salida 3 10" xfId="32467"/>
    <cellStyle name="Salida 3 11" xfId="32468"/>
    <cellStyle name="Salida 3 12" xfId="32469"/>
    <cellStyle name="Salida 3 13" xfId="32470"/>
    <cellStyle name="Salida 3 14" xfId="32471"/>
    <cellStyle name="Salida 3 15" xfId="32472"/>
    <cellStyle name="Salida 3 16" xfId="32473"/>
    <cellStyle name="Salida 3 17" xfId="32474"/>
    <cellStyle name="Salida 3 18" xfId="32475"/>
    <cellStyle name="Salida 3 19" xfId="32476"/>
    <cellStyle name="Salida 3 2" xfId="32477"/>
    <cellStyle name="Salida 3 2 10" xfId="32478"/>
    <cellStyle name="Salida 3 2 11" xfId="32479"/>
    <cellStyle name="Salida 3 2 12" xfId="32480"/>
    <cellStyle name="Salida 3 2 13" xfId="32481"/>
    <cellStyle name="Salida 3 2 14" xfId="32482"/>
    <cellStyle name="Salida 3 2 15" xfId="32483"/>
    <cellStyle name="Salida 3 2 16" xfId="32484"/>
    <cellStyle name="Salida 3 2 17" xfId="32485"/>
    <cellStyle name="Salida 3 2 18" xfId="32486"/>
    <cellStyle name="Salida 3 2 19" xfId="32487"/>
    <cellStyle name="Salida 3 2 2" xfId="32488"/>
    <cellStyle name="Salida 3 2 20" xfId="32489"/>
    <cellStyle name="Salida 3 2 21" xfId="32490"/>
    <cellStyle name="Salida 3 2 22" xfId="32491"/>
    <cellStyle name="Salida 3 2 23" xfId="32492"/>
    <cellStyle name="Salida 3 2 24" xfId="32493"/>
    <cellStyle name="Salida 3 2 25" xfId="32494"/>
    <cellStyle name="Salida 3 2 26" xfId="32495"/>
    <cellStyle name="Salida 3 2 27" xfId="32496"/>
    <cellStyle name="Salida 3 2 28" xfId="32497"/>
    <cellStyle name="Salida 3 2 29" xfId="32498"/>
    <cellStyle name="Salida 3 2 3" xfId="32499"/>
    <cellStyle name="Salida 3 2 4" xfId="32500"/>
    <cellStyle name="Salida 3 2 5" xfId="32501"/>
    <cellStyle name="Salida 3 2 6" xfId="32502"/>
    <cellStyle name="Salida 3 2 7" xfId="32503"/>
    <cellStyle name="Salida 3 2 8" xfId="32504"/>
    <cellStyle name="Salida 3 2 9" xfId="32505"/>
    <cellStyle name="Salida 3 20" xfId="32506"/>
    <cellStyle name="Salida 3 21" xfId="32507"/>
    <cellStyle name="Salida 3 22" xfId="32508"/>
    <cellStyle name="Salida 3 23" xfId="32509"/>
    <cellStyle name="Salida 3 24" xfId="32510"/>
    <cellStyle name="Salida 3 25" xfId="32511"/>
    <cellStyle name="Salida 3 26" xfId="32512"/>
    <cellStyle name="Salida 3 27" xfId="32513"/>
    <cellStyle name="Salida 3 28" xfId="32514"/>
    <cellStyle name="Salida 3 29" xfId="32515"/>
    <cellStyle name="Salida 3 3" xfId="32516"/>
    <cellStyle name="Salida 3 30" xfId="32517"/>
    <cellStyle name="Salida 3 4" xfId="32518"/>
    <cellStyle name="Salida 3 5" xfId="32519"/>
    <cellStyle name="Salida 3 6" xfId="32520"/>
    <cellStyle name="Salida 3 7" xfId="32521"/>
    <cellStyle name="Salida 3 8" xfId="32522"/>
    <cellStyle name="Salida 3 9" xfId="32523"/>
    <cellStyle name="Salida 30" xfId="32524"/>
    <cellStyle name="Salida 31" xfId="32525"/>
    <cellStyle name="Salida 32" xfId="32526"/>
    <cellStyle name="Salida 4" xfId="32527"/>
    <cellStyle name="Salida 4 10" xfId="32528"/>
    <cellStyle name="Salida 4 11" xfId="32529"/>
    <cellStyle name="Salida 4 12" xfId="32530"/>
    <cellStyle name="Salida 4 13" xfId="32531"/>
    <cellStyle name="Salida 4 14" xfId="32532"/>
    <cellStyle name="Salida 4 15" xfId="32533"/>
    <cellStyle name="Salida 4 16" xfId="32534"/>
    <cellStyle name="Salida 4 17" xfId="32535"/>
    <cellStyle name="Salida 4 18" xfId="32536"/>
    <cellStyle name="Salida 4 19" xfId="32537"/>
    <cellStyle name="Salida 4 2" xfId="32538"/>
    <cellStyle name="Salida 4 20" xfId="32539"/>
    <cellStyle name="Salida 4 21" xfId="32540"/>
    <cellStyle name="Salida 4 22" xfId="32541"/>
    <cellStyle name="Salida 4 23" xfId="32542"/>
    <cellStyle name="Salida 4 24" xfId="32543"/>
    <cellStyle name="Salida 4 25" xfId="32544"/>
    <cellStyle name="Salida 4 26" xfId="32545"/>
    <cellStyle name="Salida 4 27" xfId="32546"/>
    <cellStyle name="Salida 4 28" xfId="32547"/>
    <cellStyle name="Salida 4 29" xfId="32548"/>
    <cellStyle name="Salida 4 3" xfId="32549"/>
    <cellStyle name="Salida 4 4" xfId="32550"/>
    <cellStyle name="Salida 4 5" xfId="32551"/>
    <cellStyle name="Salida 4 6" xfId="32552"/>
    <cellStyle name="Salida 4 7" xfId="32553"/>
    <cellStyle name="Salida 4 8" xfId="32554"/>
    <cellStyle name="Salida 4 9" xfId="32555"/>
    <cellStyle name="Salida 5" xfId="32556"/>
    <cellStyle name="Salida 6" xfId="32557"/>
    <cellStyle name="Salida 7" xfId="32558"/>
    <cellStyle name="Salida 8" xfId="32559"/>
    <cellStyle name="Salida 9" xfId="32560"/>
    <cellStyle name="Sammenkædet celle 2" xfId="32561"/>
    <cellStyle name="sample" xfId="32562"/>
    <cellStyle name="sample 2" xfId="32563"/>
    <cellStyle name="SAPBEXaggData" xfId="32564"/>
    <cellStyle name="SAPBEXaggData 2" xfId="32565"/>
    <cellStyle name="SAPBEXaggData 2 10" xfId="32566"/>
    <cellStyle name="SAPBEXaggData 2 10 10" xfId="32567"/>
    <cellStyle name="SAPBEXaggData 2 10 11" xfId="32568"/>
    <cellStyle name="SAPBEXaggData 2 10 12" xfId="32569"/>
    <cellStyle name="SAPBEXaggData 2 10 13" xfId="32570"/>
    <cellStyle name="SAPBEXaggData 2 10 14" xfId="32571"/>
    <cellStyle name="SAPBEXaggData 2 10 15" xfId="32572"/>
    <cellStyle name="SAPBEXaggData 2 10 16" xfId="32573"/>
    <cellStyle name="SAPBEXaggData 2 10 17" xfId="32574"/>
    <cellStyle name="SAPBEXaggData 2 10 18" xfId="32575"/>
    <cellStyle name="SAPBEXaggData 2 10 19" xfId="32576"/>
    <cellStyle name="SAPBEXaggData 2 10 2" xfId="32577"/>
    <cellStyle name="SAPBEXaggData 2 10 2 10" xfId="32578"/>
    <cellStyle name="SAPBEXaggData 2 10 2 11" xfId="32579"/>
    <cellStyle name="SAPBEXaggData 2 10 2 12" xfId="32580"/>
    <cellStyle name="SAPBEXaggData 2 10 2 13" xfId="32581"/>
    <cellStyle name="SAPBEXaggData 2 10 2 14" xfId="32582"/>
    <cellStyle name="SAPBEXaggData 2 10 2 15" xfId="32583"/>
    <cellStyle name="SAPBEXaggData 2 10 2 16" xfId="32584"/>
    <cellStyle name="SAPBEXaggData 2 10 2 17" xfId="32585"/>
    <cellStyle name="SAPBEXaggData 2 10 2 18" xfId="32586"/>
    <cellStyle name="SAPBEXaggData 2 10 2 19" xfId="32587"/>
    <cellStyle name="SAPBEXaggData 2 10 2 2" xfId="32588"/>
    <cellStyle name="SAPBEXaggData 2 10 2 20" xfId="32589"/>
    <cellStyle name="SAPBEXaggData 2 10 2 21" xfId="32590"/>
    <cellStyle name="SAPBEXaggData 2 10 2 22" xfId="32591"/>
    <cellStyle name="SAPBEXaggData 2 10 2 23" xfId="32592"/>
    <cellStyle name="SAPBEXaggData 2 10 2 24" xfId="32593"/>
    <cellStyle name="SAPBEXaggData 2 10 2 25" xfId="32594"/>
    <cellStyle name="SAPBEXaggData 2 10 2 26" xfId="32595"/>
    <cellStyle name="SAPBEXaggData 2 10 2 27" xfId="32596"/>
    <cellStyle name="SAPBEXaggData 2 10 2 28" xfId="32597"/>
    <cellStyle name="SAPBEXaggData 2 10 2 29" xfId="32598"/>
    <cellStyle name="SAPBEXaggData 2 10 2 3" xfId="32599"/>
    <cellStyle name="SAPBEXaggData 2 10 2 4" xfId="32600"/>
    <cellStyle name="SAPBEXaggData 2 10 2 5" xfId="32601"/>
    <cellStyle name="SAPBEXaggData 2 10 2 6" xfId="32602"/>
    <cellStyle name="SAPBEXaggData 2 10 2 7" xfId="32603"/>
    <cellStyle name="SAPBEXaggData 2 10 2 8" xfId="32604"/>
    <cellStyle name="SAPBEXaggData 2 10 2 9" xfId="32605"/>
    <cellStyle name="SAPBEXaggData 2 10 20" xfId="32606"/>
    <cellStyle name="SAPBEXaggData 2 10 21" xfId="32607"/>
    <cellStyle name="SAPBEXaggData 2 10 22" xfId="32608"/>
    <cellStyle name="SAPBEXaggData 2 10 23" xfId="32609"/>
    <cellStyle name="SAPBEXaggData 2 10 24" xfId="32610"/>
    <cellStyle name="SAPBEXaggData 2 10 25" xfId="32611"/>
    <cellStyle name="SAPBEXaggData 2 10 26" xfId="32612"/>
    <cellStyle name="SAPBEXaggData 2 10 27" xfId="32613"/>
    <cellStyle name="SAPBEXaggData 2 10 28" xfId="32614"/>
    <cellStyle name="SAPBEXaggData 2 10 29" xfId="32615"/>
    <cellStyle name="SAPBEXaggData 2 10 3" xfId="32616"/>
    <cellStyle name="SAPBEXaggData 2 10 30" xfId="32617"/>
    <cellStyle name="SAPBEXaggData 2 10 4" xfId="32618"/>
    <cellStyle name="SAPBEXaggData 2 10 5" xfId="32619"/>
    <cellStyle name="SAPBEXaggData 2 10 6" xfId="32620"/>
    <cellStyle name="SAPBEXaggData 2 10 7" xfId="32621"/>
    <cellStyle name="SAPBEXaggData 2 10 8" xfId="32622"/>
    <cellStyle name="SAPBEXaggData 2 10 9" xfId="32623"/>
    <cellStyle name="SAPBEXaggData 2 11" xfId="32624"/>
    <cellStyle name="SAPBEXaggData 2 11 10" xfId="32625"/>
    <cellStyle name="SAPBEXaggData 2 11 11" xfId="32626"/>
    <cellStyle name="SAPBEXaggData 2 11 12" xfId="32627"/>
    <cellStyle name="SAPBEXaggData 2 11 13" xfId="32628"/>
    <cellStyle name="SAPBEXaggData 2 11 14" xfId="32629"/>
    <cellStyle name="SAPBEXaggData 2 11 15" xfId="32630"/>
    <cellStyle name="SAPBEXaggData 2 11 16" xfId="32631"/>
    <cellStyle name="SAPBEXaggData 2 11 17" xfId="32632"/>
    <cellStyle name="SAPBEXaggData 2 11 18" xfId="32633"/>
    <cellStyle name="SAPBEXaggData 2 11 19" xfId="32634"/>
    <cellStyle name="SAPBEXaggData 2 11 2" xfId="32635"/>
    <cellStyle name="SAPBEXaggData 2 11 2 10" xfId="32636"/>
    <cellStyle name="SAPBEXaggData 2 11 2 11" xfId="32637"/>
    <cellStyle name="SAPBEXaggData 2 11 2 12" xfId="32638"/>
    <cellStyle name="SAPBEXaggData 2 11 2 13" xfId="32639"/>
    <cellStyle name="SAPBEXaggData 2 11 2 14" xfId="32640"/>
    <cellStyle name="SAPBEXaggData 2 11 2 15" xfId="32641"/>
    <cellStyle name="SAPBEXaggData 2 11 2 16" xfId="32642"/>
    <cellStyle name="SAPBEXaggData 2 11 2 17" xfId="32643"/>
    <cellStyle name="SAPBEXaggData 2 11 2 18" xfId="32644"/>
    <cellStyle name="SAPBEXaggData 2 11 2 19" xfId="32645"/>
    <cellStyle name="SAPBEXaggData 2 11 2 2" xfId="32646"/>
    <cellStyle name="SAPBEXaggData 2 11 2 20" xfId="32647"/>
    <cellStyle name="SAPBEXaggData 2 11 2 21" xfId="32648"/>
    <cellStyle name="SAPBEXaggData 2 11 2 22" xfId="32649"/>
    <cellStyle name="SAPBEXaggData 2 11 2 23" xfId="32650"/>
    <cellStyle name="SAPBEXaggData 2 11 2 24" xfId="32651"/>
    <cellStyle name="SAPBEXaggData 2 11 2 25" xfId="32652"/>
    <cellStyle name="SAPBEXaggData 2 11 2 26" xfId="32653"/>
    <cellStyle name="SAPBEXaggData 2 11 2 27" xfId="32654"/>
    <cellStyle name="SAPBEXaggData 2 11 2 28" xfId="32655"/>
    <cellStyle name="SAPBEXaggData 2 11 2 29" xfId="32656"/>
    <cellStyle name="SAPBEXaggData 2 11 2 3" xfId="32657"/>
    <cellStyle name="SAPBEXaggData 2 11 2 4" xfId="32658"/>
    <cellStyle name="SAPBEXaggData 2 11 2 5" xfId="32659"/>
    <cellStyle name="SAPBEXaggData 2 11 2 6" xfId="32660"/>
    <cellStyle name="SAPBEXaggData 2 11 2 7" xfId="32661"/>
    <cellStyle name="SAPBEXaggData 2 11 2 8" xfId="32662"/>
    <cellStyle name="SAPBEXaggData 2 11 2 9" xfId="32663"/>
    <cellStyle name="SAPBEXaggData 2 11 20" xfId="32664"/>
    <cellStyle name="SAPBEXaggData 2 11 21" xfId="32665"/>
    <cellStyle name="SAPBEXaggData 2 11 22" xfId="32666"/>
    <cellStyle name="SAPBEXaggData 2 11 23" xfId="32667"/>
    <cellStyle name="SAPBEXaggData 2 11 24" xfId="32668"/>
    <cellStyle name="SAPBEXaggData 2 11 25" xfId="32669"/>
    <cellStyle name="SAPBEXaggData 2 11 26" xfId="32670"/>
    <cellStyle name="SAPBEXaggData 2 11 27" xfId="32671"/>
    <cellStyle name="SAPBEXaggData 2 11 28" xfId="32672"/>
    <cellStyle name="SAPBEXaggData 2 11 29" xfId="32673"/>
    <cellStyle name="SAPBEXaggData 2 11 3" xfId="32674"/>
    <cellStyle name="SAPBEXaggData 2 11 30" xfId="32675"/>
    <cellStyle name="SAPBEXaggData 2 11 4" xfId="32676"/>
    <cellStyle name="SAPBEXaggData 2 11 5" xfId="32677"/>
    <cellStyle name="SAPBEXaggData 2 11 6" xfId="32678"/>
    <cellStyle name="SAPBEXaggData 2 11 7" xfId="32679"/>
    <cellStyle name="SAPBEXaggData 2 11 8" xfId="32680"/>
    <cellStyle name="SAPBEXaggData 2 11 9" xfId="32681"/>
    <cellStyle name="SAPBEXaggData 2 12" xfId="32682"/>
    <cellStyle name="SAPBEXaggData 2 12 10" xfId="32683"/>
    <cellStyle name="SAPBEXaggData 2 12 11" xfId="32684"/>
    <cellStyle name="SAPBEXaggData 2 12 12" xfId="32685"/>
    <cellStyle name="SAPBEXaggData 2 12 13" xfId="32686"/>
    <cellStyle name="SAPBEXaggData 2 12 14" xfId="32687"/>
    <cellStyle name="SAPBEXaggData 2 12 15" xfId="32688"/>
    <cellStyle name="SAPBEXaggData 2 12 16" xfId="32689"/>
    <cellStyle name="SAPBEXaggData 2 12 17" xfId="32690"/>
    <cellStyle name="SAPBEXaggData 2 12 18" xfId="32691"/>
    <cellStyle name="SAPBEXaggData 2 12 19" xfId="32692"/>
    <cellStyle name="SAPBEXaggData 2 12 2" xfId="32693"/>
    <cellStyle name="SAPBEXaggData 2 12 2 10" xfId="32694"/>
    <cellStyle name="SAPBEXaggData 2 12 2 11" xfId="32695"/>
    <cellStyle name="SAPBEXaggData 2 12 2 12" xfId="32696"/>
    <cellStyle name="SAPBEXaggData 2 12 2 13" xfId="32697"/>
    <cellStyle name="SAPBEXaggData 2 12 2 14" xfId="32698"/>
    <cellStyle name="SAPBEXaggData 2 12 2 15" xfId="32699"/>
    <cellStyle name="SAPBEXaggData 2 12 2 16" xfId="32700"/>
    <cellStyle name="SAPBEXaggData 2 12 2 17" xfId="32701"/>
    <cellStyle name="SAPBEXaggData 2 12 2 18" xfId="32702"/>
    <cellStyle name="SAPBEXaggData 2 12 2 19" xfId="32703"/>
    <cellStyle name="SAPBEXaggData 2 12 2 2" xfId="32704"/>
    <cellStyle name="SAPBEXaggData 2 12 2 20" xfId="32705"/>
    <cellStyle name="SAPBEXaggData 2 12 2 21" xfId="32706"/>
    <cellStyle name="SAPBEXaggData 2 12 2 22" xfId="32707"/>
    <cellStyle name="SAPBEXaggData 2 12 2 23" xfId="32708"/>
    <cellStyle name="SAPBEXaggData 2 12 2 24" xfId="32709"/>
    <cellStyle name="SAPBEXaggData 2 12 2 25" xfId="32710"/>
    <cellStyle name="SAPBEXaggData 2 12 2 26" xfId="32711"/>
    <cellStyle name="SAPBEXaggData 2 12 2 27" xfId="32712"/>
    <cellStyle name="SAPBEXaggData 2 12 2 28" xfId="32713"/>
    <cellStyle name="SAPBEXaggData 2 12 2 29" xfId="32714"/>
    <cellStyle name="SAPBEXaggData 2 12 2 3" xfId="32715"/>
    <cellStyle name="SAPBEXaggData 2 12 2 4" xfId="32716"/>
    <cellStyle name="SAPBEXaggData 2 12 2 5" xfId="32717"/>
    <cellStyle name="SAPBEXaggData 2 12 2 6" xfId="32718"/>
    <cellStyle name="SAPBEXaggData 2 12 2 7" xfId="32719"/>
    <cellStyle name="SAPBEXaggData 2 12 2 8" xfId="32720"/>
    <cellStyle name="SAPBEXaggData 2 12 2 9" xfId="32721"/>
    <cellStyle name="SAPBEXaggData 2 12 20" xfId="32722"/>
    <cellStyle name="SAPBEXaggData 2 12 21" xfId="32723"/>
    <cellStyle name="SAPBEXaggData 2 12 22" xfId="32724"/>
    <cellStyle name="SAPBEXaggData 2 12 23" xfId="32725"/>
    <cellStyle name="SAPBEXaggData 2 12 24" xfId="32726"/>
    <cellStyle name="SAPBEXaggData 2 12 25" xfId="32727"/>
    <cellStyle name="SAPBEXaggData 2 12 26" xfId="32728"/>
    <cellStyle name="SAPBEXaggData 2 12 27" xfId="32729"/>
    <cellStyle name="SAPBEXaggData 2 12 28" xfId="32730"/>
    <cellStyle name="SAPBEXaggData 2 12 29" xfId="32731"/>
    <cellStyle name="SAPBEXaggData 2 12 3" xfId="32732"/>
    <cellStyle name="SAPBEXaggData 2 12 30" xfId="32733"/>
    <cellStyle name="SAPBEXaggData 2 12 4" xfId="32734"/>
    <cellStyle name="SAPBEXaggData 2 12 5" xfId="32735"/>
    <cellStyle name="SAPBEXaggData 2 12 6" xfId="32736"/>
    <cellStyle name="SAPBEXaggData 2 12 7" xfId="32737"/>
    <cellStyle name="SAPBEXaggData 2 12 8" xfId="32738"/>
    <cellStyle name="SAPBEXaggData 2 12 9" xfId="32739"/>
    <cellStyle name="SAPBEXaggData 2 13" xfId="32740"/>
    <cellStyle name="SAPBEXaggData 2 13 10" xfId="32741"/>
    <cellStyle name="SAPBEXaggData 2 13 11" xfId="32742"/>
    <cellStyle name="SAPBEXaggData 2 13 12" xfId="32743"/>
    <cellStyle name="SAPBEXaggData 2 13 13" xfId="32744"/>
    <cellStyle name="SAPBEXaggData 2 13 14" xfId="32745"/>
    <cellStyle name="SAPBEXaggData 2 13 15" xfId="32746"/>
    <cellStyle name="SAPBEXaggData 2 13 16" xfId="32747"/>
    <cellStyle name="SAPBEXaggData 2 13 17" xfId="32748"/>
    <cellStyle name="SAPBEXaggData 2 13 18" xfId="32749"/>
    <cellStyle name="SAPBEXaggData 2 13 19" xfId="32750"/>
    <cellStyle name="SAPBEXaggData 2 13 2" xfId="32751"/>
    <cellStyle name="SAPBEXaggData 2 13 2 10" xfId="32752"/>
    <cellStyle name="SAPBEXaggData 2 13 2 11" xfId="32753"/>
    <cellStyle name="SAPBEXaggData 2 13 2 12" xfId="32754"/>
    <cellStyle name="SAPBEXaggData 2 13 2 13" xfId="32755"/>
    <cellStyle name="SAPBEXaggData 2 13 2 14" xfId="32756"/>
    <cellStyle name="SAPBEXaggData 2 13 2 15" xfId="32757"/>
    <cellStyle name="SAPBEXaggData 2 13 2 16" xfId="32758"/>
    <cellStyle name="SAPBEXaggData 2 13 2 17" xfId="32759"/>
    <cellStyle name="SAPBEXaggData 2 13 2 18" xfId="32760"/>
    <cellStyle name="SAPBEXaggData 2 13 2 19" xfId="32761"/>
    <cellStyle name="SAPBEXaggData 2 13 2 2" xfId="32762"/>
    <cellStyle name="SAPBEXaggData 2 13 2 20" xfId="32763"/>
    <cellStyle name="SAPBEXaggData 2 13 2 21" xfId="32764"/>
    <cellStyle name="SAPBEXaggData 2 13 2 22" xfId="32765"/>
    <cellStyle name="SAPBEXaggData 2 13 2 23" xfId="32766"/>
    <cellStyle name="SAPBEXaggData 2 13 2 24" xfId="32767"/>
    <cellStyle name="SAPBEXaggData 2 13 2 25" xfId="32768"/>
    <cellStyle name="SAPBEXaggData 2 13 2 26" xfId="32769"/>
    <cellStyle name="SAPBEXaggData 2 13 2 27" xfId="32770"/>
    <cellStyle name="SAPBEXaggData 2 13 2 28" xfId="32771"/>
    <cellStyle name="SAPBEXaggData 2 13 2 29" xfId="32772"/>
    <cellStyle name="SAPBEXaggData 2 13 2 3" xfId="32773"/>
    <cellStyle name="SAPBEXaggData 2 13 2 4" xfId="32774"/>
    <cellStyle name="SAPBEXaggData 2 13 2 5" xfId="32775"/>
    <cellStyle name="SAPBEXaggData 2 13 2 6" xfId="32776"/>
    <cellStyle name="SAPBEXaggData 2 13 2 7" xfId="32777"/>
    <cellStyle name="SAPBEXaggData 2 13 2 8" xfId="32778"/>
    <cellStyle name="SAPBEXaggData 2 13 2 9" xfId="32779"/>
    <cellStyle name="SAPBEXaggData 2 13 20" xfId="32780"/>
    <cellStyle name="SAPBEXaggData 2 13 21" xfId="32781"/>
    <cellStyle name="SAPBEXaggData 2 13 22" xfId="32782"/>
    <cellStyle name="SAPBEXaggData 2 13 23" xfId="32783"/>
    <cellStyle name="SAPBEXaggData 2 13 24" xfId="32784"/>
    <cellStyle name="SAPBEXaggData 2 13 25" xfId="32785"/>
    <cellStyle name="SAPBEXaggData 2 13 26" xfId="32786"/>
    <cellStyle name="SAPBEXaggData 2 13 27" xfId="32787"/>
    <cellStyle name="SAPBEXaggData 2 13 28" xfId="32788"/>
    <cellStyle name="SAPBEXaggData 2 13 29" xfId="32789"/>
    <cellStyle name="SAPBEXaggData 2 13 3" xfId="32790"/>
    <cellStyle name="SAPBEXaggData 2 13 30" xfId="32791"/>
    <cellStyle name="SAPBEXaggData 2 13 4" xfId="32792"/>
    <cellStyle name="SAPBEXaggData 2 13 5" xfId="32793"/>
    <cellStyle name="SAPBEXaggData 2 13 6" xfId="32794"/>
    <cellStyle name="SAPBEXaggData 2 13 7" xfId="32795"/>
    <cellStyle name="SAPBEXaggData 2 13 8" xfId="32796"/>
    <cellStyle name="SAPBEXaggData 2 13 9" xfId="32797"/>
    <cellStyle name="SAPBEXaggData 2 14" xfId="32798"/>
    <cellStyle name="SAPBEXaggData 2 14 10" xfId="32799"/>
    <cellStyle name="SAPBEXaggData 2 14 11" xfId="32800"/>
    <cellStyle name="SAPBEXaggData 2 14 12" xfId="32801"/>
    <cellStyle name="SAPBEXaggData 2 14 13" xfId="32802"/>
    <cellStyle name="SAPBEXaggData 2 14 14" xfId="32803"/>
    <cellStyle name="SAPBEXaggData 2 14 15" xfId="32804"/>
    <cellStyle name="SAPBEXaggData 2 14 16" xfId="32805"/>
    <cellStyle name="SAPBEXaggData 2 14 17" xfId="32806"/>
    <cellStyle name="SAPBEXaggData 2 14 18" xfId="32807"/>
    <cellStyle name="SAPBEXaggData 2 14 19" xfId="32808"/>
    <cellStyle name="SAPBEXaggData 2 14 2" xfId="32809"/>
    <cellStyle name="SAPBEXaggData 2 14 2 10" xfId="32810"/>
    <cellStyle name="SAPBEXaggData 2 14 2 11" xfId="32811"/>
    <cellStyle name="SAPBEXaggData 2 14 2 12" xfId="32812"/>
    <cellStyle name="SAPBEXaggData 2 14 2 13" xfId="32813"/>
    <cellStyle name="SAPBEXaggData 2 14 2 14" xfId="32814"/>
    <cellStyle name="SAPBEXaggData 2 14 2 15" xfId="32815"/>
    <cellStyle name="SAPBEXaggData 2 14 2 16" xfId="32816"/>
    <cellStyle name="SAPBEXaggData 2 14 2 17" xfId="32817"/>
    <cellStyle name="SAPBEXaggData 2 14 2 18" xfId="32818"/>
    <cellStyle name="SAPBEXaggData 2 14 2 19" xfId="32819"/>
    <cellStyle name="SAPBEXaggData 2 14 2 2" xfId="32820"/>
    <cellStyle name="SAPBEXaggData 2 14 2 20" xfId="32821"/>
    <cellStyle name="SAPBEXaggData 2 14 2 21" xfId="32822"/>
    <cellStyle name="SAPBEXaggData 2 14 2 22" xfId="32823"/>
    <cellStyle name="SAPBEXaggData 2 14 2 23" xfId="32824"/>
    <cellStyle name="SAPBEXaggData 2 14 2 24" xfId="32825"/>
    <cellStyle name="SAPBEXaggData 2 14 2 25" xfId="32826"/>
    <cellStyle name="SAPBEXaggData 2 14 2 26" xfId="32827"/>
    <cellStyle name="SAPBEXaggData 2 14 2 27" xfId="32828"/>
    <cellStyle name="SAPBEXaggData 2 14 2 28" xfId="32829"/>
    <cellStyle name="SAPBEXaggData 2 14 2 29" xfId="32830"/>
    <cellStyle name="SAPBEXaggData 2 14 2 3" xfId="32831"/>
    <cellStyle name="SAPBEXaggData 2 14 2 4" xfId="32832"/>
    <cellStyle name="SAPBEXaggData 2 14 2 5" xfId="32833"/>
    <cellStyle name="SAPBEXaggData 2 14 2 6" xfId="32834"/>
    <cellStyle name="SAPBEXaggData 2 14 2 7" xfId="32835"/>
    <cellStyle name="SAPBEXaggData 2 14 2 8" xfId="32836"/>
    <cellStyle name="SAPBEXaggData 2 14 2 9" xfId="32837"/>
    <cellStyle name="SAPBEXaggData 2 14 20" xfId="32838"/>
    <cellStyle name="SAPBEXaggData 2 14 21" xfId="32839"/>
    <cellStyle name="SAPBEXaggData 2 14 22" xfId="32840"/>
    <cellStyle name="SAPBEXaggData 2 14 23" xfId="32841"/>
    <cellStyle name="SAPBEXaggData 2 14 24" xfId="32842"/>
    <cellStyle name="SAPBEXaggData 2 14 25" xfId="32843"/>
    <cellStyle name="SAPBEXaggData 2 14 26" xfId="32844"/>
    <cellStyle name="SAPBEXaggData 2 14 27" xfId="32845"/>
    <cellStyle name="SAPBEXaggData 2 14 28" xfId="32846"/>
    <cellStyle name="SAPBEXaggData 2 14 29" xfId="32847"/>
    <cellStyle name="SAPBEXaggData 2 14 3" xfId="32848"/>
    <cellStyle name="SAPBEXaggData 2 14 30" xfId="32849"/>
    <cellStyle name="SAPBEXaggData 2 14 4" xfId="32850"/>
    <cellStyle name="SAPBEXaggData 2 14 5" xfId="32851"/>
    <cellStyle name="SAPBEXaggData 2 14 6" xfId="32852"/>
    <cellStyle name="SAPBEXaggData 2 14 7" xfId="32853"/>
    <cellStyle name="SAPBEXaggData 2 14 8" xfId="32854"/>
    <cellStyle name="SAPBEXaggData 2 14 9" xfId="32855"/>
    <cellStyle name="SAPBEXaggData 2 15" xfId="32856"/>
    <cellStyle name="SAPBEXaggData 2 15 10" xfId="32857"/>
    <cellStyle name="SAPBEXaggData 2 15 11" xfId="32858"/>
    <cellStyle name="SAPBEXaggData 2 15 12" xfId="32859"/>
    <cellStyle name="SAPBEXaggData 2 15 13" xfId="32860"/>
    <cellStyle name="SAPBEXaggData 2 15 14" xfId="32861"/>
    <cellStyle name="SAPBEXaggData 2 15 15" xfId="32862"/>
    <cellStyle name="SAPBEXaggData 2 15 16" xfId="32863"/>
    <cellStyle name="SAPBEXaggData 2 15 17" xfId="32864"/>
    <cellStyle name="SAPBEXaggData 2 15 18" xfId="32865"/>
    <cellStyle name="SAPBEXaggData 2 15 19" xfId="32866"/>
    <cellStyle name="SAPBEXaggData 2 15 2" xfId="32867"/>
    <cellStyle name="SAPBEXaggData 2 15 2 10" xfId="32868"/>
    <cellStyle name="SAPBEXaggData 2 15 2 11" xfId="32869"/>
    <cellStyle name="SAPBEXaggData 2 15 2 12" xfId="32870"/>
    <cellStyle name="SAPBEXaggData 2 15 2 13" xfId="32871"/>
    <cellStyle name="SAPBEXaggData 2 15 2 14" xfId="32872"/>
    <cellStyle name="SAPBEXaggData 2 15 2 15" xfId="32873"/>
    <cellStyle name="SAPBEXaggData 2 15 2 16" xfId="32874"/>
    <cellStyle name="SAPBEXaggData 2 15 2 17" xfId="32875"/>
    <cellStyle name="SAPBEXaggData 2 15 2 18" xfId="32876"/>
    <cellStyle name="SAPBEXaggData 2 15 2 19" xfId="32877"/>
    <cellStyle name="SAPBEXaggData 2 15 2 2" xfId="32878"/>
    <cellStyle name="SAPBEXaggData 2 15 2 20" xfId="32879"/>
    <cellStyle name="SAPBEXaggData 2 15 2 21" xfId="32880"/>
    <cellStyle name="SAPBEXaggData 2 15 2 22" xfId="32881"/>
    <cellStyle name="SAPBEXaggData 2 15 2 23" xfId="32882"/>
    <cellStyle name="SAPBEXaggData 2 15 2 24" xfId="32883"/>
    <cellStyle name="SAPBEXaggData 2 15 2 25" xfId="32884"/>
    <cellStyle name="SAPBEXaggData 2 15 2 26" xfId="32885"/>
    <cellStyle name="SAPBEXaggData 2 15 2 27" xfId="32886"/>
    <cellStyle name="SAPBEXaggData 2 15 2 28" xfId="32887"/>
    <cellStyle name="SAPBEXaggData 2 15 2 29" xfId="32888"/>
    <cellStyle name="SAPBEXaggData 2 15 2 3" xfId="32889"/>
    <cellStyle name="SAPBEXaggData 2 15 2 4" xfId="32890"/>
    <cellStyle name="SAPBEXaggData 2 15 2 5" xfId="32891"/>
    <cellStyle name="SAPBEXaggData 2 15 2 6" xfId="32892"/>
    <cellStyle name="SAPBEXaggData 2 15 2 7" xfId="32893"/>
    <cellStyle name="SAPBEXaggData 2 15 2 8" xfId="32894"/>
    <cellStyle name="SAPBEXaggData 2 15 2 9" xfId="32895"/>
    <cellStyle name="SAPBEXaggData 2 15 20" xfId="32896"/>
    <cellStyle name="SAPBEXaggData 2 15 21" xfId="32897"/>
    <cellStyle name="SAPBEXaggData 2 15 22" xfId="32898"/>
    <cellStyle name="SAPBEXaggData 2 15 23" xfId="32899"/>
    <cellStyle name="SAPBEXaggData 2 15 24" xfId="32900"/>
    <cellStyle name="SAPBEXaggData 2 15 25" xfId="32901"/>
    <cellStyle name="SAPBEXaggData 2 15 26" xfId="32902"/>
    <cellStyle name="SAPBEXaggData 2 15 27" xfId="32903"/>
    <cellStyle name="SAPBEXaggData 2 15 28" xfId="32904"/>
    <cellStyle name="SAPBEXaggData 2 15 29" xfId="32905"/>
    <cellStyle name="SAPBEXaggData 2 15 3" xfId="32906"/>
    <cellStyle name="SAPBEXaggData 2 15 30" xfId="32907"/>
    <cellStyle name="SAPBEXaggData 2 15 4" xfId="32908"/>
    <cellStyle name="SAPBEXaggData 2 15 5" xfId="32909"/>
    <cellStyle name="SAPBEXaggData 2 15 6" xfId="32910"/>
    <cellStyle name="SAPBEXaggData 2 15 7" xfId="32911"/>
    <cellStyle name="SAPBEXaggData 2 15 8" xfId="32912"/>
    <cellStyle name="SAPBEXaggData 2 15 9" xfId="32913"/>
    <cellStyle name="SAPBEXaggData 2 16" xfId="32914"/>
    <cellStyle name="SAPBEXaggData 2 16 10" xfId="32915"/>
    <cellStyle name="SAPBEXaggData 2 16 11" xfId="32916"/>
    <cellStyle name="SAPBEXaggData 2 16 12" xfId="32917"/>
    <cellStyle name="SAPBEXaggData 2 16 13" xfId="32918"/>
    <cellStyle name="SAPBEXaggData 2 16 14" xfId="32919"/>
    <cellStyle name="SAPBEXaggData 2 16 15" xfId="32920"/>
    <cellStyle name="SAPBEXaggData 2 16 16" xfId="32921"/>
    <cellStyle name="SAPBEXaggData 2 16 17" xfId="32922"/>
    <cellStyle name="SAPBEXaggData 2 16 18" xfId="32923"/>
    <cellStyle name="SAPBEXaggData 2 16 19" xfId="32924"/>
    <cellStyle name="SAPBEXaggData 2 16 2" xfId="32925"/>
    <cellStyle name="SAPBEXaggData 2 16 2 10" xfId="32926"/>
    <cellStyle name="SAPBEXaggData 2 16 2 11" xfId="32927"/>
    <cellStyle name="SAPBEXaggData 2 16 2 12" xfId="32928"/>
    <cellStyle name="SAPBEXaggData 2 16 2 13" xfId="32929"/>
    <cellStyle name="SAPBEXaggData 2 16 2 14" xfId="32930"/>
    <cellStyle name="SAPBEXaggData 2 16 2 15" xfId="32931"/>
    <cellStyle name="SAPBEXaggData 2 16 2 16" xfId="32932"/>
    <cellStyle name="SAPBEXaggData 2 16 2 17" xfId="32933"/>
    <cellStyle name="SAPBEXaggData 2 16 2 18" xfId="32934"/>
    <cellStyle name="SAPBEXaggData 2 16 2 19" xfId="32935"/>
    <cellStyle name="SAPBEXaggData 2 16 2 2" xfId="32936"/>
    <cellStyle name="SAPBEXaggData 2 16 2 20" xfId="32937"/>
    <cellStyle name="SAPBEXaggData 2 16 2 21" xfId="32938"/>
    <cellStyle name="SAPBEXaggData 2 16 2 22" xfId="32939"/>
    <cellStyle name="SAPBEXaggData 2 16 2 23" xfId="32940"/>
    <cellStyle name="SAPBEXaggData 2 16 2 24" xfId="32941"/>
    <cellStyle name="SAPBEXaggData 2 16 2 25" xfId="32942"/>
    <cellStyle name="SAPBEXaggData 2 16 2 26" xfId="32943"/>
    <cellStyle name="SAPBEXaggData 2 16 2 27" xfId="32944"/>
    <cellStyle name="SAPBEXaggData 2 16 2 28" xfId="32945"/>
    <cellStyle name="SAPBEXaggData 2 16 2 29" xfId="32946"/>
    <cellStyle name="SAPBEXaggData 2 16 2 3" xfId="32947"/>
    <cellStyle name="SAPBEXaggData 2 16 2 4" xfId="32948"/>
    <cellStyle name="SAPBEXaggData 2 16 2 5" xfId="32949"/>
    <cellStyle name="SAPBEXaggData 2 16 2 6" xfId="32950"/>
    <cellStyle name="SAPBEXaggData 2 16 2 7" xfId="32951"/>
    <cellStyle name="SAPBEXaggData 2 16 2 8" xfId="32952"/>
    <cellStyle name="SAPBEXaggData 2 16 2 9" xfId="32953"/>
    <cellStyle name="SAPBEXaggData 2 16 20" xfId="32954"/>
    <cellStyle name="SAPBEXaggData 2 16 21" xfId="32955"/>
    <cellStyle name="SAPBEXaggData 2 16 22" xfId="32956"/>
    <cellStyle name="SAPBEXaggData 2 16 23" xfId="32957"/>
    <cellStyle name="SAPBEXaggData 2 16 24" xfId="32958"/>
    <cellStyle name="SAPBEXaggData 2 16 25" xfId="32959"/>
    <cellStyle name="SAPBEXaggData 2 16 26" xfId="32960"/>
    <cellStyle name="SAPBEXaggData 2 16 27" xfId="32961"/>
    <cellStyle name="SAPBEXaggData 2 16 28" xfId="32962"/>
    <cellStyle name="SAPBEXaggData 2 16 29" xfId="32963"/>
    <cellStyle name="SAPBEXaggData 2 16 3" xfId="32964"/>
    <cellStyle name="SAPBEXaggData 2 16 30" xfId="32965"/>
    <cellStyle name="SAPBEXaggData 2 16 4" xfId="32966"/>
    <cellStyle name="SAPBEXaggData 2 16 5" xfId="32967"/>
    <cellStyle name="SAPBEXaggData 2 16 6" xfId="32968"/>
    <cellStyle name="SAPBEXaggData 2 16 7" xfId="32969"/>
    <cellStyle name="SAPBEXaggData 2 16 8" xfId="32970"/>
    <cellStyle name="SAPBEXaggData 2 16 9" xfId="32971"/>
    <cellStyle name="SAPBEXaggData 2 17" xfId="32972"/>
    <cellStyle name="SAPBEXaggData 2 17 10" xfId="32973"/>
    <cellStyle name="SAPBEXaggData 2 17 11" xfId="32974"/>
    <cellStyle name="SAPBEXaggData 2 17 12" xfId="32975"/>
    <cellStyle name="SAPBEXaggData 2 17 13" xfId="32976"/>
    <cellStyle name="SAPBEXaggData 2 17 14" xfId="32977"/>
    <cellStyle name="SAPBEXaggData 2 17 15" xfId="32978"/>
    <cellStyle name="SAPBEXaggData 2 17 16" xfId="32979"/>
    <cellStyle name="SAPBEXaggData 2 17 17" xfId="32980"/>
    <cellStyle name="SAPBEXaggData 2 17 18" xfId="32981"/>
    <cellStyle name="SAPBEXaggData 2 17 19" xfId="32982"/>
    <cellStyle name="SAPBEXaggData 2 17 2" xfId="32983"/>
    <cellStyle name="SAPBEXaggData 2 17 2 10" xfId="32984"/>
    <cellStyle name="SAPBEXaggData 2 17 2 11" xfId="32985"/>
    <cellStyle name="SAPBEXaggData 2 17 2 12" xfId="32986"/>
    <cellStyle name="SAPBEXaggData 2 17 2 13" xfId="32987"/>
    <cellStyle name="SAPBEXaggData 2 17 2 14" xfId="32988"/>
    <cellStyle name="SAPBEXaggData 2 17 2 15" xfId="32989"/>
    <cellStyle name="SAPBEXaggData 2 17 2 16" xfId="32990"/>
    <cellStyle name="SAPBEXaggData 2 17 2 17" xfId="32991"/>
    <cellStyle name="SAPBEXaggData 2 17 2 18" xfId="32992"/>
    <cellStyle name="SAPBEXaggData 2 17 2 19" xfId="32993"/>
    <cellStyle name="SAPBEXaggData 2 17 2 2" xfId="32994"/>
    <cellStyle name="SAPBEXaggData 2 17 2 20" xfId="32995"/>
    <cellStyle name="SAPBEXaggData 2 17 2 21" xfId="32996"/>
    <cellStyle name="SAPBEXaggData 2 17 2 22" xfId="32997"/>
    <cellStyle name="SAPBEXaggData 2 17 2 23" xfId="32998"/>
    <cellStyle name="SAPBEXaggData 2 17 2 24" xfId="32999"/>
    <cellStyle name="SAPBEXaggData 2 17 2 25" xfId="33000"/>
    <cellStyle name="SAPBEXaggData 2 17 2 26" xfId="33001"/>
    <cellStyle name="SAPBEXaggData 2 17 2 27" xfId="33002"/>
    <cellStyle name="SAPBEXaggData 2 17 2 28" xfId="33003"/>
    <cellStyle name="SAPBEXaggData 2 17 2 29" xfId="33004"/>
    <cellStyle name="SAPBEXaggData 2 17 2 3" xfId="33005"/>
    <cellStyle name="SAPBEXaggData 2 17 2 4" xfId="33006"/>
    <cellStyle name="SAPBEXaggData 2 17 2 5" xfId="33007"/>
    <cellStyle name="SAPBEXaggData 2 17 2 6" xfId="33008"/>
    <cellStyle name="SAPBEXaggData 2 17 2 7" xfId="33009"/>
    <cellStyle name="SAPBEXaggData 2 17 2 8" xfId="33010"/>
    <cellStyle name="SAPBEXaggData 2 17 2 9" xfId="33011"/>
    <cellStyle name="SAPBEXaggData 2 17 20" xfId="33012"/>
    <cellStyle name="SAPBEXaggData 2 17 21" xfId="33013"/>
    <cellStyle name="SAPBEXaggData 2 17 22" xfId="33014"/>
    <cellStyle name="SAPBEXaggData 2 17 23" xfId="33015"/>
    <cellStyle name="SAPBEXaggData 2 17 24" xfId="33016"/>
    <cellStyle name="SAPBEXaggData 2 17 25" xfId="33017"/>
    <cellStyle name="SAPBEXaggData 2 17 26" xfId="33018"/>
    <cellStyle name="SAPBEXaggData 2 17 27" xfId="33019"/>
    <cellStyle name="SAPBEXaggData 2 17 28" xfId="33020"/>
    <cellStyle name="SAPBEXaggData 2 17 29" xfId="33021"/>
    <cellStyle name="SAPBEXaggData 2 17 3" xfId="33022"/>
    <cellStyle name="SAPBEXaggData 2 17 30" xfId="33023"/>
    <cellStyle name="SAPBEXaggData 2 17 4" xfId="33024"/>
    <cellStyle name="SAPBEXaggData 2 17 5" xfId="33025"/>
    <cellStyle name="SAPBEXaggData 2 17 6" xfId="33026"/>
    <cellStyle name="SAPBEXaggData 2 17 7" xfId="33027"/>
    <cellStyle name="SAPBEXaggData 2 17 8" xfId="33028"/>
    <cellStyle name="SAPBEXaggData 2 17 9" xfId="33029"/>
    <cellStyle name="SAPBEXaggData 2 18" xfId="33030"/>
    <cellStyle name="SAPBEXaggData 2 18 10" xfId="33031"/>
    <cellStyle name="SAPBEXaggData 2 18 11" xfId="33032"/>
    <cellStyle name="SAPBEXaggData 2 18 12" xfId="33033"/>
    <cellStyle name="SAPBEXaggData 2 18 13" xfId="33034"/>
    <cellStyle name="SAPBEXaggData 2 18 14" xfId="33035"/>
    <cellStyle name="SAPBEXaggData 2 18 15" xfId="33036"/>
    <cellStyle name="SAPBEXaggData 2 18 16" xfId="33037"/>
    <cellStyle name="SAPBEXaggData 2 18 17" xfId="33038"/>
    <cellStyle name="SAPBEXaggData 2 18 18" xfId="33039"/>
    <cellStyle name="SAPBEXaggData 2 18 19" xfId="33040"/>
    <cellStyle name="SAPBEXaggData 2 18 2" xfId="33041"/>
    <cellStyle name="SAPBEXaggData 2 18 20" xfId="33042"/>
    <cellStyle name="SAPBEXaggData 2 18 21" xfId="33043"/>
    <cellStyle name="SAPBEXaggData 2 18 22" xfId="33044"/>
    <cellStyle name="SAPBEXaggData 2 18 23" xfId="33045"/>
    <cellStyle name="SAPBEXaggData 2 18 24" xfId="33046"/>
    <cellStyle name="SAPBEXaggData 2 18 25" xfId="33047"/>
    <cellStyle name="SAPBEXaggData 2 18 26" xfId="33048"/>
    <cellStyle name="SAPBEXaggData 2 18 27" xfId="33049"/>
    <cellStyle name="SAPBEXaggData 2 18 28" xfId="33050"/>
    <cellStyle name="SAPBEXaggData 2 18 29" xfId="33051"/>
    <cellStyle name="SAPBEXaggData 2 18 3" xfId="33052"/>
    <cellStyle name="SAPBEXaggData 2 18 4" xfId="33053"/>
    <cellStyle name="SAPBEXaggData 2 18 5" xfId="33054"/>
    <cellStyle name="SAPBEXaggData 2 18 6" xfId="33055"/>
    <cellStyle name="SAPBEXaggData 2 18 7" xfId="33056"/>
    <cellStyle name="SAPBEXaggData 2 18 8" xfId="33057"/>
    <cellStyle name="SAPBEXaggData 2 18 9" xfId="33058"/>
    <cellStyle name="SAPBEXaggData 2 19" xfId="33059"/>
    <cellStyle name="SAPBEXaggData 2 19 10" xfId="33060"/>
    <cellStyle name="SAPBEXaggData 2 19 11" xfId="33061"/>
    <cellStyle name="SAPBEXaggData 2 19 12" xfId="33062"/>
    <cellStyle name="SAPBEXaggData 2 19 13" xfId="33063"/>
    <cellStyle name="SAPBEXaggData 2 19 14" xfId="33064"/>
    <cellStyle name="SAPBEXaggData 2 19 15" xfId="33065"/>
    <cellStyle name="SAPBEXaggData 2 19 16" xfId="33066"/>
    <cellStyle name="SAPBEXaggData 2 19 17" xfId="33067"/>
    <cellStyle name="SAPBEXaggData 2 19 18" xfId="33068"/>
    <cellStyle name="SAPBEXaggData 2 19 19" xfId="33069"/>
    <cellStyle name="SAPBEXaggData 2 19 2" xfId="33070"/>
    <cellStyle name="SAPBEXaggData 2 19 20" xfId="33071"/>
    <cellStyle name="SAPBEXaggData 2 19 21" xfId="33072"/>
    <cellStyle name="SAPBEXaggData 2 19 22" xfId="33073"/>
    <cellStyle name="SAPBEXaggData 2 19 23" xfId="33074"/>
    <cellStyle name="SAPBEXaggData 2 19 24" xfId="33075"/>
    <cellStyle name="SAPBEXaggData 2 19 25" xfId="33076"/>
    <cellStyle name="SAPBEXaggData 2 19 26" xfId="33077"/>
    <cellStyle name="SAPBEXaggData 2 19 27" xfId="33078"/>
    <cellStyle name="SAPBEXaggData 2 19 28" xfId="33079"/>
    <cellStyle name="SAPBEXaggData 2 19 29" xfId="33080"/>
    <cellStyle name="SAPBEXaggData 2 19 3" xfId="33081"/>
    <cellStyle name="SAPBEXaggData 2 19 4" xfId="33082"/>
    <cellStyle name="SAPBEXaggData 2 19 5" xfId="33083"/>
    <cellStyle name="SAPBEXaggData 2 19 6" xfId="33084"/>
    <cellStyle name="SAPBEXaggData 2 19 7" xfId="33085"/>
    <cellStyle name="SAPBEXaggData 2 19 8" xfId="33086"/>
    <cellStyle name="SAPBEXaggData 2 19 9" xfId="33087"/>
    <cellStyle name="SAPBEXaggData 2 2" xfId="33088"/>
    <cellStyle name="SAPBEXaggData 2 2 10" xfId="33089"/>
    <cellStyle name="SAPBEXaggData 2 2 11" xfId="33090"/>
    <cellStyle name="SAPBEXaggData 2 2 12" xfId="33091"/>
    <cellStyle name="SAPBEXaggData 2 2 13" xfId="33092"/>
    <cellStyle name="SAPBEXaggData 2 2 14" xfId="33093"/>
    <cellStyle name="SAPBEXaggData 2 2 15" xfId="33094"/>
    <cellStyle name="SAPBEXaggData 2 2 16" xfId="33095"/>
    <cellStyle name="SAPBEXaggData 2 2 17" xfId="33096"/>
    <cellStyle name="SAPBEXaggData 2 2 18" xfId="33097"/>
    <cellStyle name="SAPBEXaggData 2 2 19" xfId="33098"/>
    <cellStyle name="SAPBEXaggData 2 2 2" xfId="33099"/>
    <cellStyle name="SAPBEXaggData 2 2 2 10" xfId="33100"/>
    <cellStyle name="SAPBEXaggData 2 2 2 11" xfId="33101"/>
    <cellStyle name="SAPBEXaggData 2 2 2 12" xfId="33102"/>
    <cellStyle name="SAPBEXaggData 2 2 2 13" xfId="33103"/>
    <cellStyle name="SAPBEXaggData 2 2 2 14" xfId="33104"/>
    <cellStyle name="SAPBEXaggData 2 2 2 15" xfId="33105"/>
    <cellStyle name="SAPBEXaggData 2 2 2 16" xfId="33106"/>
    <cellStyle name="SAPBEXaggData 2 2 2 17" xfId="33107"/>
    <cellStyle name="SAPBEXaggData 2 2 2 18" xfId="33108"/>
    <cellStyle name="SAPBEXaggData 2 2 2 19" xfId="33109"/>
    <cellStyle name="SAPBEXaggData 2 2 2 2" xfId="33110"/>
    <cellStyle name="SAPBEXaggData 2 2 2 2 10" xfId="33111"/>
    <cellStyle name="SAPBEXaggData 2 2 2 2 11" xfId="33112"/>
    <cellStyle name="SAPBEXaggData 2 2 2 2 12" xfId="33113"/>
    <cellStyle name="SAPBEXaggData 2 2 2 2 13" xfId="33114"/>
    <cellStyle name="SAPBEXaggData 2 2 2 2 14" xfId="33115"/>
    <cellStyle name="SAPBEXaggData 2 2 2 2 15" xfId="33116"/>
    <cellStyle name="SAPBEXaggData 2 2 2 2 16" xfId="33117"/>
    <cellStyle name="SAPBEXaggData 2 2 2 2 17" xfId="33118"/>
    <cellStyle name="SAPBEXaggData 2 2 2 2 18" xfId="33119"/>
    <cellStyle name="SAPBEXaggData 2 2 2 2 19" xfId="33120"/>
    <cellStyle name="SAPBEXaggData 2 2 2 2 2" xfId="33121"/>
    <cellStyle name="SAPBEXaggData 2 2 2 2 20" xfId="33122"/>
    <cellStyle name="SAPBEXaggData 2 2 2 2 21" xfId="33123"/>
    <cellStyle name="SAPBEXaggData 2 2 2 2 22" xfId="33124"/>
    <cellStyle name="SAPBEXaggData 2 2 2 2 23" xfId="33125"/>
    <cellStyle name="SAPBEXaggData 2 2 2 2 24" xfId="33126"/>
    <cellStyle name="SAPBEXaggData 2 2 2 2 25" xfId="33127"/>
    <cellStyle name="SAPBEXaggData 2 2 2 2 26" xfId="33128"/>
    <cellStyle name="SAPBEXaggData 2 2 2 2 27" xfId="33129"/>
    <cellStyle name="SAPBEXaggData 2 2 2 2 28" xfId="33130"/>
    <cellStyle name="SAPBEXaggData 2 2 2 2 29" xfId="33131"/>
    <cellStyle name="SAPBEXaggData 2 2 2 2 3" xfId="33132"/>
    <cellStyle name="SAPBEXaggData 2 2 2 2 4" xfId="33133"/>
    <cellStyle name="SAPBEXaggData 2 2 2 2 5" xfId="33134"/>
    <cellStyle name="SAPBEXaggData 2 2 2 2 6" xfId="33135"/>
    <cellStyle name="SAPBEXaggData 2 2 2 2 7" xfId="33136"/>
    <cellStyle name="SAPBEXaggData 2 2 2 2 8" xfId="33137"/>
    <cellStyle name="SAPBEXaggData 2 2 2 2 9" xfId="33138"/>
    <cellStyle name="SAPBEXaggData 2 2 2 20" xfId="33139"/>
    <cellStyle name="SAPBEXaggData 2 2 2 21" xfId="33140"/>
    <cellStyle name="SAPBEXaggData 2 2 2 22" xfId="33141"/>
    <cellStyle name="SAPBEXaggData 2 2 2 23" xfId="33142"/>
    <cellStyle name="SAPBEXaggData 2 2 2 24" xfId="33143"/>
    <cellStyle name="SAPBEXaggData 2 2 2 25" xfId="33144"/>
    <cellStyle name="SAPBEXaggData 2 2 2 26" xfId="33145"/>
    <cellStyle name="SAPBEXaggData 2 2 2 27" xfId="33146"/>
    <cellStyle name="SAPBEXaggData 2 2 2 28" xfId="33147"/>
    <cellStyle name="SAPBEXaggData 2 2 2 29" xfId="33148"/>
    <cellStyle name="SAPBEXaggData 2 2 2 3" xfId="33149"/>
    <cellStyle name="SAPBEXaggData 2 2 2 30" xfId="33150"/>
    <cellStyle name="SAPBEXaggData 2 2 2 4" xfId="33151"/>
    <cellStyle name="SAPBEXaggData 2 2 2 5" xfId="33152"/>
    <cellStyle name="SAPBEXaggData 2 2 2 6" xfId="33153"/>
    <cellStyle name="SAPBEXaggData 2 2 2 7" xfId="33154"/>
    <cellStyle name="SAPBEXaggData 2 2 2 8" xfId="33155"/>
    <cellStyle name="SAPBEXaggData 2 2 2 9" xfId="33156"/>
    <cellStyle name="SAPBEXaggData 2 2 20" xfId="33157"/>
    <cellStyle name="SAPBEXaggData 2 2 21" xfId="33158"/>
    <cellStyle name="SAPBEXaggData 2 2 22" xfId="33159"/>
    <cellStyle name="SAPBEXaggData 2 2 23" xfId="33160"/>
    <cellStyle name="SAPBEXaggData 2 2 24" xfId="33161"/>
    <cellStyle name="SAPBEXaggData 2 2 25" xfId="33162"/>
    <cellStyle name="SAPBEXaggData 2 2 26" xfId="33163"/>
    <cellStyle name="SAPBEXaggData 2 2 27" xfId="33164"/>
    <cellStyle name="SAPBEXaggData 2 2 28" xfId="33165"/>
    <cellStyle name="SAPBEXaggData 2 2 29" xfId="33166"/>
    <cellStyle name="SAPBEXaggData 2 2 3" xfId="33167"/>
    <cellStyle name="SAPBEXaggData 2 2 3 10" xfId="33168"/>
    <cellStyle name="SAPBEXaggData 2 2 3 11" xfId="33169"/>
    <cellStyle name="SAPBEXaggData 2 2 3 12" xfId="33170"/>
    <cellStyle name="SAPBEXaggData 2 2 3 13" xfId="33171"/>
    <cellStyle name="SAPBEXaggData 2 2 3 14" xfId="33172"/>
    <cellStyle name="SAPBEXaggData 2 2 3 15" xfId="33173"/>
    <cellStyle name="SAPBEXaggData 2 2 3 16" xfId="33174"/>
    <cellStyle name="SAPBEXaggData 2 2 3 17" xfId="33175"/>
    <cellStyle name="SAPBEXaggData 2 2 3 18" xfId="33176"/>
    <cellStyle name="SAPBEXaggData 2 2 3 19" xfId="33177"/>
    <cellStyle name="SAPBEXaggData 2 2 3 2" xfId="33178"/>
    <cellStyle name="SAPBEXaggData 2 2 3 20" xfId="33179"/>
    <cellStyle name="SAPBEXaggData 2 2 3 21" xfId="33180"/>
    <cellStyle name="SAPBEXaggData 2 2 3 22" xfId="33181"/>
    <cellStyle name="SAPBEXaggData 2 2 3 23" xfId="33182"/>
    <cellStyle name="SAPBEXaggData 2 2 3 24" xfId="33183"/>
    <cellStyle name="SAPBEXaggData 2 2 3 25" xfId="33184"/>
    <cellStyle name="SAPBEXaggData 2 2 3 26" xfId="33185"/>
    <cellStyle name="SAPBEXaggData 2 2 3 27" xfId="33186"/>
    <cellStyle name="SAPBEXaggData 2 2 3 28" xfId="33187"/>
    <cellStyle name="SAPBEXaggData 2 2 3 29" xfId="33188"/>
    <cellStyle name="SAPBEXaggData 2 2 3 3" xfId="33189"/>
    <cellStyle name="SAPBEXaggData 2 2 3 4" xfId="33190"/>
    <cellStyle name="SAPBEXaggData 2 2 3 5" xfId="33191"/>
    <cellStyle name="SAPBEXaggData 2 2 3 6" xfId="33192"/>
    <cellStyle name="SAPBEXaggData 2 2 3 7" xfId="33193"/>
    <cellStyle name="SAPBEXaggData 2 2 3 8" xfId="33194"/>
    <cellStyle name="SAPBEXaggData 2 2 3 9" xfId="33195"/>
    <cellStyle name="SAPBEXaggData 2 2 30" xfId="33196"/>
    <cellStyle name="SAPBEXaggData 2 2 31" xfId="33197"/>
    <cellStyle name="SAPBEXaggData 2 2 4" xfId="33198"/>
    <cellStyle name="SAPBEXaggData 2 2 5" xfId="33199"/>
    <cellStyle name="SAPBEXaggData 2 2 6" xfId="33200"/>
    <cellStyle name="SAPBEXaggData 2 2 7" xfId="33201"/>
    <cellStyle name="SAPBEXaggData 2 2 8" xfId="33202"/>
    <cellStyle name="SAPBEXaggData 2 2 9" xfId="33203"/>
    <cellStyle name="SAPBEXaggData 2 20" xfId="33204"/>
    <cellStyle name="SAPBEXaggData 2 20 10" xfId="33205"/>
    <cellStyle name="SAPBEXaggData 2 20 11" xfId="33206"/>
    <cellStyle name="SAPBEXaggData 2 20 12" xfId="33207"/>
    <cellStyle name="SAPBEXaggData 2 20 13" xfId="33208"/>
    <cellStyle name="SAPBEXaggData 2 20 14" xfId="33209"/>
    <cellStyle name="SAPBEXaggData 2 20 15" xfId="33210"/>
    <cellStyle name="SAPBEXaggData 2 20 16" xfId="33211"/>
    <cellStyle name="SAPBEXaggData 2 20 17" xfId="33212"/>
    <cellStyle name="SAPBEXaggData 2 20 18" xfId="33213"/>
    <cellStyle name="SAPBEXaggData 2 20 19" xfId="33214"/>
    <cellStyle name="SAPBEXaggData 2 20 2" xfId="33215"/>
    <cellStyle name="SAPBEXaggData 2 20 20" xfId="33216"/>
    <cellStyle name="SAPBEXaggData 2 20 21" xfId="33217"/>
    <cellStyle name="SAPBEXaggData 2 20 22" xfId="33218"/>
    <cellStyle name="SAPBEXaggData 2 20 23" xfId="33219"/>
    <cellStyle name="SAPBEXaggData 2 20 24" xfId="33220"/>
    <cellStyle name="SAPBEXaggData 2 20 25" xfId="33221"/>
    <cellStyle name="SAPBEXaggData 2 20 26" xfId="33222"/>
    <cellStyle name="SAPBEXaggData 2 20 27" xfId="33223"/>
    <cellStyle name="SAPBEXaggData 2 20 28" xfId="33224"/>
    <cellStyle name="SAPBEXaggData 2 20 29" xfId="33225"/>
    <cellStyle name="SAPBEXaggData 2 20 3" xfId="33226"/>
    <cellStyle name="SAPBEXaggData 2 20 4" xfId="33227"/>
    <cellStyle name="SAPBEXaggData 2 20 5" xfId="33228"/>
    <cellStyle name="SAPBEXaggData 2 20 6" xfId="33229"/>
    <cellStyle name="SAPBEXaggData 2 20 7" xfId="33230"/>
    <cellStyle name="SAPBEXaggData 2 20 8" xfId="33231"/>
    <cellStyle name="SAPBEXaggData 2 20 9" xfId="33232"/>
    <cellStyle name="SAPBEXaggData 2 21" xfId="33233"/>
    <cellStyle name="SAPBEXaggData 2 21 10" xfId="33234"/>
    <cellStyle name="SAPBEXaggData 2 21 11" xfId="33235"/>
    <cellStyle name="SAPBEXaggData 2 21 12" xfId="33236"/>
    <cellStyle name="SAPBEXaggData 2 21 13" xfId="33237"/>
    <cellStyle name="SAPBEXaggData 2 21 14" xfId="33238"/>
    <cellStyle name="SAPBEXaggData 2 21 15" xfId="33239"/>
    <cellStyle name="SAPBEXaggData 2 21 16" xfId="33240"/>
    <cellStyle name="SAPBEXaggData 2 21 17" xfId="33241"/>
    <cellStyle name="SAPBEXaggData 2 21 18" xfId="33242"/>
    <cellStyle name="SAPBEXaggData 2 21 19" xfId="33243"/>
    <cellStyle name="SAPBEXaggData 2 21 2" xfId="33244"/>
    <cellStyle name="SAPBEXaggData 2 21 20" xfId="33245"/>
    <cellStyle name="SAPBEXaggData 2 21 21" xfId="33246"/>
    <cellStyle name="SAPBEXaggData 2 21 22" xfId="33247"/>
    <cellStyle name="SAPBEXaggData 2 21 23" xfId="33248"/>
    <cellStyle name="SAPBEXaggData 2 21 24" xfId="33249"/>
    <cellStyle name="SAPBEXaggData 2 21 25" xfId="33250"/>
    <cellStyle name="SAPBEXaggData 2 21 26" xfId="33251"/>
    <cellStyle name="SAPBEXaggData 2 21 27" xfId="33252"/>
    <cellStyle name="SAPBEXaggData 2 21 28" xfId="33253"/>
    <cellStyle name="SAPBEXaggData 2 21 29" xfId="33254"/>
    <cellStyle name="SAPBEXaggData 2 21 3" xfId="33255"/>
    <cellStyle name="SAPBEXaggData 2 21 4" xfId="33256"/>
    <cellStyle name="SAPBEXaggData 2 21 5" xfId="33257"/>
    <cellStyle name="SAPBEXaggData 2 21 6" xfId="33258"/>
    <cellStyle name="SAPBEXaggData 2 21 7" xfId="33259"/>
    <cellStyle name="SAPBEXaggData 2 21 8" xfId="33260"/>
    <cellStyle name="SAPBEXaggData 2 21 9" xfId="33261"/>
    <cellStyle name="SAPBEXaggData 2 22" xfId="33262"/>
    <cellStyle name="SAPBEXaggData 2 22 10" xfId="33263"/>
    <cellStyle name="SAPBEXaggData 2 22 11" xfId="33264"/>
    <cellStyle name="SAPBEXaggData 2 22 12" xfId="33265"/>
    <cellStyle name="SAPBEXaggData 2 22 13" xfId="33266"/>
    <cellStyle name="SAPBEXaggData 2 22 14" xfId="33267"/>
    <cellStyle name="SAPBEXaggData 2 22 15" xfId="33268"/>
    <cellStyle name="SAPBEXaggData 2 22 16" xfId="33269"/>
    <cellStyle name="SAPBEXaggData 2 22 17" xfId="33270"/>
    <cellStyle name="SAPBEXaggData 2 22 18" xfId="33271"/>
    <cellStyle name="SAPBEXaggData 2 22 19" xfId="33272"/>
    <cellStyle name="SAPBEXaggData 2 22 2" xfId="33273"/>
    <cellStyle name="SAPBEXaggData 2 22 20" xfId="33274"/>
    <cellStyle name="SAPBEXaggData 2 22 21" xfId="33275"/>
    <cellStyle name="SAPBEXaggData 2 22 22" xfId="33276"/>
    <cellStyle name="SAPBEXaggData 2 22 23" xfId="33277"/>
    <cellStyle name="SAPBEXaggData 2 22 24" xfId="33278"/>
    <cellStyle name="SAPBEXaggData 2 22 25" xfId="33279"/>
    <cellStyle name="SAPBEXaggData 2 22 26" xfId="33280"/>
    <cellStyle name="SAPBEXaggData 2 22 27" xfId="33281"/>
    <cellStyle name="SAPBEXaggData 2 22 28" xfId="33282"/>
    <cellStyle name="SAPBEXaggData 2 22 29" xfId="33283"/>
    <cellStyle name="SAPBEXaggData 2 22 3" xfId="33284"/>
    <cellStyle name="SAPBEXaggData 2 22 4" xfId="33285"/>
    <cellStyle name="SAPBEXaggData 2 22 5" xfId="33286"/>
    <cellStyle name="SAPBEXaggData 2 22 6" xfId="33287"/>
    <cellStyle name="SAPBEXaggData 2 22 7" xfId="33288"/>
    <cellStyle name="SAPBEXaggData 2 22 8" xfId="33289"/>
    <cellStyle name="SAPBEXaggData 2 22 9" xfId="33290"/>
    <cellStyle name="SAPBEXaggData 2 23" xfId="33291"/>
    <cellStyle name="SAPBEXaggData 2 23 10" xfId="33292"/>
    <cellStyle name="SAPBEXaggData 2 23 11" xfId="33293"/>
    <cellStyle name="SAPBEXaggData 2 23 12" xfId="33294"/>
    <cellStyle name="SAPBEXaggData 2 23 13" xfId="33295"/>
    <cellStyle name="SAPBEXaggData 2 23 14" xfId="33296"/>
    <cellStyle name="SAPBEXaggData 2 23 15" xfId="33297"/>
    <cellStyle name="SAPBEXaggData 2 23 16" xfId="33298"/>
    <cellStyle name="SAPBEXaggData 2 23 17" xfId="33299"/>
    <cellStyle name="SAPBEXaggData 2 23 18" xfId="33300"/>
    <cellStyle name="SAPBEXaggData 2 23 19" xfId="33301"/>
    <cellStyle name="SAPBEXaggData 2 23 2" xfId="33302"/>
    <cellStyle name="SAPBEXaggData 2 23 20" xfId="33303"/>
    <cellStyle name="SAPBEXaggData 2 23 21" xfId="33304"/>
    <cellStyle name="SAPBEXaggData 2 23 22" xfId="33305"/>
    <cellStyle name="SAPBEXaggData 2 23 23" xfId="33306"/>
    <cellStyle name="SAPBEXaggData 2 23 24" xfId="33307"/>
    <cellStyle name="SAPBEXaggData 2 23 25" xfId="33308"/>
    <cellStyle name="SAPBEXaggData 2 23 26" xfId="33309"/>
    <cellStyle name="SAPBEXaggData 2 23 27" xfId="33310"/>
    <cellStyle name="SAPBEXaggData 2 23 28" xfId="33311"/>
    <cellStyle name="SAPBEXaggData 2 23 29" xfId="33312"/>
    <cellStyle name="SAPBEXaggData 2 23 3" xfId="33313"/>
    <cellStyle name="SAPBEXaggData 2 23 4" xfId="33314"/>
    <cellStyle name="SAPBEXaggData 2 23 5" xfId="33315"/>
    <cellStyle name="SAPBEXaggData 2 23 6" xfId="33316"/>
    <cellStyle name="SAPBEXaggData 2 23 7" xfId="33317"/>
    <cellStyle name="SAPBEXaggData 2 23 8" xfId="33318"/>
    <cellStyle name="SAPBEXaggData 2 23 9" xfId="33319"/>
    <cellStyle name="SAPBEXaggData 2 24" xfId="33320"/>
    <cellStyle name="SAPBEXaggData 2 24 10" xfId="33321"/>
    <cellStyle name="SAPBEXaggData 2 24 11" xfId="33322"/>
    <cellStyle name="SAPBEXaggData 2 24 12" xfId="33323"/>
    <cellStyle name="SAPBEXaggData 2 24 13" xfId="33324"/>
    <cellStyle name="SAPBEXaggData 2 24 14" xfId="33325"/>
    <cellStyle name="SAPBEXaggData 2 24 15" xfId="33326"/>
    <cellStyle name="SAPBEXaggData 2 24 16" xfId="33327"/>
    <cellStyle name="SAPBEXaggData 2 24 17" xfId="33328"/>
    <cellStyle name="SAPBEXaggData 2 24 18" xfId="33329"/>
    <cellStyle name="SAPBEXaggData 2 24 19" xfId="33330"/>
    <cellStyle name="SAPBEXaggData 2 24 2" xfId="33331"/>
    <cellStyle name="SAPBEXaggData 2 24 20" xfId="33332"/>
    <cellStyle name="SAPBEXaggData 2 24 21" xfId="33333"/>
    <cellStyle name="SAPBEXaggData 2 24 22" xfId="33334"/>
    <cellStyle name="SAPBEXaggData 2 24 23" xfId="33335"/>
    <cellStyle name="SAPBEXaggData 2 24 24" xfId="33336"/>
    <cellStyle name="SAPBEXaggData 2 24 25" xfId="33337"/>
    <cellStyle name="SAPBEXaggData 2 24 26" xfId="33338"/>
    <cellStyle name="SAPBEXaggData 2 24 27" xfId="33339"/>
    <cellStyle name="SAPBEXaggData 2 24 28" xfId="33340"/>
    <cellStyle name="SAPBEXaggData 2 24 29" xfId="33341"/>
    <cellStyle name="SAPBEXaggData 2 24 3" xfId="33342"/>
    <cellStyle name="SAPBEXaggData 2 24 4" xfId="33343"/>
    <cellStyle name="SAPBEXaggData 2 24 5" xfId="33344"/>
    <cellStyle name="SAPBEXaggData 2 24 6" xfId="33345"/>
    <cellStyle name="SAPBEXaggData 2 24 7" xfId="33346"/>
    <cellStyle name="SAPBEXaggData 2 24 8" xfId="33347"/>
    <cellStyle name="SAPBEXaggData 2 24 9" xfId="33348"/>
    <cellStyle name="SAPBEXaggData 2 25" xfId="33349"/>
    <cellStyle name="SAPBEXaggData 2 26" xfId="33350"/>
    <cellStyle name="SAPBEXaggData 2 27" xfId="33351"/>
    <cellStyle name="SAPBEXaggData 2 28" xfId="33352"/>
    <cellStyle name="SAPBEXaggData 2 29" xfId="33353"/>
    <cellStyle name="SAPBEXaggData 2 3" xfId="33354"/>
    <cellStyle name="SAPBEXaggData 2 3 10" xfId="33355"/>
    <cellStyle name="SAPBEXaggData 2 3 11" xfId="33356"/>
    <cellStyle name="SAPBEXaggData 2 3 12" xfId="33357"/>
    <cellStyle name="SAPBEXaggData 2 3 13" xfId="33358"/>
    <cellStyle name="SAPBEXaggData 2 3 14" xfId="33359"/>
    <cellStyle name="SAPBEXaggData 2 3 15" xfId="33360"/>
    <cellStyle name="SAPBEXaggData 2 3 16" xfId="33361"/>
    <cellStyle name="SAPBEXaggData 2 3 17" xfId="33362"/>
    <cellStyle name="SAPBEXaggData 2 3 18" xfId="33363"/>
    <cellStyle name="SAPBEXaggData 2 3 19" xfId="33364"/>
    <cellStyle name="SAPBEXaggData 2 3 2" xfId="33365"/>
    <cellStyle name="SAPBEXaggData 2 3 2 10" xfId="33366"/>
    <cellStyle name="SAPBEXaggData 2 3 2 11" xfId="33367"/>
    <cellStyle name="SAPBEXaggData 2 3 2 12" xfId="33368"/>
    <cellStyle name="SAPBEXaggData 2 3 2 13" xfId="33369"/>
    <cellStyle name="SAPBEXaggData 2 3 2 14" xfId="33370"/>
    <cellStyle name="SAPBEXaggData 2 3 2 15" xfId="33371"/>
    <cellStyle name="SAPBEXaggData 2 3 2 16" xfId="33372"/>
    <cellStyle name="SAPBEXaggData 2 3 2 17" xfId="33373"/>
    <cellStyle name="SAPBEXaggData 2 3 2 18" xfId="33374"/>
    <cellStyle name="SAPBEXaggData 2 3 2 19" xfId="33375"/>
    <cellStyle name="SAPBEXaggData 2 3 2 2" xfId="33376"/>
    <cellStyle name="SAPBEXaggData 2 3 2 20" xfId="33377"/>
    <cellStyle name="SAPBEXaggData 2 3 2 21" xfId="33378"/>
    <cellStyle name="SAPBEXaggData 2 3 2 22" xfId="33379"/>
    <cellStyle name="SAPBEXaggData 2 3 2 23" xfId="33380"/>
    <cellStyle name="SAPBEXaggData 2 3 2 24" xfId="33381"/>
    <cellStyle name="SAPBEXaggData 2 3 2 25" xfId="33382"/>
    <cellStyle name="SAPBEXaggData 2 3 2 26" xfId="33383"/>
    <cellStyle name="SAPBEXaggData 2 3 2 27" xfId="33384"/>
    <cellStyle name="SAPBEXaggData 2 3 2 28" xfId="33385"/>
    <cellStyle name="SAPBEXaggData 2 3 2 29" xfId="33386"/>
    <cellStyle name="SAPBEXaggData 2 3 2 3" xfId="33387"/>
    <cellStyle name="SAPBEXaggData 2 3 2 4" xfId="33388"/>
    <cellStyle name="SAPBEXaggData 2 3 2 5" xfId="33389"/>
    <cellStyle name="SAPBEXaggData 2 3 2 6" xfId="33390"/>
    <cellStyle name="SAPBEXaggData 2 3 2 7" xfId="33391"/>
    <cellStyle name="SAPBEXaggData 2 3 2 8" xfId="33392"/>
    <cellStyle name="SAPBEXaggData 2 3 2 9" xfId="33393"/>
    <cellStyle name="SAPBEXaggData 2 3 20" xfId="33394"/>
    <cellStyle name="SAPBEXaggData 2 3 21" xfId="33395"/>
    <cellStyle name="SAPBEXaggData 2 3 22" xfId="33396"/>
    <cellStyle name="SAPBEXaggData 2 3 23" xfId="33397"/>
    <cellStyle name="SAPBEXaggData 2 3 24" xfId="33398"/>
    <cellStyle name="SAPBEXaggData 2 3 25" xfId="33399"/>
    <cellStyle name="SAPBEXaggData 2 3 26" xfId="33400"/>
    <cellStyle name="SAPBEXaggData 2 3 27" xfId="33401"/>
    <cellStyle name="SAPBEXaggData 2 3 28" xfId="33402"/>
    <cellStyle name="SAPBEXaggData 2 3 29" xfId="33403"/>
    <cellStyle name="SAPBEXaggData 2 3 3" xfId="33404"/>
    <cellStyle name="SAPBEXaggData 2 3 3 10" xfId="33405"/>
    <cellStyle name="SAPBEXaggData 2 3 3 11" xfId="33406"/>
    <cellStyle name="SAPBEXaggData 2 3 3 12" xfId="33407"/>
    <cellStyle name="SAPBEXaggData 2 3 3 13" xfId="33408"/>
    <cellStyle name="SAPBEXaggData 2 3 3 14" xfId="33409"/>
    <cellStyle name="SAPBEXaggData 2 3 3 15" xfId="33410"/>
    <cellStyle name="SAPBEXaggData 2 3 3 16" xfId="33411"/>
    <cellStyle name="SAPBEXaggData 2 3 3 17" xfId="33412"/>
    <cellStyle name="SAPBEXaggData 2 3 3 18" xfId="33413"/>
    <cellStyle name="SAPBEXaggData 2 3 3 19" xfId="33414"/>
    <cellStyle name="SAPBEXaggData 2 3 3 2" xfId="33415"/>
    <cellStyle name="SAPBEXaggData 2 3 3 20" xfId="33416"/>
    <cellStyle name="SAPBEXaggData 2 3 3 21" xfId="33417"/>
    <cellStyle name="SAPBEXaggData 2 3 3 22" xfId="33418"/>
    <cellStyle name="SAPBEXaggData 2 3 3 23" xfId="33419"/>
    <cellStyle name="SAPBEXaggData 2 3 3 24" xfId="33420"/>
    <cellStyle name="SAPBEXaggData 2 3 3 25" xfId="33421"/>
    <cellStyle name="SAPBEXaggData 2 3 3 26" xfId="33422"/>
    <cellStyle name="SAPBEXaggData 2 3 3 27" xfId="33423"/>
    <cellStyle name="SAPBEXaggData 2 3 3 28" xfId="33424"/>
    <cellStyle name="SAPBEXaggData 2 3 3 29" xfId="33425"/>
    <cellStyle name="SAPBEXaggData 2 3 3 3" xfId="33426"/>
    <cellStyle name="SAPBEXaggData 2 3 3 4" xfId="33427"/>
    <cellStyle name="SAPBEXaggData 2 3 3 5" xfId="33428"/>
    <cellStyle name="SAPBEXaggData 2 3 3 6" xfId="33429"/>
    <cellStyle name="SAPBEXaggData 2 3 3 7" xfId="33430"/>
    <cellStyle name="SAPBEXaggData 2 3 3 8" xfId="33431"/>
    <cellStyle name="SAPBEXaggData 2 3 3 9" xfId="33432"/>
    <cellStyle name="SAPBEXaggData 2 3 30" xfId="33433"/>
    <cellStyle name="SAPBEXaggData 2 3 31" xfId="33434"/>
    <cellStyle name="SAPBEXaggData 2 3 4" xfId="33435"/>
    <cellStyle name="SAPBEXaggData 2 3 5" xfId="33436"/>
    <cellStyle name="SAPBEXaggData 2 3 6" xfId="33437"/>
    <cellStyle name="SAPBEXaggData 2 3 7" xfId="33438"/>
    <cellStyle name="SAPBEXaggData 2 3 8" xfId="33439"/>
    <cellStyle name="SAPBEXaggData 2 3 9" xfId="33440"/>
    <cellStyle name="SAPBEXaggData 2 30" xfId="33441"/>
    <cellStyle name="SAPBEXaggData 2 31" xfId="33442"/>
    <cellStyle name="SAPBEXaggData 2 32" xfId="33443"/>
    <cellStyle name="SAPBEXaggData 2 33" xfId="33444"/>
    <cellStyle name="SAPBEXaggData 2 34" xfId="33445"/>
    <cellStyle name="SAPBEXaggData 2 35" xfId="33446"/>
    <cellStyle name="SAPBEXaggData 2 36" xfId="33447"/>
    <cellStyle name="SAPBEXaggData 2 37" xfId="33448"/>
    <cellStyle name="SAPBEXaggData 2 38" xfId="33449"/>
    <cellStyle name="SAPBEXaggData 2 39" xfId="33450"/>
    <cellStyle name="SAPBEXaggData 2 4" xfId="33451"/>
    <cellStyle name="SAPBEXaggData 2 4 10" xfId="33452"/>
    <cellStyle name="SAPBEXaggData 2 4 11" xfId="33453"/>
    <cellStyle name="SAPBEXaggData 2 4 12" xfId="33454"/>
    <cellStyle name="SAPBEXaggData 2 4 13" xfId="33455"/>
    <cellStyle name="SAPBEXaggData 2 4 14" xfId="33456"/>
    <cellStyle name="SAPBEXaggData 2 4 15" xfId="33457"/>
    <cellStyle name="SAPBEXaggData 2 4 16" xfId="33458"/>
    <cellStyle name="SAPBEXaggData 2 4 17" xfId="33459"/>
    <cellStyle name="SAPBEXaggData 2 4 18" xfId="33460"/>
    <cellStyle name="SAPBEXaggData 2 4 19" xfId="33461"/>
    <cellStyle name="SAPBEXaggData 2 4 2" xfId="33462"/>
    <cellStyle name="SAPBEXaggData 2 4 2 10" xfId="33463"/>
    <cellStyle name="SAPBEXaggData 2 4 2 11" xfId="33464"/>
    <cellStyle name="SAPBEXaggData 2 4 2 12" xfId="33465"/>
    <cellStyle name="SAPBEXaggData 2 4 2 13" xfId="33466"/>
    <cellStyle name="SAPBEXaggData 2 4 2 14" xfId="33467"/>
    <cellStyle name="SAPBEXaggData 2 4 2 15" xfId="33468"/>
    <cellStyle name="SAPBEXaggData 2 4 2 16" xfId="33469"/>
    <cellStyle name="SAPBEXaggData 2 4 2 17" xfId="33470"/>
    <cellStyle name="SAPBEXaggData 2 4 2 18" xfId="33471"/>
    <cellStyle name="SAPBEXaggData 2 4 2 19" xfId="33472"/>
    <cellStyle name="SAPBEXaggData 2 4 2 2" xfId="33473"/>
    <cellStyle name="SAPBEXaggData 2 4 2 20" xfId="33474"/>
    <cellStyle name="SAPBEXaggData 2 4 2 21" xfId="33475"/>
    <cellStyle name="SAPBEXaggData 2 4 2 22" xfId="33476"/>
    <cellStyle name="SAPBEXaggData 2 4 2 23" xfId="33477"/>
    <cellStyle name="SAPBEXaggData 2 4 2 24" xfId="33478"/>
    <cellStyle name="SAPBEXaggData 2 4 2 25" xfId="33479"/>
    <cellStyle name="SAPBEXaggData 2 4 2 26" xfId="33480"/>
    <cellStyle name="SAPBEXaggData 2 4 2 27" xfId="33481"/>
    <cellStyle name="SAPBEXaggData 2 4 2 28" xfId="33482"/>
    <cellStyle name="SAPBEXaggData 2 4 2 29" xfId="33483"/>
    <cellStyle name="SAPBEXaggData 2 4 2 3" xfId="33484"/>
    <cellStyle name="SAPBEXaggData 2 4 2 4" xfId="33485"/>
    <cellStyle name="SAPBEXaggData 2 4 2 5" xfId="33486"/>
    <cellStyle name="SAPBEXaggData 2 4 2 6" xfId="33487"/>
    <cellStyle name="SAPBEXaggData 2 4 2 7" xfId="33488"/>
    <cellStyle name="SAPBEXaggData 2 4 2 8" xfId="33489"/>
    <cellStyle name="SAPBEXaggData 2 4 2 9" xfId="33490"/>
    <cellStyle name="SAPBEXaggData 2 4 20" xfId="33491"/>
    <cellStyle name="SAPBEXaggData 2 4 21" xfId="33492"/>
    <cellStyle name="SAPBEXaggData 2 4 22" xfId="33493"/>
    <cellStyle name="SAPBEXaggData 2 4 23" xfId="33494"/>
    <cellStyle name="SAPBEXaggData 2 4 24" xfId="33495"/>
    <cellStyle name="SAPBEXaggData 2 4 25" xfId="33496"/>
    <cellStyle name="SAPBEXaggData 2 4 26" xfId="33497"/>
    <cellStyle name="SAPBEXaggData 2 4 27" xfId="33498"/>
    <cellStyle name="SAPBEXaggData 2 4 28" xfId="33499"/>
    <cellStyle name="SAPBEXaggData 2 4 29" xfId="33500"/>
    <cellStyle name="SAPBEXaggData 2 4 3" xfId="33501"/>
    <cellStyle name="SAPBEXaggData 2 4 3 10" xfId="33502"/>
    <cellStyle name="SAPBEXaggData 2 4 3 11" xfId="33503"/>
    <cellStyle name="SAPBEXaggData 2 4 3 12" xfId="33504"/>
    <cellStyle name="SAPBEXaggData 2 4 3 13" xfId="33505"/>
    <cellStyle name="SAPBEXaggData 2 4 3 14" xfId="33506"/>
    <cellStyle name="SAPBEXaggData 2 4 3 15" xfId="33507"/>
    <cellStyle name="SAPBEXaggData 2 4 3 16" xfId="33508"/>
    <cellStyle name="SAPBEXaggData 2 4 3 17" xfId="33509"/>
    <cellStyle name="SAPBEXaggData 2 4 3 18" xfId="33510"/>
    <cellStyle name="SAPBEXaggData 2 4 3 19" xfId="33511"/>
    <cellStyle name="SAPBEXaggData 2 4 3 2" xfId="33512"/>
    <cellStyle name="SAPBEXaggData 2 4 3 20" xfId="33513"/>
    <cellStyle name="SAPBEXaggData 2 4 3 21" xfId="33514"/>
    <cellStyle name="SAPBEXaggData 2 4 3 22" xfId="33515"/>
    <cellStyle name="SAPBEXaggData 2 4 3 23" xfId="33516"/>
    <cellStyle name="SAPBEXaggData 2 4 3 24" xfId="33517"/>
    <cellStyle name="SAPBEXaggData 2 4 3 25" xfId="33518"/>
    <cellStyle name="SAPBEXaggData 2 4 3 26" xfId="33519"/>
    <cellStyle name="SAPBEXaggData 2 4 3 27" xfId="33520"/>
    <cellStyle name="SAPBEXaggData 2 4 3 28" xfId="33521"/>
    <cellStyle name="SAPBEXaggData 2 4 3 29" xfId="33522"/>
    <cellStyle name="SAPBEXaggData 2 4 3 3" xfId="33523"/>
    <cellStyle name="SAPBEXaggData 2 4 3 4" xfId="33524"/>
    <cellStyle name="SAPBEXaggData 2 4 3 5" xfId="33525"/>
    <cellStyle name="SAPBEXaggData 2 4 3 6" xfId="33526"/>
    <cellStyle name="SAPBEXaggData 2 4 3 7" xfId="33527"/>
    <cellStyle name="SAPBEXaggData 2 4 3 8" xfId="33528"/>
    <cellStyle name="SAPBEXaggData 2 4 3 9" xfId="33529"/>
    <cellStyle name="SAPBEXaggData 2 4 30" xfId="33530"/>
    <cellStyle name="SAPBEXaggData 2 4 31" xfId="33531"/>
    <cellStyle name="SAPBEXaggData 2 4 4" xfId="33532"/>
    <cellStyle name="SAPBEXaggData 2 4 5" xfId="33533"/>
    <cellStyle name="SAPBEXaggData 2 4 6" xfId="33534"/>
    <cellStyle name="SAPBEXaggData 2 4 7" xfId="33535"/>
    <cellStyle name="SAPBEXaggData 2 4 8" xfId="33536"/>
    <cellStyle name="SAPBEXaggData 2 4 9" xfId="33537"/>
    <cellStyle name="SAPBEXaggData 2 40" xfId="33538"/>
    <cellStyle name="SAPBEXaggData 2 41" xfId="33539"/>
    <cellStyle name="SAPBEXaggData 2 42" xfId="33540"/>
    <cellStyle name="SAPBEXaggData 2 43" xfId="33541"/>
    <cellStyle name="SAPBEXaggData 2 44" xfId="33542"/>
    <cellStyle name="SAPBEXaggData 2 5" xfId="33543"/>
    <cellStyle name="SAPBEXaggData 2 5 10" xfId="33544"/>
    <cellStyle name="SAPBEXaggData 2 5 11" xfId="33545"/>
    <cellStyle name="SAPBEXaggData 2 5 12" xfId="33546"/>
    <cellStyle name="SAPBEXaggData 2 5 13" xfId="33547"/>
    <cellStyle name="SAPBEXaggData 2 5 14" xfId="33548"/>
    <cellStyle name="SAPBEXaggData 2 5 15" xfId="33549"/>
    <cellStyle name="SAPBEXaggData 2 5 16" xfId="33550"/>
    <cellStyle name="SAPBEXaggData 2 5 17" xfId="33551"/>
    <cellStyle name="SAPBEXaggData 2 5 18" xfId="33552"/>
    <cellStyle name="SAPBEXaggData 2 5 19" xfId="33553"/>
    <cellStyle name="SAPBEXaggData 2 5 2" xfId="33554"/>
    <cellStyle name="SAPBEXaggData 2 5 2 10" xfId="33555"/>
    <cellStyle name="SAPBEXaggData 2 5 2 11" xfId="33556"/>
    <cellStyle name="SAPBEXaggData 2 5 2 12" xfId="33557"/>
    <cellStyle name="SAPBEXaggData 2 5 2 13" xfId="33558"/>
    <cellStyle name="SAPBEXaggData 2 5 2 14" xfId="33559"/>
    <cellStyle name="SAPBEXaggData 2 5 2 15" xfId="33560"/>
    <cellStyle name="SAPBEXaggData 2 5 2 16" xfId="33561"/>
    <cellStyle name="SAPBEXaggData 2 5 2 17" xfId="33562"/>
    <cellStyle name="SAPBEXaggData 2 5 2 18" xfId="33563"/>
    <cellStyle name="SAPBEXaggData 2 5 2 19" xfId="33564"/>
    <cellStyle name="SAPBEXaggData 2 5 2 2" xfId="33565"/>
    <cellStyle name="SAPBEXaggData 2 5 2 20" xfId="33566"/>
    <cellStyle name="SAPBEXaggData 2 5 2 21" xfId="33567"/>
    <cellStyle name="SAPBEXaggData 2 5 2 22" xfId="33568"/>
    <cellStyle name="SAPBEXaggData 2 5 2 23" xfId="33569"/>
    <cellStyle name="SAPBEXaggData 2 5 2 24" xfId="33570"/>
    <cellStyle name="SAPBEXaggData 2 5 2 25" xfId="33571"/>
    <cellStyle name="SAPBEXaggData 2 5 2 26" xfId="33572"/>
    <cellStyle name="SAPBEXaggData 2 5 2 27" xfId="33573"/>
    <cellStyle name="SAPBEXaggData 2 5 2 28" xfId="33574"/>
    <cellStyle name="SAPBEXaggData 2 5 2 29" xfId="33575"/>
    <cellStyle name="SAPBEXaggData 2 5 2 3" xfId="33576"/>
    <cellStyle name="SAPBEXaggData 2 5 2 4" xfId="33577"/>
    <cellStyle name="SAPBEXaggData 2 5 2 5" xfId="33578"/>
    <cellStyle name="SAPBEXaggData 2 5 2 6" xfId="33579"/>
    <cellStyle name="SAPBEXaggData 2 5 2 7" xfId="33580"/>
    <cellStyle name="SAPBEXaggData 2 5 2 8" xfId="33581"/>
    <cellStyle name="SAPBEXaggData 2 5 2 9" xfId="33582"/>
    <cellStyle name="SAPBEXaggData 2 5 20" xfId="33583"/>
    <cellStyle name="SAPBEXaggData 2 5 21" xfId="33584"/>
    <cellStyle name="SAPBEXaggData 2 5 22" xfId="33585"/>
    <cellStyle name="SAPBEXaggData 2 5 23" xfId="33586"/>
    <cellStyle name="SAPBEXaggData 2 5 24" xfId="33587"/>
    <cellStyle name="SAPBEXaggData 2 5 25" xfId="33588"/>
    <cellStyle name="SAPBEXaggData 2 5 26" xfId="33589"/>
    <cellStyle name="SAPBEXaggData 2 5 27" xfId="33590"/>
    <cellStyle name="SAPBEXaggData 2 5 28" xfId="33591"/>
    <cellStyle name="SAPBEXaggData 2 5 29" xfId="33592"/>
    <cellStyle name="SAPBEXaggData 2 5 3" xfId="33593"/>
    <cellStyle name="SAPBEXaggData 2 5 30" xfId="33594"/>
    <cellStyle name="SAPBEXaggData 2 5 4" xfId="33595"/>
    <cellStyle name="SAPBEXaggData 2 5 5" xfId="33596"/>
    <cellStyle name="SAPBEXaggData 2 5 6" xfId="33597"/>
    <cellStyle name="SAPBEXaggData 2 5 7" xfId="33598"/>
    <cellStyle name="SAPBEXaggData 2 5 8" xfId="33599"/>
    <cellStyle name="SAPBEXaggData 2 5 9" xfId="33600"/>
    <cellStyle name="SAPBEXaggData 2 6" xfId="33601"/>
    <cellStyle name="SAPBEXaggData 2 6 10" xfId="33602"/>
    <cellStyle name="SAPBEXaggData 2 6 11" xfId="33603"/>
    <cellStyle name="SAPBEXaggData 2 6 12" xfId="33604"/>
    <cellStyle name="SAPBEXaggData 2 6 13" xfId="33605"/>
    <cellStyle name="SAPBEXaggData 2 6 14" xfId="33606"/>
    <cellStyle name="SAPBEXaggData 2 6 15" xfId="33607"/>
    <cellStyle name="SAPBEXaggData 2 6 16" xfId="33608"/>
    <cellStyle name="SAPBEXaggData 2 6 17" xfId="33609"/>
    <cellStyle name="SAPBEXaggData 2 6 18" xfId="33610"/>
    <cellStyle name="SAPBEXaggData 2 6 19" xfId="33611"/>
    <cellStyle name="SAPBEXaggData 2 6 2" xfId="33612"/>
    <cellStyle name="SAPBEXaggData 2 6 2 10" xfId="33613"/>
    <cellStyle name="SAPBEXaggData 2 6 2 11" xfId="33614"/>
    <cellStyle name="SAPBEXaggData 2 6 2 12" xfId="33615"/>
    <cellStyle name="SAPBEXaggData 2 6 2 13" xfId="33616"/>
    <cellStyle name="SAPBEXaggData 2 6 2 14" xfId="33617"/>
    <cellStyle name="SAPBEXaggData 2 6 2 15" xfId="33618"/>
    <cellStyle name="SAPBEXaggData 2 6 2 16" xfId="33619"/>
    <cellStyle name="SAPBEXaggData 2 6 2 17" xfId="33620"/>
    <cellStyle name="SAPBEXaggData 2 6 2 18" xfId="33621"/>
    <cellStyle name="SAPBEXaggData 2 6 2 19" xfId="33622"/>
    <cellStyle name="SAPBEXaggData 2 6 2 2" xfId="33623"/>
    <cellStyle name="SAPBEXaggData 2 6 2 20" xfId="33624"/>
    <cellStyle name="SAPBEXaggData 2 6 2 21" xfId="33625"/>
    <cellStyle name="SAPBEXaggData 2 6 2 22" xfId="33626"/>
    <cellStyle name="SAPBEXaggData 2 6 2 23" xfId="33627"/>
    <cellStyle name="SAPBEXaggData 2 6 2 24" xfId="33628"/>
    <cellStyle name="SAPBEXaggData 2 6 2 25" xfId="33629"/>
    <cellStyle name="SAPBEXaggData 2 6 2 26" xfId="33630"/>
    <cellStyle name="SAPBEXaggData 2 6 2 27" xfId="33631"/>
    <cellStyle name="SAPBEXaggData 2 6 2 28" xfId="33632"/>
    <cellStyle name="SAPBEXaggData 2 6 2 29" xfId="33633"/>
    <cellStyle name="SAPBEXaggData 2 6 2 3" xfId="33634"/>
    <cellStyle name="SAPBEXaggData 2 6 2 4" xfId="33635"/>
    <cellStyle name="SAPBEXaggData 2 6 2 5" xfId="33636"/>
    <cellStyle name="SAPBEXaggData 2 6 2 6" xfId="33637"/>
    <cellStyle name="SAPBEXaggData 2 6 2 7" xfId="33638"/>
    <cellStyle name="SAPBEXaggData 2 6 2 8" xfId="33639"/>
    <cellStyle name="SAPBEXaggData 2 6 2 9" xfId="33640"/>
    <cellStyle name="SAPBEXaggData 2 6 20" xfId="33641"/>
    <cellStyle name="SAPBEXaggData 2 6 21" xfId="33642"/>
    <cellStyle name="SAPBEXaggData 2 6 22" xfId="33643"/>
    <cellStyle name="SAPBEXaggData 2 6 23" xfId="33644"/>
    <cellStyle name="SAPBEXaggData 2 6 24" xfId="33645"/>
    <cellStyle name="SAPBEXaggData 2 6 25" xfId="33646"/>
    <cellStyle name="SAPBEXaggData 2 6 26" xfId="33647"/>
    <cellStyle name="SAPBEXaggData 2 6 27" xfId="33648"/>
    <cellStyle name="SAPBEXaggData 2 6 28" xfId="33649"/>
    <cellStyle name="SAPBEXaggData 2 6 29" xfId="33650"/>
    <cellStyle name="SAPBEXaggData 2 6 3" xfId="33651"/>
    <cellStyle name="SAPBEXaggData 2 6 30" xfId="33652"/>
    <cellStyle name="SAPBEXaggData 2 6 4" xfId="33653"/>
    <cellStyle name="SAPBEXaggData 2 6 5" xfId="33654"/>
    <cellStyle name="SAPBEXaggData 2 6 6" xfId="33655"/>
    <cellStyle name="SAPBEXaggData 2 6 7" xfId="33656"/>
    <cellStyle name="SAPBEXaggData 2 6 8" xfId="33657"/>
    <cellStyle name="SAPBEXaggData 2 6 9" xfId="33658"/>
    <cellStyle name="SAPBEXaggData 2 7" xfId="33659"/>
    <cellStyle name="SAPBEXaggData 2 7 10" xfId="33660"/>
    <cellStyle name="SAPBEXaggData 2 7 11" xfId="33661"/>
    <cellStyle name="SAPBEXaggData 2 7 12" xfId="33662"/>
    <cellStyle name="SAPBEXaggData 2 7 13" xfId="33663"/>
    <cellStyle name="SAPBEXaggData 2 7 14" xfId="33664"/>
    <cellStyle name="SAPBEXaggData 2 7 15" xfId="33665"/>
    <cellStyle name="SAPBEXaggData 2 7 16" xfId="33666"/>
    <cellStyle name="SAPBEXaggData 2 7 17" xfId="33667"/>
    <cellStyle name="SAPBEXaggData 2 7 18" xfId="33668"/>
    <cellStyle name="SAPBEXaggData 2 7 19" xfId="33669"/>
    <cellStyle name="SAPBEXaggData 2 7 2" xfId="33670"/>
    <cellStyle name="SAPBEXaggData 2 7 2 10" xfId="33671"/>
    <cellStyle name="SAPBEXaggData 2 7 2 11" xfId="33672"/>
    <cellStyle name="SAPBEXaggData 2 7 2 12" xfId="33673"/>
    <cellStyle name="SAPBEXaggData 2 7 2 13" xfId="33674"/>
    <cellStyle name="SAPBEXaggData 2 7 2 14" xfId="33675"/>
    <cellStyle name="SAPBEXaggData 2 7 2 15" xfId="33676"/>
    <cellStyle name="SAPBEXaggData 2 7 2 16" xfId="33677"/>
    <cellStyle name="SAPBEXaggData 2 7 2 17" xfId="33678"/>
    <cellStyle name="SAPBEXaggData 2 7 2 18" xfId="33679"/>
    <cellStyle name="SAPBEXaggData 2 7 2 19" xfId="33680"/>
    <cellStyle name="SAPBEXaggData 2 7 2 2" xfId="33681"/>
    <cellStyle name="SAPBEXaggData 2 7 2 20" xfId="33682"/>
    <cellStyle name="SAPBEXaggData 2 7 2 21" xfId="33683"/>
    <cellStyle name="SAPBEXaggData 2 7 2 22" xfId="33684"/>
    <cellStyle name="SAPBEXaggData 2 7 2 23" xfId="33685"/>
    <cellStyle name="SAPBEXaggData 2 7 2 24" xfId="33686"/>
    <cellStyle name="SAPBEXaggData 2 7 2 25" xfId="33687"/>
    <cellStyle name="SAPBEXaggData 2 7 2 26" xfId="33688"/>
    <cellStyle name="SAPBEXaggData 2 7 2 27" xfId="33689"/>
    <cellStyle name="SAPBEXaggData 2 7 2 28" xfId="33690"/>
    <cellStyle name="SAPBEXaggData 2 7 2 29" xfId="33691"/>
    <cellStyle name="SAPBEXaggData 2 7 2 3" xfId="33692"/>
    <cellStyle name="SAPBEXaggData 2 7 2 4" xfId="33693"/>
    <cellStyle name="SAPBEXaggData 2 7 2 5" xfId="33694"/>
    <cellStyle name="SAPBEXaggData 2 7 2 6" xfId="33695"/>
    <cellStyle name="SAPBEXaggData 2 7 2 7" xfId="33696"/>
    <cellStyle name="SAPBEXaggData 2 7 2 8" xfId="33697"/>
    <cellStyle name="SAPBEXaggData 2 7 2 9" xfId="33698"/>
    <cellStyle name="SAPBEXaggData 2 7 20" xfId="33699"/>
    <cellStyle name="SAPBEXaggData 2 7 21" xfId="33700"/>
    <cellStyle name="SAPBEXaggData 2 7 22" xfId="33701"/>
    <cellStyle name="SAPBEXaggData 2 7 23" xfId="33702"/>
    <cellStyle name="SAPBEXaggData 2 7 24" xfId="33703"/>
    <cellStyle name="SAPBEXaggData 2 7 25" xfId="33704"/>
    <cellStyle name="SAPBEXaggData 2 7 26" xfId="33705"/>
    <cellStyle name="SAPBEXaggData 2 7 27" xfId="33706"/>
    <cellStyle name="SAPBEXaggData 2 7 28" xfId="33707"/>
    <cellStyle name="SAPBEXaggData 2 7 29" xfId="33708"/>
    <cellStyle name="SAPBEXaggData 2 7 3" xfId="33709"/>
    <cellStyle name="SAPBEXaggData 2 7 30" xfId="33710"/>
    <cellStyle name="SAPBEXaggData 2 7 4" xfId="33711"/>
    <cellStyle name="SAPBEXaggData 2 7 5" xfId="33712"/>
    <cellStyle name="SAPBEXaggData 2 7 6" xfId="33713"/>
    <cellStyle name="SAPBEXaggData 2 7 7" xfId="33714"/>
    <cellStyle name="SAPBEXaggData 2 7 8" xfId="33715"/>
    <cellStyle name="SAPBEXaggData 2 7 9" xfId="33716"/>
    <cellStyle name="SAPBEXaggData 2 8" xfId="33717"/>
    <cellStyle name="SAPBEXaggData 2 8 10" xfId="33718"/>
    <cellStyle name="SAPBEXaggData 2 8 11" xfId="33719"/>
    <cellStyle name="SAPBEXaggData 2 8 12" xfId="33720"/>
    <cellStyle name="SAPBEXaggData 2 8 13" xfId="33721"/>
    <cellStyle name="SAPBEXaggData 2 8 14" xfId="33722"/>
    <cellStyle name="SAPBEXaggData 2 8 15" xfId="33723"/>
    <cellStyle name="SAPBEXaggData 2 8 16" xfId="33724"/>
    <cellStyle name="SAPBEXaggData 2 8 17" xfId="33725"/>
    <cellStyle name="SAPBEXaggData 2 8 18" xfId="33726"/>
    <cellStyle name="SAPBEXaggData 2 8 19" xfId="33727"/>
    <cellStyle name="SAPBEXaggData 2 8 2" xfId="33728"/>
    <cellStyle name="SAPBEXaggData 2 8 2 10" xfId="33729"/>
    <cellStyle name="SAPBEXaggData 2 8 2 11" xfId="33730"/>
    <cellStyle name="SAPBEXaggData 2 8 2 12" xfId="33731"/>
    <cellStyle name="SAPBEXaggData 2 8 2 13" xfId="33732"/>
    <cellStyle name="SAPBEXaggData 2 8 2 14" xfId="33733"/>
    <cellStyle name="SAPBEXaggData 2 8 2 15" xfId="33734"/>
    <cellStyle name="SAPBEXaggData 2 8 2 16" xfId="33735"/>
    <cellStyle name="SAPBEXaggData 2 8 2 17" xfId="33736"/>
    <cellStyle name="SAPBEXaggData 2 8 2 18" xfId="33737"/>
    <cellStyle name="SAPBEXaggData 2 8 2 19" xfId="33738"/>
    <cellStyle name="SAPBEXaggData 2 8 2 2" xfId="33739"/>
    <cellStyle name="SAPBEXaggData 2 8 2 20" xfId="33740"/>
    <cellStyle name="SAPBEXaggData 2 8 2 21" xfId="33741"/>
    <cellStyle name="SAPBEXaggData 2 8 2 22" xfId="33742"/>
    <cellStyle name="SAPBEXaggData 2 8 2 23" xfId="33743"/>
    <cellStyle name="SAPBEXaggData 2 8 2 24" xfId="33744"/>
    <cellStyle name="SAPBEXaggData 2 8 2 25" xfId="33745"/>
    <cellStyle name="SAPBEXaggData 2 8 2 26" xfId="33746"/>
    <cellStyle name="SAPBEXaggData 2 8 2 27" xfId="33747"/>
    <cellStyle name="SAPBEXaggData 2 8 2 28" xfId="33748"/>
    <cellStyle name="SAPBEXaggData 2 8 2 29" xfId="33749"/>
    <cellStyle name="SAPBEXaggData 2 8 2 3" xfId="33750"/>
    <cellStyle name="SAPBEXaggData 2 8 2 4" xfId="33751"/>
    <cellStyle name="SAPBEXaggData 2 8 2 5" xfId="33752"/>
    <cellStyle name="SAPBEXaggData 2 8 2 6" xfId="33753"/>
    <cellStyle name="SAPBEXaggData 2 8 2 7" xfId="33754"/>
    <cellStyle name="SAPBEXaggData 2 8 2 8" xfId="33755"/>
    <cellStyle name="SAPBEXaggData 2 8 2 9" xfId="33756"/>
    <cellStyle name="SAPBEXaggData 2 8 20" xfId="33757"/>
    <cellStyle name="SAPBEXaggData 2 8 21" xfId="33758"/>
    <cellStyle name="SAPBEXaggData 2 8 22" xfId="33759"/>
    <cellStyle name="SAPBEXaggData 2 8 23" xfId="33760"/>
    <cellStyle name="SAPBEXaggData 2 8 24" xfId="33761"/>
    <cellStyle name="SAPBEXaggData 2 8 25" xfId="33762"/>
    <cellStyle name="SAPBEXaggData 2 8 26" xfId="33763"/>
    <cellStyle name="SAPBEXaggData 2 8 27" xfId="33764"/>
    <cellStyle name="SAPBEXaggData 2 8 28" xfId="33765"/>
    <cellStyle name="SAPBEXaggData 2 8 29" xfId="33766"/>
    <cellStyle name="SAPBEXaggData 2 8 3" xfId="33767"/>
    <cellStyle name="SAPBEXaggData 2 8 30" xfId="33768"/>
    <cellStyle name="SAPBEXaggData 2 8 4" xfId="33769"/>
    <cellStyle name="SAPBEXaggData 2 8 5" xfId="33770"/>
    <cellStyle name="SAPBEXaggData 2 8 6" xfId="33771"/>
    <cellStyle name="SAPBEXaggData 2 8 7" xfId="33772"/>
    <cellStyle name="SAPBEXaggData 2 8 8" xfId="33773"/>
    <cellStyle name="SAPBEXaggData 2 8 9" xfId="33774"/>
    <cellStyle name="SAPBEXaggData 2 9" xfId="33775"/>
    <cellStyle name="SAPBEXaggData 2 9 10" xfId="33776"/>
    <cellStyle name="SAPBEXaggData 2 9 11" xfId="33777"/>
    <cellStyle name="SAPBEXaggData 2 9 12" xfId="33778"/>
    <cellStyle name="SAPBEXaggData 2 9 13" xfId="33779"/>
    <cellStyle name="SAPBEXaggData 2 9 14" xfId="33780"/>
    <cellStyle name="SAPBEXaggData 2 9 15" xfId="33781"/>
    <cellStyle name="SAPBEXaggData 2 9 16" xfId="33782"/>
    <cellStyle name="SAPBEXaggData 2 9 17" xfId="33783"/>
    <cellStyle name="SAPBEXaggData 2 9 18" xfId="33784"/>
    <cellStyle name="SAPBEXaggData 2 9 19" xfId="33785"/>
    <cellStyle name="SAPBEXaggData 2 9 2" xfId="33786"/>
    <cellStyle name="SAPBEXaggData 2 9 2 10" xfId="33787"/>
    <cellStyle name="SAPBEXaggData 2 9 2 11" xfId="33788"/>
    <cellStyle name="SAPBEXaggData 2 9 2 12" xfId="33789"/>
    <cellStyle name="SAPBEXaggData 2 9 2 13" xfId="33790"/>
    <cellStyle name="SAPBEXaggData 2 9 2 14" xfId="33791"/>
    <cellStyle name="SAPBEXaggData 2 9 2 15" xfId="33792"/>
    <cellStyle name="SAPBEXaggData 2 9 2 16" xfId="33793"/>
    <cellStyle name="SAPBEXaggData 2 9 2 17" xfId="33794"/>
    <cellStyle name="SAPBEXaggData 2 9 2 18" xfId="33795"/>
    <cellStyle name="SAPBEXaggData 2 9 2 19" xfId="33796"/>
    <cellStyle name="SAPBEXaggData 2 9 2 2" xfId="33797"/>
    <cellStyle name="SAPBEXaggData 2 9 2 20" xfId="33798"/>
    <cellStyle name="SAPBEXaggData 2 9 2 21" xfId="33799"/>
    <cellStyle name="SAPBEXaggData 2 9 2 22" xfId="33800"/>
    <cellStyle name="SAPBEXaggData 2 9 2 23" xfId="33801"/>
    <cellStyle name="SAPBEXaggData 2 9 2 24" xfId="33802"/>
    <cellStyle name="SAPBEXaggData 2 9 2 25" xfId="33803"/>
    <cellStyle name="SAPBEXaggData 2 9 2 26" xfId="33804"/>
    <cellStyle name="SAPBEXaggData 2 9 2 27" xfId="33805"/>
    <cellStyle name="SAPBEXaggData 2 9 2 28" xfId="33806"/>
    <cellStyle name="SAPBEXaggData 2 9 2 29" xfId="33807"/>
    <cellStyle name="SAPBEXaggData 2 9 2 3" xfId="33808"/>
    <cellStyle name="SAPBEXaggData 2 9 2 4" xfId="33809"/>
    <cellStyle name="SAPBEXaggData 2 9 2 5" xfId="33810"/>
    <cellStyle name="SAPBEXaggData 2 9 2 6" xfId="33811"/>
    <cellStyle name="SAPBEXaggData 2 9 2 7" xfId="33812"/>
    <cellStyle name="SAPBEXaggData 2 9 2 8" xfId="33813"/>
    <cellStyle name="SAPBEXaggData 2 9 2 9" xfId="33814"/>
    <cellStyle name="SAPBEXaggData 2 9 20" xfId="33815"/>
    <cellStyle name="SAPBEXaggData 2 9 21" xfId="33816"/>
    <cellStyle name="SAPBEXaggData 2 9 22" xfId="33817"/>
    <cellStyle name="SAPBEXaggData 2 9 23" xfId="33818"/>
    <cellStyle name="SAPBEXaggData 2 9 24" xfId="33819"/>
    <cellStyle name="SAPBEXaggData 2 9 25" xfId="33820"/>
    <cellStyle name="SAPBEXaggData 2 9 26" xfId="33821"/>
    <cellStyle name="SAPBEXaggData 2 9 27" xfId="33822"/>
    <cellStyle name="SAPBEXaggData 2 9 28" xfId="33823"/>
    <cellStyle name="SAPBEXaggData 2 9 29" xfId="33824"/>
    <cellStyle name="SAPBEXaggData 2 9 3" xfId="33825"/>
    <cellStyle name="SAPBEXaggData 2 9 30" xfId="33826"/>
    <cellStyle name="SAPBEXaggData 2 9 4" xfId="33827"/>
    <cellStyle name="SAPBEXaggData 2 9 5" xfId="33828"/>
    <cellStyle name="SAPBEXaggData 2 9 6" xfId="33829"/>
    <cellStyle name="SAPBEXaggData 2 9 7" xfId="33830"/>
    <cellStyle name="SAPBEXaggData 2 9 8" xfId="33831"/>
    <cellStyle name="SAPBEXaggData 2 9 9" xfId="33832"/>
    <cellStyle name="SAPBEXaggData 3" xfId="33833"/>
    <cellStyle name="SAPBEXaggData 3 2" xfId="33834"/>
    <cellStyle name="SAPBEXaggData 4" xfId="33835"/>
    <cellStyle name="SAPBEXaggDataEmph" xfId="33836"/>
    <cellStyle name="SAPBEXaggDataEmph 2" xfId="33837"/>
    <cellStyle name="SAPBEXaggDataEmph 3" xfId="33838"/>
    <cellStyle name="SAPBEXaggDataEmph 3 2" xfId="33839"/>
    <cellStyle name="SAPBEXaggDataEmph 4" xfId="33840"/>
    <cellStyle name="SAPBEXaggItem" xfId="33841"/>
    <cellStyle name="SAPBEXaggItem 2" xfId="33842"/>
    <cellStyle name="SAPBEXaggItem 2 10" xfId="33843"/>
    <cellStyle name="SAPBEXaggItem 2 10 10" xfId="33844"/>
    <cellStyle name="SAPBEXaggItem 2 10 11" xfId="33845"/>
    <cellStyle name="SAPBEXaggItem 2 10 12" xfId="33846"/>
    <cellStyle name="SAPBEXaggItem 2 10 13" xfId="33847"/>
    <cellStyle name="SAPBEXaggItem 2 10 14" xfId="33848"/>
    <cellStyle name="SAPBEXaggItem 2 10 15" xfId="33849"/>
    <cellStyle name="SAPBEXaggItem 2 10 16" xfId="33850"/>
    <cellStyle name="SAPBEXaggItem 2 10 17" xfId="33851"/>
    <cellStyle name="SAPBEXaggItem 2 10 18" xfId="33852"/>
    <cellStyle name="SAPBEXaggItem 2 10 19" xfId="33853"/>
    <cellStyle name="SAPBEXaggItem 2 10 2" xfId="33854"/>
    <cellStyle name="SAPBEXaggItem 2 10 2 10" xfId="33855"/>
    <cellStyle name="SAPBEXaggItem 2 10 2 11" xfId="33856"/>
    <cellStyle name="SAPBEXaggItem 2 10 2 12" xfId="33857"/>
    <cellStyle name="SAPBEXaggItem 2 10 2 13" xfId="33858"/>
    <cellStyle name="SAPBEXaggItem 2 10 2 14" xfId="33859"/>
    <cellStyle name="SAPBEXaggItem 2 10 2 15" xfId="33860"/>
    <cellStyle name="SAPBEXaggItem 2 10 2 16" xfId="33861"/>
    <cellStyle name="SAPBEXaggItem 2 10 2 17" xfId="33862"/>
    <cellStyle name="SAPBEXaggItem 2 10 2 18" xfId="33863"/>
    <cellStyle name="SAPBEXaggItem 2 10 2 19" xfId="33864"/>
    <cellStyle name="SAPBEXaggItem 2 10 2 2" xfId="33865"/>
    <cellStyle name="SAPBEXaggItem 2 10 2 20" xfId="33866"/>
    <cellStyle name="SAPBEXaggItem 2 10 2 21" xfId="33867"/>
    <cellStyle name="SAPBEXaggItem 2 10 2 22" xfId="33868"/>
    <cellStyle name="SAPBEXaggItem 2 10 2 23" xfId="33869"/>
    <cellStyle name="SAPBEXaggItem 2 10 2 24" xfId="33870"/>
    <cellStyle name="SAPBEXaggItem 2 10 2 25" xfId="33871"/>
    <cellStyle name="SAPBEXaggItem 2 10 2 26" xfId="33872"/>
    <cellStyle name="SAPBEXaggItem 2 10 2 27" xfId="33873"/>
    <cellStyle name="SAPBEXaggItem 2 10 2 28" xfId="33874"/>
    <cellStyle name="SAPBEXaggItem 2 10 2 29" xfId="33875"/>
    <cellStyle name="SAPBEXaggItem 2 10 2 3" xfId="33876"/>
    <cellStyle name="SAPBEXaggItem 2 10 2 4" xfId="33877"/>
    <cellStyle name="SAPBEXaggItem 2 10 2 5" xfId="33878"/>
    <cellStyle name="SAPBEXaggItem 2 10 2 6" xfId="33879"/>
    <cellStyle name="SAPBEXaggItem 2 10 2 7" xfId="33880"/>
    <cellStyle name="SAPBEXaggItem 2 10 2 8" xfId="33881"/>
    <cellStyle name="SAPBEXaggItem 2 10 2 9" xfId="33882"/>
    <cellStyle name="SAPBEXaggItem 2 10 20" xfId="33883"/>
    <cellStyle name="SAPBEXaggItem 2 10 21" xfId="33884"/>
    <cellStyle name="SAPBEXaggItem 2 10 22" xfId="33885"/>
    <cellStyle name="SAPBEXaggItem 2 10 23" xfId="33886"/>
    <cellStyle name="SAPBEXaggItem 2 10 24" xfId="33887"/>
    <cellStyle name="SAPBEXaggItem 2 10 25" xfId="33888"/>
    <cellStyle name="SAPBEXaggItem 2 10 26" xfId="33889"/>
    <cellStyle name="SAPBEXaggItem 2 10 27" xfId="33890"/>
    <cellStyle name="SAPBEXaggItem 2 10 28" xfId="33891"/>
    <cellStyle name="SAPBEXaggItem 2 10 29" xfId="33892"/>
    <cellStyle name="SAPBEXaggItem 2 10 3" xfId="33893"/>
    <cellStyle name="SAPBEXaggItem 2 10 30" xfId="33894"/>
    <cellStyle name="SAPBEXaggItem 2 10 4" xfId="33895"/>
    <cellStyle name="SAPBEXaggItem 2 10 5" xfId="33896"/>
    <cellStyle name="SAPBEXaggItem 2 10 6" xfId="33897"/>
    <cellStyle name="SAPBEXaggItem 2 10 7" xfId="33898"/>
    <cellStyle name="SAPBEXaggItem 2 10 8" xfId="33899"/>
    <cellStyle name="SAPBEXaggItem 2 10 9" xfId="33900"/>
    <cellStyle name="SAPBEXaggItem 2 11" xfId="33901"/>
    <cellStyle name="SAPBEXaggItem 2 11 10" xfId="33902"/>
    <cellStyle name="SAPBEXaggItem 2 11 11" xfId="33903"/>
    <cellStyle name="SAPBEXaggItem 2 11 12" xfId="33904"/>
    <cellStyle name="SAPBEXaggItem 2 11 13" xfId="33905"/>
    <cellStyle name="SAPBEXaggItem 2 11 14" xfId="33906"/>
    <cellStyle name="SAPBEXaggItem 2 11 15" xfId="33907"/>
    <cellStyle name="SAPBEXaggItem 2 11 16" xfId="33908"/>
    <cellStyle name="SAPBEXaggItem 2 11 17" xfId="33909"/>
    <cellStyle name="SAPBEXaggItem 2 11 18" xfId="33910"/>
    <cellStyle name="SAPBEXaggItem 2 11 19" xfId="33911"/>
    <cellStyle name="SAPBEXaggItem 2 11 2" xfId="33912"/>
    <cellStyle name="SAPBEXaggItem 2 11 2 10" xfId="33913"/>
    <cellStyle name="SAPBEXaggItem 2 11 2 11" xfId="33914"/>
    <cellStyle name="SAPBEXaggItem 2 11 2 12" xfId="33915"/>
    <cellStyle name="SAPBEXaggItem 2 11 2 13" xfId="33916"/>
    <cellStyle name="SAPBEXaggItem 2 11 2 14" xfId="33917"/>
    <cellStyle name="SAPBEXaggItem 2 11 2 15" xfId="33918"/>
    <cellStyle name="SAPBEXaggItem 2 11 2 16" xfId="33919"/>
    <cellStyle name="SAPBEXaggItem 2 11 2 17" xfId="33920"/>
    <cellStyle name="SAPBEXaggItem 2 11 2 18" xfId="33921"/>
    <cellStyle name="SAPBEXaggItem 2 11 2 19" xfId="33922"/>
    <cellStyle name="SAPBEXaggItem 2 11 2 2" xfId="33923"/>
    <cellStyle name="SAPBEXaggItem 2 11 2 20" xfId="33924"/>
    <cellStyle name="SAPBEXaggItem 2 11 2 21" xfId="33925"/>
    <cellStyle name="SAPBEXaggItem 2 11 2 22" xfId="33926"/>
    <cellStyle name="SAPBEXaggItem 2 11 2 23" xfId="33927"/>
    <cellStyle name="SAPBEXaggItem 2 11 2 24" xfId="33928"/>
    <cellStyle name="SAPBEXaggItem 2 11 2 25" xfId="33929"/>
    <cellStyle name="SAPBEXaggItem 2 11 2 26" xfId="33930"/>
    <cellStyle name="SAPBEXaggItem 2 11 2 27" xfId="33931"/>
    <cellStyle name="SAPBEXaggItem 2 11 2 28" xfId="33932"/>
    <cellStyle name="SAPBEXaggItem 2 11 2 29" xfId="33933"/>
    <cellStyle name="SAPBEXaggItem 2 11 2 3" xfId="33934"/>
    <cellStyle name="SAPBEXaggItem 2 11 2 4" xfId="33935"/>
    <cellStyle name="SAPBEXaggItem 2 11 2 5" xfId="33936"/>
    <cellStyle name="SAPBEXaggItem 2 11 2 6" xfId="33937"/>
    <cellStyle name="SAPBEXaggItem 2 11 2 7" xfId="33938"/>
    <cellStyle name="SAPBEXaggItem 2 11 2 8" xfId="33939"/>
    <cellStyle name="SAPBEXaggItem 2 11 2 9" xfId="33940"/>
    <cellStyle name="SAPBEXaggItem 2 11 20" xfId="33941"/>
    <cellStyle name="SAPBEXaggItem 2 11 21" xfId="33942"/>
    <cellStyle name="SAPBEXaggItem 2 11 22" xfId="33943"/>
    <cellStyle name="SAPBEXaggItem 2 11 23" xfId="33944"/>
    <cellStyle name="SAPBEXaggItem 2 11 24" xfId="33945"/>
    <cellStyle name="SAPBEXaggItem 2 11 25" xfId="33946"/>
    <cellStyle name="SAPBEXaggItem 2 11 26" xfId="33947"/>
    <cellStyle name="SAPBEXaggItem 2 11 27" xfId="33948"/>
    <cellStyle name="SAPBEXaggItem 2 11 28" xfId="33949"/>
    <cellStyle name="SAPBEXaggItem 2 11 29" xfId="33950"/>
    <cellStyle name="SAPBEXaggItem 2 11 3" xfId="33951"/>
    <cellStyle name="SAPBEXaggItem 2 11 30" xfId="33952"/>
    <cellStyle name="SAPBEXaggItem 2 11 4" xfId="33953"/>
    <cellStyle name="SAPBEXaggItem 2 11 5" xfId="33954"/>
    <cellStyle name="SAPBEXaggItem 2 11 6" xfId="33955"/>
    <cellStyle name="SAPBEXaggItem 2 11 7" xfId="33956"/>
    <cellStyle name="SAPBEXaggItem 2 11 8" xfId="33957"/>
    <cellStyle name="SAPBEXaggItem 2 11 9" xfId="33958"/>
    <cellStyle name="SAPBEXaggItem 2 12" xfId="33959"/>
    <cellStyle name="SAPBEXaggItem 2 12 10" xfId="33960"/>
    <cellStyle name="SAPBEXaggItem 2 12 11" xfId="33961"/>
    <cellStyle name="SAPBEXaggItem 2 12 12" xfId="33962"/>
    <cellStyle name="SAPBEXaggItem 2 12 13" xfId="33963"/>
    <cellStyle name="SAPBEXaggItem 2 12 14" xfId="33964"/>
    <cellStyle name="SAPBEXaggItem 2 12 15" xfId="33965"/>
    <cellStyle name="SAPBEXaggItem 2 12 16" xfId="33966"/>
    <cellStyle name="SAPBEXaggItem 2 12 17" xfId="33967"/>
    <cellStyle name="SAPBEXaggItem 2 12 18" xfId="33968"/>
    <cellStyle name="SAPBEXaggItem 2 12 19" xfId="33969"/>
    <cellStyle name="SAPBEXaggItem 2 12 2" xfId="33970"/>
    <cellStyle name="SAPBEXaggItem 2 12 2 10" xfId="33971"/>
    <cellStyle name="SAPBEXaggItem 2 12 2 11" xfId="33972"/>
    <cellStyle name="SAPBEXaggItem 2 12 2 12" xfId="33973"/>
    <cellStyle name="SAPBEXaggItem 2 12 2 13" xfId="33974"/>
    <cellStyle name="SAPBEXaggItem 2 12 2 14" xfId="33975"/>
    <cellStyle name="SAPBEXaggItem 2 12 2 15" xfId="33976"/>
    <cellStyle name="SAPBEXaggItem 2 12 2 16" xfId="33977"/>
    <cellStyle name="SAPBEXaggItem 2 12 2 17" xfId="33978"/>
    <cellStyle name="SAPBEXaggItem 2 12 2 18" xfId="33979"/>
    <cellStyle name="SAPBEXaggItem 2 12 2 19" xfId="33980"/>
    <cellStyle name="SAPBEXaggItem 2 12 2 2" xfId="33981"/>
    <cellStyle name="SAPBEXaggItem 2 12 2 20" xfId="33982"/>
    <cellStyle name="SAPBEXaggItem 2 12 2 21" xfId="33983"/>
    <cellStyle name="SAPBEXaggItem 2 12 2 22" xfId="33984"/>
    <cellStyle name="SAPBEXaggItem 2 12 2 23" xfId="33985"/>
    <cellStyle name="SAPBEXaggItem 2 12 2 24" xfId="33986"/>
    <cellStyle name="SAPBEXaggItem 2 12 2 25" xfId="33987"/>
    <cellStyle name="SAPBEXaggItem 2 12 2 26" xfId="33988"/>
    <cellStyle name="SAPBEXaggItem 2 12 2 27" xfId="33989"/>
    <cellStyle name="SAPBEXaggItem 2 12 2 28" xfId="33990"/>
    <cellStyle name="SAPBEXaggItem 2 12 2 29" xfId="33991"/>
    <cellStyle name="SAPBEXaggItem 2 12 2 3" xfId="33992"/>
    <cellStyle name="SAPBEXaggItem 2 12 2 4" xfId="33993"/>
    <cellStyle name="SAPBEXaggItem 2 12 2 5" xfId="33994"/>
    <cellStyle name="SAPBEXaggItem 2 12 2 6" xfId="33995"/>
    <cellStyle name="SAPBEXaggItem 2 12 2 7" xfId="33996"/>
    <cellStyle name="SAPBEXaggItem 2 12 2 8" xfId="33997"/>
    <cellStyle name="SAPBEXaggItem 2 12 2 9" xfId="33998"/>
    <cellStyle name="SAPBEXaggItem 2 12 20" xfId="33999"/>
    <cellStyle name="SAPBEXaggItem 2 12 21" xfId="34000"/>
    <cellStyle name="SAPBEXaggItem 2 12 22" xfId="34001"/>
    <cellStyle name="SAPBEXaggItem 2 12 23" xfId="34002"/>
    <cellStyle name="SAPBEXaggItem 2 12 24" xfId="34003"/>
    <cellStyle name="SAPBEXaggItem 2 12 25" xfId="34004"/>
    <cellStyle name="SAPBEXaggItem 2 12 26" xfId="34005"/>
    <cellStyle name="SAPBEXaggItem 2 12 27" xfId="34006"/>
    <cellStyle name="SAPBEXaggItem 2 12 28" xfId="34007"/>
    <cellStyle name="SAPBEXaggItem 2 12 29" xfId="34008"/>
    <cellStyle name="SAPBEXaggItem 2 12 3" xfId="34009"/>
    <cellStyle name="SAPBEXaggItem 2 12 30" xfId="34010"/>
    <cellStyle name="SAPBEXaggItem 2 12 4" xfId="34011"/>
    <cellStyle name="SAPBEXaggItem 2 12 5" xfId="34012"/>
    <cellStyle name="SAPBEXaggItem 2 12 6" xfId="34013"/>
    <cellStyle name="SAPBEXaggItem 2 12 7" xfId="34014"/>
    <cellStyle name="SAPBEXaggItem 2 12 8" xfId="34015"/>
    <cellStyle name="SAPBEXaggItem 2 12 9" xfId="34016"/>
    <cellStyle name="SAPBEXaggItem 2 13" xfId="34017"/>
    <cellStyle name="SAPBEXaggItem 2 13 10" xfId="34018"/>
    <cellStyle name="SAPBEXaggItem 2 13 11" xfId="34019"/>
    <cellStyle name="SAPBEXaggItem 2 13 12" xfId="34020"/>
    <cellStyle name="SAPBEXaggItem 2 13 13" xfId="34021"/>
    <cellStyle name="SAPBEXaggItem 2 13 14" xfId="34022"/>
    <cellStyle name="SAPBEXaggItem 2 13 15" xfId="34023"/>
    <cellStyle name="SAPBEXaggItem 2 13 16" xfId="34024"/>
    <cellStyle name="SAPBEXaggItem 2 13 17" xfId="34025"/>
    <cellStyle name="SAPBEXaggItem 2 13 18" xfId="34026"/>
    <cellStyle name="SAPBEXaggItem 2 13 19" xfId="34027"/>
    <cellStyle name="SAPBEXaggItem 2 13 2" xfId="34028"/>
    <cellStyle name="SAPBEXaggItem 2 13 2 10" xfId="34029"/>
    <cellStyle name="SAPBEXaggItem 2 13 2 11" xfId="34030"/>
    <cellStyle name="SAPBEXaggItem 2 13 2 12" xfId="34031"/>
    <cellStyle name="SAPBEXaggItem 2 13 2 13" xfId="34032"/>
    <cellStyle name="SAPBEXaggItem 2 13 2 14" xfId="34033"/>
    <cellStyle name="SAPBEXaggItem 2 13 2 15" xfId="34034"/>
    <cellStyle name="SAPBEXaggItem 2 13 2 16" xfId="34035"/>
    <cellStyle name="SAPBEXaggItem 2 13 2 17" xfId="34036"/>
    <cellStyle name="SAPBEXaggItem 2 13 2 18" xfId="34037"/>
    <cellStyle name="SAPBEXaggItem 2 13 2 19" xfId="34038"/>
    <cellStyle name="SAPBEXaggItem 2 13 2 2" xfId="34039"/>
    <cellStyle name="SAPBEXaggItem 2 13 2 20" xfId="34040"/>
    <cellStyle name="SAPBEXaggItem 2 13 2 21" xfId="34041"/>
    <cellStyle name="SAPBEXaggItem 2 13 2 22" xfId="34042"/>
    <cellStyle name="SAPBEXaggItem 2 13 2 23" xfId="34043"/>
    <cellStyle name="SAPBEXaggItem 2 13 2 24" xfId="34044"/>
    <cellStyle name="SAPBEXaggItem 2 13 2 25" xfId="34045"/>
    <cellStyle name="SAPBEXaggItem 2 13 2 26" xfId="34046"/>
    <cellStyle name="SAPBEXaggItem 2 13 2 27" xfId="34047"/>
    <cellStyle name="SAPBEXaggItem 2 13 2 28" xfId="34048"/>
    <cellStyle name="SAPBEXaggItem 2 13 2 29" xfId="34049"/>
    <cellStyle name="SAPBEXaggItem 2 13 2 3" xfId="34050"/>
    <cellStyle name="SAPBEXaggItem 2 13 2 4" xfId="34051"/>
    <cellStyle name="SAPBEXaggItem 2 13 2 5" xfId="34052"/>
    <cellStyle name="SAPBEXaggItem 2 13 2 6" xfId="34053"/>
    <cellStyle name="SAPBEXaggItem 2 13 2 7" xfId="34054"/>
    <cellStyle name="SAPBEXaggItem 2 13 2 8" xfId="34055"/>
    <cellStyle name="SAPBEXaggItem 2 13 2 9" xfId="34056"/>
    <cellStyle name="SAPBEXaggItem 2 13 20" xfId="34057"/>
    <cellStyle name="SAPBEXaggItem 2 13 21" xfId="34058"/>
    <cellStyle name="SAPBEXaggItem 2 13 22" xfId="34059"/>
    <cellStyle name="SAPBEXaggItem 2 13 23" xfId="34060"/>
    <cellStyle name="SAPBEXaggItem 2 13 24" xfId="34061"/>
    <cellStyle name="SAPBEXaggItem 2 13 25" xfId="34062"/>
    <cellStyle name="SAPBEXaggItem 2 13 26" xfId="34063"/>
    <cellStyle name="SAPBEXaggItem 2 13 27" xfId="34064"/>
    <cellStyle name="SAPBEXaggItem 2 13 28" xfId="34065"/>
    <cellStyle name="SAPBEXaggItem 2 13 29" xfId="34066"/>
    <cellStyle name="SAPBEXaggItem 2 13 3" xfId="34067"/>
    <cellStyle name="SAPBEXaggItem 2 13 30" xfId="34068"/>
    <cellStyle name="SAPBEXaggItem 2 13 4" xfId="34069"/>
    <cellStyle name="SAPBEXaggItem 2 13 5" xfId="34070"/>
    <cellStyle name="SAPBEXaggItem 2 13 6" xfId="34071"/>
    <cellStyle name="SAPBEXaggItem 2 13 7" xfId="34072"/>
    <cellStyle name="SAPBEXaggItem 2 13 8" xfId="34073"/>
    <cellStyle name="SAPBEXaggItem 2 13 9" xfId="34074"/>
    <cellStyle name="SAPBEXaggItem 2 14" xfId="34075"/>
    <cellStyle name="SAPBEXaggItem 2 14 10" xfId="34076"/>
    <cellStyle name="SAPBEXaggItem 2 14 11" xfId="34077"/>
    <cellStyle name="SAPBEXaggItem 2 14 12" xfId="34078"/>
    <cellStyle name="SAPBEXaggItem 2 14 13" xfId="34079"/>
    <cellStyle name="SAPBEXaggItem 2 14 14" xfId="34080"/>
    <cellStyle name="SAPBEXaggItem 2 14 15" xfId="34081"/>
    <cellStyle name="SAPBEXaggItem 2 14 16" xfId="34082"/>
    <cellStyle name="SAPBEXaggItem 2 14 17" xfId="34083"/>
    <cellStyle name="SAPBEXaggItem 2 14 18" xfId="34084"/>
    <cellStyle name="SAPBEXaggItem 2 14 19" xfId="34085"/>
    <cellStyle name="SAPBEXaggItem 2 14 2" xfId="34086"/>
    <cellStyle name="SAPBEXaggItem 2 14 2 10" xfId="34087"/>
    <cellStyle name="SAPBEXaggItem 2 14 2 11" xfId="34088"/>
    <cellStyle name="SAPBEXaggItem 2 14 2 12" xfId="34089"/>
    <cellStyle name="SAPBEXaggItem 2 14 2 13" xfId="34090"/>
    <cellStyle name="SAPBEXaggItem 2 14 2 14" xfId="34091"/>
    <cellStyle name="SAPBEXaggItem 2 14 2 15" xfId="34092"/>
    <cellStyle name="SAPBEXaggItem 2 14 2 16" xfId="34093"/>
    <cellStyle name="SAPBEXaggItem 2 14 2 17" xfId="34094"/>
    <cellStyle name="SAPBEXaggItem 2 14 2 18" xfId="34095"/>
    <cellStyle name="SAPBEXaggItem 2 14 2 19" xfId="34096"/>
    <cellStyle name="SAPBEXaggItem 2 14 2 2" xfId="34097"/>
    <cellStyle name="SAPBEXaggItem 2 14 2 20" xfId="34098"/>
    <cellStyle name="SAPBEXaggItem 2 14 2 21" xfId="34099"/>
    <cellStyle name="SAPBEXaggItem 2 14 2 22" xfId="34100"/>
    <cellStyle name="SAPBEXaggItem 2 14 2 23" xfId="34101"/>
    <cellStyle name="SAPBEXaggItem 2 14 2 24" xfId="34102"/>
    <cellStyle name="SAPBEXaggItem 2 14 2 25" xfId="34103"/>
    <cellStyle name="SAPBEXaggItem 2 14 2 26" xfId="34104"/>
    <cellStyle name="SAPBEXaggItem 2 14 2 27" xfId="34105"/>
    <cellStyle name="SAPBEXaggItem 2 14 2 28" xfId="34106"/>
    <cellStyle name="SAPBEXaggItem 2 14 2 29" xfId="34107"/>
    <cellStyle name="SAPBEXaggItem 2 14 2 3" xfId="34108"/>
    <cellStyle name="SAPBEXaggItem 2 14 2 4" xfId="34109"/>
    <cellStyle name="SAPBEXaggItem 2 14 2 5" xfId="34110"/>
    <cellStyle name="SAPBEXaggItem 2 14 2 6" xfId="34111"/>
    <cellStyle name="SAPBEXaggItem 2 14 2 7" xfId="34112"/>
    <cellStyle name="SAPBEXaggItem 2 14 2 8" xfId="34113"/>
    <cellStyle name="SAPBEXaggItem 2 14 2 9" xfId="34114"/>
    <cellStyle name="SAPBEXaggItem 2 14 20" xfId="34115"/>
    <cellStyle name="SAPBEXaggItem 2 14 21" xfId="34116"/>
    <cellStyle name="SAPBEXaggItem 2 14 22" xfId="34117"/>
    <cellStyle name="SAPBEXaggItem 2 14 23" xfId="34118"/>
    <cellStyle name="SAPBEXaggItem 2 14 24" xfId="34119"/>
    <cellStyle name="SAPBEXaggItem 2 14 25" xfId="34120"/>
    <cellStyle name="SAPBEXaggItem 2 14 26" xfId="34121"/>
    <cellStyle name="SAPBEXaggItem 2 14 27" xfId="34122"/>
    <cellStyle name="SAPBEXaggItem 2 14 28" xfId="34123"/>
    <cellStyle name="SAPBEXaggItem 2 14 29" xfId="34124"/>
    <cellStyle name="SAPBEXaggItem 2 14 3" xfId="34125"/>
    <cellStyle name="SAPBEXaggItem 2 14 30" xfId="34126"/>
    <cellStyle name="SAPBEXaggItem 2 14 4" xfId="34127"/>
    <cellStyle name="SAPBEXaggItem 2 14 5" xfId="34128"/>
    <cellStyle name="SAPBEXaggItem 2 14 6" xfId="34129"/>
    <cellStyle name="SAPBEXaggItem 2 14 7" xfId="34130"/>
    <cellStyle name="SAPBEXaggItem 2 14 8" xfId="34131"/>
    <cellStyle name="SAPBEXaggItem 2 14 9" xfId="34132"/>
    <cellStyle name="SAPBEXaggItem 2 15" xfId="34133"/>
    <cellStyle name="SAPBEXaggItem 2 15 10" xfId="34134"/>
    <cellStyle name="SAPBEXaggItem 2 15 11" xfId="34135"/>
    <cellStyle name="SAPBEXaggItem 2 15 12" xfId="34136"/>
    <cellStyle name="SAPBEXaggItem 2 15 13" xfId="34137"/>
    <cellStyle name="SAPBEXaggItem 2 15 14" xfId="34138"/>
    <cellStyle name="SAPBEXaggItem 2 15 15" xfId="34139"/>
    <cellStyle name="SAPBEXaggItem 2 15 16" xfId="34140"/>
    <cellStyle name="SAPBEXaggItem 2 15 17" xfId="34141"/>
    <cellStyle name="SAPBEXaggItem 2 15 18" xfId="34142"/>
    <cellStyle name="SAPBEXaggItem 2 15 19" xfId="34143"/>
    <cellStyle name="SAPBEXaggItem 2 15 2" xfId="34144"/>
    <cellStyle name="SAPBEXaggItem 2 15 2 10" xfId="34145"/>
    <cellStyle name="SAPBEXaggItem 2 15 2 11" xfId="34146"/>
    <cellStyle name="SAPBEXaggItem 2 15 2 12" xfId="34147"/>
    <cellStyle name="SAPBEXaggItem 2 15 2 13" xfId="34148"/>
    <cellStyle name="SAPBEXaggItem 2 15 2 14" xfId="34149"/>
    <cellStyle name="SAPBEXaggItem 2 15 2 15" xfId="34150"/>
    <cellStyle name="SAPBEXaggItem 2 15 2 16" xfId="34151"/>
    <cellStyle name="SAPBEXaggItem 2 15 2 17" xfId="34152"/>
    <cellStyle name="SAPBEXaggItem 2 15 2 18" xfId="34153"/>
    <cellStyle name="SAPBEXaggItem 2 15 2 19" xfId="34154"/>
    <cellStyle name="SAPBEXaggItem 2 15 2 2" xfId="34155"/>
    <cellStyle name="SAPBEXaggItem 2 15 2 20" xfId="34156"/>
    <cellStyle name="SAPBEXaggItem 2 15 2 21" xfId="34157"/>
    <cellStyle name="SAPBEXaggItem 2 15 2 22" xfId="34158"/>
    <cellStyle name="SAPBEXaggItem 2 15 2 23" xfId="34159"/>
    <cellStyle name="SAPBEXaggItem 2 15 2 24" xfId="34160"/>
    <cellStyle name="SAPBEXaggItem 2 15 2 25" xfId="34161"/>
    <cellStyle name="SAPBEXaggItem 2 15 2 26" xfId="34162"/>
    <cellStyle name="SAPBEXaggItem 2 15 2 27" xfId="34163"/>
    <cellStyle name="SAPBEXaggItem 2 15 2 28" xfId="34164"/>
    <cellStyle name="SAPBEXaggItem 2 15 2 29" xfId="34165"/>
    <cellStyle name="SAPBEXaggItem 2 15 2 3" xfId="34166"/>
    <cellStyle name="SAPBEXaggItem 2 15 2 4" xfId="34167"/>
    <cellStyle name="SAPBEXaggItem 2 15 2 5" xfId="34168"/>
    <cellStyle name="SAPBEXaggItem 2 15 2 6" xfId="34169"/>
    <cellStyle name="SAPBEXaggItem 2 15 2 7" xfId="34170"/>
    <cellStyle name="SAPBEXaggItem 2 15 2 8" xfId="34171"/>
    <cellStyle name="SAPBEXaggItem 2 15 2 9" xfId="34172"/>
    <cellStyle name="SAPBEXaggItem 2 15 20" xfId="34173"/>
    <cellStyle name="SAPBEXaggItem 2 15 21" xfId="34174"/>
    <cellStyle name="SAPBEXaggItem 2 15 22" xfId="34175"/>
    <cellStyle name="SAPBEXaggItem 2 15 23" xfId="34176"/>
    <cellStyle name="SAPBEXaggItem 2 15 24" xfId="34177"/>
    <cellStyle name="SAPBEXaggItem 2 15 25" xfId="34178"/>
    <cellStyle name="SAPBEXaggItem 2 15 26" xfId="34179"/>
    <cellStyle name="SAPBEXaggItem 2 15 27" xfId="34180"/>
    <cellStyle name="SAPBEXaggItem 2 15 28" xfId="34181"/>
    <cellStyle name="SAPBEXaggItem 2 15 29" xfId="34182"/>
    <cellStyle name="SAPBEXaggItem 2 15 3" xfId="34183"/>
    <cellStyle name="SAPBEXaggItem 2 15 30" xfId="34184"/>
    <cellStyle name="SAPBEXaggItem 2 15 4" xfId="34185"/>
    <cellStyle name="SAPBEXaggItem 2 15 5" xfId="34186"/>
    <cellStyle name="SAPBEXaggItem 2 15 6" xfId="34187"/>
    <cellStyle name="SAPBEXaggItem 2 15 7" xfId="34188"/>
    <cellStyle name="SAPBEXaggItem 2 15 8" xfId="34189"/>
    <cellStyle name="SAPBEXaggItem 2 15 9" xfId="34190"/>
    <cellStyle name="SAPBEXaggItem 2 16" xfId="34191"/>
    <cellStyle name="SAPBEXaggItem 2 16 10" xfId="34192"/>
    <cellStyle name="SAPBEXaggItem 2 16 11" xfId="34193"/>
    <cellStyle name="SAPBEXaggItem 2 16 12" xfId="34194"/>
    <cellStyle name="SAPBEXaggItem 2 16 13" xfId="34195"/>
    <cellStyle name="SAPBEXaggItem 2 16 14" xfId="34196"/>
    <cellStyle name="SAPBEXaggItem 2 16 15" xfId="34197"/>
    <cellStyle name="SAPBEXaggItem 2 16 16" xfId="34198"/>
    <cellStyle name="SAPBEXaggItem 2 16 17" xfId="34199"/>
    <cellStyle name="SAPBEXaggItem 2 16 18" xfId="34200"/>
    <cellStyle name="SAPBEXaggItem 2 16 19" xfId="34201"/>
    <cellStyle name="SAPBEXaggItem 2 16 2" xfId="34202"/>
    <cellStyle name="SAPBEXaggItem 2 16 2 10" xfId="34203"/>
    <cellStyle name="SAPBEXaggItem 2 16 2 11" xfId="34204"/>
    <cellStyle name="SAPBEXaggItem 2 16 2 12" xfId="34205"/>
    <cellStyle name="SAPBEXaggItem 2 16 2 13" xfId="34206"/>
    <cellStyle name="SAPBEXaggItem 2 16 2 14" xfId="34207"/>
    <cellStyle name="SAPBEXaggItem 2 16 2 15" xfId="34208"/>
    <cellStyle name="SAPBEXaggItem 2 16 2 16" xfId="34209"/>
    <cellStyle name="SAPBEXaggItem 2 16 2 17" xfId="34210"/>
    <cellStyle name="SAPBEXaggItem 2 16 2 18" xfId="34211"/>
    <cellStyle name="SAPBEXaggItem 2 16 2 19" xfId="34212"/>
    <cellStyle name="SAPBEXaggItem 2 16 2 2" xfId="34213"/>
    <cellStyle name="SAPBEXaggItem 2 16 2 20" xfId="34214"/>
    <cellStyle name="SAPBEXaggItem 2 16 2 21" xfId="34215"/>
    <cellStyle name="SAPBEXaggItem 2 16 2 22" xfId="34216"/>
    <cellStyle name="SAPBEXaggItem 2 16 2 23" xfId="34217"/>
    <cellStyle name="SAPBEXaggItem 2 16 2 24" xfId="34218"/>
    <cellStyle name="SAPBEXaggItem 2 16 2 25" xfId="34219"/>
    <cellStyle name="SAPBEXaggItem 2 16 2 26" xfId="34220"/>
    <cellStyle name="SAPBEXaggItem 2 16 2 27" xfId="34221"/>
    <cellStyle name="SAPBEXaggItem 2 16 2 28" xfId="34222"/>
    <cellStyle name="SAPBEXaggItem 2 16 2 29" xfId="34223"/>
    <cellStyle name="SAPBEXaggItem 2 16 2 3" xfId="34224"/>
    <cellStyle name="SAPBEXaggItem 2 16 2 4" xfId="34225"/>
    <cellStyle name="SAPBEXaggItem 2 16 2 5" xfId="34226"/>
    <cellStyle name="SAPBEXaggItem 2 16 2 6" xfId="34227"/>
    <cellStyle name="SAPBEXaggItem 2 16 2 7" xfId="34228"/>
    <cellStyle name="SAPBEXaggItem 2 16 2 8" xfId="34229"/>
    <cellStyle name="SAPBEXaggItem 2 16 2 9" xfId="34230"/>
    <cellStyle name="SAPBEXaggItem 2 16 20" xfId="34231"/>
    <cellStyle name="SAPBEXaggItem 2 16 21" xfId="34232"/>
    <cellStyle name="SAPBEXaggItem 2 16 22" xfId="34233"/>
    <cellStyle name="SAPBEXaggItem 2 16 23" xfId="34234"/>
    <cellStyle name="SAPBEXaggItem 2 16 24" xfId="34235"/>
    <cellStyle name="SAPBEXaggItem 2 16 25" xfId="34236"/>
    <cellStyle name="SAPBEXaggItem 2 16 26" xfId="34237"/>
    <cellStyle name="SAPBEXaggItem 2 16 27" xfId="34238"/>
    <cellStyle name="SAPBEXaggItem 2 16 28" xfId="34239"/>
    <cellStyle name="SAPBEXaggItem 2 16 29" xfId="34240"/>
    <cellStyle name="SAPBEXaggItem 2 16 3" xfId="34241"/>
    <cellStyle name="SAPBEXaggItem 2 16 30" xfId="34242"/>
    <cellStyle name="SAPBEXaggItem 2 16 4" xfId="34243"/>
    <cellStyle name="SAPBEXaggItem 2 16 5" xfId="34244"/>
    <cellStyle name="SAPBEXaggItem 2 16 6" xfId="34245"/>
    <cellStyle name="SAPBEXaggItem 2 16 7" xfId="34246"/>
    <cellStyle name="SAPBEXaggItem 2 16 8" xfId="34247"/>
    <cellStyle name="SAPBEXaggItem 2 16 9" xfId="34248"/>
    <cellStyle name="SAPBEXaggItem 2 17" xfId="34249"/>
    <cellStyle name="SAPBEXaggItem 2 17 10" xfId="34250"/>
    <cellStyle name="SAPBEXaggItem 2 17 11" xfId="34251"/>
    <cellStyle name="SAPBEXaggItem 2 17 12" xfId="34252"/>
    <cellStyle name="SAPBEXaggItem 2 17 13" xfId="34253"/>
    <cellStyle name="SAPBEXaggItem 2 17 14" xfId="34254"/>
    <cellStyle name="SAPBEXaggItem 2 17 15" xfId="34255"/>
    <cellStyle name="SAPBEXaggItem 2 17 16" xfId="34256"/>
    <cellStyle name="SAPBEXaggItem 2 17 17" xfId="34257"/>
    <cellStyle name="SAPBEXaggItem 2 17 18" xfId="34258"/>
    <cellStyle name="SAPBEXaggItem 2 17 19" xfId="34259"/>
    <cellStyle name="SAPBEXaggItem 2 17 2" xfId="34260"/>
    <cellStyle name="SAPBEXaggItem 2 17 2 10" xfId="34261"/>
    <cellStyle name="SAPBEXaggItem 2 17 2 11" xfId="34262"/>
    <cellStyle name="SAPBEXaggItem 2 17 2 12" xfId="34263"/>
    <cellStyle name="SAPBEXaggItem 2 17 2 13" xfId="34264"/>
    <cellStyle name="SAPBEXaggItem 2 17 2 14" xfId="34265"/>
    <cellStyle name="SAPBEXaggItem 2 17 2 15" xfId="34266"/>
    <cellStyle name="SAPBEXaggItem 2 17 2 16" xfId="34267"/>
    <cellStyle name="SAPBEXaggItem 2 17 2 17" xfId="34268"/>
    <cellStyle name="SAPBEXaggItem 2 17 2 18" xfId="34269"/>
    <cellStyle name="SAPBEXaggItem 2 17 2 19" xfId="34270"/>
    <cellStyle name="SAPBEXaggItem 2 17 2 2" xfId="34271"/>
    <cellStyle name="SAPBEXaggItem 2 17 2 20" xfId="34272"/>
    <cellStyle name="SAPBEXaggItem 2 17 2 21" xfId="34273"/>
    <cellStyle name="SAPBEXaggItem 2 17 2 22" xfId="34274"/>
    <cellStyle name="SAPBEXaggItem 2 17 2 23" xfId="34275"/>
    <cellStyle name="SAPBEXaggItem 2 17 2 24" xfId="34276"/>
    <cellStyle name="SAPBEXaggItem 2 17 2 25" xfId="34277"/>
    <cellStyle name="SAPBEXaggItem 2 17 2 26" xfId="34278"/>
    <cellStyle name="SAPBEXaggItem 2 17 2 27" xfId="34279"/>
    <cellStyle name="SAPBEXaggItem 2 17 2 28" xfId="34280"/>
    <cellStyle name="SAPBEXaggItem 2 17 2 29" xfId="34281"/>
    <cellStyle name="SAPBEXaggItem 2 17 2 3" xfId="34282"/>
    <cellStyle name="SAPBEXaggItem 2 17 2 4" xfId="34283"/>
    <cellStyle name="SAPBEXaggItem 2 17 2 5" xfId="34284"/>
    <cellStyle name="SAPBEXaggItem 2 17 2 6" xfId="34285"/>
    <cellStyle name="SAPBEXaggItem 2 17 2 7" xfId="34286"/>
    <cellStyle name="SAPBEXaggItem 2 17 2 8" xfId="34287"/>
    <cellStyle name="SAPBEXaggItem 2 17 2 9" xfId="34288"/>
    <cellStyle name="SAPBEXaggItem 2 17 20" xfId="34289"/>
    <cellStyle name="SAPBEXaggItem 2 17 21" xfId="34290"/>
    <cellStyle name="SAPBEXaggItem 2 17 22" xfId="34291"/>
    <cellStyle name="SAPBEXaggItem 2 17 23" xfId="34292"/>
    <cellStyle name="SAPBEXaggItem 2 17 24" xfId="34293"/>
    <cellStyle name="SAPBEXaggItem 2 17 25" xfId="34294"/>
    <cellStyle name="SAPBEXaggItem 2 17 26" xfId="34295"/>
    <cellStyle name="SAPBEXaggItem 2 17 27" xfId="34296"/>
    <cellStyle name="SAPBEXaggItem 2 17 28" xfId="34297"/>
    <cellStyle name="SAPBEXaggItem 2 17 29" xfId="34298"/>
    <cellStyle name="SAPBEXaggItem 2 17 3" xfId="34299"/>
    <cellStyle name="SAPBEXaggItem 2 17 30" xfId="34300"/>
    <cellStyle name="SAPBEXaggItem 2 17 4" xfId="34301"/>
    <cellStyle name="SAPBEXaggItem 2 17 5" xfId="34302"/>
    <cellStyle name="SAPBEXaggItem 2 17 6" xfId="34303"/>
    <cellStyle name="SAPBEXaggItem 2 17 7" xfId="34304"/>
    <cellStyle name="SAPBEXaggItem 2 17 8" xfId="34305"/>
    <cellStyle name="SAPBEXaggItem 2 17 9" xfId="34306"/>
    <cellStyle name="SAPBEXaggItem 2 18" xfId="34307"/>
    <cellStyle name="SAPBEXaggItem 2 18 10" xfId="34308"/>
    <cellStyle name="SAPBEXaggItem 2 18 11" xfId="34309"/>
    <cellStyle name="SAPBEXaggItem 2 18 12" xfId="34310"/>
    <cellStyle name="SAPBEXaggItem 2 18 13" xfId="34311"/>
    <cellStyle name="SAPBEXaggItem 2 18 14" xfId="34312"/>
    <cellStyle name="SAPBEXaggItem 2 18 15" xfId="34313"/>
    <cellStyle name="SAPBEXaggItem 2 18 16" xfId="34314"/>
    <cellStyle name="SAPBEXaggItem 2 18 17" xfId="34315"/>
    <cellStyle name="SAPBEXaggItem 2 18 18" xfId="34316"/>
    <cellStyle name="SAPBEXaggItem 2 18 19" xfId="34317"/>
    <cellStyle name="SAPBEXaggItem 2 18 2" xfId="34318"/>
    <cellStyle name="SAPBEXaggItem 2 18 20" xfId="34319"/>
    <cellStyle name="SAPBEXaggItem 2 18 21" xfId="34320"/>
    <cellStyle name="SAPBEXaggItem 2 18 22" xfId="34321"/>
    <cellStyle name="SAPBEXaggItem 2 18 23" xfId="34322"/>
    <cellStyle name="SAPBEXaggItem 2 18 24" xfId="34323"/>
    <cellStyle name="SAPBEXaggItem 2 18 25" xfId="34324"/>
    <cellStyle name="SAPBEXaggItem 2 18 26" xfId="34325"/>
    <cellStyle name="SAPBEXaggItem 2 18 27" xfId="34326"/>
    <cellStyle name="SAPBEXaggItem 2 18 28" xfId="34327"/>
    <cellStyle name="SAPBEXaggItem 2 18 29" xfId="34328"/>
    <cellStyle name="SAPBEXaggItem 2 18 3" xfId="34329"/>
    <cellStyle name="SAPBEXaggItem 2 18 4" xfId="34330"/>
    <cellStyle name="SAPBEXaggItem 2 18 5" xfId="34331"/>
    <cellStyle name="SAPBEXaggItem 2 18 6" xfId="34332"/>
    <cellStyle name="SAPBEXaggItem 2 18 7" xfId="34333"/>
    <cellStyle name="SAPBEXaggItem 2 18 8" xfId="34334"/>
    <cellStyle name="SAPBEXaggItem 2 18 9" xfId="34335"/>
    <cellStyle name="SAPBEXaggItem 2 19" xfId="34336"/>
    <cellStyle name="SAPBEXaggItem 2 19 10" xfId="34337"/>
    <cellStyle name="SAPBEXaggItem 2 19 11" xfId="34338"/>
    <cellStyle name="SAPBEXaggItem 2 19 12" xfId="34339"/>
    <cellStyle name="SAPBEXaggItem 2 19 13" xfId="34340"/>
    <cellStyle name="SAPBEXaggItem 2 19 14" xfId="34341"/>
    <cellStyle name="SAPBEXaggItem 2 19 15" xfId="34342"/>
    <cellStyle name="SAPBEXaggItem 2 19 16" xfId="34343"/>
    <cellStyle name="SAPBEXaggItem 2 19 17" xfId="34344"/>
    <cellStyle name="SAPBEXaggItem 2 19 18" xfId="34345"/>
    <cellStyle name="SAPBEXaggItem 2 19 19" xfId="34346"/>
    <cellStyle name="SAPBEXaggItem 2 19 2" xfId="34347"/>
    <cellStyle name="SAPBEXaggItem 2 19 20" xfId="34348"/>
    <cellStyle name="SAPBEXaggItem 2 19 21" xfId="34349"/>
    <cellStyle name="SAPBEXaggItem 2 19 22" xfId="34350"/>
    <cellStyle name="SAPBEXaggItem 2 19 23" xfId="34351"/>
    <cellStyle name="SAPBEXaggItem 2 19 24" xfId="34352"/>
    <cellStyle name="SAPBEXaggItem 2 19 25" xfId="34353"/>
    <cellStyle name="SAPBEXaggItem 2 19 26" xfId="34354"/>
    <cellStyle name="SAPBEXaggItem 2 19 27" xfId="34355"/>
    <cellStyle name="SAPBEXaggItem 2 19 28" xfId="34356"/>
    <cellStyle name="SAPBEXaggItem 2 19 29" xfId="34357"/>
    <cellStyle name="SAPBEXaggItem 2 19 3" xfId="34358"/>
    <cellStyle name="SAPBEXaggItem 2 19 4" xfId="34359"/>
    <cellStyle name="SAPBEXaggItem 2 19 5" xfId="34360"/>
    <cellStyle name="SAPBEXaggItem 2 19 6" xfId="34361"/>
    <cellStyle name="SAPBEXaggItem 2 19 7" xfId="34362"/>
    <cellStyle name="SAPBEXaggItem 2 19 8" xfId="34363"/>
    <cellStyle name="SAPBEXaggItem 2 19 9" xfId="34364"/>
    <cellStyle name="SAPBEXaggItem 2 2" xfId="34365"/>
    <cellStyle name="SAPBEXaggItem 2 2 10" xfId="34366"/>
    <cellStyle name="SAPBEXaggItem 2 2 11" xfId="34367"/>
    <cellStyle name="SAPBEXaggItem 2 2 12" xfId="34368"/>
    <cellStyle name="SAPBEXaggItem 2 2 13" xfId="34369"/>
    <cellStyle name="SAPBEXaggItem 2 2 14" xfId="34370"/>
    <cellStyle name="SAPBEXaggItem 2 2 15" xfId="34371"/>
    <cellStyle name="SAPBEXaggItem 2 2 16" xfId="34372"/>
    <cellStyle name="SAPBEXaggItem 2 2 17" xfId="34373"/>
    <cellStyle name="SAPBEXaggItem 2 2 18" xfId="34374"/>
    <cellStyle name="SAPBEXaggItem 2 2 19" xfId="34375"/>
    <cellStyle name="SAPBEXaggItem 2 2 2" xfId="34376"/>
    <cellStyle name="SAPBEXaggItem 2 2 2 10" xfId="34377"/>
    <cellStyle name="SAPBEXaggItem 2 2 2 11" xfId="34378"/>
    <cellStyle name="SAPBEXaggItem 2 2 2 12" xfId="34379"/>
    <cellStyle name="SAPBEXaggItem 2 2 2 13" xfId="34380"/>
    <cellStyle name="SAPBEXaggItem 2 2 2 14" xfId="34381"/>
    <cellStyle name="SAPBEXaggItem 2 2 2 15" xfId="34382"/>
    <cellStyle name="SAPBEXaggItem 2 2 2 16" xfId="34383"/>
    <cellStyle name="SAPBEXaggItem 2 2 2 17" xfId="34384"/>
    <cellStyle name="SAPBEXaggItem 2 2 2 18" xfId="34385"/>
    <cellStyle name="SAPBEXaggItem 2 2 2 19" xfId="34386"/>
    <cellStyle name="SAPBEXaggItem 2 2 2 2" xfId="34387"/>
    <cellStyle name="SAPBEXaggItem 2 2 2 2 10" xfId="34388"/>
    <cellStyle name="SAPBEXaggItem 2 2 2 2 11" xfId="34389"/>
    <cellStyle name="SAPBEXaggItem 2 2 2 2 12" xfId="34390"/>
    <cellStyle name="SAPBEXaggItem 2 2 2 2 13" xfId="34391"/>
    <cellStyle name="SAPBEXaggItem 2 2 2 2 14" xfId="34392"/>
    <cellStyle name="SAPBEXaggItem 2 2 2 2 15" xfId="34393"/>
    <cellStyle name="SAPBEXaggItem 2 2 2 2 16" xfId="34394"/>
    <cellStyle name="SAPBEXaggItem 2 2 2 2 17" xfId="34395"/>
    <cellStyle name="SAPBEXaggItem 2 2 2 2 18" xfId="34396"/>
    <cellStyle name="SAPBEXaggItem 2 2 2 2 19" xfId="34397"/>
    <cellStyle name="SAPBEXaggItem 2 2 2 2 2" xfId="34398"/>
    <cellStyle name="SAPBEXaggItem 2 2 2 2 20" xfId="34399"/>
    <cellStyle name="SAPBEXaggItem 2 2 2 2 21" xfId="34400"/>
    <cellStyle name="SAPBEXaggItem 2 2 2 2 22" xfId="34401"/>
    <cellStyle name="SAPBEXaggItem 2 2 2 2 23" xfId="34402"/>
    <cellStyle name="SAPBEXaggItem 2 2 2 2 24" xfId="34403"/>
    <cellStyle name="SAPBEXaggItem 2 2 2 2 25" xfId="34404"/>
    <cellStyle name="SAPBEXaggItem 2 2 2 2 26" xfId="34405"/>
    <cellStyle name="SAPBEXaggItem 2 2 2 2 27" xfId="34406"/>
    <cellStyle name="SAPBEXaggItem 2 2 2 2 28" xfId="34407"/>
    <cellStyle name="SAPBEXaggItem 2 2 2 2 29" xfId="34408"/>
    <cellStyle name="SAPBEXaggItem 2 2 2 2 3" xfId="34409"/>
    <cellStyle name="SAPBEXaggItem 2 2 2 2 4" xfId="34410"/>
    <cellStyle name="SAPBEXaggItem 2 2 2 2 5" xfId="34411"/>
    <cellStyle name="SAPBEXaggItem 2 2 2 2 6" xfId="34412"/>
    <cellStyle name="SAPBEXaggItem 2 2 2 2 7" xfId="34413"/>
    <cellStyle name="SAPBEXaggItem 2 2 2 2 8" xfId="34414"/>
    <cellStyle name="SAPBEXaggItem 2 2 2 2 9" xfId="34415"/>
    <cellStyle name="SAPBEXaggItem 2 2 2 20" xfId="34416"/>
    <cellStyle name="SAPBEXaggItem 2 2 2 21" xfId="34417"/>
    <cellStyle name="SAPBEXaggItem 2 2 2 22" xfId="34418"/>
    <cellStyle name="SAPBEXaggItem 2 2 2 23" xfId="34419"/>
    <cellStyle name="SAPBEXaggItem 2 2 2 24" xfId="34420"/>
    <cellStyle name="SAPBEXaggItem 2 2 2 25" xfId="34421"/>
    <cellStyle name="SAPBEXaggItem 2 2 2 26" xfId="34422"/>
    <cellStyle name="SAPBEXaggItem 2 2 2 27" xfId="34423"/>
    <cellStyle name="SAPBEXaggItem 2 2 2 28" xfId="34424"/>
    <cellStyle name="SAPBEXaggItem 2 2 2 29" xfId="34425"/>
    <cellStyle name="SAPBEXaggItem 2 2 2 3" xfId="34426"/>
    <cellStyle name="SAPBEXaggItem 2 2 2 30" xfId="34427"/>
    <cellStyle name="SAPBEXaggItem 2 2 2 4" xfId="34428"/>
    <cellStyle name="SAPBEXaggItem 2 2 2 5" xfId="34429"/>
    <cellStyle name="SAPBEXaggItem 2 2 2 6" xfId="34430"/>
    <cellStyle name="SAPBEXaggItem 2 2 2 7" xfId="34431"/>
    <cellStyle name="SAPBEXaggItem 2 2 2 8" xfId="34432"/>
    <cellStyle name="SAPBEXaggItem 2 2 2 9" xfId="34433"/>
    <cellStyle name="SAPBEXaggItem 2 2 20" xfId="34434"/>
    <cellStyle name="SAPBEXaggItem 2 2 21" xfId="34435"/>
    <cellStyle name="SAPBEXaggItem 2 2 22" xfId="34436"/>
    <cellStyle name="SAPBEXaggItem 2 2 23" xfId="34437"/>
    <cellStyle name="SAPBEXaggItem 2 2 24" xfId="34438"/>
    <cellStyle name="SAPBEXaggItem 2 2 25" xfId="34439"/>
    <cellStyle name="SAPBEXaggItem 2 2 26" xfId="34440"/>
    <cellStyle name="SAPBEXaggItem 2 2 27" xfId="34441"/>
    <cellStyle name="SAPBEXaggItem 2 2 28" xfId="34442"/>
    <cellStyle name="SAPBEXaggItem 2 2 29" xfId="34443"/>
    <cellStyle name="SAPBEXaggItem 2 2 3" xfId="34444"/>
    <cellStyle name="SAPBEXaggItem 2 2 3 10" xfId="34445"/>
    <cellStyle name="SAPBEXaggItem 2 2 3 11" xfId="34446"/>
    <cellStyle name="SAPBEXaggItem 2 2 3 12" xfId="34447"/>
    <cellStyle name="SAPBEXaggItem 2 2 3 13" xfId="34448"/>
    <cellStyle name="SAPBEXaggItem 2 2 3 14" xfId="34449"/>
    <cellStyle name="SAPBEXaggItem 2 2 3 15" xfId="34450"/>
    <cellStyle name="SAPBEXaggItem 2 2 3 16" xfId="34451"/>
    <cellStyle name="SAPBEXaggItem 2 2 3 17" xfId="34452"/>
    <cellStyle name="SAPBEXaggItem 2 2 3 18" xfId="34453"/>
    <cellStyle name="SAPBEXaggItem 2 2 3 19" xfId="34454"/>
    <cellStyle name="SAPBEXaggItem 2 2 3 2" xfId="34455"/>
    <cellStyle name="SAPBEXaggItem 2 2 3 20" xfId="34456"/>
    <cellStyle name="SAPBEXaggItem 2 2 3 21" xfId="34457"/>
    <cellStyle name="SAPBEXaggItem 2 2 3 22" xfId="34458"/>
    <cellStyle name="SAPBEXaggItem 2 2 3 23" xfId="34459"/>
    <cellStyle name="SAPBEXaggItem 2 2 3 24" xfId="34460"/>
    <cellStyle name="SAPBEXaggItem 2 2 3 25" xfId="34461"/>
    <cellStyle name="SAPBEXaggItem 2 2 3 26" xfId="34462"/>
    <cellStyle name="SAPBEXaggItem 2 2 3 27" xfId="34463"/>
    <cellStyle name="SAPBEXaggItem 2 2 3 28" xfId="34464"/>
    <cellStyle name="SAPBEXaggItem 2 2 3 29" xfId="34465"/>
    <cellStyle name="SAPBEXaggItem 2 2 3 3" xfId="34466"/>
    <cellStyle name="SAPBEXaggItem 2 2 3 4" xfId="34467"/>
    <cellStyle name="SAPBEXaggItem 2 2 3 5" xfId="34468"/>
    <cellStyle name="SAPBEXaggItem 2 2 3 6" xfId="34469"/>
    <cellStyle name="SAPBEXaggItem 2 2 3 7" xfId="34470"/>
    <cellStyle name="SAPBEXaggItem 2 2 3 8" xfId="34471"/>
    <cellStyle name="SAPBEXaggItem 2 2 3 9" xfId="34472"/>
    <cellStyle name="SAPBEXaggItem 2 2 30" xfId="34473"/>
    <cellStyle name="SAPBEXaggItem 2 2 31" xfId="34474"/>
    <cellStyle name="SAPBEXaggItem 2 2 4" xfId="34475"/>
    <cellStyle name="SAPBEXaggItem 2 2 5" xfId="34476"/>
    <cellStyle name="SAPBEXaggItem 2 2 6" xfId="34477"/>
    <cellStyle name="SAPBEXaggItem 2 2 7" xfId="34478"/>
    <cellStyle name="SAPBEXaggItem 2 2 8" xfId="34479"/>
    <cellStyle name="SAPBEXaggItem 2 2 9" xfId="34480"/>
    <cellStyle name="SAPBEXaggItem 2 20" xfId="34481"/>
    <cellStyle name="SAPBEXaggItem 2 20 10" xfId="34482"/>
    <cellStyle name="SAPBEXaggItem 2 20 11" xfId="34483"/>
    <cellStyle name="SAPBEXaggItem 2 20 12" xfId="34484"/>
    <cellStyle name="SAPBEXaggItem 2 20 13" xfId="34485"/>
    <cellStyle name="SAPBEXaggItem 2 20 14" xfId="34486"/>
    <cellStyle name="SAPBEXaggItem 2 20 15" xfId="34487"/>
    <cellStyle name="SAPBEXaggItem 2 20 16" xfId="34488"/>
    <cellStyle name="SAPBEXaggItem 2 20 17" xfId="34489"/>
    <cellStyle name="SAPBEXaggItem 2 20 18" xfId="34490"/>
    <cellStyle name="SAPBEXaggItem 2 20 19" xfId="34491"/>
    <cellStyle name="SAPBEXaggItem 2 20 2" xfId="34492"/>
    <cellStyle name="SAPBEXaggItem 2 20 20" xfId="34493"/>
    <cellStyle name="SAPBEXaggItem 2 20 21" xfId="34494"/>
    <cellStyle name="SAPBEXaggItem 2 20 22" xfId="34495"/>
    <cellStyle name="SAPBEXaggItem 2 20 23" xfId="34496"/>
    <cellStyle name="SAPBEXaggItem 2 20 24" xfId="34497"/>
    <cellStyle name="SAPBEXaggItem 2 20 25" xfId="34498"/>
    <cellStyle name="SAPBEXaggItem 2 20 26" xfId="34499"/>
    <cellStyle name="SAPBEXaggItem 2 20 27" xfId="34500"/>
    <cellStyle name="SAPBEXaggItem 2 20 28" xfId="34501"/>
    <cellStyle name="SAPBEXaggItem 2 20 29" xfId="34502"/>
    <cellStyle name="SAPBEXaggItem 2 20 3" xfId="34503"/>
    <cellStyle name="SAPBEXaggItem 2 20 4" xfId="34504"/>
    <cellStyle name="SAPBEXaggItem 2 20 5" xfId="34505"/>
    <cellStyle name="SAPBEXaggItem 2 20 6" xfId="34506"/>
    <cellStyle name="SAPBEXaggItem 2 20 7" xfId="34507"/>
    <cellStyle name="SAPBEXaggItem 2 20 8" xfId="34508"/>
    <cellStyle name="SAPBEXaggItem 2 20 9" xfId="34509"/>
    <cellStyle name="SAPBEXaggItem 2 21" xfId="34510"/>
    <cellStyle name="SAPBEXaggItem 2 21 10" xfId="34511"/>
    <cellStyle name="SAPBEXaggItem 2 21 11" xfId="34512"/>
    <cellStyle name="SAPBEXaggItem 2 21 12" xfId="34513"/>
    <cellStyle name="SAPBEXaggItem 2 21 13" xfId="34514"/>
    <cellStyle name="SAPBEXaggItem 2 21 14" xfId="34515"/>
    <cellStyle name="SAPBEXaggItem 2 21 15" xfId="34516"/>
    <cellStyle name="SAPBEXaggItem 2 21 16" xfId="34517"/>
    <cellStyle name="SAPBEXaggItem 2 21 17" xfId="34518"/>
    <cellStyle name="SAPBEXaggItem 2 21 18" xfId="34519"/>
    <cellStyle name="SAPBEXaggItem 2 21 19" xfId="34520"/>
    <cellStyle name="SAPBEXaggItem 2 21 2" xfId="34521"/>
    <cellStyle name="SAPBEXaggItem 2 21 20" xfId="34522"/>
    <cellStyle name="SAPBEXaggItem 2 21 21" xfId="34523"/>
    <cellStyle name="SAPBEXaggItem 2 21 22" xfId="34524"/>
    <cellStyle name="SAPBEXaggItem 2 21 23" xfId="34525"/>
    <cellStyle name="SAPBEXaggItem 2 21 24" xfId="34526"/>
    <cellStyle name="SAPBEXaggItem 2 21 25" xfId="34527"/>
    <cellStyle name="SAPBEXaggItem 2 21 26" xfId="34528"/>
    <cellStyle name="SAPBEXaggItem 2 21 27" xfId="34529"/>
    <cellStyle name="SAPBEXaggItem 2 21 28" xfId="34530"/>
    <cellStyle name="SAPBEXaggItem 2 21 29" xfId="34531"/>
    <cellStyle name="SAPBEXaggItem 2 21 3" xfId="34532"/>
    <cellStyle name="SAPBEXaggItem 2 21 4" xfId="34533"/>
    <cellStyle name="SAPBEXaggItem 2 21 5" xfId="34534"/>
    <cellStyle name="SAPBEXaggItem 2 21 6" xfId="34535"/>
    <cellStyle name="SAPBEXaggItem 2 21 7" xfId="34536"/>
    <cellStyle name="SAPBEXaggItem 2 21 8" xfId="34537"/>
    <cellStyle name="SAPBEXaggItem 2 21 9" xfId="34538"/>
    <cellStyle name="SAPBEXaggItem 2 22" xfId="34539"/>
    <cellStyle name="SAPBEXaggItem 2 22 10" xfId="34540"/>
    <cellStyle name="SAPBEXaggItem 2 22 11" xfId="34541"/>
    <cellStyle name="SAPBEXaggItem 2 22 12" xfId="34542"/>
    <cellStyle name="SAPBEXaggItem 2 22 13" xfId="34543"/>
    <cellStyle name="SAPBEXaggItem 2 22 14" xfId="34544"/>
    <cellStyle name="SAPBEXaggItem 2 22 15" xfId="34545"/>
    <cellStyle name="SAPBEXaggItem 2 22 16" xfId="34546"/>
    <cellStyle name="SAPBEXaggItem 2 22 17" xfId="34547"/>
    <cellStyle name="SAPBEXaggItem 2 22 18" xfId="34548"/>
    <cellStyle name="SAPBEXaggItem 2 22 19" xfId="34549"/>
    <cellStyle name="SAPBEXaggItem 2 22 2" xfId="34550"/>
    <cellStyle name="SAPBEXaggItem 2 22 20" xfId="34551"/>
    <cellStyle name="SAPBEXaggItem 2 22 21" xfId="34552"/>
    <cellStyle name="SAPBEXaggItem 2 22 22" xfId="34553"/>
    <cellStyle name="SAPBEXaggItem 2 22 23" xfId="34554"/>
    <cellStyle name="SAPBEXaggItem 2 22 24" xfId="34555"/>
    <cellStyle name="SAPBEXaggItem 2 22 25" xfId="34556"/>
    <cellStyle name="SAPBEXaggItem 2 22 26" xfId="34557"/>
    <cellStyle name="SAPBEXaggItem 2 22 27" xfId="34558"/>
    <cellStyle name="SAPBEXaggItem 2 22 28" xfId="34559"/>
    <cellStyle name="SAPBEXaggItem 2 22 29" xfId="34560"/>
    <cellStyle name="SAPBEXaggItem 2 22 3" xfId="34561"/>
    <cellStyle name="SAPBEXaggItem 2 22 4" xfId="34562"/>
    <cellStyle name="SAPBEXaggItem 2 22 5" xfId="34563"/>
    <cellStyle name="SAPBEXaggItem 2 22 6" xfId="34564"/>
    <cellStyle name="SAPBEXaggItem 2 22 7" xfId="34565"/>
    <cellStyle name="SAPBEXaggItem 2 22 8" xfId="34566"/>
    <cellStyle name="SAPBEXaggItem 2 22 9" xfId="34567"/>
    <cellStyle name="SAPBEXaggItem 2 23" xfId="34568"/>
    <cellStyle name="SAPBEXaggItem 2 23 10" xfId="34569"/>
    <cellStyle name="SAPBEXaggItem 2 23 11" xfId="34570"/>
    <cellStyle name="SAPBEXaggItem 2 23 12" xfId="34571"/>
    <cellStyle name="SAPBEXaggItem 2 23 13" xfId="34572"/>
    <cellStyle name="SAPBEXaggItem 2 23 14" xfId="34573"/>
    <cellStyle name="SAPBEXaggItem 2 23 15" xfId="34574"/>
    <cellStyle name="SAPBEXaggItem 2 23 16" xfId="34575"/>
    <cellStyle name="SAPBEXaggItem 2 23 17" xfId="34576"/>
    <cellStyle name="SAPBEXaggItem 2 23 18" xfId="34577"/>
    <cellStyle name="SAPBEXaggItem 2 23 19" xfId="34578"/>
    <cellStyle name="SAPBEXaggItem 2 23 2" xfId="34579"/>
    <cellStyle name="SAPBEXaggItem 2 23 20" xfId="34580"/>
    <cellStyle name="SAPBEXaggItem 2 23 21" xfId="34581"/>
    <cellStyle name="SAPBEXaggItem 2 23 22" xfId="34582"/>
    <cellStyle name="SAPBEXaggItem 2 23 23" xfId="34583"/>
    <cellStyle name="SAPBEXaggItem 2 23 24" xfId="34584"/>
    <cellStyle name="SAPBEXaggItem 2 23 25" xfId="34585"/>
    <cellStyle name="SAPBEXaggItem 2 23 26" xfId="34586"/>
    <cellStyle name="SAPBEXaggItem 2 23 27" xfId="34587"/>
    <cellStyle name="SAPBEXaggItem 2 23 28" xfId="34588"/>
    <cellStyle name="SAPBEXaggItem 2 23 29" xfId="34589"/>
    <cellStyle name="SAPBEXaggItem 2 23 3" xfId="34590"/>
    <cellStyle name="SAPBEXaggItem 2 23 4" xfId="34591"/>
    <cellStyle name="SAPBEXaggItem 2 23 5" xfId="34592"/>
    <cellStyle name="SAPBEXaggItem 2 23 6" xfId="34593"/>
    <cellStyle name="SAPBEXaggItem 2 23 7" xfId="34594"/>
    <cellStyle name="SAPBEXaggItem 2 23 8" xfId="34595"/>
    <cellStyle name="SAPBEXaggItem 2 23 9" xfId="34596"/>
    <cellStyle name="SAPBEXaggItem 2 24" xfId="34597"/>
    <cellStyle name="SAPBEXaggItem 2 24 10" xfId="34598"/>
    <cellStyle name="SAPBEXaggItem 2 24 11" xfId="34599"/>
    <cellStyle name="SAPBEXaggItem 2 24 12" xfId="34600"/>
    <cellStyle name="SAPBEXaggItem 2 24 13" xfId="34601"/>
    <cellStyle name="SAPBEXaggItem 2 24 14" xfId="34602"/>
    <cellStyle name="SAPBEXaggItem 2 24 15" xfId="34603"/>
    <cellStyle name="SAPBEXaggItem 2 24 16" xfId="34604"/>
    <cellStyle name="SAPBEXaggItem 2 24 17" xfId="34605"/>
    <cellStyle name="SAPBEXaggItem 2 24 18" xfId="34606"/>
    <cellStyle name="SAPBEXaggItem 2 24 19" xfId="34607"/>
    <cellStyle name="SAPBEXaggItem 2 24 2" xfId="34608"/>
    <cellStyle name="SAPBEXaggItem 2 24 20" xfId="34609"/>
    <cellStyle name="SAPBEXaggItem 2 24 21" xfId="34610"/>
    <cellStyle name="SAPBEXaggItem 2 24 22" xfId="34611"/>
    <cellStyle name="SAPBEXaggItem 2 24 23" xfId="34612"/>
    <cellStyle name="SAPBEXaggItem 2 24 24" xfId="34613"/>
    <cellStyle name="SAPBEXaggItem 2 24 25" xfId="34614"/>
    <cellStyle name="SAPBEXaggItem 2 24 26" xfId="34615"/>
    <cellStyle name="SAPBEXaggItem 2 24 27" xfId="34616"/>
    <cellStyle name="SAPBEXaggItem 2 24 28" xfId="34617"/>
    <cellStyle name="SAPBEXaggItem 2 24 29" xfId="34618"/>
    <cellStyle name="SAPBEXaggItem 2 24 3" xfId="34619"/>
    <cellStyle name="SAPBEXaggItem 2 24 4" xfId="34620"/>
    <cellStyle name="SAPBEXaggItem 2 24 5" xfId="34621"/>
    <cellStyle name="SAPBEXaggItem 2 24 6" xfId="34622"/>
    <cellStyle name="SAPBEXaggItem 2 24 7" xfId="34623"/>
    <cellStyle name="SAPBEXaggItem 2 24 8" xfId="34624"/>
    <cellStyle name="SAPBEXaggItem 2 24 9" xfId="34625"/>
    <cellStyle name="SAPBEXaggItem 2 25" xfId="34626"/>
    <cellStyle name="SAPBEXaggItem 2 26" xfId="34627"/>
    <cellStyle name="SAPBEXaggItem 2 27" xfId="34628"/>
    <cellStyle name="SAPBEXaggItem 2 28" xfId="34629"/>
    <cellStyle name="SAPBEXaggItem 2 29" xfId="34630"/>
    <cellStyle name="SAPBEXaggItem 2 3" xfId="34631"/>
    <cellStyle name="SAPBEXaggItem 2 3 10" xfId="34632"/>
    <cellStyle name="SAPBEXaggItem 2 3 11" xfId="34633"/>
    <cellStyle name="SAPBEXaggItem 2 3 12" xfId="34634"/>
    <cellStyle name="SAPBEXaggItem 2 3 13" xfId="34635"/>
    <cellStyle name="SAPBEXaggItem 2 3 14" xfId="34636"/>
    <cellStyle name="SAPBEXaggItem 2 3 15" xfId="34637"/>
    <cellStyle name="SAPBEXaggItem 2 3 16" xfId="34638"/>
    <cellStyle name="SAPBEXaggItem 2 3 17" xfId="34639"/>
    <cellStyle name="SAPBEXaggItem 2 3 18" xfId="34640"/>
    <cellStyle name="SAPBEXaggItem 2 3 19" xfId="34641"/>
    <cellStyle name="SAPBEXaggItem 2 3 2" xfId="34642"/>
    <cellStyle name="SAPBEXaggItem 2 3 2 10" xfId="34643"/>
    <cellStyle name="SAPBEXaggItem 2 3 2 11" xfId="34644"/>
    <cellStyle name="SAPBEXaggItem 2 3 2 12" xfId="34645"/>
    <cellStyle name="SAPBEXaggItem 2 3 2 13" xfId="34646"/>
    <cellStyle name="SAPBEXaggItem 2 3 2 14" xfId="34647"/>
    <cellStyle name="SAPBEXaggItem 2 3 2 15" xfId="34648"/>
    <cellStyle name="SAPBEXaggItem 2 3 2 16" xfId="34649"/>
    <cellStyle name="SAPBEXaggItem 2 3 2 17" xfId="34650"/>
    <cellStyle name="SAPBEXaggItem 2 3 2 18" xfId="34651"/>
    <cellStyle name="SAPBEXaggItem 2 3 2 19" xfId="34652"/>
    <cellStyle name="SAPBEXaggItem 2 3 2 2" xfId="34653"/>
    <cellStyle name="SAPBEXaggItem 2 3 2 20" xfId="34654"/>
    <cellStyle name="SAPBEXaggItem 2 3 2 21" xfId="34655"/>
    <cellStyle name="SAPBEXaggItem 2 3 2 22" xfId="34656"/>
    <cellStyle name="SAPBEXaggItem 2 3 2 23" xfId="34657"/>
    <cellStyle name="SAPBEXaggItem 2 3 2 24" xfId="34658"/>
    <cellStyle name="SAPBEXaggItem 2 3 2 25" xfId="34659"/>
    <cellStyle name="SAPBEXaggItem 2 3 2 26" xfId="34660"/>
    <cellStyle name="SAPBEXaggItem 2 3 2 27" xfId="34661"/>
    <cellStyle name="SAPBEXaggItem 2 3 2 28" xfId="34662"/>
    <cellStyle name="SAPBEXaggItem 2 3 2 29" xfId="34663"/>
    <cellStyle name="SAPBEXaggItem 2 3 2 3" xfId="34664"/>
    <cellStyle name="SAPBEXaggItem 2 3 2 4" xfId="34665"/>
    <cellStyle name="SAPBEXaggItem 2 3 2 5" xfId="34666"/>
    <cellStyle name="SAPBEXaggItem 2 3 2 6" xfId="34667"/>
    <cellStyle name="SAPBEXaggItem 2 3 2 7" xfId="34668"/>
    <cellStyle name="SAPBEXaggItem 2 3 2 8" xfId="34669"/>
    <cellStyle name="SAPBEXaggItem 2 3 2 9" xfId="34670"/>
    <cellStyle name="SAPBEXaggItem 2 3 20" xfId="34671"/>
    <cellStyle name="SAPBEXaggItem 2 3 21" xfId="34672"/>
    <cellStyle name="SAPBEXaggItem 2 3 22" xfId="34673"/>
    <cellStyle name="SAPBEXaggItem 2 3 23" xfId="34674"/>
    <cellStyle name="SAPBEXaggItem 2 3 24" xfId="34675"/>
    <cellStyle name="SAPBEXaggItem 2 3 25" xfId="34676"/>
    <cellStyle name="SAPBEXaggItem 2 3 26" xfId="34677"/>
    <cellStyle name="SAPBEXaggItem 2 3 27" xfId="34678"/>
    <cellStyle name="SAPBEXaggItem 2 3 28" xfId="34679"/>
    <cellStyle name="SAPBEXaggItem 2 3 29" xfId="34680"/>
    <cellStyle name="SAPBEXaggItem 2 3 3" xfId="34681"/>
    <cellStyle name="SAPBEXaggItem 2 3 3 10" xfId="34682"/>
    <cellStyle name="SAPBEXaggItem 2 3 3 11" xfId="34683"/>
    <cellStyle name="SAPBEXaggItem 2 3 3 12" xfId="34684"/>
    <cellStyle name="SAPBEXaggItem 2 3 3 13" xfId="34685"/>
    <cellStyle name="SAPBEXaggItem 2 3 3 14" xfId="34686"/>
    <cellStyle name="SAPBEXaggItem 2 3 3 15" xfId="34687"/>
    <cellStyle name="SAPBEXaggItem 2 3 3 16" xfId="34688"/>
    <cellStyle name="SAPBEXaggItem 2 3 3 17" xfId="34689"/>
    <cellStyle name="SAPBEXaggItem 2 3 3 18" xfId="34690"/>
    <cellStyle name="SAPBEXaggItem 2 3 3 19" xfId="34691"/>
    <cellStyle name="SAPBEXaggItem 2 3 3 2" xfId="34692"/>
    <cellStyle name="SAPBEXaggItem 2 3 3 20" xfId="34693"/>
    <cellStyle name="SAPBEXaggItem 2 3 3 21" xfId="34694"/>
    <cellStyle name="SAPBEXaggItem 2 3 3 22" xfId="34695"/>
    <cellStyle name="SAPBEXaggItem 2 3 3 23" xfId="34696"/>
    <cellStyle name="SAPBEXaggItem 2 3 3 24" xfId="34697"/>
    <cellStyle name="SAPBEXaggItem 2 3 3 25" xfId="34698"/>
    <cellStyle name="SAPBEXaggItem 2 3 3 26" xfId="34699"/>
    <cellStyle name="SAPBEXaggItem 2 3 3 27" xfId="34700"/>
    <cellStyle name="SAPBEXaggItem 2 3 3 28" xfId="34701"/>
    <cellStyle name="SAPBEXaggItem 2 3 3 29" xfId="34702"/>
    <cellStyle name="SAPBEXaggItem 2 3 3 3" xfId="34703"/>
    <cellStyle name="SAPBEXaggItem 2 3 3 4" xfId="34704"/>
    <cellStyle name="SAPBEXaggItem 2 3 3 5" xfId="34705"/>
    <cellStyle name="SAPBEXaggItem 2 3 3 6" xfId="34706"/>
    <cellStyle name="SAPBEXaggItem 2 3 3 7" xfId="34707"/>
    <cellStyle name="SAPBEXaggItem 2 3 3 8" xfId="34708"/>
    <cellStyle name="SAPBEXaggItem 2 3 3 9" xfId="34709"/>
    <cellStyle name="SAPBEXaggItem 2 3 30" xfId="34710"/>
    <cellStyle name="SAPBEXaggItem 2 3 31" xfId="34711"/>
    <cellStyle name="SAPBEXaggItem 2 3 4" xfId="34712"/>
    <cellStyle name="SAPBEXaggItem 2 3 5" xfId="34713"/>
    <cellStyle name="SAPBEXaggItem 2 3 6" xfId="34714"/>
    <cellStyle name="SAPBEXaggItem 2 3 7" xfId="34715"/>
    <cellStyle name="SAPBEXaggItem 2 3 8" xfId="34716"/>
    <cellStyle name="SAPBEXaggItem 2 3 9" xfId="34717"/>
    <cellStyle name="SAPBEXaggItem 2 30" xfId="34718"/>
    <cellStyle name="SAPBEXaggItem 2 31" xfId="34719"/>
    <cellStyle name="SAPBEXaggItem 2 32" xfId="34720"/>
    <cellStyle name="SAPBEXaggItem 2 33" xfId="34721"/>
    <cellStyle name="SAPBEXaggItem 2 34" xfId="34722"/>
    <cellStyle name="SAPBEXaggItem 2 35" xfId="34723"/>
    <cellStyle name="SAPBEXaggItem 2 36" xfId="34724"/>
    <cellStyle name="SAPBEXaggItem 2 37" xfId="34725"/>
    <cellStyle name="SAPBEXaggItem 2 38" xfId="34726"/>
    <cellStyle name="SAPBEXaggItem 2 39" xfId="34727"/>
    <cellStyle name="SAPBEXaggItem 2 4" xfId="34728"/>
    <cellStyle name="SAPBEXaggItem 2 4 10" xfId="34729"/>
    <cellStyle name="SAPBEXaggItem 2 4 11" xfId="34730"/>
    <cellStyle name="SAPBEXaggItem 2 4 12" xfId="34731"/>
    <cellStyle name="SAPBEXaggItem 2 4 13" xfId="34732"/>
    <cellStyle name="SAPBEXaggItem 2 4 14" xfId="34733"/>
    <cellStyle name="SAPBEXaggItem 2 4 15" xfId="34734"/>
    <cellStyle name="SAPBEXaggItem 2 4 16" xfId="34735"/>
    <cellStyle name="SAPBEXaggItem 2 4 17" xfId="34736"/>
    <cellStyle name="SAPBEXaggItem 2 4 18" xfId="34737"/>
    <cellStyle name="SAPBEXaggItem 2 4 19" xfId="34738"/>
    <cellStyle name="SAPBEXaggItem 2 4 2" xfId="34739"/>
    <cellStyle name="SAPBEXaggItem 2 4 2 10" xfId="34740"/>
    <cellStyle name="SAPBEXaggItem 2 4 2 11" xfId="34741"/>
    <cellStyle name="SAPBEXaggItem 2 4 2 12" xfId="34742"/>
    <cellStyle name="SAPBEXaggItem 2 4 2 13" xfId="34743"/>
    <cellStyle name="SAPBEXaggItem 2 4 2 14" xfId="34744"/>
    <cellStyle name="SAPBEXaggItem 2 4 2 15" xfId="34745"/>
    <cellStyle name="SAPBEXaggItem 2 4 2 16" xfId="34746"/>
    <cellStyle name="SAPBEXaggItem 2 4 2 17" xfId="34747"/>
    <cellStyle name="SAPBEXaggItem 2 4 2 18" xfId="34748"/>
    <cellStyle name="SAPBEXaggItem 2 4 2 19" xfId="34749"/>
    <cellStyle name="SAPBEXaggItem 2 4 2 2" xfId="34750"/>
    <cellStyle name="SAPBEXaggItem 2 4 2 20" xfId="34751"/>
    <cellStyle name="SAPBEXaggItem 2 4 2 21" xfId="34752"/>
    <cellStyle name="SAPBEXaggItem 2 4 2 22" xfId="34753"/>
    <cellStyle name="SAPBEXaggItem 2 4 2 23" xfId="34754"/>
    <cellStyle name="SAPBEXaggItem 2 4 2 24" xfId="34755"/>
    <cellStyle name="SAPBEXaggItem 2 4 2 25" xfId="34756"/>
    <cellStyle name="SAPBEXaggItem 2 4 2 26" xfId="34757"/>
    <cellStyle name="SAPBEXaggItem 2 4 2 27" xfId="34758"/>
    <cellStyle name="SAPBEXaggItem 2 4 2 28" xfId="34759"/>
    <cellStyle name="SAPBEXaggItem 2 4 2 29" xfId="34760"/>
    <cellStyle name="SAPBEXaggItem 2 4 2 3" xfId="34761"/>
    <cellStyle name="SAPBEXaggItem 2 4 2 4" xfId="34762"/>
    <cellStyle name="SAPBEXaggItem 2 4 2 5" xfId="34763"/>
    <cellStyle name="SAPBEXaggItem 2 4 2 6" xfId="34764"/>
    <cellStyle name="SAPBEXaggItem 2 4 2 7" xfId="34765"/>
    <cellStyle name="SAPBEXaggItem 2 4 2 8" xfId="34766"/>
    <cellStyle name="SAPBEXaggItem 2 4 2 9" xfId="34767"/>
    <cellStyle name="SAPBEXaggItem 2 4 20" xfId="34768"/>
    <cellStyle name="SAPBEXaggItem 2 4 21" xfId="34769"/>
    <cellStyle name="SAPBEXaggItem 2 4 22" xfId="34770"/>
    <cellStyle name="SAPBEXaggItem 2 4 23" xfId="34771"/>
    <cellStyle name="SAPBEXaggItem 2 4 24" xfId="34772"/>
    <cellStyle name="SAPBEXaggItem 2 4 25" xfId="34773"/>
    <cellStyle name="SAPBEXaggItem 2 4 26" xfId="34774"/>
    <cellStyle name="SAPBEXaggItem 2 4 27" xfId="34775"/>
    <cellStyle name="SAPBEXaggItem 2 4 28" xfId="34776"/>
    <cellStyle name="SAPBEXaggItem 2 4 29" xfId="34777"/>
    <cellStyle name="SAPBEXaggItem 2 4 3" xfId="34778"/>
    <cellStyle name="SAPBEXaggItem 2 4 3 10" xfId="34779"/>
    <cellStyle name="SAPBEXaggItem 2 4 3 11" xfId="34780"/>
    <cellStyle name="SAPBEXaggItem 2 4 3 12" xfId="34781"/>
    <cellStyle name="SAPBEXaggItem 2 4 3 13" xfId="34782"/>
    <cellStyle name="SAPBEXaggItem 2 4 3 14" xfId="34783"/>
    <cellStyle name="SAPBEXaggItem 2 4 3 15" xfId="34784"/>
    <cellStyle name="SAPBEXaggItem 2 4 3 16" xfId="34785"/>
    <cellStyle name="SAPBEXaggItem 2 4 3 17" xfId="34786"/>
    <cellStyle name="SAPBEXaggItem 2 4 3 18" xfId="34787"/>
    <cellStyle name="SAPBEXaggItem 2 4 3 19" xfId="34788"/>
    <cellStyle name="SAPBEXaggItem 2 4 3 2" xfId="34789"/>
    <cellStyle name="SAPBEXaggItem 2 4 3 20" xfId="34790"/>
    <cellStyle name="SAPBEXaggItem 2 4 3 21" xfId="34791"/>
    <cellStyle name="SAPBEXaggItem 2 4 3 22" xfId="34792"/>
    <cellStyle name="SAPBEXaggItem 2 4 3 23" xfId="34793"/>
    <cellStyle name="SAPBEXaggItem 2 4 3 24" xfId="34794"/>
    <cellStyle name="SAPBEXaggItem 2 4 3 25" xfId="34795"/>
    <cellStyle name="SAPBEXaggItem 2 4 3 26" xfId="34796"/>
    <cellStyle name="SAPBEXaggItem 2 4 3 27" xfId="34797"/>
    <cellStyle name="SAPBEXaggItem 2 4 3 28" xfId="34798"/>
    <cellStyle name="SAPBEXaggItem 2 4 3 29" xfId="34799"/>
    <cellStyle name="SAPBEXaggItem 2 4 3 3" xfId="34800"/>
    <cellStyle name="SAPBEXaggItem 2 4 3 4" xfId="34801"/>
    <cellStyle name="SAPBEXaggItem 2 4 3 5" xfId="34802"/>
    <cellStyle name="SAPBEXaggItem 2 4 3 6" xfId="34803"/>
    <cellStyle name="SAPBEXaggItem 2 4 3 7" xfId="34804"/>
    <cellStyle name="SAPBEXaggItem 2 4 3 8" xfId="34805"/>
    <cellStyle name="SAPBEXaggItem 2 4 3 9" xfId="34806"/>
    <cellStyle name="SAPBEXaggItem 2 4 30" xfId="34807"/>
    <cellStyle name="SAPBEXaggItem 2 4 31" xfId="34808"/>
    <cellStyle name="SAPBEXaggItem 2 4 4" xfId="34809"/>
    <cellStyle name="SAPBEXaggItem 2 4 5" xfId="34810"/>
    <cellStyle name="SAPBEXaggItem 2 4 6" xfId="34811"/>
    <cellStyle name="SAPBEXaggItem 2 4 7" xfId="34812"/>
    <cellStyle name="SAPBEXaggItem 2 4 8" xfId="34813"/>
    <cellStyle name="SAPBEXaggItem 2 4 9" xfId="34814"/>
    <cellStyle name="SAPBEXaggItem 2 40" xfId="34815"/>
    <cellStyle name="SAPBEXaggItem 2 41" xfId="34816"/>
    <cellStyle name="SAPBEXaggItem 2 42" xfId="34817"/>
    <cellStyle name="SAPBEXaggItem 2 43" xfId="34818"/>
    <cellStyle name="SAPBEXaggItem 2 44" xfId="34819"/>
    <cellStyle name="SAPBEXaggItem 2 5" xfId="34820"/>
    <cellStyle name="SAPBEXaggItem 2 5 10" xfId="34821"/>
    <cellStyle name="SAPBEXaggItem 2 5 11" xfId="34822"/>
    <cellStyle name="SAPBEXaggItem 2 5 12" xfId="34823"/>
    <cellStyle name="SAPBEXaggItem 2 5 13" xfId="34824"/>
    <cellStyle name="SAPBEXaggItem 2 5 14" xfId="34825"/>
    <cellStyle name="SAPBEXaggItem 2 5 15" xfId="34826"/>
    <cellStyle name="SAPBEXaggItem 2 5 16" xfId="34827"/>
    <cellStyle name="SAPBEXaggItem 2 5 17" xfId="34828"/>
    <cellStyle name="SAPBEXaggItem 2 5 18" xfId="34829"/>
    <cellStyle name="SAPBEXaggItem 2 5 19" xfId="34830"/>
    <cellStyle name="SAPBEXaggItem 2 5 2" xfId="34831"/>
    <cellStyle name="SAPBEXaggItem 2 5 2 10" xfId="34832"/>
    <cellStyle name="SAPBEXaggItem 2 5 2 11" xfId="34833"/>
    <cellStyle name="SAPBEXaggItem 2 5 2 12" xfId="34834"/>
    <cellStyle name="SAPBEXaggItem 2 5 2 13" xfId="34835"/>
    <cellStyle name="SAPBEXaggItem 2 5 2 14" xfId="34836"/>
    <cellStyle name="SAPBEXaggItem 2 5 2 15" xfId="34837"/>
    <cellStyle name="SAPBEXaggItem 2 5 2 16" xfId="34838"/>
    <cellStyle name="SAPBEXaggItem 2 5 2 17" xfId="34839"/>
    <cellStyle name="SAPBEXaggItem 2 5 2 18" xfId="34840"/>
    <cellStyle name="SAPBEXaggItem 2 5 2 19" xfId="34841"/>
    <cellStyle name="SAPBEXaggItem 2 5 2 2" xfId="34842"/>
    <cellStyle name="SAPBEXaggItem 2 5 2 20" xfId="34843"/>
    <cellStyle name="SAPBEXaggItem 2 5 2 21" xfId="34844"/>
    <cellStyle name="SAPBEXaggItem 2 5 2 22" xfId="34845"/>
    <cellStyle name="SAPBEXaggItem 2 5 2 23" xfId="34846"/>
    <cellStyle name="SAPBEXaggItem 2 5 2 24" xfId="34847"/>
    <cellStyle name="SAPBEXaggItem 2 5 2 25" xfId="34848"/>
    <cellStyle name="SAPBEXaggItem 2 5 2 26" xfId="34849"/>
    <cellStyle name="SAPBEXaggItem 2 5 2 27" xfId="34850"/>
    <cellStyle name="SAPBEXaggItem 2 5 2 28" xfId="34851"/>
    <cellStyle name="SAPBEXaggItem 2 5 2 29" xfId="34852"/>
    <cellStyle name="SAPBEXaggItem 2 5 2 3" xfId="34853"/>
    <cellStyle name="SAPBEXaggItem 2 5 2 4" xfId="34854"/>
    <cellStyle name="SAPBEXaggItem 2 5 2 5" xfId="34855"/>
    <cellStyle name="SAPBEXaggItem 2 5 2 6" xfId="34856"/>
    <cellStyle name="SAPBEXaggItem 2 5 2 7" xfId="34857"/>
    <cellStyle name="SAPBEXaggItem 2 5 2 8" xfId="34858"/>
    <cellStyle name="SAPBEXaggItem 2 5 2 9" xfId="34859"/>
    <cellStyle name="SAPBEXaggItem 2 5 20" xfId="34860"/>
    <cellStyle name="SAPBEXaggItem 2 5 21" xfId="34861"/>
    <cellStyle name="SAPBEXaggItem 2 5 22" xfId="34862"/>
    <cellStyle name="SAPBEXaggItem 2 5 23" xfId="34863"/>
    <cellStyle name="SAPBEXaggItem 2 5 24" xfId="34864"/>
    <cellStyle name="SAPBEXaggItem 2 5 25" xfId="34865"/>
    <cellStyle name="SAPBEXaggItem 2 5 26" xfId="34866"/>
    <cellStyle name="SAPBEXaggItem 2 5 27" xfId="34867"/>
    <cellStyle name="SAPBEXaggItem 2 5 28" xfId="34868"/>
    <cellStyle name="SAPBEXaggItem 2 5 29" xfId="34869"/>
    <cellStyle name="SAPBEXaggItem 2 5 3" xfId="34870"/>
    <cellStyle name="SAPBEXaggItem 2 5 30" xfId="34871"/>
    <cellStyle name="SAPBEXaggItem 2 5 4" xfId="34872"/>
    <cellStyle name="SAPBEXaggItem 2 5 5" xfId="34873"/>
    <cellStyle name="SAPBEXaggItem 2 5 6" xfId="34874"/>
    <cellStyle name="SAPBEXaggItem 2 5 7" xfId="34875"/>
    <cellStyle name="SAPBEXaggItem 2 5 8" xfId="34876"/>
    <cellStyle name="SAPBEXaggItem 2 5 9" xfId="34877"/>
    <cellStyle name="SAPBEXaggItem 2 6" xfId="34878"/>
    <cellStyle name="SAPBEXaggItem 2 6 10" xfId="34879"/>
    <cellStyle name="SAPBEXaggItem 2 6 11" xfId="34880"/>
    <cellStyle name="SAPBEXaggItem 2 6 12" xfId="34881"/>
    <cellStyle name="SAPBEXaggItem 2 6 13" xfId="34882"/>
    <cellStyle name="SAPBEXaggItem 2 6 14" xfId="34883"/>
    <cellStyle name="SAPBEXaggItem 2 6 15" xfId="34884"/>
    <cellStyle name="SAPBEXaggItem 2 6 16" xfId="34885"/>
    <cellStyle name="SAPBEXaggItem 2 6 17" xfId="34886"/>
    <cellStyle name="SAPBEXaggItem 2 6 18" xfId="34887"/>
    <cellStyle name="SAPBEXaggItem 2 6 19" xfId="34888"/>
    <cellStyle name="SAPBEXaggItem 2 6 2" xfId="34889"/>
    <cellStyle name="SAPBEXaggItem 2 6 2 10" xfId="34890"/>
    <cellStyle name="SAPBEXaggItem 2 6 2 11" xfId="34891"/>
    <cellStyle name="SAPBEXaggItem 2 6 2 12" xfId="34892"/>
    <cellStyle name="SAPBEXaggItem 2 6 2 13" xfId="34893"/>
    <cellStyle name="SAPBEXaggItem 2 6 2 14" xfId="34894"/>
    <cellStyle name="SAPBEXaggItem 2 6 2 15" xfId="34895"/>
    <cellStyle name="SAPBEXaggItem 2 6 2 16" xfId="34896"/>
    <cellStyle name="SAPBEXaggItem 2 6 2 17" xfId="34897"/>
    <cellStyle name="SAPBEXaggItem 2 6 2 18" xfId="34898"/>
    <cellStyle name="SAPBEXaggItem 2 6 2 19" xfId="34899"/>
    <cellStyle name="SAPBEXaggItem 2 6 2 2" xfId="34900"/>
    <cellStyle name="SAPBEXaggItem 2 6 2 20" xfId="34901"/>
    <cellStyle name="SAPBEXaggItem 2 6 2 21" xfId="34902"/>
    <cellStyle name="SAPBEXaggItem 2 6 2 22" xfId="34903"/>
    <cellStyle name="SAPBEXaggItem 2 6 2 23" xfId="34904"/>
    <cellStyle name="SAPBEXaggItem 2 6 2 24" xfId="34905"/>
    <cellStyle name="SAPBEXaggItem 2 6 2 25" xfId="34906"/>
    <cellStyle name="SAPBEXaggItem 2 6 2 26" xfId="34907"/>
    <cellStyle name="SAPBEXaggItem 2 6 2 27" xfId="34908"/>
    <cellStyle name="SAPBEXaggItem 2 6 2 28" xfId="34909"/>
    <cellStyle name="SAPBEXaggItem 2 6 2 29" xfId="34910"/>
    <cellStyle name="SAPBEXaggItem 2 6 2 3" xfId="34911"/>
    <cellStyle name="SAPBEXaggItem 2 6 2 4" xfId="34912"/>
    <cellStyle name="SAPBEXaggItem 2 6 2 5" xfId="34913"/>
    <cellStyle name="SAPBEXaggItem 2 6 2 6" xfId="34914"/>
    <cellStyle name="SAPBEXaggItem 2 6 2 7" xfId="34915"/>
    <cellStyle name="SAPBEXaggItem 2 6 2 8" xfId="34916"/>
    <cellStyle name="SAPBEXaggItem 2 6 2 9" xfId="34917"/>
    <cellStyle name="SAPBEXaggItem 2 6 20" xfId="34918"/>
    <cellStyle name="SAPBEXaggItem 2 6 21" xfId="34919"/>
    <cellStyle name="SAPBEXaggItem 2 6 22" xfId="34920"/>
    <cellStyle name="SAPBEXaggItem 2 6 23" xfId="34921"/>
    <cellStyle name="SAPBEXaggItem 2 6 24" xfId="34922"/>
    <cellStyle name="SAPBEXaggItem 2 6 25" xfId="34923"/>
    <cellStyle name="SAPBEXaggItem 2 6 26" xfId="34924"/>
    <cellStyle name="SAPBEXaggItem 2 6 27" xfId="34925"/>
    <cellStyle name="SAPBEXaggItem 2 6 28" xfId="34926"/>
    <cellStyle name="SAPBEXaggItem 2 6 29" xfId="34927"/>
    <cellStyle name="SAPBEXaggItem 2 6 3" xfId="34928"/>
    <cellStyle name="SAPBEXaggItem 2 6 30" xfId="34929"/>
    <cellStyle name="SAPBEXaggItem 2 6 4" xfId="34930"/>
    <cellStyle name="SAPBEXaggItem 2 6 5" xfId="34931"/>
    <cellStyle name="SAPBEXaggItem 2 6 6" xfId="34932"/>
    <cellStyle name="SAPBEXaggItem 2 6 7" xfId="34933"/>
    <cellStyle name="SAPBEXaggItem 2 6 8" xfId="34934"/>
    <cellStyle name="SAPBEXaggItem 2 6 9" xfId="34935"/>
    <cellStyle name="SAPBEXaggItem 2 7" xfId="34936"/>
    <cellStyle name="SAPBEXaggItem 2 7 10" xfId="34937"/>
    <cellStyle name="SAPBEXaggItem 2 7 11" xfId="34938"/>
    <cellStyle name="SAPBEXaggItem 2 7 12" xfId="34939"/>
    <cellStyle name="SAPBEXaggItem 2 7 13" xfId="34940"/>
    <cellStyle name="SAPBEXaggItem 2 7 14" xfId="34941"/>
    <cellStyle name="SAPBEXaggItem 2 7 15" xfId="34942"/>
    <cellStyle name="SAPBEXaggItem 2 7 16" xfId="34943"/>
    <cellStyle name="SAPBEXaggItem 2 7 17" xfId="34944"/>
    <cellStyle name="SAPBEXaggItem 2 7 18" xfId="34945"/>
    <cellStyle name="SAPBEXaggItem 2 7 19" xfId="34946"/>
    <cellStyle name="SAPBEXaggItem 2 7 2" xfId="34947"/>
    <cellStyle name="SAPBEXaggItem 2 7 2 10" xfId="34948"/>
    <cellStyle name="SAPBEXaggItem 2 7 2 11" xfId="34949"/>
    <cellStyle name="SAPBEXaggItem 2 7 2 12" xfId="34950"/>
    <cellStyle name="SAPBEXaggItem 2 7 2 13" xfId="34951"/>
    <cellStyle name="SAPBEXaggItem 2 7 2 14" xfId="34952"/>
    <cellStyle name="SAPBEXaggItem 2 7 2 15" xfId="34953"/>
    <cellStyle name="SAPBEXaggItem 2 7 2 16" xfId="34954"/>
    <cellStyle name="SAPBEXaggItem 2 7 2 17" xfId="34955"/>
    <cellStyle name="SAPBEXaggItem 2 7 2 18" xfId="34956"/>
    <cellStyle name="SAPBEXaggItem 2 7 2 19" xfId="34957"/>
    <cellStyle name="SAPBEXaggItem 2 7 2 2" xfId="34958"/>
    <cellStyle name="SAPBEXaggItem 2 7 2 20" xfId="34959"/>
    <cellStyle name="SAPBEXaggItem 2 7 2 21" xfId="34960"/>
    <cellStyle name="SAPBEXaggItem 2 7 2 22" xfId="34961"/>
    <cellStyle name="SAPBEXaggItem 2 7 2 23" xfId="34962"/>
    <cellStyle name="SAPBEXaggItem 2 7 2 24" xfId="34963"/>
    <cellStyle name="SAPBEXaggItem 2 7 2 25" xfId="34964"/>
    <cellStyle name="SAPBEXaggItem 2 7 2 26" xfId="34965"/>
    <cellStyle name="SAPBEXaggItem 2 7 2 27" xfId="34966"/>
    <cellStyle name="SAPBEXaggItem 2 7 2 28" xfId="34967"/>
    <cellStyle name="SAPBEXaggItem 2 7 2 29" xfId="34968"/>
    <cellStyle name="SAPBEXaggItem 2 7 2 3" xfId="34969"/>
    <cellStyle name="SAPBEXaggItem 2 7 2 4" xfId="34970"/>
    <cellStyle name="SAPBEXaggItem 2 7 2 5" xfId="34971"/>
    <cellStyle name="SAPBEXaggItem 2 7 2 6" xfId="34972"/>
    <cellStyle name="SAPBEXaggItem 2 7 2 7" xfId="34973"/>
    <cellStyle name="SAPBEXaggItem 2 7 2 8" xfId="34974"/>
    <cellStyle name="SAPBEXaggItem 2 7 2 9" xfId="34975"/>
    <cellStyle name="SAPBEXaggItem 2 7 20" xfId="34976"/>
    <cellStyle name="SAPBEXaggItem 2 7 21" xfId="34977"/>
    <cellStyle name="SAPBEXaggItem 2 7 22" xfId="34978"/>
    <cellStyle name="SAPBEXaggItem 2 7 23" xfId="34979"/>
    <cellStyle name="SAPBEXaggItem 2 7 24" xfId="34980"/>
    <cellStyle name="SAPBEXaggItem 2 7 25" xfId="34981"/>
    <cellStyle name="SAPBEXaggItem 2 7 26" xfId="34982"/>
    <cellStyle name="SAPBEXaggItem 2 7 27" xfId="34983"/>
    <cellStyle name="SAPBEXaggItem 2 7 28" xfId="34984"/>
    <cellStyle name="SAPBEXaggItem 2 7 29" xfId="34985"/>
    <cellStyle name="SAPBEXaggItem 2 7 3" xfId="34986"/>
    <cellStyle name="SAPBEXaggItem 2 7 30" xfId="34987"/>
    <cellStyle name="SAPBEXaggItem 2 7 4" xfId="34988"/>
    <cellStyle name="SAPBEXaggItem 2 7 5" xfId="34989"/>
    <cellStyle name="SAPBEXaggItem 2 7 6" xfId="34990"/>
    <cellStyle name="SAPBEXaggItem 2 7 7" xfId="34991"/>
    <cellStyle name="SAPBEXaggItem 2 7 8" xfId="34992"/>
    <cellStyle name="SAPBEXaggItem 2 7 9" xfId="34993"/>
    <cellStyle name="SAPBEXaggItem 2 8" xfId="34994"/>
    <cellStyle name="SAPBEXaggItem 2 8 10" xfId="34995"/>
    <cellStyle name="SAPBEXaggItem 2 8 11" xfId="34996"/>
    <cellStyle name="SAPBEXaggItem 2 8 12" xfId="34997"/>
    <cellStyle name="SAPBEXaggItem 2 8 13" xfId="34998"/>
    <cellStyle name="SAPBEXaggItem 2 8 14" xfId="34999"/>
    <cellStyle name="SAPBEXaggItem 2 8 15" xfId="35000"/>
    <cellStyle name="SAPBEXaggItem 2 8 16" xfId="35001"/>
    <cellStyle name="SAPBEXaggItem 2 8 17" xfId="35002"/>
    <cellStyle name="SAPBEXaggItem 2 8 18" xfId="35003"/>
    <cellStyle name="SAPBEXaggItem 2 8 19" xfId="35004"/>
    <cellStyle name="SAPBEXaggItem 2 8 2" xfId="35005"/>
    <cellStyle name="SAPBEXaggItem 2 8 2 10" xfId="35006"/>
    <cellStyle name="SAPBEXaggItem 2 8 2 11" xfId="35007"/>
    <cellStyle name="SAPBEXaggItem 2 8 2 12" xfId="35008"/>
    <cellStyle name="SAPBEXaggItem 2 8 2 13" xfId="35009"/>
    <cellStyle name="SAPBEXaggItem 2 8 2 14" xfId="35010"/>
    <cellStyle name="SAPBEXaggItem 2 8 2 15" xfId="35011"/>
    <cellStyle name="SAPBEXaggItem 2 8 2 16" xfId="35012"/>
    <cellStyle name="SAPBEXaggItem 2 8 2 17" xfId="35013"/>
    <cellStyle name="SAPBEXaggItem 2 8 2 18" xfId="35014"/>
    <cellStyle name="SAPBEXaggItem 2 8 2 19" xfId="35015"/>
    <cellStyle name="SAPBEXaggItem 2 8 2 2" xfId="35016"/>
    <cellStyle name="SAPBEXaggItem 2 8 2 20" xfId="35017"/>
    <cellStyle name="SAPBEXaggItem 2 8 2 21" xfId="35018"/>
    <cellStyle name="SAPBEXaggItem 2 8 2 22" xfId="35019"/>
    <cellStyle name="SAPBEXaggItem 2 8 2 23" xfId="35020"/>
    <cellStyle name="SAPBEXaggItem 2 8 2 24" xfId="35021"/>
    <cellStyle name="SAPBEXaggItem 2 8 2 25" xfId="35022"/>
    <cellStyle name="SAPBEXaggItem 2 8 2 26" xfId="35023"/>
    <cellStyle name="SAPBEXaggItem 2 8 2 27" xfId="35024"/>
    <cellStyle name="SAPBEXaggItem 2 8 2 28" xfId="35025"/>
    <cellStyle name="SAPBEXaggItem 2 8 2 29" xfId="35026"/>
    <cellStyle name="SAPBEXaggItem 2 8 2 3" xfId="35027"/>
    <cellStyle name="SAPBEXaggItem 2 8 2 4" xfId="35028"/>
    <cellStyle name="SAPBEXaggItem 2 8 2 5" xfId="35029"/>
    <cellStyle name="SAPBEXaggItem 2 8 2 6" xfId="35030"/>
    <cellStyle name="SAPBEXaggItem 2 8 2 7" xfId="35031"/>
    <cellStyle name="SAPBEXaggItem 2 8 2 8" xfId="35032"/>
    <cellStyle name="SAPBEXaggItem 2 8 2 9" xfId="35033"/>
    <cellStyle name="SAPBEXaggItem 2 8 20" xfId="35034"/>
    <cellStyle name="SAPBEXaggItem 2 8 21" xfId="35035"/>
    <cellStyle name="SAPBEXaggItem 2 8 22" xfId="35036"/>
    <cellStyle name="SAPBEXaggItem 2 8 23" xfId="35037"/>
    <cellStyle name="SAPBEXaggItem 2 8 24" xfId="35038"/>
    <cellStyle name="SAPBEXaggItem 2 8 25" xfId="35039"/>
    <cellStyle name="SAPBEXaggItem 2 8 26" xfId="35040"/>
    <cellStyle name="SAPBEXaggItem 2 8 27" xfId="35041"/>
    <cellStyle name="SAPBEXaggItem 2 8 28" xfId="35042"/>
    <cellStyle name="SAPBEXaggItem 2 8 29" xfId="35043"/>
    <cellStyle name="SAPBEXaggItem 2 8 3" xfId="35044"/>
    <cellStyle name="SAPBEXaggItem 2 8 30" xfId="35045"/>
    <cellStyle name="SAPBEXaggItem 2 8 4" xfId="35046"/>
    <cellStyle name="SAPBEXaggItem 2 8 5" xfId="35047"/>
    <cellStyle name="SAPBEXaggItem 2 8 6" xfId="35048"/>
    <cellStyle name="SAPBEXaggItem 2 8 7" xfId="35049"/>
    <cellStyle name="SAPBEXaggItem 2 8 8" xfId="35050"/>
    <cellStyle name="SAPBEXaggItem 2 8 9" xfId="35051"/>
    <cellStyle name="SAPBEXaggItem 2 9" xfId="35052"/>
    <cellStyle name="SAPBEXaggItem 2 9 10" xfId="35053"/>
    <cellStyle name="SAPBEXaggItem 2 9 11" xfId="35054"/>
    <cellStyle name="SAPBEXaggItem 2 9 12" xfId="35055"/>
    <cellStyle name="SAPBEXaggItem 2 9 13" xfId="35056"/>
    <cellStyle name="SAPBEXaggItem 2 9 14" xfId="35057"/>
    <cellStyle name="SAPBEXaggItem 2 9 15" xfId="35058"/>
    <cellStyle name="SAPBEXaggItem 2 9 16" xfId="35059"/>
    <cellStyle name="SAPBEXaggItem 2 9 17" xfId="35060"/>
    <cellStyle name="SAPBEXaggItem 2 9 18" xfId="35061"/>
    <cellStyle name="SAPBEXaggItem 2 9 19" xfId="35062"/>
    <cellStyle name="SAPBEXaggItem 2 9 2" xfId="35063"/>
    <cellStyle name="SAPBEXaggItem 2 9 2 10" xfId="35064"/>
    <cellStyle name="SAPBEXaggItem 2 9 2 11" xfId="35065"/>
    <cellStyle name="SAPBEXaggItem 2 9 2 12" xfId="35066"/>
    <cellStyle name="SAPBEXaggItem 2 9 2 13" xfId="35067"/>
    <cellStyle name="SAPBEXaggItem 2 9 2 14" xfId="35068"/>
    <cellStyle name="SAPBEXaggItem 2 9 2 15" xfId="35069"/>
    <cellStyle name="SAPBEXaggItem 2 9 2 16" xfId="35070"/>
    <cellStyle name="SAPBEXaggItem 2 9 2 17" xfId="35071"/>
    <cellStyle name="SAPBEXaggItem 2 9 2 18" xfId="35072"/>
    <cellStyle name="SAPBEXaggItem 2 9 2 19" xfId="35073"/>
    <cellStyle name="SAPBEXaggItem 2 9 2 2" xfId="35074"/>
    <cellStyle name="SAPBEXaggItem 2 9 2 20" xfId="35075"/>
    <cellStyle name="SAPBEXaggItem 2 9 2 21" xfId="35076"/>
    <cellStyle name="SAPBEXaggItem 2 9 2 22" xfId="35077"/>
    <cellStyle name="SAPBEXaggItem 2 9 2 23" xfId="35078"/>
    <cellStyle name="SAPBEXaggItem 2 9 2 24" xfId="35079"/>
    <cellStyle name="SAPBEXaggItem 2 9 2 25" xfId="35080"/>
    <cellStyle name="SAPBEXaggItem 2 9 2 26" xfId="35081"/>
    <cellStyle name="SAPBEXaggItem 2 9 2 27" xfId="35082"/>
    <cellStyle name="SAPBEXaggItem 2 9 2 28" xfId="35083"/>
    <cellStyle name="SAPBEXaggItem 2 9 2 29" xfId="35084"/>
    <cellStyle name="SAPBEXaggItem 2 9 2 3" xfId="35085"/>
    <cellStyle name="SAPBEXaggItem 2 9 2 4" xfId="35086"/>
    <cellStyle name="SAPBEXaggItem 2 9 2 5" xfId="35087"/>
    <cellStyle name="SAPBEXaggItem 2 9 2 6" xfId="35088"/>
    <cellStyle name="SAPBEXaggItem 2 9 2 7" xfId="35089"/>
    <cellStyle name="SAPBEXaggItem 2 9 2 8" xfId="35090"/>
    <cellStyle name="SAPBEXaggItem 2 9 2 9" xfId="35091"/>
    <cellStyle name="SAPBEXaggItem 2 9 20" xfId="35092"/>
    <cellStyle name="SAPBEXaggItem 2 9 21" xfId="35093"/>
    <cellStyle name="SAPBEXaggItem 2 9 22" xfId="35094"/>
    <cellStyle name="SAPBEXaggItem 2 9 23" xfId="35095"/>
    <cellStyle name="SAPBEXaggItem 2 9 24" xfId="35096"/>
    <cellStyle name="SAPBEXaggItem 2 9 25" xfId="35097"/>
    <cellStyle name="SAPBEXaggItem 2 9 26" xfId="35098"/>
    <cellStyle name="SAPBEXaggItem 2 9 27" xfId="35099"/>
    <cellStyle name="SAPBEXaggItem 2 9 28" xfId="35100"/>
    <cellStyle name="SAPBEXaggItem 2 9 29" xfId="35101"/>
    <cellStyle name="SAPBEXaggItem 2 9 3" xfId="35102"/>
    <cellStyle name="SAPBEXaggItem 2 9 30" xfId="35103"/>
    <cellStyle name="SAPBEXaggItem 2 9 4" xfId="35104"/>
    <cellStyle name="SAPBEXaggItem 2 9 5" xfId="35105"/>
    <cellStyle name="SAPBEXaggItem 2 9 6" xfId="35106"/>
    <cellStyle name="SAPBEXaggItem 2 9 7" xfId="35107"/>
    <cellStyle name="SAPBEXaggItem 2 9 8" xfId="35108"/>
    <cellStyle name="SAPBEXaggItem 2 9 9" xfId="35109"/>
    <cellStyle name="SAPBEXaggItem 3" xfId="35110"/>
    <cellStyle name="SAPBEXaggItem 3 2" xfId="35111"/>
    <cellStyle name="SAPBEXaggItem 4" xfId="35112"/>
    <cellStyle name="SAPBEXaggItemX" xfId="35113"/>
    <cellStyle name="SAPBEXaggItemX 10" xfId="35114"/>
    <cellStyle name="SAPBEXaggItemX 10 10" xfId="35115"/>
    <cellStyle name="SAPBEXaggItemX 10 11" xfId="35116"/>
    <cellStyle name="SAPBEXaggItemX 10 12" xfId="35117"/>
    <cellStyle name="SAPBEXaggItemX 10 13" xfId="35118"/>
    <cellStyle name="SAPBEXaggItemX 10 14" xfId="35119"/>
    <cellStyle name="SAPBEXaggItemX 10 15" xfId="35120"/>
    <cellStyle name="SAPBEXaggItemX 10 16" xfId="35121"/>
    <cellStyle name="SAPBEXaggItemX 10 17" xfId="35122"/>
    <cellStyle name="SAPBEXaggItemX 10 18" xfId="35123"/>
    <cellStyle name="SAPBEXaggItemX 10 19" xfId="35124"/>
    <cellStyle name="SAPBEXaggItemX 10 2" xfId="35125"/>
    <cellStyle name="SAPBEXaggItemX 10 2 10" xfId="35126"/>
    <cellStyle name="SAPBEXaggItemX 10 2 11" xfId="35127"/>
    <cellStyle name="SAPBEXaggItemX 10 2 12" xfId="35128"/>
    <cellStyle name="SAPBEXaggItemX 10 2 13" xfId="35129"/>
    <cellStyle name="SAPBEXaggItemX 10 2 14" xfId="35130"/>
    <cellStyle name="SAPBEXaggItemX 10 2 15" xfId="35131"/>
    <cellStyle name="SAPBEXaggItemX 10 2 16" xfId="35132"/>
    <cellStyle name="SAPBEXaggItemX 10 2 17" xfId="35133"/>
    <cellStyle name="SAPBEXaggItemX 10 2 18" xfId="35134"/>
    <cellStyle name="SAPBEXaggItemX 10 2 19" xfId="35135"/>
    <cellStyle name="SAPBEXaggItemX 10 2 2" xfId="35136"/>
    <cellStyle name="SAPBEXaggItemX 10 2 20" xfId="35137"/>
    <cellStyle name="SAPBEXaggItemX 10 2 21" xfId="35138"/>
    <cellStyle name="SAPBEXaggItemX 10 2 22" xfId="35139"/>
    <cellStyle name="SAPBEXaggItemX 10 2 23" xfId="35140"/>
    <cellStyle name="SAPBEXaggItemX 10 2 24" xfId="35141"/>
    <cellStyle name="SAPBEXaggItemX 10 2 25" xfId="35142"/>
    <cellStyle name="SAPBEXaggItemX 10 2 26" xfId="35143"/>
    <cellStyle name="SAPBEXaggItemX 10 2 27" xfId="35144"/>
    <cellStyle name="SAPBEXaggItemX 10 2 28" xfId="35145"/>
    <cellStyle name="SAPBEXaggItemX 10 2 29" xfId="35146"/>
    <cellStyle name="SAPBEXaggItemX 10 2 3" xfId="35147"/>
    <cellStyle name="SAPBEXaggItemX 10 2 4" xfId="35148"/>
    <cellStyle name="SAPBEXaggItemX 10 2 5" xfId="35149"/>
    <cellStyle name="SAPBEXaggItemX 10 2 6" xfId="35150"/>
    <cellStyle name="SAPBEXaggItemX 10 2 7" xfId="35151"/>
    <cellStyle name="SAPBEXaggItemX 10 2 8" xfId="35152"/>
    <cellStyle name="SAPBEXaggItemX 10 2 9" xfId="35153"/>
    <cellStyle name="SAPBEXaggItemX 10 20" xfId="35154"/>
    <cellStyle name="SAPBEXaggItemX 10 21" xfId="35155"/>
    <cellStyle name="SAPBEXaggItemX 10 22" xfId="35156"/>
    <cellStyle name="SAPBEXaggItemX 10 23" xfId="35157"/>
    <cellStyle name="SAPBEXaggItemX 10 24" xfId="35158"/>
    <cellStyle name="SAPBEXaggItemX 10 25" xfId="35159"/>
    <cellStyle name="SAPBEXaggItemX 10 26" xfId="35160"/>
    <cellStyle name="SAPBEXaggItemX 10 27" xfId="35161"/>
    <cellStyle name="SAPBEXaggItemX 10 28" xfId="35162"/>
    <cellStyle name="SAPBEXaggItemX 10 29" xfId="35163"/>
    <cellStyle name="SAPBEXaggItemX 10 3" xfId="35164"/>
    <cellStyle name="SAPBEXaggItemX 10 30" xfId="35165"/>
    <cellStyle name="SAPBEXaggItemX 10 4" xfId="35166"/>
    <cellStyle name="SAPBEXaggItemX 10 5" xfId="35167"/>
    <cellStyle name="SAPBEXaggItemX 10 6" xfId="35168"/>
    <cellStyle name="SAPBEXaggItemX 10 7" xfId="35169"/>
    <cellStyle name="SAPBEXaggItemX 10 8" xfId="35170"/>
    <cellStyle name="SAPBEXaggItemX 10 9" xfId="35171"/>
    <cellStyle name="SAPBEXaggItemX 11" xfId="35172"/>
    <cellStyle name="SAPBEXaggItemX 11 10" xfId="35173"/>
    <cellStyle name="SAPBEXaggItemX 11 11" xfId="35174"/>
    <cellStyle name="SAPBEXaggItemX 11 12" xfId="35175"/>
    <cellStyle name="SAPBEXaggItemX 11 13" xfId="35176"/>
    <cellStyle name="SAPBEXaggItemX 11 14" xfId="35177"/>
    <cellStyle name="SAPBEXaggItemX 11 15" xfId="35178"/>
    <cellStyle name="SAPBEXaggItemX 11 16" xfId="35179"/>
    <cellStyle name="SAPBEXaggItemX 11 17" xfId="35180"/>
    <cellStyle name="SAPBEXaggItemX 11 18" xfId="35181"/>
    <cellStyle name="SAPBEXaggItemX 11 19" xfId="35182"/>
    <cellStyle name="SAPBEXaggItemX 11 2" xfId="35183"/>
    <cellStyle name="SAPBEXaggItemX 11 2 10" xfId="35184"/>
    <cellStyle name="SAPBEXaggItemX 11 2 11" xfId="35185"/>
    <cellStyle name="SAPBEXaggItemX 11 2 12" xfId="35186"/>
    <cellStyle name="SAPBEXaggItemX 11 2 13" xfId="35187"/>
    <cellStyle name="SAPBEXaggItemX 11 2 14" xfId="35188"/>
    <cellStyle name="SAPBEXaggItemX 11 2 15" xfId="35189"/>
    <cellStyle name="SAPBEXaggItemX 11 2 16" xfId="35190"/>
    <cellStyle name="SAPBEXaggItemX 11 2 17" xfId="35191"/>
    <cellStyle name="SAPBEXaggItemX 11 2 18" xfId="35192"/>
    <cellStyle name="SAPBEXaggItemX 11 2 19" xfId="35193"/>
    <cellStyle name="SAPBEXaggItemX 11 2 2" xfId="35194"/>
    <cellStyle name="SAPBEXaggItemX 11 2 20" xfId="35195"/>
    <cellStyle name="SAPBEXaggItemX 11 2 21" xfId="35196"/>
    <cellStyle name="SAPBEXaggItemX 11 2 22" xfId="35197"/>
    <cellStyle name="SAPBEXaggItemX 11 2 23" xfId="35198"/>
    <cellStyle name="SAPBEXaggItemX 11 2 24" xfId="35199"/>
    <cellStyle name="SAPBEXaggItemX 11 2 25" xfId="35200"/>
    <cellStyle name="SAPBEXaggItemX 11 2 26" xfId="35201"/>
    <cellStyle name="SAPBEXaggItemX 11 2 27" xfId="35202"/>
    <cellStyle name="SAPBEXaggItemX 11 2 28" xfId="35203"/>
    <cellStyle name="SAPBEXaggItemX 11 2 29" xfId="35204"/>
    <cellStyle name="SAPBEXaggItemX 11 2 3" xfId="35205"/>
    <cellStyle name="SAPBEXaggItemX 11 2 4" xfId="35206"/>
    <cellStyle name="SAPBEXaggItemX 11 2 5" xfId="35207"/>
    <cellStyle name="SAPBEXaggItemX 11 2 6" xfId="35208"/>
    <cellStyle name="SAPBEXaggItemX 11 2 7" xfId="35209"/>
    <cellStyle name="SAPBEXaggItemX 11 2 8" xfId="35210"/>
    <cellStyle name="SAPBEXaggItemX 11 2 9" xfId="35211"/>
    <cellStyle name="SAPBEXaggItemX 11 20" xfId="35212"/>
    <cellStyle name="SAPBEXaggItemX 11 21" xfId="35213"/>
    <cellStyle name="SAPBEXaggItemX 11 22" xfId="35214"/>
    <cellStyle name="SAPBEXaggItemX 11 23" xfId="35215"/>
    <cellStyle name="SAPBEXaggItemX 11 24" xfId="35216"/>
    <cellStyle name="SAPBEXaggItemX 11 25" xfId="35217"/>
    <cellStyle name="SAPBEXaggItemX 11 26" xfId="35218"/>
    <cellStyle name="SAPBEXaggItemX 11 27" xfId="35219"/>
    <cellStyle name="SAPBEXaggItemX 11 28" xfId="35220"/>
    <cellStyle name="SAPBEXaggItemX 11 29" xfId="35221"/>
    <cellStyle name="SAPBEXaggItemX 11 3" xfId="35222"/>
    <cellStyle name="SAPBEXaggItemX 11 30" xfId="35223"/>
    <cellStyle name="SAPBEXaggItemX 11 4" xfId="35224"/>
    <cellStyle name="SAPBEXaggItemX 11 5" xfId="35225"/>
    <cellStyle name="SAPBEXaggItemX 11 6" xfId="35226"/>
    <cellStyle name="SAPBEXaggItemX 11 7" xfId="35227"/>
    <cellStyle name="SAPBEXaggItemX 11 8" xfId="35228"/>
    <cellStyle name="SAPBEXaggItemX 11 9" xfId="35229"/>
    <cellStyle name="SAPBEXaggItemX 12" xfId="35230"/>
    <cellStyle name="SAPBEXaggItemX 12 10" xfId="35231"/>
    <cellStyle name="SAPBEXaggItemX 12 11" xfId="35232"/>
    <cellStyle name="SAPBEXaggItemX 12 12" xfId="35233"/>
    <cellStyle name="SAPBEXaggItemX 12 13" xfId="35234"/>
    <cellStyle name="SAPBEXaggItemX 12 14" xfId="35235"/>
    <cellStyle name="SAPBEXaggItemX 12 15" xfId="35236"/>
    <cellStyle name="SAPBEXaggItemX 12 16" xfId="35237"/>
    <cellStyle name="SAPBEXaggItemX 12 17" xfId="35238"/>
    <cellStyle name="SAPBEXaggItemX 12 18" xfId="35239"/>
    <cellStyle name="SAPBEXaggItemX 12 19" xfId="35240"/>
    <cellStyle name="SAPBEXaggItemX 12 2" xfId="35241"/>
    <cellStyle name="SAPBEXaggItemX 12 2 10" xfId="35242"/>
    <cellStyle name="SAPBEXaggItemX 12 2 11" xfId="35243"/>
    <cellStyle name="SAPBEXaggItemX 12 2 12" xfId="35244"/>
    <cellStyle name="SAPBEXaggItemX 12 2 13" xfId="35245"/>
    <cellStyle name="SAPBEXaggItemX 12 2 14" xfId="35246"/>
    <cellStyle name="SAPBEXaggItemX 12 2 15" xfId="35247"/>
    <cellStyle name="SAPBEXaggItemX 12 2 16" xfId="35248"/>
    <cellStyle name="SAPBEXaggItemX 12 2 17" xfId="35249"/>
    <cellStyle name="SAPBEXaggItemX 12 2 18" xfId="35250"/>
    <cellStyle name="SAPBEXaggItemX 12 2 19" xfId="35251"/>
    <cellStyle name="SAPBEXaggItemX 12 2 2" xfId="35252"/>
    <cellStyle name="SAPBEXaggItemX 12 2 20" xfId="35253"/>
    <cellStyle name="SAPBEXaggItemX 12 2 21" xfId="35254"/>
    <cellStyle name="SAPBEXaggItemX 12 2 22" xfId="35255"/>
    <cellStyle name="SAPBEXaggItemX 12 2 23" xfId="35256"/>
    <cellStyle name="SAPBEXaggItemX 12 2 24" xfId="35257"/>
    <cellStyle name="SAPBEXaggItemX 12 2 25" xfId="35258"/>
    <cellStyle name="SAPBEXaggItemX 12 2 26" xfId="35259"/>
    <cellStyle name="SAPBEXaggItemX 12 2 27" xfId="35260"/>
    <cellStyle name="SAPBEXaggItemX 12 2 28" xfId="35261"/>
    <cellStyle name="SAPBEXaggItemX 12 2 29" xfId="35262"/>
    <cellStyle name="SAPBEXaggItemX 12 2 3" xfId="35263"/>
    <cellStyle name="SAPBEXaggItemX 12 2 4" xfId="35264"/>
    <cellStyle name="SAPBEXaggItemX 12 2 5" xfId="35265"/>
    <cellStyle name="SAPBEXaggItemX 12 2 6" xfId="35266"/>
    <cellStyle name="SAPBEXaggItemX 12 2 7" xfId="35267"/>
    <cellStyle name="SAPBEXaggItemX 12 2 8" xfId="35268"/>
    <cellStyle name="SAPBEXaggItemX 12 2 9" xfId="35269"/>
    <cellStyle name="SAPBEXaggItemX 12 20" xfId="35270"/>
    <cellStyle name="SAPBEXaggItemX 12 21" xfId="35271"/>
    <cellStyle name="SAPBEXaggItemX 12 22" xfId="35272"/>
    <cellStyle name="SAPBEXaggItemX 12 23" xfId="35273"/>
    <cellStyle name="SAPBEXaggItemX 12 24" xfId="35274"/>
    <cellStyle name="SAPBEXaggItemX 12 25" xfId="35275"/>
    <cellStyle name="SAPBEXaggItemX 12 26" xfId="35276"/>
    <cellStyle name="SAPBEXaggItemX 12 27" xfId="35277"/>
    <cellStyle name="SAPBEXaggItemX 12 28" xfId="35278"/>
    <cellStyle name="SAPBEXaggItemX 12 29" xfId="35279"/>
    <cellStyle name="SAPBEXaggItemX 12 3" xfId="35280"/>
    <cellStyle name="SAPBEXaggItemX 12 30" xfId="35281"/>
    <cellStyle name="SAPBEXaggItemX 12 4" xfId="35282"/>
    <cellStyle name="SAPBEXaggItemX 12 5" xfId="35283"/>
    <cellStyle name="SAPBEXaggItemX 12 6" xfId="35284"/>
    <cellStyle name="SAPBEXaggItemX 12 7" xfId="35285"/>
    <cellStyle name="SAPBEXaggItemX 12 8" xfId="35286"/>
    <cellStyle name="SAPBEXaggItemX 12 9" xfId="35287"/>
    <cellStyle name="SAPBEXaggItemX 13" xfId="35288"/>
    <cellStyle name="SAPBEXaggItemX 13 10" xfId="35289"/>
    <cellStyle name="SAPBEXaggItemX 13 11" xfId="35290"/>
    <cellStyle name="SAPBEXaggItemX 13 12" xfId="35291"/>
    <cellStyle name="SAPBEXaggItemX 13 13" xfId="35292"/>
    <cellStyle name="SAPBEXaggItemX 13 14" xfId="35293"/>
    <cellStyle name="SAPBEXaggItemX 13 15" xfId="35294"/>
    <cellStyle name="SAPBEXaggItemX 13 16" xfId="35295"/>
    <cellStyle name="SAPBEXaggItemX 13 17" xfId="35296"/>
    <cellStyle name="SAPBEXaggItemX 13 18" xfId="35297"/>
    <cellStyle name="SAPBEXaggItemX 13 19" xfId="35298"/>
    <cellStyle name="SAPBEXaggItemX 13 2" xfId="35299"/>
    <cellStyle name="SAPBEXaggItemX 13 2 10" xfId="35300"/>
    <cellStyle name="SAPBEXaggItemX 13 2 11" xfId="35301"/>
    <cellStyle name="SAPBEXaggItemX 13 2 12" xfId="35302"/>
    <cellStyle name="SAPBEXaggItemX 13 2 13" xfId="35303"/>
    <cellStyle name="SAPBEXaggItemX 13 2 14" xfId="35304"/>
    <cellStyle name="SAPBEXaggItemX 13 2 15" xfId="35305"/>
    <cellStyle name="SAPBEXaggItemX 13 2 16" xfId="35306"/>
    <cellStyle name="SAPBEXaggItemX 13 2 17" xfId="35307"/>
    <cellStyle name="SAPBEXaggItemX 13 2 18" xfId="35308"/>
    <cellStyle name="SAPBEXaggItemX 13 2 19" xfId="35309"/>
    <cellStyle name="SAPBEXaggItemX 13 2 2" xfId="35310"/>
    <cellStyle name="SAPBEXaggItemX 13 2 20" xfId="35311"/>
    <cellStyle name="SAPBEXaggItemX 13 2 21" xfId="35312"/>
    <cellStyle name="SAPBEXaggItemX 13 2 22" xfId="35313"/>
    <cellStyle name="SAPBEXaggItemX 13 2 23" xfId="35314"/>
    <cellStyle name="SAPBEXaggItemX 13 2 24" xfId="35315"/>
    <cellStyle name="SAPBEXaggItemX 13 2 25" xfId="35316"/>
    <cellStyle name="SAPBEXaggItemX 13 2 26" xfId="35317"/>
    <cellStyle name="SAPBEXaggItemX 13 2 27" xfId="35318"/>
    <cellStyle name="SAPBEXaggItemX 13 2 28" xfId="35319"/>
    <cellStyle name="SAPBEXaggItemX 13 2 29" xfId="35320"/>
    <cellStyle name="SAPBEXaggItemX 13 2 3" xfId="35321"/>
    <cellStyle name="SAPBEXaggItemX 13 2 4" xfId="35322"/>
    <cellStyle name="SAPBEXaggItemX 13 2 5" xfId="35323"/>
    <cellStyle name="SAPBEXaggItemX 13 2 6" xfId="35324"/>
    <cellStyle name="SAPBEXaggItemX 13 2 7" xfId="35325"/>
    <cellStyle name="SAPBEXaggItemX 13 2 8" xfId="35326"/>
    <cellStyle name="SAPBEXaggItemX 13 2 9" xfId="35327"/>
    <cellStyle name="SAPBEXaggItemX 13 20" xfId="35328"/>
    <cellStyle name="SAPBEXaggItemX 13 21" xfId="35329"/>
    <cellStyle name="SAPBEXaggItemX 13 22" xfId="35330"/>
    <cellStyle name="SAPBEXaggItemX 13 23" xfId="35331"/>
    <cellStyle name="SAPBEXaggItemX 13 24" xfId="35332"/>
    <cellStyle name="SAPBEXaggItemX 13 25" xfId="35333"/>
    <cellStyle name="SAPBEXaggItemX 13 26" xfId="35334"/>
    <cellStyle name="SAPBEXaggItemX 13 27" xfId="35335"/>
    <cellStyle name="SAPBEXaggItemX 13 28" xfId="35336"/>
    <cellStyle name="SAPBEXaggItemX 13 29" xfId="35337"/>
    <cellStyle name="SAPBEXaggItemX 13 3" xfId="35338"/>
    <cellStyle name="SAPBEXaggItemX 13 30" xfId="35339"/>
    <cellStyle name="SAPBEXaggItemX 13 4" xfId="35340"/>
    <cellStyle name="SAPBEXaggItemX 13 5" xfId="35341"/>
    <cellStyle name="SAPBEXaggItemX 13 6" xfId="35342"/>
    <cellStyle name="SAPBEXaggItemX 13 7" xfId="35343"/>
    <cellStyle name="SAPBEXaggItemX 13 8" xfId="35344"/>
    <cellStyle name="SAPBEXaggItemX 13 9" xfId="35345"/>
    <cellStyle name="SAPBEXaggItemX 14" xfId="35346"/>
    <cellStyle name="SAPBEXaggItemX 14 10" xfId="35347"/>
    <cellStyle name="SAPBEXaggItemX 14 11" xfId="35348"/>
    <cellStyle name="SAPBEXaggItemX 14 12" xfId="35349"/>
    <cellStyle name="SAPBEXaggItemX 14 13" xfId="35350"/>
    <cellStyle name="SAPBEXaggItemX 14 14" xfId="35351"/>
    <cellStyle name="SAPBEXaggItemX 14 15" xfId="35352"/>
    <cellStyle name="SAPBEXaggItemX 14 16" xfId="35353"/>
    <cellStyle name="SAPBEXaggItemX 14 17" xfId="35354"/>
    <cellStyle name="SAPBEXaggItemX 14 18" xfId="35355"/>
    <cellStyle name="SAPBEXaggItemX 14 19" xfId="35356"/>
    <cellStyle name="SAPBEXaggItemX 14 2" xfId="35357"/>
    <cellStyle name="SAPBEXaggItemX 14 2 10" xfId="35358"/>
    <cellStyle name="SAPBEXaggItemX 14 2 11" xfId="35359"/>
    <cellStyle name="SAPBEXaggItemX 14 2 12" xfId="35360"/>
    <cellStyle name="SAPBEXaggItemX 14 2 13" xfId="35361"/>
    <cellStyle name="SAPBEXaggItemX 14 2 14" xfId="35362"/>
    <cellStyle name="SAPBEXaggItemX 14 2 15" xfId="35363"/>
    <cellStyle name="SAPBEXaggItemX 14 2 16" xfId="35364"/>
    <cellStyle name="SAPBEXaggItemX 14 2 17" xfId="35365"/>
    <cellStyle name="SAPBEXaggItemX 14 2 18" xfId="35366"/>
    <cellStyle name="SAPBEXaggItemX 14 2 19" xfId="35367"/>
    <cellStyle name="SAPBEXaggItemX 14 2 2" xfId="35368"/>
    <cellStyle name="SAPBEXaggItemX 14 2 20" xfId="35369"/>
    <cellStyle name="SAPBEXaggItemX 14 2 21" xfId="35370"/>
    <cellStyle name="SAPBEXaggItemX 14 2 22" xfId="35371"/>
    <cellStyle name="SAPBEXaggItemX 14 2 23" xfId="35372"/>
    <cellStyle name="SAPBEXaggItemX 14 2 24" xfId="35373"/>
    <cellStyle name="SAPBEXaggItemX 14 2 25" xfId="35374"/>
    <cellStyle name="SAPBEXaggItemX 14 2 26" xfId="35375"/>
    <cellStyle name="SAPBEXaggItemX 14 2 27" xfId="35376"/>
    <cellStyle name="SAPBEXaggItemX 14 2 28" xfId="35377"/>
    <cellStyle name="SAPBEXaggItemX 14 2 29" xfId="35378"/>
    <cellStyle name="SAPBEXaggItemX 14 2 3" xfId="35379"/>
    <cellStyle name="SAPBEXaggItemX 14 2 4" xfId="35380"/>
    <cellStyle name="SAPBEXaggItemX 14 2 5" xfId="35381"/>
    <cellStyle name="SAPBEXaggItemX 14 2 6" xfId="35382"/>
    <cellStyle name="SAPBEXaggItemX 14 2 7" xfId="35383"/>
    <cellStyle name="SAPBEXaggItemX 14 2 8" xfId="35384"/>
    <cellStyle name="SAPBEXaggItemX 14 2 9" xfId="35385"/>
    <cellStyle name="SAPBEXaggItemX 14 20" xfId="35386"/>
    <cellStyle name="SAPBEXaggItemX 14 21" xfId="35387"/>
    <cellStyle name="SAPBEXaggItemX 14 22" xfId="35388"/>
    <cellStyle name="SAPBEXaggItemX 14 23" xfId="35389"/>
    <cellStyle name="SAPBEXaggItemX 14 24" xfId="35390"/>
    <cellStyle name="SAPBEXaggItemX 14 25" xfId="35391"/>
    <cellStyle name="SAPBEXaggItemX 14 26" xfId="35392"/>
    <cellStyle name="SAPBEXaggItemX 14 27" xfId="35393"/>
    <cellStyle name="SAPBEXaggItemX 14 28" xfId="35394"/>
    <cellStyle name="SAPBEXaggItemX 14 29" xfId="35395"/>
    <cellStyle name="SAPBEXaggItemX 14 3" xfId="35396"/>
    <cellStyle name="SAPBEXaggItemX 14 30" xfId="35397"/>
    <cellStyle name="SAPBEXaggItemX 14 4" xfId="35398"/>
    <cellStyle name="SAPBEXaggItemX 14 5" xfId="35399"/>
    <cellStyle name="SAPBEXaggItemX 14 6" xfId="35400"/>
    <cellStyle name="SAPBEXaggItemX 14 7" xfId="35401"/>
    <cellStyle name="SAPBEXaggItemX 14 8" xfId="35402"/>
    <cellStyle name="SAPBEXaggItemX 14 9" xfId="35403"/>
    <cellStyle name="SAPBEXaggItemX 15" xfId="35404"/>
    <cellStyle name="SAPBEXaggItemX 15 10" xfId="35405"/>
    <cellStyle name="SAPBEXaggItemX 15 11" xfId="35406"/>
    <cellStyle name="SAPBEXaggItemX 15 12" xfId="35407"/>
    <cellStyle name="SAPBEXaggItemX 15 13" xfId="35408"/>
    <cellStyle name="SAPBEXaggItemX 15 14" xfId="35409"/>
    <cellStyle name="SAPBEXaggItemX 15 15" xfId="35410"/>
    <cellStyle name="SAPBEXaggItemX 15 16" xfId="35411"/>
    <cellStyle name="SAPBEXaggItemX 15 17" xfId="35412"/>
    <cellStyle name="SAPBEXaggItemX 15 18" xfId="35413"/>
    <cellStyle name="SAPBEXaggItemX 15 19" xfId="35414"/>
    <cellStyle name="SAPBEXaggItemX 15 2" xfId="35415"/>
    <cellStyle name="SAPBEXaggItemX 15 2 10" xfId="35416"/>
    <cellStyle name="SAPBEXaggItemX 15 2 11" xfId="35417"/>
    <cellStyle name="SAPBEXaggItemX 15 2 12" xfId="35418"/>
    <cellStyle name="SAPBEXaggItemX 15 2 13" xfId="35419"/>
    <cellStyle name="SAPBEXaggItemX 15 2 14" xfId="35420"/>
    <cellStyle name="SAPBEXaggItemX 15 2 15" xfId="35421"/>
    <cellStyle name="SAPBEXaggItemX 15 2 16" xfId="35422"/>
    <cellStyle name="SAPBEXaggItemX 15 2 17" xfId="35423"/>
    <cellStyle name="SAPBEXaggItemX 15 2 18" xfId="35424"/>
    <cellStyle name="SAPBEXaggItemX 15 2 19" xfId="35425"/>
    <cellStyle name="SAPBEXaggItemX 15 2 2" xfId="35426"/>
    <cellStyle name="SAPBEXaggItemX 15 2 20" xfId="35427"/>
    <cellStyle name="SAPBEXaggItemX 15 2 21" xfId="35428"/>
    <cellStyle name="SAPBEXaggItemX 15 2 22" xfId="35429"/>
    <cellStyle name="SAPBEXaggItemX 15 2 23" xfId="35430"/>
    <cellStyle name="SAPBEXaggItemX 15 2 24" xfId="35431"/>
    <cellStyle name="SAPBEXaggItemX 15 2 25" xfId="35432"/>
    <cellStyle name="SAPBEXaggItemX 15 2 26" xfId="35433"/>
    <cellStyle name="SAPBEXaggItemX 15 2 27" xfId="35434"/>
    <cellStyle name="SAPBEXaggItemX 15 2 28" xfId="35435"/>
    <cellStyle name="SAPBEXaggItemX 15 2 29" xfId="35436"/>
    <cellStyle name="SAPBEXaggItemX 15 2 3" xfId="35437"/>
    <cellStyle name="SAPBEXaggItemX 15 2 4" xfId="35438"/>
    <cellStyle name="SAPBEXaggItemX 15 2 5" xfId="35439"/>
    <cellStyle name="SAPBEXaggItemX 15 2 6" xfId="35440"/>
    <cellStyle name="SAPBEXaggItemX 15 2 7" xfId="35441"/>
    <cellStyle name="SAPBEXaggItemX 15 2 8" xfId="35442"/>
    <cellStyle name="SAPBEXaggItemX 15 2 9" xfId="35443"/>
    <cellStyle name="SAPBEXaggItemX 15 20" xfId="35444"/>
    <cellStyle name="SAPBEXaggItemX 15 21" xfId="35445"/>
    <cellStyle name="SAPBEXaggItemX 15 22" xfId="35446"/>
    <cellStyle name="SAPBEXaggItemX 15 23" xfId="35447"/>
    <cellStyle name="SAPBEXaggItemX 15 24" xfId="35448"/>
    <cellStyle name="SAPBEXaggItemX 15 25" xfId="35449"/>
    <cellStyle name="SAPBEXaggItemX 15 26" xfId="35450"/>
    <cellStyle name="SAPBEXaggItemX 15 27" xfId="35451"/>
    <cellStyle name="SAPBEXaggItemX 15 28" xfId="35452"/>
    <cellStyle name="SAPBEXaggItemX 15 29" xfId="35453"/>
    <cellStyle name="SAPBEXaggItemX 15 3" xfId="35454"/>
    <cellStyle name="SAPBEXaggItemX 15 30" xfId="35455"/>
    <cellStyle name="SAPBEXaggItemX 15 4" xfId="35456"/>
    <cellStyle name="SAPBEXaggItemX 15 5" xfId="35457"/>
    <cellStyle name="SAPBEXaggItemX 15 6" xfId="35458"/>
    <cellStyle name="SAPBEXaggItemX 15 7" xfId="35459"/>
    <cellStyle name="SAPBEXaggItemX 15 8" xfId="35460"/>
    <cellStyle name="SAPBEXaggItemX 15 9" xfId="35461"/>
    <cellStyle name="SAPBEXaggItemX 16" xfId="35462"/>
    <cellStyle name="SAPBEXaggItemX 16 10" xfId="35463"/>
    <cellStyle name="SAPBEXaggItemX 16 11" xfId="35464"/>
    <cellStyle name="SAPBEXaggItemX 16 12" xfId="35465"/>
    <cellStyle name="SAPBEXaggItemX 16 13" xfId="35466"/>
    <cellStyle name="SAPBEXaggItemX 16 14" xfId="35467"/>
    <cellStyle name="SAPBEXaggItemX 16 15" xfId="35468"/>
    <cellStyle name="SAPBEXaggItemX 16 16" xfId="35469"/>
    <cellStyle name="SAPBEXaggItemX 16 17" xfId="35470"/>
    <cellStyle name="SAPBEXaggItemX 16 18" xfId="35471"/>
    <cellStyle name="SAPBEXaggItemX 16 19" xfId="35472"/>
    <cellStyle name="SAPBEXaggItemX 16 2" xfId="35473"/>
    <cellStyle name="SAPBEXaggItemX 16 2 10" xfId="35474"/>
    <cellStyle name="SAPBEXaggItemX 16 2 11" xfId="35475"/>
    <cellStyle name="SAPBEXaggItemX 16 2 12" xfId="35476"/>
    <cellStyle name="SAPBEXaggItemX 16 2 13" xfId="35477"/>
    <cellStyle name="SAPBEXaggItemX 16 2 14" xfId="35478"/>
    <cellStyle name="SAPBEXaggItemX 16 2 15" xfId="35479"/>
    <cellStyle name="SAPBEXaggItemX 16 2 16" xfId="35480"/>
    <cellStyle name="SAPBEXaggItemX 16 2 17" xfId="35481"/>
    <cellStyle name="SAPBEXaggItemX 16 2 18" xfId="35482"/>
    <cellStyle name="SAPBEXaggItemX 16 2 19" xfId="35483"/>
    <cellStyle name="SAPBEXaggItemX 16 2 2" xfId="35484"/>
    <cellStyle name="SAPBEXaggItemX 16 2 20" xfId="35485"/>
    <cellStyle name="SAPBEXaggItemX 16 2 21" xfId="35486"/>
    <cellStyle name="SAPBEXaggItemX 16 2 22" xfId="35487"/>
    <cellStyle name="SAPBEXaggItemX 16 2 23" xfId="35488"/>
    <cellStyle name="SAPBEXaggItemX 16 2 24" xfId="35489"/>
    <cellStyle name="SAPBEXaggItemX 16 2 25" xfId="35490"/>
    <cellStyle name="SAPBEXaggItemX 16 2 26" xfId="35491"/>
    <cellStyle name="SAPBEXaggItemX 16 2 27" xfId="35492"/>
    <cellStyle name="SAPBEXaggItemX 16 2 28" xfId="35493"/>
    <cellStyle name="SAPBEXaggItemX 16 2 29" xfId="35494"/>
    <cellStyle name="SAPBEXaggItemX 16 2 3" xfId="35495"/>
    <cellStyle name="SAPBEXaggItemX 16 2 4" xfId="35496"/>
    <cellStyle name="SAPBEXaggItemX 16 2 5" xfId="35497"/>
    <cellStyle name="SAPBEXaggItemX 16 2 6" xfId="35498"/>
    <cellStyle name="SAPBEXaggItemX 16 2 7" xfId="35499"/>
    <cellStyle name="SAPBEXaggItemX 16 2 8" xfId="35500"/>
    <cellStyle name="SAPBEXaggItemX 16 2 9" xfId="35501"/>
    <cellStyle name="SAPBEXaggItemX 16 20" xfId="35502"/>
    <cellStyle name="SAPBEXaggItemX 16 21" xfId="35503"/>
    <cellStyle name="SAPBEXaggItemX 16 22" xfId="35504"/>
    <cellStyle name="SAPBEXaggItemX 16 23" xfId="35505"/>
    <cellStyle name="SAPBEXaggItemX 16 24" xfId="35506"/>
    <cellStyle name="SAPBEXaggItemX 16 25" xfId="35507"/>
    <cellStyle name="SAPBEXaggItemX 16 26" xfId="35508"/>
    <cellStyle name="SAPBEXaggItemX 16 27" xfId="35509"/>
    <cellStyle name="SAPBEXaggItemX 16 28" xfId="35510"/>
    <cellStyle name="SAPBEXaggItemX 16 29" xfId="35511"/>
    <cellStyle name="SAPBEXaggItemX 16 3" xfId="35512"/>
    <cellStyle name="SAPBEXaggItemX 16 30" xfId="35513"/>
    <cellStyle name="SAPBEXaggItemX 16 4" xfId="35514"/>
    <cellStyle name="SAPBEXaggItemX 16 5" xfId="35515"/>
    <cellStyle name="SAPBEXaggItemX 16 6" xfId="35516"/>
    <cellStyle name="SAPBEXaggItemX 16 7" xfId="35517"/>
    <cellStyle name="SAPBEXaggItemX 16 8" xfId="35518"/>
    <cellStyle name="SAPBEXaggItemX 16 9" xfId="35519"/>
    <cellStyle name="SAPBEXaggItemX 17" xfId="35520"/>
    <cellStyle name="SAPBEXaggItemX 17 10" xfId="35521"/>
    <cellStyle name="SAPBEXaggItemX 17 11" xfId="35522"/>
    <cellStyle name="SAPBEXaggItemX 17 12" xfId="35523"/>
    <cellStyle name="SAPBEXaggItemX 17 13" xfId="35524"/>
    <cellStyle name="SAPBEXaggItemX 17 14" xfId="35525"/>
    <cellStyle name="SAPBEXaggItemX 17 15" xfId="35526"/>
    <cellStyle name="SAPBEXaggItemX 17 16" xfId="35527"/>
    <cellStyle name="SAPBEXaggItemX 17 17" xfId="35528"/>
    <cellStyle name="SAPBEXaggItemX 17 18" xfId="35529"/>
    <cellStyle name="SAPBEXaggItemX 17 19" xfId="35530"/>
    <cellStyle name="SAPBEXaggItemX 17 2" xfId="35531"/>
    <cellStyle name="SAPBEXaggItemX 17 2 10" xfId="35532"/>
    <cellStyle name="SAPBEXaggItemX 17 2 11" xfId="35533"/>
    <cellStyle name="SAPBEXaggItemX 17 2 12" xfId="35534"/>
    <cellStyle name="SAPBEXaggItemX 17 2 13" xfId="35535"/>
    <cellStyle name="SAPBEXaggItemX 17 2 14" xfId="35536"/>
    <cellStyle name="SAPBEXaggItemX 17 2 15" xfId="35537"/>
    <cellStyle name="SAPBEXaggItemX 17 2 16" xfId="35538"/>
    <cellStyle name="SAPBEXaggItemX 17 2 17" xfId="35539"/>
    <cellStyle name="SAPBEXaggItemX 17 2 18" xfId="35540"/>
    <cellStyle name="SAPBEXaggItemX 17 2 19" xfId="35541"/>
    <cellStyle name="SAPBEXaggItemX 17 2 2" xfId="35542"/>
    <cellStyle name="SAPBEXaggItemX 17 2 20" xfId="35543"/>
    <cellStyle name="SAPBEXaggItemX 17 2 21" xfId="35544"/>
    <cellStyle name="SAPBEXaggItemX 17 2 22" xfId="35545"/>
    <cellStyle name="SAPBEXaggItemX 17 2 23" xfId="35546"/>
    <cellStyle name="SAPBEXaggItemX 17 2 24" xfId="35547"/>
    <cellStyle name="SAPBEXaggItemX 17 2 25" xfId="35548"/>
    <cellStyle name="SAPBEXaggItemX 17 2 26" xfId="35549"/>
    <cellStyle name="SAPBEXaggItemX 17 2 27" xfId="35550"/>
    <cellStyle name="SAPBEXaggItemX 17 2 28" xfId="35551"/>
    <cellStyle name="SAPBEXaggItemX 17 2 29" xfId="35552"/>
    <cellStyle name="SAPBEXaggItemX 17 2 3" xfId="35553"/>
    <cellStyle name="SAPBEXaggItemX 17 2 4" xfId="35554"/>
    <cellStyle name="SAPBEXaggItemX 17 2 5" xfId="35555"/>
    <cellStyle name="SAPBEXaggItemX 17 2 6" xfId="35556"/>
    <cellStyle name="SAPBEXaggItemX 17 2 7" xfId="35557"/>
    <cellStyle name="SAPBEXaggItemX 17 2 8" xfId="35558"/>
    <cellStyle name="SAPBEXaggItemX 17 2 9" xfId="35559"/>
    <cellStyle name="SAPBEXaggItemX 17 20" xfId="35560"/>
    <cellStyle name="SAPBEXaggItemX 17 21" xfId="35561"/>
    <cellStyle name="SAPBEXaggItemX 17 22" xfId="35562"/>
    <cellStyle name="SAPBEXaggItemX 17 23" xfId="35563"/>
    <cellStyle name="SAPBEXaggItemX 17 24" xfId="35564"/>
    <cellStyle name="SAPBEXaggItemX 17 25" xfId="35565"/>
    <cellStyle name="SAPBEXaggItemX 17 26" xfId="35566"/>
    <cellStyle name="SAPBEXaggItemX 17 27" xfId="35567"/>
    <cellStyle name="SAPBEXaggItemX 17 28" xfId="35568"/>
    <cellStyle name="SAPBEXaggItemX 17 29" xfId="35569"/>
    <cellStyle name="SAPBEXaggItemX 17 3" xfId="35570"/>
    <cellStyle name="SAPBEXaggItemX 17 30" xfId="35571"/>
    <cellStyle name="SAPBEXaggItemX 17 4" xfId="35572"/>
    <cellStyle name="SAPBEXaggItemX 17 5" xfId="35573"/>
    <cellStyle name="SAPBEXaggItemX 17 6" xfId="35574"/>
    <cellStyle name="SAPBEXaggItemX 17 7" xfId="35575"/>
    <cellStyle name="SAPBEXaggItemX 17 8" xfId="35576"/>
    <cellStyle name="SAPBEXaggItemX 17 9" xfId="35577"/>
    <cellStyle name="SAPBEXaggItemX 18" xfId="35578"/>
    <cellStyle name="SAPBEXaggItemX 18 10" xfId="35579"/>
    <cellStyle name="SAPBEXaggItemX 18 11" xfId="35580"/>
    <cellStyle name="SAPBEXaggItemX 18 12" xfId="35581"/>
    <cellStyle name="SAPBEXaggItemX 18 13" xfId="35582"/>
    <cellStyle name="SAPBEXaggItemX 18 14" xfId="35583"/>
    <cellStyle name="SAPBEXaggItemX 18 15" xfId="35584"/>
    <cellStyle name="SAPBEXaggItemX 18 16" xfId="35585"/>
    <cellStyle name="SAPBEXaggItemX 18 17" xfId="35586"/>
    <cellStyle name="SAPBEXaggItemX 18 18" xfId="35587"/>
    <cellStyle name="SAPBEXaggItemX 18 19" xfId="35588"/>
    <cellStyle name="SAPBEXaggItemX 18 2" xfId="35589"/>
    <cellStyle name="SAPBEXaggItemX 18 20" xfId="35590"/>
    <cellStyle name="SAPBEXaggItemX 18 21" xfId="35591"/>
    <cellStyle name="SAPBEXaggItemX 18 22" xfId="35592"/>
    <cellStyle name="SAPBEXaggItemX 18 23" xfId="35593"/>
    <cellStyle name="SAPBEXaggItemX 18 24" xfId="35594"/>
    <cellStyle name="SAPBEXaggItemX 18 25" xfId="35595"/>
    <cellStyle name="SAPBEXaggItemX 18 26" xfId="35596"/>
    <cellStyle name="SAPBEXaggItemX 18 27" xfId="35597"/>
    <cellStyle name="SAPBEXaggItemX 18 28" xfId="35598"/>
    <cellStyle name="SAPBEXaggItemX 18 29" xfId="35599"/>
    <cellStyle name="SAPBEXaggItemX 18 3" xfId="35600"/>
    <cellStyle name="SAPBEXaggItemX 18 4" xfId="35601"/>
    <cellStyle name="SAPBEXaggItemX 18 5" xfId="35602"/>
    <cellStyle name="SAPBEXaggItemX 18 6" xfId="35603"/>
    <cellStyle name="SAPBEXaggItemX 18 7" xfId="35604"/>
    <cellStyle name="SAPBEXaggItemX 18 8" xfId="35605"/>
    <cellStyle name="SAPBEXaggItemX 18 9" xfId="35606"/>
    <cellStyle name="SAPBEXaggItemX 19" xfId="35607"/>
    <cellStyle name="SAPBEXaggItemX 19 10" xfId="35608"/>
    <cellStyle name="SAPBEXaggItemX 19 11" xfId="35609"/>
    <cellStyle name="SAPBEXaggItemX 19 12" xfId="35610"/>
    <cellStyle name="SAPBEXaggItemX 19 13" xfId="35611"/>
    <cellStyle name="SAPBEXaggItemX 19 14" xfId="35612"/>
    <cellStyle name="SAPBEXaggItemX 19 15" xfId="35613"/>
    <cellStyle name="SAPBEXaggItemX 19 16" xfId="35614"/>
    <cellStyle name="SAPBEXaggItemX 19 17" xfId="35615"/>
    <cellStyle name="SAPBEXaggItemX 19 18" xfId="35616"/>
    <cellStyle name="SAPBEXaggItemX 19 19" xfId="35617"/>
    <cellStyle name="SAPBEXaggItemX 19 2" xfId="35618"/>
    <cellStyle name="SAPBEXaggItemX 19 20" xfId="35619"/>
    <cellStyle name="SAPBEXaggItemX 19 21" xfId="35620"/>
    <cellStyle name="SAPBEXaggItemX 19 22" xfId="35621"/>
    <cellStyle name="SAPBEXaggItemX 19 23" xfId="35622"/>
    <cellStyle name="SAPBEXaggItemX 19 24" xfId="35623"/>
    <cellStyle name="SAPBEXaggItemX 19 25" xfId="35624"/>
    <cellStyle name="SAPBEXaggItemX 19 26" xfId="35625"/>
    <cellStyle name="SAPBEXaggItemX 19 27" xfId="35626"/>
    <cellStyle name="SAPBEXaggItemX 19 28" xfId="35627"/>
    <cellStyle name="SAPBEXaggItemX 19 29" xfId="35628"/>
    <cellStyle name="SAPBEXaggItemX 19 3" xfId="35629"/>
    <cellStyle name="SAPBEXaggItemX 19 4" xfId="35630"/>
    <cellStyle name="SAPBEXaggItemX 19 5" xfId="35631"/>
    <cellStyle name="SAPBEXaggItemX 19 6" xfId="35632"/>
    <cellStyle name="SAPBEXaggItemX 19 7" xfId="35633"/>
    <cellStyle name="SAPBEXaggItemX 19 8" xfId="35634"/>
    <cellStyle name="SAPBEXaggItemX 19 9" xfId="35635"/>
    <cellStyle name="SAPBEXaggItemX 2" xfId="35636"/>
    <cellStyle name="SAPBEXaggItemX 2 10" xfId="35637"/>
    <cellStyle name="SAPBEXaggItemX 2 11" xfId="35638"/>
    <cellStyle name="SAPBEXaggItemX 2 12" xfId="35639"/>
    <cellStyle name="SAPBEXaggItemX 2 13" xfId="35640"/>
    <cellStyle name="SAPBEXaggItemX 2 14" xfId="35641"/>
    <cellStyle name="SAPBEXaggItemX 2 15" xfId="35642"/>
    <cellStyle name="SAPBEXaggItemX 2 16" xfId="35643"/>
    <cellStyle name="SAPBEXaggItemX 2 17" xfId="35644"/>
    <cellStyle name="SAPBEXaggItemX 2 18" xfId="35645"/>
    <cellStyle name="SAPBEXaggItemX 2 19" xfId="35646"/>
    <cellStyle name="SAPBEXaggItemX 2 2" xfId="35647"/>
    <cellStyle name="SAPBEXaggItemX 2 2 10" xfId="35648"/>
    <cellStyle name="SAPBEXaggItemX 2 2 11" xfId="35649"/>
    <cellStyle name="SAPBEXaggItemX 2 2 12" xfId="35650"/>
    <cellStyle name="SAPBEXaggItemX 2 2 13" xfId="35651"/>
    <cellStyle name="SAPBEXaggItemX 2 2 14" xfId="35652"/>
    <cellStyle name="SAPBEXaggItemX 2 2 15" xfId="35653"/>
    <cellStyle name="SAPBEXaggItemX 2 2 16" xfId="35654"/>
    <cellStyle name="SAPBEXaggItemX 2 2 17" xfId="35655"/>
    <cellStyle name="SAPBEXaggItemX 2 2 18" xfId="35656"/>
    <cellStyle name="SAPBEXaggItemX 2 2 19" xfId="35657"/>
    <cellStyle name="SAPBEXaggItemX 2 2 2" xfId="35658"/>
    <cellStyle name="SAPBEXaggItemX 2 2 2 10" xfId="35659"/>
    <cellStyle name="SAPBEXaggItemX 2 2 2 11" xfId="35660"/>
    <cellStyle name="SAPBEXaggItemX 2 2 2 12" xfId="35661"/>
    <cellStyle name="SAPBEXaggItemX 2 2 2 13" xfId="35662"/>
    <cellStyle name="SAPBEXaggItemX 2 2 2 14" xfId="35663"/>
    <cellStyle name="SAPBEXaggItemX 2 2 2 15" xfId="35664"/>
    <cellStyle name="SAPBEXaggItemX 2 2 2 16" xfId="35665"/>
    <cellStyle name="SAPBEXaggItemX 2 2 2 17" xfId="35666"/>
    <cellStyle name="SAPBEXaggItemX 2 2 2 18" xfId="35667"/>
    <cellStyle name="SAPBEXaggItemX 2 2 2 19" xfId="35668"/>
    <cellStyle name="SAPBEXaggItemX 2 2 2 2" xfId="35669"/>
    <cellStyle name="SAPBEXaggItemX 2 2 2 20" xfId="35670"/>
    <cellStyle name="SAPBEXaggItemX 2 2 2 21" xfId="35671"/>
    <cellStyle name="SAPBEXaggItemX 2 2 2 22" xfId="35672"/>
    <cellStyle name="SAPBEXaggItemX 2 2 2 23" xfId="35673"/>
    <cellStyle name="SAPBEXaggItemX 2 2 2 24" xfId="35674"/>
    <cellStyle name="SAPBEXaggItemX 2 2 2 25" xfId="35675"/>
    <cellStyle name="SAPBEXaggItemX 2 2 2 26" xfId="35676"/>
    <cellStyle name="SAPBEXaggItemX 2 2 2 27" xfId="35677"/>
    <cellStyle name="SAPBEXaggItemX 2 2 2 28" xfId="35678"/>
    <cellStyle name="SAPBEXaggItemX 2 2 2 29" xfId="35679"/>
    <cellStyle name="SAPBEXaggItemX 2 2 2 3" xfId="35680"/>
    <cellStyle name="SAPBEXaggItemX 2 2 2 4" xfId="35681"/>
    <cellStyle name="SAPBEXaggItemX 2 2 2 5" xfId="35682"/>
    <cellStyle name="SAPBEXaggItemX 2 2 2 6" xfId="35683"/>
    <cellStyle name="SAPBEXaggItemX 2 2 2 7" xfId="35684"/>
    <cellStyle name="SAPBEXaggItemX 2 2 2 8" xfId="35685"/>
    <cellStyle name="SAPBEXaggItemX 2 2 2 9" xfId="35686"/>
    <cellStyle name="SAPBEXaggItemX 2 2 20" xfId="35687"/>
    <cellStyle name="SAPBEXaggItemX 2 2 21" xfId="35688"/>
    <cellStyle name="SAPBEXaggItemX 2 2 22" xfId="35689"/>
    <cellStyle name="SAPBEXaggItemX 2 2 23" xfId="35690"/>
    <cellStyle name="SAPBEXaggItemX 2 2 24" xfId="35691"/>
    <cellStyle name="SAPBEXaggItemX 2 2 25" xfId="35692"/>
    <cellStyle name="SAPBEXaggItemX 2 2 26" xfId="35693"/>
    <cellStyle name="SAPBEXaggItemX 2 2 27" xfId="35694"/>
    <cellStyle name="SAPBEXaggItemX 2 2 28" xfId="35695"/>
    <cellStyle name="SAPBEXaggItemX 2 2 29" xfId="35696"/>
    <cellStyle name="SAPBEXaggItemX 2 2 3" xfId="35697"/>
    <cellStyle name="SAPBEXaggItemX 2 2 30" xfId="35698"/>
    <cellStyle name="SAPBEXaggItemX 2 2 4" xfId="35699"/>
    <cellStyle name="SAPBEXaggItemX 2 2 5" xfId="35700"/>
    <cellStyle name="SAPBEXaggItemX 2 2 6" xfId="35701"/>
    <cellStyle name="SAPBEXaggItemX 2 2 7" xfId="35702"/>
    <cellStyle name="SAPBEXaggItemX 2 2 8" xfId="35703"/>
    <cellStyle name="SAPBEXaggItemX 2 2 9" xfId="35704"/>
    <cellStyle name="SAPBEXaggItemX 2 20" xfId="35705"/>
    <cellStyle name="SAPBEXaggItemX 2 21" xfId="35706"/>
    <cellStyle name="SAPBEXaggItemX 2 22" xfId="35707"/>
    <cellStyle name="SAPBEXaggItemX 2 23" xfId="35708"/>
    <cellStyle name="SAPBEXaggItemX 2 24" xfId="35709"/>
    <cellStyle name="SAPBEXaggItemX 2 25" xfId="35710"/>
    <cellStyle name="SAPBEXaggItemX 2 26" xfId="35711"/>
    <cellStyle name="SAPBEXaggItemX 2 27" xfId="35712"/>
    <cellStyle name="SAPBEXaggItemX 2 28" xfId="35713"/>
    <cellStyle name="SAPBEXaggItemX 2 29" xfId="35714"/>
    <cellStyle name="SAPBEXaggItemX 2 3" xfId="35715"/>
    <cellStyle name="SAPBEXaggItemX 2 3 10" xfId="35716"/>
    <cellStyle name="SAPBEXaggItemX 2 3 11" xfId="35717"/>
    <cellStyle name="SAPBEXaggItemX 2 3 12" xfId="35718"/>
    <cellStyle name="SAPBEXaggItemX 2 3 13" xfId="35719"/>
    <cellStyle name="SAPBEXaggItemX 2 3 14" xfId="35720"/>
    <cellStyle name="SAPBEXaggItemX 2 3 15" xfId="35721"/>
    <cellStyle name="SAPBEXaggItemX 2 3 16" xfId="35722"/>
    <cellStyle name="SAPBEXaggItemX 2 3 17" xfId="35723"/>
    <cellStyle name="SAPBEXaggItemX 2 3 18" xfId="35724"/>
    <cellStyle name="SAPBEXaggItemX 2 3 19" xfId="35725"/>
    <cellStyle name="SAPBEXaggItemX 2 3 2" xfId="35726"/>
    <cellStyle name="SAPBEXaggItemX 2 3 20" xfId="35727"/>
    <cellStyle name="SAPBEXaggItemX 2 3 21" xfId="35728"/>
    <cellStyle name="SAPBEXaggItemX 2 3 22" xfId="35729"/>
    <cellStyle name="SAPBEXaggItemX 2 3 23" xfId="35730"/>
    <cellStyle name="SAPBEXaggItemX 2 3 24" xfId="35731"/>
    <cellStyle name="SAPBEXaggItemX 2 3 25" xfId="35732"/>
    <cellStyle name="SAPBEXaggItemX 2 3 26" xfId="35733"/>
    <cellStyle name="SAPBEXaggItemX 2 3 27" xfId="35734"/>
    <cellStyle name="SAPBEXaggItemX 2 3 28" xfId="35735"/>
    <cellStyle name="SAPBEXaggItemX 2 3 29" xfId="35736"/>
    <cellStyle name="SAPBEXaggItemX 2 3 3" xfId="35737"/>
    <cellStyle name="SAPBEXaggItemX 2 3 4" xfId="35738"/>
    <cellStyle name="SAPBEXaggItemX 2 3 5" xfId="35739"/>
    <cellStyle name="SAPBEXaggItemX 2 3 6" xfId="35740"/>
    <cellStyle name="SAPBEXaggItemX 2 3 7" xfId="35741"/>
    <cellStyle name="SAPBEXaggItemX 2 3 8" xfId="35742"/>
    <cellStyle name="SAPBEXaggItemX 2 3 9" xfId="35743"/>
    <cellStyle name="SAPBEXaggItemX 2 30" xfId="35744"/>
    <cellStyle name="SAPBEXaggItemX 2 31" xfId="35745"/>
    <cellStyle name="SAPBEXaggItemX 2 4" xfId="35746"/>
    <cellStyle name="SAPBEXaggItemX 2 5" xfId="35747"/>
    <cellStyle name="SAPBEXaggItemX 2 6" xfId="35748"/>
    <cellStyle name="SAPBEXaggItemX 2 7" xfId="35749"/>
    <cellStyle name="SAPBEXaggItemX 2 8" xfId="35750"/>
    <cellStyle name="SAPBEXaggItemX 2 9" xfId="35751"/>
    <cellStyle name="SAPBEXaggItemX 20" xfId="35752"/>
    <cellStyle name="SAPBEXaggItemX 20 10" xfId="35753"/>
    <cellStyle name="SAPBEXaggItemX 20 11" xfId="35754"/>
    <cellStyle name="SAPBEXaggItemX 20 12" xfId="35755"/>
    <cellStyle name="SAPBEXaggItemX 20 13" xfId="35756"/>
    <cellStyle name="SAPBEXaggItemX 20 14" xfId="35757"/>
    <cellStyle name="SAPBEXaggItemX 20 15" xfId="35758"/>
    <cellStyle name="SAPBEXaggItemX 20 16" xfId="35759"/>
    <cellStyle name="SAPBEXaggItemX 20 17" xfId="35760"/>
    <cellStyle name="SAPBEXaggItemX 20 18" xfId="35761"/>
    <cellStyle name="SAPBEXaggItemX 20 19" xfId="35762"/>
    <cellStyle name="SAPBEXaggItemX 20 2" xfId="35763"/>
    <cellStyle name="SAPBEXaggItemX 20 20" xfId="35764"/>
    <cellStyle name="SAPBEXaggItemX 20 21" xfId="35765"/>
    <cellStyle name="SAPBEXaggItemX 20 22" xfId="35766"/>
    <cellStyle name="SAPBEXaggItemX 20 23" xfId="35767"/>
    <cellStyle name="SAPBEXaggItemX 20 24" xfId="35768"/>
    <cellStyle name="SAPBEXaggItemX 20 25" xfId="35769"/>
    <cellStyle name="SAPBEXaggItemX 20 26" xfId="35770"/>
    <cellStyle name="SAPBEXaggItemX 20 27" xfId="35771"/>
    <cellStyle name="SAPBEXaggItemX 20 28" xfId="35772"/>
    <cellStyle name="SAPBEXaggItemX 20 29" xfId="35773"/>
    <cellStyle name="SAPBEXaggItemX 20 3" xfId="35774"/>
    <cellStyle name="SAPBEXaggItemX 20 4" xfId="35775"/>
    <cellStyle name="SAPBEXaggItemX 20 5" xfId="35776"/>
    <cellStyle name="SAPBEXaggItemX 20 6" xfId="35777"/>
    <cellStyle name="SAPBEXaggItemX 20 7" xfId="35778"/>
    <cellStyle name="SAPBEXaggItemX 20 8" xfId="35779"/>
    <cellStyle name="SAPBEXaggItemX 20 9" xfId="35780"/>
    <cellStyle name="SAPBEXaggItemX 21" xfId="35781"/>
    <cellStyle name="SAPBEXaggItemX 21 10" xfId="35782"/>
    <cellStyle name="SAPBEXaggItemX 21 11" xfId="35783"/>
    <cellStyle name="SAPBEXaggItemX 21 12" xfId="35784"/>
    <cellStyle name="SAPBEXaggItemX 21 13" xfId="35785"/>
    <cellStyle name="SAPBEXaggItemX 21 14" xfId="35786"/>
    <cellStyle name="SAPBEXaggItemX 21 15" xfId="35787"/>
    <cellStyle name="SAPBEXaggItemX 21 16" xfId="35788"/>
    <cellStyle name="SAPBEXaggItemX 21 17" xfId="35789"/>
    <cellStyle name="SAPBEXaggItemX 21 18" xfId="35790"/>
    <cellStyle name="SAPBEXaggItemX 21 19" xfId="35791"/>
    <cellStyle name="SAPBEXaggItemX 21 2" xfId="35792"/>
    <cellStyle name="SAPBEXaggItemX 21 20" xfId="35793"/>
    <cellStyle name="SAPBEXaggItemX 21 21" xfId="35794"/>
    <cellStyle name="SAPBEXaggItemX 21 22" xfId="35795"/>
    <cellStyle name="SAPBEXaggItemX 21 23" xfId="35796"/>
    <cellStyle name="SAPBEXaggItemX 21 24" xfId="35797"/>
    <cellStyle name="SAPBEXaggItemX 21 25" xfId="35798"/>
    <cellStyle name="SAPBEXaggItemX 21 26" xfId="35799"/>
    <cellStyle name="SAPBEXaggItemX 21 27" xfId="35800"/>
    <cellStyle name="SAPBEXaggItemX 21 28" xfId="35801"/>
    <cellStyle name="SAPBEXaggItemX 21 29" xfId="35802"/>
    <cellStyle name="SAPBEXaggItemX 21 3" xfId="35803"/>
    <cellStyle name="SAPBEXaggItemX 21 4" xfId="35804"/>
    <cellStyle name="SAPBEXaggItemX 21 5" xfId="35805"/>
    <cellStyle name="SAPBEXaggItemX 21 6" xfId="35806"/>
    <cellStyle name="SAPBEXaggItemX 21 7" xfId="35807"/>
    <cellStyle name="SAPBEXaggItemX 21 8" xfId="35808"/>
    <cellStyle name="SAPBEXaggItemX 21 9" xfId="35809"/>
    <cellStyle name="SAPBEXaggItemX 22" xfId="35810"/>
    <cellStyle name="SAPBEXaggItemX 22 10" xfId="35811"/>
    <cellStyle name="SAPBEXaggItemX 22 11" xfId="35812"/>
    <cellStyle name="SAPBEXaggItemX 22 12" xfId="35813"/>
    <cellStyle name="SAPBEXaggItemX 22 13" xfId="35814"/>
    <cellStyle name="SAPBEXaggItemX 22 14" xfId="35815"/>
    <cellStyle name="SAPBEXaggItemX 22 15" xfId="35816"/>
    <cellStyle name="SAPBEXaggItemX 22 16" xfId="35817"/>
    <cellStyle name="SAPBEXaggItemX 22 17" xfId="35818"/>
    <cellStyle name="SAPBEXaggItemX 22 18" xfId="35819"/>
    <cellStyle name="SAPBEXaggItemX 22 19" xfId="35820"/>
    <cellStyle name="SAPBEXaggItemX 22 2" xfId="35821"/>
    <cellStyle name="SAPBEXaggItemX 22 20" xfId="35822"/>
    <cellStyle name="SAPBEXaggItemX 22 21" xfId="35823"/>
    <cellStyle name="SAPBEXaggItemX 22 22" xfId="35824"/>
    <cellStyle name="SAPBEXaggItemX 22 23" xfId="35825"/>
    <cellStyle name="SAPBEXaggItemX 22 24" xfId="35826"/>
    <cellStyle name="SAPBEXaggItemX 22 25" xfId="35827"/>
    <cellStyle name="SAPBEXaggItemX 22 26" xfId="35828"/>
    <cellStyle name="SAPBEXaggItemX 22 27" xfId="35829"/>
    <cellStyle name="SAPBEXaggItemX 22 28" xfId="35830"/>
    <cellStyle name="SAPBEXaggItemX 22 29" xfId="35831"/>
    <cellStyle name="SAPBEXaggItemX 22 3" xfId="35832"/>
    <cellStyle name="SAPBEXaggItemX 22 4" xfId="35833"/>
    <cellStyle name="SAPBEXaggItemX 22 5" xfId="35834"/>
    <cellStyle name="SAPBEXaggItemX 22 6" xfId="35835"/>
    <cellStyle name="SAPBEXaggItemX 22 7" xfId="35836"/>
    <cellStyle name="SAPBEXaggItemX 22 8" xfId="35837"/>
    <cellStyle name="SAPBEXaggItemX 22 9" xfId="35838"/>
    <cellStyle name="SAPBEXaggItemX 23" xfId="35839"/>
    <cellStyle name="SAPBEXaggItemX 23 10" xfId="35840"/>
    <cellStyle name="SAPBEXaggItemX 23 11" xfId="35841"/>
    <cellStyle name="SAPBEXaggItemX 23 12" xfId="35842"/>
    <cellStyle name="SAPBEXaggItemX 23 13" xfId="35843"/>
    <cellStyle name="SAPBEXaggItemX 23 14" xfId="35844"/>
    <cellStyle name="SAPBEXaggItemX 23 15" xfId="35845"/>
    <cellStyle name="SAPBEXaggItemX 23 16" xfId="35846"/>
    <cellStyle name="SAPBEXaggItemX 23 17" xfId="35847"/>
    <cellStyle name="SAPBEXaggItemX 23 18" xfId="35848"/>
    <cellStyle name="SAPBEXaggItemX 23 19" xfId="35849"/>
    <cellStyle name="SAPBEXaggItemX 23 2" xfId="35850"/>
    <cellStyle name="SAPBEXaggItemX 23 20" xfId="35851"/>
    <cellStyle name="SAPBEXaggItemX 23 21" xfId="35852"/>
    <cellStyle name="SAPBEXaggItemX 23 22" xfId="35853"/>
    <cellStyle name="SAPBEXaggItemX 23 23" xfId="35854"/>
    <cellStyle name="SAPBEXaggItemX 23 24" xfId="35855"/>
    <cellStyle name="SAPBEXaggItemX 23 25" xfId="35856"/>
    <cellStyle name="SAPBEXaggItemX 23 26" xfId="35857"/>
    <cellStyle name="SAPBEXaggItemX 23 27" xfId="35858"/>
    <cellStyle name="SAPBEXaggItemX 23 28" xfId="35859"/>
    <cellStyle name="SAPBEXaggItemX 23 29" xfId="35860"/>
    <cellStyle name="SAPBEXaggItemX 23 3" xfId="35861"/>
    <cellStyle name="SAPBEXaggItemX 23 4" xfId="35862"/>
    <cellStyle name="SAPBEXaggItemX 23 5" xfId="35863"/>
    <cellStyle name="SAPBEXaggItemX 23 6" xfId="35864"/>
    <cellStyle name="SAPBEXaggItemX 23 7" xfId="35865"/>
    <cellStyle name="SAPBEXaggItemX 23 8" xfId="35866"/>
    <cellStyle name="SAPBEXaggItemX 23 9" xfId="35867"/>
    <cellStyle name="SAPBEXaggItemX 24" xfId="35868"/>
    <cellStyle name="SAPBEXaggItemX 24 10" xfId="35869"/>
    <cellStyle name="SAPBEXaggItemX 24 11" xfId="35870"/>
    <cellStyle name="SAPBEXaggItemX 24 12" xfId="35871"/>
    <cellStyle name="SAPBEXaggItemX 24 13" xfId="35872"/>
    <cellStyle name="SAPBEXaggItemX 24 14" xfId="35873"/>
    <cellStyle name="SAPBEXaggItemX 24 15" xfId="35874"/>
    <cellStyle name="SAPBEXaggItemX 24 16" xfId="35875"/>
    <cellStyle name="SAPBEXaggItemX 24 17" xfId="35876"/>
    <cellStyle name="SAPBEXaggItemX 24 18" xfId="35877"/>
    <cellStyle name="SAPBEXaggItemX 24 19" xfId="35878"/>
    <cellStyle name="SAPBEXaggItemX 24 2" xfId="35879"/>
    <cellStyle name="SAPBEXaggItemX 24 20" xfId="35880"/>
    <cellStyle name="SAPBEXaggItemX 24 21" xfId="35881"/>
    <cellStyle name="SAPBEXaggItemX 24 22" xfId="35882"/>
    <cellStyle name="SAPBEXaggItemX 24 23" xfId="35883"/>
    <cellStyle name="SAPBEXaggItemX 24 24" xfId="35884"/>
    <cellStyle name="SAPBEXaggItemX 24 25" xfId="35885"/>
    <cellStyle name="SAPBEXaggItemX 24 26" xfId="35886"/>
    <cellStyle name="SAPBEXaggItemX 24 27" xfId="35887"/>
    <cellStyle name="SAPBEXaggItemX 24 28" xfId="35888"/>
    <cellStyle name="SAPBEXaggItemX 24 29" xfId="35889"/>
    <cellStyle name="SAPBEXaggItemX 24 3" xfId="35890"/>
    <cellStyle name="SAPBEXaggItemX 24 4" xfId="35891"/>
    <cellStyle name="SAPBEXaggItemX 24 5" xfId="35892"/>
    <cellStyle name="SAPBEXaggItemX 24 6" xfId="35893"/>
    <cellStyle name="SAPBEXaggItemX 24 7" xfId="35894"/>
    <cellStyle name="SAPBEXaggItemX 24 8" xfId="35895"/>
    <cellStyle name="SAPBEXaggItemX 24 9" xfId="35896"/>
    <cellStyle name="SAPBEXaggItemX 25" xfId="35897"/>
    <cellStyle name="SAPBEXaggItemX 26" xfId="35898"/>
    <cellStyle name="SAPBEXaggItemX 27" xfId="35899"/>
    <cellStyle name="SAPBEXaggItemX 28" xfId="35900"/>
    <cellStyle name="SAPBEXaggItemX 29" xfId="35901"/>
    <cellStyle name="SAPBEXaggItemX 3" xfId="35902"/>
    <cellStyle name="SAPBEXaggItemX 3 10" xfId="35903"/>
    <cellStyle name="SAPBEXaggItemX 3 11" xfId="35904"/>
    <cellStyle name="SAPBEXaggItemX 3 12" xfId="35905"/>
    <cellStyle name="SAPBEXaggItemX 3 13" xfId="35906"/>
    <cellStyle name="SAPBEXaggItemX 3 14" xfId="35907"/>
    <cellStyle name="SAPBEXaggItemX 3 15" xfId="35908"/>
    <cellStyle name="SAPBEXaggItemX 3 16" xfId="35909"/>
    <cellStyle name="SAPBEXaggItemX 3 17" xfId="35910"/>
    <cellStyle name="SAPBEXaggItemX 3 18" xfId="35911"/>
    <cellStyle name="SAPBEXaggItemX 3 19" xfId="35912"/>
    <cellStyle name="SAPBEXaggItemX 3 2" xfId="35913"/>
    <cellStyle name="SAPBEXaggItemX 3 2 10" xfId="35914"/>
    <cellStyle name="SAPBEXaggItemX 3 2 11" xfId="35915"/>
    <cellStyle name="SAPBEXaggItemX 3 2 12" xfId="35916"/>
    <cellStyle name="SAPBEXaggItemX 3 2 13" xfId="35917"/>
    <cellStyle name="SAPBEXaggItemX 3 2 14" xfId="35918"/>
    <cellStyle name="SAPBEXaggItemX 3 2 15" xfId="35919"/>
    <cellStyle name="SAPBEXaggItemX 3 2 16" xfId="35920"/>
    <cellStyle name="SAPBEXaggItemX 3 2 17" xfId="35921"/>
    <cellStyle name="SAPBEXaggItemX 3 2 18" xfId="35922"/>
    <cellStyle name="SAPBEXaggItemX 3 2 19" xfId="35923"/>
    <cellStyle name="SAPBEXaggItemX 3 2 2" xfId="35924"/>
    <cellStyle name="SAPBEXaggItemX 3 2 20" xfId="35925"/>
    <cellStyle name="SAPBEXaggItemX 3 2 21" xfId="35926"/>
    <cellStyle name="SAPBEXaggItemX 3 2 22" xfId="35927"/>
    <cellStyle name="SAPBEXaggItemX 3 2 23" xfId="35928"/>
    <cellStyle name="SAPBEXaggItemX 3 2 24" xfId="35929"/>
    <cellStyle name="SAPBEXaggItemX 3 2 25" xfId="35930"/>
    <cellStyle name="SAPBEXaggItemX 3 2 26" xfId="35931"/>
    <cellStyle name="SAPBEXaggItemX 3 2 27" xfId="35932"/>
    <cellStyle name="SAPBEXaggItemX 3 2 28" xfId="35933"/>
    <cellStyle name="SAPBEXaggItemX 3 2 29" xfId="35934"/>
    <cellStyle name="SAPBEXaggItemX 3 2 3" xfId="35935"/>
    <cellStyle name="SAPBEXaggItemX 3 2 4" xfId="35936"/>
    <cellStyle name="SAPBEXaggItemX 3 2 5" xfId="35937"/>
    <cellStyle name="SAPBEXaggItemX 3 2 6" xfId="35938"/>
    <cellStyle name="SAPBEXaggItemX 3 2 7" xfId="35939"/>
    <cellStyle name="SAPBEXaggItemX 3 2 8" xfId="35940"/>
    <cellStyle name="SAPBEXaggItemX 3 2 9" xfId="35941"/>
    <cellStyle name="SAPBEXaggItemX 3 20" xfId="35942"/>
    <cellStyle name="SAPBEXaggItemX 3 21" xfId="35943"/>
    <cellStyle name="SAPBEXaggItemX 3 22" xfId="35944"/>
    <cellStyle name="SAPBEXaggItemX 3 23" xfId="35945"/>
    <cellStyle name="SAPBEXaggItemX 3 24" xfId="35946"/>
    <cellStyle name="SAPBEXaggItemX 3 25" xfId="35947"/>
    <cellStyle name="SAPBEXaggItemX 3 26" xfId="35948"/>
    <cellStyle name="SAPBEXaggItemX 3 27" xfId="35949"/>
    <cellStyle name="SAPBEXaggItemX 3 28" xfId="35950"/>
    <cellStyle name="SAPBEXaggItemX 3 29" xfId="35951"/>
    <cellStyle name="SAPBEXaggItemX 3 3" xfId="35952"/>
    <cellStyle name="SAPBEXaggItemX 3 3 10" xfId="35953"/>
    <cellStyle name="SAPBEXaggItemX 3 3 11" xfId="35954"/>
    <cellStyle name="SAPBEXaggItemX 3 3 12" xfId="35955"/>
    <cellStyle name="SAPBEXaggItemX 3 3 13" xfId="35956"/>
    <cellStyle name="SAPBEXaggItemX 3 3 14" xfId="35957"/>
    <cellStyle name="SAPBEXaggItemX 3 3 15" xfId="35958"/>
    <cellStyle name="SAPBEXaggItemX 3 3 16" xfId="35959"/>
    <cellStyle name="SAPBEXaggItemX 3 3 17" xfId="35960"/>
    <cellStyle name="SAPBEXaggItemX 3 3 18" xfId="35961"/>
    <cellStyle name="SAPBEXaggItemX 3 3 19" xfId="35962"/>
    <cellStyle name="SAPBEXaggItemX 3 3 2" xfId="35963"/>
    <cellStyle name="SAPBEXaggItemX 3 3 20" xfId="35964"/>
    <cellStyle name="SAPBEXaggItemX 3 3 21" xfId="35965"/>
    <cellStyle name="SAPBEXaggItemX 3 3 22" xfId="35966"/>
    <cellStyle name="SAPBEXaggItemX 3 3 23" xfId="35967"/>
    <cellStyle name="SAPBEXaggItemX 3 3 24" xfId="35968"/>
    <cellStyle name="SAPBEXaggItemX 3 3 25" xfId="35969"/>
    <cellStyle name="SAPBEXaggItemX 3 3 26" xfId="35970"/>
    <cellStyle name="SAPBEXaggItemX 3 3 27" xfId="35971"/>
    <cellStyle name="SAPBEXaggItemX 3 3 28" xfId="35972"/>
    <cellStyle name="SAPBEXaggItemX 3 3 29" xfId="35973"/>
    <cellStyle name="SAPBEXaggItemX 3 3 3" xfId="35974"/>
    <cellStyle name="SAPBEXaggItemX 3 3 4" xfId="35975"/>
    <cellStyle name="SAPBEXaggItemX 3 3 5" xfId="35976"/>
    <cellStyle name="SAPBEXaggItemX 3 3 6" xfId="35977"/>
    <cellStyle name="SAPBEXaggItemX 3 3 7" xfId="35978"/>
    <cellStyle name="SAPBEXaggItemX 3 3 8" xfId="35979"/>
    <cellStyle name="SAPBEXaggItemX 3 3 9" xfId="35980"/>
    <cellStyle name="SAPBEXaggItemX 3 30" xfId="35981"/>
    <cellStyle name="SAPBEXaggItemX 3 31" xfId="35982"/>
    <cellStyle name="SAPBEXaggItemX 3 4" xfId="35983"/>
    <cellStyle name="SAPBEXaggItemX 3 5" xfId="35984"/>
    <cellStyle name="SAPBEXaggItemX 3 6" xfId="35985"/>
    <cellStyle name="SAPBEXaggItemX 3 7" xfId="35986"/>
    <cellStyle name="SAPBEXaggItemX 3 8" xfId="35987"/>
    <cellStyle name="SAPBEXaggItemX 3 9" xfId="35988"/>
    <cellStyle name="SAPBEXaggItemX 30" xfId="35989"/>
    <cellStyle name="SAPBEXaggItemX 31" xfId="35990"/>
    <cellStyle name="SAPBEXaggItemX 32" xfId="35991"/>
    <cellStyle name="SAPBEXaggItemX 33" xfId="35992"/>
    <cellStyle name="SAPBEXaggItemX 34" xfId="35993"/>
    <cellStyle name="SAPBEXaggItemX 35" xfId="35994"/>
    <cellStyle name="SAPBEXaggItemX 36" xfId="35995"/>
    <cellStyle name="SAPBEXaggItemX 37" xfId="35996"/>
    <cellStyle name="SAPBEXaggItemX 38" xfId="35997"/>
    <cellStyle name="SAPBEXaggItemX 39" xfId="35998"/>
    <cellStyle name="SAPBEXaggItemX 4" xfId="35999"/>
    <cellStyle name="SAPBEXaggItemX 4 10" xfId="36000"/>
    <cellStyle name="SAPBEXaggItemX 4 11" xfId="36001"/>
    <cellStyle name="SAPBEXaggItemX 4 12" xfId="36002"/>
    <cellStyle name="SAPBEXaggItemX 4 13" xfId="36003"/>
    <cellStyle name="SAPBEXaggItemX 4 14" xfId="36004"/>
    <cellStyle name="SAPBEXaggItemX 4 15" xfId="36005"/>
    <cellStyle name="SAPBEXaggItemX 4 16" xfId="36006"/>
    <cellStyle name="SAPBEXaggItemX 4 17" xfId="36007"/>
    <cellStyle name="SAPBEXaggItemX 4 18" xfId="36008"/>
    <cellStyle name="SAPBEXaggItemX 4 19" xfId="36009"/>
    <cellStyle name="SAPBEXaggItemX 4 2" xfId="36010"/>
    <cellStyle name="SAPBEXaggItemX 4 2 10" xfId="36011"/>
    <cellStyle name="SAPBEXaggItemX 4 2 11" xfId="36012"/>
    <cellStyle name="SAPBEXaggItemX 4 2 12" xfId="36013"/>
    <cellStyle name="SAPBEXaggItemX 4 2 13" xfId="36014"/>
    <cellStyle name="SAPBEXaggItemX 4 2 14" xfId="36015"/>
    <cellStyle name="SAPBEXaggItemX 4 2 15" xfId="36016"/>
    <cellStyle name="SAPBEXaggItemX 4 2 16" xfId="36017"/>
    <cellStyle name="SAPBEXaggItemX 4 2 17" xfId="36018"/>
    <cellStyle name="SAPBEXaggItemX 4 2 18" xfId="36019"/>
    <cellStyle name="SAPBEXaggItemX 4 2 19" xfId="36020"/>
    <cellStyle name="SAPBEXaggItemX 4 2 2" xfId="36021"/>
    <cellStyle name="SAPBEXaggItemX 4 2 20" xfId="36022"/>
    <cellStyle name="SAPBEXaggItemX 4 2 21" xfId="36023"/>
    <cellStyle name="SAPBEXaggItemX 4 2 22" xfId="36024"/>
    <cellStyle name="SAPBEXaggItemX 4 2 23" xfId="36025"/>
    <cellStyle name="SAPBEXaggItemX 4 2 24" xfId="36026"/>
    <cellStyle name="SAPBEXaggItemX 4 2 25" xfId="36027"/>
    <cellStyle name="SAPBEXaggItemX 4 2 26" xfId="36028"/>
    <cellStyle name="SAPBEXaggItemX 4 2 27" xfId="36029"/>
    <cellStyle name="SAPBEXaggItemX 4 2 28" xfId="36030"/>
    <cellStyle name="SAPBEXaggItemX 4 2 29" xfId="36031"/>
    <cellStyle name="SAPBEXaggItemX 4 2 3" xfId="36032"/>
    <cellStyle name="SAPBEXaggItemX 4 2 4" xfId="36033"/>
    <cellStyle name="SAPBEXaggItemX 4 2 5" xfId="36034"/>
    <cellStyle name="SAPBEXaggItemX 4 2 6" xfId="36035"/>
    <cellStyle name="SAPBEXaggItemX 4 2 7" xfId="36036"/>
    <cellStyle name="SAPBEXaggItemX 4 2 8" xfId="36037"/>
    <cellStyle name="SAPBEXaggItemX 4 2 9" xfId="36038"/>
    <cellStyle name="SAPBEXaggItemX 4 20" xfId="36039"/>
    <cellStyle name="SAPBEXaggItemX 4 21" xfId="36040"/>
    <cellStyle name="SAPBEXaggItemX 4 22" xfId="36041"/>
    <cellStyle name="SAPBEXaggItemX 4 23" xfId="36042"/>
    <cellStyle name="SAPBEXaggItemX 4 24" xfId="36043"/>
    <cellStyle name="SAPBEXaggItemX 4 25" xfId="36044"/>
    <cellStyle name="SAPBEXaggItemX 4 26" xfId="36045"/>
    <cellStyle name="SAPBEXaggItemX 4 27" xfId="36046"/>
    <cellStyle name="SAPBEXaggItemX 4 28" xfId="36047"/>
    <cellStyle name="SAPBEXaggItemX 4 29" xfId="36048"/>
    <cellStyle name="SAPBEXaggItemX 4 3" xfId="36049"/>
    <cellStyle name="SAPBEXaggItemX 4 3 10" xfId="36050"/>
    <cellStyle name="SAPBEXaggItemX 4 3 11" xfId="36051"/>
    <cellStyle name="SAPBEXaggItemX 4 3 12" xfId="36052"/>
    <cellStyle name="SAPBEXaggItemX 4 3 13" xfId="36053"/>
    <cellStyle name="SAPBEXaggItemX 4 3 14" xfId="36054"/>
    <cellStyle name="SAPBEXaggItemX 4 3 15" xfId="36055"/>
    <cellStyle name="SAPBEXaggItemX 4 3 16" xfId="36056"/>
    <cellStyle name="SAPBEXaggItemX 4 3 17" xfId="36057"/>
    <cellStyle name="SAPBEXaggItemX 4 3 18" xfId="36058"/>
    <cellStyle name="SAPBEXaggItemX 4 3 19" xfId="36059"/>
    <cellStyle name="SAPBEXaggItemX 4 3 2" xfId="36060"/>
    <cellStyle name="SAPBEXaggItemX 4 3 20" xfId="36061"/>
    <cellStyle name="SAPBEXaggItemX 4 3 21" xfId="36062"/>
    <cellStyle name="SAPBEXaggItemX 4 3 22" xfId="36063"/>
    <cellStyle name="SAPBEXaggItemX 4 3 23" xfId="36064"/>
    <cellStyle name="SAPBEXaggItemX 4 3 24" xfId="36065"/>
    <cellStyle name="SAPBEXaggItemX 4 3 25" xfId="36066"/>
    <cellStyle name="SAPBEXaggItemX 4 3 26" xfId="36067"/>
    <cellStyle name="SAPBEXaggItemX 4 3 27" xfId="36068"/>
    <cellStyle name="SAPBEXaggItemX 4 3 28" xfId="36069"/>
    <cellStyle name="SAPBEXaggItemX 4 3 29" xfId="36070"/>
    <cellStyle name="SAPBEXaggItemX 4 3 3" xfId="36071"/>
    <cellStyle name="SAPBEXaggItemX 4 3 4" xfId="36072"/>
    <cellStyle name="SAPBEXaggItemX 4 3 5" xfId="36073"/>
    <cellStyle name="SAPBEXaggItemX 4 3 6" xfId="36074"/>
    <cellStyle name="SAPBEXaggItemX 4 3 7" xfId="36075"/>
    <cellStyle name="SAPBEXaggItemX 4 3 8" xfId="36076"/>
    <cellStyle name="SAPBEXaggItemX 4 3 9" xfId="36077"/>
    <cellStyle name="SAPBEXaggItemX 4 30" xfId="36078"/>
    <cellStyle name="SAPBEXaggItemX 4 31" xfId="36079"/>
    <cellStyle name="SAPBEXaggItemX 4 4" xfId="36080"/>
    <cellStyle name="SAPBEXaggItemX 4 5" xfId="36081"/>
    <cellStyle name="SAPBEXaggItemX 4 6" xfId="36082"/>
    <cellStyle name="SAPBEXaggItemX 4 7" xfId="36083"/>
    <cellStyle name="SAPBEXaggItemX 4 8" xfId="36084"/>
    <cellStyle name="SAPBEXaggItemX 4 9" xfId="36085"/>
    <cellStyle name="SAPBEXaggItemX 40" xfId="36086"/>
    <cellStyle name="SAPBEXaggItemX 41" xfId="36087"/>
    <cellStyle name="SAPBEXaggItemX 42" xfId="36088"/>
    <cellStyle name="SAPBEXaggItemX 43" xfId="36089"/>
    <cellStyle name="SAPBEXaggItemX 44" xfId="36090"/>
    <cellStyle name="SAPBEXaggItemX 5" xfId="36091"/>
    <cellStyle name="SAPBEXaggItemX 5 10" xfId="36092"/>
    <cellStyle name="SAPBEXaggItemX 5 11" xfId="36093"/>
    <cellStyle name="SAPBEXaggItemX 5 12" xfId="36094"/>
    <cellStyle name="SAPBEXaggItemX 5 13" xfId="36095"/>
    <cellStyle name="SAPBEXaggItemX 5 14" xfId="36096"/>
    <cellStyle name="SAPBEXaggItemX 5 15" xfId="36097"/>
    <cellStyle name="SAPBEXaggItemX 5 16" xfId="36098"/>
    <cellStyle name="SAPBEXaggItemX 5 17" xfId="36099"/>
    <cellStyle name="SAPBEXaggItemX 5 18" xfId="36100"/>
    <cellStyle name="SAPBEXaggItemX 5 19" xfId="36101"/>
    <cellStyle name="SAPBEXaggItemX 5 2" xfId="36102"/>
    <cellStyle name="SAPBEXaggItemX 5 2 10" xfId="36103"/>
    <cellStyle name="SAPBEXaggItemX 5 2 11" xfId="36104"/>
    <cellStyle name="SAPBEXaggItemX 5 2 12" xfId="36105"/>
    <cellStyle name="SAPBEXaggItemX 5 2 13" xfId="36106"/>
    <cellStyle name="SAPBEXaggItemX 5 2 14" xfId="36107"/>
    <cellStyle name="SAPBEXaggItemX 5 2 15" xfId="36108"/>
    <cellStyle name="SAPBEXaggItemX 5 2 16" xfId="36109"/>
    <cellStyle name="SAPBEXaggItemX 5 2 17" xfId="36110"/>
    <cellStyle name="SAPBEXaggItemX 5 2 18" xfId="36111"/>
    <cellStyle name="SAPBEXaggItemX 5 2 19" xfId="36112"/>
    <cellStyle name="SAPBEXaggItemX 5 2 2" xfId="36113"/>
    <cellStyle name="SAPBEXaggItemX 5 2 20" xfId="36114"/>
    <cellStyle name="SAPBEXaggItemX 5 2 21" xfId="36115"/>
    <cellStyle name="SAPBEXaggItemX 5 2 22" xfId="36116"/>
    <cellStyle name="SAPBEXaggItemX 5 2 23" xfId="36117"/>
    <cellStyle name="SAPBEXaggItemX 5 2 24" xfId="36118"/>
    <cellStyle name="SAPBEXaggItemX 5 2 25" xfId="36119"/>
    <cellStyle name="SAPBEXaggItemX 5 2 26" xfId="36120"/>
    <cellStyle name="SAPBEXaggItemX 5 2 27" xfId="36121"/>
    <cellStyle name="SAPBEXaggItemX 5 2 28" xfId="36122"/>
    <cellStyle name="SAPBEXaggItemX 5 2 29" xfId="36123"/>
    <cellStyle name="SAPBEXaggItemX 5 2 3" xfId="36124"/>
    <cellStyle name="SAPBEXaggItemX 5 2 4" xfId="36125"/>
    <cellStyle name="SAPBEXaggItemX 5 2 5" xfId="36126"/>
    <cellStyle name="SAPBEXaggItemX 5 2 6" xfId="36127"/>
    <cellStyle name="SAPBEXaggItemX 5 2 7" xfId="36128"/>
    <cellStyle name="SAPBEXaggItemX 5 2 8" xfId="36129"/>
    <cellStyle name="SAPBEXaggItemX 5 2 9" xfId="36130"/>
    <cellStyle name="SAPBEXaggItemX 5 20" xfId="36131"/>
    <cellStyle name="SAPBEXaggItemX 5 21" xfId="36132"/>
    <cellStyle name="SAPBEXaggItemX 5 22" xfId="36133"/>
    <cellStyle name="SAPBEXaggItemX 5 23" xfId="36134"/>
    <cellStyle name="SAPBEXaggItemX 5 24" xfId="36135"/>
    <cellStyle name="SAPBEXaggItemX 5 25" xfId="36136"/>
    <cellStyle name="SAPBEXaggItemX 5 26" xfId="36137"/>
    <cellStyle name="SAPBEXaggItemX 5 27" xfId="36138"/>
    <cellStyle name="SAPBEXaggItemX 5 28" xfId="36139"/>
    <cellStyle name="SAPBEXaggItemX 5 29" xfId="36140"/>
    <cellStyle name="SAPBEXaggItemX 5 3" xfId="36141"/>
    <cellStyle name="SAPBEXaggItemX 5 30" xfId="36142"/>
    <cellStyle name="SAPBEXaggItemX 5 4" xfId="36143"/>
    <cellStyle name="SAPBEXaggItemX 5 5" xfId="36144"/>
    <cellStyle name="SAPBEXaggItemX 5 6" xfId="36145"/>
    <cellStyle name="SAPBEXaggItemX 5 7" xfId="36146"/>
    <cellStyle name="SAPBEXaggItemX 5 8" xfId="36147"/>
    <cellStyle name="SAPBEXaggItemX 5 9" xfId="36148"/>
    <cellStyle name="SAPBEXaggItemX 6" xfId="36149"/>
    <cellStyle name="SAPBEXaggItemX 6 10" xfId="36150"/>
    <cellStyle name="SAPBEXaggItemX 6 11" xfId="36151"/>
    <cellStyle name="SAPBEXaggItemX 6 12" xfId="36152"/>
    <cellStyle name="SAPBEXaggItemX 6 13" xfId="36153"/>
    <cellStyle name="SAPBEXaggItemX 6 14" xfId="36154"/>
    <cellStyle name="SAPBEXaggItemX 6 15" xfId="36155"/>
    <cellStyle name="SAPBEXaggItemX 6 16" xfId="36156"/>
    <cellStyle name="SAPBEXaggItemX 6 17" xfId="36157"/>
    <cellStyle name="SAPBEXaggItemX 6 18" xfId="36158"/>
    <cellStyle name="SAPBEXaggItemX 6 19" xfId="36159"/>
    <cellStyle name="SAPBEXaggItemX 6 2" xfId="36160"/>
    <cellStyle name="SAPBEXaggItemX 6 2 10" xfId="36161"/>
    <cellStyle name="SAPBEXaggItemX 6 2 11" xfId="36162"/>
    <cellStyle name="SAPBEXaggItemX 6 2 12" xfId="36163"/>
    <cellStyle name="SAPBEXaggItemX 6 2 13" xfId="36164"/>
    <cellStyle name="SAPBEXaggItemX 6 2 14" xfId="36165"/>
    <cellStyle name="SAPBEXaggItemX 6 2 15" xfId="36166"/>
    <cellStyle name="SAPBEXaggItemX 6 2 16" xfId="36167"/>
    <cellStyle name="SAPBEXaggItemX 6 2 17" xfId="36168"/>
    <cellStyle name="SAPBEXaggItemX 6 2 18" xfId="36169"/>
    <cellStyle name="SAPBEXaggItemX 6 2 19" xfId="36170"/>
    <cellStyle name="SAPBEXaggItemX 6 2 2" xfId="36171"/>
    <cellStyle name="SAPBEXaggItemX 6 2 20" xfId="36172"/>
    <cellStyle name="SAPBEXaggItemX 6 2 21" xfId="36173"/>
    <cellStyle name="SAPBEXaggItemX 6 2 22" xfId="36174"/>
    <cellStyle name="SAPBEXaggItemX 6 2 23" xfId="36175"/>
    <cellStyle name="SAPBEXaggItemX 6 2 24" xfId="36176"/>
    <cellStyle name="SAPBEXaggItemX 6 2 25" xfId="36177"/>
    <cellStyle name="SAPBEXaggItemX 6 2 26" xfId="36178"/>
    <cellStyle name="SAPBEXaggItemX 6 2 27" xfId="36179"/>
    <cellStyle name="SAPBEXaggItemX 6 2 28" xfId="36180"/>
    <cellStyle name="SAPBEXaggItemX 6 2 29" xfId="36181"/>
    <cellStyle name="SAPBEXaggItemX 6 2 3" xfId="36182"/>
    <cellStyle name="SAPBEXaggItemX 6 2 4" xfId="36183"/>
    <cellStyle name="SAPBEXaggItemX 6 2 5" xfId="36184"/>
    <cellStyle name="SAPBEXaggItemX 6 2 6" xfId="36185"/>
    <cellStyle name="SAPBEXaggItemX 6 2 7" xfId="36186"/>
    <cellStyle name="SAPBEXaggItemX 6 2 8" xfId="36187"/>
    <cellStyle name="SAPBEXaggItemX 6 2 9" xfId="36188"/>
    <cellStyle name="SAPBEXaggItemX 6 20" xfId="36189"/>
    <cellStyle name="SAPBEXaggItemX 6 21" xfId="36190"/>
    <cellStyle name="SAPBEXaggItemX 6 22" xfId="36191"/>
    <cellStyle name="SAPBEXaggItemX 6 23" xfId="36192"/>
    <cellStyle name="SAPBEXaggItemX 6 24" xfId="36193"/>
    <cellStyle name="SAPBEXaggItemX 6 25" xfId="36194"/>
    <cellStyle name="SAPBEXaggItemX 6 26" xfId="36195"/>
    <cellStyle name="SAPBEXaggItemX 6 27" xfId="36196"/>
    <cellStyle name="SAPBEXaggItemX 6 28" xfId="36197"/>
    <cellStyle name="SAPBEXaggItemX 6 29" xfId="36198"/>
    <cellStyle name="SAPBEXaggItemX 6 3" xfId="36199"/>
    <cellStyle name="SAPBEXaggItemX 6 30" xfId="36200"/>
    <cellStyle name="SAPBEXaggItemX 6 4" xfId="36201"/>
    <cellStyle name="SAPBEXaggItemX 6 5" xfId="36202"/>
    <cellStyle name="SAPBEXaggItemX 6 6" xfId="36203"/>
    <cellStyle name="SAPBEXaggItemX 6 7" xfId="36204"/>
    <cellStyle name="SAPBEXaggItemX 6 8" xfId="36205"/>
    <cellStyle name="SAPBEXaggItemX 6 9" xfId="36206"/>
    <cellStyle name="SAPBEXaggItemX 7" xfId="36207"/>
    <cellStyle name="SAPBEXaggItemX 7 10" xfId="36208"/>
    <cellStyle name="SAPBEXaggItemX 7 11" xfId="36209"/>
    <cellStyle name="SAPBEXaggItemX 7 12" xfId="36210"/>
    <cellStyle name="SAPBEXaggItemX 7 13" xfId="36211"/>
    <cellStyle name="SAPBEXaggItemX 7 14" xfId="36212"/>
    <cellStyle name="SAPBEXaggItemX 7 15" xfId="36213"/>
    <cellStyle name="SAPBEXaggItemX 7 16" xfId="36214"/>
    <cellStyle name="SAPBEXaggItemX 7 17" xfId="36215"/>
    <cellStyle name="SAPBEXaggItemX 7 18" xfId="36216"/>
    <cellStyle name="SAPBEXaggItemX 7 19" xfId="36217"/>
    <cellStyle name="SAPBEXaggItemX 7 2" xfId="36218"/>
    <cellStyle name="SAPBEXaggItemX 7 2 10" xfId="36219"/>
    <cellStyle name="SAPBEXaggItemX 7 2 11" xfId="36220"/>
    <cellStyle name="SAPBEXaggItemX 7 2 12" xfId="36221"/>
    <cellStyle name="SAPBEXaggItemX 7 2 13" xfId="36222"/>
    <cellStyle name="SAPBEXaggItemX 7 2 14" xfId="36223"/>
    <cellStyle name="SAPBEXaggItemX 7 2 15" xfId="36224"/>
    <cellStyle name="SAPBEXaggItemX 7 2 16" xfId="36225"/>
    <cellStyle name="SAPBEXaggItemX 7 2 17" xfId="36226"/>
    <cellStyle name="SAPBEXaggItemX 7 2 18" xfId="36227"/>
    <cellStyle name="SAPBEXaggItemX 7 2 19" xfId="36228"/>
    <cellStyle name="SAPBEXaggItemX 7 2 2" xfId="36229"/>
    <cellStyle name="SAPBEXaggItemX 7 2 20" xfId="36230"/>
    <cellStyle name="SAPBEXaggItemX 7 2 21" xfId="36231"/>
    <cellStyle name="SAPBEXaggItemX 7 2 22" xfId="36232"/>
    <cellStyle name="SAPBEXaggItemX 7 2 23" xfId="36233"/>
    <cellStyle name="SAPBEXaggItemX 7 2 24" xfId="36234"/>
    <cellStyle name="SAPBEXaggItemX 7 2 25" xfId="36235"/>
    <cellStyle name="SAPBEXaggItemX 7 2 26" xfId="36236"/>
    <cellStyle name="SAPBEXaggItemX 7 2 27" xfId="36237"/>
    <cellStyle name="SAPBEXaggItemX 7 2 28" xfId="36238"/>
    <cellStyle name="SAPBEXaggItemX 7 2 29" xfId="36239"/>
    <cellStyle name="SAPBEXaggItemX 7 2 3" xfId="36240"/>
    <cellStyle name="SAPBEXaggItemX 7 2 4" xfId="36241"/>
    <cellStyle name="SAPBEXaggItemX 7 2 5" xfId="36242"/>
    <cellStyle name="SAPBEXaggItemX 7 2 6" xfId="36243"/>
    <cellStyle name="SAPBEXaggItemX 7 2 7" xfId="36244"/>
    <cellStyle name="SAPBEXaggItemX 7 2 8" xfId="36245"/>
    <cellStyle name="SAPBEXaggItemX 7 2 9" xfId="36246"/>
    <cellStyle name="SAPBEXaggItemX 7 20" xfId="36247"/>
    <cellStyle name="SAPBEXaggItemX 7 21" xfId="36248"/>
    <cellStyle name="SAPBEXaggItemX 7 22" xfId="36249"/>
    <cellStyle name="SAPBEXaggItemX 7 23" xfId="36250"/>
    <cellStyle name="SAPBEXaggItemX 7 24" xfId="36251"/>
    <cellStyle name="SAPBEXaggItemX 7 25" xfId="36252"/>
    <cellStyle name="SAPBEXaggItemX 7 26" xfId="36253"/>
    <cellStyle name="SAPBEXaggItemX 7 27" xfId="36254"/>
    <cellStyle name="SAPBEXaggItemX 7 28" xfId="36255"/>
    <cellStyle name="SAPBEXaggItemX 7 29" xfId="36256"/>
    <cellStyle name="SAPBEXaggItemX 7 3" xfId="36257"/>
    <cellStyle name="SAPBEXaggItemX 7 30" xfId="36258"/>
    <cellStyle name="SAPBEXaggItemX 7 4" xfId="36259"/>
    <cellStyle name="SAPBEXaggItemX 7 5" xfId="36260"/>
    <cellStyle name="SAPBEXaggItemX 7 6" xfId="36261"/>
    <cellStyle name="SAPBEXaggItemX 7 7" xfId="36262"/>
    <cellStyle name="SAPBEXaggItemX 7 8" xfId="36263"/>
    <cellStyle name="SAPBEXaggItemX 7 9" xfId="36264"/>
    <cellStyle name="SAPBEXaggItemX 8" xfId="36265"/>
    <cellStyle name="SAPBEXaggItemX 8 10" xfId="36266"/>
    <cellStyle name="SAPBEXaggItemX 8 11" xfId="36267"/>
    <cellStyle name="SAPBEXaggItemX 8 12" xfId="36268"/>
    <cellStyle name="SAPBEXaggItemX 8 13" xfId="36269"/>
    <cellStyle name="SAPBEXaggItemX 8 14" xfId="36270"/>
    <cellStyle name="SAPBEXaggItemX 8 15" xfId="36271"/>
    <cellStyle name="SAPBEXaggItemX 8 16" xfId="36272"/>
    <cellStyle name="SAPBEXaggItemX 8 17" xfId="36273"/>
    <cellStyle name="SAPBEXaggItemX 8 18" xfId="36274"/>
    <cellStyle name="SAPBEXaggItemX 8 19" xfId="36275"/>
    <cellStyle name="SAPBEXaggItemX 8 2" xfId="36276"/>
    <cellStyle name="SAPBEXaggItemX 8 2 10" xfId="36277"/>
    <cellStyle name="SAPBEXaggItemX 8 2 11" xfId="36278"/>
    <cellStyle name="SAPBEXaggItemX 8 2 12" xfId="36279"/>
    <cellStyle name="SAPBEXaggItemX 8 2 13" xfId="36280"/>
    <cellStyle name="SAPBEXaggItemX 8 2 14" xfId="36281"/>
    <cellStyle name="SAPBEXaggItemX 8 2 15" xfId="36282"/>
    <cellStyle name="SAPBEXaggItemX 8 2 16" xfId="36283"/>
    <cellStyle name="SAPBEXaggItemX 8 2 17" xfId="36284"/>
    <cellStyle name="SAPBEXaggItemX 8 2 18" xfId="36285"/>
    <cellStyle name="SAPBEXaggItemX 8 2 19" xfId="36286"/>
    <cellStyle name="SAPBEXaggItemX 8 2 2" xfId="36287"/>
    <cellStyle name="SAPBEXaggItemX 8 2 20" xfId="36288"/>
    <cellStyle name="SAPBEXaggItemX 8 2 21" xfId="36289"/>
    <cellStyle name="SAPBEXaggItemX 8 2 22" xfId="36290"/>
    <cellStyle name="SAPBEXaggItemX 8 2 23" xfId="36291"/>
    <cellStyle name="SAPBEXaggItemX 8 2 24" xfId="36292"/>
    <cellStyle name="SAPBEXaggItemX 8 2 25" xfId="36293"/>
    <cellStyle name="SAPBEXaggItemX 8 2 26" xfId="36294"/>
    <cellStyle name="SAPBEXaggItemX 8 2 27" xfId="36295"/>
    <cellStyle name="SAPBEXaggItemX 8 2 28" xfId="36296"/>
    <cellStyle name="SAPBEXaggItemX 8 2 29" xfId="36297"/>
    <cellStyle name="SAPBEXaggItemX 8 2 3" xfId="36298"/>
    <cellStyle name="SAPBEXaggItemX 8 2 4" xfId="36299"/>
    <cellStyle name="SAPBEXaggItemX 8 2 5" xfId="36300"/>
    <cellStyle name="SAPBEXaggItemX 8 2 6" xfId="36301"/>
    <cellStyle name="SAPBEXaggItemX 8 2 7" xfId="36302"/>
    <cellStyle name="SAPBEXaggItemX 8 2 8" xfId="36303"/>
    <cellStyle name="SAPBEXaggItemX 8 2 9" xfId="36304"/>
    <cellStyle name="SAPBEXaggItemX 8 20" xfId="36305"/>
    <cellStyle name="SAPBEXaggItemX 8 21" xfId="36306"/>
    <cellStyle name="SAPBEXaggItemX 8 22" xfId="36307"/>
    <cellStyle name="SAPBEXaggItemX 8 23" xfId="36308"/>
    <cellStyle name="SAPBEXaggItemX 8 24" xfId="36309"/>
    <cellStyle name="SAPBEXaggItemX 8 25" xfId="36310"/>
    <cellStyle name="SAPBEXaggItemX 8 26" xfId="36311"/>
    <cellStyle name="SAPBEXaggItemX 8 27" xfId="36312"/>
    <cellStyle name="SAPBEXaggItemX 8 28" xfId="36313"/>
    <cellStyle name="SAPBEXaggItemX 8 29" xfId="36314"/>
    <cellStyle name="SAPBEXaggItemX 8 3" xfId="36315"/>
    <cellStyle name="SAPBEXaggItemX 8 30" xfId="36316"/>
    <cellStyle name="SAPBEXaggItemX 8 4" xfId="36317"/>
    <cellStyle name="SAPBEXaggItemX 8 5" xfId="36318"/>
    <cellStyle name="SAPBEXaggItemX 8 6" xfId="36319"/>
    <cellStyle name="SAPBEXaggItemX 8 7" xfId="36320"/>
    <cellStyle name="SAPBEXaggItemX 8 8" xfId="36321"/>
    <cellStyle name="SAPBEXaggItemX 8 9" xfId="36322"/>
    <cellStyle name="SAPBEXaggItemX 9" xfId="36323"/>
    <cellStyle name="SAPBEXaggItemX 9 10" xfId="36324"/>
    <cellStyle name="SAPBEXaggItemX 9 11" xfId="36325"/>
    <cellStyle name="SAPBEXaggItemX 9 12" xfId="36326"/>
    <cellStyle name="SAPBEXaggItemX 9 13" xfId="36327"/>
    <cellStyle name="SAPBEXaggItemX 9 14" xfId="36328"/>
    <cellStyle name="SAPBEXaggItemX 9 15" xfId="36329"/>
    <cellStyle name="SAPBEXaggItemX 9 16" xfId="36330"/>
    <cellStyle name="SAPBEXaggItemX 9 17" xfId="36331"/>
    <cellStyle name="SAPBEXaggItemX 9 18" xfId="36332"/>
    <cellStyle name="SAPBEXaggItemX 9 19" xfId="36333"/>
    <cellStyle name="SAPBEXaggItemX 9 2" xfId="36334"/>
    <cellStyle name="SAPBEXaggItemX 9 2 10" xfId="36335"/>
    <cellStyle name="SAPBEXaggItemX 9 2 11" xfId="36336"/>
    <cellStyle name="SAPBEXaggItemX 9 2 12" xfId="36337"/>
    <cellStyle name="SAPBEXaggItemX 9 2 13" xfId="36338"/>
    <cellStyle name="SAPBEXaggItemX 9 2 14" xfId="36339"/>
    <cellStyle name="SAPBEXaggItemX 9 2 15" xfId="36340"/>
    <cellStyle name="SAPBEXaggItemX 9 2 16" xfId="36341"/>
    <cellStyle name="SAPBEXaggItemX 9 2 17" xfId="36342"/>
    <cellStyle name="SAPBEXaggItemX 9 2 18" xfId="36343"/>
    <cellStyle name="SAPBEXaggItemX 9 2 19" xfId="36344"/>
    <cellStyle name="SAPBEXaggItemX 9 2 2" xfId="36345"/>
    <cellStyle name="SAPBEXaggItemX 9 2 20" xfId="36346"/>
    <cellStyle name="SAPBEXaggItemX 9 2 21" xfId="36347"/>
    <cellStyle name="SAPBEXaggItemX 9 2 22" xfId="36348"/>
    <cellStyle name="SAPBEXaggItemX 9 2 23" xfId="36349"/>
    <cellStyle name="SAPBEXaggItemX 9 2 24" xfId="36350"/>
    <cellStyle name="SAPBEXaggItemX 9 2 25" xfId="36351"/>
    <cellStyle name="SAPBEXaggItemX 9 2 26" xfId="36352"/>
    <cellStyle name="SAPBEXaggItemX 9 2 27" xfId="36353"/>
    <cellStyle name="SAPBEXaggItemX 9 2 28" xfId="36354"/>
    <cellStyle name="SAPBEXaggItemX 9 2 29" xfId="36355"/>
    <cellStyle name="SAPBEXaggItemX 9 2 3" xfId="36356"/>
    <cellStyle name="SAPBEXaggItemX 9 2 4" xfId="36357"/>
    <cellStyle name="SAPBEXaggItemX 9 2 5" xfId="36358"/>
    <cellStyle name="SAPBEXaggItemX 9 2 6" xfId="36359"/>
    <cellStyle name="SAPBEXaggItemX 9 2 7" xfId="36360"/>
    <cellStyle name="SAPBEXaggItemX 9 2 8" xfId="36361"/>
    <cellStyle name="SAPBEXaggItemX 9 2 9" xfId="36362"/>
    <cellStyle name="SAPBEXaggItemX 9 20" xfId="36363"/>
    <cellStyle name="SAPBEXaggItemX 9 21" xfId="36364"/>
    <cellStyle name="SAPBEXaggItemX 9 22" xfId="36365"/>
    <cellStyle name="SAPBEXaggItemX 9 23" xfId="36366"/>
    <cellStyle name="SAPBEXaggItemX 9 24" xfId="36367"/>
    <cellStyle name="SAPBEXaggItemX 9 25" xfId="36368"/>
    <cellStyle name="SAPBEXaggItemX 9 26" xfId="36369"/>
    <cellStyle name="SAPBEXaggItemX 9 27" xfId="36370"/>
    <cellStyle name="SAPBEXaggItemX 9 28" xfId="36371"/>
    <cellStyle name="SAPBEXaggItemX 9 29" xfId="36372"/>
    <cellStyle name="SAPBEXaggItemX 9 3" xfId="36373"/>
    <cellStyle name="SAPBEXaggItemX 9 30" xfId="36374"/>
    <cellStyle name="SAPBEXaggItemX 9 4" xfId="36375"/>
    <cellStyle name="SAPBEXaggItemX 9 5" xfId="36376"/>
    <cellStyle name="SAPBEXaggItemX 9 6" xfId="36377"/>
    <cellStyle name="SAPBEXaggItemX 9 7" xfId="36378"/>
    <cellStyle name="SAPBEXaggItemX 9 8" xfId="36379"/>
    <cellStyle name="SAPBEXaggItemX 9 9" xfId="36380"/>
    <cellStyle name="SAPBEXchaText" xfId="36381"/>
    <cellStyle name="SAPBEXchaText 2" xfId="36382"/>
    <cellStyle name="SAPBEXchaText 3" xfId="36383"/>
    <cellStyle name="SAPBEXexcBad" xfId="36384"/>
    <cellStyle name="SAPBEXexcBad7" xfId="36385"/>
    <cellStyle name="SAPBEXexcBad7 10" xfId="36386"/>
    <cellStyle name="SAPBEXexcBad7 10 10" xfId="36387"/>
    <cellStyle name="SAPBEXexcBad7 10 11" xfId="36388"/>
    <cellStyle name="SAPBEXexcBad7 10 12" xfId="36389"/>
    <cellStyle name="SAPBEXexcBad7 10 13" xfId="36390"/>
    <cellStyle name="SAPBEXexcBad7 10 14" xfId="36391"/>
    <cellStyle name="SAPBEXexcBad7 10 15" xfId="36392"/>
    <cellStyle name="SAPBEXexcBad7 10 16" xfId="36393"/>
    <cellStyle name="SAPBEXexcBad7 10 17" xfId="36394"/>
    <cellStyle name="SAPBEXexcBad7 10 18" xfId="36395"/>
    <cellStyle name="SAPBEXexcBad7 10 19" xfId="36396"/>
    <cellStyle name="SAPBEXexcBad7 10 2" xfId="36397"/>
    <cellStyle name="SAPBEXexcBad7 10 2 10" xfId="36398"/>
    <cellStyle name="SAPBEXexcBad7 10 2 11" xfId="36399"/>
    <cellStyle name="SAPBEXexcBad7 10 2 12" xfId="36400"/>
    <cellStyle name="SAPBEXexcBad7 10 2 13" xfId="36401"/>
    <cellStyle name="SAPBEXexcBad7 10 2 14" xfId="36402"/>
    <cellStyle name="SAPBEXexcBad7 10 2 15" xfId="36403"/>
    <cellStyle name="SAPBEXexcBad7 10 2 16" xfId="36404"/>
    <cellStyle name="SAPBEXexcBad7 10 2 17" xfId="36405"/>
    <cellStyle name="SAPBEXexcBad7 10 2 18" xfId="36406"/>
    <cellStyle name="SAPBEXexcBad7 10 2 19" xfId="36407"/>
    <cellStyle name="SAPBEXexcBad7 10 2 2" xfId="36408"/>
    <cellStyle name="SAPBEXexcBad7 10 2 20" xfId="36409"/>
    <cellStyle name="SAPBEXexcBad7 10 2 21" xfId="36410"/>
    <cellStyle name="SAPBEXexcBad7 10 2 22" xfId="36411"/>
    <cellStyle name="SAPBEXexcBad7 10 2 23" xfId="36412"/>
    <cellStyle name="SAPBEXexcBad7 10 2 24" xfId="36413"/>
    <cellStyle name="SAPBEXexcBad7 10 2 25" xfId="36414"/>
    <cellStyle name="SAPBEXexcBad7 10 2 26" xfId="36415"/>
    <cellStyle name="SAPBEXexcBad7 10 2 27" xfId="36416"/>
    <cellStyle name="SAPBEXexcBad7 10 2 28" xfId="36417"/>
    <cellStyle name="SAPBEXexcBad7 10 2 29" xfId="36418"/>
    <cellStyle name="SAPBEXexcBad7 10 2 3" xfId="36419"/>
    <cellStyle name="SAPBEXexcBad7 10 2 4" xfId="36420"/>
    <cellStyle name="SAPBEXexcBad7 10 2 5" xfId="36421"/>
    <cellStyle name="SAPBEXexcBad7 10 2 6" xfId="36422"/>
    <cellStyle name="SAPBEXexcBad7 10 2 7" xfId="36423"/>
    <cellStyle name="SAPBEXexcBad7 10 2 8" xfId="36424"/>
    <cellStyle name="SAPBEXexcBad7 10 2 9" xfId="36425"/>
    <cellStyle name="SAPBEXexcBad7 10 20" xfId="36426"/>
    <cellStyle name="SAPBEXexcBad7 10 21" xfId="36427"/>
    <cellStyle name="SAPBEXexcBad7 10 22" xfId="36428"/>
    <cellStyle name="SAPBEXexcBad7 10 23" xfId="36429"/>
    <cellStyle name="SAPBEXexcBad7 10 24" xfId="36430"/>
    <cellStyle name="SAPBEXexcBad7 10 25" xfId="36431"/>
    <cellStyle name="SAPBEXexcBad7 10 26" xfId="36432"/>
    <cellStyle name="SAPBEXexcBad7 10 27" xfId="36433"/>
    <cellStyle name="SAPBEXexcBad7 10 28" xfId="36434"/>
    <cellStyle name="SAPBEXexcBad7 10 29" xfId="36435"/>
    <cellStyle name="SAPBEXexcBad7 10 3" xfId="36436"/>
    <cellStyle name="SAPBEXexcBad7 10 30" xfId="36437"/>
    <cellStyle name="SAPBEXexcBad7 10 4" xfId="36438"/>
    <cellStyle name="SAPBEXexcBad7 10 5" xfId="36439"/>
    <cellStyle name="SAPBEXexcBad7 10 6" xfId="36440"/>
    <cellStyle name="SAPBEXexcBad7 10 7" xfId="36441"/>
    <cellStyle name="SAPBEXexcBad7 10 8" xfId="36442"/>
    <cellStyle name="SAPBEXexcBad7 10 9" xfId="36443"/>
    <cellStyle name="SAPBEXexcBad7 11" xfId="36444"/>
    <cellStyle name="SAPBEXexcBad7 11 10" xfId="36445"/>
    <cellStyle name="SAPBEXexcBad7 11 11" xfId="36446"/>
    <cellStyle name="SAPBEXexcBad7 11 12" xfId="36447"/>
    <cellStyle name="SAPBEXexcBad7 11 13" xfId="36448"/>
    <cellStyle name="SAPBEXexcBad7 11 14" xfId="36449"/>
    <cellStyle name="SAPBEXexcBad7 11 15" xfId="36450"/>
    <cellStyle name="SAPBEXexcBad7 11 16" xfId="36451"/>
    <cellStyle name="SAPBEXexcBad7 11 17" xfId="36452"/>
    <cellStyle name="SAPBEXexcBad7 11 18" xfId="36453"/>
    <cellStyle name="SAPBEXexcBad7 11 19" xfId="36454"/>
    <cellStyle name="SAPBEXexcBad7 11 2" xfId="36455"/>
    <cellStyle name="SAPBEXexcBad7 11 2 10" xfId="36456"/>
    <cellStyle name="SAPBEXexcBad7 11 2 11" xfId="36457"/>
    <cellStyle name="SAPBEXexcBad7 11 2 12" xfId="36458"/>
    <cellStyle name="SAPBEXexcBad7 11 2 13" xfId="36459"/>
    <cellStyle name="SAPBEXexcBad7 11 2 14" xfId="36460"/>
    <cellStyle name="SAPBEXexcBad7 11 2 15" xfId="36461"/>
    <cellStyle name="SAPBEXexcBad7 11 2 16" xfId="36462"/>
    <cellStyle name="SAPBEXexcBad7 11 2 17" xfId="36463"/>
    <cellStyle name="SAPBEXexcBad7 11 2 18" xfId="36464"/>
    <cellStyle name="SAPBEXexcBad7 11 2 19" xfId="36465"/>
    <cellStyle name="SAPBEXexcBad7 11 2 2" xfId="36466"/>
    <cellStyle name="SAPBEXexcBad7 11 2 20" xfId="36467"/>
    <cellStyle name="SAPBEXexcBad7 11 2 21" xfId="36468"/>
    <cellStyle name="SAPBEXexcBad7 11 2 22" xfId="36469"/>
    <cellStyle name="SAPBEXexcBad7 11 2 23" xfId="36470"/>
    <cellStyle name="SAPBEXexcBad7 11 2 24" xfId="36471"/>
    <cellStyle name="SAPBEXexcBad7 11 2 25" xfId="36472"/>
    <cellStyle name="SAPBEXexcBad7 11 2 26" xfId="36473"/>
    <cellStyle name="SAPBEXexcBad7 11 2 27" xfId="36474"/>
    <cellStyle name="SAPBEXexcBad7 11 2 28" xfId="36475"/>
    <cellStyle name="SAPBEXexcBad7 11 2 29" xfId="36476"/>
    <cellStyle name="SAPBEXexcBad7 11 2 3" xfId="36477"/>
    <cellStyle name="SAPBEXexcBad7 11 2 4" xfId="36478"/>
    <cellStyle name="SAPBEXexcBad7 11 2 5" xfId="36479"/>
    <cellStyle name="SAPBEXexcBad7 11 2 6" xfId="36480"/>
    <cellStyle name="SAPBEXexcBad7 11 2 7" xfId="36481"/>
    <cellStyle name="SAPBEXexcBad7 11 2 8" xfId="36482"/>
    <cellStyle name="SAPBEXexcBad7 11 2 9" xfId="36483"/>
    <cellStyle name="SAPBEXexcBad7 11 20" xfId="36484"/>
    <cellStyle name="SAPBEXexcBad7 11 21" xfId="36485"/>
    <cellStyle name="SAPBEXexcBad7 11 22" xfId="36486"/>
    <cellStyle name="SAPBEXexcBad7 11 23" xfId="36487"/>
    <cellStyle name="SAPBEXexcBad7 11 24" xfId="36488"/>
    <cellStyle name="SAPBEXexcBad7 11 25" xfId="36489"/>
    <cellStyle name="SAPBEXexcBad7 11 26" xfId="36490"/>
    <cellStyle name="SAPBEXexcBad7 11 27" xfId="36491"/>
    <cellStyle name="SAPBEXexcBad7 11 28" xfId="36492"/>
    <cellStyle name="SAPBEXexcBad7 11 29" xfId="36493"/>
    <cellStyle name="SAPBEXexcBad7 11 3" xfId="36494"/>
    <cellStyle name="SAPBEXexcBad7 11 30" xfId="36495"/>
    <cellStyle name="SAPBEXexcBad7 11 4" xfId="36496"/>
    <cellStyle name="SAPBEXexcBad7 11 5" xfId="36497"/>
    <cellStyle name="SAPBEXexcBad7 11 6" xfId="36498"/>
    <cellStyle name="SAPBEXexcBad7 11 7" xfId="36499"/>
    <cellStyle name="SAPBEXexcBad7 11 8" xfId="36500"/>
    <cellStyle name="SAPBEXexcBad7 11 9" xfId="36501"/>
    <cellStyle name="SAPBEXexcBad7 12" xfId="36502"/>
    <cellStyle name="SAPBEXexcBad7 12 10" xfId="36503"/>
    <cellStyle name="SAPBEXexcBad7 12 11" xfId="36504"/>
    <cellStyle name="SAPBEXexcBad7 12 12" xfId="36505"/>
    <cellStyle name="SAPBEXexcBad7 12 13" xfId="36506"/>
    <cellStyle name="SAPBEXexcBad7 12 14" xfId="36507"/>
    <cellStyle name="SAPBEXexcBad7 12 15" xfId="36508"/>
    <cellStyle name="SAPBEXexcBad7 12 16" xfId="36509"/>
    <cellStyle name="SAPBEXexcBad7 12 17" xfId="36510"/>
    <cellStyle name="SAPBEXexcBad7 12 18" xfId="36511"/>
    <cellStyle name="SAPBEXexcBad7 12 19" xfId="36512"/>
    <cellStyle name="SAPBEXexcBad7 12 2" xfId="36513"/>
    <cellStyle name="SAPBEXexcBad7 12 2 10" xfId="36514"/>
    <cellStyle name="SAPBEXexcBad7 12 2 11" xfId="36515"/>
    <cellStyle name="SAPBEXexcBad7 12 2 12" xfId="36516"/>
    <cellStyle name="SAPBEXexcBad7 12 2 13" xfId="36517"/>
    <cellStyle name="SAPBEXexcBad7 12 2 14" xfId="36518"/>
    <cellStyle name="SAPBEXexcBad7 12 2 15" xfId="36519"/>
    <cellStyle name="SAPBEXexcBad7 12 2 16" xfId="36520"/>
    <cellStyle name="SAPBEXexcBad7 12 2 17" xfId="36521"/>
    <cellStyle name="SAPBEXexcBad7 12 2 18" xfId="36522"/>
    <cellStyle name="SAPBEXexcBad7 12 2 19" xfId="36523"/>
    <cellStyle name="SAPBEXexcBad7 12 2 2" xfId="36524"/>
    <cellStyle name="SAPBEXexcBad7 12 2 20" xfId="36525"/>
    <cellStyle name="SAPBEXexcBad7 12 2 21" xfId="36526"/>
    <cellStyle name="SAPBEXexcBad7 12 2 22" xfId="36527"/>
    <cellStyle name="SAPBEXexcBad7 12 2 23" xfId="36528"/>
    <cellStyle name="SAPBEXexcBad7 12 2 24" xfId="36529"/>
    <cellStyle name="SAPBEXexcBad7 12 2 25" xfId="36530"/>
    <cellStyle name="SAPBEXexcBad7 12 2 26" xfId="36531"/>
    <cellStyle name="SAPBEXexcBad7 12 2 27" xfId="36532"/>
    <cellStyle name="SAPBEXexcBad7 12 2 28" xfId="36533"/>
    <cellStyle name="SAPBEXexcBad7 12 2 29" xfId="36534"/>
    <cellStyle name="SAPBEXexcBad7 12 2 3" xfId="36535"/>
    <cellStyle name="SAPBEXexcBad7 12 2 4" xfId="36536"/>
    <cellStyle name="SAPBEXexcBad7 12 2 5" xfId="36537"/>
    <cellStyle name="SAPBEXexcBad7 12 2 6" xfId="36538"/>
    <cellStyle name="SAPBEXexcBad7 12 2 7" xfId="36539"/>
    <cellStyle name="SAPBEXexcBad7 12 2 8" xfId="36540"/>
    <cellStyle name="SAPBEXexcBad7 12 2 9" xfId="36541"/>
    <cellStyle name="SAPBEXexcBad7 12 20" xfId="36542"/>
    <cellStyle name="SAPBEXexcBad7 12 21" xfId="36543"/>
    <cellStyle name="SAPBEXexcBad7 12 22" xfId="36544"/>
    <cellStyle name="SAPBEXexcBad7 12 23" xfId="36545"/>
    <cellStyle name="SAPBEXexcBad7 12 24" xfId="36546"/>
    <cellStyle name="SAPBEXexcBad7 12 25" xfId="36547"/>
    <cellStyle name="SAPBEXexcBad7 12 26" xfId="36548"/>
    <cellStyle name="SAPBEXexcBad7 12 27" xfId="36549"/>
    <cellStyle name="SAPBEXexcBad7 12 28" xfId="36550"/>
    <cellStyle name="SAPBEXexcBad7 12 29" xfId="36551"/>
    <cellStyle name="SAPBEXexcBad7 12 3" xfId="36552"/>
    <cellStyle name="SAPBEXexcBad7 12 30" xfId="36553"/>
    <cellStyle name="SAPBEXexcBad7 12 4" xfId="36554"/>
    <cellStyle name="SAPBEXexcBad7 12 5" xfId="36555"/>
    <cellStyle name="SAPBEXexcBad7 12 6" xfId="36556"/>
    <cellStyle name="SAPBEXexcBad7 12 7" xfId="36557"/>
    <cellStyle name="SAPBEXexcBad7 12 8" xfId="36558"/>
    <cellStyle name="SAPBEXexcBad7 12 9" xfId="36559"/>
    <cellStyle name="SAPBEXexcBad7 13" xfId="36560"/>
    <cellStyle name="SAPBEXexcBad7 13 10" xfId="36561"/>
    <cellStyle name="SAPBEXexcBad7 13 11" xfId="36562"/>
    <cellStyle name="SAPBEXexcBad7 13 12" xfId="36563"/>
    <cellStyle name="SAPBEXexcBad7 13 13" xfId="36564"/>
    <cellStyle name="SAPBEXexcBad7 13 14" xfId="36565"/>
    <cellStyle name="SAPBEXexcBad7 13 15" xfId="36566"/>
    <cellStyle name="SAPBEXexcBad7 13 16" xfId="36567"/>
    <cellStyle name="SAPBEXexcBad7 13 17" xfId="36568"/>
    <cellStyle name="SAPBEXexcBad7 13 18" xfId="36569"/>
    <cellStyle name="SAPBEXexcBad7 13 19" xfId="36570"/>
    <cellStyle name="SAPBEXexcBad7 13 2" xfId="36571"/>
    <cellStyle name="SAPBEXexcBad7 13 2 10" xfId="36572"/>
    <cellStyle name="SAPBEXexcBad7 13 2 11" xfId="36573"/>
    <cellStyle name="SAPBEXexcBad7 13 2 12" xfId="36574"/>
    <cellStyle name="SAPBEXexcBad7 13 2 13" xfId="36575"/>
    <cellStyle name="SAPBEXexcBad7 13 2 14" xfId="36576"/>
    <cellStyle name="SAPBEXexcBad7 13 2 15" xfId="36577"/>
    <cellStyle name="SAPBEXexcBad7 13 2 16" xfId="36578"/>
    <cellStyle name="SAPBEXexcBad7 13 2 17" xfId="36579"/>
    <cellStyle name="SAPBEXexcBad7 13 2 18" xfId="36580"/>
    <cellStyle name="SAPBEXexcBad7 13 2 19" xfId="36581"/>
    <cellStyle name="SAPBEXexcBad7 13 2 2" xfId="36582"/>
    <cellStyle name="SAPBEXexcBad7 13 2 20" xfId="36583"/>
    <cellStyle name="SAPBEXexcBad7 13 2 21" xfId="36584"/>
    <cellStyle name="SAPBEXexcBad7 13 2 22" xfId="36585"/>
    <cellStyle name="SAPBEXexcBad7 13 2 23" xfId="36586"/>
    <cellStyle name="SAPBEXexcBad7 13 2 24" xfId="36587"/>
    <cellStyle name="SAPBEXexcBad7 13 2 25" xfId="36588"/>
    <cellStyle name="SAPBEXexcBad7 13 2 26" xfId="36589"/>
    <cellStyle name="SAPBEXexcBad7 13 2 27" xfId="36590"/>
    <cellStyle name="SAPBEXexcBad7 13 2 28" xfId="36591"/>
    <cellStyle name="SAPBEXexcBad7 13 2 29" xfId="36592"/>
    <cellStyle name="SAPBEXexcBad7 13 2 3" xfId="36593"/>
    <cellStyle name="SAPBEXexcBad7 13 2 4" xfId="36594"/>
    <cellStyle name="SAPBEXexcBad7 13 2 5" xfId="36595"/>
    <cellStyle name="SAPBEXexcBad7 13 2 6" xfId="36596"/>
    <cellStyle name="SAPBEXexcBad7 13 2 7" xfId="36597"/>
    <cellStyle name="SAPBEXexcBad7 13 2 8" xfId="36598"/>
    <cellStyle name="SAPBEXexcBad7 13 2 9" xfId="36599"/>
    <cellStyle name="SAPBEXexcBad7 13 20" xfId="36600"/>
    <cellStyle name="SAPBEXexcBad7 13 21" xfId="36601"/>
    <cellStyle name="SAPBEXexcBad7 13 22" xfId="36602"/>
    <cellStyle name="SAPBEXexcBad7 13 23" xfId="36603"/>
    <cellStyle name="SAPBEXexcBad7 13 24" xfId="36604"/>
    <cellStyle name="SAPBEXexcBad7 13 25" xfId="36605"/>
    <cellStyle name="SAPBEXexcBad7 13 26" xfId="36606"/>
    <cellStyle name="SAPBEXexcBad7 13 27" xfId="36607"/>
    <cellStyle name="SAPBEXexcBad7 13 28" xfId="36608"/>
    <cellStyle name="SAPBEXexcBad7 13 29" xfId="36609"/>
    <cellStyle name="SAPBEXexcBad7 13 3" xfId="36610"/>
    <cellStyle name="SAPBEXexcBad7 13 30" xfId="36611"/>
    <cellStyle name="SAPBEXexcBad7 13 4" xfId="36612"/>
    <cellStyle name="SAPBEXexcBad7 13 5" xfId="36613"/>
    <cellStyle name="SAPBEXexcBad7 13 6" xfId="36614"/>
    <cellStyle name="SAPBEXexcBad7 13 7" xfId="36615"/>
    <cellStyle name="SAPBEXexcBad7 13 8" xfId="36616"/>
    <cellStyle name="SAPBEXexcBad7 13 9" xfId="36617"/>
    <cellStyle name="SAPBEXexcBad7 14" xfId="36618"/>
    <cellStyle name="SAPBEXexcBad7 14 10" xfId="36619"/>
    <cellStyle name="SAPBEXexcBad7 14 11" xfId="36620"/>
    <cellStyle name="SAPBEXexcBad7 14 12" xfId="36621"/>
    <cellStyle name="SAPBEXexcBad7 14 13" xfId="36622"/>
    <cellStyle name="SAPBEXexcBad7 14 14" xfId="36623"/>
    <cellStyle name="SAPBEXexcBad7 14 15" xfId="36624"/>
    <cellStyle name="SAPBEXexcBad7 14 16" xfId="36625"/>
    <cellStyle name="SAPBEXexcBad7 14 17" xfId="36626"/>
    <cellStyle name="SAPBEXexcBad7 14 18" xfId="36627"/>
    <cellStyle name="SAPBEXexcBad7 14 19" xfId="36628"/>
    <cellStyle name="SAPBEXexcBad7 14 2" xfId="36629"/>
    <cellStyle name="SAPBEXexcBad7 14 2 10" xfId="36630"/>
    <cellStyle name="SAPBEXexcBad7 14 2 11" xfId="36631"/>
    <cellStyle name="SAPBEXexcBad7 14 2 12" xfId="36632"/>
    <cellStyle name="SAPBEXexcBad7 14 2 13" xfId="36633"/>
    <cellStyle name="SAPBEXexcBad7 14 2 14" xfId="36634"/>
    <cellStyle name="SAPBEXexcBad7 14 2 15" xfId="36635"/>
    <cellStyle name="SAPBEXexcBad7 14 2 16" xfId="36636"/>
    <cellStyle name="SAPBEXexcBad7 14 2 17" xfId="36637"/>
    <cellStyle name="SAPBEXexcBad7 14 2 18" xfId="36638"/>
    <cellStyle name="SAPBEXexcBad7 14 2 19" xfId="36639"/>
    <cellStyle name="SAPBEXexcBad7 14 2 2" xfId="36640"/>
    <cellStyle name="SAPBEXexcBad7 14 2 20" xfId="36641"/>
    <cellStyle name="SAPBEXexcBad7 14 2 21" xfId="36642"/>
    <cellStyle name="SAPBEXexcBad7 14 2 22" xfId="36643"/>
    <cellStyle name="SAPBEXexcBad7 14 2 23" xfId="36644"/>
    <cellStyle name="SAPBEXexcBad7 14 2 24" xfId="36645"/>
    <cellStyle name="SAPBEXexcBad7 14 2 25" xfId="36646"/>
    <cellStyle name="SAPBEXexcBad7 14 2 26" xfId="36647"/>
    <cellStyle name="SAPBEXexcBad7 14 2 27" xfId="36648"/>
    <cellStyle name="SAPBEXexcBad7 14 2 28" xfId="36649"/>
    <cellStyle name="SAPBEXexcBad7 14 2 29" xfId="36650"/>
    <cellStyle name="SAPBEXexcBad7 14 2 3" xfId="36651"/>
    <cellStyle name="SAPBEXexcBad7 14 2 4" xfId="36652"/>
    <cellStyle name="SAPBEXexcBad7 14 2 5" xfId="36653"/>
    <cellStyle name="SAPBEXexcBad7 14 2 6" xfId="36654"/>
    <cellStyle name="SAPBEXexcBad7 14 2 7" xfId="36655"/>
    <cellStyle name="SAPBEXexcBad7 14 2 8" xfId="36656"/>
    <cellStyle name="SAPBEXexcBad7 14 2 9" xfId="36657"/>
    <cellStyle name="SAPBEXexcBad7 14 20" xfId="36658"/>
    <cellStyle name="SAPBEXexcBad7 14 21" xfId="36659"/>
    <cellStyle name="SAPBEXexcBad7 14 22" xfId="36660"/>
    <cellStyle name="SAPBEXexcBad7 14 23" xfId="36661"/>
    <cellStyle name="SAPBEXexcBad7 14 24" xfId="36662"/>
    <cellStyle name="SAPBEXexcBad7 14 25" xfId="36663"/>
    <cellStyle name="SAPBEXexcBad7 14 26" xfId="36664"/>
    <cellStyle name="SAPBEXexcBad7 14 27" xfId="36665"/>
    <cellStyle name="SAPBEXexcBad7 14 28" xfId="36666"/>
    <cellStyle name="SAPBEXexcBad7 14 29" xfId="36667"/>
    <cellStyle name="SAPBEXexcBad7 14 3" xfId="36668"/>
    <cellStyle name="SAPBEXexcBad7 14 30" xfId="36669"/>
    <cellStyle name="SAPBEXexcBad7 14 4" xfId="36670"/>
    <cellStyle name="SAPBEXexcBad7 14 5" xfId="36671"/>
    <cellStyle name="SAPBEXexcBad7 14 6" xfId="36672"/>
    <cellStyle name="SAPBEXexcBad7 14 7" xfId="36673"/>
    <cellStyle name="SAPBEXexcBad7 14 8" xfId="36674"/>
    <cellStyle name="SAPBEXexcBad7 14 9" xfId="36675"/>
    <cellStyle name="SAPBEXexcBad7 15" xfId="36676"/>
    <cellStyle name="SAPBEXexcBad7 15 10" xfId="36677"/>
    <cellStyle name="SAPBEXexcBad7 15 11" xfId="36678"/>
    <cellStyle name="SAPBEXexcBad7 15 12" xfId="36679"/>
    <cellStyle name="SAPBEXexcBad7 15 13" xfId="36680"/>
    <cellStyle name="SAPBEXexcBad7 15 14" xfId="36681"/>
    <cellStyle name="SAPBEXexcBad7 15 15" xfId="36682"/>
    <cellStyle name="SAPBEXexcBad7 15 16" xfId="36683"/>
    <cellStyle name="SAPBEXexcBad7 15 17" xfId="36684"/>
    <cellStyle name="SAPBEXexcBad7 15 18" xfId="36685"/>
    <cellStyle name="SAPBEXexcBad7 15 19" xfId="36686"/>
    <cellStyle name="SAPBEXexcBad7 15 2" xfId="36687"/>
    <cellStyle name="SAPBEXexcBad7 15 2 10" xfId="36688"/>
    <cellStyle name="SAPBEXexcBad7 15 2 11" xfId="36689"/>
    <cellStyle name="SAPBEXexcBad7 15 2 12" xfId="36690"/>
    <cellStyle name="SAPBEXexcBad7 15 2 13" xfId="36691"/>
    <cellStyle name="SAPBEXexcBad7 15 2 14" xfId="36692"/>
    <cellStyle name="SAPBEXexcBad7 15 2 15" xfId="36693"/>
    <cellStyle name="SAPBEXexcBad7 15 2 16" xfId="36694"/>
    <cellStyle name="SAPBEXexcBad7 15 2 17" xfId="36695"/>
    <cellStyle name="SAPBEXexcBad7 15 2 18" xfId="36696"/>
    <cellStyle name="SAPBEXexcBad7 15 2 19" xfId="36697"/>
    <cellStyle name="SAPBEXexcBad7 15 2 2" xfId="36698"/>
    <cellStyle name="SAPBEXexcBad7 15 2 20" xfId="36699"/>
    <cellStyle name="SAPBEXexcBad7 15 2 21" xfId="36700"/>
    <cellStyle name="SAPBEXexcBad7 15 2 22" xfId="36701"/>
    <cellStyle name="SAPBEXexcBad7 15 2 23" xfId="36702"/>
    <cellStyle name="SAPBEXexcBad7 15 2 24" xfId="36703"/>
    <cellStyle name="SAPBEXexcBad7 15 2 25" xfId="36704"/>
    <cellStyle name="SAPBEXexcBad7 15 2 26" xfId="36705"/>
    <cellStyle name="SAPBEXexcBad7 15 2 27" xfId="36706"/>
    <cellStyle name="SAPBEXexcBad7 15 2 28" xfId="36707"/>
    <cellStyle name="SAPBEXexcBad7 15 2 29" xfId="36708"/>
    <cellStyle name="SAPBEXexcBad7 15 2 3" xfId="36709"/>
    <cellStyle name="SAPBEXexcBad7 15 2 4" xfId="36710"/>
    <cellStyle name="SAPBEXexcBad7 15 2 5" xfId="36711"/>
    <cellStyle name="SAPBEXexcBad7 15 2 6" xfId="36712"/>
    <cellStyle name="SAPBEXexcBad7 15 2 7" xfId="36713"/>
    <cellStyle name="SAPBEXexcBad7 15 2 8" xfId="36714"/>
    <cellStyle name="SAPBEXexcBad7 15 2 9" xfId="36715"/>
    <cellStyle name="SAPBEXexcBad7 15 20" xfId="36716"/>
    <cellStyle name="SAPBEXexcBad7 15 21" xfId="36717"/>
    <cellStyle name="SAPBEXexcBad7 15 22" xfId="36718"/>
    <cellStyle name="SAPBEXexcBad7 15 23" xfId="36719"/>
    <cellStyle name="SAPBEXexcBad7 15 24" xfId="36720"/>
    <cellStyle name="SAPBEXexcBad7 15 25" xfId="36721"/>
    <cellStyle name="SAPBEXexcBad7 15 26" xfId="36722"/>
    <cellStyle name="SAPBEXexcBad7 15 27" xfId="36723"/>
    <cellStyle name="SAPBEXexcBad7 15 28" xfId="36724"/>
    <cellStyle name="SAPBEXexcBad7 15 29" xfId="36725"/>
    <cellStyle name="SAPBEXexcBad7 15 3" xfId="36726"/>
    <cellStyle name="SAPBEXexcBad7 15 30" xfId="36727"/>
    <cellStyle name="SAPBEXexcBad7 15 4" xfId="36728"/>
    <cellStyle name="SAPBEXexcBad7 15 5" xfId="36729"/>
    <cellStyle name="SAPBEXexcBad7 15 6" xfId="36730"/>
    <cellStyle name="SAPBEXexcBad7 15 7" xfId="36731"/>
    <cellStyle name="SAPBEXexcBad7 15 8" xfId="36732"/>
    <cellStyle name="SAPBEXexcBad7 15 9" xfId="36733"/>
    <cellStyle name="SAPBEXexcBad7 16" xfId="36734"/>
    <cellStyle name="SAPBEXexcBad7 16 10" xfId="36735"/>
    <cellStyle name="SAPBEXexcBad7 16 11" xfId="36736"/>
    <cellStyle name="SAPBEXexcBad7 16 12" xfId="36737"/>
    <cellStyle name="SAPBEXexcBad7 16 13" xfId="36738"/>
    <cellStyle name="SAPBEXexcBad7 16 14" xfId="36739"/>
    <cellStyle name="SAPBEXexcBad7 16 15" xfId="36740"/>
    <cellStyle name="SAPBEXexcBad7 16 16" xfId="36741"/>
    <cellStyle name="SAPBEXexcBad7 16 17" xfId="36742"/>
    <cellStyle name="SAPBEXexcBad7 16 18" xfId="36743"/>
    <cellStyle name="SAPBEXexcBad7 16 19" xfId="36744"/>
    <cellStyle name="SAPBEXexcBad7 16 2" xfId="36745"/>
    <cellStyle name="SAPBEXexcBad7 16 2 10" xfId="36746"/>
    <cellStyle name="SAPBEXexcBad7 16 2 11" xfId="36747"/>
    <cellStyle name="SAPBEXexcBad7 16 2 12" xfId="36748"/>
    <cellStyle name="SAPBEXexcBad7 16 2 13" xfId="36749"/>
    <cellStyle name="SAPBEXexcBad7 16 2 14" xfId="36750"/>
    <cellStyle name="SAPBEXexcBad7 16 2 15" xfId="36751"/>
    <cellStyle name="SAPBEXexcBad7 16 2 16" xfId="36752"/>
    <cellStyle name="SAPBEXexcBad7 16 2 17" xfId="36753"/>
    <cellStyle name="SAPBEXexcBad7 16 2 18" xfId="36754"/>
    <cellStyle name="SAPBEXexcBad7 16 2 19" xfId="36755"/>
    <cellStyle name="SAPBEXexcBad7 16 2 2" xfId="36756"/>
    <cellStyle name="SAPBEXexcBad7 16 2 20" xfId="36757"/>
    <cellStyle name="SAPBEXexcBad7 16 2 21" xfId="36758"/>
    <cellStyle name="SAPBEXexcBad7 16 2 22" xfId="36759"/>
    <cellStyle name="SAPBEXexcBad7 16 2 23" xfId="36760"/>
    <cellStyle name="SAPBEXexcBad7 16 2 24" xfId="36761"/>
    <cellStyle name="SAPBEXexcBad7 16 2 25" xfId="36762"/>
    <cellStyle name="SAPBEXexcBad7 16 2 26" xfId="36763"/>
    <cellStyle name="SAPBEXexcBad7 16 2 27" xfId="36764"/>
    <cellStyle name="SAPBEXexcBad7 16 2 28" xfId="36765"/>
    <cellStyle name="SAPBEXexcBad7 16 2 29" xfId="36766"/>
    <cellStyle name="SAPBEXexcBad7 16 2 3" xfId="36767"/>
    <cellStyle name="SAPBEXexcBad7 16 2 4" xfId="36768"/>
    <cellStyle name="SAPBEXexcBad7 16 2 5" xfId="36769"/>
    <cellStyle name="SAPBEXexcBad7 16 2 6" xfId="36770"/>
    <cellStyle name="SAPBEXexcBad7 16 2 7" xfId="36771"/>
    <cellStyle name="SAPBEXexcBad7 16 2 8" xfId="36772"/>
    <cellStyle name="SAPBEXexcBad7 16 2 9" xfId="36773"/>
    <cellStyle name="SAPBEXexcBad7 16 20" xfId="36774"/>
    <cellStyle name="SAPBEXexcBad7 16 21" xfId="36775"/>
    <cellStyle name="SAPBEXexcBad7 16 22" xfId="36776"/>
    <cellStyle name="SAPBEXexcBad7 16 23" xfId="36777"/>
    <cellStyle name="SAPBEXexcBad7 16 24" xfId="36778"/>
    <cellStyle name="SAPBEXexcBad7 16 25" xfId="36779"/>
    <cellStyle name="SAPBEXexcBad7 16 26" xfId="36780"/>
    <cellStyle name="SAPBEXexcBad7 16 27" xfId="36781"/>
    <cellStyle name="SAPBEXexcBad7 16 28" xfId="36782"/>
    <cellStyle name="SAPBEXexcBad7 16 29" xfId="36783"/>
    <cellStyle name="SAPBEXexcBad7 16 3" xfId="36784"/>
    <cellStyle name="SAPBEXexcBad7 16 30" xfId="36785"/>
    <cellStyle name="SAPBEXexcBad7 16 4" xfId="36786"/>
    <cellStyle name="SAPBEXexcBad7 16 5" xfId="36787"/>
    <cellStyle name="SAPBEXexcBad7 16 6" xfId="36788"/>
    <cellStyle name="SAPBEXexcBad7 16 7" xfId="36789"/>
    <cellStyle name="SAPBEXexcBad7 16 8" xfId="36790"/>
    <cellStyle name="SAPBEXexcBad7 16 9" xfId="36791"/>
    <cellStyle name="SAPBEXexcBad7 17" xfId="36792"/>
    <cellStyle name="SAPBEXexcBad7 17 10" xfId="36793"/>
    <cellStyle name="SAPBEXexcBad7 17 11" xfId="36794"/>
    <cellStyle name="SAPBEXexcBad7 17 12" xfId="36795"/>
    <cellStyle name="SAPBEXexcBad7 17 13" xfId="36796"/>
    <cellStyle name="SAPBEXexcBad7 17 14" xfId="36797"/>
    <cellStyle name="SAPBEXexcBad7 17 15" xfId="36798"/>
    <cellStyle name="SAPBEXexcBad7 17 16" xfId="36799"/>
    <cellStyle name="SAPBEXexcBad7 17 17" xfId="36800"/>
    <cellStyle name="SAPBEXexcBad7 17 18" xfId="36801"/>
    <cellStyle name="SAPBEXexcBad7 17 19" xfId="36802"/>
    <cellStyle name="SAPBEXexcBad7 17 2" xfId="36803"/>
    <cellStyle name="SAPBEXexcBad7 17 2 10" xfId="36804"/>
    <cellStyle name="SAPBEXexcBad7 17 2 11" xfId="36805"/>
    <cellStyle name="SAPBEXexcBad7 17 2 12" xfId="36806"/>
    <cellStyle name="SAPBEXexcBad7 17 2 13" xfId="36807"/>
    <cellStyle name="SAPBEXexcBad7 17 2 14" xfId="36808"/>
    <cellStyle name="SAPBEXexcBad7 17 2 15" xfId="36809"/>
    <cellStyle name="SAPBEXexcBad7 17 2 16" xfId="36810"/>
    <cellStyle name="SAPBEXexcBad7 17 2 17" xfId="36811"/>
    <cellStyle name="SAPBEXexcBad7 17 2 18" xfId="36812"/>
    <cellStyle name="SAPBEXexcBad7 17 2 19" xfId="36813"/>
    <cellStyle name="SAPBEXexcBad7 17 2 2" xfId="36814"/>
    <cellStyle name="SAPBEXexcBad7 17 2 20" xfId="36815"/>
    <cellStyle name="SAPBEXexcBad7 17 2 21" xfId="36816"/>
    <cellStyle name="SAPBEXexcBad7 17 2 22" xfId="36817"/>
    <cellStyle name="SAPBEXexcBad7 17 2 23" xfId="36818"/>
    <cellStyle name="SAPBEXexcBad7 17 2 24" xfId="36819"/>
    <cellStyle name="SAPBEXexcBad7 17 2 25" xfId="36820"/>
    <cellStyle name="SAPBEXexcBad7 17 2 26" xfId="36821"/>
    <cellStyle name="SAPBEXexcBad7 17 2 27" xfId="36822"/>
    <cellStyle name="SAPBEXexcBad7 17 2 28" xfId="36823"/>
    <cellStyle name="SAPBEXexcBad7 17 2 29" xfId="36824"/>
    <cellStyle name="SAPBEXexcBad7 17 2 3" xfId="36825"/>
    <cellStyle name="SAPBEXexcBad7 17 2 4" xfId="36826"/>
    <cellStyle name="SAPBEXexcBad7 17 2 5" xfId="36827"/>
    <cellStyle name="SAPBEXexcBad7 17 2 6" xfId="36828"/>
    <cellStyle name="SAPBEXexcBad7 17 2 7" xfId="36829"/>
    <cellStyle name="SAPBEXexcBad7 17 2 8" xfId="36830"/>
    <cellStyle name="SAPBEXexcBad7 17 2 9" xfId="36831"/>
    <cellStyle name="SAPBEXexcBad7 17 20" xfId="36832"/>
    <cellStyle name="SAPBEXexcBad7 17 21" xfId="36833"/>
    <cellStyle name="SAPBEXexcBad7 17 22" xfId="36834"/>
    <cellStyle name="SAPBEXexcBad7 17 23" xfId="36835"/>
    <cellStyle name="SAPBEXexcBad7 17 24" xfId="36836"/>
    <cellStyle name="SAPBEXexcBad7 17 25" xfId="36837"/>
    <cellStyle name="SAPBEXexcBad7 17 26" xfId="36838"/>
    <cellStyle name="SAPBEXexcBad7 17 27" xfId="36839"/>
    <cellStyle name="SAPBEXexcBad7 17 28" xfId="36840"/>
    <cellStyle name="SAPBEXexcBad7 17 29" xfId="36841"/>
    <cellStyle name="SAPBEXexcBad7 17 3" xfId="36842"/>
    <cellStyle name="SAPBEXexcBad7 17 30" xfId="36843"/>
    <cellStyle name="SAPBEXexcBad7 17 4" xfId="36844"/>
    <cellStyle name="SAPBEXexcBad7 17 5" xfId="36845"/>
    <cellStyle name="SAPBEXexcBad7 17 6" xfId="36846"/>
    <cellStyle name="SAPBEXexcBad7 17 7" xfId="36847"/>
    <cellStyle name="SAPBEXexcBad7 17 8" xfId="36848"/>
    <cellStyle name="SAPBEXexcBad7 17 9" xfId="36849"/>
    <cellStyle name="SAPBEXexcBad7 18" xfId="36850"/>
    <cellStyle name="SAPBEXexcBad7 18 10" xfId="36851"/>
    <cellStyle name="SAPBEXexcBad7 18 11" xfId="36852"/>
    <cellStyle name="SAPBEXexcBad7 18 12" xfId="36853"/>
    <cellStyle name="SAPBEXexcBad7 18 13" xfId="36854"/>
    <cellStyle name="SAPBEXexcBad7 18 14" xfId="36855"/>
    <cellStyle name="SAPBEXexcBad7 18 15" xfId="36856"/>
    <cellStyle name="SAPBEXexcBad7 18 16" xfId="36857"/>
    <cellStyle name="SAPBEXexcBad7 18 17" xfId="36858"/>
    <cellStyle name="SAPBEXexcBad7 18 18" xfId="36859"/>
    <cellStyle name="SAPBEXexcBad7 18 19" xfId="36860"/>
    <cellStyle name="SAPBEXexcBad7 18 2" xfId="36861"/>
    <cellStyle name="SAPBEXexcBad7 18 20" xfId="36862"/>
    <cellStyle name="SAPBEXexcBad7 18 21" xfId="36863"/>
    <cellStyle name="SAPBEXexcBad7 18 22" xfId="36864"/>
    <cellStyle name="SAPBEXexcBad7 18 23" xfId="36865"/>
    <cellStyle name="SAPBEXexcBad7 18 24" xfId="36866"/>
    <cellStyle name="SAPBEXexcBad7 18 25" xfId="36867"/>
    <cellStyle name="SAPBEXexcBad7 18 26" xfId="36868"/>
    <cellStyle name="SAPBEXexcBad7 18 27" xfId="36869"/>
    <cellStyle name="SAPBEXexcBad7 18 28" xfId="36870"/>
    <cellStyle name="SAPBEXexcBad7 18 29" xfId="36871"/>
    <cellStyle name="SAPBEXexcBad7 18 3" xfId="36872"/>
    <cellStyle name="SAPBEXexcBad7 18 4" xfId="36873"/>
    <cellStyle name="SAPBEXexcBad7 18 5" xfId="36874"/>
    <cellStyle name="SAPBEXexcBad7 18 6" xfId="36875"/>
    <cellStyle name="SAPBEXexcBad7 18 7" xfId="36876"/>
    <cellStyle name="SAPBEXexcBad7 18 8" xfId="36877"/>
    <cellStyle name="SAPBEXexcBad7 18 9" xfId="36878"/>
    <cellStyle name="SAPBEXexcBad7 19" xfId="36879"/>
    <cellStyle name="SAPBEXexcBad7 19 10" xfId="36880"/>
    <cellStyle name="SAPBEXexcBad7 19 11" xfId="36881"/>
    <cellStyle name="SAPBEXexcBad7 19 12" xfId="36882"/>
    <cellStyle name="SAPBEXexcBad7 19 13" xfId="36883"/>
    <cellStyle name="SAPBEXexcBad7 19 14" xfId="36884"/>
    <cellStyle name="SAPBEXexcBad7 19 15" xfId="36885"/>
    <cellStyle name="SAPBEXexcBad7 19 16" xfId="36886"/>
    <cellStyle name="SAPBEXexcBad7 19 17" xfId="36887"/>
    <cellStyle name="SAPBEXexcBad7 19 18" xfId="36888"/>
    <cellStyle name="SAPBEXexcBad7 19 19" xfId="36889"/>
    <cellStyle name="SAPBEXexcBad7 19 2" xfId="36890"/>
    <cellStyle name="SAPBEXexcBad7 19 20" xfId="36891"/>
    <cellStyle name="SAPBEXexcBad7 19 21" xfId="36892"/>
    <cellStyle name="SAPBEXexcBad7 19 22" xfId="36893"/>
    <cellStyle name="SAPBEXexcBad7 19 23" xfId="36894"/>
    <cellStyle name="SAPBEXexcBad7 19 24" xfId="36895"/>
    <cellStyle name="SAPBEXexcBad7 19 25" xfId="36896"/>
    <cellStyle name="SAPBEXexcBad7 19 26" xfId="36897"/>
    <cellStyle name="SAPBEXexcBad7 19 27" xfId="36898"/>
    <cellStyle name="SAPBEXexcBad7 19 28" xfId="36899"/>
    <cellStyle name="SAPBEXexcBad7 19 29" xfId="36900"/>
    <cellStyle name="SAPBEXexcBad7 19 3" xfId="36901"/>
    <cellStyle name="SAPBEXexcBad7 19 4" xfId="36902"/>
    <cellStyle name="SAPBEXexcBad7 19 5" xfId="36903"/>
    <cellStyle name="SAPBEXexcBad7 19 6" xfId="36904"/>
    <cellStyle name="SAPBEXexcBad7 19 7" xfId="36905"/>
    <cellStyle name="SAPBEXexcBad7 19 8" xfId="36906"/>
    <cellStyle name="SAPBEXexcBad7 19 9" xfId="36907"/>
    <cellStyle name="SAPBEXexcBad7 2" xfId="36908"/>
    <cellStyle name="SAPBEXexcBad7 2 10" xfId="36909"/>
    <cellStyle name="SAPBEXexcBad7 2 11" xfId="36910"/>
    <cellStyle name="SAPBEXexcBad7 2 12" xfId="36911"/>
    <cellStyle name="SAPBEXexcBad7 2 13" xfId="36912"/>
    <cellStyle name="SAPBEXexcBad7 2 14" xfId="36913"/>
    <cellStyle name="SAPBEXexcBad7 2 15" xfId="36914"/>
    <cellStyle name="SAPBEXexcBad7 2 16" xfId="36915"/>
    <cellStyle name="SAPBEXexcBad7 2 17" xfId="36916"/>
    <cellStyle name="SAPBEXexcBad7 2 18" xfId="36917"/>
    <cellStyle name="SAPBEXexcBad7 2 19" xfId="36918"/>
    <cellStyle name="SAPBEXexcBad7 2 2" xfId="36919"/>
    <cellStyle name="SAPBEXexcBad7 2 2 10" xfId="36920"/>
    <cellStyle name="SAPBEXexcBad7 2 2 11" xfId="36921"/>
    <cellStyle name="SAPBEXexcBad7 2 2 12" xfId="36922"/>
    <cellStyle name="SAPBEXexcBad7 2 2 13" xfId="36923"/>
    <cellStyle name="SAPBEXexcBad7 2 2 14" xfId="36924"/>
    <cellStyle name="SAPBEXexcBad7 2 2 15" xfId="36925"/>
    <cellStyle name="SAPBEXexcBad7 2 2 16" xfId="36926"/>
    <cellStyle name="SAPBEXexcBad7 2 2 17" xfId="36927"/>
    <cellStyle name="SAPBEXexcBad7 2 2 18" xfId="36928"/>
    <cellStyle name="SAPBEXexcBad7 2 2 19" xfId="36929"/>
    <cellStyle name="SAPBEXexcBad7 2 2 2" xfId="36930"/>
    <cellStyle name="SAPBEXexcBad7 2 2 2 10" xfId="36931"/>
    <cellStyle name="SAPBEXexcBad7 2 2 2 11" xfId="36932"/>
    <cellStyle name="SAPBEXexcBad7 2 2 2 12" xfId="36933"/>
    <cellStyle name="SAPBEXexcBad7 2 2 2 13" xfId="36934"/>
    <cellStyle name="SAPBEXexcBad7 2 2 2 14" xfId="36935"/>
    <cellStyle name="SAPBEXexcBad7 2 2 2 15" xfId="36936"/>
    <cellStyle name="SAPBEXexcBad7 2 2 2 16" xfId="36937"/>
    <cellStyle name="SAPBEXexcBad7 2 2 2 17" xfId="36938"/>
    <cellStyle name="SAPBEXexcBad7 2 2 2 18" xfId="36939"/>
    <cellStyle name="SAPBEXexcBad7 2 2 2 19" xfId="36940"/>
    <cellStyle name="SAPBEXexcBad7 2 2 2 2" xfId="36941"/>
    <cellStyle name="SAPBEXexcBad7 2 2 2 20" xfId="36942"/>
    <cellStyle name="SAPBEXexcBad7 2 2 2 21" xfId="36943"/>
    <cellStyle name="SAPBEXexcBad7 2 2 2 22" xfId="36944"/>
    <cellStyle name="SAPBEXexcBad7 2 2 2 23" xfId="36945"/>
    <cellStyle name="SAPBEXexcBad7 2 2 2 24" xfId="36946"/>
    <cellStyle name="SAPBEXexcBad7 2 2 2 25" xfId="36947"/>
    <cellStyle name="SAPBEXexcBad7 2 2 2 26" xfId="36948"/>
    <cellStyle name="SAPBEXexcBad7 2 2 2 27" xfId="36949"/>
    <cellStyle name="SAPBEXexcBad7 2 2 2 28" xfId="36950"/>
    <cellStyle name="SAPBEXexcBad7 2 2 2 29" xfId="36951"/>
    <cellStyle name="SAPBEXexcBad7 2 2 2 3" xfId="36952"/>
    <cellStyle name="SAPBEXexcBad7 2 2 2 4" xfId="36953"/>
    <cellStyle name="SAPBEXexcBad7 2 2 2 5" xfId="36954"/>
    <cellStyle name="SAPBEXexcBad7 2 2 2 6" xfId="36955"/>
    <cellStyle name="SAPBEXexcBad7 2 2 2 7" xfId="36956"/>
    <cellStyle name="SAPBEXexcBad7 2 2 2 8" xfId="36957"/>
    <cellStyle name="SAPBEXexcBad7 2 2 2 9" xfId="36958"/>
    <cellStyle name="SAPBEXexcBad7 2 2 20" xfId="36959"/>
    <cellStyle name="SAPBEXexcBad7 2 2 21" xfId="36960"/>
    <cellStyle name="SAPBEXexcBad7 2 2 22" xfId="36961"/>
    <cellStyle name="SAPBEXexcBad7 2 2 23" xfId="36962"/>
    <cellStyle name="SAPBEXexcBad7 2 2 24" xfId="36963"/>
    <cellStyle name="SAPBEXexcBad7 2 2 25" xfId="36964"/>
    <cellStyle name="SAPBEXexcBad7 2 2 26" xfId="36965"/>
    <cellStyle name="SAPBEXexcBad7 2 2 27" xfId="36966"/>
    <cellStyle name="SAPBEXexcBad7 2 2 28" xfId="36967"/>
    <cellStyle name="SAPBEXexcBad7 2 2 29" xfId="36968"/>
    <cellStyle name="SAPBEXexcBad7 2 2 3" xfId="36969"/>
    <cellStyle name="SAPBEXexcBad7 2 2 30" xfId="36970"/>
    <cellStyle name="SAPBEXexcBad7 2 2 4" xfId="36971"/>
    <cellStyle name="SAPBEXexcBad7 2 2 5" xfId="36972"/>
    <cellStyle name="SAPBEXexcBad7 2 2 6" xfId="36973"/>
    <cellStyle name="SAPBEXexcBad7 2 2 7" xfId="36974"/>
    <cellStyle name="SAPBEXexcBad7 2 2 8" xfId="36975"/>
    <cellStyle name="SAPBEXexcBad7 2 2 9" xfId="36976"/>
    <cellStyle name="SAPBEXexcBad7 2 20" xfId="36977"/>
    <cellStyle name="SAPBEXexcBad7 2 21" xfId="36978"/>
    <cellStyle name="SAPBEXexcBad7 2 22" xfId="36979"/>
    <cellStyle name="SAPBEXexcBad7 2 23" xfId="36980"/>
    <cellStyle name="SAPBEXexcBad7 2 24" xfId="36981"/>
    <cellStyle name="SAPBEXexcBad7 2 25" xfId="36982"/>
    <cellStyle name="SAPBEXexcBad7 2 26" xfId="36983"/>
    <cellStyle name="SAPBEXexcBad7 2 27" xfId="36984"/>
    <cellStyle name="SAPBEXexcBad7 2 28" xfId="36985"/>
    <cellStyle name="SAPBEXexcBad7 2 29" xfId="36986"/>
    <cellStyle name="SAPBEXexcBad7 2 3" xfId="36987"/>
    <cellStyle name="SAPBEXexcBad7 2 3 10" xfId="36988"/>
    <cellStyle name="SAPBEXexcBad7 2 3 11" xfId="36989"/>
    <cellStyle name="SAPBEXexcBad7 2 3 12" xfId="36990"/>
    <cellStyle name="SAPBEXexcBad7 2 3 13" xfId="36991"/>
    <cellStyle name="SAPBEXexcBad7 2 3 14" xfId="36992"/>
    <cellStyle name="SAPBEXexcBad7 2 3 15" xfId="36993"/>
    <cellStyle name="SAPBEXexcBad7 2 3 16" xfId="36994"/>
    <cellStyle name="SAPBEXexcBad7 2 3 17" xfId="36995"/>
    <cellStyle name="SAPBEXexcBad7 2 3 18" xfId="36996"/>
    <cellStyle name="SAPBEXexcBad7 2 3 19" xfId="36997"/>
    <cellStyle name="SAPBEXexcBad7 2 3 2" xfId="36998"/>
    <cellStyle name="SAPBEXexcBad7 2 3 20" xfId="36999"/>
    <cellStyle name="SAPBEXexcBad7 2 3 21" xfId="37000"/>
    <cellStyle name="SAPBEXexcBad7 2 3 22" xfId="37001"/>
    <cellStyle name="SAPBEXexcBad7 2 3 23" xfId="37002"/>
    <cellStyle name="SAPBEXexcBad7 2 3 24" xfId="37003"/>
    <cellStyle name="SAPBEXexcBad7 2 3 25" xfId="37004"/>
    <cellStyle name="SAPBEXexcBad7 2 3 26" xfId="37005"/>
    <cellStyle name="SAPBEXexcBad7 2 3 27" xfId="37006"/>
    <cellStyle name="SAPBEXexcBad7 2 3 28" xfId="37007"/>
    <cellStyle name="SAPBEXexcBad7 2 3 29" xfId="37008"/>
    <cellStyle name="SAPBEXexcBad7 2 3 3" xfId="37009"/>
    <cellStyle name="SAPBEXexcBad7 2 3 4" xfId="37010"/>
    <cellStyle name="SAPBEXexcBad7 2 3 5" xfId="37011"/>
    <cellStyle name="SAPBEXexcBad7 2 3 6" xfId="37012"/>
    <cellStyle name="SAPBEXexcBad7 2 3 7" xfId="37013"/>
    <cellStyle name="SAPBEXexcBad7 2 3 8" xfId="37014"/>
    <cellStyle name="SAPBEXexcBad7 2 3 9" xfId="37015"/>
    <cellStyle name="SAPBEXexcBad7 2 30" xfId="37016"/>
    <cellStyle name="SAPBEXexcBad7 2 31" xfId="37017"/>
    <cellStyle name="SAPBEXexcBad7 2 4" xfId="37018"/>
    <cellStyle name="SAPBEXexcBad7 2 5" xfId="37019"/>
    <cellStyle name="SAPBEXexcBad7 2 6" xfId="37020"/>
    <cellStyle name="SAPBEXexcBad7 2 7" xfId="37021"/>
    <cellStyle name="SAPBEXexcBad7 2 8" xfId="37022"/>
    <cellStyle name="SAPBEXexcBad7 2 9" xfId="37023"/>
    <cellStyle name="SAPBEXexcBad7 20" xfId="37024"/>
    <cellStyle name="SAPBEXexcBad7 20 10" xfId="37025"/>
    <cellStyle name="SAPBEXexcBad7 20 11" xfId="37026"/>
    <cellStyle name="SAPBEXexcBad7 20 12" xfId="37027"/>
    <cellStyle name="SAPBEXexcBad7 20 13" xfId="37028"/>
    <cellStyle name="SAPBEXexcBad7 20 14" xfId="37029"/>
    <cellStyle name="SAPBEXexcBad7 20 15" xfId="37030"/>
    <cellStyle name="SAPBEXexcBad7 20 16" xfId="37031"/>
    <cellStyle name="SAPBEXexcBad7 20 17" xfId="37032"/>
    <cellStyle name="SAPBEXexcBad7 20 18" xfId="37033"/>
    <cellStyle name="SAPBEXexcBad7 20 19" xfId="37034"/>
    <cellStyle name="SAPBEXexcBad7 20 2" xfId="37035"/>
    <cellStyle name="SAPBEXexcBad7 20 20" xfId="37036"/>
    <cellStyle name="SAPBEXexcBad7 20 21" xfId="37037"/>
    <cellStyle name="SAPBEXexcBad7 20 22" xfId="37038"/>
    <cellStyle name="SAPBEXexcBad7 20 23" xfId="37039"/>
    <cellStyle name="SAPBEXexcBad7 20 24" xfId="37040"/>
    <cellStyle name="SAPBEXexcBad7 20 25" xfId="37041"/>
    <cellStyle name="SAPBEXexcBad7 20 26" xfId="37042"/>
    <cellStyle name="SAPBEXexcBad7 20 27" xfId="37043"/>
    <cellStyle name="SAPBEXexcBad7 20 28" xfId="37044"/>
    <cellStyle name="SAPBEXexcBad7 20 29" xfId="37045"/>
    <cellStyle name="SAPBEXexcBad7 20 3" xfId="37046"/>
    <cellStyle name="SAPBEXexcBad7 20 4" xfId="37047"/>
    <cellStyle name="SAPBEXexcBad7 20 5" xfId="37048"/>
    <cellStyle name="SAPBEXexcBad7 20 6" xfId="37049"/>
    <cellStyle name="SAPBEXexcBad7 20 7" xfId="37050"/>
    <cellStyle name="SAPBEXexcBad7 20 8" xfId="37051"/>
    <cellStyle name="SAPBEXexcBad7 20 9" xfId="37052"/>
    <cellStyle name="SAPBEXexcBad7 21" xfId="37053"/>
    <cellStyle name="SAPBEXexcBad7 21 10" xfId="37054"/>
    <cellStyle name="SAPBEXexcBad7 21 11" xfId="37055"/>
    <cellStyle name="SAPBEXexcBad7 21 12" xfId="37056"/>
    <cellStyle name="SAPBEXexcBad7 21 13" xfId="37057"/>
    <cellStyle name="SAPBEXexcBad7 21 14" xfId="37058"/>
    <cellStyle name="SAPBEXexcBad7 21 15" xfId="37059"/>
    <cellStyle name="SAPBEXexcBad7 21 16" xfId="37060"/>
    <cellStyle name="SAPBEXexcBad7 21 17" xfId="37061"/>
    <cellStyle name="SAPBEXexcBad7 21 18" xfId="37062"/>
    <cellStyle name="SAPBEXexcBad7 21 19" xfId="37063"/>
    <cellStyle name="SAPBEXexcBad7 21 2" xfId="37064"/>
    <cellStyle name="SAPBEXexcBad7 21 20" xfId="37065"/>
    <cellStyle name="SAPBEXexcBad7 21 21" xfId="37066"/>
    <cellStyle name="SAPBEXexcBad7 21 22" xfId="37067"/>
    <cellStyle name="SAPBEXexcBad7 21 23" xfId="37068"/>
    <cellStyle name="SAPBEXexcBad7 21 24" xfId="37069"/>
    <cellStyle name="SAPBEXexcBad7 21 25" xfId="37070"/>
    <cellStyle name="SAPBEXexcBad7 21 26" xfId="37071"/>
    <cellStyle name="SAPBEXexcBad7 21 27" xfId="37072"/>
    <cellStyle name="SAPBEXexcBad7 21 28" xfId="37073"/>
    <cellStyle name="SAPBEXexcBad7 21 29" xfId="37074"/>
    <cellStyle name="SAPBEXexcBad7 21 3" xfId="37075"/>
    <cellStyle name="SAPBEXexcBad7 21 4" xfId="37076"/>
    <cellStyle name="SAPBEXexcBad7 21 5" xfId="37077"/>
    <cellStyle name="SAPBEXexcBad7 21 6" xfId="37078"/>
    <cellStyle name="SAPBEXexcBad7 21 7" xfId="37079"/>
    <cellStyle name="SAPBEXexcBad7 21 8" xfId="37080"/>
    <cellStyle name="SAPBEXexcBad7 21 9" xfId="37081"/>
    <cellStyle name="SAPBEXexcBad7 22" xfId="37082"/>
    <cellStyle name="SAPBEXexcBad7 22 10" xfId="37083"/>
    <cellStyle name="SAPBEXexcBad7 22 11" xfId="37084"/>
    <cellStyle name="SAPBEXexcBad7 22 12" xfId="37085"/>
    <cellStyle name="SAPBEXexcBad7 22 13" xfId="37086"/>
    <cellStyle name="SAPBEXexcBad7 22 14" xfId="37087"/>
    <cellStyle name="SAPBEXexcBad7 22 15" xfId="37088"/>
    <cellStyle name="SAPBEXexcBad7 22 16" xfId="37089"/>
    <cellStyle name="SAPBEXexcBad7 22 17" xfId="37090"/>
    <cellStyle name="SAPBEXexcBad7 22 18" xfId="37091"/>
    <cellStyle name="SAPBEXexcBad7 22 19" xfId="37092"/>
    <cellStyle name="SAPBEXexcBad7 22 2" xfId="37093"/>
    <cellStyle name="SAPBEXexcBad7 22 20" xfId="37094"/>
    <cellStyle name="SAPBEXexcBad7 22 21" xfId="37095"/>
    <cellStyle name="SAPBEXexcBad7 22 22" xfId="37096"/>
    <cellStyle name="SAPBEXexcBad7 22 23" xfId="37097"/>
    <cellStyle name="SAPBEXexcBad7 22 24" xfId="37098"/>
    <cellStyle name="SAPBEXexcBad7 22 25" xfId="37099"/>
    <cellStyle name="SAPBEXexcBad7 22 26" xfId="37100"/>
    <cellStyle name="SAPBEXexcBad7 22 27" xfId="37101"/>
    <cellStyle name="SAPBEXexcBad7 22 28" xfId="37102"/>
    <cellStyle name="SAPBEXexcBad7 22 29" xfId="37103"/>
    <cellStyle name="SAPBEXexcBad7 22 3" xfId="37104"/>
    <cellStyle name="SAPBEXexcBad7 22 4" xfId="37105"/>
    <cellStyle name="SAPBEXexcBad7 22 5" xfId="37106"/>
    <cellStyle name="SAPBEXexcBad7 22 6" xfId="37107"/>
    <cellStyle name="SAPBEXexcBad7 22 7" xfId="37108"/>
    <cellStyle name="SAPBEXexcBad7 22 8" xfId="37109"/>
    <cellStyle name="SAPBEXexcBad7 22 9" xfId="37110"/>
    <cellStyle name="SAPBEXexcBad7 23" xfId="37111"/>
    <cellStyle name="SAPBEXexcBad7 23 10" xfId="37112"/>
    <cellStyle name="SAPBEXexcBad7 23 11" xfId="37113"/>
    <cellStyle name="SAPBEXexcBad7 23 12" xfId="37114"/>
    <cellStyle name="SAPBEXexcBad7 23 13" xfId="37115"/>
    <cellStyle name="SAPBEXexcBad7 23 14" xfId="37116"/>
    <cellStyle name="SAPBEXexcBad7 23 15" xfId="37117"/>
    <cellStyle name="SAPBEXexcBad7 23 16" xfId="37118"/>
    <cellStyle name="SAPBEXexcBad7 23 17" xfId="37119"/>
    <cellStyle name="SAPBEXexcBad7 23 18" xfId="37120"/>
    <cellStyle name="SAPBEXexcBad7 23 19" xfId="37121"/>
    <cellStyle name="SAPBEXexcBad7 23 2" xfId="37122"/>
    <cellStyle name="SAPBEXexcBad7 23 20" xfId="37123"/>
    <cellStyle name="SAPBEXexcBad7 23 21" xfId="37124"/>
    <cellStyle name="SAPBEXexcBad7 23 22" xfId="37125"/>
    <cellStyle name="SAPBEXexcBad7 23 23" xfId="37126"/>
    <cellStyle name="SAPBEXexcBad7 23 24" xfId="37127"/>
    <cellStyle name="SAPBEXexcBad7 23 25" xfId="37128"/>
    <cellStyle name="SAPBEXexcBad7 23 26" xfId="37129"/>
    <cellStyle name="SAPBEXexcBad7 23 27" xfId="37130"/>
    <cellStyle name="SAPBEXexcBad7 23 28" xfId="37131"/>
    <cellStyle name="SAPBEXexcBad7 23 29" xfId="37132"/>
    <cellStyle name="SAPBEXexcBad7 23 3" xfId="37133"/>
    <cellStyle name="SAPBEXexcBad7 23 4" xfId="37134"/>
    <cellStyle name="SAPBEXexcBad7 23 5" xfId="37135"/>
    <cellStyle name="SAPBEXexcBad7 23 6" xfId="37136"/>
    <cellStyle name="SAPBEXexcBad7 23 7" xfId="37137"/>
    <cellStyle name="SAPBEXexcBad7 23 8" xfId="37138"/>
    <cellStyle name="SAPBEXexcBad7 23 9" xfId="37139"/>
    <cellStyle name="SAPBEXexcBad7 24" xfId="37140"/>
    <cellStyle name="SAPBEXexcBad7 24 10" xfId="37141"/>
    <cellStyle name="SAPBEXexcBad7 24 11" xfId="37142"/>
    <cellStyle name="SAPBEXexcBad7 24 12" xfId="37143"/>
    <cellStyle name="SAPBEXexcBad7 24 13" xfId="37144"/>
    <cellStyle name="SAPBEXexcBad7 24 14" xfId="37145"/>
    <cellStyle name="SAPBEXexcBad7 24 15" xfId="37146"/>
    <cellStyle name="SAPBEXexcBad7 24 16" xfId="37147"/>
    <cellStyle name="SAPBEXexcBad7 24 17" xfId="37148"/>
    <cellStyle name="SAPBEXexcBad7 24 18" xfId="37149"/>
    <cellStyle name="SAPBEXexcBad7 24 19" xfId="37150"/>
    <cellStyle name="SAPBEXexcBad7 24 2" xfId="37151"/>
    <cellStyle name="SAPBEXexcBad7 24 20" xfId="37152"/>
    <cellStyle name="SAPBEXexcBad7 24 21" xfId="37153"/>
    <cellStyle name="SAPBEXexcBad7 24 22" xfId="37154"/>
    <cellStyle name="SAPBEXexcBad7 24 23" xfId="37155"/>
    <cellStyle name="SAPBEXexcBad7 24 24" xfId="37156"/>
    <cellStyle name="SAPBEXexcBad7 24 25" xfId="37157"/>
    <cellStyle name="SAPBEXexcBad7 24 26" xfId="37158"/>
    <cellStyle name="SAPBEXexcBad7 24 27" xfId="37159"/>
    <cellStyle name="SAPBEXexcBad7 24 28" xfId="37160"/>
    <cellStyle name="SAPBEXexcBad7 24 29" xfId="37161"/>
    <cellStyle name="SAPBEXexcBad7 24 3" xfId="37162"/>
    <cellStyle name="SAPBEXexcBad7 24 4" xfId="37163"/>
    <cellStyle name="SAPBEXexcBad7 24 5" xfId="37164"/>
    <cellStyle name="SAPBEXexcBad7 24 6" xfId="37165"/>
    <cellStyle name="SAPBEXexcBad7 24 7" xfId="37166"/>
    <cellStyle name="SAPBEXexcBad7 24 8" xfId="37167"/>
    <cellStyle name="SAPBEXexcBad7 24 9" xfId="37168"/>
    <cellStyle name="SAPBEXexcBad7 25" xfId="37169"/>
    <cellStyle name="SAPBEXexcBad7 26" xfId="37170"/>
    <cellStyle name="SAPBEXexcBad7 27" xfId="37171"/>
    <cellStyle name="SAPBEXexcBad7 28" xfId="37172"/>
    <cellStyle name="SAPBEXexcBad7 29" xfId="37173"/>
    <cellStyle name="SAPBEXexcBad7 3" xfId="37174"/>
    <cellStyle name="SAPBEXexcBad7 3 10" xfId="37175"/>
    <cellStyle name="SAPBEXexcBad7 3 11" xfId="37176"/>
    <cellStyle name="SAPBEXexcBad7 3 12" xfId="37177"/>
    <cellStyle name="SAPBEXexcBad7 3 13" xfId="37178"/>
    <cellStyle name="SAPBEXexcBad7 3 14" xfId="37179"/>
    <cellStyle name="SAPBEXexcBad7 3 15" xfId="37180"/>
    <cellStyle name="SAPBEXexcBad7 3 16" xfId="37181"/>
    <cellStyle name="SAPBEXexcBad7 3 17" xfId="37182"/>
    <cellStyle name="SAPBEXexcBad7 3 18" xfId="37183"/>
    <cellStyle name="SAPBEXexcBad7 3 19" xfId="37184"/>
    <cellStyle name="SAPBEXexcBad7 3 2" xfId="37185"/>
    <cellStyle name="SAPBEXexcBad7 3 2 10" xfId="37186"/>
    <cellStyle name="SAPBEXexcBad7 3 2 11" xfId="37187"/>
    <cellStyle name="SAPBEXexcBad7 3 2 12" xfId="37188"/>
    <cellStyle name="SAPBEXexcBad7 3 2 13" xfId="37189"/>
    <cellStyle name="SAPBEXexcBad7 3 2 14" xfId="37190"/>
    <cellStyle name="SAPBEXexcBad7 3 2 15" xfId="37191"/>
    <cellStyle name="SAPBEXexcBad7 3 2 16" xfId="37192"/>
    <cellStyle name="SAPBEXexcBad7 3 2 17" xfId="37193"/>
    <cellStyle name="SAPBEXexcBad7 3 2 18" xfId="37194"/>
    <cellStyle name="SAPBEXexcBad7 3 2 19" xfId="37195"/>
    <cellStyle name="SAPBEXexcBad7 3 2 2" xfId="37196"/>
    <cellStyle name="SAPBEXexcBad7 3 2 20" xfId="37197"/>
    <cellStyle name="SAPBEXexcBad7 3 2 21" xfId="37198"/>
    <cellStyle name="SAPBEXexcBad7 3 2 22" xfId="37199"/>
    <cellStyle name="SAPBEXexcBad7 3 2 23" xfId="37200"/>
    <cellStyle name="SAPBEXexcBad7 3 2 24" xfId="37201"/>
    <cellStyle name="SAPBEXexcBad7 3 2 25" xfId="37202"/>
    <cellStyle name="SAPBEXexcBad7 3 2 26" xfId="37203"/>
    <cellStyle name="SAPBEXexcBad7 3 2 27" xfId="37204"/>
    <cellStyle name="SAPBEXexcBad7 3 2 28" xfId="37205"/>
    <cellStyle name="SAPBEXexcBad7 3 2 29" xfId="37206"/>
    <cellStyle name="SAPBEXexcBad7 3 2 3" xfId="37207"/>
    <cellStyle name="SAPBEXexcBad7 3 2 4" xfId="37208"/>
    <cellStyle name="SAPBEXexcBad7 3 2 5" xfId="37209"/>
    <cellStyle name="SAPBEXexcBad7 3 2 6" xfId="37210"/>
    <cellStyle name="SAPBEXexcBad7 3 2 7" xfId="37211"/>
    <cellStyle name="SAPBEXexcBad7 3 2 8" xfId="37212"/>
    <cellStyle name="SAPBEXexcBad7 3 2 9" xfId="37213"/>
    <cellStyle name="SAPBEXexcBad7 3 20" xfId="37214"/>
    <cellStyle name="SAPBEXexcBad7 3 21" xfId="37215"/>
    <cellStyle name="SAPBEXexcBad7 3 22" xfId="37216"/>
    <cellStyle name="SAPBEXexcBad7 3 23" xfId="37217"/>
    <cellStyle name="SAPBEXexcBad7 3 24" xfId="37218"/>
    <cellStyle name="SAPBEXexcBad7 3 25" xfId="37219"/>
    <cellStyle name="SAPBEXexcBad7 3 26" xfId="37220"/>
    <cellStyle name="SAPBEXexcBad7 3 27" xfId="37221"/>
    <cellStyle name="SAPBEXexcBad7 3 28" xfId="37222"/>
    <cellStyle name="SAPBEXexcBad7 3 29" xfId="37223"/>
    <cellStyle name="SAPBEXexcBad7 3 3" xfId="37224"/>
    <cellStyle name="SAPBEXexcBad7 3 3 10" xfId="37225"/>
    <cellStyle name="SAPBEXexcBad7 3 3 11" xfId="37226"/>
    <cellStyle name="SAPBEXexcBad7 3 3 12" xfId="37227"/>
    <cellStyle name="SAPBEXexcBad7 3 3 13" xfId="37228"/>
    <cellStyle name="SAPBEXexcBad7 3 3 14" xfId="37229"/>
    <cellStyle name="SAPBEXexcBad7 3 3 15" xfId="37230"/>
    <cellStyle name="SAPBEXexcBad7 3 3 16" xfId="37231"/>
    <cellStyle name="SAPBEXexcBad7 3 3 17" xfId="37232"/>
    <cellStyle name="SAPBEXexcBad7 3 3 18" xfId="37233"/>
    <cellStyle name="SAPBEXexcBad7 3 3 19" xfId="37234"/>
    <cellStyle name="SAPBEXexcBad7 3 3 2" xfId="37235"/>
    <cellStyle name="SAPBEXexcBad7 3 3 20" xfId="37236"/>
    <cellStyle name="SAPBEXexcBad7 3 3 21" xfId="37237"/>
    <cellStyle name="SAPBEXexcBad7 3 3 22" xfId="37238"/>
    <cellStyle name="SAPBEXexcBad7 3 3 23" xfId="37239"/>
    <cellStyle name="SAPBEXexcBad7 3 3 24" xfId="37240"/>
    <cellStyle name="SAPBEXexcBad7 3 3 25" xfId="37241"/>
    <cellStyle name="SAPBEXexcBad7 3 3 26" xfId="37242"/>
    <cellStyle name="SAPBEXexcBad7 3 3 27" xfId="37243"/>
    <cellStyle name="SAPBEXexcBad7 3 3 28" xfId="37244"/>
    <cellStyle name="SAPBEXexcBad7 3 3 29" xfId="37245"/>
    <cellStyle name="SAPBEXexcBad7 3 3 3" xfId="37246"/>
    <cellStyle name="SAPBEXexcBad7 3 3 4" xfId="37247"/>
    <cellStyle name="SAPBEXexcBad7 3 3 5" xfId="37248"/>
    <cellStyle name="SAPBEXexcBad7 3 3 6" xfId="37249"/>
    <cellStyle name="SAPBEXexcBad7 3 3 7" xfId="37250"/>
    <cellStyle name="SAPBEXexcBad7 3 3 8" xfId="37251"/>
    <cellStyle name="SAPBEXexcBad7 3 3 9" xfId="37252"/>
    <cellStyle name="SAPBEXexcBad7 3 30" xfId="37253"/>
    <cellStyle name="SAPBEXexcBad7 3 31" xfId="37254"/>
    <cellStyle name="SAPBEXexcBad7 3 4" xfId="37255"/>
    <cellStyle name="SAPBEXexcBad7 3 5" xfId="37256"/>
    <cellStyle name="SAPBEXexcBad7 3 6" xfId="37257"/>
    <cellStyle name="SAPBEXexcBad7 3 7" xfId="37258"/>
    <cellStyle name="SAPBEXexcBad7 3 8" xfId="37259"/>
    <cellStyle name="SAPBEXexcBad7 3 9" xfId="37260"/>
    <cellStyle name="SAPBEXexcBad7 30" xfId="37261"/>
    <cellStyle name="SAPBEXexcBad7 31" xfId="37262"/>
    <cellStyle name="SAPBEXexcBad7 32" xfId="37263"/>
    <cellStyle name="SAPBEXexcBad7 33" xfId="37264"/>
    <cellStyle name="SAPBEXexcBad7 34" xfId="37265"/>
    <cellStyle name="SAPBEXexcBad7 35" xfId="37266"/>
    <cellStyle name="SAPBEXexcBad7 36" xfId="37267"/>
    <cellStyle name="SAPBEXexcBad7 37" xfId="37268"/>
    <cellStyle name="SAPBEXexcBad7 38" xfId="37269"/>
    <cellStyle name="SAPBEXexcBad7 39" xfId="37270"/>
    <cellStyle name="SAPBEXexcBad7 4" xfId="37271"/>
    <cellStyle name="SAPBEXexcBad7 4 10" xfId="37272"/>
    <cellStyle name="SAPBEXexcBad7 4 11" xfId="37273"/>
    <cellStyle name="SAPBEXexcBad7 4 12" xfId="37274"/>
    <cellStyle name="SAPBEXexcBad7 4 13" xfId="37275"/>
    <cellStyle name="SAPBEXexcBad7 4 14" xfId="37276"/>
    <cellStyle name="SAPBEXexcBad7 4 15" xfId="37277"/>
    <cellStyle name="SAPBEXexcBad7 4 16" xfId="37278"/>
    <cellStyle name="SAPBEXexcBad7 4 17" xfId="37279"/>
    <cellStyle name="SAPBEXexcBad7 4 18" xfId="37280"/>
    <cellStyle name="SAPBEXexcBad7 4 19" xfId="37281"/>
    <cellStyle name="SAPBEXexcBad7 4 2" xfId="37282"/>
    <cellStyle name="SAPBEXexcBad7 4 2 10" xfId="37283"/>
    <cellStyle name="SAPBEXexcBad7 4 2 11" xfId="37284"/>
    <cellStyle name="SAPBEXexcBad7 4 2 12" xfId="37285"/>
    <cellStyle name="SAPBEXexcBad7 4 2 13" xfId="37286"/>
    <cellStyle name="SAPBEXexcBad7 4 2 14" xfId="37287"/>
    <cellStyle name="SAPBEXexcBad7 4 2 15" xfId="37288"/>
    <cellStyle name="SAPBEXexcBad7 4 2 16" xfId="37289"/>
    <cellStyle name="SAPBEXexcBad7 4 2 17" xfId="37290"/>
    <cellStyle name="SAPBEXexcBad7 4 2 18" xfId="37291"/>
    <cellStyle name="SAPBEXexcBad7 4 2 19" xfId="37292"/>
    <cellStyle name="SAPBEXexcBad7 4 2 2" xfId="37293"/>
    <cellStyle name="SAPBEXexcBad7 4 2 20" xfId="37294"/>
    <cellStyle name="SAPBEXexcBad7 4 2 21" xfId="37295"/>
    <cellStyle name="SAPBEXexcBad7 4 2 22" xfId="37296"/>
    <cellStyle name="SAPBEXexcBad7 4 2 23" xfId="37297"/>
    <cellStyle name="SAPBEXexcBad7 4 2 24" xfId="37298"/>
    <cellStyle name="SAPBEXexcBad7 4 2 25" xfId="37299"/>
    <cellStyle name="SAPBEXexcBad7 4 2 26" xfId="37300"/>
    <cellStyle name="SAPBEXexcBad7 4 2 27" xfId="37301"/>
    <cellStyle name="SAPBEXexcBad7 4 2 28" xfId="37302"/>
    <cellStyle name="SAPBEXexcBad7 4 2 29" xfId="37303"/>
    <cellStyle name="SAPBEXexcBad7 4 2 3" xfId="37304"/>
    <cellStyle name="SAPBEXexcBad7 4 2 4" xfId="37305"/>
    <cellStyle name="SAPBEXexcBad7 4 2 5" xfId="37306"/>
    <cellStyle name="SAPBEXexcBad7 4 2 6" xfId="37307"/>
    <cellStyle name="SAPBEXexcBad7 4 2 7" xfId="37308"/>
    <cellStyle name="SAPBEXexcBad7 4 2 8" xfId="37309"/>
    <cellStyle name="SAPBEXexcBad7 4 2 9" xfId="37310"/>
    <cellStyle name="SAPBEXexcBad7 4 20" xfId="37311"/>
    <cellStyle name="SAPBEXexcBad7 4 21" xfId="37312"/>
    <cellStyle name="SAPBEXexcBad7 4 22" xfId="37313"/>
    <cellStyle name="SAPBEXexcBad7 4 23" xfId="37314"/>
    <cellStyle name="SAPBEXexcBad7 4 24" xfId="37315"/>
    <cellStyle name="SAPBEXexcBad7 4 25" xfId="37316"/>
    <cellStyle name="SAPBEXexcBad7 4 26" xfId="37317"/>
    <cellStyle name="SAPBEXexcBad7 4 27" xfId="37318"/>
    <cellStyle name="SAPBEXexcBad7 4 28" xfId="37319"/>
    <cellStyle name="SAPBEXexcBad7 4 29" xfId="37320"/>
    <cellStyle name="SAPBEXexcBad7 4 3" xfId="37321"/>
    <cellStyle name="SAPBEXexcBad7 4 3 10" xfId="37322"/>
    <cellStyle name="SAPBEXexcBad7 4 3 11" xfId="37323"/>
    <cellStyle name="SAPBEXexcBad7 4 3 12" xfId="37324"/>
    <cellStyle name="SAPBEXexcBad7 4 3 13" xfId="37325"/>
    <cellStyle name="SAPBEXexcBad7 4 3 14" xfId="37326"/>
    <cellStyle name="SAPBEXexcBad7 4 3 15" xfId="37327"/>
    <cellStyle name="SAPBEXexcBad7 4 3 16" xfId="37328"/>
    <cellStyle name="SAPBEXexcBad7 4 3 17" xfId="37329"/>
    <cellStyle name="SAPBEXexcBad7 4 3 18" xfId="37330"/>
    <cellStyle name="SAPBEXexcBad7 4 3 19" xfId="37331"/>
    <cellStyle name="SAPBEXexcBad7 4 3 2" xfId="37332"/>
    <cellStyle name="SAPBEXexcBad7 4 3 20" xfId="37333"/>
    <cellStyle name="SAPBEXexcBad7 4 3 21" xfId="37334"/>
    <cellStyle name="SAPBEXexcBad7 4 3 22" xfId="37335"/>
    <cellStyle name="SAPBEXexcBad7 4 3 23" xfId="37336"/>
    <cellStyle name="SAPBEXexcBad7 4 3 24" xfId="37337"/>
    <cellStyle name="SAPBEXexcBad7 4 3 25" xfId="37338"/>
    <cellStyle name="SAPBEXexcBad7 4 3 26" xfId="37339"/>
    <cellStyle name="SAPBEXexcBad7 4 3 27" xfId="37340"/>
    <cellStyle name="SAPBEXexcBad7 4 3 28" xfId="37341"/>
    <cellStyle name="SAPBEXexcBad7 4 3 29" xfId="37342"/>
    <cellStyle name="SAPBEXexcBad7 4 3 3" xfId="37343"/>
    <cellStyle name="SAPBEXexcBad7 4 3 4" xfId="37344"/>
    <cellStyle name="SAPBEXexcBad7 4 3 5" xfId="37345"/>
    <cellStyle name="SAPBEXexcBad7 4 3 6" xfId="37346"/>
    <cellStyle name="SAPBEXexcBad7 4 3 7" xfId="37347"/>
    <cellStyle name="SAPBEXexcBad7 4 3 8" xfId="37348"/>
    <cellStyle name="SAPBEXexcBad7 4 3 9" xfId="37349"/>
    <cellStyle name="SAPBEXexcBad7 4 30" xfId="37350"/>
    <cellStyle name="SAPBEXexcBad7 4 31" xfId="37351"/>
    <cellStyle name="SAPBEXexcBad7 4 4" xfId="37352"/>
    <cellStyle name="SAPBEXexcBad7 4 5" xfId="37353"/>
    <cellStyle name="SAPBEXexcBad7 4 6" xfId="37354"/>
    <cellStyle name="SAPBEXexcBad7 4 7" xfId="37355"/>
    <cellStyle name="SAPBEXexcBad7 4 8" xfId="37356"/>
    <cellStyle name="SAPBEXexcBad7 4 9" xfId="37357"/>
    <cellStyle name="SAPBEXexcBad7 40" xfId="37358"/>
    <cellStyle name="SAPBEXexcBad7 41" xfId="37359"/>
    <cellStyle name="SAPBEXexcBad7 42" xfId="37360"/>
    <cellStyle name="SAPBEXexcBad7 43" xfId="37361"/>
    <cellStyle name="SAPBEXexcBad7 44" xfId="37362"/>
    <cellStyle name="SAPBEXexcBad7 5" xfId="37363"/>
    <cellStyle name="SAPBEXexcBad7 5 10" xfId="37364"/>
    <cellStyle name="SAPBEXexcBad7 5 11" xfId="37365"/>
    <cellStyle name="SAPBEXexcBad7 5 12" xfId="37366"/>
    <cellStyle name="SAPBEXexcBad7 5 13" xfId="37367"/>
    <cellStyle name="SAPBEXexcBad7 5 14" xfId="37368"/>
    <cellStyle name="SAPBEXexcBad7 5 15" xfId="37369"/>
    <cellStyle name="SAPBEXexcBad7 5 16" xfId="37370"/>
    <cellStyle name="SAPBEXexcBad7 5 17" xfId="37371"/>
    <cellStyle name="SAPBEXexcBad7 5 18" xfId="37372"/>
    <cellStyle name="SAPBEXexcBad7 5 19" xfId="37373"/>
    <cellStyle name="SAPBEXexcBad7 5 2" xfId="37374"/>
    <cellStyle name="SAPBEXexcBad7 5 2 10" xfId="37375"/>
    <cellStyle name="SAPBEXexcBad7 5 2 11" xfId="37376"/>
    <cellStyle name="SAPBEXexcBad7 5 2 12" xfId="37377"/>
    <cellStyle name="SAPBEXexcBad7 5 2 13" xfId="37378"/>
    <cellStyle name="SAPBEXexcBad7 5 2 14" xfId="37379"/>
    <cellStyle name="SAPBEXexcBad7 5 2 15" xfId="37380"/>
    <cellStyle name="SAPBEXexcBad7 5 2 16" xfId="37381"/>
    <cellStyle name="SAPBEXexcBad7 5 2 17" xfId="37382"/>
    <cellStyle name="SAPBEXexcBad7 5 2 18" xfId="37383"/>
    <cellStyle name="SAPBEXexcBad7 5 2 19" xfId="37384"/>
    <cellStyle name="SAPBEXexcBad7 5 2 2" xfId="37385"/>
    <cellStyle name="SAPBEXexcBad7 5 2 20" xfId="37386"/>
    <cellStyle name="SAPBEXexcBad7 5 2 21" xfId="37387"/>
    <cellStyle name="SAPBEXexcBad7 5 2 22" xfId="37388"/>
    <cellStyle name="SAPBEXexcBad7 5 2 23" xfId="37389"/>
    <cellStyle name="SAPBEXexcBad7 5 2 24" xfId="37390"/>
    <cellStyle name="SAPBEXexcBad7 5 2 25" xfId="37391"/>
    <cellStyle name="SAPBEXexcBad7 5 2 26" xfId="37392"/>
    <cellStyle name="SAPBEXexcBad7 5 2 27" xfId="37393"/>
    <cellStyle name="SAPBEXexcBad7 5 2 28" xfId="37394"/>
    <cellStyle name="SAPBEXexcBad7 5 2 29" xfId="37395"/>
    <cellStyle name="SAPBEXexcBad7 5 2 3" xfId="37396"/>
    <cellStyle name="SAPBEXexcBad7 5 2 4" xfId="37397"/>
    <cellStyle name="SAPBEXexcBad7 5 2 5" xfId="37398"/>
    <cellStyle name="SAPBEXexcBad7 5 2 6" xfId="37399"/>
    <cellStyle name="SAPBEXexcBad7 5 2 7" xfId="37400"/>
    <cellStyle name="SAPBEXexcBad7 5 2 8" xfId="37401"/>
    <cellStyle name="SAPBEXexcBad7 5 2 9" xfId="37402"/>
    <cellStyle name="SAPBEXexcBad7 5 20" xfId="37403"/>
    <cellStyle name="SAPBEXexcBad7 5 21" xfId="37404"/>
    <cellStyle name="SAPBEXexcBad7 5 22" xfId="37405"/>
    <cellStyle name="SAPBEXexcBad7 5 23" xfId="37406"/>
    <cellStyle name="SAPBEXexcBad7 5 24" xfId="37407"/>
    <cellStyle name="SAPBEXexcBad7 5 25" xfId="37408"/>
    <cellStyle name="SAPBEXexcBad7 5 26" xfId="37409"/>
    <cellStyle name="SAPBEXexcBad7 5 27" xfId="37410"/>
    <cellStyle name="SAPBEXexcBad7 5 28" xfId="37411"/>
    <cellStyle name="SAPBEXexcBad7 5 29" xfId="37412"/>
    <cellStyle name="SAPBEXexcBad7 5 3" xfId="37413"/>
    <cellStyle name="SAPBEXexcBad7 5 30" xfId="37414"/>
    <cellStyle name="SAPBEXexcBad7 5 4" xfId="37415"/>
    <cellStyle name="SAPBEXexcBad7 5 5" xfId="37416"/>
    <cellStyle name="SAPBEXexcBad7 5 6" xfId="37417"/>
    <cellStyle name="SAPBEXexcBad7 5 7" xfId="37418"/>
    <cellStyle name="SAPBEXexcBad7 5 8" xfId="37419"/>
    <cellStyle name="SAPBEXexcBad7 5 9" xfId="37420"/>
    <cellStyle name="SAPBEXexcBad7 6" xfId="37421"/>
    <cellStyle name="SAPBEXexcBad7 6 10" xfId="37422"/>
    <cellStyle name="SAPBEXexcBad7 6 11" xfId="37423"/>
    <cellStyle name="SAPBEXexcBad7 6 12" xfId="37424"/>
    <cellStyle name="SAPBEXexcBad7 6 13" xfId="37425"/>
    <cellStyle name="SAPBEXexcBad7 6 14" xfId="37426"/>
    <cellStyle name="SAPBEXexcBad7 6 15" xfId="37427"/>
    <cellStyle name="SAPBEXexcBad7 6 16" xfId="37428"/>
    <cellStyle name="SAPBEXexcBad7 6 17" xfId="37429"/>
    <cellStyle name="SAPBEXexcBad7 6 18" xfId="37430"/>
    <cellStyle name="SAPBEXexcBad7 6 19" xfId="37431"/>
    <cellStyle name="SAPBEXexcBad7 6 2" xfId="37432"/>
    <cellStyle name="SAPBEXexcBad7 6 2 10" xfId="37433"/>
    <cellStyle name="SAPBEXexcBad7 6 2 11" xfId="37434"/>
    <cellStyle name="SAPBEXexcBad7 6 2 12" xfId="37435"/>
    <cellStyle name="SAPBEXexcBad7 6 2 13" xfId="37436"/>
    <cellStyle name="SAPBEXexcBad7 6 2 14" xfId="37437"/>
    <cellStyle name="SAPBEXexcBad7 6 2 15" xfId="37438"/>
    <cellStyle name="SAPBEXexcBad7 6 2 16" xfId="37439"/>
    <cellStyle name="SAPBEXexcBad7 6 2 17" xfId="37440"/>
    <cellStyle name="SAPBEXexcBad7 6 2 18" xfId="37441"/>
    <cellStyle name="SAPBEXexcBad7 6 2 19" xfId="37442"/>
    <cellStyle name="SAPBEXexcBad7 6 2 2" xfId="37443"/>
    <cellStyle name="SAPBEXexcBad7 6 2 20" xfId="37444"/>
    <cellStyle name="SAPBEXexcBad7 6 2 21" xfId="37445"/>
    <cellStyle name="SAPBEXexcBad7 6 2 22" xfId="37446"/>
    <cellStyle name="SAPBEXexcBad7 6 2 23" xfId="37447"/>
    <cellStyle name="SAPBEXexcBad7 6 2 24" xfId="37448"/>
    <cellStyle name="SAPBEXexcBad7 6 2 25" xfId="37449"/>
    <cellStyle name="SAPBEXexcBad7 6 2 26" xfId="37450"/>
    <cellStyle name="SAPBEXexcBad7 6 2 27" xfId="37451"/>
    <cellStyle name="SAPBEXexcBad7 6 2 28" xfId="37452"/>
    <cellStyle name="SAPBEXexcBad7 6 2 29" xfId="37453"/>
    <cellStyle name="SAPBEXexcBad7 6 2 3" xfId="37454"/>
    <cellStyle name="SAPBEXexcBad7 6 2 4" xfId="37455"/>
    <cellStyle name="SAPBEXexcBad7 6 2 5" xfId="37456"/>
    <cellStyle name="SAPBEXexcBad7 6 2 6" xfId="37457"/>
    <cellStyle name="SAPBEXexcBad7 6 2 7" xfId="37458"/>
    <cellStyle name="SAPBEXexcBad7 6 2 8" xfId="37459"/>
    <cellStyle name="SAPBEXexcBad7 6 2 9" xfId="37460"/>
    <cellStyle name="SAPBEXexcBad7 6 20" xfId="37461"/>
    <cellStyle name="SAPBEXexcBad7 6 21" xfId="37462"/>
    <cellStyle name="SAPBEXexcBad7 6 22" xfId="37463"/>
    <cellStyle name="SAPBEXexcBad7 6 23" xfId="37464"/>
    <cellStyle name="SAPBEXexcBad7 6 24" xfId="37465"/>
    <cellStyle name="SAPBEXexcBad7 6 25" xfId="37466"/>
    <cellStyle name="SAPBEXexcBad7 6 26" xfId="37467"/>
    <cellStyle name="SAPBEXexcBad7 6 27" xfId="37468"/>
    <cellStyle name="SAPBEXexcBad7 6 28" xfId="37469"/>
    <cellStyle name="SAPBEXexcBad7 6 29" xfId="37470"/>
    <cellStyle name="SAPBEXexcBad7 6 3" xfId="37471"/>
    <cellStyle name="SAPBEXexcBad7 6 30" xfId="37472"/>
    <cellStyle name="SAPBEXexcBad7 6 4" xfId="37473"/>
    <cellStyle name="SAPBEXexcBad7 6 5" xfId="37474"/>
    <cellStyle name="SAPBEXexcBad7 6 6" xfId="37475"/>
    <cellStyle name="SAPBEXexcBad7 6 7" xfId="37476"/>
    <cellStyle name="SAPBEXexcBad7 6 8" xfId="37477"/>
    <cellStyle name="SAPBEXexcBad7 6 9" xfId="37478"/>
    <cellStyle name="SAPBEXexcBad7 7" xfId="37479"/>
    <cellStyle name="SAPBEXexcBad7 7 10" xfId="37480"/>
    <cellStyle name="SAPBEXexcBad7 7 11" xfId="37481"/>
    <cellStyle name="SAPBEXexcBad7 7 12" xfId="37482"/>
    <cellStyle name="SAPBEXexcBad7 7 13" xfId="37483"/>
    <cellStyle name="SAPBEXexcBad7 7 14" xfId="37484"/>
    <cellStyle name="SAPBEXexcBad7 7 15" xfId="37485"/>
    <cellStyle name="SAPBEXexcBad7 7 16" xfId="37486"/>
    <cellStyle name="SAPBEXexcBad7 7 17" xfId="37487"/>
    <cellStyle name="SAPBEXexcBad7 7 18" xfId="37488"/>
    <cellStyle name="SAPBEXexcBad7 7 19" xfId="37489"/>
    <cellStyle name="SAPBEXexcBad7 7 2" xfId="37490"/>
    <cellStyle name="SAPBEXexcBad7 7 2 10" xfId="37491"/>
    <cellStyle name="SAPBEXexcBad7 7 2 11" xfId="37492"/>
    <cellStyle name="SAPBEXexcBad7 7 2 12" xfId="37493"/>
    <cellStyle name="SAPBEXexcBad7 7 2 13" xfId="37494"/>
    <cellStyle name="SAPBEXexcBad7 7 2 14" xfId="37495"/>
    <cellStyle name="SAPBEXexcBad7 7 2 15" xfId="37496"/>
    <cellStyle name="SAPBEXexcBad7 7 2 16" xfId="37497"/>
    <cellStyle name="SAPBEXexcBad7 7 2 17" xfId="37498"/>
    <cellStyle name="SAPBEXexcBad7 7 2 18" xfId="37499"/>
    <cellStyle name="SAPBEXexcBad7 7 2 19" xfId="37500"/>
    <cellStyle name="SAPBEXexcBad7 7 2 2" xfId="37501"/>
    <cellStyle name="SAPBEXexcBad7 7 2 20" xfId="37502"/>
    <cellStyle name="SAPBEXexcBad7 7 2 21" xfId="37503"/>
    <cellStyle name="SAPBEXexcBad7 7 2 22" xfId="37504"/>
    <cellStyle name="SAPBEXexcBad7 7 2 23" xfId="37505"/>
    <cellStyle name="SAPBEXexcBad7 7 2 24" xfId="37506"/>
    <cellStyle name="SAPBEXexcBad7 7 2 25" xfId="37507"/>
    <cellStyle name="SAPBEXexcBad7 7 2 26" xfId="37508"/>
    <cellStyle name="SAPBEXexcBad7 7 2 27" xfId="37509"/>
    <cellStyle name="SAPBEXexcBad7 7 2 28" xfId="37510"/>
    <cellStyle name="SAPBEXexcBad7 7 2 29" xfId="37511"/>
    <cellStyle name="SAPBEXexcBad7 7 2 3" xfId="37512"/>
    <cellStyle name="SAPBEXexcBad7 7 2 4" xfId="37513"/>
    <cellStyle name="SAPBEXexcBad7 7 2 5" xfId="37514"/>
    <cellStyle name="SAPBEXexcBad7 7 2 6" xfId="37515"/>
    <cellStyle name="SAPBEXexcBad7 7 2 7" xfId="37516"/>
    <cellStyle name="SAPBEXexcBad7 7 2 8" xfId="37517"/>
    <cellStyle name="SAPBEXexcBad7 7 2 9" xfId="37518"/>
    <cellStyle name="SAPBEXexcBad7 7 20" xfId="37519"/>
    <cellStyle name="SAPBEXexcBad7 7 21" xfId="37520"/>
    <cellStyle name="SAPBEXexcBad7 7 22" xfId="37521"/>
    <cellStyle name="SAPBEXexcBad7 7 23" xfId="37522"/>
    <cellStyle name="SAPBEXexcBad7 7 24" xfId="37523"/>
    <cellStyle name="SAPBEXexcBad7 7 25" xfId="37524"/>
    <cellStyle name="SAPBEXexcBad7 7 26" xfId="37525"/>
    <cellStyle name="SAPBEXexcBad7 7 27" xfId="37526"/>
    <cellStyle name="SAPBEXexcBad7 7 28" xfId="37527"/>
    <cellStyle name="SAPBEXexcBad7 7 29" xfId="37528"/>
    <cellStyle name="SAPBEXexcBad7 7 3" xfId="37529"/>
    <cellStyle name="SAPBEXexcBad7 7 30" xfId="37530"/>
    <cellStyle name="SAPBEXexcBad7 7 4" xfId="37531"/>
    <cellStyle name="SAPBEXexcBad7 7 5" xfId="37532"/>
    <cellStyle name="SAPBEXexcBad7 7 6" xfId="37533"/>
    <cellStyle name="SAPBEXexcBad7 7 7" xfId="37534"/>
    <cellStyle name="SAPBEXexcBad7 7 8" xfId="37535"/>
    <cellStyle name="SAPBEXexcBad7 7 9" xfId="37536"/>
    <cellStyle name="SAPBEXexcBad7 8" xfId="37537"/>
    <cellStyle name="SAPBEXexcBad7 8 10" xfId="37538"/>
    <cellStyle name="SAPBEXexcBad7 8 11" xfId="37539"/>
    <cellStyle name="SAPBEXexcBad7 8 12" xfId="37540"/>
    <cellStyle name="SAPBEXexcBad7 8 13" xfId="37541"/>
    <cellStyle name="SAPBEXexcBad7 8 14" xfId="37542"/>
    <cellStyle name="SAPBEXexcBad7 8 15" xfId="37543"/>
    <cellStyle name="SAPBEXexcBad7 8 16" xfId="37544"/>
    <cellStyle name="SAPBEXexcBad7 8 17" xfId="37545"/>
    <cellStyle name="SAPBEXexcBad7 8 18" xfId="37546"/>
    <cellStyle name="SAPBEXexcBad7 8 19" xfId="37547"/>
    <cellStyle name="SAPBEXexcBad7 8 2" xfId="37548"/>
    <cellStyle name="SAPBEXexcBad7 8 2 10" xfId="37549"/>
    <cellStyle name="SAPBEXexcBad7 8 2 11" xfId="37550"/>
    <cellStyle name="SAPBEXexcBad7 8 2 12" xfId="37551"/>
    <cellStyle name="SAPBEXexcBad7 8 2 13" xfId="37552"/>
    <cellStyle name="SAPBEXexcBad7 8 2 14" xfId="37553"/>
    <cellStyle name="SAPBEXexcBad7 8 2 15" xfId="37554"/>
    <cellStyle name="SAPBEXexcBad7 8 2 16" xfId="37555"/>
    <cellStyle name="SAPBEXexcBad7 8 2 17" xfId="37556"/>
    <cellStyle name="SAPBEXexcBad7 8 2 18" xfId="37557"/>
    <cellStyle name="SAPBEXexcBad7 8 2 19" xfId="37558"/>
    <cellStyle name="SAPBEXexcBad7 8 2 2" xfId="37559"/>
    <cellStyle name="SAPBEXexcBad7 8 2 20" xfId="37560"/>
    <cellStyle name="SAPBEXexcBad7 8 2 21" xfId="37561"/>
    <cellStyle name="SAPBEXexcBad7 8 2 22" xfId="37562"/>
    <cellStyle name="SAPBEXexcBad7 8 2 23" xfId="37563"/>
    <cellStyle name="SAPBEXexcBad7 8 2 24" xfId="37564"/>
    <cellStyle name="SAPBEXexcBad7 8 2 25" xfId="37565"/>
    <cellStyle name="SAPBEXexcBad7 8 2 26" xfId="37566"/>
    <cellStyle name="SAPBEXexcBad7 8 2 27" xfId="37567"/>
    <cellStyle name="SAPBEXexcBad7 8 2 28" xfId="37568"/>
    <cellStyle name="SAPBEXexcBad7 8 2 29" xfId="37569"/>
    <cellStyle name="SAPBEXexcBad7 8 2 3" xfId="37570"/>
    <cellStyle name="SAPBEXexcBad7 8 2 4" xfId="37571"/>
    <cellStyle name="SAPBEXexcBad7 8 2 5" xfId="37572"/>
    <cellStyle name="SAPBEXexcBad7 8 2 6" xfId="37573"/>
    <cellStyle name="SAPBEXexcBad7 8 2 7" xfId="37574"/>
    <cellStyle name="SAPBEXexcBad7 8 2 8" xfId="37575"/>
    <cellStyle name="SAPBEXexcBad7 8 2 9" xfId="37576"/>
    <cellStyle name="SAPBEXexcBad7 8 20" xfId="37577"/>
    <cellStyle name="SAPBEXexcBad7 8 21" xfId="37578"/>
    <cellStyle name="SAPBEXexcBad7 8 22" xfId="37579"/>
    <cellStyle name="SAPBEXexcBad7 8 23" xfId="37580"/>
    <cellStyle name="SAPBEXexcBad7 8 24" xfId="37581"/>
    <cellStyle name="SAPBEXexcBad7 8 25" xfId="37582"/>
    <cellStyle name="SAPBEXexcBad7 8 26" xfId="37583"/>
    <cellStyle name="SAPBEXexcBad7 8 27" xfId="37584"/>
    <cellStyle name="SAPBEXexcBad7 8 28" xfId="37585"/>
    <cellStyle name="SAPBEXexcBad7 8 29" xfId="37586"/>
    <cellStyle name="SAPBEXexcBad7 8 3" xfId="37587"/>
    <cellStyle name="SAPBEXexcBad7 8 30" xfId="37588"/>
    <cellStyle name="SAPBEXexcBad7 8 4" xfId="37589"/>
    <cellStyle name="SAPBEXexcBad7 8 5" xfId="37590"/>
    <cellStyle name="SAPBEXexcBad7 8 6" xfId="37591"/>
    <cellStyle name="SAPBEXexcBad7 8 7" xfId="37592"/>
    <cellStyle name="SAPBEXexcBad7 8 8" xfId="37593"/>
    <cellStyle name="SAPBEXexcBad7 8 9" xfId="37594"/>
    <cellStyle name="SAPBEXexcBad7 9" xfId="37595"/>
    <cellStyle name="SAPBEXexcBad7 9 10" xfId="37596"/>
    <cellStyle name="SAPBEXexcBad7 9 11" xfId="37597"/>
    <cellStyle name="SAPBEXexcBad7 9 12" xfId="37598"/>
    <cellStyle name="SAPBEXexcBad7 9 13" xfId="37599"/>
    <cellStyle name="SAPBEXexcBad7 9 14" xfId="37600"/>
    <cellStyle name="SAPBEXexcBad7 9 15" xfId="37601"/>
    <cellStyle name="SAPBEXexcBad7 9 16" xfId="37602"/>
    <cellStyle name="SAPBEXexcBad7 9 17" xfId="37603"/>
    <cellStyle name="SAPBEXexcBad7 9 18" xfId="37604"/>
    <cellStyle name="SAPBEXexcBad7 9 19" xfId="37605"/>
    <cellStyle name="SAPBEXexcBad7 9 2" xfId="37606"/>
    <cellStyle name="SAPBEXexcBad7 9 2 10" xfId="37607"/>
    <cellStyle name="SAPBEXexcBad7 9 2 11" xfId="37608"/>
    <cellStyle name="SAPBEXexcBad7 9 2 12" xfId="37609"/>
    <cellStyle name="SAPBEXexcBad7 9 2 13" xfId="37610"/>
    <cellStyle name="SAPBEXexcBad7 9 2 14" xfId="37611"/>
    <cellStyle name="SAPBEXexcBad7 9 2 15" xfId="37612"/>
    <cellStyle name="SAPBEXexcBad7 9 2 16" xfId="37613"/>
    <cellStyle name="SAPBEXexcBad7 9 2 17" xfId="37614"/>
    <cellStyle name="SAPBEXexcBad7 9 2 18" xfId="37615"/>
    <cellStyle name="SAPBEXexcBad7 9 2 19" xfId="37616"/>
    <cellStyle name="SAPBEXexcBad7 9 2 2" xfId="37617"/>
    <cellStyle name="SAPBEXexcBad7 9 2 20" xfId="37618"/>
    <cellStyle name="SAPBEXexcBad7 9 2 21" xfId="37619"/>
    <cellStyle name="SAPBEXexcBad7 9 2 22" xfId="37620"/>
    <cellStyle name="SAPBEXexcBad7 9 2 23" xfId="37621"/>
    <cellStyle name="SAPBEXexcBad7 9 2 24" xfId="37622"/>
    <cellStyle name="SAPBEXexcBad7 9 2 25" xfId="37623"/>
    <cellStyle name="SAPBEXexcBad7 9 2 26" xfId="37624"/>
    <cellStyle name="SAPBEXexcBad7 9 2 27" xfId="37625"/>
    <cellStyle name="SAPBEXexcBad7 9 2 28" xfId="37626"/>
    <cellStyle name="SAPBEXexcBad7 9 2 29" xfId="37627"/>
    <cellStyle name="SAPBEXexcBad7 9 2 3" xfId="37628"/>
    <cellStyle name="SAPBEXexcBad7 9 2 4" xfId="37629"/>
    <cellStyle name="SAPBEXexcBad7 9 2 5" xfId="37630"/>
    <cellStyle name="SAPBEXexcBad7 9 2 6" xfId="37631"/>
    <cellStyle name="SAPBEXexcBad7 9 2 7" xfId="37632"/>
    <cellStyle name="SAPBEXexcBad7 9 2 8" xfId="37633"/>
    <cellStyle name="SAPBEXexcBad7 9 2 9" xfId="37634"/>
    <cellStyle name="SAPBEXexcBad7 9 20" xfId="37635"/>
    <cellStyle name="SAPBEXexcBad7 9 21" xfId="37636"/>
    <cellStyle name="SAPBEXexcBad7 9 22" xfId="37637"/>
    <cellStyle name="SAPBEXexcBad7 9 23" xfId="37638"/>
    <cellStyle name="SAPBEXexcBad7 9 24" xfId="37639"/>
    <cellStyle name="SAPBEXexcBad7 9 25" xfId="37640"/>
    <cellStyle name="SAPBEXexcBad7 9 26" xfId="37641"/>
    <cellStyle name="SAPBEXexcBad7 9 27" xfId="37642"/>
    <cellStyle name="SAPBEXexcBad7 9 28" xfId="37643"/>
    <cellStyle name="SAPBEXexcBad7 9 29" xfId="37644"/>
    <cellStyle name="SAPBEXexcBad7 9 3" xfId="37645"/>
    <cellStyle name="SAPBEXexcBad7 9 30" xfId="37646"/>
    <cellStyle name="SAPBEXexcBad7 9 4" xfId="37647"/>
    <cellStyle name="SAPBEXexcBad7 9 5" xfId="37648"/>
    <cellStyle name="SAPBEXexcBad7 9 6" xfId="37649"/>
    <cellStyle name="SAPBEXexcBad7 9 7" xfId="37650"/>
    <cellStyle name="SAPBEXexcBad7 9 8" xfId="37651"/>
    <cellStyle name="SAPBEXexcBad7 9 9" xfId="37652"/>
    <cellStyle name="SAPBEXexcBad8" xfId="37653"/>
    <cellStyle name="SAPBEXexcBad8 10" xfId="37654"/>
    <cellStyle name="SAPBEXexcBad8 10 10" xfId="37655"/>
    <cellStyle name="SAPBEXexcBad8 10 11" xfId="37656"/>
    <cellStyle name="SAPBEXexcBad8 10 12" xfId="37657"/>
    <cellStyle name="SAPBEXexcBad8 10 13" xfId="37658"/>
    <cellStyle name="SAPBEXexcBad8 10 14" xfId="37659"/>
    <cellStyle name="SAPBEXexcBad8 10 15" xfId="37660"/>
    <cellStyle name="SAPBEXexcBad8 10 16" xfId="37661"/>
    <cellStyle name="SAPBEXexcBad8 10 17" xfId="37662"/>
    <cellStyle name="SAPBEXexcBad8 10 18" xfId="37663"/>
    <cellStyle name="SAPBEXexcBad8 10 19" xfId="37664"/>
    <cellStyle name="SAPBEXexcBad8 10 2" xfId="37665"/>
    <cellStyle name="SAPBEXexcBad8 10 2 10" xfId="37666"/>
    <cellStyle name="SAPBEXexcBad8 10 2 11" xfId="37667"/>
    <cellStyle name="SAPBEXexcBad8 10 2 12" xfId="37668"/>
    <cellStyle name="SAPBEXexcBad8 10 2 13" xfId="37669"/>
    <cellStyle name="SAPBEXexcBad8 10 2 14" xfId="37670"/>
    <cellStyle name="SAPBEXexcBad8 10 2 15" xfId="37671"/>
    <cellStyle name="SAPBEXexcBad8 10 2 16" xfId="37672"/>
    <cellStyle name="SAPBEXexcBad8 10 2 17" xfId="37673"/>
    <cellStyle name="SAPBEXexcBad8 10 2 18" xfId="37674"/>
    <cellStyle name="SAPBEXexcBad8 10 2 19" xfId="37675"/>
    <cellStyle name="SAPBEXexcBad8 10 2 2" xfId="37676"/>
    <cellStyle name="SAPBEXexcBad8 10 2 20" xfId="37677"/>
    <cellStyle name="SAPBEXexcBad8 10 2 21" xfId="37678"/>
    <cellStyle name="SAPBEXexcBad8 10 2 22" xfId="37679"/>
    <cellStyle name="SAPBEXexcBad8 10 2 23" xfId="37680"/>
    <cellStyle name="SAPBEXexcBad8 10 2 24" xfId="37681"/>
    <cellStyle name="SAPBEXexcBad8 10 2 25" xfId="37682"/>
    <cellStyle name="SAPBEXexcBad8 10 2 26" xfId="37683"/>
    <cellStyle name="SAPBEXexcBad8 10 2 27" xfId="37684"/>
    <cellStyle name="SAPBEXexcBad8 10 2 28" xfId="37685"/>
    <cellStyle name="SAPBEXexcBad8 10 2 29" xfId="37686"/>
    <cellStyle name="SAPBEXexcBad8 10 2 3" xfId="37687"/>
    <cellStyle name="SAPBEXexcBad8 10 2 4" xfId="37688"/>
    <cellStyle name="SAPBEXexcBad8 10 2 5" xfId="37689"/>
    <cellStyle name="SAPBEXexcBad8 10 2 6" xfId="37690"/>
    <cellStyle name="SAPBEXexcBad8 10 2 7" xfId="37691"/>
    <cellStyle name="SAPBEXexcBad8 10 2 8" xfId="37692"/>
    <cellStyle name="SAPBEXexcBad8 10 2 9" xfId="37693"/>
    <cellStyle name="SAPBEXexcBad8 10 20" xfId="37694"/>
    <cellStyle name="SAPBEXexcBad8 10 21" xfId="37695"/>
    <cellStyle name="SAPBEXexcBad8 10 22" xfId="37696"/>
    <cellStyle name="SAPBEXexcBad8 10 23" xfId="37697"/>
    <cellStyle name="SAPBEXexcBad8 10 24" xfId="37698"/>
    <cellStyle name="SAPBEXexcBad8 10 25" xfId="37699"/>
    <cellStyle name="SAPBEXexcBad8 10 26" xfId="37700"/>
    <cellStyle name="SAPBEXexcBad8 10 27" xfId="37701"/>
    <cellStyle name="SAPBEXexcBad8 10 28" xfId="37702"/>
    <cellStyle name="SAPBEXexcBad8 10 29" xfId="37703"/>
    <cellStyle name="SAPBEXexcBad8 10 3" xfId="37704"/>
    <cellStyle name="SAPBEXexcBad8 10 30" xfId="37705"/>
    <cellStyle name="SAPBEXexcBad8 10 4" xfId="37706"/>
    <cellStyle name="SAPBEXexcBad8 10 5" xfId="37707"/>
    <cellStyle name="SAPBEXexcBad8 10 6" xfId="37708"/>
    <cellStyle name="SAPBEXexcBad8 10 7" xfId="37709"/>
    <cellStyle name="SAPBEXexcBad8 10 8" xfId="37710"/>
    <cellStyle name="SAPBEXexcBad8 10 9" xfId="37711"/>
    <cellStyle name="SAPBEXexcBad8 11" xfId="37712"/>
    <cellStyle name="SAPBEXexcBad8 11 10" xfId="37713"/>
    <cellStyle name="SAPBEXexcBad8 11 11" xfId="37714"/>
    <cellStyle name="SAPBEXexcBad8 11 12" xfId="37715"/>
    <cellStyle name="SAPBEXexcBad8 11 13" xfId="37716"/>
    <cellStyle name="SAPBEXexcBad8 11 14" xfId="37717"/>
    <cellStyle name="SAPBEXexcBad8 11 15" xfId="37718"/>
    <cellStyle name="SAPBEXexcBad8 11 16" xfId="37719"/>
    <cellStyle name="SAPBEXexcBad8 11 17" xfId="37720"/>
    <cellStyle name="SAPBEXexcBad8 11 18" xfId="37721"/>
    <cellStyle name="SAPBEXexcBad8 11 19" xfId="37722"/>
    <cellStyle name="SAPBEXexcBad8 11 2" xfId="37723"/>
    <cellStyle name="SAPBEXexcBad8 11 2 10" xfId="37724"/>
    <cellStyle name="SAPBEXexcBad8 11 2 11" xfId="37725"/>
    <cellStyle name="SAPBEXexcBad8 11 2 12" xfId="37726"/>
    <cellStyle name="SAPBEXexcBad8 11 2 13" xfId="37727"/>
    <cellStyle name="SAPBEXexcBad8 11 2 14" xfId="37728"/>
    <cellStyle name="SAPBEXexcBad8 11 2 15" xfId="37729"/>
    <cellStyle name="SAPBEXexcBad8 11 2 16" xfId="37730"/>
    <cellStyle name="SAPBEXexcBad8 11 2 17" xfId="37731"/>
    <cellStyle name="SAPBEXexcBad8 11 2 18" xfId="37732"/>
    <cellStyle name="SAPBEXexcBad8 11 2 19" xfId="37733"/>
    <cellStyle name="SAPBEXexcBad8 11 2 2" xfId="37734"/>
    <cellStyle name="SAPBEXexcBad8 11 2 20" xfId="37735"/>
    <cellStyle name="SAPBEXexcBad8 11 2 21" xfId="37736"/>
    <cellStyle name="SAPBEXexcBad8 11 2 22" xfId="37737"/>
    <cellStyle name="SAPBEXexcBad8 11 2 23" xfId="37738"/>
    <cellStyle name="SAPBEXexcBad8 11 2 24" xfId="37739"/>
    <cellStyle name="SAPBEXexcBad8 11 2 25" xfId="37740"/>
    <cellStyle name="SAPBEXexcBad8 11 2 26" xfId="37741"/>
    <cellStyle name="SAPBEXexcBad8 11 2 27" xfId="37742"/>
    <cellStyle name="SAPBEXexcBad8 11 2 28" xfId="37743"/>
    <cellStyle name="SAPBEXexcBad8 11 2 29" xfId="37744"/>
    <cellStyle name="SAPBEXexcBad8 11 2 3" xfId="37745"/>
    <cellStyle name="SAPBEXexcBad8 11 2 4" xfId="37746"/>
    <cellStyle name="SAPBEXexcBad8 11 2 5" xfId="37747"/>
    <cellStyle name="SAPBEXexcBad8 11 2 6" xfId="37748"/>
    <cellStyle name="SAPBEXexcBad8 11 2 7" xfId="37749"/>
    <cellStyle name="SAPBEXexcBad8 11 2 8" xfId="37750"/>
    <cellStyle name="SAPBEXexcBad8 11 2 9" xfId="37751"/>
    <cellStyle name="SAPBEXexcBad8 11 20" xfId="37752"/>
    <cellStyle name="SAPBEXexcBad8 11 21" xfId="37753"/>
    <cellStyle name="SAPBEXexcBad8 11 22" xfId="37754"/>
    <cellStyle name="SAPBEXexcBad8 11 23" xfId="37755"/>
    <cellStyle name="SAPBEXexcBad8 11 24" xfId="37756"/>
    <cellStyle name="SAPBEXexcBad8 11 25" xfId="37757"/>
    <cellStyle name="SAPBEXexcBad8 11 26" xfId="37758"/>
    <cellStyle name="SAPBEXexcBad8 11 27" xfId="37759"/>
    <cellStyle name="SAPBEXexcBad8 11 28" xfId="37760"/>
    <cellStyle name="SAPBEXexcBad8 11 29" xfId="37761"/>
    <cellStyle name="SAPBEXexcBad8 11 3" xfId="37762"/>
    <cellStyle name="SAPBEXexcBad8 11 30" xfId="37763"/>
    <cellStyle name="SAPBEXexcBad8 11 4" xfId="37764"/>
    <cellStyle name="SAPBEXexcBad8 11 5" xfId="37765"/>
    <cellStyle name="SAPBEXexcBad8 11 6" xfId="37766"/>
    <cellStyle name="SAPBEXexcBad8 11 7" xfId="37767"/>
    <cellStyle name="SAPBEXexcBad8 11 8" xfId="37768"/>
    <cellStyle name="SAPBEXexcBad8 11 9" xfId="37769"/>
    <cellStyle name="SAPBEXexcBad8 12" xfId="37770"/>
    <cellStyle name="SAPBEXexcBad8 12 10" xfId="37771"/>
    <cellStyle name="SAPBEXexcBad8 12 11" xfId="37772"/>
    <cellStyle name="SAPBEXexcBad8 12 12" xfId="37773"/>
    <cellStyle name="SAPBEXexcBad8 12 13" xfId="37774"/>
    <cellStyle name="SAPBEXexcBad8 12 14" xfId="37775"/>
    <cellStyle name="SAPBEXexcBad8 12 15" xfId="37776"/>
    <cellStyle name="SAPBEXexcBad8 12 16" xfId="37777"/>
    <cellStyle name="SAPBEXexcBad8 12 17" xfId="37778"/>
    <cellStyle name="SAPBEXexcBad8 12 18" xfId="37779"/>
    <cellStyle name="SAPBEXexcBad8 12 19" xfId="37780"/>
    <cellStyle name="SAPBEXexcBad8 12 2" xfId="37781"/>
    <cellStyle name="SAPBEXexcBad8 12 2 10" xfId="37782"/>
    <cellStyle name="SAPBEXexcBad8 12 2 11" xfId="37783"/>
    <cellStyle name="SAPBEXexcBad8 12 2 12" xfId="37784"/>
    <cellStyle name="SAPBEXexcBad8 12 2 13" xfId="37785"/>
    <cellStyle name="SAPBEXexcBad8 12 2 14" xfId="37786"/>
    <cellStyle name="SAPBEXexcBad8 12 2 15" xfId="37787"/>
    <cellStyle name="SAPBEXexcBad8 12 2 16" xfId="37788"/>
    <cellStyle name="SAPBEXexcBad8 12 2 17" xfId="37789"/>
    <cellStyle name="SAPBEXexcBad8 12 2 18" xfId="37790"/>
    <cellStyle name="SAPBEXexcBad8 12 2 19" xfId="37791"/>
    <cellStyle name="SAPBEXexcBad8 12 2 2" xfId="37792"/>
    <cellStyle name="SAPBEXexcBad8 12 2 20" xfId="37793"/>
    <cellStyle name="SAPBEXexcBad8 12 2 21" xfId="37794"/>
    <cellStyle name="SAPBEXexcBad8 12 2 22" xfId="37795"/>
    <cellStyle name="SAPBEXexcBad8 12 2 23" xfId="37796"/>
    <cellStyle name="SAPBEXexcBad8 12 2 24" xfId="37797"/>
    <cellStyle name="SAPBEXexcBad8 12 2 25" xfId="37798"/>
    <cellStyle name="SAPBEXexcBad8 12 2 26" xfId="37799"/>
    <cellStyle name="SAPBEXexcBad8 12 2 27" xfId="37800"/>
    <cellStyle name="SAPBEXexcBad8 12 2 28" xfId="37801"/>
    <cellStyle name="SAPBEXexcBad8 12 2 29" xfId="37802"/>
    <cellStyle name="SAPBEXexcBad8 12 2 3" xfId="37803"/>
    <cellStyle name="SAPBEXexcBad8 12 2 4" xfId="37804"/>
    <cellStyle name="SAPBEXexcBad8 12 2 5" xfId="37805"/>
    <cellStyle name="SAPBEXexcBad8 12 2 6" xfId="37806"/>
    <cellStyle name="SAPBEXexcBad8 12 2 7" xfId="37807"/>
    <cellStyle name="SAPBEXexcBad8 12 2 8" xfId="37808"/>
    <cellStyle name="SAPBEXexcBad8 12 2 9" xfId="37809"/>
    <cellStyle name="SAPBEXexcBad8 12 20" xfId="37810"/>
    <cellStyle name="SAPBEXexcBad8 12 21" xfId="37811"/>
    <cellStyle name="SAPBEXexcBad8 12 22" xfId="37812"/>
    <cellStyle name="SAPBEXexcBad8 12 23" xfId="37813"/>
    <cellStyle name="SAPBEXexcBad8 12 24" xfId="37814"/>
    <cellStyle name="SAPBEXexcBad8 12 25" xfId="37815"/>
    <cellStyle name="SAPBEXexcBad8 12 26" xfId="37816"/>
    <cellStyle name="SAPBEXexcBad8 12 27" xfId="37817"/>
    <cellStyle name="SAPBEXexcBad8 12 28" xfId="37818"/>
    <cellStyle name="SAPBEXexcBad8 12 29" xfId="37819"/>
    <cellStyle name="SAPBEXexcBad8 12 3" xfId="37820"/>
    <cellStyle name="SAPBEXexcBad8 12 30" xfId="37821"/>
    <cellStyle name="SAPBEXexcBad8 12 4" xfId="37822"/>
    <cellStyle name="SAPBEXexcBad8 12 5" xfId="37823"/>
    <cellStyle name="SAPBEXexcBad8 12 6" xfId="37824"/>
    <cellStyle name="SAPBEXexcBad8 12 7" xfId="37825"/>
    <cellStyle name="SAPBEXexcBad8 12 8" xfId="37826"/>
    <cellStyle name="SAPBEXexcBad8 12 9" xfId="37827"/>
    <cellStyle name="SAPBEXexcBad8 13" xfId="37828"/>
    <cellStyle name="SAPBEXexcBad8 13 10" xfId="37829"/>
    <cellStyle name="SAPBEXexcBad8 13 11" xfId="37830"/>
    <cellStyle name="SAPBEXexcBad8 13 12" xfId="37831"/>
    <cellStyle name="SAPBEXexcBad8 13 13" xfId="37832"/>
    <cellStyle name="SAPBEXexcBad8 13 14" xfId="37833"/>
    <cellStyle name="SAPBEXexcBad8 13 15" xfId="37834"/>
    <cellStyle name="SAPBEXexcBad8 13 16" xfId="37835"/>
    <cellStyle name="SAPBEXexcBad8 13 17" xfId="37836"/>
    <cellStyle name="SAPBEXexcBad8 13 18" xfId="37837"/>
    <cellStyle name="SAPBEXexcBad8 13 19" xfId="37838"/>
    <cellStyle name="SAPBEXexcBad8 13 2" xfId="37839"/>
    <cellStyle name="SAPBEXexcBad8 13 2 10" xfId="37840"/>
    <cellStyle name="SAPBEXexcBad8 13 2 11" xfId="37841"/>
    <cellStyle name="SAPBEXexcBad8 13 2 12" xfId="37842"/>
    <cellStyle name="SAPBEXexcBad8 13 2 13" xfId="37843"/>
    <cellStyle name="SAPBEXexcBad8 13 2 14" xfId="37844"/>
    <cellStyle name="SAPBEXexcBad8 13 2 15" xfId="37845"/>
    <cellStyle name="SAPBEXexcBad8 13 2 16" xfId="37846"/>
    <cellStyle name="SAPBEXexcBad8 13 2 17" xfId="37847"/>
    <cellStyle name="SAPBEXexcBad8 13 2 18" xfId="37848"/>
    <cellStyle name="SAPBEXexcBad8 13 2 19" xfId="37849"/>
    <cellStyle name="SAPBEXexcBad8 13 2 2" xfId="37850"/>
    <cellStyle name="SAPBEXexcBad8 13 2 20" xfId="37851"/>
    <cellStyle name="SAPBEXexcBad8 13 2 21" xfId="37852"/>
    <cellStyle name="SAPBEXexcBad8 13 2 22" xfId="37853"/>
    <cellStyle name="SAPBEXexcBad8 13 2 23" xfId="37854"/>
    <cellStyle name="SAPBEXexcBad8 13 2 24" xfId="37855"/>
    <cellStyle name="SAPBEXexcBad8 13 2 25" xfId="37856"/>
    <cellStyle name="SAPBEXexcBad8 13 2 26" xfId="37857"/>
    <cellStyle name="SAPBEXexcBad8 13 2 27" xfId="37858"/>
    <cellStyle name="SAPBEXexcBad8 13 2 28" xfId="37859"/>
    <cellStyle name="SAPBEXexcBad8 13 2 29" xfId="37860"/>
    <cellStyle name="SAPBEXexcBad8 13 2 3" xfId="37861"/>
    <cellStyle name="SAPBEXexcBad8 13 2 4" xfId="37862"/>
    <cellStyle name="SAPBEXexcBad8 13 2 5" xfId="37863"/>
    <cellStyle name="SAPBEXexcBad8 13 2 6" xfId="37864"/>
    <cellStyle name="SAPBEXexcBad8 13 2 7" xfId="37865"/>
    <cellStyle name="SAPBEXexcBad8 13 2 8" xfId="37866"/>
    <cellStyle name="SAPBEXexcBad8 13 2 9" xfId="37867"/>
    <cellStyle name="SAPBEXexcBad8 13 20" xfId="37868"/>
    <cellStyle name="SAPBEXexcBad8 13 21" xfId="37869"/>
    <cellStyle name="SAPBEXexcBad8 13 22" xfId="37870"/>
    <cellStyle name="SAPBEXexcBad8 13 23" xfId="37871"/>
    <cellStyle name="SAPBEXexcBad8 13 24" xfId="37872"/>
    <cellStyle name="SAPBEXexcBad8 13 25" xfId="37873"/>
    <cellStyle name="SAPBEXexcBad8 13 26" xfId="37874"/>
    <cellStyle name="SAPBEXexcBad8 13 27" xfId="37875"/>
    <cellStyle name="SAPBEXexcBad8 13 28" xfId="37876"/>
    <cellStyle name="SAPBEXexcBad8 13 29" xfId="37877"/>
    <cellStyle name="SAPBEXexcBad8 13 3" xfId="37878"/>
    <cellStyle name="SAPBEXexcBad8 13 30" xfId="37879"/>
    <cellStyle name="SAPBEXexcBad8 13 4" xfId="37880"/>
    <cellStyle name="SAPBEXexcBad8 13 5" xfId="37881"/>
    <cellStyle name="SAPBEXexcBad8 13 6" xfId="37882"/>
    <cellStyle name="SAPBEXexcBad8 13 7" xfId="37883"/>
    <cellStyle name="SAPBEXexcBad8 13 8" xfId="37884"/>
    <cellStyle name="SAPBEXexcBad8 13 9" xfId="37885"/>
    <cellStyle name="SAPBEXexcBad8 14" xfId="37886"/>
    <cellStyle name="SAPBEXexcBad8 14 10" xfId="37887"/>
    <cellStyle name="SAPBEXexcBad8 14 11" xfId="37888"/>
    <cellStyle name="SAPBEXexcBad8 14 12" xfId="37889"/>
    <cellStyle name="SAPBEXexcBad8 14 13" xfId="37890"/>
    <cellStyle name="SAPBEXexcBad8 14 14" xfId="37891"/>
    <cellStyle name="SAPBEXexcBad8 14 15" xfId="37892"/>
    <cellStyle name="SAPBEXexcBad8 14 16" xfId="37893"/>
    <cellStyle name="SAPBEXexcBad8 14 17" xfId="37894"/>
    <cellStyle name="SAPBEXexcBad8 14 18" xfId="37895"/>
    <cellStyle name="SAPBEXexcBad8 14 19" xfId="37896"/>
    <cellStyle name="SAPBEXexcBad8 14 2" xfId="37897"/>
    <cellStyle name="SAPBEXexcBad8 14 2 10" xfId="37898"/>
    <cellStyle name="SAPBEXexcBad8 14 2 11" xfId="37899"/>
    <cellStyle name="SAPBEXexcBad8 14 2 12" xfId="37900"/>
    <cellStyle name="SAPBEXexcBad8 14 2 13" xfId="37901"/>
    <cellStyle name="SAPBEXexcBad8 14 2 14" xfId="37902"/>
    <cellStyle name="SAPBEXexcBad8 14 2 15" xfId="37903"/>
    <cellStyle name="SAPBEXexcBad8 14 2 16" xfId="37904"/>
    <cellStyle name="SAPBEXexcBad8 14 2 17" xfId="37905"/>
    <cellStyle name="SAPBEXexcBad8 14 2 18" xfId="37906"/>
    <cellStyle name="SAPBEXexcBad8 14 2 19" xfId="37907"/>
    <cellStyle name="SAPBEXexcBad8 14 2 2" xfId="37908"/>
    <cellStyle name="SAPBEXexcBad8 14 2 20" xfId="37909"/>
    <cellStyle name="SAPBEXexcBad8 14 2 21" xfId="37910"/>
    <cellStyle name="SAPBEXexcBad8 14 2 22" xfId="37911"/>
    <cellStyle name="SAPBEXexcBad8 14 2 23" xfId="37912"/>
    <cellStyle name="SAPBEXexcBad8 14 2 24" xfId="37913"/>
    <cellStyle name="SAPBEXexcBad8 14 2 25" xfId="37914"/>
    <cellStyle name="SAPBEXexcBad8 14 2 26" xfId="37915"/>
    <cellStyle name="SAPBEXexcBad8 14 2 27" xfId="37916"/>
    <cellStyle name="SAPBEXexcBad8 14 2 28" xfId="37917"/>
    <cellStyle name="SAPBEXexcBad8 14 2 29" xfId="37918"/>
    <cellStyle name="SAPBEXexcBad8 14 2 3" xfId="37919"/>
    <cellStyle name="SAPBEXexcBad8 14 2 4" xfId="37920"/>
    <cellStyle name="SAPBEXexcBad8 14 2 5" xfId="37921"/>
    <cellStyle name="SAPBEXexcBad8 14 2 6" xfId="37922"/>
    <cellStyle name="SAPBEXexcBad8 14 2 7" xfId="37923"/>
    <cellStyle name="SAPBEXexcBad8 14 2 8" xfId="37924"/>
    <cellStyle name="SAPBEXexcBad8 14 2 9" xfId="37925"/>
    <cellStyle name="SAPBEXexcBad8 14 20" xfId="37926"/>
    <cellStyle name="SAPBEXexcBad8 14 21" xfId="37927"/>
    <cellStyle name="SAPBEXexcBad8 14 22" xfId="37928"/>
    <cellStyle name="SAPBEXexcBad8 14 23" xfId="37929"/>
    <cellStyle name="SAPBEXexcBad8 14 24" xfId="37930"/>
    <cellStyle name="SAPBEXexcBad8 14 25" xfId="37931"/>
    <cellStyle name="SAPBEXexcBad8 14 26" xfId="37932"/>
    <cellStyle name="SAPBEXexcBad8 14 27" xfId="37933"/>
    <cellStyle name="SAPBEXexcBad8 14 28" xfId="37934"/>
    <cellStyle name="SAPBEXexcBad8 14 29" xfId="37935"/>
    <cellStyle name="SAPBEXexcBad8 14 3" xfId="37936"/>
    <cellStyle name="SAPBEXexcBad8 14 30" xfId="37937"/>
    <cellStyle name="SAPBEXexcBad8 14 4" xfId="37938"/>
    <cellStyle name="SAPBEXexcBad8 14 5" xfId="37939"/>
    <cellStyle name="SAPBEXexcBad8 14 6" xfId="37940"/>
    <cellStyle name="SAPBEXexcBad8 14 7" xfId="37941"/>
    <cellStyle name="SAPBEXexcBad8 14 8" xfId="37942"/>
    <cellStyle name="SAPBEXexcBad8 14 9" xfId="37943"/>
    <cellStyle name="SAPBEXexcBad8 15" xfId="37944"/>
    <cellStyle name="SAPBEXexcBad8 15 10" xfId="37945"/>
    <cellStyle name="SAPBEXexcBad8 15 11" xfId="37946"/>
    <cellStyle name="SAPBEXexcBad8 15 12" xfId="37947"/>
    <cellStyle name="SAPBEXexcBad8 15 13" xfId="37948"/>
    <cellStyle name="SAPBEXexcBad8 15 14" xfId="37949"/>
    <cellStyle name="SAPBEXexcBad8 15 15" xfId="37950"/>
    <cellStyle name="SAPBEXexcBad8 15 16" xfId="37951"/>
    <cellStyle name="SAPBEXexcBad8 15 17" xfId="37952"/>
    <cellStyle name="SAPBEXexcBad8 15 18" xfId="37953"/>
    <cellStyle name="SAPBEXexcBad8 15 19" xfId="37954"/>
    <cellStyle name="SAPBEXexcBad8 15 2" xfId="37955"/>
    <cellStyle name="SAPBEXexcBad8 15 2 10" xfId="37956"/>
    <cellStyle name="SAPBEXexcBad8 15 2 11" xfId="37957"/>
    <cellStyle name="SAPBEXexcBad8 15 2 12" xfId="37958"/>
    <cellStyle name="SAPBEXexcBad8 15 2 13" xfId="37959"/>
    <cellStyle name="SAPBEXexcBad8 15 2 14" xfId="37960"/>
    <cellStyle name="SAPBEXexcBad8 15 2 15" xfId="37961"/>
    <cellStyle name="SAPBEXexcBad8 15 2 16" xfId="37962"/>
    <cellStyle name="SAPBEXexcBad8 15 2 17" xfId="37963"/>
    <cellStyle name="SAPBEXexcBad8 15 2 18" xfId="37964"/>
    <cellStyle name="SAPBEXexcBad8 15 2 19" xfId="37965"/>
    <cellStyle name="SAPBEXexcBad8 15 2 2" xfId="37966"/>
    <cellStyle name="SAPBEXexcBad8 15 2 20" xfId="37967"/>
    <cellStyle name="SAPBEXexcBad8 15 2 21" xfId="37968"/>
    <cellStyle name="SAPBEXexcBad8 15 2 22" xfId="37969"/>
    <cellStyle name="SAPBEXexcBad8 15 2 23" xfId="37970"/>
    <cellStyle name="SAPBEXexcBad8 15 2 24" xfId="37971"/>
    <cellStyle name="SAPBEXexcBad8 15 2 25" xfId="37972"/>
    <cellStyle name="SAPBEXexcBad8 15 2 26" xfId="37973"/>
    <cellStyle name="SAPBEXexcBad8 15 2 27" xfId="37974"/>
    <cellStyle name="SAPBEXexcBad8 15 2 28" xfId="37975"/>
    <cellStyle name="SAPBEXexcBad8 15 2 29" xfId="37976"/>
    <cellStyle name="SAPBEXexcBad8 15 2 3" xfId="37977"/>
    <cellStyle name="SAPBEXexcBad8 15 2 4" xfId="37978"/>
    <cellStyle name="SAPBEXexcBad8 15 2 5" xfId="37979"/>
    <cellStyle name="SAPBEXexcBad8 15 2 6" xfId="37980"/>
    <cellStyle name="SAPBEXexcBad8 15 2 7" xfId="37981"/>
    <cellStyle name="SAPBEXexcBad8 15 2 8" xfId="37982"/>
    <cellStyle name="SAPBEXexcBad8 15 2 9" xfId="37983"/>
    <cellStyle name="SAPBEXexcBad8 15 20" xfId="37984"/>
    <cellStyle name="SAPBEXexcBad8 15 21" xfId="37985"/>
    <cellStyle name="SAPBEXexcBad8 15 22" xfId="37986"/>
    <cellStyle name="SAPBEXexcBad8 15 23" xfId="37987"/>
    <cellStyle name="SAPBEXexcBad8 15 24" xfId="37988"/>
    <cellStyle name="SAPBEXexcBad8 15 25" xfId="37989"/>
    <cellStyle name="SAPBEXexcBad8 15 26" xfId="37990"/>
    <cellStyle name="SAPBEXexcBad8 15 27" xfId="37991"/>
    <cellStyle name="SAPBEXexcBad8 15 28" xfId="37992"/>
    <cellStyle name="SAPBEXexcBad8 15 29" xfId="37993"/>
    <cellStyle name="SAPBEXexcBad8 15 3" xfId="37994"/>
    <cellStyle name="SAPBEXexcBad8 15 30" xfId="37995"/>
    <cellStyle name="SAPBEXexcBad8 15 4" xfId="37996"/>
    <cellStyle name="SAPBEXexcBad8 15 5" xfId="37997"/>
    <cellStyle name="SAPBEXexcBad8 15 6" xfId="37998"/>
    <cellStyle name="SAPBEXexcBad8 15 7" xfId="37999"/>
    <cellStyle name="SAPBEXexcBad8 15 8" xfId="38000"/>
    <cellStyle name="SAPBEXexcBad8 15 9" xfId="38001"/>
    <cellStyle name="SAPBEXexcBad8 16" xfId="38002"/>
    <cellStyle name="SAPBEXexcBad8 16 10" xfId="38003"/>
    <cellStyle name="SAPBEXexcBad8 16 11" xfId="38004"/>
    <cellStyle name="SAPBEXexcBad8 16 12" xfId="38005"/>
    <cellStyle name="SAPBEXexcBad8 16 13" xfId="38006"/>
    <cellStyle name="SAPBEXexcBad8 16 14" xfId="38007"/>
    <cellStyle name="SAPBEXexcBad8 16 15" xfId="38008"/>
    <cellStyle name="SAPBEXexcBad8 16 16" xfId="38009"/>
    <cellStyle name="SAPBEXexcBad8 16 17" xfId="38010"/>
    <cellStyle name="SAPBEXexcBad8 16 18" xfId="38011"/>
    <cellStyle name="SAPBEXexcBad8 16 19" xfId="38012"/>
    <cellStyle name="SAPBEXexcBad8 16 2" xfId="38013"/>
    <cellStyle name="SAPBEXexcBad8 16 2 10" xfId="38014"/>
    <cellStyle name="SAPBEXexcBad8 16 2 11" xfId="38015"/>
    <cellStyle name="SAPBEXexcBad8 16 2 12" xfId="38016"/>
    <cellStyle name="SAPBEXexcBad8 16 2 13" xfId="38017"/>
    <cellStyle name="SAPBEXexcBad8 16 2 14" xfId="38018"/>
    <cellStyle name="SAPBEXexcBad8 16 2 15" xfId="38019"/>
    <cellStyle name="SAPBEXexcBad8 16 2 16" xfId="38020"/>
    <cellStyle name="SAPBEXexcBad8 16 2 17" xfId="38021"/>
    <cellStyle name="SAPBEXexcBad8 16 2 18" xfId="38022"/>
    <cellStyle name="SAPBEXexcBad8 16 2 19" xfId="38023"/>
    <cellStyle name="SAPBEXexcBad8 16 2 2" xfId="38024"/>
    <cellStyle name="SAPBEXexcBad8 16 2 20" xfId="38025"/>
    <cellStyle name="SAPBEXexcBad8 16 2 21" xfId="38026"/>
    <cellStyle name="SAPBEXexcBad8 16 2 22" xfId="38027"/>
    <cellStyle name="SAPBEXexcBad8 16 2 23" xfId="38028"/>
    <cellStyle name="SAPBEXexcBad8 16 2 24" xfId="38029"/>
    <cellStyle name="SAPBEXexcBad8 16 2 25" xfId="38030"/>
    <cellStyle name="SAPBEXexcBad8 16 2 26" xfId="38031"/>
    <cellStyle name="SAPBEXexcBad8 16 2 27" xfId="38032"/>
    <cellStyle name="SAPBEXexcBad8 16 2 28" xfId="38033"/>
    <cellStyle name="SAPBEXexcBad8 16 2 29" xfId="38034"/>
    <cellStyle name="SAPBEXexcBad8 16 2 3" xfId="38035"/>
    <cellStyle name="SAPBEXexcBad8 16 2 4" xfId="38036"/>
    <cellStyle name="SAPBEXexcBad8 16 2 5" xfId="38037"/>
    <cellStyle name="SAPBEXexcBad8 16 2 6" xfId="38038"/>
    <cellStyle name="SAPBEXexcBad8 16 2 7" xfId="38039"/>
    <cellStyle name="SAPBEXexcBad8 16 2 8" xfId="38040"/>
    <cellStyle name="SAPBEXexcBad8 16 2 9" xfId="38041"/>
    <cellStyle name="SAPBEXexcBad8 16 20" xfId="38042"/>
    <cellStyle name="SAPBEXexcBad8 16 21" xfId="38043"/>
    <cellStyle name="SAPBEXexcBad8 16 22" xfId="38044"/>
    <cellStyle name="SAPBEXexcBad8 16 23" xfId="38045"/>
    <cellStyle name="SAPBEXexcBad8 16 24" xfId="38046"/>
    <cellStyle name="SAPBEXexcBad8 16 25" xfId="38047"/>
    <cellStyle name="SAPBEXexcBad8 16 26" xfId="38048"/>
    <cellStyle name="SAPBEXexcBad8 16 27" xfId="38049"/>
    <cellStyle name="SAPBEXexcBad8 16 28" xfId="38050"/>
    <cellStyle name="SAPBEXexcBad8 16 29" xfId="38051"/>
    <cellStyle name="SAPBEXexcBad8 16 3" xfId="38052"/>
    <cellStyle name="SAPBEXexcBad8 16 30" xfId="38053"/>
    <cellStyle name="SAPBEXexcBad8 16 4" xfId="38054"/>
    <cellStyle name="SAPBEXexcBad8 16 5" xfId="38055"/>
    <cellStyle name="SAPBEXexcBad8 16 6" xfId="38056"/>
    <cellStyle name="SAPBEXexcBad8 16 7" xfId="38057"/>
    <cellStyle name="SAPBEXexcBad8 16 8" xfId="38058"/>
    <cellStyle name="SAPBEXexcBad8 16 9" xfId="38059"/>
    <cellStyle name="SAPBEXexcBad8 17" xfId="38060"/>
    <cellStyle name="SAPBEXexcBad8 17 10" xfId="38061"/>
    <cellStyle name="SAPBEXexcBad8 17 11" xfId="38062"/>
    <cellStyle name="SAPBEXexcBad8 17 12" xfId="38063"/>
    <cellStyle name="SAPBEXexcBad8 17 13" xfId="38064"/>
    <cellStyle name="SAPBEXexcBad8 17 14" xfId="38065"/>
    <cellStyle name="SAPBEXexcBad8 17 15" xfId="38066"/>
    <cellStyle name="SAPBEXexcBad8 17 16" xfId="38067"/>
    <cellStyle name="SAPBEXexcBad8 17 17" xfId="38068"/>
    <cellStyle name="SAPBEXexcBad8 17 18" xfId="38069"/>
    <cellStyle name="SAPBEXexcBad8 17 19" xfId="38070"/>
    <cellStyle name="SAPBEXexcBad8 17 2" xfId="38071"/>
    <cellStyle name="SAPBEXexcBad8 17 2 10" xfId="38072"/>
    <cellStyle name="SAPBEXexcBad8 17 2 11" xfId="38073"/>
    <cellStyle name="SAPBEXexcBad8 17 2 12" xfId="38074"/>
    <cellStyle name="SAPBEXexcBad8 17 2 13" xfId="38075"/>
    <cellStyle name="SAPBEXexcBad8 17 2 14" xfId="38076"/>
    <cellStyle name="SAPBEXexcBad8 17 2 15" xfId="38077"/>
    <cellStyle name="SAPBEXexcBad8 17 2 16" xfId="38078"/>
    <cellStyle name="SAPBEXexcBad8 17 2 17" xfId="38079"/>
    <cellStyle name="SAPBEXexcBad8 17 2 18" xfId="38080"/>
    <cellStyle name="SAPBEXexcBad8 17 2 19" xfId="38081"/>
    <cellStyle name="SAPBEXexcBad8 17 2 2" xfId="38082"/>
    <cellStyle name="SAPBEXexcBad8 17 2 20" xfId="38083"/>
    <cellStyle name="SAPBEXexcBad8 17 2 21" xfId="38084"/>
    <cellStyle name="SAPBEXexcBad8 17 2 22" xfId="38085"/>
    <cellStyle name="SAPBEXexcBad8 17 2 23" xfId="38086"/>
    <cellStyle name="SAPBEXexcBad8 17 2 24" xfId="38087"/>
    <cellStyle name="SAPBEXexcBad8 17 2 25" xfId="38088"/>
    <cellStyle name="SAPBEXexcBad8 17 2 26" xfId="38089"/>
    <cellStyle name="SAPBEXexcBad8 17 2 27" xfId="38090"/>
    <cellStyle name="SAPBEXexcBad8 17 2 28" xfId="38091"/>
    <cellStyle name="SAPBEXexcBad8 17 2 29" xfId="38092"/>
    <cellStyle name="SAPBEXexcBad8 17 2 3" xfId="38093"/>
    <cellStyle name="SAPBEXexcBad8 17 2 4" xfId="38094"/>
    <cellStyle name="SAPBEXexcBad8 17 2 5" xfId="38095"/>
    <cellStyle name="SAPBEXexcBad8 17 2 6" xfId="38096"/>
    <cellStyle name="SAPBEXexcBad8 17 2 7" xfId="38097"/>
    <cellStyle name="SAPBEXexcBad8 17 2 8" xfId="38098"/>
    <cellStyle name="SAPBEXexcBad8 17 2 9" xfId="38099"/>
    <cellStyle name="SAPBEXexcBad8 17 20" xfId="38100"/>
    <cellStyle name="SAPBEXexcBad8 17 21" xfId="38101"/>
    <cellStyle name="SAPBEXexcBad8 17 22" xfId="38102"/>
    <cellStyle name="SAPBEXexcBad8 17 23" xfId="38103"/>
    <cellStyle name="SAPBEXexcBad8 17 24" xfId="38104"/>
    <cellStyle name="SAPBEXexcBad8 17 25" xfId="38105"/>
    <cellStyle name="SAPBEXexcBad8 17 26" xfId="38106"/>
    <cellStyle name="SAPBEXexcBad8 17 27" xfId="38107"/>
    <cellStyle name="SAPBEXexcBad8 17 28" xfId="38108"/>
    <cellStyle name="SAPBEXexcBad8 17 29" xfId="38109"/>
    <cellStyle name="SAPBEXexcBad8 17 3" xfId="38110"/>
    <cellStyle name="SAPBEXexcBad8 17 30" xfId="38111"/>
    <cellStyle name="SAPBEXexcBad8 17 4" xfId="38112"/>
    <cellStyle name="SAPBEXexcBad8 17 5" xfId="38113"/>
    <cellStyle name="SAPBEXexcBad8 17 6" xfId="38114"/>
    <cellStyle name="SAPBEXexcBad8 17 7" xfId="38115"/>
    <cellStyle name="SAPBEXexcBad8 17 8" xfId="38116"/>
    <cellStyle name="SAPBEXexcBad8 17 9" xfId="38117"/>
    <cellStyle name="SAPBEXexcBad8 18" xfId="38118"/>
    <cellStyle name="SAPBEXexcBad8 18 10" xfId="38119"/>
    <cellStyle name="SAPBEXexcBad8 18 11" xfId="38120"/>
    <cellStyle name="SAPBEXexcBad8 18 12" xfId="38121"/>
    <cellStyle name="SAPBEXexcBad8 18 13" xfId="38122"/>
    <cellStyle name="SAPBEXexcBad8 18 14" xfId="38123"/>
    <cellStyle name="SAPBEXexcBad8 18 15" xfId="38124"/>
    <cellStyle name="SAPBEXexcBad8 18 16" xfId="38125"/>
    <cellStyle name="SAPBEXexcBad8 18 17" xfId="38126"/>
    <cellStyle name="SAPBEXexcBad8 18 18" xfId="38127"/>
    <cellStyle name="SAPBEXexcBad8 18 19" xfId="38128"/>
    <cellStyle name="SAPBEXexcBad8 18 2" xfId="38129"/>
    <cellStyle name="SAPBEXexcBad8 18 20" xfId="38130"/>
    <cellStyle name="SAPBEXexcBad8 18 21" xfId="38131"/>
    <cellStyle name="SAPBEXexcBad8 18 22" xfId="38132"/>
    <cellStyle name="SAPBEXexcBad8 18 23" xfId="38133"/>
    <cellStyle name="SAPBEXexcBad8 18 24" xfId="38134"/>
    <cellStyle name="SAPBEXexcBad8 18 25" xfId="38135"/>
    <cellStyle name="SAPBEXexcBad8 18 26" xfId="38136"/>
    <cellStyle name="SAPBEXexcBad8 18 27" xfId="38137"/>
    <cellStyle name="SAPBEXexcBad8 18 28" xfId="38138"/>
    <cellStyle name="SAPBEXexcBad8 18 29" xfId="38139"/>
    <cellStyle name="SAPBEXexcBad8 18 3" xfId="38140"/>
    <cellStyle name="SAPBEXexcBad8 18 4" xfId="38141"/>
    <cellStyle name="SAPBEXexcBad8 18 5" xfId="38142"/>
    <cellStyle name="SAPBEXexcBad8 18 6" xfId="38143"/>
    <cellStyle name="SAPBEXexcBad8 18 7" xfId="38144"/>
    <cellStyle name="SAPBEXexcBad8 18 8" xfId="38145"/>
    <cellStyle name="SAPBEXexcBad8 18 9" xfId="38146"/>
    <cellStyle name="SAPBEXexcBad8 19" xfId="38147"/>
    <cellStyle name="SAPBEXexcBad8 19 10" xfId="38148"/>
    <cellStyle name="SAPBEXexcBad8 19 11" xfId="38149"/>
    <cellStyle name="SAPBEXexcBad8 19 12" xfId="38150"/>
    <cellStyle name="SAPBEXexcBad8 19 13" xfId="38151"/>
    <cellStyle name="SAPBEXexcBad8 19 14" xfId="38152"/>
    <cellStyle name="SAPBEXexcBad8 19 15" xfId="38153"/>
    <cellStyle name="SAPBEXexcBad8 19 16" xfId="38154"/>
    <cellStyle name="SAPBEXexcBad8 19 17" xfId="38155"/>
    <cellStyle name="SAPBEXexcBad8 19 18" xfId="38156"/>
    <cellStyle name="SAPBEXexcBad8 19 19" xfId="38157"/>
    <cellStyle name="SAPBEXexcBad8 19 2" xfId="38158"/>
    <cellStyle name="SAPBEXexcBad8 19 20" xfId="38159"/>
    <cellStyle name="SAPBEXexcBad8 19 21" xfId="38160"/>
    <cellStyle name="SAPBEXexcBad8 19 22" xfId="38161"/>
    <cellStyle name="SAPBEXexcBad8 19 23" xfId="38162"/>
    <cellStyle name="SAPBEXexcBad8 19 24" xfId="38163"/>
    <cellStyle name="SAPBEXexcBad8 19 25" xfId="38164"/>
    <cellStyle name="SAPBEXexcBad8 19 26" xfId="38165"/>
    <cellStyle name="SAPBEXexcBad8 19 27" xfId="38166"/>
    <cellStyle name="SAPBEXexcBad8 19 28" xfId="38167"/>
    <cellStyle name="SAPBEXexcBad8 19 29" xfId="38168"/>
    <cellStyle name="SAPBEXexcBad8 19 3" xfId="38169"/>
    <cellStyle name="SAPBEXexcBad8 19 4" xfId="38170"/>
    <cellStyle name="SAPBEXexcBad8 19 5" xfId="38171"/>
    <cellStyle name="SAPBEXexcBad8 19 6" xfId="38172"/>
    <cellStyle name="SAPBEXexcBad8 19 7" xfId="38173"/>
    <cellStyle name="SAPBEXexcBad8 19 8" xfId="38174"/>
    <cellStyle name="SAPBEXexcBad8 19 9" xfId="38175"/>
    <cellStyle name="SAPBEXexcBad8 2" xfId="38176"/>
    <cellStyle name="SAPBEXexcBad8 2 10" xfId="38177"/>
    <cellStyle name="SAPBEXexcBad8 2 11" xfId="38178"/>
    <cellStyle name="SAPBEXexcBad8 2 12" xfId="38179"/>
    <cellStyle name="SAPBEXexcBad8 2 13" xfId="38180"/>
    <cellStyle name="SAPBEXexcBad8 2 14" xfId="38181"/>
    <cellStyle name="SAPBEXexcBad8 2 15" xfId="38182"/>
    <cellStyle name="SAPBEXexcBad8 2 16" xfId="38183"/>
    <cellStyle name="SAPBEXexcBad8 2 17" xfId="38184"/>
    <cellStyle name="SAPBEXexcBad8 2 18" xfId="38185"/>
    <cellStyle name="SAPBEXexcBad8 2 19" xfId="38186"/>
    <cellStyle name="SAPBEXexcBad8 2 2" xfId="38187"/>
    <cellStyle name="SAPBEXexcBad8 2 2 10" xfId="38188"/>
    <cellStyle name="SAPBEXexcBad8 2 2 11" xfId="38189"/>
    <cellStyle name="SAPBEXexcBad8 2 2 12" xfId="38190"/>
    <cellStyle name="SAPBEXexcBad8 2 2 13" xfId="38191"/>
    <cellStyle name="SAPBEXexcBad8 2 2 14" xfId="38192"/>
    <cellStyle name="SAPBEXexcBad8 2 2 15" xfId="38193"/>
    <cellStyle name="SAPBEXexcBad8 2 2 16" xfId="38194"/>
    <cellStyle name="SAPBEXexcBad8 2 2 17" xfId="38195"/>
    <cellStyle name="SAPBEXexcBad8 2 2 18" xfId="38196"/>
    <cellStyle name="SAPBEXexcBad8 2 2 19" xfId="38197"/>
    <cellStyle name="SAPBEXexcBad8 2 2 2" xfId="38198"/>
    <cellStyle name="SAPBEXexcBad8 2 2 2 10" xfId="38199"/>
    <cellStyle name="SAPBEXexcBad8 2 2 2 11" xfId="38200"/>
    <cellStyle name="SAPBEXexcBad8 2 2 2 12" xfId="38201"/>
    <cellStyle name="SAPBEXexcBad8 2 2 2 13" xfId="38202"/>
    <cellStyle name="SAPBEXexcBad8 2 2 2 14" xfId="38203"/>
    <cellStyle name="SAPBEXexcBad8 2 2 2 15" xfId="38204"/>
    <cellStyle name="SAPBEXexcBad8 2 2 2 16" xfId="38205"/>
    <cellStyle name="SAPBEXexcBad8 2 2 2 17" xfId="38206"/>
    <cellStyle name="SAPBEXexcBad8 2 2 2 18" xfId="38207"/>
    <cellStyle name="SAPBEXexcBad8 2 2 2 19" xfId="38208"/>
    <cellStyle name="SAPBEXexcBad8 2 2 2 2" xfId="38209"/>
    <cellStyle name="SAPBEXexcBad8 2 2 2 20" xfId="38210"/>
    <cellStyle name="SAPBEXexcBad8 2 2 2 21" xfId="38211"/>
    <cellStyle name="SAPBEXexcBad8 2 2 2 22" xfId="38212"/>
    <cellStyle name="SAPBEXexcBad8 2 2 2 23" xfId="38213"/>
    <cellStyle name="SAPBEXexcBad8 2 2 2 24" xfId="38214"/>
    <cellStyle name="SAPBEXexcBad8 2 2 2 25" xfId="38215"/>
    <cellStyle name="SAPBEXexcBad8 2 2 2 26" xfId="38216"/>
    <cellStyle name="SAPBEXexcBad8 2 2 2 27" xfId="38217"/>
    <cellStyle name="SAPBEXexcBad8 2 2 2 28" xfId="38218"/>
    <cellStyle name="SAPBEXexcBad8 2 2 2 29" xfId="38219"/>
    <cellStyle name="SAPBEXexcBad8 2 2 2 3" xfId="38220"/>
    <cellStyle name="SAPBEXexcBad8 2 2 2 4" xfId="38221"/>
    <cellStyle name="SAPBEXexcBad8 2 2 2 5" xfId="38222"/>
    <cellStyle name="SAPBEXexcBad8 2 2 2 6" xfId="38223"/>
    <cellStyle name="SAPBEXexcBad8 2 2 2 7" xfId="38224"/>
    <cellStyle name="SAPBEXexcBad8 2 2 2 8" xfId="38225"/>
    <cellStyle name="SAPBEXexcBad8 2 2 2 9" xfId="38226"/>
    <cellStyle name="SAPBEXexcBad8 2 2 20" xfId="38227"/>
    <cellStyle name="SAPBEXexcBad8 2 2 21" xfId="38228"/>
    <cellStyle name="SAPBEXexcBad8 2 2 22" xfId="38229"/>
    <cellStyle name="SAPBEXexcBad8 2 2 23" xfId="38230"/>
    <cellStyle name="SAPBEXexcBad8 2 2 24" xfId="38231"/>
    <cellStyle name="SAPBEXexcBad8 2 2 25" xfId="38232"/>
    <cellStyle name="SAPBEXexcBad8 2 2 26" xfId="38233"/>
    <cellStyle name="SAPBEXexcBad8 2 2 27" xfId="38234"/>
    <cellStyle name="SAPBEXexcBad8 2 2 28" xfId="38235"/>
    <cellStyle name="SAPBEXexcBad8 2 2 29" xfId="38236"/>
    <cellStyle name="SAPBEXexcBad8 2 2 3" xfId="38237"/>
    <cellStyle name="SAPBEXexcBad8 2 2 30" xfId="38238"/>
    <cellStyle name="SAPBEXexcBad8 2 2 4" xfId="38239"/>
    <cellStyle name="SAPBEXexcBad8 2 2 5" xfId="38240"/>
    <cellStyle name="SAPBEXexcBad8 2 2 6" xfId="38241"/>
    <cellStyle name="SAPBEXexcBad8 2 2 7" xfId="38242"/>
    <cellStyle name="SAPBEXexcBad8 2 2 8" xfId="38243"/>
    <cellStyle name="SAPBEXexcBad8 2 2 9" xfId="38244"/>
    <cellStyle name="SAPBEXexcBad8 2 20" xfId="38245"/>
    <cellStyle name="SAPBEXexcBad8 2 21" xfId="38246"/>
    <cellStyle name="SAPBEXexcBad8 2 22" xfId="38247"/>
    <cellStyle name="SAPBEXexcBad8 2 23" xfId="38248"/>
    <cellStyle name="SAPBEXexcBad8 2 24" xfId="38249"/>
    <cellStyle name="SAPBEXexcBad8 2 25" xfId="38250"/>
    <cellStyle name="SAPBEXexcBad8 2 26" xfId="38251"/>
    <cellStyle name="SAPBEXexcBad8 2 27" xfId="38252"/>
    <cellStyle name="SAPBEXexcBad8 2 28" xfId="38253"/>
    <cellStyle name="SAPBEXexcBad8 2 29" xfId="38254"/>
    <cellStyle name="SAPBEXexcBad8 2 3" xfId="38255"/>
    <cellStyle name="SAPBEXexcBad8 2 3 10" xfId="38256"/>
    <cellStyle name="SAPBEXexcBad8 2 3 11" xfId="38257"/>
    <cellStyle name="SAPBEXexcBad8 2 3 12" xfId="38258"/>
    <cellStyle name="SAPBEXexcBad8 2 3 13" xfId="38259"/>
    <cellStyle name="SAPBEXexcBad8 2 3 14" xfId="38260"/>
    <cellStyle name="SAPBEXexcBad8 2 3 15" xfId="38261"/>
    <cellStyle name="SAPBEXexcBad8 2 3 16" xfId="38262"/>
    <cellStyle name="SAPBEXexcBad8 2 3 17" xfId="38263"/>
    <cellStyle name="SAPBEXexcBad8 2 3 18" xfId="38264"/>
    <cellStyle name="SAPBEXexcBad8 2 3 19" xfId="38265"/>
    <cellStyle name="SAPBEXexcBad8 2 3 2" xfId="38266"/>
    <cellStyle name="SAPBEXexcBad8 2 3 20" xfId="38267"/>
    <cellStyle name="SAPBEXexcBad8 2 3 21" xfId="38268"/>
    <cellStyle name="SAPBEXexcBad8 2 3 22" xfId="38269"/>
    <cellStyle name="SAPBEXexcBad8 2 3 23" xfId="38270"/>
    <cellStyle name="SAPBEXexcBad8 2 3 24" xfId="38271"/>
    <cellStyle name="SAPBEXexcBad8 2 3 25" xfId="38272"/>
    <cellStyle name="SAPBEXexcBad8 2 3 26" xfId="38273"/>
    <cellStyle name="SAPBEXexcBad8 2 3 27" xfId="38274"/>
    <cellStyle name="SAPBEXexcBad8 2 3 28" xfId="38275"/>
    <cellStyle name="SAPBEXexcBad8 2 3 29" xfId="38276"/>
    <cellStyle name="SAPBEXexcBad8 2 3 3" xfId="38277"/>
    <cellStyle name="SAPBEXexcBad8 2 3 4" xfId="38278"/>
    <cellStyle name="SAPBEXexcBad8 2 3 5" xfId="38279"/>
    <cellStyle name="SAPBEXexcBad8 2 3 6" xfId="38280"/>
    <cellStyle name="SAPBEXexcBad8 2 3 7" xfId="38281"/>
    <cellStyle name="SAPBEXexcBad8 2 3 8" xfId="38282"/>
    <cellStyle name="SAPBEXexcBad8 2 3 9" xfId="38283"/>
    <cellStyle name="SAPBEXexcBad8 2 30" xfId="38284"/>
    <cellStyle name="SAPBEXexcBad8 2 31" xfId="38285"/>
    <cellStyle name="SAPBEXexcBad8 2 4" xfId="38286"/>
    <cellStyle name="SAPBEXexcBad8 2 5" xfId="38287"/>
    <cellStyle name="SAPBEXexcBad8 2 6" xfId="38288"/>
    <cellStyle name="SAPBEXexcBad8 2 7" xfId="38289"/>
    <cellStyle name="SAPBEXexcBad8 2 8" xfId="38290"/>
    <cellStyle name="SAPBEXexcBad8 2 9" xfId="38291"/>
    <cellStyle name="SAPBEXexcBad8 20" xfId="38292"/>
    <cellStyle name="SAPBEXexcBad8 20 10" xfId="38293"/>
    <cellStyle name="SAPBEXexcBad8 20 11" xfId="38294"/>
    <cellStyle name="SAPBEXexcBad8 20 12" xfId="38295"/>
    <cellStyle name="SAPBEXexcBad8 20 13" xfId="38296"/>
    <cellStyle name="SAPBEXexcBad8 20 14" xfId="38297"/>
    <cellStyle name="SAPBEXexcBad8 20 15" xfId="38298"/>
    <cellStyle name="SAPBEXexcBad8 20 16" xfId="38299"/>
    <cellStyle name="SAPBEXexcBad8 20 17" xfId="38300"/>
    <cellStyle name="SAPBEXexcBad8 20 18" xfId="38301"/>
    <cellStyle name="SAPBEXexcBad8 20 19" xfId="38302"/>
    <cellStyle name="SAPBEXexcBad8 20 2" xfId="38303"/>
    <cellStyle name="SAPBEXexcBad8 20 20" xfId="38304"/>
    <cellStyle name="SAPBEXexcBad8 20 21" xfId="38305"/>
    <cellStyle name="SAPBEXexcBad8 20 22" xfId="38306"/>
    <cellStyle name="SAPBEXexcBad8 20 23" xfId="38307"/>
    <cellStyle name="SAPBEXexcBad8 20 24" xfId="38308"/>
    <cellStyle name="SAPBEXexcBad8 20 25" xfId="38309"/>
    <cellStyle name="SAPBEXexcBad8 20 26" xfId="38310"/>
    <cellStyle name="SAPBEXexcBad8 20 27" xfId="38311"/>
    <cellStyle name="SAPBEXexcBad8 20 28" xfId="38312"/>
    <cellStyle name="SAPBEXexcBad8 20 29" xfId="38313"/>
    <cellStyle name="SAPBEXexcBad8 20 3" xfId="38314"/>
    <cellStyle name="SAPBEXexcBad8 20 4" xfId="38315"/>
    <cellStyle name="SAPBEXexcBad8 20 5" xfId="38316"/>
    <cellStyle name="SAPBEXexcBad8 20 6" xfId="38317"/>
    <cellStyle name="SAPBEXexcBad8 20 7" xfId="38318"/>
    <cellStyle name="SAPBEXexcBad8 20 8" xfId="38319"/>
    <cellStyle name="SAPBEXexcBad8 20 9" xfId="38320"/>
    <cellStyle name="SAPBEXexcBad8 21" xfId="38321"/>
    <cellStyle name="SAPBEXexcBad8 21 10" xfId="38322"/>
    <cellStyle name="SAPBEXexcBad8 21 11" xfId="38323"/>
    <cellStyle name="SAPBEXexcBad8 21 12" xfId="38324"/>
    <cellStyle name="SAPBEXexcBad8 21 13" xfId="38325"/>
    <cellStyle name="SAPBEXexcBad8 21 14" xfId="38326"/>
    <cellStyle name="SAPBEXexcBad8 21 15" xfId="38327"/>
    <cellStyle name="SAPBEXexcBad8 21 16" xfId="38328"/>
    <cellStyle name="SAPBEXexcBad8 21 17" xfId="38329"/>
    <cellStyle name="SAPBEXexcBad8 21 18" xfId="38330"/>
    <cellStyle name="SAPBEXexcBad8 21 19" xfId="38331"/>
    <cellStyle name="SAPBEXexcBad8 21 2" xfId="38332"/>
    <cellStyle name="SAPBEXexcBad8 21 20" xfId="38333"/>
    <cellStyle name="SAPBEXexcBad8 21 21" xfId="38334"/>
    <cellStyle name="SAPBEXexcBad8 21 22" xfId="38335"/>
    <cellStyle name="SAPBEXexcBad8 21 23" xfId="38336"/>
    <cellStyle name="SAPBEXexcBad8 21 24" xfId="38337"/>
    <cellStyle name="SAPBEXexcBad8 21 25" xfId="38338"/>
    <cellStyle name="SAPBEXexcBad8 21 26" xfId="38339"/>
    <cellStyle name="SAPBEXexcBad8 21 27" xfId="38340"/>
    <cellStyle name="SAPBEXexcBad8 21 28" xfId="38341"/>
    <cellStyle name="SAPBEXexcBad8 21 29" xfId="38342"/>
    <cellStyle name="SAPBEXexcBad8 21 3" xfId="38343"/>
    <cellStyle name="SAPBEXexcBad8 21 4" xfId="38344"/>
    <cellStyle name="SAPBEXexcBad8 21 5" xfId="38345"/>
    <cellStyle name="SAPBEXexcBad8 21 6" xfId="38346"/>
    <cellStyle name="SAPBEXexcBad8 21 7" xfId="38347"/>
    <cellStyle name="SAPBEXexcBad8 21 8" xfId="38348"/>
    <cellStyle name="SAPBEXexcBad8 21 9" xfId="38349"/>
    <cellStyle name="SAPBEXexcBad8 22" xfId="38350"/>
    <cellStyle name="SAPBEXexcBad8 22 10" xfId="38351"/>
    <cellStyle name="SAPBEXexcBad8 22 11" xfId="38352"/>
    <cellStyle name="SAPBEXexcBad8 22 12" xfId="38353"/>
    <cellStyle name="SAPBEXexcBad8 22 13" xfId="38354"/>
    <cellStyle name="SAPBEXexcBad8 22 14" xfId="38355"/>
    <cellStyle name="SAPBEXexcBad8 22 15" xfId="38356"/>
    <cellStyle name="SAPBEXexcBad8 22 16" xfId="38357"/>
    <cellStyle name="SAPBEXexcBad8 22 17" xfId="38358"/>
    <cellStyle name="SAPBEXexcBad8 22 18" xfId="38359"/>
    <cellStyle name="SAPBEXexcBad8 22 19" xfId="38360"/>
    <cellStyle name="SAPBEXexcBad8 22 2" xfId="38361"/>
    <cellStyle name="SAPBEXexcBad8 22 20" xfId="38362"/>
    <cellStyle name="SAPBEXexcBad8 22 21" xfId="38363"/>
    <cellStyle name="SAPBEXexcBad8 22 22" xfId="38364"/>
    <cellStyle name="SAPBEXexcBad8 22 23" xfId="38365"/>
    <cellStyle name="SAPBEXexcBad8 22 24" xfId="38366"/>
    <cellStyle name="SAPBEXexcBad8 22 25" xfId="38367"/>
    <cellStyle name="SAPBEXexcBad8 22 26" xfId="38368"/>
    <cellStyle name="SAPBEXexcBad8 22 27" xfId="38369"/>
    <cellStyle name="SAPBEXexcBad8 22 28" xfId="38370"/>
    <cellStyle name="SAPBEXexcBad8 22 29" xfId="38371"/>
    <cellStyle name="SAPBEXexcBad8 22 3" xfId="38372"/>
    <cellStyle name="SAPBEXexcBad8 22 4" xfId="38373"/>
    <cellStyle name="SAPBEXexcBad8 22 5" xfId="38374"/>
    <cellStyle name="SAPBEXexcBad8 22 6" xfId="38375"/>
    <cellStyle name="SAPBEXexcBad8 22 7" xfId="38376"/>
    <cellStyle name="SAPBEXexcBad8 22 8" xfId="38377"/>
    <cellStyle name="SAPBEXexcBad8 22 9" xfId="38378"/>
    <cellStyle name="SAPBEXexcBad8 23" xfId="38379"/>
    <cellStyle name="SAPBEXexcBad8 23 10" xfId="38380"/>
    <cellStyle name="SAPBEXexcBad8 23 11" xfId="38381"/>
    <cellStyle name="SAPBEXexcBad8 23 12" xfId="38382"/>
    <cellStyle name="SAPBEXexcBad8 23 13" xfId="38383"/>
    <cellStyle name="SAPBEXexcBad8 23 14" xfId="38384"/>
    <cellStyle name="SAPBEXexcBad8 23 15" xfId="38385"/>
    <cellStyle name="SAPBEXexcBad8 23 16" xfId="38386"/>
    <cellStyle name="SAPBEXexcBad8 23 17" xfId="38387"/>
    <cellStyle name="SAPBEXexcBad8 23 18" xfId="38388"/>
    <cellStyle name="SAPBEXexcBad8 23 19" xfId="38389"/>
    <cellStyle name="SAPBEXexcBad8 23 2" xfId="38390"/>
    <cellStyle name="SAPBEXexcBad8 23 20" xfId="38391"/>
    <cellStyle name="SAPBEXexcBad8 23 21" xfId="38392"/>
    <cellStyle name="SAPBEXexcBad8 23 22" xfId="38393"/>
    <cellStyle name="SAPBEXexcBad8 23 23" xfId="38394"/>
    <cellStyle name="SAPBEXexcBad8 23 24" xfId="38395"/>
    <cellStyle name="SAPBEXexcBad8 23 25" xfId="38396"/>
    <cellStyle name="SAPBEXexcBad8 23 26" xfId="38397"/>
    <cellStyle name="SAPBEXexcBad8 23 27" xfId="38398"/>
    <cellStyle name="SAPBEXexcBad8 23 28" xfId="38399"/>
    <cellStyle name="SAPBEXexcBad8 23 29" xfId="38400"/>
    <cellStyle name="SAPBEXexcBad8 23 3" xfId="38401"/>
    <cellStyle name="SAPBEXexcBad8 23 4" xfId="38402"/>
    <cellStyle name="SAPBEXexcBad8 23 5" xfId="38403"/>
    <cellStyle name="SAPBEXexcBad8 23 6" xfId="38404"/>
    <cellStyle name="SAPBEXexcBad8 23 7" xfId="38405"/>
    <cellStyle name="SAPBEXexcBad8 23 8" xfId="38406"/>
    <cellStyle name="SAPBEXexcBad8 23 9" xfId="38407"/>
    <cellStyle name="SAPBEXexcBad8 24" xfId="38408"/>
    <cellStyle name="SAPBEXexcBad8 24 10" xfId="38409"/>
    <cellStyle name="SAPBEXexcBad8 24 11" xfId="38410"/>
    <cellStyle name="SAPBEXexcBad8 24 12" xfId="38411"/>
    <cellStyle name="SAPBEXexcBad8 24 13" xfId="38412"/>
    <cellStyle name="SAPBEXexcBad8 24 14" xfId="38413"/>
    <cellStyle name="SAPBEXexcBad8 24 15" xfId="38414"/>
    <cellStyle name="SAPBEXexcBad8 24 16" xfId="38415"/>
    <cellStyle name="SAPBEXexcBad8 24 17" xfId="38416"/>
    <cellStyle name="SAPBEXexcBad8 24 18" xfId="38417"/>
    <cellStyle name="SAPBEXexcBad8 24 19" xfId="38418"/>
    <cellStyle name="SAPBEXexcBad8 24 2" xfId="38419"/>
    <cellStyle name="SAPBEXexcBad8 24 20" xfId="38420"/>
    <cellStyle name="SAPBEXexcBad8 24 21" xfId="38421"/>
    <cellStyle name="SAPBEXexcBad8 24 22" xfId="38422"/>
    <cellStyle name="SAPBEXexcBad8 24 23" xfId="38423"/>
    <cellStyle name="SAPBEXexcBad8 24 24" xfId="38424"/>
    <cellStyle name="SAPBEXexcBad8 24 25" xfId="38425"/>
    <cellStyle name="SAPBEXexcBad8 24 26" xfId="38426"/>
    <cellStyle name="SAPBEXexcBad8 24 27" xfId="38427"/>
    <cellStyle name="SAPBEXexcBad8 24 28" xfId="38428"/>
    <cellStyle name="SAPBEXexcBad8 24 29" xfId="38429"/>
    <cellStyle name="SAPBEXexcBad8 24 3" xfId="38430"/>
    <cellStyle name="SAPBEXexcBad8 24 4" xfId="38431"/>
    <cellStyle name="SAPBEXexcBad8 24 5" xfId="38432"/>
    <cellStyle name="SAPBEXexcBad8 24 6" xfId="38433"/>
    <cellStyle name="SAPBEXexcBad8 24 7" xfId="38434"/>
    <cellStyle name="SAPBEXexcBad8 24 8" xfId="38435"/>
    <cellStyle name="SAPBEXexcBad8 24 9" xfId="38436"/>
    <cellStyle name="SAPBEXexcBad8 25" xfId="38437"/>
    <cellStyle name="SAPBEXexcBad8 26" xfId="38438"/>
    <cellStyle name="SAPBEXexcBad8 27" xfId="38439"/>
    <cellStyle name="SAPBEXexcBad8 28" xfId="38440"/>
    <cellStyle name="SAPBEXexcBad8 29" xfId="38441"/>
    <cellStyle name="SAPBEXexcBad8 3" xfId="38442"/>
    <cellStyle name="SAPBEXexcBad8 3 10" xfId="38443"/>
    <cellStyle name="SAPBEXexcBad8 3 11" xfId="38444"/>
    <cellStyle name="SAPBEXexcBad8 3 12" xfId="38445"/>
    <cellStyle name="SAPBEXexcBad8 3 13" xfId="38446"/>
    <cellStyle name="SAPBEXexcBad8 3 14" xfId="38447"/>
    <cellStyle name="SAPBEXexcBad8 3 15" xfId="38448"/>
    <cellStyle name="SAPBEXexcBad8 3 16" xfId="38449"/>
    <cellStyle name="SAPBEXexcBad8 3 17" xfId="38450"/>
    <cellStyle name="SAPBEXexcBad8 3 18" xfId="38451"/>
    <cellStyle name="SAPBEXexcBad8 3 19" xfId="38452"/>
    <cellStyle name="SAPBEXexcBad8 3 2" xfId="38453"/>
    <cellStyle name="SAPBEXexcBad8 3 2 10" xfId="38454"/>
    <cellStyle name="SAPBEXexcBad8 3 2 11" xfId="38455"/>
    <cellStyle name="SAPBEXexcBad8 3 2 12" xfId="38456"/>
    <cellStyle name="SAPBEXexcBad8 3 2 13" xfId="38457"/>
    <cellStyle name="SAPBEXexcBad8 3 2 14" xfId="38458"/>
    <cellStyle name="SAPBEXexcBad8 3 2 15" xfId="38459"/>
    <cellStyle name="SAPBEXexcBad8 3 2 16" xfId="38460"/>
    <cellStyle name="SAPBEXexcBad8 3 2 17" xfId="38461"/>
    <cellStyle name="SAPBEXexcBad8 3 2 18" xfId="38462"/>
    <cellStyle name="SAPBEXexcBad8 3 2 19" xfId="38463"/>
    <cellStyle name="SAPBEXexcBad8 3 2 2" xfId="38464"/>
    <cellStyle name="SAPBEXexcBad8 3 2 20" xfId="38465"/>
    <cellStyle name="SAPBEXexcBad8 3 2 21" xfId="38466"/>
    <cellStyle name="SAPBEXexcBad8 3 2 22" xfId="38467"/>
    <cellStyle name="SAPBEXexcBad8 3 2 23" xfId="38468"/>
    <cellStyle name="SAPBEXexcBad8 3 2 24" xfId="38469"/>
    <cellStyle name="SAPBEXexcBad8 3 2 25" xfId="38470"/>
    <cellStyle name="SAPBEXexcBad8 3 2 26" xfId="38471"/>
    <cellStyle name="SAPBEXexcBad8 3 2 27" xfId="38472"/>
    <cellStyle name="SAPBEXexcBad8 3 2 28" xfId="38473"/>
    <cellStyle name="SAPBEXexcBad8 3 2 29" xfId="38474"/>
    <cellStyle name="SAPBEXexcBad8 3 2 3" xfId="38475"/>
    <cellStyle name="SAPBEXexcBad8 3 2 4" xfId="38476"/>
    <cellStyle name="SAPBEXexcBad8 3 2 5" xfId="38477"/>
    <cellStyle name="SAPBEXexcBad8 3 2 6" xfId="38478"/>
    <cellStyle name="SAPBEXexcBad8 3 2 7" xfId="38479"/>
    <cellStyle name="SAPBEXexcBad8 3 2 8" xfId="38480"/>
    <cellStyle name="SAPBEXexcBad8 3 2 9" xfId="38481"/>
    <cellStyle name="SAPBEXexcBad8 3 20" xfId="38482"/>
    <cellStyle name="SAPBEXexcBad8 3 21" xfId="38483"/>
    <cellStyle name="SAPBEXexcBad8 3 22" xfId="38484"/>
    <cellStyle name="SAPBEXexcBad8 3 23" xfId="38485"/>
    <cellStyle name="SAPBEXexcBad8 3 24" xfId="38486"/>
    <cellStyle name="SAPBEXexcBad8 3 25" xfId="38487"/>
    <cellStyle name="SAPBEXexcBad8 3 26" xfId="38488"/>
    <cellStyle name="SAPBEXexcBad8 3 27" xfId="38489"/>
    <cellStyle name="SAPBEXexcBad8 3 28" xfId="38490"/>
    <cellStyle name="SAPBEXexcBad8 3 29" xfId="38491"/>
    <cellStyle name="SAPBEXexcBad8 3 3" xfId="38492"/>
    <cellStyle name="SAPBEXexcBad8 3 3 10" xfId="38493"/>
    <cellStyle name="SAPBEXexcBad8 3 3 11" xfId="38494"/>
    <cellStyle name="SAPBEXexcBad8 3 3 12" xfId="38495"/>
    <cellStyle name="SAPBEXexcBad8 3 3 13" xfId="38496"/>
    <cellStyle name="SAPBEXexcBad8 3 3 14" xfId="38497"/>
    <cellStyle name="SAPBEXexcBad8 3 3 15" xfId="38498"/>
    <cellStyle name="SAPBEXexcBad8 3 3 16" xfId="38499"/>
    <cellStyle name="SAPBEXexcBad8 3 3 17" xfId="38500"/>
    <cellStyle name="SAPBEXexcBad8 3 3 18" xfId="38501"/>
    <cellStyle name="SAPBEXexcBad8 3 3 19" xfId="38502"/>
    <cellStyle name="SAPBEXexcBad8 3 3 2" xfId="38503"/>
    <cellStyle name="SAPBEXexcBad8 3 3 20" xfId="38504"/>
    <cellStyle name="SAPBEXexcBad8 3 3 21" xfId="38505"/>
    <cellStyle name="SAPBEXexcBad8 3 3 22" xfId="38506"/>
    <cellStyle name="SAPBEXexcBad8 3 3 23" xfId="38507"/>
    <cellStyle name="SAPBEXexcBad8 3 3 24" xfId="38508"/>
    <cellStyle name="SAPBEXexcBad8 3 3 25" xfId="38509"/>
    <cellStyle name="SAPBEXexcBad8 3 3 26" xfId="38510"/>
    <cellStyle name="SAPBEXexcBad8 3 3 27" xfId="38511"/>
    <cellStyle name="SAPBEXexcBad8 3 3 28" xfId="38512"/>
    <cellStyle name="SAPBEXexcBad8 3 3 29" xfId="38513"/>
    <cellStyle name="SAPBEXexcBad8 3 3 3" xfId="38514"/>
    <cellStyle name="SAPBEXexcBad8 3 3 4" xfId="38515"/>
    <cellStyle name="SAPBEXexcBad8 3 3 5" xfId="38516"/>
    <cellStyle name="SAPBEXexcBad8 3 3 6" xfId="38517"/>
    <cellStyle name="SAPBEXexcBad8 3 3 7" xfId="38518"/>
    <cellStyle name="SAPBEXexcBad8 3 3 8" xfId="38519"/>
    <cellStyle name="SAPBEXexcBad8 3 3 9" xfId="38520"/>
    <cellStyle name="SAPBEXexcBad8 3 30" xfId="38521"/>
    <cellStyle name="SAPBEXexcBad8 3 31" xfId="38522"/>
    <cellStyle name="SAPBEXexcBad8 3 4" xfId="38523"/>
    <cellStyle name="SAPBEXexcBad8 3 5" xfId="38524"/>
    <cellStyle name="SAPBEXexcBad8 3 6" xfId="38525"/>
    <cellStyle name="SAPBEXexcBad8 3 7" xfId="38526"/>
    <cellStyle name="SAPBEXexcBad8 3 8" xfId="38527"/>
    <cellStyle name="SAPBEXexcBad8 3 9" xfId="38528"/>
    <cellStyle name="SAPBEXexcBad8 30" xfId="38529"/>
    <cellStyle name="SAPBEXexcBad8 31" xfId="38530"/>
    <cellStyle name="SAPBEXexcBad8 32" xfId="38531"/>
    <cellStyle name="SAPBEXexcBad8 33" xfId="38532"/>
    <cellStyle name="SAPBEXexcBad8 34" xfId="38533"/>
    <cellStyle name="SAPBEXexcBad8 35" xfId="38534"/>
    <cellStyle name="SAPBEXexcBad8 36" xfId="38535"/>
    <cellStyle name="SAPBEXexcBad8 37" xfId="38536"/>
    <cellStyle name="SAPBEXexcBad8 38" xfId="38537"/>
    <cellStyle name="SAPBEXexcBad8 39" xfId="38538"/>
    <cellStyle name="SAPBEXexcBad8 4" xfId="38539"/>
    <cellStyle name="SAPBEXexcBad8 4 10" xfId="38540"/>
    <cellStyle name="SAPBEXexcBad8 4 11" xfId="38541"/>
    <cellStyle name="SAPBEXexcBad8 4 12" xfId="38542"/>
    <cellStyle name="SAPBEXexcBad8 4 13" xfId="38543"/>
    <cellStyle name="SAPBEXexcBad8 4 14" xfId="38544"/>
    <cellStyle name="SAPBEXexcBad8 4 15" xfId="38545"/>
    <cellStyle name="SAPBEXexcBad8 4 16" xfId="38546"/>
    <cellStyle name="SAPBEXexcBad8 4 17" xfId="38547"/>
    <cellStyle name="SAPBEXexcBad8 4 18" xfId="38548"/>
    <cellStyle name="SAPBEXexcBad8 4 19" xfId="38549"/>
    <cellStyle name="SAPBEXexcBad8 4 2" xfId="38550"/>
    <cellStyle name="SAPBEXexcBad8 4 2 10" xfId="38551"/>
    <cellStyle name="SAPBEXexcBad8 4 2 11" xfId="38552"/>
    <cellStyle name="SAPBEXexcBad8 4 2 12" xfId="38553"/>
    <cellStyle name="SAPBEXexcBad8 4 2 13" xfId="38554"/>
    <cellStyle name="SAPBEXexcBad8 4 2 14" xfId="38555"/>
    <cellStyle name="SAPBEXexcBad8 4 2 15" xfId="38556"/>
    <cellStyle name="SAPBEXexcBad8 4 2 16" xfId="38557"/>
    <cellStyle name="SAPBEXexcBad8 4 2 17" xfId="38558"/>
    <cellStyle name="SAPBEXexcBad8 4 2 18" xfId="38559"/>
    <cellStyle name="SAPBEXexcBad8 4 2 19" xfId="38560"/>
    <cellStyle name="SAPBEXexcBad8 4 2 2" xfId="38561"/>
    <cellStyle name="SAPBEXexcBad8 4 2 20" xfId="38562"/>
    <cellStyle name="SAPBEXexcBad8 4 2 21" xfId="38563"/>
    <cellStyle name="SAPBEXexcBad8 4 2 22" xfId="38564"/>
    <cellStyle name="SAPBEXexcBad8 4 2 23" xfId="38565"/>
    <cellStyle name="SAPBEXexcBad8 4 2 24" xfId="38566"/>
    <cellStyle name="SAPBEXexcBad8 4 2 25" xfId="38567"/>
    <cellStyle name="SAPBEXexcBad8 4 2 26" xfId="38568"/>
    <cellStyle name="SAPBEXexcBad8 4 2 27" xfId="38569"/>
    <cellStyle name="SAPBEXexcBad8 4 2 28" xfId="38570"/>
    <cellStyle name="SAPBEXexcBad8 4 2 29" xfId="38571"/>
    <cellStyle name="SAPBEXexcBad8 4 2 3" xfId="38572"/>
    <cellStyle name="SAPBEXexcBad8 4 2 4" xfId="38573"/>
    <cellStyle name="SAPBEXexcBad8 4 2 5" xfId="38574"/>
    <cellStyle name="SAPBEXexcBad8 4 2 6" xfId="38575"/>
    <cellStyle name="SAPBEXexcBad8 4 2 7" xfId="38576"/>
    <cellStyle name="SAPBEXexcBad8 4 2 8" xfId="38577"/>
    <cellStyle name="SAPBEXexcBad8 4 2 9" xfId="38578"/>
    <cellStyle name="SAPBEXexcBad8 4 20" xfId="38579"/>
    <cellStyle name="SAPBEXexcBad8 4 21" xfId="38580"/>
    <cellStyle name="SAPBEXexcBad8 4 22" xfId="38581"/>
    <cellStyle name="SAPBEXexcBad8 4 23" xfId="38582"/>
    <cellStyle name="SAPBEXexcBad8 4 24" xfId="38583"/>
    <cellStyle name="SAPBEXexcBad8 4 25" xfId="38584"/>
    <cellStyle name="SAPBEXexcBad8 4 26" xfId="38585"/>
    <cellStyle name="SAPBEXexcBad8 4 27" xfId="38586"/>
    <cellStyle name="SAPBEXexcBad8 4 28" xfId="38587"/>
    <cellStyle name="SAPBEXexcBad8 4 29" xfId="38588"/>
    <cellStyle name="SAPBEXexcBad8 4 3" xfId="38589"/>
    <cellStyle name="SAPBEXexcBad8 4 3 10" xfId="38590"/>
    <cellStyle name="SAPBEXexcBad8 4 3 11" xfId="38591"/>
    <cellStyle name="SAPBEXexcBad8 4 3 12" xfId="38592"/>
    <cellStyle name="SAPBEXexcBad8 4 3 13" xfId="38593"/>
    <cellStyle name="SAPBEXexcBad8 4 3 14" xfId="38594"/>
    <cellStyle name="SAPBEXexcBad8 4 3 15" xfId="38595"/>
    <cellStyle name="SAPBEXexcBad8 4 3 16" xfId="38596"/>
    <cellStyle name="SAPBEXexcBad8 4 3 17" xfId="38597"/>
    <cellStyle name="SAPBEXexcBad8 4 3 18" xfId="38598"/>
    <cellStyle name="SAPBEXexcBad8 4 3 19" xfId="38599"/>
    <cellStyle name="SAPBEXexcBad8 4 3 2" xfId="38600"/>
    <cellStyle name="SAPBEXexcBad8 4 3 20" xfId="38601"/>
    <cellStyle name="SAPBEXexcBad8 4 3 21" xfId="38602"/>
    <cellStyle name="SAPBEXexcBad8 4 3 22" xfId="38603"/>
    <cellStyle name="SAPBEXexcBad8 4 3 23" xfId="38604"/>
    <cellStyle name="SAPBEXexcBad8 4 3 24" xfId="38605"/>
    <cellStyle name="SAPBEXexcBad8 4 3 25" xfId="38606"/>
    <cellStyle name="SAPBEXexcBad8 4 3 26" xfId="38607"/>
    <cellStyle name="SAPBEXexcBad8 4 3 27" xfId="38608"/>
    <cellStyle name="SAPBEXexcBad8 4 3 28" xfId="38609"/>
    <cellStyle name="SAPBEXexcBad8 4 3 29" xfId="38610"/>
    <cellStyle name="SAPBEXexcBad8 4 3 3" xfId="38611"/>
    <cellStyle name="SAPBEXexcBad8 4 3 4" xfId="38612"/>
    <cellStyle name="SAPBEXexcBad8 4 3 5" xfId="38613"/>
    <cellStyle name="SAPBEXexcBad8 4 3 6" xfId="38614"/>
    <cellStyle name="SAPBEXexcBad8 4 3 7" xfId="38615"/>
    <cellStyle name="SAPBEXexcBad8 4 3 8" xfId="38616"/>
    <cellStyle name="SAPBEXexcBad8 4 3 9" xfId="38617"/>
    <cellStyle name="SAPBEXexcBad8 4 30" xfId="38618"/>
    <cellStyle name="SAPBEXexcBad8 4 31" xfId="38619"/>
    <cellStyle name="SAPBEXexcBad8 4 4" xfId="38620"/>
    <cellStyle name="SAPBEXexcBad8 4 5" xfId="38621"/>
    <cellStyle name="SAPBEXexcBad8 4 6" xfId="38622"/>
    <cellStyle name="SAPBEXexcBad8 4 7" xfId="38623"/>
    <cellStyle name="SAPBEXexcBad8 4 8" xfId="38624"/>
    <cellStyle name="SAPBEXexcBad8 4 9" xfId="38625"/>
    <cellStyle name="SAPBEXexcBad8 40" xfId="38626"/>
    <cellStyle name="SAPBEXexcBad8 41" xfId="38627"/>
    <cellStyle name="SAPBEXexcBad8 42" xfId="38628"/>
    <cellStyle name="SAPBEXexcBad8 43" xfId="38629"/>
    <cellStyle name="SAPBEXexcBad8 44" xfId="38630"/>
    <cellStyle name="SAPBEXexcBad8 5" xfId="38631"/>
    <cellStyle name="SAPBEXexcBad8 5 10" xfId="38632"/>
    <cellStyle name="SAPBEXexcBad8 5 11" xfId="38633"/>
    <cellStyle name="SAPBEXexcBad8 5 12" xfId="38634"/>
    <cellStyle name="SAPBEXexcBad8 5 13" xfId="38635"/>
    <cellStyle name="SAPBEXexcBad8 5 14" xfId="38636"/>
    <cellStyle name="SAPBEXexcBad8 5 15" xfId="38637"/>
    <cellStyle name="SAPBEXexcBad8 5 16" xfId="38638"/>
    <cellStyle name="SAPBEXexcBad8 5 17" xfId="38639"/>
    <cellStyle name="SAPBEXexcBad8 5 18" xfId="38640"/>
    <cellStyle name="SAPBEXexcBad8 5 19" xfId="38641"/>
    <cellStyle name="SAPBEXexcBad8 5 2" xfId="38642"/>
    <cellStyle name="SAPBEXexcBad8 5 2 10" xfId="38643"/>
    <cellStyle name="SAPBEXexcBad8 5 2 11" xfId="38644"/>
    <cellStyle name="SAPBEXexcBad8 5 2 12" xfId="38645"/>
    <cellStyle name="SAPBEXexcBad8 5 2 13" xfId="38646"/>
    <cellStyle name="SAPBEXexcBad8 5 2 14" xfId="38647"/>
    <cellStyle name="SAPBEXexcBad8 5 2 15" xfId="38648"/>
    <cellStyle name="SAPBEXexcBad8 5 2 16" xfId="38649"/>
    <cellStyle name="SAPBEXexcBad8 5 2 17" xfId="38650"/>
    <cellStyle name="SAPBEXexcBad8 5 2 18" xfId="38651"/>
    <cellStyle name="SAPBEXexcBad8 5 2 19" xfId="38652"/>
    <cellStyle name="SAPBEXexcBad8 5 2 2" xfId="38653"/>
    <cellStyle name="SAPBEXexcBad8 5 2 20" xfId="38654"/>
    <cellStyle name="SAPBEXexcBad8 5 2 21" xfId="38655"/>
    <cellStyle name="SAPBEXexcBad8 5 2 22" xfId="38656"/>
    <cellStyle name="SAPBEXexcBad8 5 2 23" xfId="38657"/>
    <cellStyle name="SAPBEXexcBad8 5 2 24" xfId="38658"/>
    <cellStyle name="SAPBEXexcBad8 5 2 25" xfId="38659"/>
    <cellStyle name="SAPBEXexcBad8 5 2 26" xfId="38660"/>
    <cellStyle name="SAPBEXexcBad8 5 2 27" xfId="38661"/>
    <cellStyle name="SAPBEXexcBad8 5 2 28" xfId="38662"/>
    <cellStyle name="SAPBEXexcBad8 5 2 29" xfId="38663"/>
    <cellStyle name="SAPBEXexcBad8 5 2 3" xfId="38664"/>
    <cellStyle name="SAPBEXexcBad8 5 2 4" xfId="38665"/>
    <cellStyle name="SAPBEXexcBad8 5 2 5" xfId="38666"/>
    <cellStyle name="SAPBEXexcBad8 5 2 6" xfId="38667"/>
    <cellStyle name="SAPBEXexcBad8 5 2 7" xfId="38668"/>
    <cellStyle name="SAPBEXexcBad8 5 2 8" xfId="38669"/>
    <cellStyle name="SAPBEXexcBad8 5 2 9" xfId="38670"/>
    <cellStyle name="SAPBEXexcBad8 5 20" xfId="38671"/>
    <cellStyle name="SAPBEXexcBad8 5 21" xfId="38672"/>
    <cellStyle name="SAPBEXexcBad8 5 22" xfId="38673"/>
    <cellStyle name="SAPBEXexcBad8 5 23" xfId="38674"/>
    <cellStyle name="SAPBEXexcBad8 5 24" xfId="38675"/>
    <cellStyle name="SAPBEXexcBad8 5 25" xfId="38676"/>
    <cellStyle name="SAPBEXexcBad8 5 26" xfId="38677"/>
    <cellStyle name="SAPBEXexcBad8 5 27" xfId="38678"/>
    <cellStyle name="SAPBEXexcBad8 5 28" xfId="38679"/>
    <cellStyle name="SAPBEXexcBad8 5 29" xfId="38680"/>
    <cellStyle name="SAPBEXexcBad8 5 3" xfId="38681"/>
    <cellStyle name="SAPBEXexcBad8 5 30" xfId="38682"/>
    <cellStyle name="SAPBEXexcBad8 5 4" xfId="38683"/>
    <cellStyle name="SAPBEXexcBad8 5 5" xfId="38684"/>
    <cellStyle name="SAPBEXexcBad8 5 6" xfId="38685"/>
    <cellStyle name="SAPBEXexcBad8 5 7" xfId="38686"/>
    <cellStyle name="SAPBEXexcBad8 5 8" xfId="38687"/>
    <cellStyle name="SAPBEXexcBad8 5 9" xfId="38688"/>
    <cellStyle name="SAPBEXexcBad8 6" xfId="38689"/>
    <cellStyle name="SAPBEXexcBad8 6 10" xfId="38690"/>
    <cellStyle name="SAPBEXexcBad8 6 11" xfId="38691"/>
    <cellStyle name="SAPBEXexcBad8 6 12" xfId="38692"/>
    <cellStyle name="SAPBEXexcBad8 6 13" xfId="38693"/>
    <cellStyle name="SAPBEXexcBad8 6 14" xfId="38694"/>
    <cellStyle name="SAPBEXexcBad8 6 15" xfId="38695"/>
    <cellStyle name="SAPBEXexcBad8 6 16" xfId="38696"/>
    <cellStyle name="SAPBEXexcBad8 6 17" xfId="38697"/>
    <cellStyle name="SAPBEXexcBad8 6 18" xfId="38698"/>
    <cellStyle name="SAPBEXexcBad8 6 19" xfId="38699"/>
    <cellStyle name="SAPBEXexcBad8 6 2" xfId="38700"/>
    <cellStyle name="SAPBEXexcBad8 6 2 10" xfId="38701"/>
    <cellStyle name="SAPBEXexcBad8 6 2 11" xfId="38702"/>
    <cellStyle name="SAPBEXexcBad8 6 2 12" xfId="38703"/>
    <cellStyle name="SAPBEXexcBad8 6 2 13" xfId="38704"/>
    <cellStyle name="SAPBEXexcBad8 6 2 14" xfId="38705"/>
    <cellStyle name="SAPBEXexcBad8 6 2 15" xfId="38706"/>
    <cellStyle name="SAPBEXexcBad8 6 2 16" xfId="38707"/>
    <cellStyle name="SAPBEXexcBad8 6 2 17" xfId="38708"/>
    <cellStyle name="SAPBEXexcBad8 6 2 18" xfId="38709"/>
    <cellStyle name="SAPBEXexcBad8 6 2 19" xfId="38710"/>
    <cellStyle name="SAPBEXexcBad8 6 2 2" xfId="38711"/>
    <cellStyle name="SAPBEXexcBad8 6 2 20" xfId="38712"/>
    <cellStyle name="SAPBEXexcBad8 6 2 21" xfId="38713"/>
    <cellStyle name="SAPBEXexcBad8 6 2 22" xfId="38714"/>
    <cellStyle name="SAPBEXexcBad8 6 2 23" xfId="38715"/>
    <cellStyle name="SAPBEXexcBad8 6 2 24" xfId="38716"/>
    <cellStyle name="SAPBEXexcBad8 6 2 25" xfId="38717"/>
    <cellStyle name="SAPBEXexcBad8 6 2 26" xfId="38718"/>
    <cellStyle name="SAPBEXexcBad8 6 2 27" xfId="38719"/>
    <cellStyle name="SAPBEXexcBad8 6 2 28" xfId="38720"/>
    <cellStyle name="SAPBEXexcBad8 6 2 29" xfId="38721"/>
    <cellStyle name="SAPBEXexcBad8 6 2 3" xfId="38722"/>
    <cellStyle name="SAPBEXexcBad8 6 2 4" xfId="38723"/>
    <cellStyle name="SAPBEXexcBad8 6 2 5" xfId="38724"/>
    <cellStyle name="SAPBEXexcBad8 6 2 6" xfId="38725"/>
    <cellStyle name="SAPBEXexcBad8 6 2 7" xfId="38726"/>
    <cellStyle name="SAPBEXexcBad8 6 2 8" xfId="38727"/>
    <cellStyle name="SAPBEXexcBad8 6 2 9" xfId="38728"/>
    <cellStyle name="SAPBEXexcBad8 6 20" xfId="38729"/>
    <cellStyle name="SAPBEXexcBad8 6 21" xfId="38730"/>
    <cellStyle name="SAPBEXexcBad8 6 22" xfId="38731"/>
    <cellStyle name="SAPBEXexcBad8 6 23" xfId="38732"/>
    <cellStyle name="SAPBEXexcBad8 6 24" xfId="38733"/>
    <cellStyle name="SAPBEXexcBad8 6 25" xfId="38734"/>
    <cellStyle name="SAPBEXexcBad8 6 26" xfId="38735"/>
    <cellStyle name="SAPBEXexcBad8 6 27" xfId="38736"/>
    <cellStyle name="SAPBEXexcBad8 6 28" xfId="38737"/>
    <cellStyle name="SAPBEXexcBad8 6 29" xfId="38738"/>
    <cellStyle name="SAPBEXexcBad8 6 3" xfId="38739"/>
    <cellStyle name="SAPBEXexcBad8 6 30" xfId="38740"/>
    <cellStyle name="SAPBEXexcBad8 6 4" xfId="38741"/>
    <cellStyle name="SAPBEXexcBad8 6 5" xfId="38742"/>
    <cellStyle name="SAPBEXexcBad8 6 6" xfId="38743"/>
    <cellStyle name="SAPBEXexcBad8 6 7" xfId="38744"/>
    <cellStyle name="SAPBEXexcBad8 6 8" xfId="38745"/>
    <cellStyle name="SAPBEXexcBad8 6 9" xfId="38746"/>
    <cellStyle name="SAPBEXexcBad8 7" xfId="38747"/>
    <cellStyle name="SAPBEXexcBad8 7 10" xfId="38748"/>
    <cellStyle name="SAPBEXexcBad8 7 11" xfId="38749"/>
    <cellStyle name="SAPBEXexcBad8 7 12" xfId="38750"/>
    <cellStyle name="SAPBEXexcBad8 7 13" xfId="38751"/>
    <cellStyle name="SAPBEXexcBad8 7 14" xfId="38752"/>
    <cellStyle name="SAPBEXexcBad8 7 15" xfId="38753"/>
    <cellStyle name="SAPBEXexcBad8 7 16" xfId="38754"/>
    <cellStyle name="SAPBEXexcBad8 7 17" xfId="38755"/>
    <cellStyle name="SAPBEXexcBad8 7 18" xfId="38756"/>
    <cellStyle name="SAPBEXexcBad8 7 19" xfId="38757"/>
    <cellStyle name="SAPBEXexcBad8 7 2" xfId="38758"/>
    <cellStyle name="SAPBEXexcBad8 7 2 10" xfId="38759"/>
    <cellStyle name="SAPBEXexcBad8 7 2 11" xfId="38760"/>
    <cellStyle name="SAPBEXexcBad8 7 2 12" xfId="38761"/>
    <cellStyle name="SAPBEXexcBad8 7 2 13" xfId="38762"/>
    <cellStyle name="SAPBEXexcBad8 7 2 14" xfId="38763"/>
    <cellStyle name="SAPBEXexcBad8 7 2 15" xfId="38764"/>
    <cellStyle name="SAPBEXexcBad8 7 2 16" xfId="38765"/>
    <cellStyle name="SAPBEXexcBad8 7 2 17" xfId="38766"/>
    <cellStyle name="SAPBEXexcBad8 7 2 18" xfId="38767"/>
    <cellStyle name="SAPBEXexcBad8 7 2 19" xfId="38768"/>
    <cellStyle name="SAPBEXexcBad8 7 2 2" xfId="38769"/>
    <cellStyle name="SAPBEXexcBad8 7 2 20" xfId="38770"/>
    <cellStyle name="SAPBEXexcBad8 7 2 21" xfId="38771"/>
    <cellStyle name="SAPBEXexcBad8 7 2 22" xfId="38772"/>
    <cellStyle name="SAPBEXexcBad8 7 2 23" xfId="38773"/>
    <cellStyle name="SAPBEXexcBad8 7 2 24" xfId="38774"/>
    <cellStyle name="SAPBEXexcBad8 7 2 25" xfId="38775"/>
    <cellStyle name="SAPBEXexcBad8 7 2 26" xfId="38776"/>
    <cellStyle name="SAPBEXexcBad8 7 2 27" xfId="38777"/>
    <cellStyle name="SAPBEXexcBad8 7 2 28" xfId="38778"/>
    <cellStyle name="SAPBEXexcBad8 7 2 29" xfId="38779"/>
    <cellStyle name="SAPBEXexcBad8 7 2 3" xfId="38780"/>
    <cellStyle name="SAPBEXexcBad8 7 2 4" xfId="38781"/>
    <cellStyle name="SAPBEXexcBad8 7 2 5" xfId="38782"/>
    <cellStyle name="SAPBEXexcBad8 7 2 6" xfId="38783"/>
    <cellStyle name="SAPBEXexcBad8 7 2 7" xfId="38784"/>
    <cellStyle name="SAPBEXexcBad8 7 2 8" xfId="38785"/>
    <cellStyle name="SAPBEXexcBad8 7 2 9" xfId="38786"/>
    <cellStyle name="SAPBEXexcBad8 7 20" xfId="38787"/>
    <cellStyle name="SAPBEXexcBad8 7 21" xfId="38788"/>
    <cellStyle name="SAPBEXexcBad8 7 22" xfId="38789"/>
    <cellStyle name="SAPBEXexcBad8 7 23" xfId="38790"/>
    <cellStyle name="SAPBEXexcBad8 7 24" xfId="38791"/>
    <cellStyle name="SAPBEXexcBad8 7 25" xfId="38792"/>
    <cellStyle name="SAPBEXexcBad8 7 26" xfId="38793"/>
    <cellStyle name="SAPBEXexcBad8 7 27" xfId="38794"/>
    <cellStyle name="SAPBEXexcBad8 7 28" xfId="38795"/>
    <cellStyle name="SAPBEXexcBad8 7 29" xfId="38796"/>
    <cellStyle name="SAPBEXexcBad8 7 3" xfId="38797"/>
    <cellStyle name="SAPBEXexcBad8 7 30" xfId="38798"/>
    <cellStyle name="SAPBEXexcBad8 7 4" xfId="38799"/>
    <cellStyle name="SAPBEXexcBad8 7 5" xfId="38800"/>
    <cellStyle name="SAPBEXexcBad8 7 6" xfId="38801"/>
    <cellStyle name="SAPBEXexcBad8 7 7" xfId="38802"/>
    <cellStyle name="SAPBEXexcBad8 7 8" xfId="38803"/>
    <cellStyle name="SAPBEXexcBad8 7 9" xfId="38804"/>
    <cellStyle name="SAPBEXexcBad8 8" xfId="38805"/>
    <cellStyle name="SAPBEXexcBad8 8 10" xfId="38806"/>
    <cellStyle name="SAPBEXexcBad8 8 11" xfId="38807"/>
    <cellStyle name="SAPBEXexcBad8 8 12" xfId="38808"/>
    <cellStyle name="SAPBEXexcBad8 8 13" xfId="38809"/>
    <cellStyle name="SAPBEXexcBad8 8 14" xfId="38810"/>
    <cellStyle name="SAPBEXexcBad8 8 15" xfId="38811"/>
    <cellStyle name="SAPBEXexcBad8 8 16" xfId="38812"/>
    <cellStyle name="SAPBEXexcBad8 8 17" xfId="38813"/>
    <cellStyle name="SAPBEXexcBad8 8 18" xfId="38814"/>
    <cellStyle name="SAPBEXexcBad8 8 19" xfId="38815"/>
    <cellStyle name="SAPBEXexcBad8 8 2" xfId="38816"/>
    <cellStyle name="SAPBEXexcBad8 8 2 10" xfId="38817"/>
    <cellStyle name="SAPBEXexcBad8 8 2 11" xfId="38818"/>
    <cellStyle name="SAPBEXexcBad8 8 2 12" xfId="38819"/>
    <cellStyle name="SAPBEXexcBad8 8 2 13" xfId="38820"/>
    <cellStyle name="SAPBEXexcBad8 8 2 14" xfId="38821"/>
    <cellStyle name="SAPBEXexcBad8 8 2 15" xfId="38822"/>
    <cellStyle name="SAPBEXexcBad8 8 2 16" xfId="38823"/>
    <cellStyle name="SAPBEXexcBad8 8 2 17" xfId="38824"/>
    <cellStyle name="SAPBEXexcBad8 8 2 18" xfId="38825"/>
    <cellStyle name="SAPBEXexcBad8 8 2 19" xfId="38826"/>
    <cellStyle name="SAPBEXexcBad8 8 2 2" xfId="38827"/>
    <cellStyle name="SAPBEXexcBad8 8 2 20" xfId="38828"/>
    <cellStyle name="SAPBEXexcBad8 8 2 21" xfId="38829"/>
    <cellStyle name="SAPBEXexcBad8 8 2 22" xfId="38830"/>
    <cellStyle name="SAPBEXexcBad8 8 2 23" xfId="38831"/>
    <cellStyle name="SAPBEXexcBad8 8 2 24" xfId="38832"/>
    <cellStyle name="SAPBEXexcBad8 8 2 25" xfId="38833"/>
    <cellStyle name="SAPBEXexcBad8 8 2 26" xfId="38834"/>
    <cellStyle name="SAPBEXexcBad8 8 2 27" xfId="38835"/>
    <cellStyle name="SAPBEXexcBad8 8 2 28" xfId="38836"/>
    <cellStyle name="SAPBEXexcBad8 8 2 29" xfId="38837"/>
    <cellStyle name="SAPBEXexcBad8 8 2 3" xfId="38838"/>
    <cellStyle name="SAPBEXexcBad8 8 2 4" xfId="38839"/>
    <cellStyle name="SAPBEXexcBad8 8 2 5" xfId="38840"/>
    <cellStyle name="SAPBEXexcBad8 8 2 6" xfId="38841"/>
    <cellStyle name="SAPBEXexcBad8 8 2 7" xfId="38842"/>
    <cellStyle name="SAPBEXexcBad8 8 2 8" xfId="38843"/>
    <cellStyle name="SAPBEXexcBad8 8 2 9" xfId="38844"/>
    <cellStyle name="SAPBEXexcBad8 8 20" xfId="38845"/>
    <cellStyle name="SAPBEXexcBad8 8 21" xfId="38846"/>
    <cellStyle name="SAPBEXexcBad8 8 22" xfId="38847"/>
    <cellStyle name="SAPBEXexcBad8 8 23" xfId="38848"/>
    <cellStyle name="SAPBEXexcBad8 8 24" xfId="38849"/>
    <cellStyle name="SAPBEXexcBad8 8 25" xfId="38850"/>
    <cellStyle name="SAPBEXexcBad8 8 26" xfId="38851"/>
    <cellStyle name="SAPBEXexcBad8 8 27" xfId="38852"/>
    <cellStyle name="SAPBEXexcBad8 8 28" xfId="38853"/>
    <cellStyle name="SAPBEXexcBad8 8 29" xfId="38854"/>
    <cellStyle name="SAPBEXexcBad8 8 3" xfId="38855"/>
    <cellStyle name="SAPBEXexcBad8 8 30" xfId="38856"/>
    <cellStyle name="SAPBEXexcBad8 8 4" xfId="38857"/>
    <cellStyle name="SAPBEXexcBad8 8 5" xfId="38858"/>
    <cellStyle name="SAPBEXexcBad8 8 6" xfId="38859"/>
    <cellStyle name="SAPBEXexcBad8 8 7" xfId="38860"/>
    <cellStyle name="SAPBEXexcBad8 8 8" xfId="38861"/>
    <cellStyle name="SAPBEXexcBad8 8 9" xfId="38862"/>
    <cellStyle name="SAPBEXexcBad8 9" xfId="38863"/>
    <cellStyle name="SAPBEXexcBad8 9 10" xfId="38864"/>
    <cellStyle name="SAPBEXexcBad8 9 11" xfId="38865"/>
    <cellStyle name="SAPBEXexcBad8 9 12" xfId="38866"/>
    <cellStyle name="SAPBEXexcBad8 9 13" xfId="38867"/>
    <cellStyle name="SAPBEXexcBad8 9 14" xfId="38868"/>
    <cellStyle name="SAPBEXexcBad8 9 15" xfId="38869"/>
    <cellStyle name="SAPBEXexcBad8 9 16" xfId="38870"/>
    <cellStyle name="SAPBEXexcBad8 9 17" xfId="38871"/>
    <cellStyle name="SAPBEXexcBad8 9 18" xfId="38872"/>
    <cellStyle name="SAPBEXexcBad8 9 19" xfId="38873"/>
    <cellStyle name="SAPBEXexcBad8 9 2" xfId="38874"/>
    <cellStyle name="SAPBEXexcBad8 9 2 10" xfId="38875"/>
    <cellStyle name="SAPBEXexcBad8 9 2 11" xfId="38876"/>
    <cellStyle name="SAPBEXexcBad8 9 2 12" xfId="38877"/>
    <cellStyle name="SAPBEXexcBad8 9 2 13" xfId="38878"/>
    <cellStyle name="SAPBEXexcBad8 9 2 14" xfId="38879"/>
    <cellStyle name="SAPBEXexcBad8 9 2 15" xfId="38880"/>
    <cellStyle name="SAPBEXexcBad8 9 2 16" xfId="38881"/>
    <cellStyle name="SAPBEXexcBad8 9 2 17" xfId="38882"/>
    <cellStyle name="SAPBEXexcBad8 9 2 18" xfId="38883"/>
    <cellStyle name="SAPBEXexcBad8 9 2 19" xfId="38884"/>
    <cellStyle name="SAPBEXexcBad8 9 2 2" xfId="38885"/>
    <cellStyle name="SAPBEXexcBad8 9 2 20" xfId="38886"/>
    <cellStyle name="SAPBEXexcBad8 9 2 21" xfId="38887"/>
    <cellStyle name="SAPBEXexcBad8 9 2 22" xfId="38888"/>
    <cellStyle name="SAPBEXexcBad8 9 2 23" xfId="38889"/>
    <cellStyle name="SAPBEXexcBad8 9 2 24" xfId="38890"/>
    <cellStyle name="SAPBEXexcBad8 9 2 25" xfId="38891"/>
    <cellStyle name="SAPBEXexcBad8 9 2 26" xfId="38892"/>
    <cellStyle name="SAPBEXexcBad8 9 2 27" xfId="38893"/>
    <cellStyle name="SAPBEXexcBad8 9 2 28" xfId="38894"/>
    <cellStyle name="SAPBEXexcBad8 9 2 29" xfId="38895"/>
    <cellStyle name="SAPBEXexcBad8 9 2 3" xfId="38896"/>
    <cellStyle name="SAPBEXexcBad8 9 2 4" xfId="38897"/>
    <cellStyle name="SAPBEXexcBad8 9 2 5" xfId="38898"/>
    <cellStyle name="SAPBEXexcBad8 9 2 6" xfId="38899"/>
    <cellStyle name="SAPBEXexcBad8 9 2 7" xfId="38900"/>
    <cellStyle name="SAPBEXexcBad8 9 2 8" xfId="38901"/>
    <cellStyle name="SAPBEXexcBad8 9 2 9" xfId="38902"/>
    <cellStyle name="SAPBEXexcBad8 9 20" xfId="38903"/>
    <cellStyle name="SAPBEXexcBad8 9 21" xfId="38904"/>
    <cellStyle name="SAPBEXexcBad8 9 22" xfId="38905"/>
    <cellStyle name="SAPBEXexcBad8 9 23" xfId="38906"/>
    <cellStyle name="SAPBEXexcBad8 9 24" xfId="38907"/>
    <cellStyle name="SAPBEXexcBad8 9 25" xfId="38908"/>
    <cellStyle name="SAPBEXexcBad8 9 26" xfId="38909"/>
    <cellStyle name="SAPBEXexcBad8 9 27" xfId="38910"/>
    <cellStyle name="SAPBEXexcBad8 9 28" xfId="38911"/>
    <cellStyle name="SAPBEXexcBad8 9 29" xfId="38912"/>
    <cellStyle name="SAPBEXexcBad8 9 3" xfId="38913"/>
    <cellStyle name="SAPBEXexcBad8 9 30" xfId="38914"/>
    <cellStyle name="SAPBEXexcBad8 9 4" xfId="38915"/>
    <cellStyle name="SAPBEXexcBad8 9 5" xfId="38916"/>
    <cellStyle name="SAPBEXexcBad8 9 6" xfId="38917"/>
    <cellStyle name="SAPBEXexcBad8 9 7" xfId="38918"/>
    <cellStyle name="SAPBEXexcBad8 9 8" xfId="38919"/>
    <cellStyle name="SAPBEXexcBad8 9 9" xfId="38920"/>
    <cellStyle name="SAPBEXexcBad9" xfId="38921"/>
    <cellStyle name="SAPBEXexcBad9 10" xfId="38922"/>
    <cellStyle name="SAPBEXexcBad9 10 10" xfId="38923"/>
    <cellStyle name="SAPBEXexcBad9 10 11" xfId="38924"/>
    <cellStyle name="SAPBEXexcBad9 10 12" xfId="38925"/>
    <cellStyle name="SAPBEXexcBad9 10 13" xfId="38926"/>
    <cellStyle name="SAPBEXexcBad9 10 14" xfId="38927"/>
    <cellStyle name="SAPBEXexcBad9 10 15" xfId="38928"/>
    <cellStyle name="SAPBEXexcBad9 10 16" xfId="38929"/>
    <cellStyle name="SAPBEXexcBad9 10 17" xfId="38930"/>
    <cellStyle name="SAPBEXexcBad9 10 18" xfId="38931"/>
    <cellStyle name="SAPBEXexcBad9 10 19" xfId="38932"/>
    <cellStyle name="SAPBEXexcBad9 10 2" xfId="38933"/>
    <cellStyle name="SAPBEXexcBad9 10 2 10" xfId="38934"/>
    <cellStyle name="SAPBEXexcBad9 10 2 11" xfId="38935"/>
    <cellStyle name="SAPBEXexcBad9 10 2 12" xfId="38936"/>
    <cellStyle name="SAPBEXexcBad9 10 2 13" xfId="38937"/>
    <cellStyle name="SAPBEXexcBad9 10 2 14" xfId="38938"/>
    <cellStyle name="SAPBEXexcBad9 10 2 15" xfId="38939"/>
    <cellStyle name="SAPBEXexcBad9 10 2 16" xfId="38940"/>
    <cellStyle name="SAPBEXexcBad9 10 2 17" xfId="38941"/>
    <cellStyle name="SAPBEXexcBad9 10 2 18" xfId="38942"/>
    <cellStyle name="SAPBEXexcBad9 10 2 19" xfId="38943"/>
    <cellStyle name="SAPBEXexcBad9 10 2 2" xfId="38944"/>
    <cellStyle name="SAPBEXexcBad9 10 2 20" xfId="38945"/>
    <cellStyle name="SAPBEXexcBad9 10 2 21" xfId="38946"/>
    <cellStyle name="SAPBEXexcBad9 10 2 22" xfId="38947"/>
    <cellStyle name="SAPBEXexcBad9 10 2 23" xfId="38948"/>
    <cellStyle name="SAPBEXexcBad9 10 2 24" xfId="38949"/>
    <cellStyle name="SAPBEXexcBad9 10 2 25" xfId="38950"/>
    <cellStyle name="SAPBEXexcBad9 10 2 26" xfId="38951"/>
    <cellStyle name="SAPBEXexcBad9 10 2 27" xfId="38952"/>
    <cellStyle name="SAPBEXexcBad9 10 2 28" xfId="38953"/>
    <cellStyle name="SAPBEXexcBad9 10 2 29" xfId="38954"/>
    <cellStyle name="SAPBEXexcBad9 10 2 3" xfId="38955"/>
    <cellStyle name="SAPBEXexcBad9 10 2 4" xfId="38956"/>
    <cellStyle name="SAPBEXexcBad9 10 2 5" xfId="38957"/>
    <cellStyle name="SAPBEXexcBad9 10 2 6" xfId="38958"/>
    <cellStyle name="SAPBEXexcBad9 10 2 7" xfId="38959"/>
    <cellStyle name="SAPBEXexcBad9 10 2 8" xfId="38960"/>
    <cellStyle name="SAPBEXexcBad9 10 2 9" xfId="38961"/>
    <cellStyle name="SAPBEXexcBad9 10 20" xfId="38962"/>
    <cellStyle name="SAPBEXexcBad9 10 21" xfId="38963"/>
    <cellStyle name="SAPBEXexcBad9 10 22" xfId="38964"/>
    <cellStyle name="SAPBEXexcBad9 10 23" xfId="38965"/>
    <cellStyle name="SAPBEXexcBad9 10 24" xfId="38966"/>
    <cellStyle name="SAPBEXexcBad9 10 25" xfId="38967"/>
    <cellStyle name="SAPBEXexcBad9 10 26" xfId="38968"/>
    <cellStyle name="SAPBEXexcBad9 10 27" xfId="38969"/>
    <cellStyle name="SAPBEXexcBad9 10 28" xfId="38970"/>
    <cellStyle name="SAPBEXexcBad9 10 29" xfId="38971"/>
    <cellStyle name="SAPBEXexcBad9 10 3" xfId="38972"/>
    <cellStyle name="SAPBEXexcBad9 10 30" xfId="38973"/>
    <cellStyle name="SAPBEXexcBad9 10 4" xfId="38974"/>
    <cellStyle name="SAPBEXexcBad9 10 5" xfId="38975"/>
    <cellStyle name="SAPBEXexcBad9 10 6" xfId="38976"/>
    <cellStyle name="SAPBEXexcBad9 10 7" xfId="38977"/>
    <cellStyle name="SAPBEXexcBad9 10 8" xfId="38978"/>
    <cellStyle name="SAPBEXexcBad9 10 9" xfId="38979"/>
    <cellStyle name="SAPBEXexcBad9 11" xfId="38980"/>
    <cellStyle name="SAPBEXexcBad9 11 10" xfId="38981"/>
    <cellStyle name="SAPBEXexcBad9 11 11" xfId="38982"/>
    <cellStyle name="SAPBEXexcBad9 11 12" xfId="38983"/>
    <cellStyle name="SAPBEXexcBad9 11 13" xfId="38984"/>
    <cellStyle name="SAPBEXexcBad9 11 14" xfId="38985"/>
    <cellStyle name="SAPBEXexcBad9 11 15" xfId="38986"/>
    <cellStyle name="SAPBEXexcBad9 11 16" xfId="38987"/>
    <cellStyle name="SAPBEXexcBad9 11 17" xfId="38988"/>
    <cellStyle name="SAPBEXexcBad9 11 18" xfId="38989"/>
    <cellStyle name="SAPBEXexcBad9 11 19" xfId="38990"/>
    <cellStyle name="SAPBEXexcBad9 11 2" xfId="38991"/>
    <cellStyle name="SAPBEXexcBad9 11 2 10" xfId="38992"/>
    <cellStyle name="SAPBEXexcBad9 11 2 11" xfId="38993"/>
    <cellStyle name="SAPBEXexcBad9 11 2 12" xfId="38994"/>
    <cellStyle name="SAPBEXexcBad9 11 2 13" xfId="38995"/>
    <cellStyle name="SAPBEXexcBad9 11 2 14" xfId="38996"/>
    <cellStyle name="SAPBEXexcBad9 11 2 15" xfId="38997"/>
    <cellStyle name="SAPBEXexcBad9 11 2 16" xfId="38998"/>
    <cellStyle name="SAPBEXexcBad9 11 2 17" xfId="38999"/>
    <cellStyle name="SAPBEXexcBad9 11 2 18" xfId="39000"/>
    <cellStyle name="SAPBEXexcBad9 11 2 19" xfId="39001"/>
    <cellStyle name="SAPBEXexcBad9 11 2 2" xfId="39002"/>
    <cellStyle name="SAPBEXexcBad9 11 2 20" xfId="39003"/>
    <cellStyle name="SAPBEXexcBad9 11 2 21" xfId="39004"/>
    <cellStyle name="SAPBEXexcBad9 11 2 22" xfId="39005"/>
    <cellStyle name="SAPBEXexcBad9 11 2 23" xfId="39006"/>
    <cellStyle name="SAPBEXexcBad9 11 2 24" xfId="39007"/>
    <cellStyle name="SAPBEXexcBad9 11 2 25" xfId="39008"/>
    <cellStyle name="SAPBEXexcBad9 11 2 26" xfId="39009"/>
    <cellStyle name="SAPBEXexcBad9 11 2 27" xfId="39010"/>
    <cellStyle name="SAPBEXexcBad9 11 2 28" xfId="39011"/>
    <cellStyle name="SAPBEXexcBad9 11 2 29" xfId="39012"/>
    <cellStyle name="SAPBEXexcBad9 11 2 3" xfId="39013"/>
    <cellStyle name="SAPBEXexcBad9 11 2 4" xfId="39014"/>
    <cellStyle name="SAPBEXexcBad9 11 2 5" xfId="39015"/>
    <cellStyle name="SAPBEXexcBad9 11 2 6" xfId="39016"/>
    <cellStyle name="SAPBEXexcBad9 11 2 7" xfId="39017"/>
    <cellStyle name="SAPBEXexcBad9 11 2 8" xfId="39018"/>
    <cellStyle name="SAPBEXexcBad9 11 2 9" xfId="39019"/>
    <cellStyle name="SAPBEXexcBad9 11 20" xfId="39020"/>
    <cellStyle name="SAPBEXexcBad9 11 21" xfId="39021"/>
    <cellStyle name="SAPBEXexcBad9 11 22" xfId="39022"/>
    <cellStyle name="SAPBEXexcBad9 11 23" xfId="39023"/>
    <cellStyle name="SAPBEXexcBad9 11 24" xfId="39024"/>
    <cellStyle name="SAPBEXexcBad9 11 25" xfId="39025"/>
    <cellStyle name="SAPBEXexcBad9 11 26" xfId="39026"/>
    <cellStyle name="SAPBEXexcBad9 11 27" xfId="39027"/>
    <cellStyle name="SAPBEXexcBad9 11 28" xfId="39028"/>
    <cellStyle name="SAPBEXexcBad9 11 29" xfId="39029"/>
    <cellStyle name="SAPBEXexcBad9 11 3" xfId="39030"/>
    <cellStyle name="SAPBEXexcBad9 11 30" xfId="39031"/>
    <cellStyle name="SAPBEXexcBad9 11 4" xfId="39032"/>
    <cellStyle name="SAPBEXexcBad9 11 5" xfId="39033"/>
    <cellStyle name="SAPBEXexcBad9 11 6" xfId="39034"/>
    <cellStyle name="SAPBEXexcBad9 11 7" xfId="39035"/>
    <cellStyle name="SAPBEXexcBad9 11 8" xfId="39036"/>
    <cellStyle name="SAPBEXexcBad9 11 9" xfId="39037"/>
    <cellStyle name="SAPBEXexcBad9 12" xfId="39038"/>
    <cellStyle name="SAPBEXexcBad9 12 10" xfId="39039"/>
    <cellStyle name="SAPBEXexcBad9 12 11" xfId="39040"/>
    <cellStyle name="SAPBEXexcBad9 12 12" xfId="39041"/>
    <cellStyle name="SAPBEXexcBad9 12 13" xfId="39042"/>
    <cellStyle name="SAPBEXexcBad9 12 14" xfId="39043"/>
    <cellStyle name="SAPBEXexcBad9 12 15" xfId="39044"/>
    <cellStyle name="SAPBEXexcBad9 12 16" xfId="39045"/>
    <cellStyle name="SAPBEXexcBad9 12 17" xfId="39046"/>
    <cellStyle name="SAPBEXexcBad9 12 18" xfId="39047"/>
    <cellStyle name="SAPBEXexcBad9 12 19" xfId="39048"/>
    <cellStyle name="SAPBEXexcBad9 12 2" xfId="39049"/>
    <cellStyle name="SAPBEXexcBad9 12 2 10" xfId="39050"/>
    <cellStyle name="SAPBEXexcBad9 12 2 11" xfId="39051"/>
    <cellStyle name="SAPBEXexcBad9 12 2 12" xfId="39052"/>
    <cellStyle name="SAPBEXexcBad9 12 2 13" xfId="39053"/>
    <cellStyle name="SAPBEXexcBad9 12 2 14" xfId="39054"/>
    <cellStyle name="SAPBEXexcBad9 12 2 15" xfId="39055"/>
    <cellStyle name="SAPBEXexcBad9 12 2 16" xfId="39056"/>
    <cellStyle name="SAPBEXexcBad9 12 2 17" xfId="39057"/>
    <cellStyle name="SAPBEXexcBad9 12 2 18" xfId="39058"/>
    <cellStyle name="SAPBEXexcBad9 12 2 19" xfId="39059"/>
    <cellStyle name="SAPBEXexcBad9 12 2 2" xfId="39060"/>
    <cellStyle name="SAPBEXexcBad9 12 2 20" xfId="39061"/>
    <cellStyle name="SAPBEXexcBad9 12 2 21" xfId="39062"/>
    <cellStyle name="SAPBEXexcBad9 12 2 22" xfId="39063"/>
    <cellStyle name="SAPBEXexcBad9 12 2 23" xfId="39064"/>
    <cellStyle name="SAPBEXexcBad9 12 2 24" xfId="39065"/>
    <cellStyle name="SAPBEXexcBad9 12 2 25" xfId="39066"/>
    <cellStyle name="SAPBEXexcBad9 12 2 26" xfId="39067"/>
    <cellStyle name="SAPBEXexcBad9 12 2 27" xfId="39068"/>
    <cellStyle name="SAPBEXexcBad9 12 2 28" xfId="39069"/>
    <cellStyle name="SAPBEXexcBad9 12 2 29" xfId="39070"/>
    <cellStyle name="SAPBEXexcBad9 12 2 3" xfId="39071"/>
    <cellStyle name="SAPBEXexcBad9 12 2 4" xfId="39072"/>
    <cellStyle name="SAPBEXexcBad9 12 2 5" xfId="39073"/>
    <cellStyle name="SAPBEXexcBad9 12 2 6" xfId="39074"/>
    <cellStyle name="SAPBEXexcBad9 12 2 7" xfId="39075"/>
    <cellStyle name="SAPBEXexcBad9 12 2 8" xfId="39076"/>
    <cellStyle name="SAPBEXexcBad9 12 2 9" xfId="39077"/>
    <cellStyle name="SAPBEXexcBad9 12 20" xfId="39078"/>
    <cellStyle name="SAPBEXexcBad9 12 21" xfId="39079"/>
    <cellStyle name="SAPBEXexcBad9 12 22" xfId="39080"/>
    <cellStyle name="SAPBEXexcBad9 12 23" xfId="39081"/>
    <cellStyle name="SAPBEXexcBad9 12 24" xfId="39082"/>
    <cellStyle name="SAPBEXexcBad9 12 25" xfId="39083"/>
    <cellStyle name="SAPBEXexcBad9 12 26" xfId="39084"/>
    <cellStyle name="SAPBEXexcBad9 12 27" xfId="39085"/>
    <cellStyle name="SAPBEXexcBad9 12 28" xfId="39086"/>
    <cellStyle name="SAPBEXexcBad9 12 29" xfId="39087"/>
    <cellStyle name="SAPBEXexcBad9 12 3" xfId="39088"/>
    <cellStyle name="SAPBEXexcBad9 12 30" xfId="39089"/>
    <cellStyle name="SAPBEXexcBad9 12 4" xfId="39090"/>
    <cellStyle name="SAPBEXexcBad9 12 5" xfId="39091"/>
    <cellStyle name="SAPBEXexcBad9 12 6" xfId="39092"/>
    <cellStyle name="SAPBEXexcBad9 12 7" xfId="39093"/>
    <cellStyle name="SAPBEXexcBad9 12 8" xfId="39094"/>
    <cellStyle name="SAPBEXexcBad9 12 9" xfId="39095"/>
    <cellStyle name="SAPBEXexcBad9 13" xfId="39096"/>
    <cellStyle name="SAPBEXexcBad9 13 10" xfId="39097"/>
    <cellStyle name="SAPBEXexcBad9 13 11" xfId="39098"/>
    <cellStyle name="SAPBEXexcBad9 13 12" xfId="39099"/>
    <cellStyle name="SAPBEXexcBad9 13 13" xfId="39100"/>
    <cellStyle name="SAPBEXexcBad9 13 14" xfId="39101"/>
    <cellStyle name="SAPBEXexcBad9 13 15" xfId="39102"/>
    <cellStyle name="SAPBEXexcBad9 13 16" xfId="39103"/>
    <cellStyle name="SAPBEXexcBad9 13 17" xfId="39104"/>
    <cellStyle name="SAPBEXexcBad9 13 18" xfId="39105"/>
    <cellStyle name="SAPBEXexcBad9 13 19" xfId="39106"/>
    <cellStyle name="SAPBEXexcBad9 13 2" xfId="39107"/>
    <cellStyle name="SAPBEXexcBad9 13 2 10" xfId="39108"/>
    <cellStyle name="SAPBEXexcBad9 13 2 11" xfId="39109"/>
    <cellStyle name="SAPBEXexcBad9 13 2 12" xfId="39110"/>
    <cellStyle name="SAPBEXexcBad9 13 2 13" xfId="39111"/>
    <cellStyle name="SAPBEXexcBad9 13 2 14" xfId="39112"/>
    <cellStyle name="SAPBEXexcBad9 13 2 15" xfId="39113"/>
    <cellStyle name="SAPBEXexcBad9 13 2 16" xfId="39114"/>
    <cellStyle name="SAPBEXexcBad9 13 2 17" xfId="39115"/>
    <cellStyle name="SAPBEXexcBad9 13 2 18" xfId="39116"/>
    <cellStyle name="SAPBEXexcBad9 13 2 19" xfId="39117"/>
    <cellStyle name="SAPBEXexcBad9 13 2 2" xfId="39118"/>
    <cellStyle name="SAPBEXexcBad9 13 2 20" xfId="39119"/>
    <cellStyle name="SAPBEXexcBad9 13 2 21" xfId="39120"/>
    <cellStyle name="SAPBEXexcBad9 13 2 22" xfId="39121"/>
    <cellStyle name="SAPBEXexcBad9 13 2 23" xfId="39122"/>
    <cellStyle name="SAPBEXexcBad9 13 2 24" xfId="39123"/>
    <cellStyle name="SAPBEXexcBad9 13 2 25" xfId="39124"/>
    <cellStyle name="SAPBEXexcBad9 13 2 26" xfId="39125"/>
    <cellStyle name="SAPBEXexcBad9 13 2 27" xfId="39126"/>
    <cellStyle name="SAPBEXexcBad9 13 2 28" xfId="39127"/>
    <cellStyle name="SAPBEXexcBad9 13 2 29" xfId="39128"/>
    <cellStyle name="SAPBEXexcBad9 13 2 3" xfId="39129"/>
    <cellStyle name="SAPBEXexcBad9 13 2 4" xfId="39130"/>
    <cellStyle name="SAPBEXexcBad9 13 2 5" xfId="39131"/>
    <cellStyle name="SAPBEXexcBad9 13 2 6" xfId="39132"/>
    <cellStyle name="SAPBEXexcBad9 13 2 7" xfId="39133"/>
    <cellStyle name="SAPBEXexcBad9 13 2 8" xfId="39134"/>
    <cellStyle name="SAPBEXexcBad9 13 2 9" xfId="39135"/>
    <cellStyle name="SAPBEXexcBad9 13 20" xfId="39136"/>
    <cellStyle name="SAPBEXexcBad9 13 21" xfId="39137"/>
    <cellStyle name="SAPBEXexcBad9 13 22" xfId="39138"/>
    <cellStyle name="SAPBEXexcBad9 13 23" xfId="39139"/>
    <cellStyle name="SAPBEXexcBad9 13 24" xfId="39140"/>
    <cellStyle name="SAPBEXexcBad9 13 25" xfId="39141"/>
    <cellStyle name="SAPBEXexcBad9 13 26" xfId="39142"/>
    <cellStyle name="SAPBEXexcBad9 13 27" xfId="39143"/>
    <cellStyle name="SAPBEXexcBad9 13 28" xfId="39144"/>
    <cellStyle name="SAPBEXexcBad9 13 29" xfId="39145"/>
    <cellStyle name="SAPBEXexcBad9 13 3" xfId="39146"/>
    <cellStyle name="SAPBEXexcBad9 13 30" xfId="39147"/>
    <cellStyle name="SAPBEXexcBad9 13 4" xfId="39148"/>
    <cellStyle name="SAPBEXexcBad9 13 5" xfId="39149"/>
    <cellStyle name="SAPBEXexcBad9 13 6" xfId="39150"/>
    <cellStyle name="SAPBEXexcBad9 13 7" xfId="39151"/>
    <cellStyle name="SAPBEXexcBad9 13 8" xfId="39152"/>
    <cellStyle name="SAPBEXexcBad9 13 9" xfId="39153"/>
    <cellStyle name="SAPBEXexcBad9 14" xfId="39154"/>
    <cellStyle name="SAPBEXexcBad9 14 10" xfId="39155"/>
    <cellStyle name="SAPBEXexcBad9 14 11" xfId="39156"/>
    <cellStyle name="SAPBEXexcBad9 14 12" xfId="39157"/>
    <cellStyle name="SAPBEXexcBad9 14 13" xfId="39158"/>
    <cellStyle name="SAPBEXexcBad9 14 14" xfId="39159"/>
    <cellStyle name="SAPBEXexcBad9 14 15" xfId="39160"/>
    <cellStyle name="SAPBEXexcBad9 14 16" xfId="39161"/>
    <cellStyle name="SAPBEXexcBad9 14 17" xfId="39162"/>
    <cellStyle name="SAPBEXexcBad9 14 18" xfId="39163"/>
    <cellStyle name="SAPBEXexcBad9 14 19" xfId="39164"/>
    <cellStyle name="SAPBEXexcBad9 14 2" xfId="39165"/>
    <cellStyle name="SAPBEXexcBad9 14 2 10" xfId="39166"/>
    <cellStyle name="SAPBEXexcBad9 14 2 11" xfId="39167"/>
    <cellStyle name="SAPBEXexcBad9 14 2 12" xfId="39168"/>
    <cellStyle name="SAPBEXexcBad9 14 2 13" xfId="39169"/>
    <cellStyle name="SAPBEXexcBad9 14 2 14" xfId="39170"/>
    <cellStyle name="SAPBEXexcBad9 14 2 15" xfId="39171"/>
    <cellStyle name="SAPBEXexcBad9 14 2 16" xfId="39172"/>
    <cellStyle name="SAPBEXexcBad9 14 2 17" xfId="39173"/>
    <cellStyle name="SAPBEXexcBad9 14 2 18" xfId="39174"/>
    <cellStyle name="SAPBEXexcBad9 14 2 19" xfId="39175"/>
    <cellStyle name="SAPBEXexcBad9 14 2 2" xfId="39176"/>
    <cellStyle name="SAPBEXexcBad9 14 2 20" xfId="39177"/>
    <cellStyle name="SAPBEXexcBad9 14 2 21" xfId="39178"/>
    <cellStyle name="SAPBEXexcBad9 14 2 22" xfId="39179"/>
    <cellStyle name="SAPBEXexcBad9 14 2 23" xfId="39180"/>
    <cellStyle name="SAPBEXexcBad9 14 2 24" xfId="39181"/>
    <cellStyle name="SAPBEXexcBad9 14 2 25" xfId="39182"/>
    <cellStyle name="SAPBEXexcBad9 14 2 26" xfId="39183"/>
    <cellStyle name="SAPBEXexcBad9 14 2 27" xfId="39184"/>
    <cellStyle name="SAPBEXexcBad9 14 2 28" xfId="39185"/>
    <cellStyle name="SAPBEXexcBad9 14 2 29" xfId="39186"/>
    <cellStyle name="SAPBEXexcBad9 14 2 3" xfId="39187"/>
    <cellStyle name="SAPBEXexcBad9 14 2 4" xfId="39188"/>
    <cellStyle name="SAPBEXexcBad9 14 2 5" xfId="39189"/>
    <cellStyle name="SAPBEXexcBad9 14 2 6" xfId="39190"/>
    <cellStyle name="SAPBEXexcBad9 14 2 7" xfId="39191"/>
    <cellStyle name="SAPBEXexcBad9 14 2 8" xfId="39192"/>
    <cellStyle name="SAPBEXexcBad9 14 2 9" xfId="39193"/>
    <cellStyle name="SAPBEXexcBad9 14 20" xfId="39194"/>
    <cellStyle name="SAPBEXexcBad9 14 21" xfId="39195"/>
    <cellStyle name="SAPBEXexcBad9 14 22" xfId="39196"/>
    <cellStyle name="SAPBEXexcBad9 14 23" xfId="39197"/>
    <cellStyle name="SAPBEXexcBad9 14 24" xfId="39198"/>
    <cellStyle name="SAPBEXexcBad9 14 25" xfId="39199"/>
    <cellStyle name="SAPBEXexcBad9 14 26" xfId="39200"/>
    <cellStyle name="SAPBEXexcBad9 14 27" xfId="39201"/>
    <cellStyle name="SAPBEXexcBad9 14 28" xfId="39202"/>
    <cellStyle name="SAPBEXexcBad9 14 29" xfId="39203"/>
    <cellStyle name="SAPBEXexcBad9 14 3" xfId="39204"/>
    <cellStyle name="SAPBEXexcBad9 14 30" xfId="39205"/>
    <cellStyle name="SAPBEXexcBad9 14 4" xfId="39206"/>
    <cellStyle name="SAPBEXexcBad9 14 5" xfId="39207"/>
    <cellStyle name="SAPBEXexcBad9 14 6" xfId="39208"/>
    <cellStyle name="SAPBEXexcBad9 14 7" xfId="39209"/>
    <cellStyle name="SAPBEXexcBad9 14 8" xfId="39210"/>
    <cellStyle name="SAPBEXexcBad9 14 9" xfId="39211"/>
    <cellStyle name="SAPBEXexcBad9 15" xfId="39212"/>
    <cellStyle name="SAPBEXexcBad9 15 10" xfId="39213"/>
    <cellStyle name="SAPBEXexcBad9 15 11" xfId="39214"/>
    <cellStyle name="SAPBEXexcBad9 15 12" xfId="39215"/>
    <cellStyle name="SAPBEXexcBad9 15 13" xfId="39216"/>
    <cellStyle name="SAPBEXexcBad9 15 14" xfId="39217"/>
    <cellStyle name="SAPBEXexcBad9 15 15" xfId="39218"/>
    <cellStyle name="SAPBEXexcBad9 15 16" xfId="39219"/>
    <cellStyle name="SAPBEXexcBad9 15 17" xfId="39220"/>
    <cellStyle name="SAPBEXexcBad9 15 18" xfId="39221"/>
    <cellStyle name="SAPBEXexcBad9 15 19" xfId="39222"/>
    <cellStyle name="SAPBEXexcBad9 15 2" xfId="39223"/>
    <cellStyle name="SAPBEXexcBad9 15 2 10" xfId="39224"/>
    <cellStyle name="SAPBEXexcBad9 15 2 11" xfId="39225"/>
    <cellStyle name="SAPBEXexcBad9 15 2 12" xfId="39226"/>
    <cellStyle name="SAPBEXexcBad9 15 2 13" xfId="39227"/>
    <cellStyle name="SAPBEXexcBad9 15 2 14" xfId="39228"/>
    <cellStyle name="SAPBEXexcBad9 15 2 15" xfId="39229"/>
    <cellStyle name="SAPBEXexcBad9 15 2 16" xfId="39230"/>
    <cellStyle name="SAPBEXexcBad9 15 2 17" xfId="39231"/>
    <cellStyle name="SAPBEXexcBad9 15 2 18" xfId="39232"/>
    <cellStyle name="SAPBEXexcBad9 15 2 19" xfId="39233"/>
    <cellStyle name="SAPBEXexcBad9 15 2 2" xfId="39234"/>
    <cellStyle name="SAPBEXexcBad9 15 2 20" xfId="39235"/>
    <cellStyle name="SAPBEXexcBad9 15 2 21" xfId="39236"/>
    <cellStyle name="SAPBEXexcBad9 15 2 22" xfId="39237"/>
    <cellStyle name="SAPBEXexcBad9 15 2 23" xfId="39238"/>
    <cellStyle name="SAPBEXexcBad9 15 2 24" xfId="39239"/>
    <cellStyle name="SAPBEXexcBad9 15 2 25" xfId="39240"/>
    <cellStyle name="SAPBEXexcBad9 15 2 26" xfId="39241"/>
    <cellStyle name="SAPBEXexcBad9 15 2 27" xfId="39242"/>
    <cellStyle name="SAPBEXexcBad9 15 2 28" xfId="39243"/>
    <cellStyle name="SAPBEXexcBad9 15 2 29" xfId="39244"/>
    <cellStyle name="SAPBEXexcBad9 15 2 3" xfId="39245"/>
    <cellStyle name="SAPBEXexcBad9 15 2 4" xfId="39246"/>
    <cellStyle name="SAPBEXexcBad9 15 2 5" xfId="39247"/>
    <cellStyle name="SAPBEXexcBad9 15 2 6" xfId="39248"/>
    <cellStyle name="SAPBEXexcBad9 15 2 7" xfId="39249"/>
    <cellStyle name="SAPBEXexcBad9 15 2 8" xfId="39250"/>
    <cellStyle name="SAPBEXexcBad9 15 2 9" xfId="39251"/>
    <cellStyle name="SAPBEXexcBad9 15 20" xfId="39252"/>
    <cellStyle name="SAPBEXexcBad9 15 21" xfId="39253"/>
    <cellStyle name="SAPBEXexcBad9 15 22" xfId="39254"/>
    <cellStyle name="SAPBEXexcBad9 15 23" xfId="39255"/>
    <cellStyle name="SAPBEXexcBad9 15 24" xfId="39256"/>
    <cellStyle name="SAPBEXexcBad9 15 25" xfId="39257"/>
    <cellStyle name="SAPBEXexcBad9 15 26" xfId="39258"/>
    <cellStyle name="SAPBEXexcBad9 15 27" xfId="39259"/>
    <cellStyle name="SAPBEXexcBad9 15 28" xfId="39260"/>
    <cellStyle name="SAPBEXexcBad9 15 29" xfId="39261"/>
    <cellStyle name="SAPBEXexcBad9 15 3" xfId="39262"/>
    <cellStyle name="SAPBEXexcBad9 15 30" xfId="39263"/>
    <cellStyle name="SAPBEXexcBad9 15 4" xfId="39264"/>
    <cellStyle name="SAPBEXexcBad9 15 5" xfId="39265"/>
    <cellStyle name="SAPBEXexcBad9 15 6" xfId="39266"/>
    <cellStyle name="SAPBEXexcBad9 15 7" xfId="39267"/>
    <cellStyle name="SAPBEXexcBad9 15 8" xfId="39268"/>
    <cellStyle name="SAPBEXexcBad9 15 9" xfId="39269"/>
    <cellStyle name="SAPBEXexcBad9 16" xfId="39270"/>
    <cellStyle name="SAPBEXexcBad9 16 10" xfId="39271"/>
    <cellStyle name="SAPBEXexcBad9 16 11" xfId="39272"/>
    <cellStyle name="SAPBEXexcBad9 16 12" xfId="39273"/>
    <cellStyle name="SAPBEXexcBad9 16 13" xfId="39274"/>
    <cellStyle name="SAPBEXexcBad9 16 14" xfId="39275"/>
    <cellStyle name="SAPBEXexcBad9 16 15" xfId="39276"/>
    <cellStyle name="SAPBEXexcBad9 16 16" xfId="39277"/>
    <cellStyle name="SAPBEXexcBad9 16 17" xfId="39278"/>
    <cellStyle name="SAPBEXexcBad9 16 18" xfId="39279"/>
    <cellStyle name="SAPBEXexcBad9 16 19" xfId="39280"/>
    <cellStyle name="SAPBEXexcBad9 16 2" xfId="39281"/>
    <cellStyle name="SAPBEXexcBad9 16 2 10" xfId="39282"/>
    <cellStyle name="SAPBEXexcBad9 16 2 11" xfId="39283"/>
    <cellStyle name="SAPBEXexcBad9 16 2 12" xfId="39284"/>
    <cellStyle name="SAPBEXexcBad9 16 2 13" xfId="39285"/>
    <cellStyle name="SAPBEXexcBad9 16 2 14" xfId="39286"/>
    <cellStyle name="SAPBEXexcBad9 16 2 15" xfId="39287"/>
    <cellStyle name="SAPBEXexcBad9 16 2 16" xfId="39288"/>
    <cellStyle name="SAPBEXexcBad9 16 2 17" xfId="39289"/>
    <cellStyle name="SAPBEXexcBad9 16 2 18" xfId="39290"/>
    <cellStyle name="SAPBEXexcBad9 16 2 19" xfId="39291"/>
    <cellStyle name="SAPBEXexcBad9 16 2 2" xfId="39292"/>
    <cellStyle name="SAPBEXexcBad9 16 2 20" xfId="39293"/>
    <cellStyle name="SAPBEXexcBad9 16 2 21" xfId="39294"/>
    <cellStyle name="SAPBEXexcBad9 16 2 22" xfId="39295"/>
    <cellStyle name="SAPBEXexcBad9 16 2 23" xfId="39296"/>
    <cellStyle name="SAPBEXexcBad9 16 2 24" xfId="39297"/>
    <cellStyle name="SAPBEXexcBad9 16 2 25" xfId="39298"/>
    <cellStyle name="SAPBEXexcBad9 16 2 26" xfId="39299"/>
    <cellStyle name="SAPBEXexcBad9 16 2 27" xfId="39300"/>
    <cellStyle name="SAPBEXexcBad9 16 2 28" xfId="39301"/>
    <cellStyle name="SAPBEXexcBad9 16 2 29" xfId="39302"/>
    <cellStyle name="SAPBEXexcBad9 16 2 3" xfId="39303"/>
    <cellStyle name="SAPBEXexcBad9 16 2 4" xfId="39304"/>
    <cellStyle name="SAPBEXexcBad9 16 2 5" xfId="39305"/>
    <cellStyle name="SAPBEXexcBad9 16 2 6" xfId="39306"/>
    <cellStyle name="SAPBEXexcBad9 16 2 7" xfId="39307"/>
    <cellStyle name="SAPBEXexcBad9 16 2 8" xfId="39308"/>
    <cellStyle name="SAPBEXexcBad9 16 2 9" xfId="39309"/>
    <cellStyle name="SAPBEXexcBad9 16 20" xfId="39310"/>
    <cellStyle name="SAPBEXexcBad9 16 21" xfId="39311"/>
    <cellStyle name="SAPBEXexcBad9 16 22" xfId="39312"/>
    <cellStyle name="SAPBEXexcBad9 16 23" xfId="39313"/>
    <cellStyle name="SAPBEXexcBad9 16 24" xfId="39314"/>
    <cellStyle name="SAPBEXexcBad9 16 25" xfId="39315"/>
    <cellStyle name="SAPBEXexcBad9 16 26" xfId="39316"/>
    <cellStyle name="SAPBEXexcBad9 16 27" xfId="39317"/>
    <cellStyle name="SAPBEXexcBad9 16 28" xfId="39318"/>
    <cellStyle name="SAPBEXexcBad9 16 29" xfId="39319"/>
    <cellStyle name="SAPBEXexcBad9 16 3" xfId="39320"/>
    <cellStyle name="SAPBEXexcBad9 16 30" xfId="39321"/>
    <cellStyle name="SAPBEXexcBad9 16 4" xfId="39322"/>
    <cellStyle name="SAPBEXexcBad9 16 5" xfId="39323"/>
    <cellStyle name="SAPBEXexcBad9 16 6" xfId="39324"/>
    <cellStyle name="SAPBEXexcBad9 16 7" xfId="39325"/>
    <cellStyle name="SAPBEXexcBad9 16 8" xfId="39326"/>
    <cellStyle name="SAPBEXexcBad9 16 9" xfId="39327"/>
    <cellStyle name="SAPBEXexcBad9 17" xfId="39328"/>
    <cellStyle name="SAPBEXexcBad9 17 10" xfId="39329"/>
    <cellStyle name="SAPBEXexcBad9 17 11" xfId="39330"/>
    <cellStyle name="SAPBEXexcBad9 17 12" xfId="39331"/>
    <cellStyle name="SAPBEXexcBad9 17 13" xfId="39332"/>
    <cellStyle name="SAPBEXexcBad9 17 14" xfId="39333"/>
    <cellStyle name="SAPBEXexcBad9 17 15" xfId="39334"/>
    <cellStyle name="SAPBEXexcBad9 17 16" xfId="39335"/>
    <cellStyle name="SAPBEXexcBad9 17 17" xfId="39336"/>
    <cellStyle name="SAPBEXexcBad9 17 18" xfId="39337"/>
    <cellStyle name="SAPBEXexcBad9 17 19" xfId="39338"/>
    <cellStyle name="SAPBEXexcBad9 17 2" xfId="39339"/>
    <cellStyle name="SAPBEXexcBad9 17 2 10" xfId="39340"/>
    <cellStyle name="SAPBEXexcBad9 17 2 11" xfId="39341"/>
    <cellStyle name="SAPBEXexcBad9 17 2 12" xfId="39342"/>
    <cellStyle name="SAPBEXexcBad9 17 2 13" xfId="39343"/>
    <cellStyle name="SAPBEXexcBad9 17 2 14" xfId="39344"/>
    <cellStyle name="SAPBEXexcBad9 17 2 15" xfId="39345"/>
    <cellStyle name="SAPBEXexcBad9 17 2 16" xfId="39346"/>
    <cellStyle name="SAPBEXexcBad9 17 2 17" xfId="39347"/>
    <cellStyle name="SAPBEXexcBad9 17 2 18" xfId="39348"/>
    <cellStyle name="SAPBEXexcBad9 17 2 19" xfId="39349"/>
    <cellStyle name="SAPBEXexcBad9 17 2 2" xfId="39350"/>
    <cellStyle name="SAPBEXexcBad9 17 2 20" xfId="39351"/>
    <cellStyle name="SAPBEXexcBad9 17 2 21" xfId="39352"/>
    <cellStyle name="SAPBEXexcBad9 17 2 22" xfId="39353"/>
    <cellStyle name="SAPBEXexcBad9 17 2 23" xfId="39354"/>
    <cellStyle name="SAPBEXexcBad9 17 2 24" xfId="39355"/>
    <cellStyle name="SAPBEXexcBad9 17 2 25" xfId="39356"/>
    <cellStyle name="SAPBEXexcBad9 17 2 26" xfId="39357"/>
    <cellStyle name="SAPBEXexcBad9 17 2 27" xfId="39358"/>
    <cellStyle name="SAPBEXexcBad9 17 2 28" xfId="39359"/>
    <cellStyle name="SAPBEXexcBad9 17 2 29" xfId="39360"/>
    <cellStyle name="SAPBEXexcBad9 17 2 3" xfId="39361"/>
    <cellStyle name="SAPBEXexcBad9 17 2 4" xfId="39362"/>
    <cellStyle name="SAPBEXexcBad9 17 2 5" xfId="39363"/>
    <cellStyle name="SAPBEXexcBad9 17 2 6" xfId="39364"/>
    <cellStyle name="SAPBEXexcBad9 17 2 7" xfId="39365"/>
    <cellStyle name="SAPBEXexcBad9 17 2 8" xfId="39366"/>
    <cellStyle name="SAPBEXexcBad9 17 2 9" xfId="39367"/>
    <cellStyle name="SAPBEXexcBad9 17 20" xfId="39368"/>
    <cellStyle name="SAPBEXexcBad9 17 21" xfId="39369"/>
    <cellStyle name="SAPBEXexcBad9 17 22" xfId="39370"/>
    <cellStyle name="SAPBEXexcBad9 17 23" xfId="39371"/>
    <cellStyle name="SAPBEXexcBad9 17 24" xfId="39372"/>
    <cellStyle name="SAPBEXexcBad9 17 25" xfId="39373"/>
    <cellStyle name="SAPBEXexcBad9 17 26" xfId="39374"/>
    <cellStyle name="SAPBEXexcBad9 17 27" xfId="39375"/>
    <cellStyle name="SAPBEXexcBad9 17 28" xfId="39376"/>
    <cellStyle name="SAPBEXexcBad9 17 29" xfId="39377"/>
    <cellStyle name="SAPBEXexcBad9 17 3" xfId="39378"/>
    <cellStyle name="SAPBEXexcBad9 17 30" xfId="39379"/>
    <cellStyle name="SAPBEXexcBad9 17 4" xfId="39380"/>
    <cellStyle name="SAPBEXexcBad9 17 5" xfId="39381"/>
    <cellStyle name="SAPBEXexcBad9 17 6" xfId="39382"/>
    <cellStyle name="SAPBEXexcBad9 17 7" xfId="39383"/>
    <cellStyle name="SAPBEXexcBad9 17 8" xfId="39384"/>
    <cellStyle name="SAPBEXexcBad9 17 9" xfId="39385"/>
    <cellStyle name="SAPBEXexcBad9 18" xfId="39386"/>
    <cellStyle name="SAPBEXexcBad9 18 10" xfId="39387"/>
    <cellStyle name="SAPBEXexcBad9 18 11" xfId="39388"/>
    <cellStyle name="SAPBEXexcBad9 18 12" xfId="39389"/>
    <cellStyle name="SAPBEXexcBad9 18 13" xfId="39390"/>
    <cellStyle name="SAPBEXexcBad9 18 14" xfId="39391"/>
    <cellStyle name="SAPBEXexcBad9 18 15" xfId="39392"/>
    <cellStyle name="SAPBEXexcBad9 18 16" xfId="39393"/>
    <cellStyle name="SAPBEXexcBad9 18 17" xfId="39394"/>
    <cellStyle name="SAPBEXexcBad9 18 18" xfId="39395"/>
    <cellStyle name="SAPBEXexcBad9 18 19" xfId="39396"/>
    <cellStyle name="SAPBEXexcBad9 18 2" xfId="39397"/>
    <cellStyle name="SAPBEXexcBad9 18 20" xfId="39398"/>
    <cellStyle name="SAPBEXexcBad9 18 21" xfId="39399"/>
    <cellStyle name="SAPBEXexcBad9 18 22" xfId="39400"/>
    <cellStyle name="SAPBEXexcBad9 18 23" xfId="39401"/>
    <cellStyle name="SAPBEXexcBad9 18 24" xfId="39402"/>
    <cellStyle name="SAPBEXexcBad9 18 25" xfId="39403"/>
    <cellStyle name="SAPBEXexcBad9 18 26" xfId="39404"/>
    <cellStyle name="SAPBEXexcBad9 18 27" xfId="39405"/>
    <cellStyle name="SAPBEXexcBad9 18 28" xfId="39406"/>
    <cellStyle name="SAPBEXexcBad9 18 29" xfId="39407"/>
    <cellStyle name="SAPBEXexcBad9 18 3" xfId="39408"/>
    <cellStyle name="SAPBEXexcBad9 18 4" xfId="39409"/>
    <cellStyle name="SAPBEXexcBad9 18 5" xfId="39410"/>
    <cellStyle name="SAPBEXexcBad9 18 6" xfId="39411"/>
    <cellStyle name="SAPBEXexcBad9 18 7" xfId="39412"/>
    <cellStyle name="SAPBEXexcBad9 18 8" xfId="39413"/>
    <cellStyle name="SAPBEXexcBad9 18 9" xfId="39414"/>
    <cellStyle name="SAPBEXexcBad9 19" xfId="39415"/>
    <cellStyle name="SAPBEXexcBad9 19 10" xfId="39416"/>
    <cellStyle name="SAPBEXexcBad9 19 11" xfId="39417"/>
    <cellStyle name="SAPBEXexcBad9 19 12" xfId="39418"/>
    <cellStyle name="SAPBEXexcBad9 19 13" xfId="39419"/>
    <cellStyle name="SAPBEXexcBad9 19 14" xfId="39420"/>
    <cellStyle name="SAPBEXexcBad9 19 15" xfId="39421"/>
    <cellStyle name="SAPBEXexcBad9 19 16" xfId="39422"/>
    <cellStyle name="SAPBEXexcBad9 19 17" xfId="39423"/>
    <cellStyle name="SAPBEXexcBad9 19 18" xfId="39424"/>
    <cellStyle name="SAPBEXexcBad9 19 19" xfId="39425"/>
    <cellStyle name="SAPBEXexcBad9 19 2" xfId="39426"/>
    <cellStyle name="SAPBEXexcBad9 19 20" xfId="39427"/>
    <cellStyle name="SAPBEXexcBad9 19 21" xfId="39428"/>
    <cellStyle name="SAPBEXexcBad9 19 22" xfId="39429"/>
    <cellStyle name="SAPBEXexcBad9 19 23" xfId="39430"/>
    <cellStyle name="SAPBEXexcBad9 19 24" xfId="39431"/>
    <cellStyle name="SAPBEXexcBad9 19 25" xfId="39432"/>
    <cellStyle name="SAPBEXexcBad9 19 26" xfId="39433"/>
    <cellStyle name="SAPBEXexcBad9 19 27" xfId="39434"/>
    <cellStyle name="SAPBEXexcBad9 19 28" xfId="39435"/>
    <cellStyle name="SAPBEXexcBad9 19 29" xfId="39436"/>
    <cellStyle name="SAPBEXexcBad9 19 3" xfId="39437"/>
    <cellStyle name="SAPBEXexcBad9 19 4" xfId="39438"/>
    <cellStyle name="SAPBEXexcBad9 19 5" xfId="39439"/>
    <cellStyle name="SAPBEXexcBad9 19 6" xfId="39440"/>
    <cellStyle name="SAPBEXexcBad9 19 7" xfId="39441"/>
    <cellStyle name="SAPBEXexcBad9 19 8" xfId="39442"/>
    <cellStyle name="SAPBEXexcBad9 19 9" xfId="39443"/>
    <cellStyle name="SAPBEXexcBad9 2" xfId="39444"/>
    <cellStyle name="SAPBEXexcBad9 2 10" xfId="39445"/>
    <cellStyle name="SAPBEXexcBad9 2 11" xfId="39446"/>
    <cellStyle name="SAPBEXexcBad9 2 12" xfId="39447"/>
    <cellStyle name="SAPBEXexcBad9 2 13" xfId="39448"/>
    <cellStyle name="SAPBEXexcBad9 2 14" xfId="39449"/>
    <cellStyle name="SAPBEXexcBad9 2 15" xfId="39450"/>
    <cellStyle name="SAPBEXexcBad9 2 16" xfId="39451"/>
    <cellStyle name="SAPBEXexcBad9 2 17" xfId="39452"/>
    <cellStyle name="SAPBEXexcBad9 2 18" xfId="39453"/>
    <cellStyle name="SAPBEXexcBad9 2 19" xfId="39454"/>
    <cellStyle name="SAPBEXexcBad9 2 2" xfId="39455"/>
    <cellStyle name="SAPBEXexcBad9 2 2 10" xfId="39456"/>
    <cellStyle name="SAPBEXexcBad9 2 2 11" xfId="39457"/>
    <cellStyle name="SAPBEXexcBad9 2 2 12" xfId="39458"/>
    <cellStyle name="SAPBEXexcBad9 2 2 13" xfId="39459"/>
    <cellStyle name="SAPBEXexcBad9 2 2 14" xfId="39460"/>
    <cellStyle name="SAPBEXexcBad9 2 2 15" xfId="39461"/>
    <cellStyle name="SAPBEXexcBad9 2 2 16" xfId="39462"/>
    <cellStyle name="SAPBEXexcBad9 2 2 17" xfId="39463"/>
    <cellStyle name="SAPBEXexcBad9 2 2 18" xfId="39464"/>
    <cellStyle name="SAPBEXexcBad9 2 2 19" xfId="39465"/>
    <cellStyle name="SAPBEXexcBad9 2 2 2" xfId="39466"/>
    <cellStyle name="SAPBEXexcBad9 2 2 2 10" xfId="39467"/>
    <cellStyle name="SAPBEXexcBad9 2 2 2 11" xfId="39468"/>
    <cellStyle name="SAPBEXexcBad9 2 2 2 12" xfId="39469"/>
    <cellStyle name="SAPBEXexcBad9 2 2 2 13" xfId="39470"/>
    <cellStyle name="SAPBEXexcBad9 2 2 2 14" xfId="39471"/>
    <cellStyle name="SAPBEXexcBad9 2 2 2 15" xfId="39472"/>
    <cellStyle name="SAPBEXexcBad9 2 2 2 16" xfId="39473"/>
    <cellStyle name="SAPBEXexcBad9 2 2 2 17" xfId="39474"/>
    <cellStyle name="SAPBEXexcBad9 2 2 2 18" xfId="39475"/>
    <cellStyle name="SAPBEXexcBad9 2 2 2 19" xfId="39476"/>
    <cellStyle name="SAPBEXexcBad9 2 2 2 2" xfId="39477"/>
    <cellStyle name="SAPBEXexcBad9 2 2 2 20" xfId="39478"/>
    <cellStyle name="SAPBEXexcBad9 2 2 2 21" xfId="39479"/>
    <cellStyle name="SAPBEXexcBad9 2 2 2 22" xfId="39480"/>
    <cellStyle name="SAPBEXexcBad9 2 2 2 23" xfId="39481"/>
    <cellStyle name="SAPBEXexcBad9 2 2 2 24" xfId="39482"/>
    <cellStyle name="SAPBEXexcBad9 2 2 2 25" xfId="39483"/>
    <cellStyle name="SAPBEXexcBad9 2 2 2 26" xfId="39484"/>
    <cellStyle name="SAPBEXexcBad9 2 2 2 27" xfId="39485"/>
    <cellStyle name="SAPBEXexcBad9 2 2 2 28" xfId="39486"/>
    <cellStyle name="SAPBEXexcBad9 2 2 2 29" xfId="39487"/>
    <cellStyle name="SAPBEXexcBad9 2 2 2 3" xfId="39488"/>
    <cellStyle name="SAPBEXexcBad9 2 2 2 4" xfId="39489"/>
    <cellStyle name="SAPBEXexcBad9 2 2 2 5" xfId="39490"/>
    <cellStyle name="SAPBEXexcBad9 2 2 2 6" xfId="39491"/>
    <cellStyle name="SAPBEXexcBad9 2 2 2 7" xfId="39492"/>
    <cellStyle name="SAPBEXexcBad9 2 2 2 8" xfId="39493"/>
    <cellStyle name="SAPBEXexcBad9 2 2 2 9" xfId="39494"/>
    <cellStyle name="SAPBEXexcBad9 2 2 20" xfId="39495"/>
    <cellStyle name="SAPBEXexcBad9 2 2 21" xfId="39496"/>
    <cellStyle name="SAPBEXexcBad9 2 2 22" xfId="39497"/>
    <cellStyle name="SAPBEXexcBad9 2 2 23" xfId="39498"/>
    <cellStyle name="SAPBEXexcBad9 2 2 24" xfId="39499"/>
    <cellStyle name="SAPBEXexcBad9 2 2 25" xfId="39500"/>
    <cellStyle name="SAPBEXexcBad9 2 2 26" xfId="39501"/>
    <cellStyle name="SAPBEXexcBad9 2 2 27" xfId="39502"/>
    <cellStyle name="SAPBEXexcBad9 2 2 28" xfId="39503"/>
    <cellStyle name="SAPBEXexcBad9 2 2 29" xfId="39504"/>
    <cellStyle name="SAPBEXexcBad9 2 2 3" xfId="39505"/>
    <cellStyle name="SAPBEXexcBad9 2 2 30" xfId="39506"/>
    <cellStyle name="SAPBEXexcBad9 2 2 4" xfId="39507"/>
    <cellStyle name="SAPBEXexcBad9 2 2 5" xfId="39508"/>
    <cellStyle name="SAPBEXexcBad9 2 2 6" xfId="39509"/>
    <cellStyle name="SAPBEXexcBad9 2 2 7" xfId="39510"/>
    <cellStyle name="SAPBEXexcBad9 2 2 8" xfId="39511"/>
    <cellStyle name="SAPBEXexcBad9 2 2 9" xfId="39512"/>
    <cellStyle name="SAPBEXexcBad9 2 20" xfId="39513"/>
    <cellStyle name="SAPBEXexcBad9 2 21" xfId="39514"/>
    <cellStyle name="SAPBEXexcBad9 2 22" xfId="39515"/>
    <cellStyle name="SAPBEXexcBad9 2 23" xfId="39516"/>
    <cellStyle name="SAPBEXexcBad9 2 24" xfId="39517"/>
    <cellStyle name="SAPBEXexcBad9 2 25" xfId="39518"/>
    <cellStyle name="SAPBEXexcBad9 2 26" xfId="39519"/>
    <cellStyle name="SAPBEXexcBad9 2 27" xfId="39520"/>
    <cellStyle name="SAPBEXexcBad9 2 28" xfId="39521"/>
    <cellStyle name="SAPBEXexcBad9 2 29" xfId="39522"/>
    <cellStyle name="SAPBEXexcBad9 2 3" xfId="39523"/>
    <cellStyle name="SAPBEXexcBad9 2 3 10" xfId="39524"/>
    <cellStyle name="SAPBEXexcBad9 2 3 11" xfId="39525"/>
    <cellStyle name="SAPBEXexcBad9 2 3 12" xfId="39526"/>
    <cellStyle name="SAPBEXexcBad9 2 3 13" xfId="39527"/>
    <cellStyle name="SAPBEXexcBad9 2 3 14" xfId="39528"/>
    <cellStyle name="SAPBEXexcBad9 2 3 15" xfId="39529"/>
    <cellStyle name="SAPBEXexcBad9 2 3 16" xfId="39530"/>
    <cellStyle name="SAPBEXexcBad9 2 3 17" xfId="39531"/>
    <cellStyle name="SAPBEXexcBad9 2 3 18" xfId="39532"/>
    <cellStyle name="SAPBEXexcBad9 2 3 19" xfId="39533"/>
    <cellStyle name="SAPBEXexcBad9 2 3 2" xfId="39534"/>
    <cellStyle name="SAPBEXexcBad9 2 3 20" xfId="39535"/>
    <cellStyle name="SAPBEXexcBad9 2 3 21" xfId="39536"/>
    <cellStyle name="SAPBEXexcBad9 2 3 22" xfId="39537"/>
    <cellStyle name="SAPBEXexcBad9 2 3 23" xfId="39538"/>
    <cellStyle name="SAPBEXexcBad9 2 3 24" xfId="39539"/>
    <cellStyle name="SAPBEXexcBad9 2 3 25" xfId="39540"/>
    <cellStyle name="SAPBEXexcBad9 2 3 26" xfId="39541"/>
    <cellStyle name="SAPBEXexcBad9 2 3 27" xfId="39542"/>
    <cellStyle name="SAPBEXexcBad9 2 3 28" xfId="39543"/>
    <cellStyle name="SAPBEXexcBad9 2 3 29" xfId="39544"/>
    <cellStyle name="SAPBEXexcBad9 2 3 3" xfId="39545"/>
    <cellStyle name="SAPBEXexcBad9 2 3 4" xfId="39546"/>
    <cellStyle name="SAPBEXexcBad9 2 3 5" xfId="39547"/>
    <cellStyle name="SAPBEXexcBad9 2 3 6" xfId="39548"/>
    <cellStyle name="SAPBEXexcBad9 2 3 7" xfId="39549"/>
    <cellStyle name="SAPBEXexcBad9 2 3 8" xfId="39550"/>
    <cellStyle name="SAPBEXexcBad9 2 3 9" xfId="39551"/>
    <cellStyle name="SAPBEXexcBad9 2 30" xfId="39552"/>
    <cellStyle name="SAPBEXexcBad9 2 31" xfId="39553"/>
    <cellStyle name="SAPBEXexcBad9 2 4" xfId="39554"/>
    <cellStyle name="SAPBEXexcBad9 2 5" xfId="39555"/>
    <cellStyle name="SAPBEXexcBad9 2 6" xfId="39556"/>
    <cellStyle name="SAPBEXexcBad9 2 7" xfId="39557"/>
    <cellStyle name="SAPBEXexcBad9 2 8" xfId="39558"/>
    <cellStyle name="SAPBEXexcBad9 2 9" xfId="39559"/>
    <cellStyle name="SAPBEXexcBad9 20" xfId="39560"/>
    <cellStyle name="SAPBEXexcBad9 20 10" xfId="39561"/>
    <cellStyle name="SAPBEXexcBad9 20 11" xfId="39562"/>
    <cellStyle name="SAPBEXexcBad9 20 12" xfId="39563"/>
    <cellStyle name="SAPBEXexcBad9 20 13" xfId="39564"/>
    <cellStyle name="SAPBEXexcBad9 20 14" xfId="39565"/>
    <cellStyle name="SAPBEXexcBad9 20 15" xfId="39566"/>
    <cellStyle name="SAPBEXexcBad9 20 16" xfId="39567"/>
    <cellStyle name="SAPBEXexcBad9 20 17" xfId="39568"/>
    <cellStyle name="SAPBEXexcBad9 20 18" xfId="39569"/>
    <cellStyle name="SAPBEXexcBad9 20 19" xfId="39570"/>
    <cellStyle name="SAPBEXexcBad9 20 2" xfId="39571"/>
    <cellStyle name="SAPBEXexcBad9 20 20" xfId="39572"/>
    <cellStyle name="SAPBEXexcBad9 20 21" xfId="39573"/>
    <cellStyle name="SAPBEXexcBad9 20 22" xfId="39574"/>
    <cellStyle name="SAPBEXexcBad9 20 23" xfId="39575"/>
    <cellStyle name="SAPBEXexcBad9 20 24" xfId="39576"/>
    <cellStyle name="SAPBEXexcBad9 20 25" xfId="39577"/>
    <cellStyle name="SAPBEXexcBad9 20 26" xfId="39578"/>
    <cellStyle name="SAPBEXexcBad9 20 27" xfId="39579"/>
    <cellStyle name="SAPBEXexcBad9 20 28" xfId="39580"/>
    <cellStyle name="SAPBEXexcBad9 20 29" xfId="39581"/>
    <cellStyle name="SAPBEXexcBad9 20 3" xfId="39582"/>
    <cellStyle name="SAPBEXexcBad9 20 4" xfId="39583"/>
    <cellStyle name="SAPBEXexcBad9 20 5" xfId="39584"/>
    <cellStyle name="SAPBEXexcBad9 20 6" xfId="39585"/>
    <cellStyle name="SAPBEXexcBad9 20 7" xfId="39586"/>
    <cellStyle name="SAPBEXexcBad9 20 8" xfId="39587"/>
    <cellStyle name="SAPBEXexcBad9 20 9" xfId="39588"/>
    <cellStyle name="SAPBEXexcBad9 21" xfId="39589"/>
    <cellStyle name="SAPBEXexcBad9 21 10" xfId="39590"/>
    <cellStyle name="SAPBEXexcBad9 21 11" xfId="39591"/>
    <cellStyle name="SAPBEXexcBad9 21 12" xfId="39592"/>
    <cellStyle name="SAPBEXexcBad9 21 13" xfId="39593"/>
    <cellStyle name="SAPBEXexcBad9 21 14" xfId="39594"/>
    <cellStyle name="SAPBEXexcBad9 21 15" xfId="39595"/>
    <cellStyle name="SAPBEXexcBad9 21 16" xfId="39596"/>
    <cellStyle name="SAPBEXexcBad9 21 17" xfId="39597"/>
    <cellStyle name="SAPBEXexcBad9 21 18" xfId="39598"/>
    <cellStyle name="SAPBEXexcBad9 21 19" xfId="39599"/>
    <cellStyle name="SAPBEXexcBad9 21 2" xfId="39600"/>
    <cellStyle name="SAPBEXexcBad9 21 20" xfId="39601"/>
    <cellStyle name="SAPBEXexcBad9 21 21" xfId="39602"/>
    <cellStyle name="SAPBEXexcBad9 21 22" xfId="39603"/>
    <cellStyle name="SAPBEXexcBad9 21 23" xfId="39604"/>
    <cellStyle name="SAPBEXexcBad9 21 24" xfId="39605"/>
    <cellStyle name="SAPBEXexcBad9 21 25" xfId="39606"/>
    <cellStyle name="SAPBEXexcBad9 21 26" xfId="39607"/>
    <cellStyle name="SAPBEXexcBad9 21 27" xfId="39608"/>
    <cellStyle name="SAPBEXexcBad9 21 28" xfId="39609"/>
    <cellStyle name="SAPBEXexcBad9 21 29" xfId="39610"/>
    <cellStyle name="SAPBEXexcBad9 21 3" xfId="39611"/>
    <cellStyle name="SAPBEXexcBad9 21 4" xfId="39612"/>
    <cellStyle name="SAPBEXexcBad9 21 5" xfId="39613"/>
    <cellStyle name="SAPBEXexcBad9 21 6" xfId="39614"/>
    <cellStyle name="SAPBEXexcBad9 21 7" xfId="39615"/>
    <cellStyle name="SAPBEXexcBad9 21 8" xfId="39616"/>
    <cellStyle name="SAPBEXexcBad9 21 9" xfId="39617"/>
    <cellStyle name="SAPBEXexcBad9 22" xfId="39618"/>
    <cellStyle name="SAPBEXexcBad9 22 10" xfId="39619"/>
    <cellStyle name="SAPBEXexcBad9 22 11" xfId="39620"/>
    <cellStyle name="SAPBEXexcBad9 22 12" xfId="39621"/>
    <cellStyle name="SAPBEXexcBad9 22 13" xfId="39622"/>
    <cellStyle name="SAPBEXexcBad9 22 14" xfId="39623"/>
    <cellStyle name="SAPBEXexcBad9 22 15" xfId="39624"/>
    <cellStyle name="SAPBEXexcBad9 22 16" xfId="39625"/>
    <cellStyle name="SAPBEXexcBad9 22 17" xfId="39626"/>
    <cellStyle name="SAPBEXexcBad9 22 18" xfId="39627"/>
    <cellStyle name="SAPBEXexcBad9 22 19" xfId="39628"/>
    <cellStyle name="SAPBEXexcBad9 22 2" xfId="39629"/>
    <cellStyle name="SAPBEXexcBad9 22 20" xfId="39630"/>
    <cellStyle name="SAPBEXexcBad9 22 21" xfId="39631"/>
    <cellStyle name="SAPBEXexcBad9 22 22" xfId="39632"/>
    <cellStyle name="SAPBEXexcBad9 22 23" xfId="39633"/>
    <cellStyle name="SAPBEXexcBad9 22 24" xfId="39634"/>
    <cellStyle name="SAPBEXexcBad9 22 25" xfId="39635"/>
    <cellStyle name="SAPBEXexcBad9 22 26" xfId="39636"/>
    <cellStyle name="SAPBEXexcBad9 22 27" xfId="39637"/>
    <cellStyle name="SAPBEXexcBad9 22 28" xfId="39638"/>
    <cellStyle name="SAPBEXexcBad9 22 29" xfId="39639"/>
    <cellStyle name="SAPBEXexcBad9 22 3" xfId="39640"/>
    <cellStyle name="SAPBEXexcBad9 22 4" xfId="39641"/>
    <cellStyle name="SAPBEXexcBad9 22 5" xfId="39642"/>
    <cellStyle name="SAPBEXexcBad9 22 6" xfId="39643"/>
    <cellStyle name="SAPBEXexcBad9 22 7" xfId="39644"/>
    <cellStyle name="SAPBEXexcBad9 22 8" xfId="39645"/>
    <cellStyle name="SAPBEXexcBad9 22 9" xfId="39646"/>
    <cellStyle name="SAPBEXexcBad9 23" xfId="39647"/>
    <cellStyle name="SAPBEXexcBad9 23 10" xfId="39648"/>
    <cellStyle name="SAPBEXexcBad9 23 11" xfId="39649"/>
    <cellStyle name="SAPBEXexcBad9 23 12" xfId="39650"/>
    <cellStyle name="SAPBEXexcBad9 23 13" xfId="39651"/>
    <cellStyle name="SAPBEXexcBad9 23 14" xfId="39652"/>
    <cellStyle name="SAPBEXexcBad9 23 15" xfId="39653"/>
    <cellStyle name="SAPBEXexcBad9 23 16" xfId="39654"/>
    <cellStyle name="SAPBEXexcBad9 23 17" xfId="39655"/>
    <cellStyle name="SAPBEXexcBad9 23 18" xfId="39656"/>
    <cellStyle name="SAPBEXexcBad9 23 19" xfId="39657"/>
    <cellStyle name="SAPBEXexcBad9 23 2" xfId="39658"/>
    <cellStyle name="SAPBEXexcBad9 23 20" xfId="39659"/>
    <cellStyle name="SAPBEXexcBad9 23 21" xfId="39660"/>
    <cellStyle name="SAPBEXexcBad9 23 22" xfId="39661"/>
    <cellStyle name="SAPBEXexcBad9 23 23" xfId="39662"/>
    <cellStyle name="SAPBEXexcBad9 23 24" xfId="39663"/>
    <cellStyle name="SAPBEXexcBad9 23 25" xfId="39664"/>
    <cellStyle name="SAPBEXexcBad9 23 26" xfId="39665"/>
    <cellStyle name="SAPBEXexcBad9 23 27" xfId="39666"/>
    <cellStyle name="SAPBEXexcBad9 23 28" xfId="39667"/>
    <cellStyle name="SAPBEXexcBad9 23 29" xfId="39668"/>
    <cellStyle name="SAPBEXexcBad9 23 3" xfId="39669"/>
    <cellStyle name="SAPBEXexcBad9 23 4" xfId="39670"/>
    <cellStyle name="SAPBEXexcBad9 23 5" xfId="39671"/>
    <cellStyle name="SAPBEXexcBad9 23 6" xfId="39672"/>
    <cellStyle name="SAPBEXexcBad9 23 7" xfId="39673"/>
    <cellStyle name="SAPBEXexcBad9 23 8" xfId="39674"/>
    <cellStyle name="SAPBEXexcBad9 23 9" xfId="39675"/>
    <cellStyle name="SAPBEXexcBad9 24" xfId="39676"/>
    <cellStyle name="SAPBEXexcBad9 24 10" xfId="39677"/>
    <cellStyle name="SAPBEXexcBad9 24 11" xfId="39678"/>
    <cellStyle name="SAPBEXexcBad9 24 12" xfId="39679"/>
    <cellStyle name="SAPBEXexcBad9 24 13" xfId="39680"/>
    <cellStyle name="SAPBEXexcBad9 24 14" xfId="39681"/>
    <cellStyle name="SAPBEXexcBad9 24 15" xfId="39682"/>
    <cellStyle name="SAPBEXexcBad9 24 16" xfId="39683"/>
    <cellStyle name="SAPBEXexcBad9 24 17" xfId="39684"/>
    <cellStyle name="SAPBEXexcBad9 24 18" xfId="39685"/>
    <cellStyle name="SAPBEXexcBad9 24 19" xfId="39686"/>
    <cellStyle name="SAPBEXexcBad9 24 2" xfId="39687"/>
    <cellStyle name="SAPBEXexcBad9 24 20" xfId="39688"/>
    <cellStyle name="SAPBEXexcBad9 24 21" xfId="39689"/>
    <cellStyle name="SAPBEXexcBad9 24 22" xfId="39690"/>
    <cellStyle name="SAPBEXexcBad9 24 23" xfId="39691"/>
    <cellStyle name="SAPBEXexcBad9 24 24" xfId="39692"/>
    <cellStyle name="SAPBEXexcBad9 24 25" xfId="39693"/>
    <cellStyle name="SAPBEXexcBad9 24 26" xfId="39694"/>
    <cellStyle name="SAPBEXexcBad9 24 27" xfId="39695"/>
    <cellStyle name="SAPBEXexcBad9 24 28" xfId="39696"/>
    <cellStyle name="SAPBEXexcBad9 24 29" xfId="39697"/>
    <cellStyle name="SAPBEXexcBad9 24 3" xfId="39698"/>
    <cellStyle name="SAPBEXexcBad9 24 4" xfId="39699"/>
    <cellStyle name="SAPBEXexcBad9 24 5" xfId="39700"/>
    <cellStyle name="SAPBEXexcBad9 24 6" xfId="39701"/>
    <cellStyle name="SAPBEXexcBad9 24 7" xfId="39702"/>
    <cellStyle name="SAPBEXexcBad9 24 8" xfId="39703"/>
    <cellStyle name="SAPBEXexcBad9 24 9" xfId="39704"/>
    <cellStyle name="SAPBEXexcBad9 25" xfId="39705"/>
    <cellStyle name="SAPBEXexcBad9 26" xfId="39706"/>
    <cellStyle name="SAPBEXexcBad9 27" xfId="39707"/>
    <cellStyle name="SAPBEXexcBad9 28" xfId="39708"/>
    <cellStyle name="SAPBEXexcBad9 29" xfId="39709"/>
    <cellStyle name="SAPBEXexcBad9 3" xfId="39710"/>
    <cellStyle name="SAPBEXexcBad9 3 10" xfId="39711"/>
    <cellStyle name="SAPBEXexcBad9 3 11" xfId="39712"/>
    <cellStyle name="SAPBEXexcBad9 3 12" xfId="39713"/>
    <cellStyle name="SAPBEXexcBad9 3 13" xfId="39714"/>
    <cellStyle name="SAPBEXexcBad9 3 14" xfId="39715"/>
    <cellStyle name="SAPBEXexcBad9 3 15" xfId="39716"/>
    <cellStyle name="SAPBEXexcBad9 3 16" xfId="39717"/>
    <cellStyle name="SAPBEXexcBad9 3 17" xfId="39718"/>
    <cellStyle name="SAPBEXexcBad9 3 18" xfId="39719"/>
    <cellStyle name="SAPBEXexcBad9 3 19" xfId="39720"/>
    <cellStyle name="SAPBEXexcBad9 3 2" xfId="39721"/>
    <cellStyle name="SAPBEXexcBad9 3 2 10" xfId="39722"/>
    <cellStyle name="SAPBEXexcBad9 3 2 11" xfId="39723"/>
    <cellStyle name="SAPBEXexcBad9 3 2 12" xfId="39724"/>
    <cellStyle name="SAPBEXexcBad9 3 2 13" xfId="39725"/>
    <cellStyle name="SAPBEXexcBad9 3 2 14" xfId="39726"/>
    <cellStyle name="SAPBEXexcBad9 3 2 15" xfId="39727"/>
    <cellStyle name="SAPBEXexcBad9 3 2 16" xfId="39728"/>
    <cellStyle name="SAPBEXexcBad9 3 2 17" xfId="39729"/>
    <cellStyle name="SAPBEXexcBad9 3 2 18" xfId="39730"/>
    <cellStyle name="SAPBEXexcBad9 3 2 19" xfId="39731"/>
    <cellStyle name="SAPBEXexcBad9 3 2 2" xfId="39732"/>
    <cellStyle name="SAPBEXexcBad9 3 2 20" xfId="39733"/>
    <cellStyle name="SAPBEXexcBad9 3 2 21" xfId="39734"/>
    <cellStyle name="SAPBEXexcBad9 3 2 22" xfId="39735"/>
    <cellStyle name="SAPBEXexcBad9 3 2 23" xfId="39736"/>
    <cellStyle name="SAPBEXexcBad9 3 2 24" xfId="39737"/>
    <cellStyle name="SAPBEXexcBad9 3 2 25" xfId="39738"/>
    <cellStyle name="SAPBEXexcBad9 3 2 26" xfId="39739"/>
    <cellStyle name="SAPBEXexcBad9 3 2 27" xfId="39740"/>
    <cellStyle name="SAPBEXexcBad9 3 2 28" xfId="39741"/>
    <cellStyle name="SAPBEXexcBad9 3 2 29" xfId="39742"/>
    <cellStyle name="SAPBEXexcBad9 3 2 3" xfId="39743"/>
    <cellStyle name="SAPBEXexcBad9 3 2 4" xfId="39744"/>
    <cellStyle name="SAPBEXexcBad9 3 2 5" xfId="39745"/>
    <cellStyle name="SAPBEXexcBad9 3 2 6" xfId="39746"/>
    <cellStyle name="SAPBEXexcBad9 3 2 7" xfId="39747"/>
    <cellStyle name="SAPBEXexcBad9 3 2 8" xfId="39748"/>
    <cellStyle name="SAPBEXexcBad9 3 2 9" xfId="39749"/>
    <cellStyle name="SAPBEXexcBad9 3 20" xfId="39750"/>
    <cellStyle name="SAPBEXexcBad9 3 21" xfId="39751"/>
    <cellStyle name="SAPBEXexcBad9 3 22" xfId="39752"/>
    <cellStyle name="SAPBEXexcBad9 3 23" xfId="39753"/>
    <cellStyle name="SAPBEXexcBad9 3 24" xfId="39754"/>
    <cellStyle name="SAPBEXexcBad9 3 25" xfId="39755"/>
    <cellStyle name="SAPBEXexcBad9 3 26" xfId="39756"/>
    <cellStyle name="SAPBEXexcBad9 3 27" xfId="39757"/>
    <cellStyle name="SAPBEXexcBad9 3 28" xfId="39758"/>
    <cellStyle name="SAPBEXexcBad9 3 29" xfId="39759"/>
    <cellStyle name="SAPBEXexcBad9 3 3" xfId="39760"/>
    <cellStyle name="SAPBEXexcBad9 3 3 10" xfId="39761"/>
    <cellStyle name="SAPBEXexcBad9 3 3 11" xfId="39762"/>
    <cellStyle name="SAPBEXexcBad9 3 3 12" xfId="39763"/>
    <cellStyle name="SAPBEXexcBad9 3 3 13" xfId="39764"/>
    <cellStyle name="SAPBEXexcBad9 3 3 14" xfId="39765"/>
    <cellStyle name="SAPBEXexcBad9 3 3 15" xfId="39766"/>
    <cellStyle name="SAPBEXexcBad9 3 3 16" xfId="39767"/>
    <cellStyle name="SAPBEXexcBad9 3 3 17" xfId="39768"/>
    <cellStyle name="SAPBEXexcBad9 3 3 18" xfId="39769"/>
    <cellStyle name="SAPBEXexcBad9 3 3 19" xfId="39770"/>
    <cellStyle name="SAPBEXexcBad9 3 3 2" xfId="39771"/>
    <cellStyle name="SAPBEXexcBad9 3 3 20" xfId="39772"/>
    <cellStyle name="SAPBEXexcBad9 3 3 21" xfId="39773"/>
    <cellStyle name="SAPBEXexcBad9 3 3 22" xfId="39774"/>
    <cellStyle name="SAPBEXexcBad9 3 3 23" xfId="39775"/>
    <cellStyle name="SAPBEXexcBad9 3 3 24" xfId="39776"/>
    <cellStyle name="SAPBEXexcBad9 3 3 25" xfId="39777"/>
    <cellStyle name="SAPBEXexcBad9 3 3 26" xfId="39778"/>
    <cellStyle name="SAPBEXexcBad9 3 3 27" xfId="39779"/>
    <cellStyle name="SAPBEXexcBad9 3 3 28" xfId="39780"/>
    <cellStyle name="SAPBEXexcBad9 3 3 29" xfId="39781"/>
    <cellStyle name="SAPBEXexcBad9 3 3 3" xfId="39782"/>
    <cellStyle name="SAPBEXexcBad9 3 3 4" xfId="39783"/>
    <cellStyle name="SAPBEXexcBad9 3 3 5" xfId="39784"/>
    <cellStyle name="SAPBEXexcBad9 3 3 6" xfId="39785"/>
    <cellStyle name="SAPBEXexcBad9 3 3 7" xfId="39786"/>
    <cellStyle name="SAPBEXexcBad9 3 3 8" xfId="39787"/>
    <cellStyle name="SAPBEXexcBad9 3 3 9" xfId="39788"/>
    <cellStyle name="SAPBEXexcBad9 3 30" xfId="39789"/>
    <cellStyle name="SAPBEXexcBad9 3 31" xfId="39790"/>
    <cellStyle name="SAPBEXexcBad9 3 4" xfId="39791"/>
    <cellStyle name="SAPBEXexcBad9 3 5" xfId="39792"/>
    <cellStyle name="SAPBEXexcBad9 3 6" xfId="39793"/>
    <cellStyle name="SAPBEXexcBad9 3 7" xfId="39794"/>
    <cellStyle name="SAPBEXexcBad9 3 8" xfId="39795"/>
    <cellStyle name="SAPBEXexcBad9 3 9" xfId="39796"/>
    <cellStyle name="SAPBEXexcBad9 30" xfId="39797"/>
    <cellStyle name="SAPBEXexcBad9 31" xfId="39798"/>
    <cellStyle name="SAPBEXexcBad9 32" xfId="39799"/>
    <cellStyle name="SAPBEXexcBad9 33" xfId="39800"/>
    <cellStyle name="SAPBEXexcBad9 34" xfId="39801"/>
    <cellStyle name="SAPBEXexcBad9 35" xfId="39802"/>
    <cellStyle name="SAPBEXexcBad9 36" xfId="39803"/>
    <cellStyle name="SAPBEXexcBad9 37" xfId="39804"/>
    <cellStyle name="SAPBEXexcBad9 38" xfId="39805"/>
    <cellStyle name="SAPBEXexcBad9 39" xfId="39806"/>
    <cellStyle name="SAPBEXexcBad9 4" xfId="39807"/>
    <cellStyle name="SAPBEXexcBad9 4 10" xfId="39808"/>
    <cellStyle name="SAPBEXexcBad9 4 11" xfId="39809"/>
    <cellStyle name="SAPBEXexcBad9 4 12" xfId="39810"/>
    <cellStyle name="SAPBEXexcBad9 4 13" xfId="39811"/>
    <cellStyle name="SAPBEXexcBad9 4 14" xfId="39812"/>
    <cellStyle name="SAPBEXexcBad9 4 15" xfId="39813"/>
    <cellStyle name="SAPBEXexcBad9 4 16" xfId="39814"/>
    <cellStyle name="SAPBEXexcBad9 4 17" xfId="39815"/>
    <cellStyle name="SAPBEXexcBad9 4 18" xfId="39816"/>
    <cellStyle name="SAPBEXexcBad9 4 19" xfId="39817"/>
    <cellStyle name="SAPBEXexcBad9 4 2" xfId="39818"/>
    <cellStyle name="SAPBEXexcBad9 4 2 10" xfId="39819"/>
    <cellStyle name="SAPBEXexcBad9 4 2 11" xfId="39820"/>
    <cellStyle name="SAPBEXexcBad9 4 2 12" xfId="39821"/>
    <cellStyle name="SAPBEXexcBad9 4 2 13" xfId="39822"/>
    <cellStyle name="SAPBEXexcBad9 4 2 14" xfId="39823"/>
    <cellStyle name="SAPBEXexcBad9 4 2 15" xfId="39824"/>
    <cellStyle name="SAPBEXexcBad9 4 2 16" xfId="39825"/>
    <cellStyle name="SAPBEXexcBad9 4 2 17" xfId="39826"/>
    <cellStyle name="SAPBEXexcBad9 4 2 18" xfId="39827"/>
    <cellStyle name="SAPBEXexcBad9 4 2 19" xfId="39828"/>
    <cellStyle name="SAPBEXexcBad9 4 2 2" xfId="39829"/>
    <cellStyle name="SAPBEXexcBad9 4 2 20" xfId="39830"/>
    <cellStyle name="SAPBEXexcBad9 4 2 21" xfId="39831"/>
    <cellStyle name="SAPBEXexcBad9 4 2 22" xfId="39832"/>
    <cellStyle name="SAPBEXexcBad9 4 2 23" xfId="39833"/>
    <cellStyle name="SAPBEXexcBad9 4 2 24" xfId="39834"/>
    <cellStyle name="SAPBEXexcBad9 4 2 25" xfId="39835"/>
    <cellStyle name="SAPBEXexcBad9 4 2 26" xfId="39836"/>
    <cellStyle name="SAPBEXexcBad9 4 2 27" xfId="39837"/>
    <cellStyle name="SAPBEXexcBad9 4 2 28" xfId="39838"/>
    <cellStyle name="SAPBEXexcBad9 4 2 29" xfId="39839"/>
    <cellStyle name="SAPBEXexcBad9 4 2 3" xfId="39840"/>
    <cellStyle name="SAPBEXexcBad9 4 2 4" xfId="39841"/>
    <cellStyle name="SAPBEXexcBad9 4 2 5" xfId="39842"/>
    <cellStyle name="SAPBEXexcBad9 4 2 6" xfId="39843"/>
    <cellStyle name="SAPBEXexcBad9 4 2 7" xfId="39844"/>
    <cellStyle name="SAPBEXexcBad9 4 2 8" xfId="39845"/>
    <cellStyle name="SAPBEXexcBad9 4 2 9" xfId="39846"/>
    <cellStyle name="SAPBEXexcBad9 4 20" xfId="39847"/>
    <cellStyle name="SAPBEXexcBad9 4 21" xfId="39848"/>
    <cellStyle name="SAPBEXexcBad9 4 22" xfId="39849"/>
    <cellStyle name="SAPBEXexcBad9 4 23" xfId="39850"/>
    <cellStyle name="SAPBEXexcBad9 4 24" xfId="39851"/>
    <cellStyle name="SAPBEXexcBad9 4 25" xfId="39852"/>
    <cellStyle name="SAPBEXexcBad9 4 26" xfId="39853"/>
    <cellStyle name="SAPBEXexcBad9 4 27" xfId="39854"/>
    <cellStyle name="SAPBEXexcBad9 4 28" xfId="39855"/>
    <cellStyle name="SAPBEXexcBad9 4 29" xfId="39856"/>
    <cellStyle name="SAPBEXexcBad9 4 3" xfId="39857"/>
    <cellStyle name="SAPBEXexcBad9 4 3 10" xfId="39858"/>
    <cellStyle name="SAPBEXexcBad9 4 3 11" xfId="39859"/>
    <cellStyle name="SAPBEXexcBad9 4 3 12" xfId="39860"/>
    <cellStyle name="SAPBEXexcBad9 4 3 13" xfId="39861"/>
    <cellStyle name="SAPBEXexcBad9 4 3 14" xfId="39862"/>
    <cellStyle name="SAPBEXexcBad9 4 3 15" xfId="39863"/>
    <cellStyle name="SAPBEXexcBad9 4 3 16" xfId="39864"/>
    <cellStyle name="SAPBEXexcBad9 4 3 17" xfId="39865"/>
    <cellStyle name="SAPBEXexcBad9 4 3 18" xfId="39866"/>
    <cellStyle name="SAPBEXexcBad9 4 3 19" xfId="39867"/>
    <cellStyle name="SAPBEXexcBad9 4 3 2" xfId="39868"/>
    <cellStyle name="SAPBEXexcBad9 4 3 20" xfId="39869"/>
    <cellStyle name="SAPBEXexcBad9 4 3 21" xfId="39870"/>
    <cellStyle name="SAPBEXexcBad9 4 3 22" xfId="39871"/>
    <cellStyle name="SAPBEXexcBad9 4 3 23" xfId="39872"/>
    <cellStyle name="SAPBEXexcBad9 4 3 24" xfId="39873"/>
    <cellStyle name="SAPBEXexcBad9 4 3 25" xfId="39874"/>
    <cellStyle name="SAPBEXexcBad9 4 3 26" xfId="39875"/>
    <cellStyle name="SAPBEXexcBad9 4 3 27" xfId="39876"/>
    <cellStyle name="SAPBEXexcBad9 4 3 28" xfId="39877"/>
    <cellStyle name="SAPBEXexcBad9 4 3 29" xfId="39878"/>
    <cellStyle name="SAPBEXexcBad9 4 3 3" xfId="39879"/>
    <cellStyle name="SAPBEXexcBad9 4 3 4" xfId="39880"/>
    <cellStyle name="SAPBEXexcBad9 4 3 5" xfId="39881"/>
    <cellStyle name="SAPBEXexcBad9 4 3 6" xfId="39882"/>
    <cellStyle name="SAPBEXexcBad9 4 3 7" xfId="39883"/>
    <cellStyle name="SAPBEXexcBad9 4 3 8" xfId="39884"/>
    <cellStyle name="SAPBEXexcBad9 4 3 9" xfId="39885"/>
    <cellStyle name="SAPBEXexcBad9 4 30" xfId="39886"/>
    <cellStyle name="SAPBEXexcBad9 4 31" xfId="39887"/>
    <cellStyle name="SAPBEXexcBad9 4 4" xfId="39888"/>
    <cellStyle name="SAPBEXexcBad9 4 5" xfId="39889"/>
    <cellStyle name="SAPBEXexcBad9 4 6" xfId="39890"/>
    <cellStyle name="SAPBEXexcBad9 4 7" xfId="39891"/>
    <cellStyle name="SAPBEXexcBad9 4 8" xfId="39892"/>
    <cellStyle name="SAPBEXexcBad9 4 9" xfId="39893"/>
    <cellStyle name="SAPBEXexcBad9 40" xfId="39894"/>
    <cellStyle name="SAPBEXexcBad9 41" xfId="39895"/>
    <cellStyle name="SAPBEXexcBad9 42" xfId="39896"/>
    <cellStyle name="SAPBEXexcBad9 43" xfId="39897"/>
    <cellStyle name="SAPBEXexcBad9 44" xfId="39898"/>
    <cellStyle name="SAPBEXexcBad9 5" xfId="39899"/>
    <cellStyle name="SAPBEXexcBad9 5 10" xfId="39900"/>
    <cellStyle name="SAPBEXexcBad9 5 11" xfId="39901"/>
    <cellStyle name="SAPBEXexcBad9 5 12" xfId="39902"/>
    <cellStyle name="SAPBEXexcBad9 5 13" xfId="39903"/>
    <cellStyle name="SAPBEXexcBad9 5 14" xfId="39904"/>
    <cellStyle name="SAPBEXexcBad9 5 15" xfId="39905"/>
    <cellStyle name="SAPBEXexcBad9 5 16" xfId="39906"/>
    <cellStyle name="SAPBEXexcBad9 5 17" xfId="39907"/>
    <cellStyle name="SAPBEXexcBad9 5 18" xfId="39908"/>
    <cellStyle name="SAPBEXexcBad9 5 19" xfId="39909"/>
    <cellStyle name="SAPBEXexcBad9 5 2" xfId="39910"/>
    <cellStyle name="SAPBEXexcBad9 5 2 10" xfId="39911"/>
    <cellStyle name="SAPBEXexcBad9 5 2 11" xfId="39912"/>
    <cellStyle name="SAPBEXexcBad9 5 2 12" xfId="39913"/>
    <cellStyle name="SAPBEXexcBad9 5 2 13" xfId="39914"/>
    <cellStyle name="SAPBEXexcBad9 5 2 14" xfId="39915"/>
    <cellStyle name="SAPBEXexcBad9 5 2 15" xfId="39916"/>
    <cellStyle name="SAPBEXexcBad9 5 2 16" xfId="39917"/>
    <cellStyle name="SAPBEXexcBad9 5 2 17" xfId="39918"/>
    <cellStyle name="SAPBEXexcBad9 5 2 18" xfId="39919"/>
    <cellStyle name="SAPBEXexcBad9 5 2 19" xfId="39920"/>
    <cellStyle name="SAPBEXexcBad9 5 2 2" xfId="39921"/>
    <cellStyle name="SAPBEXexcBad9 5 2 20" xfId="39922"/>
    <cellStyle name="SAPBEXexcBad9 5 2 21" xfId="39923"/>
    <cellStyle name="SAPBEXexcBad9 5 2 22" xfId="39924"/>
    <cellStyle name="SAPBEXexcBad9 5 2 23" xfId="39925"/>
    <cellStyle name="SAPBEXexcBad9 5 2 24" xfId="39926"/>
    <cellStyle name="SAPBEXexcBad9 5 2 25" xfId="39927"/>
    <cellStyle name="SAPBEXexcBad9 5 2 26" xfId="39928"/>
    <cellStyle name="SAPBEXexcBad9 5 2 27" xfId="39929"/>
    <cellStyle name="SAPBEXexcBad9 5 2 28" xfId="39930"/>
    <cellStyle name="SAPBEXexcBad9 5 2 29" xfId="39931"/>
    <cellStyle name="SAPBEXexcBad9 5 2 3" xfId="39932"/>
    <cellStyle name="SAPBEXexcBad9 5 2 4" xfId="39933"/>
    <cellStyle name="SAPBEXexcBad9 5 2 5" xfId="39934"/>
    <cellStyle name="SAPBEXexcBad9 5 2 6" xfId="39935"/>
    <cellStyle name="SAPBEXexcBad9 5 2 7" xfId="39936"/>
    <cellStyle name="SAPBEXexcBad9 5 2 8" xfId="39937"/>
    <cellStyle name="SAPBEXexcBad9 5 2 9" xfId="39938"/>
    <cellStyle name="SAPBEXexcBad9 5 20" xfId="39939"/>
    <cellStyle name="SAPBEXexcBad9 5 21" xfId="39940"/>
    <cellStyle name="SAPBEXexcBad9 5 22" xfId="39941"/>
    <cellStyle name="SAPBEXexcBad9 5 23" xfId="39942"/>
    <cellStyle name="SAPBEXexcBad9 5 24" xfId="39943"/>
    <cellStyle name="SAPBEXexcBad9 5 25" xfId="39944"/>
    <cellStyle name="SAPBEXexcBad9 5 26" xfId="39945"/>
    <cellStyle name="SAPBEXexcBad9 5 27" xfId="39946"/>
    <cellStyle name="SAPBEXexcBad9 5 28" xfId="39947"/>
    <cellStyle name="SAPBEXexcBad9 5 29" xfId="39948"/>
    <cellStyle name="SAPBEXexcBad9 5 3" xfId="39949"/>
    <cellStyle name="SAPBEXexcBad9 5 30" xfId="39950"/>
    <cellStyle name="SAPBEXexcBad9 5 4" xfId="39951"/>
    <cellStyle name="SAPBEXexcBad9 5 5" xfId="39952"/>
    <cellStyle name="SAPBEXexcBad9 5 6" xfId="39953"/>
    <cellStyle name="SAPBEXexcBad9 5 7" xfId="39954"/>
    <cellStyle name="SAPBEXexcBad9 5 8" xfId="39955"/>
    <cellStyle name="SAPBEXexcBad9 5 9" xfId="39956"/>
    <cellStyle name="SAPBEXexcBad9 6" xfId="39957"/>
    <cellStyle name="SAPBEXexcBad9 6 10" xfId="39958"/>
    <cellStyle name="SAPBEXexcBad9 6 11" xfId="39959"/>
    <cellStyle name="SAPBEXexcBad9 6 12" xfId="39960"/>
    <cellStyle name="SAPBEXexcBad9 6 13" xfId="39961"/>
    <cellStyle name="SAPBEXexcBad9 6 14" xfId="39962"/>
    <cellStyle name="SAPBEXexcBad9 6 15" xfId="39963"/>
    <cellStyle name="SAPBEXexcBad9 6 16" xfId="39964"/>
    <cellStyle name="SAPBEXexcBad9 6 17" xfId="39965"/>
    <cellStyle name="SAPBEXexcBad9 6 18" xfId="39966"/>
    <cellStyle name="SAPBEXexcBad9 6 19" xfId="39967"/>
    <cellStyle name="SAPBEXexcBad9 6 2" xfId="39968"/>
    <cellStyle name="SAPBEXexcBad9 6 2 10" xfId="39969"/>
    <cellStyle name="SAPBEXexcBad9 6 2 11" xfId="39970"/>
    <cellStyle name="SAPBEXexcBad9 6 2 12" xfId="39971"/>
    <cellStyle name="SAPBEXexcBad9 6 2 13" xfId="39972"/>
    <cellStyle name="SAPBEXexcBad9 6 2 14" xfId="39973"/>
    <cellStyle name="SAPBEXexcBad9 6 2 15" xfId="39974"/>
    <cellStyle name="SAPBEXexcBad9 6 2 16" xfId="39975"/>
    <cellStyle name="SAPBEXexcBad9 6 2 17" xfId="39976"/>
    <cellStyle name="SAPBEXexcBad9 6 2 18" xfId="39977"/>
    <cellStyle name="SAPBEXexcBad9 6 2 19" xfId="39978"/>
    <cellStyle name="SAPBEXexcBad9 6 2 2" xfId="39979"/>
    <cellStyle name="SAPBEXexcBad9 6 2 20" xfId="39980"/>
    <cellStyle name="SAPBEXexcBad9 6 2 21" xfId="39981"/>
    <cellStyle name="SAPBEXexcBad9 6 2 22" xfId="39982"/>
    <cellStyle name="SAPBEXexcBad9 6 2 23" xfId="39983"/>
    <cellStyle name="SAPBEXexcBad9 6 2 24" xfId="39984"/>
    <cellStyle name="SAPBEXexcBad9 6 2 25" xfId="39985"/>
    <cellStyle name="SAPBEXexcBad9 6 2 26" xfId="39986"/>
    <cellStyle name="SAPBEXexcBad9 6 2 27" xfId="39987"/>
    <cellStyle name="SAPBEXexcBad9 6 2 28" xfId="39988"/>
    <cellStyle name="SAPBEXexcBad9 6 2 29" xfId="39989"/>
    <cellStyle name="SAPBEXexcBad9 6 2 3" xfId="39990"/>
    <cellStyle name="SAPBEXexcBad9 6 2 4" xfId="39991"/>
    <cellStyle name="SAPBEXexcBad9 6 2 5" xfId="39992"/>
    <cellStyle name="SAPBEXexcBad9 6 2 6" xfId="39993"/>
    <cellStyle name="SAPBEXexcBad9 6 2 7" xfId="39994"/>
    <cellStyle name="SAPBEXexcBad9 6 2 8" xfId="39995"/>
    <cellStyle name="SAPBEXexcBad9 6 2 9" xfId="39996"/>
    <cellStyle name="SAPBEXexcBad9 6 20" xfId="39997"/>
    <cellStyle name="SAPBEXexcBad9 6 21" xfId="39998"/>
    <cellStyle name="SAPBEXexcBad9 6 22" xfId="39999"/>
    <cellStyle name="SAPBEXexcBad9 6 23" xfId="40000"/>
    <cellStyle name="SAPBEXexcBad9 6 24" xfId="40001"/>
    <cellStyle name="SAPBEXexcBad9 6 25" xfId="40002"/>
    <cellStyle name="SAPBEXexcBad9 6 26" xfId="40003"/>
    <cellStyle name="SAPBEXexcBad9 6 27" xfId="40004"/>
    <cellStyle name="SAPBEXexcBad9 6 28" xfId="40005"/>
    <cellStyle name="SAPBEXexcBad9 6 29" xfId="40006"/>
    <cellStyle name="SAPBEXexcBad9 6 3" xfId="40007"/>
    <cellStyle name="SAPBEXexcBad9 6 30" xfId="40008"/>
    <cellStyle name="SAPBEXexcBad9 6 4" xfId="40009"/>
    <cellStyle name="SAPBEXexcBad9 6 5" xfId="40010"/>
    <cellStyle name="SAPBEXexcBad9 6 6" xfId="40011"/>
    <cellStyle name="SAPBEXexcBad9 6 7" xfId="40012"/>
    <cellStyle name="SAPBEXexcBad9 6 8" xfId="40013"/>
    <cellStyle name="SAPBEXexcBad9 6 9" xfId="40014"/>
    <cellStyle name="SAPBEXexcBad9 7" xfId="40015"/>
    <cellStyle name="SAPBEXexcBad9 7 10" xfId="40016"/>
    <cellStyle name="SAPBEXexcBad9 7 11" xfId="40017"/>
    <cellStyle name="SAPBEXexcBad9 7 12" xfId="40018"/>
    <cellStyle name="SAPBEXexcBad9 7 13" xfId="40019"/>
    <cellStyle name="SAPBEXexcBad9 7 14" xfId="40020"/>
    <cellStyle name="SAPBEXexcBad9 7 15" xfId="40021"/>
    <cellStyle name="SAPBEXexcBad9 7 16" xfId="40022"/>
    <cellStyle name="SAPBEXexcBad9 7 17" xfId="40023"/>
    <cellStyle name="SAPBEXexcBad9 7 18" xfId="40024"/>
    <cellStyle name="SAPBEXexcBad9 7 19" xfId="40025"/>
    <cellStyle name="SAPBEXexcBad9 7 2" xfId="40026"/>
    <cellStyle name="SAPBEXexcBad9 7 2 10" xfId="40027"/>
    <cellStyle name="SAPBEXexcBad9 7 2 11" xfId="40028"/>
    <cellStyle name="SAPBEXexcBad9 7 2 12" xfId="40029"/>
    <cellStyle name="SAPBEXexcBad9 7 2 13" xfId="40030"/>
    <cellStyle name="SAPBEXexcBad9 7 2 14" xfId="40031"/>
    <cellStyle name="SAPBEXexcBad9 7 2 15" xfId="40032"/>
    <cellStyle name="SAPBEXexcBad9 7 2 16" xfId="40033"/>
    <cellStyle name="SAPBEXexcBad9 7 2 17" xfId="40034"/>
    <cellStyle name="SAPBEXexcBad9 7 2 18" xfId="40035"/>
    <cellStyle name="SAPBEXexcBad9 7 2 19" xfId="40036"/>
    <cellStyle name="SAPBEXexcBad9 7 2 2" xfId="40037"/>
    <cellStyle name="SAPBEXexcBad9 7 2 20" xfId="40038"/>
    <cellStyle name="SAPBEXexcBad9 7 2 21" xfId="40039"/>
    <cellStyle name="SAPBEXexcBad9 7 2 22" xfId="40040"/>
    <cellStyle name="SAPBEXexcBad9 7 2 23" xfId="40041"/>
    <cellStyle name="SAPBEXexcBad9 7 2 24" xfId="40042"/>
    <cellStyle name="SAPBEXexcBad9 7 2 25" xfId="40043"/>
    <cellStyle name="SAPBEXexcBad9 7 2 26" xfId="40044"/>
    <cellStyle name="SAPBEXexcBad9 7 2 27" xfId="40045"/>
    <cellStyle name="SAPBEXexcBad9 7 2 28" xfId="40046"/>
    <cellStyle name="SAPBEXexcBad9 7 2 29" xfId="40047"/>
    <cellStyle name="SAPBEXexcBad9 7 2 3" xfId="40048"/>
    <cellStyle name="SAPBEXexcBad9 7 2 4" xfId="40049"/>
    <cellStyle name="SAPBEXexcBad9 7 2 5" xfId="40050"/>
    <cellStyle name="SAPBEXexcBad9 7 2 6" xfId="40051"/>
    <cellStyle name="SAPBEXexcBad9 7 2 7" xfId="40052"/>
    <cellStyle name="SAPBEXexcBad9 7 2 8" xfId="40053"/>
    <cellStyle name="SAPBEXexcBad9 7 2 9" xfId="40054"/>
    <cellStyle name="SAPBEXexcBad9 7 20" xfId="40055"/>
    <cellStyle name="SAPBEXexcBad9 7 21" xfId="40056"/>
    <cellStyle name="SAPBEXexcBad9 7 22" xfId="40057"/>
    <cellStyle name="SAPBEXexcBad9 7 23" xfId="40058"/>
    <cellStyle name="SAPBEXexcBad9 7 24" xfId="40059"/>
    <cellStyle name="SAPBEXexcBad9 7 25" xfId="40060"/>
    <cellStyle name="SAPBEXexcBad9 7 26" xfId="40061"/>
    <cellStyle name="SAPBEXexcBad9 7 27" xfId="40062"/>
    <cellStyle name="SAPBEXexcBad9 7 28" xfId="40063"/>
    <cellStyle name="SAPBEXexcBad9 7 29" xfId="40064"/>
    <cellStyle name="SAPBEXexcBad9 7 3" xfId="40065"/>
    <cellStyle name="SAPBEXexcBad9 7 30" xfId="40066"/>
    <cellStyle name="SAPBEXexcBad9 7 4" xfId="40067"/>
    <cellStyle name="SAPBEXexcBad9 7 5" xfId="40068"/>
    <cellStyle name="SAPBEXexcBad9 7 6" xfId="40069"/>
    <cellStyle name="SAPBEXexcBad9 7 7" xfId="40070"/>
    <cellStyle name="SAPBEXexcBad9 7 8" xfId="40071"/>
    <cellStyle name="SAPBEXexcBad9 7 9" xfId="40072"/>
    <cellStyle name="SAPBEXexcBad9 8" xfId="40073"/>
    <cellStyle name="SAPBEXexcBad9 8 10" xfId="40074"/>
    <cellStyle name="SAPBEXexcBad9 8 11" xfId="40075"/>
    <cellStyle name="SAPBEXexcBad9 8 12" xfId="40076"/>
    <cellStyle name="SAPBEXexcBad9 8 13" xfId="40077"/>
    <cellStyle name="SAPBEXexcBad9 8 14" xfId="40078"/>
    <cellStyle name="SAPBEXexcBad9 8 15" xfId="40079"/>
    <cellStyle name="SAPBEXexcBad9 8 16" xfId="40080"/>
    <cellStyle name="SAPBEXexcBad9 8 17" xfId="40081"/>
    <cellStyle name="SAPBEXexcBad9 8 18" xfId="40082"/>
    <cellStyle name="SAPBEXexcBad9 8 19" xfId="40083"/>
    <cellStyle name="SAPBEXexcBad9 8 2" xfId="40084"/>
    <cellStyle name="SAPBEXexcBad9 8 2 10" xfId="40085"/>
    <cellStyle name="SAPBEXexcBad9 8 2 11" xfId="40086"/>
    <cellStyle name="SAPBEXexcBad9 8 2 12" xfId="40087"/>
    <cellStyle name="SAPBEXexcBad9 8 2 13" xfId="40088"/>
    <cellStyle name="SAPBEXexcBad9 8 2 14" xfId="40089"/>
    <cellStyle name="SAPBEXexcBad9 8 2 15" xfId="40090"/>
    <cellStyle name="SAPBEXexcBad9 8 2 16" xfId="40091"/>
    <cellStyle name="SAPBEXexcBad9 8 2 17" xfId="40092"/>
    <cellStyle name="SAPBEXexcBad9 8 2 18" xfId="40093"/>
    <cellStyle name="SAPBEXexcBad9 8 2 19" xfId="40094"/>
    <cellStyle name="SAPBEXexcBad9 8 2 2" xfId="40095"/>
    <cellStyle name="SAPBEXexcBad9 8 2 20" xfId="40096"/>
    <cellStyle name="SAPBEXexcBad9 8 2 21" xfId="40097"/>
    <cellStyle name="SAPBEXexcBad9 8 2 22" xfId="40098"/>
    <cellStyle name="SAPBEXexcBad9 8 2 23" xfId="40099"/>
    <cellStyle name="SAPBEXexcBad9 8 2 24" xfId="40100"/>
    <cellStyle name="SAPBEXexcBad9 8 2 25" xfId="40101"/>
    <cellStyle name="SAPBEXexcBad9 8 2 26" xfId="40102"/>
    <cellStyle name="SAPBEXexcBad9 8 2 27" xfId="40103"/>
    <cellStyle name="SAPBEXexcBad9 8 2 28" xfId="40104"/>
    <cellStyle name="SAPBEXexcBad9 8 2 29" xfId="40105"/>
    <cellStyle name="SAPBEXexcBad9 8 2 3" xfId="40106"/>
    <cellStyle name="SAPBEXexcBad9 8 2 4" xfId="40107"/>
    <cellStyle name="SAPBEXexcBad9 8 2 5" xfId="40108"/>
    <cellStyle name="SAPBEXexcBad9 8 2 6" xfId="40109"/>
    <cellStyle name="SAPBEXexcBad9 8 2 7" xfId="40110"/>
    <cellStyle name="SAPBEXexcBad9 8 2 8" xfId="40111"/>
    <cellStyle name="SAPBEXexcBad9 8 2 9" xfId="40112"/>
    <cellStyle name="SAPBEXexcBad9 8 20" xfId="40113"/>
    <cellStyle name="SAPBEXexcBad9 8 21" xfId="40114"/>
    <cellStyle name="SAPBEXexcBad9 8 22" xfId="40115"/>
    <cellStyle name="SAPBEXexcBad9 8 23" xfId="40116"/>
    <cellStyle name="SAPBEXexcBad9 8 24" xfId="40117"/>
    <cellStyle name="SAPBEXexcBad9 8 25" xfId="40118"/>
    <cellStyle name="SAPBEXexcBad9 8 26" xfId="40119"/>
    <cellStyle name="SAPBEXexcBad9 8 27" xfId="40120"/>
    <cellStyle name="SAPBEXexcBad9 8 28" xfId="40121"/>
    <cellStyle name="SAPBEXexcBad9 8 29" xfId="40122"/>
    <cellStyle name="SAPBEXexcBad9 8 3" xfId="40123"/>
    <cellStyle name="SAPBEXexcBad9 8 30" xfId="40124"/>
    <cellStyle name="SAPBEXexcBad9 8 4" xfId="40125"/>
    <cellStyle name="SAPBEXexcBad9 8 5" xfId="40126"/>
    <cellStyle name="SAPBEXexcBad9 8 6" xfId="40127"/>
    <cellStyle name="SAPBEXexcBad9 8 7" xfId="40128"/>
    <cellStyle name="SAPBEXexcBad9 8 8" xfId="40129"/>
    <cellStyle name="SAPBEXexcBad9 8 9" xfId="40130"/>
    <cellStyle name="SAPBEXexcBad9 9" xfId="40131"/>
    <cellStyle name="SAPBEXexcBad9 9 10" xfId="40132"/>
    <cellStyle name="SAPBEXexcBad9 9 11" xfId="40133"/>
    <cellStyle name="SAPBEXexcBad9 9 12" xfId="40134"/>
    <cellStyle name="SAPBEXexcBad9 9 13" xfId="40135"/>
    <cellStyle name="SAPBEXexcBad9 9 14" xfId="40136"/>
    <cellStyle name="SAPBEXexcBad9 9 15" xfId="40137"/>
    <cellStyle name="SAPBEXexcBad9 9 16" xfId="40138"/>
    <cellStyle name="SAPBEXexcBad9 9 17" xfId="40139"/>
    <cellStyle name="SAPBEXexcBad9 9 18" xfId="40140"/>
    <cellStyle name="SAPBEXexcBad9 9 19" xfId="40141"/>
    <cellStyle name="SAPBEXexcBad9 9 2" xfId="40142"/>
    <cellStyle name="SAPBEXexcBad9 9 2 10" xfId="40143"/>
    <cellStyle name="SAPBEXexcBad9 9 2 11" xfId="40144"/>
    <cellStyle name="SAPBEXexcBad9 9 2 12" xfId="40145"/>
    <cellStyle name="SAPBEXexcBad9 9 2 13" xfId="40146"/>
    <cellStyle name="SAPBEXexcBad9 9 2 14" xfId="40147"/>
    <cellStyle name="SAPBEXexcBad9 9 2 15" xfId="40148"/>
    <cellStyle name="SAPBEXexcBad9 9 2 16" xfId="40149"/>
    <cellStyle name="SAPBEXexcBad9 9 2 17" xfId="40150"/>
    <cellStyle name="SAPBEXexcBad9 9 2 18" xfId="40151"/>
    <cellStyle name="SAPBEXexcBad9 9 2 19" xfId="40152"/>
    <cellStyle name="SAPBEXexcBad9 9 2 2" xfId="40153"/>
    <cellStyle name="SAPBEXexcBad9 9 2 20" xfId="40154"/>
    <cellStyle name="SAPBEXexcBad9 9 2 21" xfId="40155"/>
    <cellStyle name="SAPBEXexcBad9 9 2 22" xfId="40156"/>
    <cellStyle name="SAPBEXexcBad9 9 2 23" xfId="40157"/>
    <cellStyle name="SAPBEXexcBad9 9 2 24" xfId="40158"/>
    <cellStyle name="SAPBEXexcBad9 9 2 25" xfId="40159"/>
    <cellStyle name="SAPBEXexcBad9 9 2 26" xfId="40160"/>
    <cellStyle name="SAPBEXexcBad9 9 2 27" xfId="40161"/>
    <cellStyle name="SAPBEXexcBad9 9 2 28" xfId="40162"/>
    <cellStyle name="SAPBEXexcBad9 9 2 29" xfId="40163"/>
    <cellStyle name="SAPBEXexcBad9 9 2 3" xfId="40164"/>
    <cellStyle name="SAPBEXexcBad9 9 2 4" xfId="40165"/>
    <cellStyle name="SAPBEXexcBad9 9 2 5" xfId="40166"/>
    <cellStyle name="SAPBEXexcBad9 9 2 6" xfId="40167"/>
    <cellStyle name="SAPBEXexcBad9 9 2 7" xfId="40168"/>
    <cellStyle name="SAPBEXexcBad9 9 2 8" xfId="40169"/>
    <cellStyle name="SAPBEXexcBad9 9 2 9" xfId="40170"/>
    <cellStyle name="SAPBEXexcBad9 9 20" xfId="40171"/>
    <cellStyle name="SAPBEXexcBad9 9 21" xfId="40172"/>
    <cellStyle name="SAPBEXexcBad9 9 22" xfId="40173"/>
    <cellStyle name="SAPBEXexcBad9 9 23" xfId="40174"/>
    <cellStyle name="SAPBEXexcBad9 9 24" xfId="40175"/>
    <cellStyle name="SAPBEXexcBad9 9 25" xfId="40176"/>
    <cellStyle name="SAPBEXexcBad9 9 26" xfId="40177"/>
    <cellStyle name="SAPBEXexcBad9 9 27" xfId="40178"/>
    <cellStyle name="SAPBEXexcBad9 9 28" xfId="40179"/>
    <cellStyle name="SAPBEXexcBad9 9 29" xfId="40180"/>
    <cellStyle name="SAPBEXexcBad9 9 3" xfId="40181"/>
    <cellStyle name="SAPBEXexcBad9 9 30" xfId="40182"/>
    <cellStyle name="SAPBEXexcBad9 9 4" xfId="40183"/>
    <cellStyle name="SAPBEXexcBad9 9 5" xfId="40184"/>
    <cellStyle name="SAPBEXexcBad9 9 6" xfId="40185"/>
    <cellStyle name="SAPBEXexcBad9 9 7" xfId="40186"/>
    <cellStyle name="SAPBEXexcBad9 9 8" xfId="40187"/>
    <cellStyle name="SAPBEXexcBad9 9 9" xfId="40188"/>
    <cellStyle name="SAPBEXexcCritical" xfId="40189"/>
    <cellStyle name="SAPBEXexcCritical4" xfId="40190"/>
    <cellStyle name="SAPBEXexcCritical4 10" xfId="40191"/>
    <cellStyle name="SAPBEXexcCritical4 10 10" xfId="40192"/>
    <cellStyle name="SAPBEXexcCritical4 10 11" xfId="40193"/>
    <cellStyle name="SAPBEXexcCritical4 10 12" xfId="40194"/>
    <cellStyle name="SAPBEXexcCritical4 10 13" xfId="40195"/>
    <cellStyle name="SAPBEXexcCritical4 10 14" xfId="40196"/>
    <cellStyle name="SAPBEXexcCritical4 10 15" xfId="40197"/>
    <cellStyle name="SAPBEXexcCritical4 10 16" xfId="40198"/>
    <cellStyle name="SAPBEXexcCritical4 10 17" xfId="40199"/>
    <cellStyle name="SAPBEXexcCritical4 10 18" xfId="40200"/>
    <cellStyle name="SAPBEXexcCritical4 10 19" xfId="40201"/>
    <cellStyle name="SAPBEXexcCritical4 10 2" xfId="40202"/>
    <cellStyle name="SAPBEXexcCritical4 10 2 10" xfId="40203"/>
    <cellStyle name="SAPBEXexcCritical4 10 2 11" xfId="40204"/>
    <cellStyle name="SAPBEXexcCritical4 10 2 12" xfId="40205"/>
    <cellStyle name="SAPBEXexcCritical4 10 2 13" xfId="40206"/>
    <cellStyle name="SAPBEXexcCritical4 10 2 14" xfId="40207"/>
    <cellStyle name="SAPBEXexcCritical4 10 2 15" xfId="40208"/>
    <cellStyle name="SAPBEXexcCritical4 10 2 16" xfId="40209"/>
    <cellStyle name="SAPBEXexcCritical4 10 2 17" xfId="40210"/>
    <cellStyle name="SAPBEXexcCritical4 10 2 18" xfId="40211"/>
    <cellStyle name="SAPBEXexcCritical4 10 2 19" xfId="40212"/>
    <cellStyle name="SAPBEXexcCritical4 10 2 2" xfId="40213"/>
    <cellStyle name="SAPBEXexcCritical4 10 2 20" xfId="40214"/>
    <cellStyle name="SAPBEXexcCritical4 10 2 21" xfId="40215"/>
    <cellStyle name="SAPBEXexcCritical4 10 2 22" xfId="40216"/>
    <cellStyle name="SAPBEXexcCritical4 10 2 23" xfId="40217"/>
    <cellStyle name="SAPBEXexcCritical4 10 2 24" xfId="40218"/>
    <cellStyle name="SAPBEXexcCritical4 10 2 25" xfId="40219"/>
    <cellStyle name="SAPBEXexcCritical4 10 2 26" xfId="40220"/>
    <cellStyle name="SAPBEXexcCritical4 10 2 27" xfId="40221"/>
    <cellStyle name="SAPBEXexcCritical4 10 2 28" xfId="40222"/>
    <cellStyle name="SAPBEXexcCritical4 10 2 29" xfId="40223"/>
    <cellStyle name="SAPBEXexcCritical4 10 2 3" xfId="40224"/>
    <cellStyle name="SAPBEXexcCritical4 10 2 4" xfId="40225"/>
    <cellStyle name="SAPBEXexcCritical4 10 2 5" xfId="40226"/>
    <cellStyle name="SAPBEXexcCritical4 10 2 6" xfId="40227"/>
    <cellStyle name="SAPBEXexcCritical4 10 2 7" xfId="40228"/>
    <cellStyle name="SAPBEXexcCritical4 10 2 8" xfId="40229"/>
    <cellStyle name="SAPBEXexcCritical4 10 2 9" xfId="40230"/>
    <cellStyle name="SAPBEXexcCritical4 10 20" xfId="40231"/>
    <cellStyle name="SAPBEXexcCritical4 10 21" xfId="40232"/>
    <cellStyle name="SAPBEXexcCritical4 10 22" xfId="40233"/>
    <cellStyle name="SAPBEXexcCritical4 10 23" xfId="40234"/>
    <cellStyle name="SAPBEXexcCritical4 10 24" xfId="40235"/>
    <cellStyle name="SAPBEXexcCritical4 10 25" xfId="40236"/>
    <cellStyle name="SAPBEXexcCritical4 10 26" xfId="40237"/>
    <cellStyle name="SAPBEXexcCritical4 10 27" xfId="40238"/>
    <cellStyle name="SAPBEXexcCritical4 10 28" xfId="40239"/>
    <cellStyle name="SAPBEXexcCritical4 10 29" xfId="40240"/>
    <cellStyle name="SAPBEXexcCritical4 10 3" xfId="40241"/>
    <cellStyle name="SAPBEXexcCritical4 10 30" xfId="40242"/>
    <cellStyle name="SAPBEXexcCritical4 10 4" xfId="40243"/>
    <cellStyle name="SAPBEXexcCritical4 10 5" xfId="40244"/>
    <cellStyle name="SAPBEXexcCritical4 10 6" xfId="40245"/>
    <cellStyle name="SAPBEXexcCritical4 10 7" xfId="40246"/>
    <cellStyle name="SAPBEXexcCritical4 10 8" xfId="40247"/>
    <cellStyle name="SAPBEXexcCritical4 10 9" xfId="40248"/>
    <cellStyle name="SAPBEXexcCritical4 11" xfId="40249"/>
    <cellStyle name="SAPBEXexcCritical4 11 10" xfId="40250"/>
    <cellStyle name="SAPBEXexcCritical4 11 11" xfId="40251"/>
    <cellStyle name="SAPBEXexcCritical4 11 12" xfId="40252"/>
    <cellStyle name="SAPBEXexcCritical4 11 13" xfId="40253"/>
    <cellStyle name="SAPBEXexcCritical4 11 14" xfId="40254"/>
    <cellStyle name="SAPBEXexcCritical4 11 15" xfId="40255"/>
    <cellStyle name="SAPBEXexcCritical4 11 16" xfId="40256"/>
    <cellStyle name="SAPBEXexcCritical4 11 17" xfId="40257"/>
    <cellStyle name="SAPBEXexcCritical4 11 18" xfId="40258"/>
    <cellStyle name="SAPBEXexcCritical4 11 19" xfId="40259"/>
    <cellStyle name="SAPBEXexcCritical4 11 2" xfId="40260"/>
    <cellStyle name="SAPBEXexcCritical4 11 2 10" xfId="40261"/>
    <cellStyle name="SAPBEXexcCritical4 11 2 11" xfId="40262"/>
    <cellStyle name="SAPBEXexcCritical4 11 2 12" xfId="40263"/>
    <cellStyle name="SAPBEXexcCritical4 11 2 13" xfId="40264"/>
    <cellStyle name="SAPBEXexcCritical4 11 2 14" xfId="40265"/>
    <cellStyle name="SAPBEXexcCritical4 11 2 15" xfId="40266"/>
    <cellStyle name="SAPBEXexcCritical4 11 2 16" xfId="40267"/>
    <cellStyle name="SAPBEXexcCritical4 11 2 17" xfId="40268"/>
    <cellStyle name="SAPBEXexcCritical4 11 2 18" xfId="40269"/>
    <cellStyle name="SAPBEXexcCritical4 11 2 19" xfId="40270"/>
    <cellStyle name="SAPBEXexcCritical4 11 2 2" xfId="40271"/>
    <cellStyle name="SAPBEXexcCritical4 11 2 20" xfId="40272"/>
    <cellStyle name="SAPBEXexcCritical4 11 2 21" xfId="40273"/>
    <cellStyle name="SAPBEXexcCritical4 11 2 22" xfId="40274"/>
    <cellStyle name="SAPBEXexcCritical4 11 2 23" xfId="40275"/>
    <cellStyle name="SAPBEXexcCritical4 11 2 24" xfId="40276"/>
    <cellStyle name="SAPBEXexcCritical4 11 2 25" xfId="40277"/>
    <cellStyle name="SAPBEXexcCritical4 11 2 26" xfId="40278"/>
    <cellStyle name="SAPBEXexcCritical4 11 2 27" xfId="40279"/>
    <cellStyle name="SAPBEXexcCritical4 11 2 28" xfId="40280"/>
    <cellStyle name="SAPBEXexcCritical4 11 2 29" xfId="40281"/>
    <cellStyle name="SAPBEXexcCritical4 11 2 3" xfId="40282"/>
    <cellStyle name="SAPBEXexcCritical4 11 2 4" xfId="40283"/>
    <cellStyle name="SAPBEXexcCritical4 11 2 5" xfId="40284"/>
    <cellStyle name="SAPBEXexcCritical4 11 2 6" xfId="40285"/>
    <cellStyle name="SAPBEXexcCritical4 11 2 7" xfId="40286"/>
    <cellStyle name="SAPBEXexcCritical4 11 2 8" xfId="40287"/>
    <cellStyle name="SAPBEXexcCritical4 11 2 9" xfId="40288"/>
    <cellStyle name="SAPBEXexcCritical4 11 20" xfId="40289"/>
    <cellStyle name="SAPBEXexcCritical4 11 21" xfId="40290"/>
    <cellStyle name="SAPBEXexcCritical4 11 22" xfId="40291"/>
    <cellStyle name="SAPBEXexcCritical4 11 23" xfId="40292"/>
    <cellStyle name="SAPBEXexcCritical4 11 24" xfId="40293"/>
    <cellStyle name="SAPBEXexcCritical4 11 25" xfId="40294"/>
    <cellStyle name="SAPBEXexcCritical4 11 26" xfId="40295"/>
    <cellStyle name="SAPBEXexcCritical4 11 27" xfId="40296"/>
    <cellStyle name="SAPBEXexcCritical4 11 28" xfId="40297"/>
    <cellStyle name="SAPBEXexcCritical4 11 29" xfId="40298"/>
    <cellStyle name="SAPBEXexcCritical4 11 3" xfId="40299"/>
    <cellStyle name="SAPBEXexcCritical4 11 30" xfId="40300"/>
    <cellStyle name="SAPBEXexcCritical4 11 4" xfId="40301"/>
    <cellStyle name="SAPBEXexcCritical4 11 5" xfId="40302"/>
    <cellStyle name="SAPBEXexcCritical4 11 6" xfId="40303"/>
    <cellStyle name="SAPBEXexcCritical4 11 7" xfId="40304"/>
    <cellStyle name="SAPBEXexcCritical4 11 8" xfId="40305"/>
    <cellStyle name="SAPBEXexcCritical4 11 9" xfId="40306"/>
    <cellStyle name="SAPBEXexcCritical4 12" xfId="40307"/>
    <cellStyle name="SAPBEXexcCritical4 12 10" xfId="40308"/>
    <cellStyle name="SAPBEXexcCritical4 12 11" xfId="40309"/>
    <cellStyle name="SAPBEXexcCritical4 12 12" xfId="40310"/>
    <cellStyle name="SAPBEXexcCritical4 12 13" xfId="40311"/>
    <cellStyle name="SAPBEXexcCritical4 12 14" xfId="40312"/>
    <cellStyle name="SAPBEXexcCritical4 12 15" xfId="40313"/>
    <cellStyle name="SAPBEXexcCritical4 12 16" xfId="40314"/>
    <cellStyle name="SAPBEXexcCritical4 12 17" xfId="40315"/>
    <cellStyle name="SAPBEXexcCritical4 12 18" xfId="40316"/>
    <cellStyle name="SAPBEXexcCritical4 12 19" xfId="40317"/>
    <cellStyle name="SAPBEXexcCritical4 12 2" xfId="40318"/>
    <cellStyle name="SAPBEXexcCritical4 12 2 10" xfId="40319"/>
    <cellStyle name="SAPBEXexcCritical4 12 2 11" xfId="40320"/>
    <cellStyle name="SAPBEXexcCritical4 12 2 12" xfId="40321"/>
    <cellStyle name="SAPBEXexcCritical4 12 2 13" xfId="40322"/>
    <cellStyle name="SAPBEXexcCritical4 12 2 14" xfId="40323"/>
    <cellStyle name="SAPBEXexcCritical4 12 2 15" xfId="40324"/>
    <cellStyle name="SAPBEXexcCritical4 12 2 16" xfId="40325"/>
    <cellStyle name="SAPBEXexcCritical4 12 2 17" xfId="40326"/>
    <cellStyle name="SAPBEXexcCritical4 12 2 18" xfId="40327"/>
    <cellStyle name="SAPBEXexcCritical4 12 2 19" xfId="40328"/>
    <cellStyle name="SAPBEXexcCritical4 12 2 2" xfId="40329"/>
    <cellStyle name="SAPBEXexcCritical4 12 2 20" xfId="40330"/>
    <cellStyle name="SAPBEXexcCritical4 12 2 21" xfId="40331"/>
    <cellStyle name="SAPBEXexcCritical4 12 2 22" xfId="40332"/>
    <cellStyle name="SAPBEXexcCritical4 12 2 23" xfId="40333"/>
    <cellStyle name="SAPBEXexcCritical4 12 2 24" xfId="40334"/>
    <cellStyle name="SAPBEXexcCritical4 12 2 25" xfId="40335"/>
    <cellStyle name="SAPBEXexcCritical4 12 2 26" xfId="40336"/>
    <cellStyle name="SAPBEXexcCritical4 12 2 27" xfId="40337"/>
    <cellStyle name="SAPBEXexcCritical4 12 2 28" xfId="40338"/>
    <cellStyle name="SAPBEXexcCritical4 12 2 29" xfId="40339"/>
    <cellStyle name="SAPBEXexcCritical4 12 2 3" xfId="40340"/>
    <cellStyle name="SAPBEXexcCritical4 12 2 4" xfId="40341"/>
    <cellStyle name="SAPBEXexcCritical4 12 2 5" xfId="40342"/>
    <cellStyle name="SAPBEXexcCritical4 12 2 6" xfId="40343"/>
    <cellStyle name="SAPBEXexcCritical4 12 2 7" xfId="40344"/>
    <cellStyle name="SAPBEXexcCritical4 12 2 8" xfId="40345"/>
    <cellStyle name="SAPBEXexcCritical4 12 2 9" xfId="40346"/>
    <cellStyle name="SAPBEXexcCritical4 12 20" xfId="40347"/>
    <cellStyle name="SAPBEXexcCritical4 12 21" xfId="40348"/>
    <cellStyle name="SAPBEXexcCritical4 12 22" xfId="40349"/>
    <cellStyle name="SAPBEXexcCritical4 12 23" xfId="40350"/>
    <cellStyle name="SAPBEXexcCritical4 12 24" xfId="40351"/>
    <cellStyle name="SAPBEXexcCritical4 12 25" xfId="40352"/>
    <cellStyle name="SAPBEXexcCritical4 12 26" xfId="40353"/>
    <cellStyle name="SAPBEXexcCritical4 12 27" xfId="40354"/>
    <cellStyle name="SAPBEXexcCritical4 12 28" xfId="40355"/>
    <cellStyle name="SAPBEXexcCritical4 12 29" xfId="40356"/>
    <cellStyle name="SAPBEXexcCritical4 12 3" xfId="40357"/>
    <cellStyle name="SAPBEXexcCritical4 12 30" xfId="40358"/>
    <cellStyle name="SAPBEXexcCritical4 12 4" xfId="40359"/>
    <cellStyle name="SAPBEXexcCritical4 12 5" xfId="40360"/>
    <cellStyle name="SAPBEXexcCritical4 12 6" xfId="40361"/>
    <cellStyle name="SAPBEXexcCritical4 12 7" xfId="40362"/>
    <cellStyle name="SAPBEXexcCritical4 12 8" xfId="40363"/>
    <cellStyle name="SAPBEXexcCritical4 12 9" xfId="40364"/>
    <cellStyle name="SAPBEXexcCritical4 13" xfId="40365"/>
    <cellStyle name="SAPBEXexcCritical4 13 10" xfId="40366"/>
    <cellStyle name="SAPBEXexcCritical4 13 11" xfId="40367"/>
    <cellStyle name="SAPBEXexcCritical4 13 12" xfId="40368"/>
    <cellStyle name="SAPBEXexcCritical4 13 13" xfId="40369"/>
    <cellStyle name="SAPBEXexcCritical4 13 14" xfId="40370"/>
    <cellStyle name="SAPBEXexcCritical4 13 15" xfId="40371"/>
    <cellStyle name="SAPBEXexcCritical4 13 16" xfId="40372"/>
    <cellStyle name="SAPBEXexcCritical4 13 17" xfId="40373"/>
    <cellStyle name="SAPBEXexcCritical4 13 18" xfId="40374"/>
    <cellStyle name="SAPBEXexcCritical4 13 19" xfId="40375"/>
    <cellStyle name="SAPBEXexcCritical4 13 2" xfId="40376"/>
    <cellStyle name="SAPBEXexcCritical4 13 2 10" xfId="40377"/>
    <cellStyle name="SAPBEXexcCritical4 13 2 11" xfId="40378"/>
    <cellStyle name="SAPBEXexcCritical4 13 2 12" xfId="40379"/>
    <cellStyle name="SAPBEXexcCritical4 13 2 13" xfId="40380"/>
    <cellStyle name="SAPBEXexcCritical4 13 2 14" xfId="40381"/>
    <cellStyle name="SAPBEXexcCritical4 13 2 15" xfId="40382"/>
    <cellStyle name="SAPBEXexcCritical4 13 2 16" xfId="40383"/>
    <cellStyle name="SAPBEXexcCritical4 13 2 17" xfId="40384"/>
    <cellStyle name="SAPBEXexcCritical4 13 2 18" xfId="40385"/>
    <cellStyle name="SAPBEXexcCritical4 13 2 19" xfId="40386"/>
    <cellStyle name="SAPBEXexcCritical4 13 2 2" xfId="40387"/>
    <cellStyle name="SAPBEXexcCritical4 13 2 20" xfId="40388"/>
    <cellStyle name="SAPBEXexcCritical4 13 2 21" xfId="40389"/>
    <cellStyle name="SAPBEXexcCritical4 13 2 22" xfId="40390"/>
    <cellStyle name="SAPBEXexcCritical4 13 2 23" xfId="40391"/>
    <cellStyle name="SAPBEXexcCritical4 13 2 24" xfId="40392"/>
    <cellStyle name="SAPBEXexcCritical4 13 2 25" xfId="40393"/>
    <cellStyle name="SAPBEXexcCritical4 13 2 26" xfId="40394"/>
    <cellStyle name="SAPBEXexcCritical4 13 2 27" xfId="40395"/>
    <cellStyle name="SAPBEXexcCritical4 13 2 28" xfId="40396"/>
    <cellStyle name="SAPBEXexcCritical4 13 2 29" xfId="40397"/>
    <cellStyle name="SAPBEXexcCritical4 13 2 3" xfId="40398"/>
    <cellStyle name="SAPBEXexcCritical4 13 2 4" xfId="40399"/>
    <cellStyle name="SAPBEXexcCritical4 13 2 5" xfId="40400"/>
    <cellStyle name="SAPBEXexcCritical4 13 2 6" xfId="40401"/>
    <cellStyle name="SAPBEXexcCritical4 13 2 7" xfId="40402"/>
    <cellStyle name="SAPBEXexcCritical4 13 2 8" xfId="40403"/>
    <cellStyle name="SAPBEXexcCritical4 13 2 9" xfId="40404"/>
    <cellStyle name="SAPBEXexcCritical4 13 20" xfId="40405"/>
    <cellStyle name="SAPBEXexcCritical4 13 21" xfId="40406"/>
    <cellStyle name="SAPBEXexcCritical4 13 22" xfId="40407"/>
    <cellStyle name="SAPBEXexcCritical4 13 23" xfId="40408"/>
    <cellStyle name="SAPBEXexcCritical4 13 24" xfId="40409"/>
    <cellStyle name="SAPBEXexcCritical4 13 25" xfId="40410"/>
    <cellStyle name="SAPBEXexcCritical4 13 26" xfId="40411"/>
    <cellStyle name="SAPBEXexcCritical4 13 27" xfId="40412"/>
    <cellStyle name="SAPBEXexcCritical4 13 28" xfId="40413"/>
    <cellStyle name="SAPBEXexcCritical4 13 29" xfId="40414"/>
    <cellStyle name="SAPBEXexcCritical4 13 3" xfId="40415"/>
    <cellStyle name="SAPBEXexcCritical4 13 30" xfId="40416"/>
    <cellStyle name="SAPBEXexcCritical4 13 4" xfId="40417"/>
    <cellStyle name="SAPBEXexcCritical4 13 5" xfId="40418"/>
    <cellStyle name="SAPBEXexcCritical4 13 6" xfId="40419"/>
    <cellStyle name="SAPBEXexcCritical4 13 7" xfId="40420"/>
    <cellStyle name="SAPBEXexcCritical4 13 8" xfId="40421"/>
    <cellStyle name="SAPBEXexcCritical4 13 9" xfId="40422"/>
    <cellStyle name="SAPBEXexcCritical4 14" xfId="40423"/>
    <cellStyle name="SAPBEXexcCritical4 14 10" xfId="40424"/>
    <cellStyle name="SAPBEXexcCritical4 14 11" xfId="40425"/>
    <cellStyle name="SAPBEXexcCritical4 14 12" xfId="40426"/>
    <cellStyle name="SAPBEXexcCritical4 14 13" xfId="40427"/>
    <cellStyle name="SAPBEXexcCritical4 14 14" xfId="40428"/>
    <cellStyle name="SAPBEXexcCritical4 14 15" xfId="40429"/>
    <cellStyle name="SAPBEXexcCritical4 14 16" xfId="40430"/>
    <cellStyle name="SAPBEXexcCritical4 14 17" xfId="40431"/>
    <cellStyle name="SAPBEXexcCritical4 14 18" xfId="40432"/>
    <cellStyle name="SAPBEXexcCritical4 14 19" xfId="40433"/>
    <cellStyle name="SAPBEXexcCritical4 14 2" xfId="40434"/>
    <cellStyle name="SAPBEXexcCritical4 14 2 10" xfId="40435"/>
    <cellStyle name="SAPBEXexcCritical4 14 2 11" xfId="40436"/>
    <cellStyle name="SAPBEXexcCritical4 14 2 12" xfId="40437"/>
    <cellStyle name="SAPBEXexcCritical4 14 2 13" xfId="40438"/>
    <cellStyle name="SAPBEXexcCritical4 14 2 14" xfId="40439"/>
    <cellStyle name="SAPBEXexcCritical4 14 2 15" xfId="40440"/>
    <cellStyle name="SAPBEXexcCritical4 14 2 16" xfId="40441"/>
    <cellStyle name="SAPBEXexcCritical4 14 2 17" xfId="40442"/>
    <cellStyle name="SAPBEXexcCritical4 14 2 18" xfId="40443"/>
    <cellStyle name="SAPBEXexcCritical4 14 2 19" xfId="40444"/>
    <cellStyle name="SAPBEXexcCritical4 14 2 2" xfId="40445"/>
    <cellStyle name="SAPBEXexcCritical4 14 2 20" xfId="40446"/>
    <cellStyle name="SAPBEXexcCritical4 14 2 21" xfId="40447"/>
    <cellStyle name="SAPBEXexcCritical4 14 2 22" xfId="40448"/>
    <cellStyle name="SAPBEXexcCritical4 14 2 23" xfId="40449"/>
    <cellStyle name="SAPBEXexcCritical4 14 2 24" xfId="40450"/>
    <cellStyle name="SAPBEXexcCritical4 14 2 25" xfId="40451"/>
    <cellStyle name="SAPBEXexcCritical4 14 2 26" xfId="40452"/>
    <cellStyle name="SAPBEXexcCritical4 14 2 27" xfId="40453"/>
    <cellStyle name="SAPBEXexcCritical4 14 2 28" xfId="40454"/>
    <cellStyle name="SAPBEXexcCritical4 14 2 29" xfId="40455"/>
    <cellStyle name="SAPBEXexcCritical4 14 2 3" xfId="40456"/>
    <cellStyle name="SAPBEXexcCritical4 14 2 4" xfId="40457"/>
    <cellStyle name="SAPBEXexcCritical4 14 2 5" xfId="40458"/>
    <cellStyle name="SAPBEXexcCritical4 14 2 6" xfId="40459"/>
    <cellStyle name="SAPBEXexcCritical4 14 2 7" xfId="40460"/>
    <cellStyle name="SAPBEXexcCritical4 14 2 8" xfId="40461"/>
    <cellStyle name="SAPBEXexcCritical4 14 2 9" xfId="40462"/>
    <cellStyle name="SAPBEXexcCritical4 14 20" xfId="40463"/>
    <cellStyle name="SAPBEXexcCritical4 14 21" xfId="40464"/>
    <cellStyle name="SAPBEXexcCritical4 14 22" xfId="40465"/>
    <cellStyle name="SAPBEXexcCritical4 14 23" xfId="40466"/>
    <cellStyle name="SAPBEXexcCritical4 14 24" xfId="40467"/>
    <cellStyle name="SAPBEXexcCritical4 14 25" xfId="40468"/>
    <cellStyle name="SAPBEXexcCritical4 14 26" xfId="40469"/>
    <cellStyle name="SAPBEXexcCritical4 14 27" xfId="40470"/>
    <cellStyle name="SAPBEXexcCritical4 14 28" xfId="40471"/>
    <cellStyle name="SAPBEXexcCritical4 14 29" xfId="40472"/>
    <cellStyle name="SAPBEXexcCritical4 14 3" xfId="40473"/>
    <cellStyle name="SAPBEXexcCritical4 14 30" xfId="40474"/>
    <cellStyle name="SAPBEXexcCritical4 14 4" xfId="40475"/>
    <cellStyle name="SAPBEXexcCritical4 14 5" xfId="40476"/>
    <cellStyle name="SAPBEXexcCritical4 14 6" xfId="40477"/>
    <cellStyle name="SAPBEXexcCritical4 14 7" xfId="40478"/>
    <cellStyle name="SAPBEXexcCritical4 14 8" xfId="40479"/>
    <cellStyle name="SAPBEXexcCritical4 14 9" xfId="40480"/>
    <cellStyle name="SAPBEXexcCritical4 15" xfId="40481"/>
    <cellStyle name="SAPBEXexcCritical4 15 10" xfId="40482"/>
    <cellStyle name="SAPBEXexcCritical4 15 11" xfId="40483"/>
    <cellStyle name="SAPBEXexcCritical4 15 12" xfId="40484"/>
    <cellStyle name="SAPBEXexcCritical4 15 13" xfId="40485"/>
    <cellStyle name="SAPBEXexcCritical4 15 14" xfId="40486"/>
    <cellStyle name="SAPBEXexcCritical4 15 15" xfId="40487"/>
    <cellStyle name="SAPBEXexcCritical4 15 16" xfId="40488"/>
    <cellStyle name="SAPBEXexcCritical4 15 17" xfId="40489"/>
    <cellStyle name="SAPBEXexcCritical4 15 18" xfId="40490"/>
    <cellStyle name="SAPBEXexcCritical4 15 19" xfId="40491"/>
    <cellStyle name="SAPBEXexcCritical4 15 2" xfId="40492"/>
    <cellStyle name="SAPBEXexcCritical4 15 2 10" xfId="40493"/>
    <cellStyle name="SAPBEXexcCritical4 15 2 11" xfId="40494"/>
    <cellStyle name="SAPBEXexcCritical4 15 2 12" xfId="40495"/>
    <cellStyle name="SAPBEXexcCritical4 15 2 13" xfId="40496"/>
    <cellStyle name="SAPBEXexcCritical4 15 2 14" xfId="40497"/>
    <cellStyle name="SAPBEXexcCritical4 15 2 15" xfId="40498"/>
    <cellStyle name="SAPBEXexcCritical4 15 2 16" xfId="40499"/>
    <cellStyle name="SAPBEXexcCritical4 15 2 17" xfId="40500"/>
    <cellStyle name="SAPBEXexcCritical4 15 2 18" xfId="40501"/>
    <cellStyle name="SAPBEXexcCritical4 15 2 19" xfId="40502"/>
    <cellStyle name="SAPBEXexcCritical4 15 2 2" xfId="40503"/>
    <cellStyle name="SAPBEXexcCritical4 15 2 20" xfId="40504"/>
    <cellStyle name="SAPBEXexcCritical4 15 2 21" xfId="40505"/>
    <cellStyle name="SAPBEXexcCritical4 15 2 22" xfId="40506"/>
    <cellStyle name="SAPBEXexcCritical4 15 2 23" xfId="40507"/>
    <cellStyle name="SAPBEXexcCritical4 15 2 24" xfId="40508"/>
    <cellStyle name="SAPBEXexcCritical4 15 2 25" xfId="40509"/>
    <cellStyle name="SAPBEXexcCritical4 15 2 26" xfId="40510"/>
    <cellStyle name="SAPBEXexcCritical4 15 2 27" xfId="40511"/>
    <cellStyle name="SAPBEXexcCritical4 15 2 28" xfId="40512"/>
    <cellStyle name="SAPBEXexcCritical4 15 2 29" xfId="40513"/>
    <cellStyle name="SAPBEXexcCritical4 15 2 3" xfId="40514"/>
    <cellStyle name="SAPBEXexcCritical4 15 2 4" xfId="40515"/>
    <cellStyle name="SAPBEXexcCritical4 15 2 5" xfId="40516"/>
    <cellStyle name="SAPBEXexcCritical4 15 2 6" xfId="40517"/>
    <cellStyle name="SAPBEXexcCritical4 15 2 7" xfId="40518"/>
    <cellStyle name="SAPBEXexcCritical4 15 2 8" xfId="40519"/>
    <cellStyle name="SAPBEXexcCritical4 15 2 9" xfId="40520"/>
    <cellStyle name="SAPBEXexcCritical4 15 20" xfId="40521"/>
    <cellStyle name="SAPBEXexcCritical4 15 21" xfId="40522"/>
    <cellStyle name="SAPBEXexcCritical4 15 22" xfId="40523"/>
    <cellStyle name="SAPBEXexcCritical4 15 23" xfId="40524"/>
    <cellStyle name="SAPBEXexcCritical4 15 24" xfId="40525"/>
    <cellStyle name="SAPBEXexcCritical4 15 25" xfId="40526"/>
    <cellStyle name="SAPBEXexcCritical4 15 26" xfId="40527"/>
    <cellStyle name="SAPBEXexcCritical4 15 27" xfId="40528"/>
    <cellStyle name="SAPBEXexcCritical4 15 28" xfId="40529"/>
    <cellStyle name="SAPBEXexcCritical4 15 29" xfId="40530"/>
    <cellStyle name="SAPBEXexcCritical4 15 3" xfId="40531"/>
    <cellStyle name="SAPBEXexcCritical4 15 30" xfId="40532"/>
    <cellStyle name="SAPBEXexcCritical4 15 4" xfId="40533"/>
    <cellStyle name="SAPBEXexcCritical4 15 5" xfId="40534"/>
    <cellStyle name="SAPBEXexcCritical4 15 6" xfId="40535"/>
    <cellStyle name="SAPBEXexcCritical4 15 7" xfId="40536"/>
    <cellStyle name="SAPBEXexcCritical4 15 8" xfId="40537"/>
    <cellStyle name="SAPBEXexcCritical4 15 9" xfId="40538"/>
    <cellStyle name="SAPBEXexcCritical4 16" xfId="40539"/>
    <cellStyle name="SAPBEXexcCritical4 16 10" xfId="40540"/>
    <cellStyle name="SAPBEXexcCritical4 16 11" xfId="40541"/>
    <cellStyle name="SAPBEXexcCritical4 16 12" xfId="40542"/>
    <cellStyle name="SAPBEXexcCritical4 16 13" xfId="40543"/>
    <cellStyle name="SAPBEXexcCritical4 16 14" xfId="40544"/>
    <cellStyle name="SAPBEXexcCritical4 16 15" xfId="40545"/>
    <cellStyle name="SAPBEXexcCritical4 16 16" xfId="40546"/>
    <cellStyle name="SAPBEXexcCritical4 16 17" xfId="40547"/>
    <cellStyle name="SAPBEXexcCritical4 16 18" xfId="40548"/>
    <cellStyle name="SAPBEXexcCritical4 16 19" xfId="40549"/>
    <cellStyle name="SAPBEXexcCritical4 16 2" xfId="40550"/>
    <cellStyle name="SAPBEXexcCritical4 16 2 10" xfId="40551"/>
    <cellStyle name="SAPBEXexcCritical4 16 2 11" xfId="40552"/>
    <cellStyle name="SAPBEXexcCritical4 16 2 12" xfId="40553"/>
    <cellStyle name="SAPBEXexcCritical4 16 2 13" xfId="40554"/>
    <cellStyle name="SAPBEXexcCritical4 16 2 14" xfId="40555"/>
    <cellStyle name="SAPBEXexcCritical4 16 2 15" xfId="40556"/>
    <cellStyle name="SAPBEXexcCritical4 16 2 16" xfId="40557"/>
    <cellStyle name="SAPBEXexcCritical4 16 2 17" xfId="40558"/>
    <cellStyle name="SAPBEXexcCritical4 16 2 18" xfId="40559"/>
    <cellStyle name="SAPBEXexcCritical4 16 2 19" xfId="40560"/>
    <cellStyle name="SAPBEXexcCritical4 16 2 2" xfId="40561"/>
    <cellStyle name="SAPBEXexcCritical4 16 2 20" xfId="40562"/>
    <cellStyle name="SAPBEXexcCritical4 16 2 21" xfId="40563"/>
    <cellStyle name="SAPBEXexcCritical4 16 2 22" xfId="40564"/>
    <cellStyle name="SAPBEXexcCritical4 16 2 23" xfId="40565"/>
    <cellStyle name="SAPBEXexcCritical4 16 2 24" xfId="40566"/>
    <cellStyle name="SAPBEXexcCritical4 16 2 25" xfId="40567"/>
    <cellStyle name="SAPBEXexcCritical4 16 2 26" xfId="40568"/>
    <cellStyle name="SAPBEXexcCritical4 16 2 27" xfId="40569"/>
    <cellStyle name="SAPBEXexcCritical4 16 2 28" xfId="40570"/>
    <cellStyle name="SAPBEXexcCritical4 16 2 29" xfId="40571"/>
    <cellStyle name="SAPBEXexcCritical4 16 2 3" xfId="40572"/>
    <cellStyle name="SAPBEXexcCritical4 16 2 4" xfId="40573"/>
    <cellStyle name="SAPBEXexcCritical4 16 2 5" xfId="40574"/>
    <cellStyle name="SAPBEXexcCritical4 16 2 6" xfId="40575"/>
    <cellStyle name="SAPBEXexcCritical4 16 2 7" xfId="40576"/>
    <cellStyle name="SAPBEXexcCritical4 16 2 8" xfId="40577"/>
    <cellStyle name="SAPBEXexcCritical4 16 2 9" xfId="40578"/>
    <cellStyle name="SAPBEXexcCritical4 16 20" xfId="40579"/>
    <cellStyle name="SAPBEXexcCritical4 16 21" xfId="40580"/>
    <cellStyle name="SAPBEXexcCritical4 16 22" xfId="40581"/>
    <cellStyle name="SAPBEXexcCritical4 16 23" xfId="40582"/>
    <cellStyle name="SAPBEXexcCritical4 16 24" xfId="40583"/>
    <cellStyle name="SAPBEXexcCritical4 16 25" xfId="40584"/>
    <cellStyle name="SAPBEXexcCritical4 16 26" xfId="40585"/>
    <cellStyle name="SAPBEXexcCritical4 16 27" xfId="40586"/>
    <cellStyle name="SAPBEXexcCritical4 16 28" xfId="40587"/>
    <cellStyle name="SAPBEXexcCritical4 16 29" xfId="40588"/>
    <cellStyle name="SAPBEXexcCritical4 16 3" xfId="40589"/>
    <cellStyle name="SAPBEXexcCritical4 16 30" xfId="40590"/>
    <cellStyle name="SAPBEXexcCritical4 16 4" xfId="40591"/>
    <cellStyle name="SAPBEXexcCritical4 16 5" xfId="40592"/>
    <cellStyle name="SAPBEXexcCritical4 16 6" xfId="40593"/>
    <cellStyle name="SAPBEXexcCritical4 16 7" xfId="40594"/>
    <cellStyle name="SAPBEXexcCritical4 16 8" xfId="40595"/>
    <cellStyle name="SAPBEXexcCritical4 16 9" xfId="40596"/>
    <cellStyle name="SAPBEXexcCritical4 17" xfId="40597"/>
    <cellStyle name="SAPBEXexcCritical4 17 10" xfId="40598"/>
    <cellStyle name="SAPBEXexcCritical4 17 11" xfId="40599"/>
    <cellStyle name="SAPBEXexcCritical4 17 12" xfId="40600"/>
    <cellStyle name="SAPBEXexcCritical4 17 13" xfId="40601"/>
    <cellStyle name="SAPBEXexcCritical4 17 14" xfId="40602"/>
    <cellStyle name="SAPBEXexcCritical4 17 15" xfId="40603"/>
    <cellStyle name="SAPBEXexcCritical4 17 16" xfId="40604"/>
    <cellStyle name="SAPBEXexcCritical4 17 17" xfId="40605"/>
    <cellStyle name="SAPBEXexcCritical4 17 18" xfId="40606"/>
    <cellStyle name="SAPBEXexcCritical4 17 19" xfId="40607"/>
    <cellStyle name="SAPBEXexcCritical4 17 2" xfId="40608"/>
    <cellStyle name="SAPBEXexcCritical4 17 2 10" xfId="40609"/>
    <cellStyle name="SAPBEXexcCritical4 17 2 11" xfId="40610"/>
    <cellStyle name="SAPBEXexcCritical4 17 2 12" xfId="40611"/>
    <cellStyle name="SAPBEXexcCritical4 17 2 13" xfId="40612"/>
    <cellStyle name="SAPBEXexcCritical4 17 2 14" xfId="40613"/>
    <cellStyle name="SAPBEXexcCritical4 17 2 15" xfId="40614"/>
    <cellStyle name="SAPBEXexcCritical4 17 2 16" xfId="40615"/>
    <cellStyle name="SAPBEXexcCritical4 17 2 17" xfId="40616"/>
    <cellStyle name="SAPBEXexcCritical4 17 2 18" xfId="40617"/>
    <cellStyle name="SAPBEXexcCritical4 17 2 19" xfId="40618"/>
    <cellStyle name="SAPBEXexcCritical4 17 2 2" xfId="40619"/>
    <cellStyle name="SAPBEXexcCritical4 17 2 20" xfId="40620"/>
    <cellStyle name="SAPBEXexcCritical4 17 2 21" xfId="40621"/>
    <cellStyle name="SAPBEXexcCritical4 17 2 22" xfId="40622"/>
    <cellStyle name="SAPBEXexcCritical4 17 2 23" xfId="40623"/>
    <cellStyle name="SAPBEXexcCritical4 17 2 24" xfId="40624"/>
    <cellStyle name="SAPBEXexcCritical4 17 2 25" xfId="40625"/>
    <cellStyle name="SAPBEXexcCritical4 17 2 26" xfId="40626"/>
    <cellStyle name="SAPBEXexcCritical4 17 2 27" xfId="40627"/>
    <cellStyle name="SAPBEXexcCritical4 17 2 28" xfId="40628"/>
    <cellStyle name="SAPBEXexcCritical4 17 2 29" xfId="40629"/>
    <cellStyle name="SAPBEXexcCritical4 17 2 3" xfId="40630"/>
    <cellStyle name="SAPBEXexcCritical4 17 2 4" xfId="40631"/>
    <cellStyle name="SAPBEXexcCritical4 17 2 5" xfId="40632"/>
    <cellStyle name="SAPBEXexcCritical4 17 2 6" xfId="40633"/>
    <cellStyle name="SAPBEXexcCritical4 17 2 7" xfId="40634"/>
    <cellStyle name="SAPBEXexcCritical4 17 2 8" xfId="40635"/>
    <cellStyle name="SAPBEXexcCritical4 17 2 9" xfId="40636"/>
    <cellStyle name="SAPBEXexcCritical4 17 20" xfId="40637"/>
    <cellStyle name="SAPBEXexcCritical4 17 21" xfId="40638"/>
    <cellStyle name="SAPBEXexcCritical4 17 22" xfId="40639"/>
    <cellStyle name="SAPBEXexcCritical4 17 23" xfId="40640"/>
    <cellStyle name="SAPBEXexcCritical4 17 24" xfId="40641"/>
    <cellStyle name="SAPBEXexcCritical4 17 25" xfId="40642"/>
    <cellStyle name="SAPBEXexcCritical4 17 26" xfId="40643"/>
    <cellStyle name="SAPBEXexcCritical4 17 27" xfId="40644"/>
    <cellStyle name="SAPBEXexcCritical4 17 28" xfId="40645"/>
    <cellStyle name="SAPBEXexcCritical4 17 29" xfId="40646"/>
    <cellStyle name="SAPBEXexcCritical4 17 3" xfId="40647"/>
    <cellStyle name="SAPBEXexcCritical4 17 30" xfId="40648"/>
    <cellStyle name="SAPBEXexcCritical4 17 4" xfId="40649"/>
    <cellStyle name="SAPBEXexcCritical4 17 5" xfId="40650"/>
    <cellStyle name="SAPBEXexcCritical4 17 6" xfId="40651"/>
    <cellStyle name="SAPBEXexcCritical4 17 7" xfId="40652"/>
    <cellStyle name="SAPBEXexcCritical4 17 8" xfId="40653"/>
    <cellStyle name="SAPBEXexcCritical4 17 9" xfId="40654"/>
    <cellStyle name="SAPBEXexcCritical4 18" xfId="40655"/>
    <cellStyle name="SAPBEXexcCritical4 18 10" xfId="40656"/>
    <cellStyle name="SAPBEXexcCritical4 18 11" xfId="40657"/>
    <cellStyle name="SAPBEXexcCritical4 18 12" xfId="40658"/>
    <cellStyle name="SAPBEXexcCritical4 18 13" xfId="40659"/>
    <cellStyle name="SAPBEXexcCritical4 18 14" xfId="40660"/>
    <cellStyle name="SAPBEXexcCritical4 18 15" xfId="40661"/>
    <cellStyle name="SAPBEXexcCritical4 18 16" xfId="40662"/>
    <cellStyle name="SAPBEXexcCritical4 18 17" xfId="40663"/>
    <cellStyle name="SAPBEXexcCritical4 18 18" xfId="40664"/>
    <cellStyle name="SAPBEXexcCritical4 18 19" xfId="40665"/>
    <cellStyle name="SAPBEXexcCritical4 18 2" xfId="40666"/>
    <cellStyle name="SAPBEXexcCritical4 18 20" xfId="40667"/>
    <cellStyle name="SAPBEXexcCritical4 18 21" xfId="40668"/>
    <cellStyle name="SAPBEXexcCritical4 18 22" xfId="40669"/>
    <cellStyle name="SAPBEXexcCritical4 18 23" xfId="40670"/>
    <cellStyle name="SAPBEXexcCritical4 18 24" xfId="40671"/>
    <cellStyle name="SAPBEXexcCritical4 18 25" xfId="40672"/>
    <cellStyle name="SAPBEXexcCritical4 18 26" xfId="40673"/>
    <cellStyle name="SAPBEXexcCritical4 18 27" xfId="40674"/>
    <cellStyle name="SAPBEXexcCritical4 18 28" xfId="40675"/>
    <cellStyle name="SAPBEXexcCritical4 18 29" xfId="40676"/>
    <cellStyle name="SAPBEXexcCritical4 18 3" xfId="40677"/>
    <cellStyle name="SAPBEXexcCritical4 18 4" xfId="40678"/>
    <cellStyle name="SAPBEXexcCritical4 18 5" xfId="40679"/>
    <cellStyle name="SAPBEXexcCritical4 18 6" xfId="40680"/>
    <cellStyle name="SAPBEXexcCritical4 18 7" xfId="40681"/>
    <cellStyle name="SAPBEXexcCritical4 18 8" xfId="40682"/>
    <cellStyle name="SAPBEXexcCritical4 18 9" xfId="40683"/>
    <cellStyle name="SAPBEXexcCritical4 19" xfId="40684"/>
    <cellStyle name="SAPBEXexcCritical4 19 10" xfId="40685"/>
    <cellStyle name="SAPBEXexcCritical4 19 11" xfId="40686"/>
    <cellStyle name="SAPBEXexcCritical4 19 12" xfId="40687"/>
    <cellStyle name="SAPBEXexcCritical4 19 13" xfId="40688"/>
    <cellStyle name="SAPBEXexcCritical4 19 14" xfId="40689"/>
    <cellStyle name="SAPBEXexcCritical4 19 15" xfId="40690"/>
    <cellStyle name="SAPBEXexcCritical4 19 16" xfId="40691"/>
    <cellStyle name="SAPBEXexcCritical4 19 17" xfId="40692"/>
    <cellStyle name="SAPBEXexcCritical4 19 18" xfId="40693"/>
    <cellStyle name="SAPBEXexcCritical4 19 19" xfId="40694"/>
    <cellStyle name="SAPBEXexcCritical4 19 2" xfId="40695"/>
    <cellStyle name="SAPBEXexcCritical4 19 20" xfId="40696"/>
    <cellStyle name="SAPBEXexcCritical4 19 21" xfId="40697"/>
    <cellStyle name="SAPBEXexcCritical4 19 22" xfId="40698"/>
    <cellStyle name="SAPBEXexcCritical4 19 23" xfId="40699"/>
    <cellStyle name="SAPBEXexcCritical4 19 24" xfId="40700"/>
    <cellStyle name="SAPBEXexcCritical4 19 25" xfId="40701"/>
    <cellStyle name="SAPBEXexcCritical4 19 26" xfId="40702"/>
    <cellStyle name="SAPBEXexcCritical4 19 27" xfId="40703"/>
    <cellStyle name="SAPBEXexcCritical4 19 28" xfId="40704"/>
    <cellStyle name="SAPBEXexcCritical4 19 29" xfId="40705"/>
    <cellStyle name="SAPBEXexcCritical4 19 3" xfId="40706"/>
    <cellStyle name="SAPBEXexcCritical4 19 4" xfId="40707"/>
    <cellStyle name="SAPBEXexcCritical4 19 5" xfId="40708"/>
    <cellStyle name="SAPBEXexcCritical4 19 6" xfId="40709"/>
    <cellStyle name="SAPBEXexcCritical4 19 7" xfId="40710"/>
    <cellStyle name="SAPBEXexcCritical4 19 8" xfId="40711"/>
    <cellStyle name="SAPBEXexcCritical4 19 9" xfId="40712"/>
    <cellStyle name="SAPBEXexcCritical4 2" xfId="40713"/>
    <cellStyle name="SAPBEXexcCritical4 2 10" xfId="40714"/>
    <cellStyle name="SAPBEXexcCritical4 2 11" xfId="40715"/>
    <cellStyle name="SAPBEXexcCritical4 2 12" xfId="40716"/>
    <cellStyle name="SAPBEXexcCritical4 2 13" xfId="40717"/>
    <cellStyle name="SAPBEXexcCritical4 2 14" xfId="40718"/>
    <cellStyle name="SAPBEXexcCritical4 2 15" xfId="40719"/>
    <cellStyle name="SAPBEXexcCritical4 2 16" xfId="40720"/>
    <cellStyle name="SAPBEXexcCritical4 2 17" xfId="40721"/>
    <cellStyle name="SAPBEXexcCritical4 2 18" xfId="40722"/>
    <cellStyle name="SAPBEXexcCritical4 2 19" xfId="40723"/>
    <cellStyle name="SAPBEXexcCritical4 2 2" xfId="40724"/>
    <cellStyle name="SAPBEXexcCritical4 2 2 10" xfId="40725"/>
    <cellStyle name="SAPBEXexcCritical4 2 2 11" xfId="40726"/>
    <cellStyle name="SAPBEXexcCritical4 2 2 12" xfId="40727"/>
    <cellStyle name="SAPBEXexcCritical4 2 2 13" xfId="40728"/>
    <cellStyle name="SAPBEXexcCritical4 2 2 14" xfId="40729"/>
    <cellStyle name="SAPBEXexcCritical4 2 2 15" xfId="40730"/>
    <cellStyle name="SAPBEXexcCritical4 2 2 16" xfId="40731"/>
    <cellStyle name="SAPBEXexcCritical4 2 2 17" xfId="40732"/>
    <cellStyle name="SAPBEXexcCritical4 2 2 18" xfId="40733"/>
    <cellStyle name="SAPBEXexcCritical4 2 2 19" xfId="40734"/>
    <cellStyle name="SAPBEXexcCritical4 2 2 2" xfId="40735"/>
    <cellStyle name="SAPBEXexcCritical4 2 2 2 10" xfId="40736"/>
    <cellStyle name="SAPBEXexcCritical4 2 2 2 11" xfId="40737"/>
    <cellStyle name="SAPBEXexcCritical4 2 2 2 12" xfId="40738"/>
    <cellStyle name="SAPBEXexcCritical4 2 2 2 13" xfId="40739"/>
    <cellStyle name="SAPBEXexcCritical4 2 2 2 14" xfId="40740"/>
    <cellStyle name="SAPBEXexcCritical4 2 2 2 15" xfId="40741"/>
    <cellStyle name="SAPBEXexcCritical4 2 2 2 16" xfId="40742"/>
    <cellStyle name="SAPBEXexcCritical4 2 2 2 17" xfId="40743"/>
    <cellStyle name="SAPBEXexcCritical4 2 2 2 18" xfId="40744"/>
    <cellStyle name="SAPBEXexcCritical4 2 2 2 19" xfId="40745"/>
    <cellStyle name="SAPBEXexcCritical4 2 2 2 2" xfId="40746"/>
    <cellStyle name="SAPBEXexcCritical4 2 2 2 20" xfId="40747"/>
    <cellStyle name="SAPBEXexcCritical4 2 2 2 21" xfId="40748"/>
    <cellStyle name="SAPBEXexcCritical4 2 2 2 22" xfId="40749"/>
    <cellStyle name="SAPBEXexcCritical4 2 2 2 23" xfId="40750"/>
    <cellStyle name="SAPBEXexcCritical4 2 2 2 24" xfId="40751"/>
    <cellStyle name="SAPBEXexcCritical4 2 2 2 25" xfId="40752"/>
    <cellStyle name="SAPBEXexcCritical4 2 2 2 26" xfId="40753"/>
    <cellStyle name="SAPBEXexcCritical4 2 2 2 27" xfId="40754"/>
    <cellStyle name="SAPBEXexcCritical4 2 2 2 28" xfId="40755"/>
    <cellStyle name="SAPBEXexcCritical4 2 2 2 29" xfId="40756"/>
    <cellStyle name="SAPBEXexcCritical4 2 2 2 3" xfId="40757"/>
    <cellStyle name="SAPBEXexcCritical4 2 2 2 4" xfId="40758"/>
    <cellStyle name="SAPBEXexcCritical4 2 2 2 5" xfId="40759"/>
    <cellStyle name="SAPBEXexcCritical4 2 2 2 6" xfId="40760"/>
    <cellStyle name="SAPBEXexcCritical4 2 2 2 7" xfId="40761"/>
    <cellStyle name="SAPBEXexcCritical4 2 2 2 8" xfId="40762"/>
    <cellStyle name="SAPBEXexcCritical4 2 2 2 9" xfId="40763"/>
    <cellStyle name="SAPBEXexcCritical4 2 2 20" xfId="40764"/>
    <cellStyle name="SAPBEXexcCritical4 2 2 21" xfId="40765"/>
    <cellStyle name="SAPBEXexcCritical4 2 2 22" xfId="40766"/>
    <cellStyle name="SAPBEXexcCritical4 2 2 23" xfId="40767"/>
    <cellStyle name="SAPBEXexcCritical4 2 2 24" xfId="40768"/>
    <cellStyle name="SAPBEXexcCritical4 2 2 25" xfId="40769"/>
    <cellStyle name="SAPBEXexcCritical4 2 2 26" xfId="40770"/>
    <cellStyle name="SAPBEXexcCritical4 2 2 27" xfId="40771"/>
    <cellStyle name="SAPBEXexcCritical4 2 2 28" xfId="40772"/>
    <cellStyle name="SAPBEXexcCritical4 2 2 29" xfId="40773"/>
    <cellStyle name="SAPBEXexcCritical4 2 2 3" xfId="40774"/>
    <cellStyle name="SAPBEXexcCritical4 2 2 30" xfId="40775"/>
    <cellStyle name="SAPBEXexcCritical4 2 2 4" xfId="40776"/>
    <cellStyle name="SAPBEXexcCritical4 2 2 5" xfId="40777"/>
    <cellStyle name="SAPBEXexcCritical4 2 2 6" xfId="40778"/>
    <cellStyle name="SAPBEXexcCritical4 2 2 7" xfId="40779"/>
    <cellStyle name="SAPBEXexcCritical4 2 2 8" xfId="40780"/>
    <cellStyle name="SAPBEXexcCritical4 2 2 9" xfId="40781"/>
    <cellStyle name="SAPBEXexcCritical4 2 20" xfId="40782"/>
    <cellStyle name="SAPBEXexcCritical4 2 21" xfId="40783"/>
    <cellStyle name="SAPBEXexcCritical4 2 22" xfId="40784"/>
    <cellStyle name="SAPBEXexcCritical4 2 23" xfId="40785"/>
    <cellStyle name="SAPBEXexcCritical4 2 24" xfId="40786"/>
    <cellStyle name="SAPBEXexcCritical4 2 25" xfId="40787"/>
    <cellStyle name="SAPBEXexcCritical4 2 26" xfId="40788"/>
    <cellStyle name="SAPBEXexcCritical4 2 27" xfId="40789"/>
    <cellStyle name="SAPBEXexcCritical4 2 28" xfId="40790"/>
    <cellStyle name="SAPBEXexcCritical4 2 29" xfId="40791"/>
    <cellStyle name="SAPBEXexcCritical4 2 3" xfId="40792"/>
    <cellStyle name="SAPBEXexcCritical4 2 3 10" xfId="40793"/>
    <cellStyle name="SAPBEXexcCritical4 2 3 11" xfId="40794"/>
    <cellStyle name="SAPBEXexcCritical4 2 3 12" xfId="40795"/>
    <cellStyle name="SAPBEXexcCritical4 2 3 13" xfId="40796"/>
    <cellStyle name="SAPBEXexcCritical4 2 3 14" xfId="40797"/>
    <cellStyle name="SAPBEXexcCritical4 2 3 15" xfId="40798"/>
    <cellStyle name="SAPBEXexcCritical4 2 3 16" xfId="40799"/>
    <cellStyle name="SAPBEXexcCritical4 2 3 17" xfId="40800"/>
    <cellStyle name="SAPBEXexcCritical4 2 3 18" xfId="40801"/>
    <cellStyle name="SAPBEXexcCritical4 2 3 19" xfId="40802"/>
    <cellStyle name="SAPBEXexcCritical4 2 3 2" xfId="40803"/>
    <cellStyle name="SAPBEXexcCritical4 2 3 20" xfId="40804"/>
    <cellStyle name="SAPBEXexcCritical4 2 3 21" xfId="40805"/>
    <cellStyle name="SAPBEXexcCritical4 2 3 22" xfId="40806"/>
    <cellStyle name="SAPBEXexcCritical4 2 3 23" xfId="40807"/>
    <cellStyle name="SAPBEXexcCritical4 2 3 24" xfId="40808"/>
    <cellStyle name="SAPBEXexcCritical4 2 3 25" xfId="40809"/>
    <cellStyle name="SAPBEXexcCritical4 2 3 26" xfId="40810"/>
    <cellStyle name="SAPBEXexcCritical4 2 3 27" xfId="40811"/>
    <cellStyle name="SAPBEXexcCritical4 2 3 28" xfId="40812"/>
    <cellStyle name="SAPBEXexcCritical4 2 3 29" xfId="40813"/>
    <cellStyle name="SAPBEXexcCritical4 2 3 3" xfId="40814"/>
    <cellStyle name="SAPBEXexcCritical4 2 3 4" xfId="40815"/>
    <cellStyle name="SAPBEXexcCritical4 2 3 5" xfId="40816"/>
    <cellStyle name="SAPBEXexcCritical4 2 3 6" xfId="40817"/>
    <cellStyle name="SAPBEXexcCritical4 2 3 7" xfId="40818"/>
    <cellStyle name="SAPBEXexcCritical4 2 3 8" xfId="40819"/>
    <cellStyle name="SAPBEXexcCritical4 2 3 9" xfId="40820"/>
    <cellStyle name="SAPBEXexcCritical4 2 30" xfId="40821"/>
    <cellStyle name="SAPBEXexcCritical4 2 31" xfId="40822"/>
    <cellStyle name="SAPBEXexcCritical4 2 4" xfId="40823"/>
    <cellStyle name="SAPBEXexcCritical4 2 5" xfId="40824"/>
    <cellStyle name="SAPBEXexcCritical4 2 6" xfId="40825"/>
    <cellStyle name="SAPBEXexcCritical4 2 7" xfId="40826"/>
    <cellStyle name="SAPBEXexcCritical4 2 8" xfId="40827"/>
    <cellStyle name="SAPBEXexcCritical4 2 9" xfId="40828"/>
    <cellStyle name="SAPBEXexcCritical4 20" xfId="40829"/>
    <cellStyle name="SAPBEXexcCritical4 20 10" xfId="40830"/>
    <cellStyle name="SAPBEXexcCritical4 20 11" xfId="40831"/>
    <cellStyle name="SAPBEXexcCritical4 20 12" xfId="40832"/>
    <cellStyle name="SAPBEXexcCritical4 20 13" xfId="40833"/>
    <cellStyle name="SAPBEXexcCritical4 20 14" xfId="40834"/>
    <cellStyle name="SAPBEXexcCritical4 20 15" xfId="40835"/>
    <cellStyle name="SAPBEXexcCritical4 20 16" xfId="40836"/>
    <cellStyle name="SAPBEXexcCritical4 20 17" xfId="40837"/>
    <cellStyle name="SAPBEXexcCritical4 20 18" xfId="40838"/>
    <cellStyle name="SAPBEXexcCritical4 20 19" xfId="40839"/>
    <cellStyle name="SAPBEXexcCritical4 20 2" xfId="40840"/>
    <cellStyle name="SAPBEXexcCritical4 20 20" xfId="40841"/>
    <cellStyle name="SAPBEXexcCritical4 20 21" xfId="40842"/>
    <cellStyle name="SAPBEXexcCritical4 20 22" xfId="40843"/>
    <cellStyle name="SAPBEXexcCritical4 20 23" xfId="40844"/>
    <cellStyle name="SAPBEXexcCritical4 20 24" xfId="40845"/>
    <cellStyle name="SAPBEXexcCritical4 20 25" xfId="40846"/>
    <cellStyle name="SAPBEXexcCritical4 20 26" xfId="40847"/>
    <cellStyle name="SAPBEXexcCritical4 20 27" xfId="40848"/>
    <cellStyle name="SAPBEXexcCritical4 20 28" xfId="40849"/>
    <cellStyle name="SAPBEXexcCritical4 20 29" xfId="40850"/>
    <cellStyle name="SAPBEXexcCritical4 20 3" xfId="40851"/>
    <cellStyle name="SAPBEXexcCritical4 20 4" xfId="40852"/>
    <cellStyle name="SAPBEXexcCritical4 20 5" xfId="40853"/>
    <cellStyle name="SAPBEXexcCritical4 20 6" xfId="40854"/>
    <cellStyle name="SAPBEXexcCritical4 20 7" xfId="40855"/>
    <cellStyle name="SAPBEXexcCritical4 20 8" xfId="40856"/>
    <cellStyle name="SAPBEXexcCritical4 20 9" xfId="40857"/>
    <cellStyle name="SAPBEXexcCritical4 21" xfId="40858"/>
    <cellStyle name="SAPBEXexcCritical4 21 10" xfId="40859"/>
    <cellStyle name="SAPBEXexcCritical4 21 11" xfId="40860"/>
    <cellStyle name="SAPBEXexcCritical4 21 12" xfId="40861"/>
    <cellStyle name="SAPBEXexcCritical4 21 13" xfId="40862"/>
    <cellStyle name="SAPBEXexcCritical4 21 14" xfId="40863"/>
    <cellStyle name="SAPBEXexcCritical4 21 15" xfId="40864"/>
    <cellStyle name="SAPBEXexcCritical4 21 16" xfId="40865"/>
    <cellStyle name="SAPBEXexcCritical4 21 17" xfId="40866"/>
    <cellStyle name="SAPBEXexcCritical4 21 18" xfId="40867"/>
    <cellStyle name="SAPBEXexcCritical4 21 19" xfId="40868"/>
    <cellStyle name="SAPBEXexcCritical4 21 2" xfId="40869"/>
    <cellStyle name="SAPBEXexcCritical4 21 20" xfId="40870"/>
    <cellStyle name="SAPBEXexcCritical4 21 21" xfId="40871"/>
    <cellStyle name="SAPBEXexcCritical4 21 22" xfId="40872"/>
    <cellStyle name="SAPBEXexcCritical4 21 23" xfId="40873"/>
    <cellStyle name="SAPBEXexcCritical4 21 24" xfId="40874"/>
    <cellStyle name="SAPBEXexcCritical4 21 25" xfId="40875"/>
    <cellStyle name="SAPBEXexcCritical4 21 26" xfId="40876"/>
    <cellStyle name="SAPBEXexcCritical4 21 27" xfId="40877"/>
    <cellStyle name="SAPBEXexcCritical4 21 28" xfId="40878"/>
    <cellStyle name="SAPBEXexcCritical4 21 29" xfId="40879"/>
    <cellStyle name="SAPBEXexcCritical4 21 3" xfId="40880"/>
    <cellStyle name="SAPBEXexcCritical4 21 4" xfId="40881"/>
    <cellStyle name="SAPBEXexcCritical4 21 5" xfId="40882"/>
    <cellStyle name="SAPBEXexcCritical4 21 6" xfId="40883"/>
    <cellStyle name="SAPBEXexcCritical4 21 7" xfId="40884"/>
    <cellStyle name="SAPBEXexcCritical4 21 8" xfId="40885"/>
    <cellStyle name="SAPBEXexcCritical4 21 9" xfId="40886"/>
    <cellStyle name="SAPBEXexcCritical4 22" xfId="40887"/>
    <cellStyle name="SAPBEXexcCritical4 22 10" xfId="40888"/>
    <cellStyle name="SAPBEXexcCritical4 22 11" xfId="40889"/>
    <cellStyle name="SAPBEXexcCritical4 22 12" xfId="40890"/>
    <cellStyle name="SAPBEXexcCritical4 22 13" xfId="40891"/>
    <cellStyle name="SAPBEXexcCritical4 22 14" xfId="40892"/>
    <cellStyle name="SAPBEXexcCritical4 22 15" xfId="40893"/>
    <cellStyle name="SAPBEXexcCritical4 22 16" xfId="40894"/>
    <cellStyle name="SAPBEXexcCritical4 22 17" xfId="40895"/>
    <cellStyle name="SAPBEXexcCritical4 22 18" xfId="40896"/>
    <cellStyle name="SAPBEXexcCritical4 22 19" xfId="40897"/>
    <cellStyle name="SAPBEXexcCritical4 22 2" xfId="40898"/>
    <cellStyle name="SAPBEXexcCritical4 22 20" xfId="40899"/>
    <cellStyle name="SAPBEXexcCritical4 22 21" xfId="40900"/>
    <cellStyle name="SAPBEXexcCritical4 22 22" xfId="40901"/>
    <cellStyle name="SAPBEXexcCritical4 22 23" xfId="40902"/>
    <cellStyle name="SAPBEXexcCritical4 22 24" xfId="40903"/>
    <cellStyle name="SAPBEXexcCritical4 22 25" xfId="40904"/>
    <cellStyle name="SAPBEXexcCritical4 22 26" xfId="40905"/>
    <cellStyle name="SAPBEXexcCritical4 22 27" xfId="40906"/>
    <cellStyle name="SAPBEXexcCritical4 22 28" xfId="40907"/>
    <cellStyle name="SAPBEXexcCritical4 22 29" xfId="40908"/>
    <cellStyle name="SAPBEXexcCritical4 22 3" xfId="40909"/>
    <cellStyle name="SAPBEXexcCritical4 22 4" xfId="40910"/>
    <cellStyle name="SAPBEXexcCritical4 22 5" xfId="40911"/>
    <cellStyle name="SAPBEXexcCritical4 22 6" xfId="40912"/>
    <cellStyle name="SAPBEXexcCritical4 22 7" xfId="40913"/>
    <cellStyle name="SAPBEXexcCritical4 22 8" xfId="40914"/>
    <cellStyle name="SAPBEXexcCritical4 22 9" xfId="40915"/>
    <cellStyle name="SAPBEXexcCritical4 23" xfId="40916"/>
    <cellStyle name="SAPBEXexcCritical4 23 10" xfId="40917"/>
    <cellStyle name="SAPBEXexcCritical4 23 11" xfId="40918"/>
    <cellStyle name="SAPBEXexcCritical4 23 12" xfId="40919"/>
    <cellStyle name="SAPBEXexcCritical4 23 13" xfId="40920"/>
    <cellStyle name="SAPBEXexcCritical4 23 14" xfId="40921"/>
    <cellStyle name="SAPBEXexcCritical4 23 15" xfId="40922"/>
    <cellStyle name="SAPBEXexcCritical4 23 16" xfId="40923"/>
    <cellStyle name="SAPBEXexcCritical4 23 17" xfId="40924"/>
    <cellStyle name="SAPBEXexcCritical4 23 18" xfId="40925"/>
    <cellStyle name="SAPBEXexcCritical4 23 19" xfId="40926"/>
    <cellStyle name="SAPBEXexcCritical4 23 2" xfId="40927"/>
    <cellStyle name="SAPBEXexcCritical4 23 20" xfId="40928"/>
    <cellStyle name="SAPBEXexcCritical4 23 21" xfId="40929"/>
    <cellStyle name="SAPBEXexcCritical4 23 22" xfId="40930"/>
    <cellStyle name="SAPBEXexcCritical4 23 23" xfId="40931"/>
    <cellStyle name="SAPBEXexcCritical4 23 24" xfId="40932"/>
    <cellStyle name="SAPBEXexcCritical4 23 25" xfId="40933"/>
    <cellStyle name="SAPBEXexcCritical4 23 26" xfId="40934"/>
    <cellStyle name="SAPBEXexcCritical4 23 27" xfId="40935"/>
    <cellStyle name="SAPBEXexcCritical4 23 28" xfId="40936"/>
    <cellStyle name="SAPBEXexcCritical4 23 29" xfId="40937"/>
    <cellStyle name="SAPBEXexcCritical4 23 3" xfId="40938"/>
    <cellStyle name="SAPBEXexcCritical4 23 4" xfId="40939"/>
    <cellStyle name="SAPBEXexcCritical4 23 5" xfId="40940"/>
    <cellStyle name="SAPBEXexcCritical4 23 6" xfId="40941"/>
    <cellStyle name="SAPBEXexcCritical4 23 7" xfId="40942"/>
    <cellStyle name="SAPBEXexcCritical4 23 8" xfId="40943"/>
    <cellStyle name="SAPBEXexcCritical4 23 9" xfId="40944"/>
    <cellStyle name="SAPBEXexcCritical4 24" xfId="40945"/>
    <cellStyle name="SAPBEXexcCritical4 24 10" xfId="40946"/>
    <cellStyle name="SAPBEXexcCritical4 24 11" xfId="40947"/>
    <cellStyle name="SAPBEXexcCritical4 24 12" xfId="40948"/>
    <cellStyle name="SAPBEXexcCritical4 24 13" xfId="40949"/>
    <cellStyle name="SAPBEXexcCritical4 24 14" xfId="40950"/>
    <cellStyle name="SAPBEXexcCritical4 24 15" xfId="40951"/>
    <cellStyle name="SAPBEXexcCritical4 24 16" xfId="40952"/>
    <cellStyle name="SAPBEXexcCritical4 24 17" xfId="40953"/>
    <cellStyle name="SAPBEXexcCritical4 24 18" xfId="40954"/>
    <cellStyle name="SAPBEXexcCritical4 24 19" xfId="40955"/>
    <cellStyle name="SAPBEXexcCritical4 24 2" xfId="40956"/>
    <cellStyle name="SAPBEXexcCritical4 24 20" xfId="40957"/>
    <cellStyle name="SAPBEXexcCritical4 24 21" xfId="40958"/>
    <cellStyle name="SAPBEXexcCritical4 24 22" xfId="40959"/>
    <cellStyle name="SAPBEXexcCritical4 24 23" xfId="40960"/>
    <cellStyle name="SAPBEXexcCritical4 24 24" xfId="40961"/>
    <cellStyle name="SAPBEXexcCritical4 24 25" xfId="40962"/>
    <cellStyle name="SAPBEXexcCritical4 24 26" xfId="40963"/>
    <cellStyle name="SAPBEXexcCritical4 24 27" xfId="40964"/>
    <cellStyle name="SAPBEXexcCritical4 24 28" xfId="40965"/>
    <cellStyle name="SAPBEXexcCritical4 24 29" xfId="40966"/>
    <cellStyle name="SAPBEXexcCritical4 24 3" xfId="40967"/>
    <cellStyle name="SAPBEXexcCritical4 24 4" xfId="40968"/>
    <cellStyle name="SAPBEXexcCritical4 24 5" xfId="40969"/>
    <cellStyle name="SAPBEXexcCritical4 24 6" xfId="40970"/>
    <cellStyle name="SAPBEXexcCritical4 24 7" xfId="40971"/>
    <cellStyle name="SAPBEXexcCritical4 24 8" xfId="40972"/>
    <cellStyle name="SAPBEXexcCritical4 24 9" xfId="40973"/>
    <cellStyle name="SAPBEXexcCritical4 25" xfId="40974"/>
    <cellStyle name="SAPBEXexcCritical4 26" xfId="40975"/>
    <cellStyle name="SAPBEXexcCritical4 27" xfId="40976"/>
    <cellStyle name="SAPBEXexcCritical4 28" xfId="40977"/>
    <cellStyle name="SAPBEXexcCritical4 29" xfId="40978"/>
    <cellStyle name="SAPBEXexcCritical4 3" xfId="40979"/>
    <cellStyle name="SAPBEXexcCritical4 3 10" xfId="40980"/>
    <cellStyle name="SAPBEXexcCritical4 3 11" xfId="40981"/>
    <cellStyle name="SAPBEXexcCritical4 3 12" xfId="40982"/>
    <cellStyle name="SAPBEXexcCritical4 3 13" xfId="40983"/>
    <cellStyle name="SAPBEXexcCritical4 3 14" xfId="40984"/>
    <cellStyle name="SAPBEXexcCritical4 3 15" xfId="40985"/>
    <cellStyle name="SAPBEXexcCritical4 3 16" xfId="40986"/>
    <cellStyle name="SAPBEXexcCritical4 3 17" xfId="40987"/>
    <cellStyle name="SAPBEXexcCritical4 3 18" xfId="40988"/>
    <cellStyle name="SAPBEXexcCritical4 3 19" xfId="40989"/>
    <cellStyle name="SAPBEXexcCritical4 3 2" xfId="40990"/>
    <cellStyle name="SAPBEXexcCritical4 3 2 10" xfId="40991"/>
    <cellStyle name="SAPBEXexcCritical4 3 2 11" xfId="40992"/>
    <cellStyle name="SAPBEXexcCritical4 3 2 12" xfId="40993"/>
    <cellStyle name="SAPBEXexcCritical4 3 2 13" xfId="40994"/>
    <cellStyle name="SAPBEXexcCritical4 3 2 14" xfId="40995"/>
    <cellStyle name="SAPBEXexcCritical4 3 2 15" xfId="40996"/>
    <cellStyle name="SAPBEXexcCritical4 3 2 16" xfId="40997"/>
    <cellStyle name="SAPBEXexcCritical4 3 2 17" xfId="40998"/>
    <cellStyle name="SAPBEXexcCritical4 3 2 18" xfId="40999"/>
    <cellStyle name="SAPBEXexcCritical4 3 2 19" xfId="41000"/>
    <cellStyle name="SAPBEXexcCritical4 3 2 2" xfId="41001"/>
    <cellStyle name="SAPBEXexcCritical4 3 2 20" xfId="41002"/>
    <cellStyle name="SAPBEXexcCritical4 3 2 21" xfId="41003"/>
    <cellStyle name="SAPBEXexcCritical4 3 2 22" xfId="41004"/>
    <cellStyle name="SAPBEXexcCritical4 3 2 23" xfId="41005"/>
    <cellStyle name="SAPBEXexcCritical4 3 2 24" xfId="41006"/>
    <cellStyle name="SAPBEXexcCritical4 3 2 25" xfId="41007"/>
    <cellStyle name="SAPBEXexcCritical4 3 2 26" xfId="41008"/>
    <cellStyle name="SAPBEXexcCritical4 3 2 27" xfId="41009"/>
    <cellStyle name="SAPBEXexcCritical4 3 2 28" xfId="41010"/>
    <cellStyle name="SAPBEXexcCritical4 3 2 29" xfId="41011"/>
    <cellStyle name="SAPBEXexcCritical4 3 2 3" xfId="41012"/>
    <cellStyle name="SAPBEXexcCritical4 3 2 4" xfId="41013"/>
    <cellStyle name="SAPBEXexcCritical4 3 2 5" xfId="41014"/>
    <cellStyle name="SAPBEXexcCritical4 3 2 6" xfId="41015"/>
    <cellStyle name="SAPBEXexcCritical4 3 2 7" xfId="41016"/>
    <cellStyle name="SAPBEXexcCritical4 3 2 8" xfId="41017"/>
    <cellStyle name="SAPBEXexcCritical4 3 2 9" xfId="41018"/>
    <cellStyle name="SAPBEXexcCritical4 3 20" xfId="41019"/>
    <cellStyle name="SAPBEXexcCritical4 3 21" xfId="41020"/>
    <cellStyle name="SAPBEXexcCritical4 3 22" xfId="41021"/>
    <cellStyle name="SAPBEXexcCritical4 3 23" xfId="41022"/>
    <cellStyle name="SAPBEXexcCritical4 3 24" xfId="41023"/>
    <cellStyle name="SAPBEXexcCritical4 3 25" xfId="41024"/>
    <cellStyle name="SAPBEXexcCritical4 3 26" xfId="41025"/>
    <cellStyle name="SAPBEXexcCritical4 3 27" xfId="41026"/>
    <cellStyle name="SAPBEXexcCritical4 3 28" xfId="41027"/>
    <cellStyle name="SAPBEXexcCritical4 3 29" xfId="41028"/>
    <cellStyle name="SAPBEXexcCritical4 3 3" xfId="41029"/>
    <cellStyle name="SAPBEXexcCritical4 3 3 10" xfId="41030"/>
    <cellStyle name="SAPBEXexcCritical4 3 3 11" xfId="41031"/>
    <cellStyle name="SAPBEXexcCritical4 3 3 12" xfId="41032"/>
    <cellStyle name="SAPBEXexcCritical4 3 3 13" xfId="41033"/>
    <cellStyle name="SAPBEXexcCritical4 3 3 14" xfId="41034"/>
    <cellStyle name="SAPBEXexcCritical4 3 3 15" xfId="41035"/>
    <cellStyle name="SAPBEXexcCritical4 3 3 16" xfId="41036"/>
    <cellStyle name="SAPBEXexcCritical4 3 3 17" xfId="41037"/>
    <cellStyle name="SAPBEXexcCritical4 3 3 18" xfId="41038"/>
    <cellStyle name="SAPBEXexcCritical4 3 3 19" xfId="41039"/>
    <cellStyle name="SAPBEXexcCritical4 3 3 2" xfId="41040"/>
    <cellStyle name="SAPBEXexcCritical4 3 3 20" xfId="41041"/>
    <cellStyle name="SAPBEXexcCritical4 3 3 21" xfId="41042"/>
    <cellStyle name="SAPBEXexcCritical4 3 3 22" xfId="41043"/>
    <cellStyle name="SAPBEXexcCritical4 3 3 23" xfId="41044"/>
    <cellStyle name="SAPBEXexcCritical4 3 3 24" xfId="41045"/>
    <cellStyle name="SAPBEXexcCritical4 3 3 25" xfId="41046"/>
    <cellStyle name="SAPBEXexcCritical4 3 3 26" xfId="41047"/>
    <cellStyle name="SAPBEXexcCritical4 3 3 27" xfId="41048"/>
    <cellStyle name="SAPBEXexcCritical4 3 3 28" xfId="41049"/>
    <cellStyle name="SAPBEXexcCritical4 3 3 29" xfId="41050"/>
    <cellStyle name="SAPBEXexcCritical4 3 3 3" xfId="41051"/>
    <cellStyle name="SAPBEXexcCritical4 3 3 4" xfId="41052"/>
    <cellStyle name="SAPBEXexcCritical4 3 3 5" xfId="41053"/>
    <cellStyle name="SAPBEXexcCritical4 3 3 6" xfId="41054"/>
    <cellStyle name="SAPBEXexcCritical4 3 3 7" xfId="41055"/>
    <cellStyle name="SAPBEXexcCritical4 3 3 8" xfId="41056"/>
    <cellStyle name="SAPBEXexcCritical4 3 3 9" xfId="41057"/>
    <cellStyle name="SAPBEXexcCritical4 3 30" xfId="41058"/>
    <cellStyle name="SAPBEXexcCritical4 3 31" xfId="41059"/>
    <cellStyle name="SAPBEXexcCritical4 3 4" xfId="41060"/>
    <cellStyle name="SAPBEXexcCritical4 3 5" xfId="41061"/>
    <cellStyle name="SAPBEXexcCritical4 3 6" xfId="41062"/>
    <cellStyle name="SAPBEXexcCritical4 3 7" xfId="41063"/>
    <cellStyle name="SAPBEXexcCritical4 3 8" xfId="41064"/>
    <cellStyle name="SAPBEXexcCritical4 3 9" xfId="41065"/>
    <cellStyle name="SAPBEXexcCritical4 30" xfId="41066"/>
    <cellStyle name="SAPBEXexcCritical4 31" xfId="41067"/>
    <cellStyle name="SAPBEXexcCritical4 32" xfId="41068"/>
    <cellStyle name="SAPBEXexcCritical4 33" xfId="41069"/>
    <cellStyle name="SAPBEXexcCritical4 34" xfId="41070"/>
    <cellStyle name="SAPBEXexcCritical4 35" xfId="41071"/>
    <cellStyle name="SAPBEXexcCritical4 36" xfId="41072"/>
    <cellStyle name="SAPBEXexcCritical4 37" xfId="41073"/>
    <cellStyle name="SAPBEXexcCritical4 38" xfId="41074"/>
    <cellStyle name="SAPBEXexcCritical4 39" xfId="41075"/>
    <cellStyle name="SAPBEXexcCritical4 4" xfId="41076"/>
    <cellStyle name="SAPBEXexcCritical4 4 10" xfId="41077"/>
    <cellStyle name="SAPBEXexcCritical4 4 11" xfId="41078"/>
    <cellStyle name="SAPBEXexcCritical4 4 12" xfId="41079"/>
    <cellStyle name="SAPBEXexcCritical4 4 13" xfId="41080"/>
    <cellStyle name="SAPBEXexcCritical4 4 14" xfId="41081"/>
    <cellStyle name="SAPBEXexcCritical4 4 15" xfId="41082"/>
    <cellStyle name="SAPBEXexcCritical4 4 16" xfId="41083"/>
    <cellStyle name="SAPBEXexcCritical4 4 17" xfId="41084"/>
    <cellStyle name="SAPBEXexcCritical4 4 18" xfId="41085"/>
    <cellStyle name="SAPBEXexcCritical4 4 19" xfId="41086"/>
    <cellStyle name="SAPBEXexcCritical4 4 2" xfId="41087"/>
    <cellStyle name="SAPBEXexcCritical4 4 2 10" xfId="41088"/>
    <cellStyle name="SAPBEXexcCritical4 4 2 11" xfId="41089"/>
    <cellStyle name="SAPBEXexcCritical4 4 2 12" xfId="41090"/>
    <cellStyle name="SAPBEXexcCritical4 4 2 13" xfId="41091"/>
    <cellStyle name="SAPBEXexcCritical4 4 2 14" xfId="41092"/>
    <cellStyle name="SAPBEXexcCritical4 4 2 15" xfId="41093"/>
    <cellStyle name="SAPBEXexcCritical4 4 2 16" xfId="41094"/>
    <cellStyle name="SAPBEXexcCritical4 4 2 17" xfId="41095"/>
    <cellStyle name="SAPBEXexcCritical4 4 2 18" xfId="41096"/>
    <cellStyle name="SAPBEXexcCritical4 4 2 19" xfId="41097"/>
    <cellStyle name="SAPBEXexcCritical4 4 2 2" xfId="41098"/>
    <cellStyle name="SAPBEXexcCritical4 4 2 20" xfId="41099"/>
    <cellStyle name="SAPBEXexcCritical4 4 2 21" xfId="41100"/>
    <cellStyle name="SAPBEXexcCritical4 4 2 22" xfId="41101"/>
    <cellStyle name="SAPBEXexcCritical4 4 2 23" xfId="41102"/>
    <cellStyle name="SAPBEXexcCritical4 4 2 24" xfId="41103"/>
    <cellStyle name="SAPBEXexcCritical4 4 2 25" xfId="41104"/>
    <cellStyle name="SAPBEXexcCritical4 4 2 26" xfId="41105"/>
    <cellStyle name="SAPBEXexcCritical4 4 2 27" xfId="41106"/>
    <cellStyle name="SAPBEXexcCritical4 4 2 28" xfId="41107"/>
    <cellStyle name="SAPBEXexcCritical4 4 2 29" xfId="41108"/>
    <cellStyle name="SAPBEXexcCritical4 4 2 3" xfId="41109"/>
    <cellStyle name="SAPBEXexcCritical4 4 2 4" xfId="41110"/>
    <cellStyle name="SAPBEXexcCritical4 4 2 5" xfId="41111"/>
    <cellStyle name="SAPBEXexcCritical4 4 2 6" xfId="41112"/>
    <cellStyle name="SAPBEXexcCritical4 4 2 7" xfId="41113"/>
    <cellStyle name="SAPBEXexcCritical4 4 2 8" xfId="41114"/>
    <cellStyle name="SAPBEXexcCritical4 4 2 9" xfId="41115"/>
    <cellStyle name="SAPBEXexcCritical4 4 20" xfId="41116"/>
    <cellStyle name="SAPBEXexcCritical4 4 21" xfId="41117"/>
    <cellStyle name="SAPBEXexcCritical4 4 22" xfId="41118"/>
    <cellStyle name="SAPBEXexcCritical4 4 23" xfId="41119"/>
    <cellStyle name="SAPBEXexcCritical4 4 24" xfId="41120"/>
    <cellStyle name="SAPBEXexcCritical4 4 25" xfId="41121"/>
    <cellStyle name="SAPBEXexcCritical4 4 26" xfId="41122"/>
    <cellStyle name="SAPBEXexcCritical4 4 27" xfId="41123"/>
    <cellStyle name="SAPBEXexcCritical4 4 28" xfId="41124"/>
    <cellStyle name="SAPBEXexcCritical4 4 29" xfId="41125"/>
    <cellStyle name="SAPBEXexcCritical4 4 3" xfId="41126"/>
    <cellStyle name="SAPBEXexcCritical4 4 3 10" xfId="41127"/>
    <cellStyle name="SAPBEXexcCritical4 4 3 11" xfId="41128"/>
    <cellStyle name="SAPBEXexcCritical4 4 3 12" xfId="41129"/>
    <cellStyle name="SAPBEXexcCritical4 4 3 13" xfId="41130"/>
    <cellStyle name="SAPBEXexcCritical4 4 3 14" xfId="41131"/>
    <cellStyle name="SAPBEXexcCritical4 4 3 15" xfId="41132"/>
    <cellStyle name="SAPBEXexcCritical4 4 3 16" xfId="41133"/>
    <cellStyle name="SAPBEXexcCritical4 4 3 17" xfId="41134"/>
    <cellStyle name="SAPBEXexcCritical4 4 3 18" xfId="41135"/>
    <cellStyle name="SAPBEXexcCritical4 4 3 19" xfId="41136"/>
    <cellStyle name="SAPBEXexcCritical4 4 3 2" xfId="41137"/>
    <cellStyle name="SAPBEXexcCritical4 4 3 20" xfId="41138"/>
    <cellStyle name="SAPBEXexcCritical4 4 3 21" xfId="41139"/>
    <cellStyle name="SAPBEXexcCritical4 4 3 22" xfId="41140"/>
    <cellStyle name="SAPBEXexcCritical4 4 3 23" xfId="41141"/>
    <cellStyle name="SAPBEXexcCritical4 4 3 24" xfId="41142"/>
    <cellStyle name="SAPBEXexcCritical4 4 3 25" xfId="41143"/>
    <cellStyle name="SAPBEXexcCritical4 4 3 26" xfId="41144"/>
    <cellStyle name="SAPBEXexcCritical4 4 3 27" xfId="41145"/>
    <cellStyle name="SAPBEXexcCritical4 4 3 28" xfId="41146"/>
    <cellStyle name="SAPBEXexcCritical4 4 3 29" xfId="41147"/>
    <cellStyle name="SAPBEXexcCritical4 4 3 3" xfId="41148"/>
    <cellStyle name="SAPBEXexcCritical4 4 3 4" xfId="41149"/>
    <cellStyle name="SAPBEXexcCritical4 4 3 5" xfId="41150"/>
    <cellStyle name="SAPBEXexcCritical4 4 3 6" xfId="41151"/>
    <cellStyle name="SAPBEXexcCritical4 4 3 7" xfId="41152"/>
    <cellStyle name="SAPBEXexcCritical4 4 3 8" xfId="41153"/>
    <cellStyle name="SAPBEXexcCritical4 4 3 9" xfId="41154"/>
    <cellStyle name="SAPBEXexcCritical4 4 30" xfId="41155"/>
    <cellStyle name="SAPBEXexcCritical4 4 31" xfId="41156"/>
    <cellStyle name="SAPBEXexcCritical4 4 4" xfId="41157"/>
    <cellStyle name="SAPBEXexcCritical4 4 5" xfId="41158"/>
    <cellStyle name="SAPBEXexcCritical4 4 6" xfId="41159"/>
    <cellStyle name="SAPBEXexcCritical4 4 7" xfId="41160"/>
    <cellStyle name="SAPBEXexcCritical4 4 8" xfId="41161"/>
    <cellStyle name="SAPBEXexcCritical4 4 9" xfId="41162"/>
    <cellStyle name="SAPBEXexcCritical4 40" xfId="41163"/>
    <cellStyle name="SAPBEXexcCritical4 41" xfId="41164"/>
    <cellStyle name="SAPBEXexcCritical4 42" xfId="41165"/>
    <cellStyle name="SAPBEXexcCritical4 43" xfId="41166"/>
    <cellStyle name="SAPBEXexcCritical4 44" xfId="41167"/>
    <cellStyle name="SAPBEXexcCritical4 5" xfId="41168"/>
    <cellStyle name="SAPBEXexcCritical4 5 10" xfId="41169"/>
    <cellStyle name="SAPBEXexcCritical4 5 11" xfId="41170"/>
    <cellStyle name="SAPBEXexcCritical4 5 12" xfId="41171"/>
    <cellStyle name="SAPBEXexcCritical4 5 13" xfId="41172"/>
    <cellStyle name="SAPBEXexcCritical4 5 14" xfId="41173"/>
    <cellStyle name="SAPBEXexcCritical4 5 15" xfId="41174"/>
    <cellStyle name="SAPBEXexcCritical4 5 16" xfId="41175"/>
    <cellStyle name="SAPBEXexcCritical4 5 17" xfId="41176"/>
    <cellStyle name="SAPBEXexcCritical4 5 18" xfId="41177"/>
    <cellStyle name="SAPBEXexcCritical4 5 19" xfId="41178"/>
    <cellStyle name="SAPBEXexcCritical4 5 2" xfId="41179"/>
    <cellStyle name="SAPBEXexcCritical4 5 2 10" xfId="41180"/>
    <cellStyle name="SAPBEXexcCritical4 5 2 11" xfId="41181"/>
    <cellStyle name="SAPBEXexcCritical4 5 2 12" xfId="41182"/>
    <cellStyle name="SAPBEXexcCritical4 5 2 13" xfId="41183"/>
    <cellStyle name="SAPBEXexcCritical4 5 2 14" xfId="41184"/>
    <cellStyle name="SAPBEXexcCritical4 5 2 15" xfId="41185"/>
    <cellStyle name="SAPBEXexcCritical4 5 2 16" xfId="41186"/>
    <cellStyle name="SAPBEXexcCritical4 5 2 17" xfId="41187"/>
    <cellStyle name="SAPBEXexcCritical4 5 2 18" xfId="41188"/>
    <cellStyle name="SAPBEXexcCritical4 5 2 19" xfId="41189"/>
    <cellStyle name="SAPBEXexcCritical4 5 2 2" xfId="41190"/>
    <cellStyle name="SAPBEXexcCritical4 5 2 20" xfId="41191"/>
    <cellStyle name="SAPBEXexcCritical4 5 2 21" xfId="41192"/>
    <cellStyle name="SAPBEXexcCritical4 5 2 22" xfId="41193"/>
    <cellStyle name="SAPBEXexcCritical4 5 2 23" xfId="41194"/>
    <cellStyle name="SAPBEXexcCritical4 5 2 24" xfId="41195"/>
    <cellStyle name="SAPBEXexcCritical4 5 2 25" xfId="41196"/>
    <cellStyle name="SAPBEXexcCritical4 5 2 26" xfId="41197"/>
    <cellStyle name="SAPBEXexcCritical4 5 2 27" xfId="41198"/>
    <cellStyle name="SAPBEXexcCritical4 5 2 28" xfId="41199"/>
    <cellStyle name="SAPBEXexcCritical4 5 2 29" xfId="41200"/>
    <cellStyle name="SAPBEXexcCritical4 5 2 3" xfId="41201"/>
    <cellStyle name="SAPBEXexcCritical4 5 2 4" xfId="41202"/>
    <cellStyle name="SAPBEXexcCritical4 5 2 5" xfId="41203"/>
    <cellStyle name="SAPBEXexcCritical4 5 2 6" xfId="41204"/>
    <cellStyle name="SAPBEXexcCritical4 5 2 7" xfId="41205"/>
    <cellStyle name="SAPBEXexcCritical4 5 2 8" xfId="41206"/>
    <cellStyle name="SAPBEXexcCritical4 5 2 9" xfId="41207"/>
    <cellStyle name="SAPBEXexcCritical4 5 20" xfId="41208"/>
    <cellStyle name="SAPBEXexcCritical4 5 21" xfId="41209"/>
    <cellStyle name="SAPBEXexcCritical4 5 22" xfId="41210"/>
    <cellStyle name="SAPBEXexcCritical4 5 23" xfId="41211"/>
    <cellStyle name="SAPBEXexcCritical4 5 24" xfId="41212"/>
    <cellStyle name="SAPBEXexcCritical4 5 25" xfId="41213"/>
    <cellStyle name="SAPBEXexcCritical4 5 26" xfId="41214"/>
    <cellStyle name="SAPBEXexcCritical4 5 27" xfId="41215"/>
    <cellStyle name="SAPBEXexcCritical4 5 28" xfId="41216"/>
    <cellStyle name="SAPBEXexcCritical4 5 29" xfId="41217"/>
    <cellStyle name="SAPBEXexcCritical4 5 3" xfId="41218"/>
    <cellStyle name="SAPBEXexcCritical4 5 30" xfId="41219"/>
    <cellStyle name="SAPBEXexcCritical4 5 4" xfId="41220"/>
    <cellStyle name="SAPBEXexcCritical4 5 5" xfId="41221"/>
    <cellStyle name="SAPBEXexcCritical4 5 6" xfId="41222"/>
    <cellStyle name="SAPBEXexcCritical4 5 7" xfId="41223"/>
    <cellStyle name="SAPBEXexcCritical4 5 8" xfId="41224"/>
    <cellStyle name="SAPBEXexcCritical4 5 9" xfId="41225"/>
    <cellStyle name="SAPBEXexcCritical4 6" xfId="41226"/>
    <cellStyle name="SAPBEXexcCritical4 6 10" xfId="41227"/>
    <cellStyle name="SAPBEXexcCritical4 6 11" xfId="41228"/>
    <cellStyle name="SAPBEXexcCritical4 6 12" xfId="41229"/>
    <cellStyle name="SAPBEXexcCritical4 6 13" xfId="41230"/>
    <cellStyle name="SAPBEXexcCritical4 6 14" xfId="41231"/>
    <cellStyle name="SAPBEXexcCritical4 6 15" xfId="41232"/>
    <cellStyle name="SAPBEXexcCritical4 6 16" xfId="41233"/>
    <cellStyle name="SAPBEXexcCritical4 6 17" xfId="41234"/>
    <cellStyle name="SAPBEXexcCritical4 6 18" xfId="41235"/>
    <cellStyle name="SAPBEXexcCritical4 6 19" xfId="41236"/>
    <cellStyle name="SAPBEXexcCritical4 6 2" xfId="41237"/>
    <cellStyle name="SAPBEXexcCritical4 6 2 10" xfId="41238"/>
    <cellStyle name="SAPBEXexcCritical4 6 2 11" xfId="41239"/>
    <cellStyle name="SAPBEXexcCritical4 6 2 12" xfId="41240"/>
    <cellStyle name="SAPBEXexcCritical4 6 2 13" xfId="41241"/>
    <cellStyle name="SAPBEXexcCritical4 6 2 14" xfId="41242"/>
    <cellStyle name="SAPBEXexcCritical4 6 2 15" xfId="41243"/>
    <cellStyle name="SAPBEXexcCritical4 6 2 16" xfId="41244"/>
    <cellStyle name="SAPBEXexcCritical4 6 2 17" xfId="41245"/>
    <cellStyle name="SAPBEXexcCritical4 6 2 18" xfId="41246"/>
    <cellStyle name="SAPBEXexcCritical4 6 2 19" xfId="41247"/>
    <cellStyle name="SAPBEXexcCritical4 6 2 2" xfId="41248"/>
    <cellStyle name="SAPBEXexcCritical4 6 2 20" xfId="41249"/>
    <cellStyle name="SAPBEXexcCritical4 6 2 21" xfId="41250"/>
    <cellStyle name="SAPBEXexcCritical4 6 2 22" xfId="41251"/>
    <cellStyle name="SAPBEXexcCritical4 6 2 23" xfId="41252"/>
    <cellStyle name="SAPBEXexcCritical4 6 2 24" xfId="41253"/>
    <cellStyle name="SAPBEXexcCritical4 6 2 25" xfId="41254"/>
    <cellStyle name="SAPBEXexcCritical4 6 2 26" xfId="41255"/>
    <cellStyle name="SAPBEXexcCritical4 6 2 27" xfId="41256"/>
    <cellStyle name="SAPBEXexcCritical4 6 2 28" xfId="41257"/>
    <cellStyle name="SAPBEXexcCritical4 6 2 29" xfId="41258"/>
    <cellStyle name="SAPBEXexcCritical4 6 2 3" xfId="41259"/>
    <cellStyle name="SAPBEXexcCritical4 6 2 4" xfId="41260"/>
    <cellStyle name="SAPBEXexcCritical4 6 2 5" xfId="41261"/>
    <cellStyle name="SAPBEXexcCritical4 6 2 6" xfId="41262"/>
    <cellStyle name="SAPBEXexcCritical4 6 2 7" xfId="41263"/>
    <cellStyle name="SAPBEXexcCritical4 6 2 8" xfId="41264"/>
    <cellStyle name="SAPBEXexcCritical4 6 2 9" xfId="41265"/>
    <cellStyle name="SAPBEXexcCritical4 6 20" xfId="41266"/>
    <cellStyle name="SAPBEXexcCritical4 6 21" xfId="41267"/>
    <cellStyle name="SAPBEXexcCritical4 6 22" xfId="41268"/>
    <cellStyle name="SAPBEXexcCritical4 6 23" xfId="41269"/>
    <cellStyle name="SAPBEXexcCritical4 6 24" xfId="41270"/>
    <cellStyle name="SAPBEXexcCritical4 6 25" xfId="41271"/>
    <cellStyle name="SAPBEXexcCritical4 6 26" xfId="41272"/>
    <cellStyle name="SAPBEXexcCritical4 6 27" xfId="41273"/>
    <cellStyle name="SAPBEXexcCritical4 6 28" xfId="41274"/>
    <cellStyle name="SAPBEXexcCritical4 6 29" xfId="41275"/>
    <cellStyle name="SAPBEXexcCritical4 6 3" xfId="41276"/>
    <cellStyle name="SAPBEXexcCritical4 6 30" xfId="41277"/>
    <cellStyle name="SAPBEXexcCritical4 6 4" xfId="41278"/>
    <cellStyle name="SAPBEXexcCritical4 6 5" xfId="41279"/>
    <cellStyle name="SAPBEXexcCritical4 6 6" xfId="41280"/>
    <cellStyle name="SAPBEXexcCritical4 6 7" xfId="41281"/>
    <cellStyle name="SAPBEXexcCritical4 6 8" xfId="41282"/>
    <cellStyle name="SAPBEXexcCritical4 6 9" xfId="41283"/>
    <cellStyle name="SAPBEXexcCritical4 7" xfId="41284"/>
    <cellStyle name="SAPBEXexcCritical4 7 10" xfId="41285"/>
    <cellStyle name="SAPBEXexcCritical4 7 11" xfId="41286"/>
    <cellStyle name="SAPBEXexcCritical4 7 12" xfId="41287"/>
    <cellStyle name="SAPBEXexcCritical4 7 13" xfId="41288"/>
    <cellStyle name="SAPBEXexcCritical4 7 14" xfId="41289"/>
    <cellStyle name="SAPBEXexcCritical4 7 15" xfId="41290"/>
    <cellStyle name="SAPBEXexcCritical4 7 16" xfId="41291"/>
    <cellStyle name="SAPBEXexcCritical4 7 17" xfId="41292"/>
    <cellStyle name="SAPBEXexcCritical4 7 18" xfId="41293"/>
    <cellStyle name="SAPBEXexcCritical4 7 19" xfId="41294"/>
    <cellStyle name="SAPBEXexcCritical4 7 2" xfId="41295"/>
    <cellStyle name="SAPBEXexcCritical4 7 2 10" xfId="41296"/>
    <cellStyle name="SAPBEXexcCritical4 7 2 11" xfId="41297"/>
    <cellStyle name="SAPBEXexcCritical4 7 2 12" xfId="41298"/>
    <cellStyle name="SAPBEXexcCritical4 7 2 13" xfId="41299"/>
    <cellStyle name="SAPBEXexcCritical4 7 2 14" xfId="41300"/>
    <cellStyle name="SAPBEXexcCritical4 7 2 15" xfId="41301"/>
    <cellStyle name="SAPBEXexcCritical4 7 2 16" xfId="41302"/>
    <cellStyle name="SAPBEXexcCritical4 7 2 17" xfId="41303"/>
    <cellStyle name="SAPBEXexcCritical4 7 2 18" xfId="41304"/>
    <cellStyle name="SAPBEXexcCritical4 7 2 19" xfId="41305"/>
    <cellStyle name="SAPBEXexcCritical4 7 2 2" xfId="41306"/>
    <cellStyle name="SAPBEXexcCritical4 7 2 20" xfId="41307"/>
    <cellStyle name="SAPBEXexcCritical4 7 2 21" xfId="41308"/>
    <cellStyle name="SAPBEXexcCritical4 7 2 22" xfId="41309"/>
    <cellStyle name="SAPBEXexcCritical4 7 2 23" xfId="41310"/>
    <cellStyle name="SAPBEXexcCritical4 7 2 24" xfId="41311"/>
    <cellStyle name="SAPBEXexcCritical4 7 2 25" xfId="41312"/>
    <cellStyle name="SAPBEXexcCritical4 7 2 26" xfId="41313"/>
    <cellStyle name="SAPBEXexcCritical4 7 2 27" xfId="41314"/>
    <cellStyle name="SAPBEXexcCritical4 7 2 28" xfId="41315"/>
    <cellStyle name="SAPBEXexcCritical4 7 2 29" xfId="41316"/>
    <cellStyle name="SAPBEXexcCritical4 7 2 3" xfId="41317"/>
    <cellStyle name="SAPBEXexcCritical4 7 2 4" xfId="41318"/>
    <cellStyle name="SAPBEXexcCritical4 7 2 5" xfId="41319"/>
    <cellStyle name="SAPBEXexcCritical4 7 2 6" xfId="41320"/>
    <cellStyle name="SAPBEXexcCritical4 7 2 7" xfId="41321"/>
    <cellStyle name="SAPBEXexcCritical4 7 2 8" xfId="41322"/>
    <cellStyle name="SAPBEXexcCritical4 7 2 9" xfId="41323"/>
    <cellStyle name="SAPBEXexcCritical4 7 20" xfId="41324"/>
    <cellStyle name="SAPBEXexcCritical4 7 21" xfId="41325"/>
    <cellStyle name="SAPBEXexcCritical4 7 22" xfId="41326"/>
    <cellStyle name="SAPBEXexcCritical4 7 23" xfId="41327"/>
    <cellStyle name="SAPBEXexcCritical4 7 24" xfId="41328"/>
    <cellStyle name="SAPBEXexcCritical4 7 25" xfId="41329"/>
    <cellStyle name="SAPBEXexcCritical4 7 26" xfId="41330"/>
    <cellStyle name="SAPBEXexcCritical4 7 27" xfId="41331"/>
    <cellStyle name="SAPBEXexcCritical4 7 28" xfId="41332"/>
    <cellStyle name="SAPBEXexcCritical4 7 29" xfId="41333"/>
    <cellStyle name="SAPBEXexcCritical4 7 3" xfId="41334"/>
    <cellStyle name="SAPBEXexcCritical4 7 30" xfId="41335"/>
    <cellStyle name="SAPBEXexcCritical4 7 4" xfId="41336"/>
    <cellStyle name="SAPBEXexcCritical4 7 5" xfId="41337"/>
    <cellStyle name="SAPBEXexcCritical4 7 6" xfId="41338"/>
    <cellStyle name="SAPBEXexcCritical4 7 7" xfId="41339"/>
    <cellStyle name="SAPBEXexcCritical4 7 8" xfId="41340"/>
    <cellStyle name="SAPBEXexcCritical4 7 9" xfId="41341"/>
    <cellStyle name="SAPBEXexcCritical4 8" xfId="41342"/>
    <cellStyle name="SAPBEXexcCritical4 8 10" xfId="41343"/>
    <cellStyle name="SAPBEXexcCritical4 8 11" xfId="41344"/>
    <cellStyle name="SAPBEXexcCritical4 8 12" xfId="41345"/>
    <cellStyle name="SAPBEXexcCritical4 8 13" xfId="41346"/>
    <cellStyle name="SAPBEXexcCritical4 8 14" xfId="41347"/>
    <cellStyle name="SAPBEXexcCritical4 8 15" xfId="41348"/>
    <cellStyle name="SAPBEXexcCritical4 8 16" xfId="41349"/>
    <cellStyle name="SAPBEXexcCritical4 8 17" xfId="41350"/>
    <cellStyle name="SAPBEXexcCritical4 8 18" xfId="41351"/>
    <cellStyle name="SAPBEXexcCritical4 8 19" xfId="41352"/>
    <cellStyle name="SAPBEXexcCritical4 8 2" xfId="41353"/>
    <cellStyle name="SAPBEXexcCritical4 8 2 10" xfId="41354"/>
    <cellStyle name="SAPBEXexcCritical4 8 2 11" xfId="41355"/>
    <cellStyle name="SAPBEXexcCritical4 8 2 12" xfId="41356"/>
    <cellStyle name="SAPBEXexcCritical4 8 2 13" xfId="41357"/>
    <cellStyle name="SAPBEXexcCritical4 8 2 14" xfId="41358"/>
    <cellStyle name="SAPBEXexcCritical4 8 2 15" xfId="41359"/>
    <cellStyle name="SAPBEXexcCritical4 8 2 16" xfId="41360"/>
    <cellStyle name="SAPBEXexcCritical4 8 2 17" xfId="41361"/>
    <cellStyle name="SAPBEXexcCritical4 8 2 18" xfId="41362"/>
    <cellStyle name="SAPBEXexcCritical4 8 2 19" xfId="41363"/>
    <cellStyle name="SAPBEXexcCritical4 8 2 2" xfId="41364"/>
    <cellStyle name="SAPBEXexcCritical4 8 2 20" xfId="41365"/>
    <cellStyle name="SAPBEXexcCritical4 8 2 21" xfId="41366"/>
    <cellStyle name="SAPBEXexcCritical4 8 2 22" xfId="41367"/>
    <cellStyle name="SAPBEXexcCritical4 8 2 23" xfId="41368"/>
    <cellStyle name="SAPBEXexcCritical4 8 2 24" xfId="41369"/>
    <cellStyle name="SAPBEXexcCritical4 8 2 25" xfId="41370"/>
    <cellStyle name="SAPBEXexcCritical4 8 2 26" xfId="41371"/>
    <cellStyle name="SAPBEXexcCritical4 8 2 27" xfId="41372"/>
    <cellStyle name="SAPBEXexcCritical4 8 2 28" xfId="41373"/>
    <cellStyle name="SAPBEXexcCritical4 8 2 29" xfId="41374"/>
    <cellStyle name="SAPBEXexcCritical4 8 2 3" xfId="41375"/>
    <cellStyle name="SAPBEXexcCritical4 8 2 4" xfId="41376"/>
    <cellStyle name="SAPBEXexcCritical4 8 2 5" xfId="41377"/>
    <cellStyle name="SAPBEXexcCritical4 8 2 6" xfId="41378"/>
    <cellStyle name="SAPBEXexcCritical4 8 2 7" xfId="41379"/>
    <cellStyle name="SAPBEXexcCritical4 8 2 8" xfId="41380"/>
    <cellStyle name="SAPBEXexcCritical4 8 2 9" xfId="41381"/>
    <cellStyle name="SAPBEXexcCritical4 8 20" xfId="41382"/>
    <cellStyle name="SAPBEXexcCritical4 8 21" xfId="41383"/>
    <cellStyle name="SAPBEXexcCritical4 8 22" xfId="41384"/>
    <cellStyle name="SAPBEXexcCritical4 8 23" xfId="41385"/>
    <cellStyle name="SAPBEXexcCritical4 8 24" xfId="41386"/>
    <cellStyle name="SAPBEXexcCritical4 8 25" xfId="41387"/>
    <cellStyle name="SAPBEXexcCritical4 8 26" xfId="41388"/>
    <cellStyle name="SAPBEXexcCritical4 8 27" xfId="41389"/>
    <cellStyle name="SAPBEXexcCritical4 8 28" xfId="41390"/>
    <cellStyle name="SAPBEXexcCritical4 8 29" xfId="41391"/>
    <cellStyle name="SAPBEXexcCritical4 8 3" xfId="41392"/>
    <cellStyle name="SAPBEXexcCritical4 8 30" xfId="41393"/>
    <cellStyle name="SAPBEXexcCritical4 8 4" xfId="41394"/>
    <cellStyle name="SAPBEXexcCritical4 8 5" xfId="41395"/>
    <cellStyle name="SAPBEXexcCritical4 8 6" xfId="41396"/>
    <cellStyle name="SAPBEXexcCritical4 8 7" xfId="41397"/>
    <cellStyle name="SAPBEXexcCritical4 8 8" xfId="41398"/>
    <cellStyle name="SAPBEXexcCritical4 8 9" xfId="41399"/>
    <cellStyle name="SAPBEXexcCritical4 9" xfId="41400"/>
    <cellStyle name="SAPBEXexcCritical4 9 10" xfId="41401"/>
    <cellStyle name="SAPBEXexcCritical4 9 11" xfId="41402"/>
    <cellStyle name="SAPBEXexcCritical4 9 12" xfId="41403"/>
    <cellStyle name="SAPBEXexcCritical4 9 13" xfId="41404"/>
    <cellStyle name="SAPBEXexcCritical4 9 14" xfId="41405"/>
    <cellStyle name="SAPBEXexcCritical4 9 15" xfId="41406"/>
    <cellStyle name="SAPBEXexcCritical4 9 16" xfId="41407"/>
    <cellStyle name="SAPBEXexcCritical4 9 17" xfId="41408"/>
    <cellStyle name="SAPBEXexcCritical4 9 18" xfId="41409"/>
    <cellStyle name="SAPBEXexcCritical4 9 19" xfId="41410"/>
    <cellStyle name="SAPBEXexcCritical4 9 2" xfId="41411"/>
    <cellStyle name="SAPBEXexcCritical4 9 2 10" xfId="41412"/>
    <cellStyle name="SAPBEXexcCritical4 9 2 11" xfId="41413"/>
    <cellStyle name="SAPBEXexcCritical4 9 2 12" xfId="41414"/>
    <cellStyle name="SAPBEXexcCritical4 9 2 13" xfId="41415"/>
    <cellStyle name="SAPBEXexcCritical4 9 2 14" xfId="41416"/>
    <cellStyle name="SAPBEXexcCritical4 9 2 15" xfId="41417"/>
    <cellStyle name="SAPBEXexcCritical4 9 2 16" xfId="41418"/>
    <cellStyle name="SAPBEXexcCritical4 9 2 17" xfId="41419"/>
    <cellStyle name="SAPBEXexcCritical4 9 2 18" xfId="41420"/>
    <cellStyle name="SAPBEXexcCritical4 9 2 19" xfId="41421"/>
    <cellStyle name="SAPBEXexcCritical4 9 2 2" xfId="41422"/>
    <cellStyle name="SAPBEXexcCritical4 9 2 20" xfId="41423"/>
    <cellStyle name="SAPBEXexcCritical4 9 2 21" xfId="41424"/>
    <cellStyle name="SAPBEXexcCritical4 9 2 22" xfId="41425"/>
    <cellStyle name="SAPBEXexcCritical4 9 2 23" xfId="41426"/>
    <cellStyle name="SAPBEXexcCritical4 9 2 24" xfId="41427"/>
    <cellStyle name="SAPBEXexcCritical4 9 2 25" xfId="41428"/>
    <cellStyle name="SAPBEXexcCritical4 9 2 26" xfId="41429"/>
    <cellStyle name="SAPBEXexcCritical4 9 2 27" xfId="41430"/>
    <cellStyle name="SAPBEXexcCritical4 9 2 28" xfId="41431"/>
    <cellStyle name="SAPBEXexcCritical4 9 2 29" xfId="41432"/>
    <cellStyle name="SAPBEXexcCritical4 9 2 3" xfId="41433"/>
    <cellStyle name="SAPBEXexcCritical4 9 2 4" xfId="41434"/>
    <cellStyle name="SAPBEXexcCritical4 9 2 5" xfId="41435"/>
    <cellStyle name="SAPBEXexcCritical4 9 2 6" xfId="41436"/>
    <cellStyle name="SAPBEXexcCritical4 9 2 7" xfId="41437"/>
    <cellStyle name="SAPBEXexcCritical4 9 2 8" xfId="41438"/>
    <cellStyle name="SAPBEXexcCritical4 9 2 9" xfId="41439"/>
    <cellStyle name="SAPBEXexcCritical4 9 20" xfId="41440"/>
    <cellStyle name="SAPBEXexcCritical4 9 21" xfId="41441"/>
    <cellStyle name="SAPBEXexcCritical4 9 22" xfId="41442"/>
    <cellStyle name="SAPBEXexcCritical4 9 23" xfId="41443"/>
    <cellStyle name="SAPBEXexcCritical4 9 24" xfId="41444"/>
    <cellStyle name="SAPBEXexcCritical4 9 25" xfId="41445"/>
    <cellStyle name="SAPBEXexcCritical4 9 26" xfId="41446"/>
    <cellStyle name="SAPBEXexcCritical4 9 27" xfId="41447"/>
    <cellStyle name="SAPBEXexcCritical4 9 28" xfId="41448"/>
    <cellStyle name="SAPBEXexcCritical4 9 29" xfId="41449"/>
    <cellStyle name="SAPBEXexcCritical4 9 3" xfId="41450"/>
    <cellStyle name="SAPBEXexcCritical4 9 30" xfId="41451"/>
    <cellStyle name="SAPBEXexcCritical4 9 4" xfId="41452"/>
    <cellStyle name="SAPBEXexcCritical4 9 5" xfId="41453"/>
    <cellStyle name="SAPBEXexcCritical4 9 6" xfId="41454"/>
    <cellStyle name="SAPBEXexcCritical4 9 7" xfId="41455"/>
    <cellStyle name="SAPBEXexcCritical4 9 8" xfId="41456"/>
    <cellStyle name="SAPBEXexcCritical4 9 9" xfId="41457"/>
    <cellStyle name="SAPBEXexcCritical5" xfId="41458"/>
    <cellStyle name="SAPBEXexcCritical5 10" xfId="41459"/>
    <cellStyle name="SAPBEXexcCritical5 10 10" xfId="41460"/>
    <cellStyle name="SAPBEXexcCritical5 10 11" xfId="41461"/>
    <cellStyle name="SAPBEXexcCritical5 10 12" xfId="41462"/>
    <cellStyle name="SAPBEXexcCritical5 10 13" xfId="41463"/>
    <cellStyle name="SAPBEXexcCritical5 10 14" xfId="41464"/>
    <cellStyle name="SAPBEXexcCritical5 10 15" xfId="41465"/>
    <cellStyle name="SAPBEXexcCritical5 10 16" xfId="41466"/>
    <cellStyle name="SAPBEXexcCritical5 10 17" xfId="41467"/>
    <cellStyle name="SAPBEXexcCritical5 10 18" xfId="41468"/>
    <cellStyle name="SAPBEXexcCritical5 10 19" xfId="41469"/>
    <cellStyle name="SAPBEXexcCritical5 10 2" xfId="41470"/>
    <cellStyle name="SAPBEXexcCritical5 10 2 10" xfId="41471"/>
    <cellStyle name="SAPBEXexcCritical5 10 2 11" xfId="41472"/>
    <cellStyle name="SAPBEXexcCritical5 10 2 12" xfId="41473"/>
    <cellStyle name="SAPBEXexcCritical5 10 2 13" xfId="41474"/>
    <cellStyle name="SAPBEXexcCritical5 10 2 14" xfId="41475"/>
    <cellStyle name="SAPBEXexcCritical5 10 2 15" xfId="41476"/>
    <cellStyle name="SAPBEXexcCritical5 10 2 16" xfId="41477"/>
    <cellStyle name="SAPBEXexcCritical5 10 2 17" xfId="41478"/>
    <cellStyle name="SAPBEXexcCritical5 10 2 18" xfId="41479"/>
    <cellStyle name="SAPBEXexcCritical5 10 2 19" xfId="41480"/>
    <cellStyle name="SAPBEXexcCritical5 10 2 2" xfId="41481"/>
    <cellStyle name="SAPBEXexcCritical5 10 2 20" xfId="41482"/>
    <cellStyle name="SAPBEXexcCritical5 10 2 21" xfId="41483"/>
    <cellStyle name="SAPBEXexcCritical5 10 2 22" xfId="41484"/>
    <cellStyle name="SAPBEXexcCritical5 10 2 23" xfId="41485"/>
    <cellStyle name="SAPBEXexcCritical5 10 2 24" xfId="41486"/>
    <cellStyle name="SAPBEXexcCritical5 10 2 25" xfId="41487"/>
    <cellStyle name="SAPBEXexcCritical5 10 2 26" xfId="41488"/>
    <cellStyle name="SAPBEXexcCritical5 10 2 27" xfId="41489"/>
    <cellStyle name="SAPBEXexcCritical5 10 2 28" xfId="41490"/>
    <cellStyle name="SAPBEXexcCritical5 10 2 29" xfId="41491"/>
    <cellStyle name="SAPBEXexcCritical5 10 2 3" xfId="41492"/>
    <cellStyle name="SAPBEXexcCritical5 10 2 4" xfId="41493"/>
    <cellStyle name="SAPBEXexcCritical5 10 2 5" xfId="41494"/>
    <cellStyle name="SAPBEXexcCritical5 10 2 6" xfId="41495"/>
    <cellStyle name="SAPBEXexcCritical5 10 2 7" xfId="41496"/>
    <cellStyle name="SAPBEXexcCritical5 10 2 8" xfId="41497"/>
    <cellStyle name="SAPBEXexcCritical5 10 2 9" xfId="41498"/>
    <cellStyle name="SAPBEXexcCritical5 10 20" xfId="41499"/>
    <cellStyle name="SAPBEXexcCritical5 10 21" xfId="41500"/>
    <cellStyle name="SAPBEXexcCritical5 10 22" xfId="41501"/>
    <cellStyle name="SAPBEXexcCritical5 10 23" xfId="41502"/>
    <cellStyle name="SAPBEXexcCritical5 10 24" xfId="41503"/>
    <cellStyle name="SAPBEXexcCritical5 10 25" xfId="41504"/>
    <cellStyle name="SAPBEXexcCritical5 10 26" xfId="41505"/>
    <cellStyle name="SAPBEXexcCritical5 10 27" xfId="41506"/>
    <cellStyle name="SAPBEXexcCritical5 10 28" xfId="41507"/>
    <cellStyle name="SAPBEXexcCritical5 10 29" xfId="41508"/>
    <cellStyle name="SAPBEXexcCritical5 10 3" xfId="41509"/>
    <cellStyle name="SAPBEXexcCritical5 10 30" xfId="41510"/>
    <cellStyle name="SAPBEXexcCritical5 10 4" xfId="41511"/>
    <cellStyle name="SAPBEXexcCritical5 10 5" xfId="41512"/>
    <cellStyle name="SAPBEXexcCritical5 10 6" xfId="41513"/>
    <cellStyle name="SAPBEXexcCritical5 10 7" xfId="41514"/>
    <cellStyle name="SAPBEXexcCritical5 10 8" xfId="41515"/>
    <cellStyle name="SAPBEXexcCritical5 10 9" xfId="41516"/>
    <cellStyle name="SAPBEXexcCritical5 11" xfId="41517"/>
    <cellStyle name="SAPBEXexcCritical5 11 10" xfId="41518"/>
    <cellStyle name="SAPBEXexcCritical5 11 11" xfId="41519"/>
    <cellStyle name="SAPBEXexcCritical5 11 12" xfId="41520"/>
    <cellStyle name="SAPBEXexcCritical5 11 13" xfId="41521"/>
    <cellStyle name="SAPBEXexcCritical5 11 14" xfId="41522"/>
    <cellStyle name="SAPBEXexcCritical5 11 15" xfId="41523"/>
    <cellStyle name="SAPBEXexcCritical5 11 16" xfId="41524"/>
    <cellStyle name="SAPBEXexcCritical5 11 17" xfId="41525"/>
    <cellStyle name="SAPBEXexcCritical5 11 18" xfId="41526"/>
    <cellStyle name="SAPBEXexcCritical5 11 19" xfId="41527"/>
    <cellStyle name="SAPBEXexcCritical5 11 2" xfId="41528"/>
    <cellStyle name="SAPBEXexcCritical5 11 2 10" xfId="41529"/>
    <cellStyle name="SAPBEXexcCritical5 11 2 11" xfId="41530"/>
    <cellStyle name="SAPBEXexcCritical5 11 2 12" xfId="41531"/>
    <cellStyle name="SAPBEXexcCritical5 11 2 13" xfId="41532"/>
    <cellStyle name="SAPBEXexcCritical5 11 2 14" xfId="41533"/>
    <cellStyle name="SAPBEXexcCritical5 11 2 15" xfId="41534"/>
    <cellStyle name="SAPBEXexcCritical5 11 2 16" xfId="41535"/>
    <cellStyle name="SAPBEXexcCritical5 11 2 17" xfId="41536"/>
    <cellStyle name="SAPBEXexcCritical5 11 2 18" xfId="41537"/>
    <cellStyle name="SAPBEXexcCritical5 11 2 19" xfId="41538"/>
    <cellStyle name="SAPBEXexcCritical5 11 2 2" xfId="41539"/>
    <cellStyle name="SAPBEXexcCritical5 11 2 20" xfId="41540"/>
    <cellStyle name="SAPBEXexcCritical5 11 2 21" xfId="41541"/>
    <cellStyle name="SAPBEXexcCritical5 11 2 22" xfId="41542"/>
    <cellStyle name="SAPBEXexcCritical5 11 2 23" xfId="41543"/>
    <cellStyle name="SAPBEXexcCritical5 11 2 24" xfId="41544"/>
    <cellStyle name="SAPBEXexcCritical5 11 2 25" xfId="41545"/>
    <cellStyle name="SAPBEXexcCritical5 11 2 26" xfId="41546"/>
    <cellStyle name="SAPBEXexcCritical5 11 2 27" xfId="41547"/>
    <cellStyle name="SAPBEXexcCritical5 11 2 28" xfId="41548"/>
    <cellStyle name="SAPBEXexcCritical5 11 2 29" xfId="41549"/>
    <cellStyle name="SAPBEXexcCritical5 11 2 3" xfId="41550"/>
    <cellStyle name="SAPBEXexcCritical5 11 2 4" xfId="41551"/>
    <cellStyle name="SAPBEXexcCritical5 11 2 5" xfId="41552"/>
    <cellStyle name="SAPBEXexcCritical5 11 2 6" xfId="41553"/>
    <cellStyle name="SAPBEXexcCritical5 11 2 7" xfId="41554"/>
    <cellStyle name="SAPBEXexcCritical5 11 2 8" xfId="41555"/>
    <cellStyle name="SAPBEXexcCritical5 11 2 9" xfId="41556"/>
    <cellStyle name="SAPBEXexcCritical5 11 20" xfId="41557"/>
    <cellStyle name="SAPBEXexcCritical5 11 21" xfId="41558"/>
    <cellStyle name="SAPBEXexcCritical5 11 22" xfId="41559"/>
    <cellStyle name="SAPBEXexcCritical5 11 23" xfId="41560"/>
    <cellStyle name="SAPBEXexcCritical5 11 24" xfId="41561"/>
    <cellStyle name="SAPBEXexcCritical5 11 25" xfId="41562"/>
    <cellStyle name="SAPBEXexcCritical5 11 26" xfId="41563"/>
    <cellStyle name="SAPBEXexcCritical5 11 27" xfId="41564"/>
    <cellStyle name="SAPBEXexcCritical5 11 28" xfId="41565"/>
    <cellStyle name="SAPBEXexcCritical5 11 29" xfId="41566"/>
    <cellStyle name="SAPBEXexcCritical5 11 3" xfId="41567"/>
    <cellStyle name="SAPBEXexcCritical5 11 30" xfId="41568"/>
    <cellStyle name="SAPBEXexcCritical5 11 4" xfId="41569"/>
    <cellStyle name="SAPBEXexcCritical5 11 5" xfId="41570"/>
    <cellStyle name="SAPBEXexcCritical5 11 6" xfId="41571"/>
    <cellStyle name="SAPBEXexcCritical5 11 7" xfId="41572"/>
    <cellStyle name="SAPBEXexcCritical5 11 8" xfId="41573"/>
    <cellStyle name="SAPBEXexcCritical5 11 9" xfId="41574"/>
    <cellStyle name="SAPBEXexcCritical5 12" xfId="41575"/>
    <cellStyle name="SAPBEXexcCritical5 12 10" xfId="41576"/>
    <cellStyle name="SAPBEXexcCritical5 12 11" xfId="41577"/>
    <cellStyle name="SAPBEXexcCritical5 12 12" xfId="41578"/>
    <cellStyle name="SAPBEXexcCritical5 12 13" xfId="41579"/>
    <cellStyle name="SAPBEXexcCritical5 12 14" xfId="41580"/>
    <cellStyle name="SAPBEXexcCritical5 12 15" xfId="41581"/>
    <cellStyle name="SAPBEXexcCritical5 12 16" xfId="41582"/>
    <cellStyle name="SAPBEXexcCritical5 12 17" xfId="41583"/>
    <cellStyle name="SAPBEXexcCritical5 12 18" xfId="41584"/>
    <cellStyle name="SAPBEXexcCritical5 12 19" xfId="41585"/>
    <cellStyle name="SAPBEXexcCritical5 12 2" xfId="41586"/>
    <cellStyle name="SAPBEXexcCritical5 12 2 10" xfId="41587"/>
    <cellStyle name="SAPBEXexcCritical5 12 2 11" xfId="41588"/>
    <cellStyle name="SAPBEXexcCritical5 12 2 12" xfId="41589"/>
    <cellStyle name="SAPBEXexcCritical5 12 2 13" xfId="41590"/>
    <cellStyle name="SAPBEXexcCritical5 12 2 14" xfId="41591"/>
    <cellStyle name="SAPBEXexcCritical5 12 2 15" xfId="41592"/>
    <cellStyle name="SAPBEXexcCritical5 12 2 16" xfId="41593"/>
    <cellStyle name="SAPBEXexcCritical5 12 2 17" xfId="41594"/>
    <cellStyle name="SAPBEXexcCritical5 12 2 18" xfId="41595"/>
    <cellStyle name="SAPBEXexcCritical5 12 2 19" xfId="41596"/>
    <cellStyle name="SAPBEXexcCritical5 12 2 2" xfId="41597"/>
    <cellStyle name="SAPBEXexcCritical5 12 2 20" xfId="41598"/>
    <cellStyle name="SAPBEXexcCritical5 12 2 21" xfId="41599"/>
    <cellStyle name="SAPBEXexcCritical5 12 2 22" xfId="41600"/>
    <cellStyle name="SAPBEXexcCritical5 12 2 23" xfId="41601"/>
    <cellStyle name="SAPBEXexcCritical5 12 2 24" xfId="41602"/>
    <cellStyle name="SAPBEXexcCritical5 12 2 25" xfId="41603"/>
    <cellStyle name="SAPBEXexcCritical5 12 2 26" xfId="41604"/>
    <cellStyle name="SAPBEXexcCritical5 12 2 27" xfId="41605"/>
    <cellStyle name="SAPBEXexcCritical5 12 2 28" xfId="41606"/>
    <cellStyle name="SAPBEXexcCritical5 12 2 29" xfId="41607"/>
    <cellStyle name="SAPBEXexcCritical5 12 2 3" xfId="41608"/>
    <cellStyle name="SAPBEXexcCritical5 12 2 4" xfId="41609"/>
    <cellStyle name="SAPBEXexcCritical5 12 2 5" xfId="41610"/>
    <cellStyle name="SAPBEXexcCritical5 12 2 6" xfId="41611"/>
    <cellStyle name="SAPBEXexcCritical5 12 2 7" xfId="41612"/>
    <cellStyle name="SAPBEXexcCritical5 12 2 8" xfId="41613"/>
    <cellStyle name="SAPBEXexcCritical5 12 2 9" xfId="41614"/>
    <cellStyle name="SAPBEXexcCritical5 12 20" xfId="41615"/>
    <cellStyle name="SAPBEXexcCritical5 12 21" xfId="41616"/>
    <cellStyle name="SAPBEXexcCritical5 12 22" xfId="41617"/>
    <cellStyle name="SAPBEXexcCritical5 12 23" xfId="41618"/>
    <cellStyle name="SAPBEXexcCritical5 12 24" xfId="41619"/>
    <cellStyle name="SAPBEXexcCritical5 12 25" xfId="41620"/>
    <cellStyle name="SAPBEXexcCritical5 12 26" xfId="41621"/>
    <cellStyle name="SAPBEXexcCritical5 12 27" xfId="41622"/>
    <cellStyle name="SAPBEXexcCritical5 12 28" xfId="41623"/>
    <cellStyle name="SAPBEXexcCritical5 12 29" xfId="41624"/>
    <cellStyle name="SAPBEXexcCritical5 12 3" xfId="41625"/>
    <cellStyle name="SAPBEXexcCritical5 12 30" xfId="41626"/>
    <cellStyle name="SAPBEXexcCritical5 12 4" xfId="41627"/>
    <cellStyle name="SAPBEXexcCritical5 12 5" xfId="41628"/>
    <cellStyle name="SAPBEXexcCritical5 12 6" xfId="41629"/>
    <cellStyle name="SAPBEXexcCritical5 12 7" xfId="41630"/>
    <cellStyle name="SAPBEXexcCritical5 12 8" xfId="41631"/>
    <cellStyle name="SAPBEXexcCritical5 12 9" xfId="41632"/>
    <cellStyle name="SAPBEXexcCritical5 13" xfId="41633"/>
    <cellStyle name="SAPBEXexcCritical5 13 10" xfId="41634"/>
    <cellStyle name="SAPBEXexcCritical5 13 11" xfId="41635"/>
    <cellStyle name="SAPBEXexcCritical5 13 12" xfId="41636"/>
    <cellStyle name="SAPBEXexcCritical5 13 13" xfId="41637"/>
    <cellStyle name="SAPBEXexcCritical5 13 14" xfId="41638"/>
    <cellStyle name="SAPBEXexcCritical5 13 15" xfId="41639"/>
    <cellStyle name="SAPBEXexcCritical5 13 16" xfId="41640"/>
    <cellStyle name="SAPBEXexcCritical5 13 17" xfId="41641"/>
    <cellStyle name="SAPBEXexcCritical5 13 18" xfId="41642"/>
    <cellStyle name="SAPBEXexcCritical5 13 19" xfId="41643"/>
    <cellStyle name="SAPBEXexcCritical5 13 2" xfId="41644"/>
    <cellStyle name="SAPBEXexcCritical5 13 2 10" xfId="41645"/>
    <cellStyle name="SAPBEXexcCritical5 13 2 11" xfId="41646"/>
    <cellStyle name="SAPBEXexcCritical5 13 2 12" xfId="41647"/>
    <cellStyle name="SAPBEXexcCritical5 13 2 13" xfId="41648"/>
    <cellStyle name="SAPBEXexcCritical5 13 2 14" xfId="41649"/>
    <cellStyle name="SAPBEXexcCritical5 13 2 15" xfId="41650"/>
    <cellStyle name="SAPBEXexcCritical5 13 2 16" xfId="41651"/>
    <cellStyle name="SAPBEXexcCritical5 13 2 17" xfId="41652"/>
    <cellStyle name="SAPBEXexcCritical5 13 2 18" xfId="41653"/>
    <cellStyle name="SAPBEXexcCritical5 13 2 19" xfId="41654"/>
    <cellStyle name="SAPBEXexcCritical5 13 2 2" xfId="41655"/>
    <cellStyle name="SAPBEXexcCritical5 13 2 20" xfId="41656"/>
    <cellStyle name="SAPBEXexcCritical5 13 2 21" xfId="41657"/>
    <cellStyle name="SAPBEXexcCritical5 13 2 22" xfId="41658"/>
    <cellStyle name="SAPBEXexcCritical5 13 2 23" xfId="41659"/>
    <cellStyle name="SAPBEXexcCritical5 13 2 24" xfId="41660"/>
    <cellStyle name="SAPBEXexcCritical5 13 2 25" xfId="41661"/>
    <cellStyle name="SAPBEXexcCritical5 13 2 26" xfId="41662"/>
    <cellStyle name="SAPBEXexcCritical5 13 2 27" xfId="41663"/>
    <cellStyle name="SAPBEXexcCritical5 13 2 28" xfId="41664"/>
    <cellStyle name="SAPBEXexcCritical5 13 2 29" xfId="41665"/>
    <cellStyle name="SAPBEXexcCritical5 13 2 3" xfId="41666"/>
    <cellStyle name="SAPBEXexcCritical5 13 2 4" xfId="41667"/>
    <cellStyle name="SAPBEXexcCritical5 13 2 5" xfId="41668"/>
    <cellStyle name="SAPBEXexcCritical5 13 2 6" xfId="41669"/>
    <cellStyle name="SAPBEXexcCritical5 13 2 7" xfId="41670"/>
    <cellStyle name="SAPBEXexcCritical5 13 2 8" xfId="41671"/>
    <cellStyle name="SAPBEXexcCritical5 13 2 9" xfId="41672"/>
    <cellStyle name="SAPBEXexcCritical5 13 20" xfId="41673"/>
    <cellStyle name="SAPBEXexcCritical5 13 21" xfId="41674"/>
    <cellStyle name="SAPBEXexcCritical5 13 22" xfId="41675"/>
    <cellStyle name="SAPBEXexcCritical5 13 23" xfId="41676"/>
    <cellStyle name="SAPBEXexcCritical5 13 24" xfId="41677"/>
    <cellStyle name="SAPBEXexcCritical5 13 25" xfId="41678"/>
    <cellStyle name="SAPBEXexcCritical5 13 26" xfId="41679"/>
    <cellStyle name="SAPBEXexcCritical5 13 27" xfId="41680"/>
    <cellStyle name="SAPBEXexcCritical5 13 28" xfId="41681"/>
    <cellStyle name="SAPBEXexcCritical5 13 29" xfId="41682"/>
    <cellStyle name="SAPBEXexcCritical5 13 3" xfId="41683"/>
    <cellStyle name="SAPBEXexcCritical5 13 30" xfId="41684"/>
    <cellStyle name="SAPBEXexcCritical5 13 4" xfId="41685"/>
    <cellStyle name="SAPBEXexcCritical5 13 5" xfId="41686"/>
    <cellStyle name="SAPBEXexcCritical5 13 6" xfId="41687"/>
    <cellStyle name="SAPBEXexcCritical5 13 7" xfId="41688"/>
    <cellStyle name="SAPBEXexcCritical5 13 8" xfId="41689"/>
    <cellStyle name="SAPBEXexcCritical5 13 9" xfId="41690"/>
    <cellStyle name="SAPBEXexcCritical5 14" xfId="41691"/>
    <cellStyle name="SAPBEXexcCritical5 14 10" xfId="41692"/>
    <cellStyle name="SAPBEXexcCritical5 14 11" xfId="41693"/>
    <cellStyle name="SAPBEXexcCritical5 14 12" xfId="41694"/>
    <cellStyle name="SAPBEXexcCritical5 14 13" xfId="41695"/>
    <cellStyle name="SAPBEXexcCritical5 14 14" xfId="41696"/>
    <cellStyle name="SAPBEXexcCritical5 14 15" xfId="41697"/>
    <cellStyle name="SAPBEXexcCritical5 14 16" xfId="41698"/>
    <cellStyle name="SAPBEXexcCritical5 14 17" xfId="41699"/>
    <cellStyle name="SAPBEXexcCritical5 14 18" xfId="41700"/>
    <cellStyle name="SAPBEXexcCritical5 14 19" xfId="41701"/>
    <cellStyle name="SAPBEXexcCritical5 14 2" xfId="41702"/>
    <cellStyle name="SAPBEXexcCritical5 14 2 10" xfId="41703"/>
    <cellStyle name="SAPBEXexcCritical5 14 2 11" xfId="41704"/>
    <cellStyle name="SAPBEXexcCritical5 14 2 12" xfId="41705"/>
    <cellStyle name="SAPBEXexcCritical5 14 2 13" xfId="41706"/>
    <cellStyle name="SAPBEXexcCritical5 14 2 14" xfId="41707"/>
    <cellStyle name="SAPBEXexcCritical5 14 2 15" xfId="41708"/>
    <cellStyle name="SAPBEXexcCritical5 14 2 16" xfId="41709"/>
    <cellStyle name="SAPBEXexcCritical5 14 2 17" xfId="41710"/>
    <cellStyle name="SAPBEXexcCritical5 14 2 18" xfId="41711"/>
    <cellStyle name="SAPBEXexcCritical5 14 2 19" xfId="41712"/>
    <cellStyle name="SAPBEXexcCritical5 14 2 2" xfId="41713"/>
    <cellStyle name="SAPBEXexcCritical5 14 2 20" xfId="41714"/>
    <cellStyle name="SAPBEXexcCritical5 14 2 21" xfId="41715"/>
    <cellStyle name="SAPBEXexcCritical5 14 2 22" xfId="41716"/>
    <cellStyle name="SAPBEXexcCritical5 14 2 23" xfId="41717"/>
    <cellStyle name="SAPBEXexcCritical5 14 2 24" xfId="41718"/>
    <cellStyle name="SAPBEXexcCritical5 14 2 25" xfId="41719"/>
    <cellStyle name="SAPBEXexcCritical5 14 2 26" xfId="41720"/>
    <cellStyle name="SAPBEXexcCritical5 14 2 27" xfId="41721"/>
    <cellStyle name="SAPBEXexcCritical5 14 2 28" xfId="41722"/>
    <cellStyle name="SAPBEXexcCritical5 14 2 29" xfId="41723"/>
    <cellStyle name="SAPBEXexcCritical5 14 2 3" xfId="41724"/>
    <cellStyle name="SAPBEXexcCritical5 14 2 4" xfId="41725"/>
    <cellStyle name="SAPBEXexcCritical5 14 2 5" xfId="41726"/>
    <cellStyle name="SAPBEXexcCritical5 14 2 6" xfId="41727"/>
    <cellStyle name="SAPBEXexcCritical5 14 2 7" xfId="41728"/>
    <cellStyle name="SAPBEXexcCritical5 14 2 8" xfId="41729"/>
    <cellStyle name="SAPBEXexcCritical5 14 2 9" xfId="41730"/>
    <cellStyle name="SAPBEXexcCritical5 14 20" xfId="41731"/>
    <cellStyle name="SAPBEXexcCritical5 14 21" xfId="41732"/>
    <cellStyle name="SAPBEXexcCritical5 14 22" xfId="41733"/>
    <cellStyle name="SAPBEXexcCritical5 14 23" xfId="41734"/>
    <cellStyle name="SAPBEXexcCritical5 14 24" xfId="41735"/>
    <cellStyle name="SAPBEXexcCritical5 14 25" xfId="41736"/>
    <cellStyle name="SAPBEXexcCritical5 14 26" xfId="41737"/>
    <cellStyle name="SAPBEXexcCritical5 14 27" xfId="41738"/>
    <cellStyle name="SAPBEXexcCritical5 14 28" xfId="41739"/>
    <cellStyle name="SAPBEXexcCritical5 14 29" xfId="41740"/>
    <cellStyle name="SAPBEXexcCritical5 14 3" xfId="41741"/>
    <cellStyle name="SAPBEXexcCritical5 14 30" xfId="41742"/>
    <cellStyle name="SAPBEXexcCritical5 14 4" xfId="41743"/>
    <cellStyle name="SAPBEXexcCritical5 14 5" xfId="41744"/>
    <cellStyle name="SAPBEXexcCritical5 14 6" xfId="41745"/>
    <cellStyle name="SAPBEXexcCritical5 14 7" xfId="41746"/>
    <cellStyle name="SAPBEXexcCritical5 14 8" xfId="41747"/>
    <cellStyle name="SAPBEXexcCritical5 14 9" xfId="41748"/>
    <cellStyle name="SAPBEXexcCritical5 15" xfId="41749"/>
    <cellStyle name="SAPBEXexcCritical5 15 10" xfId="41750"/>
    <cellStyle name="SAPBEXexcCritical5 15 11" xfId="41751"/>
    <cellStyle name="SAPBEXexcCritical5 15 12" xfId="41752"/>
    <cellStyle name="SAPBEXexcCritical5 15 13" xfId="41753"/>
    <cellStyle name="SAPBEXexcCritical5 15 14" xfId="41754"/>
    <cellStyle name="SAPBEXexcCritical5 15 15" xfId="41755"/>
    <cellStyle name="SAPBEXexcCritical5 15 16" xfId="41756"/>
    <cellStyle name="SAPBEXexcCritical5 15 17" xfId="41757"/>
    <cellStyle name="SAPBEXexcCritical5 15 18" xfId="41758"/>
    <cellStyle name="SAPBEXexcCritical5 15 19" xfId="41759"/>
    <cellStyle name="SAPBEXexcCritical5 15 2" xfId="41760"/>
    <cellStyle name="SAPBEXexcCritical5 15 2 10" xfId="41761"/>
    <cellStyle name="SAPBEXexcCritical5 15 2 11" xfId="41762"/>
    <cellStyle name="SAPBEXexcCritical5 15 2 12" xfId="41763"/>
    <cellStyle name="SAPBEXexcCritical5 15 2 13" xfId="41764"/>
    <cellStyle name="SAPBEXexcCritical5 15 2 14" xfId="41765"/>
    <cellStyle name="SAPBEXexcCritical5 15 2 15" xfId="41766"/>
    <cellStyle name="SAPBEXexcCritical5 15 2 16" xfId="41767"/>
    <cellStyle name="SAPBEXexcCritical5 15 2 17" xfId="41768"/>
    <cellStyle name="SAPBEXexcCritical5 15 2 18" xfId="41769"/>
    <cellStyle name="SAPBEXexcCritical5 15 2 19" xfId="41770"/>
    <cellStyle name="SAPBEXexcCritical5 15 2 2" xfId="41771"/>
    <cellStyle name="SAPBEXexcCritical5 15 2 20" xfId="41772"/>
    <cellStyle name="SAPBEXexcCritical5 15 2 21" xfId="41773"/>
    <cellStyle name="SAPBEXexcCritical5 15 2 22" xfId="41774"/>
    <cellStyle name="SAPBEXexcCritical5 15 2 23" xfId="41775"/>
    <cellStyle name="SAPBEXexcCritical5 15 2 24" xfId="41776"/>
    <cellStyle name="SAPBEXexcCritical5 15 2 25" xfId="41777"/>
    <cellStyle name="SAPBEXexcCritical5 15 2 26" xfId="41778"/>
    <cellStyle name="SAPBEXexcCritical5 15 2 27" xfId="41779"/>
    <cellStyle name="SAPBEXexcCritical5 15 2 28" xfId="41780"/>
    <cellStyle name="SAPBEXexcCritical5 15 2 29" xfId="41781"/>
    <cellStyle name="SAPBEXexcCritical5 15 2 3" xfId="41782"/>
    <cellStyle name="SAPBEXexcCritical5 15 2 4" xfId="41783"/>
    <cellStyle name="SAPBEXexcCritical5 15 2 5" xfId="41784"/>
    <cellStyle name="SAPBEXexcCritical5 15 2 6" xfId="41785"/>
    <cellStyle name="SAPBEXexcCritical5 15 2 7" xfId="41786"/>
    <cellStyle name="SAPBEXexcCritical5 15 2 8" xfId="41787"/>
    <cellStyle name="SAPBEXexcCritical5 15 2 9" xfId="41788"/>
    <cellStyle name="SAPBEXexcCritical5 15 20" xfId="41789"/>
    <cellStyle name="SAPBEXexcCritical5 15 21" xfId="41790"/>
    <cellStyle name="SAPBEXexcCritical5 15 22" xfId="41791"/>
    <cellStyle name="SAPBEXexcCritical5 15 23" xfId="41792"/>
    <cellStyle name="SAPBEXexcCritical5 15 24" xfId="41793"/>
    <cellStyle name="SAPBEXexcCritical5 15 25" xfId="41794"/>
    <cellStyle name="SAPBEXexcCritical5 15 26" xfId="41795"/>
    <cellStyle name="SAPBEXexcCritical5 15 27" xfId="41796"/>
    <cellStyle name="SAPBEXexcCritical5 15 28" xfId="41797"/>
    <cellStyle name="SAPBEXexcCritical5 15 29" xfId="41798"/>
    <cellStyle name="SAPBEXexcCritical5 15 3" xfId="41799"/>
    <cellStyle name="SAPBEXexcCritical5 15 30" xfId="41800"/>
    <cellStyle name="SAPBEXexcCritical5 15 4" xfId="41801"/>
    <cellStyle name="SAPBEXexcCritical5 15 5" xfId="41802"/>
    <cellStyle name="SAPBEXexcCritical5 15 6" xfId="41803"/>
    <cellStyle name="SAPBEXexcCritical5 15 7" xfId="41804"/>
    <cellStyle name="SAPBEXexcCritical5 15 8" xfId="41805"/>
    <cellStyle name="SAPBEXexcCritical5 15 9" xfId="41806"/>
    <cellStyle name="SAPBEXexcCritical5 16" xfId="41807"/>
    <cellStyle name="SAPBEXexcCritical5 16 10" xfId="41808"/>
    <cellStyle name="SAPBEXexcCritical5 16 11" xfId="41809"/>
    <cellStyle name="SAPBEXexcCritical5 16 12" xfId="41810"/>
    <cellStyle name="SAPBEXexcCritical5 16 13" xfId="41811"/>
    <cellStyle name="SAPBEXexcCritical5 16 14" xfId="41812"/>
    <cellStyle name="SAPBEXexcCritical5 16 15" xfId="41813"/>
    <cellStyle name="SAPBEXexcCritical5 16 16" xfId="41814"/>
    <cellStyle name="SAPBEXexcCritical5 16 17" xfId="41815"/>
    <cellStyle name="SAPBEXexcCritical5 16 18" xfId="41816"/>
    <cellStyle name="SAPBEXexcCritical5 16 19" xfId="41817"/>
    <cellStyle name="SAPBEXexcCritical5 16 2" xfId="41818"/>
    <cellStyle name="SAPBEXexcCritical5 16 2 10" xfId="41819"/>
    <cellStyle name="SAPBEXexcCritical5 16 2 11" xfId="41820"/>
    <cellStyle name="SAPBEXexcCritical5 16 2 12" xfId="41821"/>
    <cellStyle name="SAPBEXexcCritical5 16 2 13" xfId="41822"/>
    <cellStyle name="SAPBEXexcCritical5 16 2 14" xfId="41823"/>
    <cellStyle name="SAPBEXexcCritical5 16 2 15" xfId="41824"/>
    <cellStyle name="SAPBEXexcCritical5 16 2 16" xfId="41825"/>
    <cellStyle name="SAPBEXexcCritical5 16 2 17" xfId="41826"/>
    <cellStyle name="SAPBEXexcCritical5 16 2 18" xfId="41827"/>
    <cellStyle name="SAPBEXexcCritical5 16 2 19" xfId="41828"/>
    <cellStyle name="SAPBEXexcCritical5 16 2 2" xfId="41829"/>
    <cellStyle name="SAPBEXexcCritical5 16 2 20" xfId="41830"/>
    <cellStyle name="SAPBEXexcCritical5 16 2 21" xfId="41831"/>
    <cellStyle name="SAPBEXexcCritical5 16 2 22" xfId="41832"/>
    <cellStyle name="SAPBEXexcCritical5 16 2 23" xfId="41833"/>
    <cellStyle name="SAPBEXexcCritical5 16 2 24" xfId="41834"/>
    <cellStyle name="SAPBEXexcCritical5 16 2 25" xfId="41835"/>
    <cellStyle name="SAPBEXexcCritical5 16 2 26" xfId="41836"/>
    <cellStyle name="SAPBEXexcCritical5 16 2 27" xfId="41837"/>
    <cellStyle name="SAPBEXexcCritical5 16 2 28" xfId="41838"/>
    <cellStyle name="SAPBEXexcCritical5 16 2 29" xfId="41839"/>
    <cellStyle name="SAPBEXexcCritical5 16 2 3" xfId="41840"/>
    <cellStyle name="SAPBEXexcCritical5 16 2 4" xfId="41841"/>
    <cellStyle name="SAPBEXexcCritical5 16 2 5" xfId="41842"/>
    <cellStyle name="SAPBEXexcCritical5 16 2 6" xfId="41843"/>
    <cellStyle name="SAPBEXexcCritical5 16 2 7" xfId="41844"/>
    <cellStyle name="SAPBEXexcCritical5 16 2 8" xfId="41845"/>
    <cellStyle name="SAPBEXexcCritical5 16 2 9" xfId="41846"/>
    <cellStyle name="SAPBEXexcCritical5 16 20" xfId="41847"/>
    <cellStyle name="SAPBEXexcCritical5 16 21" xfId="41848"/>
    <cellStyle name="SAPBEXexcCritical5 16 22" xfId="41849"/>
    <cellStyle name="SAPBEXexcCritical5 16 23" xfId="41850"/>
    <cellStyle name="SAPBEXexcCritical5 16 24" xfId="41851"/>
    <cellStyle name="SAPBEXexcCritical5 16 25" xfId="41852"/>
    <cellStyle name="SAPBEXexcCritical5 16 26" xfId="41853"/>
    <cellStyle name="SAPBEXexcCritical5 16 27" xfId="41854"/>
    <cellStyle name="SAPBEXexcCritical5 16 28" xfId="41855"/>
    <cellStyle name="SAPBEXexcCritical5 16 29" xfId="41856"/>
    <cellStyle name="SAPBEXexcCritical5 16 3" xfId="41857"/>
    <cellStyle name="SAPBEXexcCritical5 16 30" xfId="41858"/>
    <cellStyle name="SAPBEXexcCritical5 16 4" xfId="41859"/>
    <cellStyle name="SAPBEXexcCritical5 16 5" xfId="41860"/>
    <cellStyle name="SAPBEXexcCritical5 16 6" xfId="41861"/>
    <cellStyle name="SAPBEXexcCritical5 16 7" xfId="41862"/>
    <cellStyle name="SAPBEXexcCritical5 16 8" xfId="41863"/>
    <cellStyle name="SAPBEXexcCritical5 16 9" xfId="41864"/>
    <cellStyle name="SAPBEXexcCritical5 17" xfId="41865"/>
    <cellStyle name="SAPBEXexcCritical5 17 10" xfId="41866"/>
    <cellStyle name="SAPBEXexcCritical5 17 11" xfId="41867"/>
    <cellStyle name="SAPBEXexcCritical5 17 12" xfId="41868"/>
    <cellStyle name="SAPBEXexcCritical5 17 13" xfId="41869"/>
    <cellStyle name="SAPBEXexcCritical5 17 14" xfId="41870"/>
    <cellStyle name="SAPBEXexcCritical5 17 15" xfId="41871"/>
    <cellStyle name="SAPBEXexcCritical5 17 16" xfId="41872"/>
    <cellStyle name="SAPBEXexcCritical5 17 17" xfId="41873"/>
    <cellStyle name="SAPBEXexcCritical5 17 18" xfId="41874"/>
    <cellStyle name="SAPBEXexcCritical5 17 19" xfId="41875"/>
    <cellStyle name="SAPBEXexcCritical5 17 2" xfId="41876"/>
    <cellStyle name="SAPBEXexcCritical5 17 2 10" xfId="41877"/>
    <cellStyle name="SAPBEXexcCritical5 17 2 11" xfId="41878"/>
    <cellStyle name="SAPBEXexcCritical5 17 2 12" xfId="41879"/>
    <cellStyle name="SAPBEXexcCritical5 17 2 13" xfId="41880"/>
    <cellStyle name="SAPBEXexcCritical5 17 2 14" xfId="41881"/>
    <cellStyle name="SAPBEXexcCritical5 17 2 15" xfId="41882"/>
    <cellStyle name="SAPBEXexcCritical5 17 2 16" xfId="41883"/>
    <cellStyle name="SAPBEXexcCritical5 17 2 17" xfId="41884"/>
    <cellStyle name="SAPBEXexcCritical5 17 2 18" xfId="41885"/>
    <cellStyle name="SAPBEXexcCritical5 17 2 19" xfId="41886"/>
    <cellStyle name="SAPBEXexcCritical5 17 2 2" xfId="41887"/>
    <cellStyle name="SAPBEXexcCritical5 17 2 20" xfId="41888"/>
    <cellStyle name="SAPBEXexcCritical5 17 2 21" xfId="41889"/>
    <cellStyle name="SAPBEXexcCritical5 17 2 22" xfId="41890"/>
    <cellStyle name="SAPBEXexcCritical5 17 2 23" xfId="41891"/>
    <cellStyle name="SAPBEXexcCritical5 17 2 24" xfId="41892"/>
    <cellStyle name="SAPBEXexcCritical5 17 2 25" xfId="41893"/>
    <cellStyle name="SAPBEXexcCritical5 17 2 26" xfId="41894"/>
    <cellStyle name="SAPBEXexcCritical5 17 2 27" xfId="41895"/>
    <cellStyle name="SAPBEXexcCritical5 17 2 28" xfId="41896"/>
    <cellStyle name="SAPBEXexcCritical5 17 2 29" xfId="41897"/>
    <cellStyle name="SAPBEXexcCritical5 17 2 3" xfId="41898"/>
    <cellStyle name="SAPBEXexcCritical5 17 2 4" xfId="41899"/>
    <cellStyle name="SAPBEXexcCritical5 17 2 5" xfId="41900"/>
    <cellStyle name="SAPBEXexcCritical5 17 2 6" xfId="41901"/>
    <cellStyle name="SAPBEXexcCritical5 17 2 7" xfId="41902"/>
    <cellStyle name="SAPBEXexcCritical5 17 2 8" xfId="41903"/>
    <cellStyle name="SAPBEXexcCritical5 17 2 9" xfId="41904"/>
    <cellStyle name="SAPBEXexcCritical5 17 20" xfId="41905"/>
    <cellStyle name="SAPBEXexcCritical5 17 21" xfId="41906"/>
    <cellStyle name="SAPBEXexcCritical5 17 22" xfId="41907"/>
    <cellStyle name="SAPBEXexcCritical5 17 23" xfId="41908"/>
    <cellStyle name="SAPBEXexcCritical5 17 24" xfId="41909"/>
    <cellStyle name="SAPBEXexcCritical5 17 25" xfId="41910"/>
    <cellStyle name="SAPBEXexcCritical5 17 26" xfId="41911"/>
    <cellStyle name="SAPBEXexcCritical5 17 27" xfId="41912"/>
    <cellStyle name="SAPBEXexcCritical5 17 28" xfId="41913"/>
    <cellStyle name="SAPBEXexcCritical5 17 29" xfId="41914"/>
    <cellStyle name="SAPBEXexcCritical5 17 3" xfId="41915"/>
    <cellStyle name="SAPBEXexcCritical5 17 30" xfId="41916"/>
    <cellStyle name="SAPBEXexcCritical5 17 4" xfId="41917"/>
    <cellStyle name="SAPBEXexcCritical5 17 5" xfId="41918"/>
    <cellStyle name="SAPBEXexcCritical5 17 6" xfId="41919"/>
    <cellStyle name="SAPBEXexcCritical5 17 7" xfId="41920"/>
    <cellStyle name="SAPBEXexcCritical5 17 8" xfId="41921"/>
    <cellStyle name="SAPBEXexcCritical5 17 9" xfId="41922"/>
    <cellStyle name="SAPBEXexcCritical5 18" xfId="41923"/>
    <cellStyle name="SAPBEXexcCritical5 18 10" xfId="41924"/>
    <cellStyle name="SAPBEXexcCritical5 18 11" xfId="41925"/>
    <cellStyle name="SAPBEXexcCritical5 18 12" xfId="41926"/>
    <cellStyle name="SAPBEXexcCritical5 18 13" xfId="41927"/>
    <cellStyle name="SAPBEXexcCritical5 18 14" xfId="41928"/>
    <cellStyle name="SAPBEXexcCritical5 18 15" xfId="41929"/>
    <cellStyle name="SAPBEXexcCritical5 18 16" xfId="41930"/>
    <cellStyle name="SAPBEXexcCritical5 18 17" xfId="41931"/>
    <cellStyle name="SAPBEXexcCritical5 18 18" xfId="41932"/>
    <cellStyle name="SAPBEXexcCritical5 18 19" xfId="41933"/>
    <cellStyle name="SAPBEXexcCritical5 18 2" xfId="41934"/>
    <cellStyle name="SAPBEXexcCritical5 18 20" xfId="41935"/>
    <cellStyle name="SAPBEXexcCritical5 18 21" xfId="41936"/>
    <cellStyle name="SAPBEXexcCritical5 18 22" xfId="41937"/>
    <cellStyle name="SAPBEXexcCritical5 18 23" xfId="41938"/>
    <cellStyle name="SAPBEXexcCritical5 18 24" xfId="41939"/>
    <cellStyle name="SAPBEXexcCritical5 18 25" xfId="41940"/>
    <cellStyle name="SAPBEXexcCritical5 18 26" xfId="41941"/>
    <cellStyle name="SAPBEXexcCritical5 18 27" xfId="41942"/>
    <cellStyle name="SAPBEXexcCritical5 18 28" xfId="41943"/>
    <cellStyle name="SAPBEXexcCritical5 18 29" xfId="41944"/>
    <cellStyle name="SAPBEXexcCritical5 18 3" xfId="41945"/>
    <cellStyle name="SAPBEXexcCritical5 18 4" xfId="41946"/>
    <cellStyle name="SAPBEXexcCritical5 18 5" xfId="41947"/>
    <cellStyle name="SAPBEXexcCritical5 18 6" xfId="41948"/>
    <cellStyle name="SAPBEXexcCritical5 18 7" xfId="41949"/>
    <cellStyle name="SAPBEXexcCritical5 18 8" xfId="41950"/>
    <cellStyle name="SAPBEXexcCritical5 18 9" xfId="41951"/>
    <cellStyle name="SAPBEXexcCritical5 19" xfId="41952"/>
    <cellStyle name="SAPBEXexcCritical5 19 10" xfId="41953"/>
    <cellStyle name="SAPBEXexcCritical5 19 11" xfId="41954"/>
    <cellStyle name="SAPBEXexcCritical5 19 12" xfId="41955"/>
    <cellStyle name="SAPBEXexcCritical5 19 13" xfId="41956"/>
    <cellStyle name="SAPBEXexcCritical5 19 14" xfId="41957"/>
    <cellStyle name="SAPBEXexcCritical5 19 15" xfId="41958"/>
    <cellStyle name="SAPBEXexcCritical5 19 16" xfId="41959"/>
    <cellStyle name="SAPBEXexcCritical5 19 17" xfId="41960"/>
    <cellStyle name="SAPBEXexcCritical5 19 18" xfId="41961"/>
    <cellStyle name="SAPBEXexcCritical5 19 19" xfId="41962"/>
    <cellStyle name="SAPBEXexcCritical5 19 2" xfId="41963"/>
    <cellStyle name="SAPBEXexcCritical5 19 20" xfId="41964"/>
    <cellStyle name="SAPBEXexcCritical5 19 21" xfId="41965"/>
    <cellStyle name="SAPBEXexcCritical5 19 22" xfId="41966"/>
    <cellStyle name="SAPBEXexcCritical5 19 23" xfId="41967"/>
    <cellStyle name="SAPBEXexcCritical5 19 24" xfId="41968"/>
    <cellStyle name="SAPBEXexcCritical5 19 25" xfId="41969"/>
    <cellStyle name="SAPBEXexcCritical5 19 26" xfId="41970"/>
    <cellStyle name="SAPBEXexcCritical5 19 27" xfId="41971"/>
    <cellStyle name="SAPBEXexcCritical5 19 28" xfId="41972"/>
    <cellStyle name="SAPBEXexcCritical5 19 29" xfId="41973"/>
    <cellStyle name="SAPBEXexcCritical5 19 3" xfId="41974"/>
    <cellStyle name="SAPBEXexcCritical5 19 4" xfId="41975"/>
    <cellStyle name="SAPBEXexcCritical5 19 5" xfId="41976"/>
    <cellStyle name="SAPBEXexcCritical5 19 6" xfId="41977"/>
    <cellStyle name="SAPBEXexcCritical5 19 7" xfId="41978"/>
    <cellStyle name="SAPBEXexcCritical5 19 8" xfId="41979"/>
    <cellStyle name="SAPBEXexcCritical5 19 9" xfId="41980"/>
    <cellStyle name="SAPBEXexcCritical5 2" xfId="41981"/>
    <cellStyle name="SAPBEXexcCritical5 2 10" xfId="41982"/>
    <cellStyle name="SAPBEXexcCritical5 2 11" xfId="41983"/>
    <cellStyle name="SAPBEXexcCritical5 2 12" xfId="41984"/>
    <cellStyle name="SAPBEXexcCritical5 2 13" xfId="41985"/>
    <cellStyle name="SAPBEXexcCritical5 2 14" xfId="41986"/>
    <cellStyle name="SAPBEXexcCritical5 2 15" xfId="41987"/>
    <cellStyle name="SAPBEXexcCritical5 2 16" xfId="41988"/>
    <cellStyle name="SAPBEXexcCritical5 2 17" xfId="41989"/>
    <cellStyle name="SAPBEXexcCritical5 2 18" xfId="41990"/>
    <cellStyle name="SAPBEXexcCritical5 2 19" xfId="41991"/>
    <cellStyle name="SAPBEXexcCritical5 2 2" xfId="41992"/>
    <cellStyle name="SAPBEXexcCritical5 2 2 10" xfId="41993"/>
    <cellStyle name="SAPBEXexcCritical5 2 2 11" xfId="41994"/>
    <cellStyle name="SAPBEXexcCritical5 2 2 12" xfId="41995"/>
    <cellStyle name="SAPBEXexcCritical5 2 2 13" xfId="41996"/>
    <cellStyle name="SAPBEXexcCritical5 2 2 14" xfId="41997"/>
    <cellStyle name="SAPBEXexcCritical5 2 2 15" xfId="41998"/>
    <cellStyle name="SAPBEXexcCritical5 2 2 16" xfId="41999"/>
    <cellStyle name="SAPBEXexcCritical5 2 2 17" xfId="42000"/>
    <cellStyle name="SAPBEXexcCritical5 2 2 18" xfId="42001"/>
    <cellStyle name="SAPBEXexcCritical5 2 2 19" xfId="42002"/>
    <cellStyle name="SAPBEXexcCritical5 2 2 2" xfId="42003"/>
    <cellStyle name="SAPBEXexcCritical5 2 2 2 10" xfId="42004"/>
    <cellStyle name="SAPBEXexcCritical5 2 2 2 11" xfId="42005"/>
    <cellStyle name="SAPBEXexcCritical5 2 2 2 12" xfId="42006"/>
    <cellStyle name="SAPBEXexcCritical5 2 2 2 13" xfId="42007"/>
    <cellStyle name="SAPBEXexcCritical5 2 2 2 14" xfId="42008"/>
    <cellStyle name="SAPBEXexcCritical5 2 2 2 15" xfId="42009"/>
    <cellStyle name="SAPBEXexcCritical5 2 2 2 16" xfId="42010"/>
    <cellStyle name="SAPBEXexcCritical5 2 2 2 17" xfId="42011"/>
    <cellStyle name="SAPBEXexcCritical5 2 2 2 18" xfId="42012"/>
    <cellStyle name="SAPBEXexcCritical5 2 2 2 19" xfId="42013"/>
    <cellStyle name="SAPBEXexcCritical5 2 2 2 2" xfId="42014"/>
    <cellStyle name="SAPBEXexcCritical5 2 2 2 20" xfId="42015"/>
    <cellStyle name="SAPBEXexcCritical5 2 2 2 21" xfId="42016"/>
    <cellStyle name="SAPBEXexcCritical5 2 2 2 22" xfId="42017"/>
    <cellStyle name="SAPBEXexcCritical5 2 2 2 23" xfId="42018"/>
    <cellStyle name="SAPBEXexcCritical5 2 2 2 24" xfId="42019"/>
    <cellStyle name="SAPBEXexcCritical5 2 2 2 25" xfId="42020"/>
    <cellStyle name="SAPBEXexcCritical5 2 2 2 26" xfId="42021"/>
    <cellStyle name="SAPBEXexcCritical5 2 2 2 27" xfId="42022"/>
    <cellStyle name="SAPBEXexcCritical5 2 2 2 28" xfId="42023"/>
    <cellStyle name="SAPBEXexcCritical5 2 2 2 29" xfId="42024"/>
    <cellStyle name="SAPBEXexcCritical5 2 2 2 3" xfId="42025"/>
    <cellStyle name="SAPBEXexcCritical5 2 2 2 4" xfId="42026"/>
    <cellStyle name="SAPBEXexcCritical5 2 2 2 5" xfId="42027"/>
    <cellStyle name="SAPBEXexcCritical5 2 2 2 6" xfId="42028"/>
    <cellStyle name="SAPBEXexcCritical5 2 2 2 7" xfId="42029"/>
    <cellStyle name="SAPBEXexcCritical5 2 2 2 8" xfId="42030"/>
    <cellStyle name="SAPBEXexcCritical5 2 2 2 9" xfId="42031"/>
    <cellStyle name="SAPBEXexcCritical5 2 2 20" xfId="42032"/>
    <cellStyle name="SAPBEXexcCritical5 2 2 21" xfId="42033"/>
    <cellStyle name="SAPBEXexcCritical5 2 2 22" xfId="42034"/>
    <cellStyle name="SAPBEXexcCritical5 2 2 23" xfId="42035"/>
    <cellStyle name="SAPBEXexcCritical5 2 2 24" xfId="42036"/>
    <cellStyle name="SAPBEXexcCritical5 2 2 25" xfId="42037"/>
    <cellStyle name="SAPBEXexcCritical5 2 2 26" xfId="42038"/>
    <cellStyle name="SAPBEXexcCritical5 2 2 27" xfId="42039"/>
    <cellStyle name="SAPBEXexcCritical5 2 2 28" xfId="42040"/>
    <cellStyle name="SAPBEXexcCritical5 2 2 29" xfId="42041"/>
    <cellStyle name="SAPBEXexcCritical5 2 2 3" xfId="42042"/>
    <cellStyle name="SAPBEXexcCritical5 2 2 30" xfId="42043"/>
    <cellStyle name="SAPBEXexcCritical5 2 2 4" xfId="42044"/>
    <cellStyle name="SAPBEXexcCritical5 2 2 5" xfId="42045"/>
    <cellStyle name="SAPBEXexcCritical5 2 2 6" xfId="42046"/>
    <cellStyle name="SAPBEXexcCritical5 2 2 7" xfId="42047"/>
    <cellStyle name="SAPBEXexcCritical5 2 2 8" xfId="42048"/>
    <cellStyle name="SAPBEXexcCritical5 2 2 9" xfId="42049"/>
    <cellStyle name="SAPBEXexcCritical5 2 20" xfId="42050"/>
    <cellStyle name="SAPBEXexcCritical5 2 21" xfId="42051"/>
    <cellStyle name="SAPBEXexcCritical5 2 22" xfId="42052"/>
    <cellStyle name="SAPBEXexcCritical5 2 23" xfId="42053"/>
    <cellStyle name="SAPBEXexcCritical5 2 24" xfId="42054"/>
    <cellStyle name="SAPBEXexcCritical5 2 25" xfId="42055"/>
    <cellStyle name="SAPBEXexcCritical5 2 26" xfId="42056"/>
    <cellStyle name="SAPBEXexcCritical5 2 27" xfId="42057"/>
    <cellStyle name="SAPBEXexcCritical5 2 28" xfId="42058"/>
    <cellStyle name="SAPBEXexcCritical5 2 29" xfId="42059"/>
    <cellStyle name="SAPBEXexcCritical5 2 3" xfId="42060"/>
    <cellStyle name="SAPBEXexcCritical5 2 3 10" xfId="42061"/>
    <cellStyle name="SAPBEXexcCritical5 2 3 11" xfId="42062"/>
    <cellStyle name="SAPBEXexcCritical5 2 3 12" xfId="42063"/>
    <cellStyle name="SAPBEXexcCritical5 2 3 13" xfId="42064"/>
    <cellStyle name="SAPBEXexcCritical5 2 3 14" xfId="42065"/>
    <cellStyle name="SAPBEXexcCritical5 2 3 15" xfId="42066"/>
    <cellStyle name="SAPBEXexcCritical5 2 3 16" xfId="42067"/>
    <cellStyle name="SAPBEXexcCritical5 2 3 17" xfId="42068"/>
    <cellStyle name="SAPBEXexcCritical5 2 3 18" xfId="42069"/>
    <cellStyle name="SAPBEXexcCritical5 2 3 19" xfId="42070"/>
    <cellStyle name="SAPBEXexcCritical5 2 3 2" xfId="42071"/>
    <cellStyle name="SAPBEXexcCritical5 2 3 20" xfId="42072"/>
    <cellStyle name="SAPBEXexcCritical5 2 3 21" xfId="42073"/>
    <cellStyle name="SAPBEXexcCritical5 2 3 22" xfId="42074"/>
    <cellStyle name="SAPBEXexcCritical5 2 3 23" xfId="42075"/>
    <cellStyle name="SAPBEXexcCritical5 2 3 24" xfId="42076"/>
    <cellStyle name="SAPBEXexcCritical5 2 3 25" xfId="42077"/>
    <cellStyle name="SAPBEXexcCritical5 2 3 26" xfId="42078"/>
    <cellStyle name="SAPBEXexcCritical5 2 3 27" xfId="42079"/>
    <cellStyle name="SAPBEXexcCritical5 2 3 28" xfId="42080"/>
    <cellStyle name="SAPBEXexcCritical5 2 3 29" xfId="42081"/>
    <cellStyle name="SAPBEXexcCritical5 2 3 3" xfId="42082"/>
    <cellStyle name="SAPBEXexcCritical5 2 3 4" xfId="42083"/>
    <cellStyle name="SAPBEXexcCritical5 2 3 5" xfId="42084"/>
    <cellStyle name="SAPBEXexcCritical5 2 3 6" xfId="42085"/>
    <cellStyle name="SAPBEXexcCritical5 2 3 7" xfId="42086"/>
    <cellStyle name="SAPBEXexcCritical5 2 3 8" xfId="42087"/>
    <cellStyle name="SAPBEXexcCritical5 2 3 9" xfId="42088"/>
    <cellStyle name="SAPBEXexcCritical5 2 30" xfId="42089"/>
    <cellStyle name="SAPBEXexcCritical5 2 31" xfId="42090"/>
    <cellStyle name="SAPBEXexcCritical5 2 4" xfId="42091"/>
    <cellStyle name="SAPBEXexcCritical5 2 5" xfId="42092"/>
    <cellStyle name="SAPBEXexcCritical5 2 6" xfId="42093"/>
    <cellStyle name="SAPBEXexcCritical5 2 7" xfId="42094"/>
    <cellStyle name="SAPBEXexcCritical5 2 8" xfId="42095"/>
    <cellStyle name="SAPBEXexcCritical5 2 9" xfId="42096"/>
    <cellStyle name="SAPBEXexcCritical5 20" xfId="42097"/>
    <cellStyle name="SAPBEXexcCritical5 20 10" xfId="42098"/>
    <cellStyle name="SAPBEXexcCritical5 20 11" xfId="42099"/>
    <cellStyle name="SAPBEXexcCritical5 20 12" xfId="42100"/>
    <cellStyle name="SAPBEXexcCritical5 20 13" xfId="42101"/>
    <cellStyle name="SAPBEXexcCritical5 20 14" xfId="42102"/>
    <cellStyle name="SAPBEXexcCritical5 20 15" xfId="42103"/>
    <cellStyle name="SAPBEXexcCritical5 20 16" xfId="42104"/>
    <cellStyle name="SAPBEXexcCritical5 20 17" xfId="42105"/>
    <cellStyle name="SAPBEXexcCritical5 20 18" xfId="42106"/>
    <cellStyle name="SAPBEXexcCritical5 20 19" xfId="42107"/>
    <cellStyle name="SAPBEXexcCritical5 20 2" xfId="42108"/>
    <cellStyle name="SAPBEXexcCritical5 20 20" xfId="42109"/>
    <cellStyle name="SAPBEXexcCritical5 20 21" xfId="42110"/>
    <cellStyle name="SAPBEXexcCritical5 20 22" xfId="42111"/>
    <cellStyle name="SAPBEXexcCritical5 20 23" xfId="42112"/>
    <cellStyle name="SAPBEXexcCritical5 20 24" xfId="42113"/>
    <cellStyle name="SAPBEXexcCritical5 20 25" xfId="42114"/>
    <cellStyle name="SAPBEXexcCritical5 20 26" xfId="42115"/>
    <cellStyle name="SAPBEXexcCritical5 20 27" xfId="42116"/>
    <cellStyle name="SAPBEXexcCritical5 20 28" xfId="42117"/>
    <cellStyle name="SAPBEXexcCritical5 20 29" xfId="42118"/>
    <cellStyle name="SAPBEXexcCritical5 20 3" xfId="42119"/>
    <cellStyle name="SAPBEXexcCritical5 20 4" xfId="42120"/>
    <cellStyle name="SAPBEXexcCritical5 20 5" xfId="42121"/>
    <cellStyle name="SAPBEXexcCritical5 20 6" xfId="42122"/>
    <cellStyle name="SAPBEXexcCritical5 20 7" xfId="42123"/>
    <cellStyle name="SAPBEXexcCritical5 20 8" xfId="42124"/>
    <cellStyle name="SAPBEXexcCritical5 20 9" xfId="42125"/>
    <cellStyle name="SAPBEXexcCritical5 21" xfId="42126"/>
    <cellStyle name="SAPBEXexcCritical5 21 10" xfId="42127"/>
    <cellStyle name="SAPBEXexcCritical5 21 11" xfId="42128"/>
    <cellStyle name="SAPBEXexcCritical5 21 12" xfId="42129"/>
    <cellStyle name="SAPBEXexcCritical5 21 13" xfId="42130"/>
    <cellStyle name="SAPBEXexcCritical5 21 14" xfId="42131"/>
    <cellStyle name="SAPBEXexcCritical5 21 15" xfId="42132"/>
    <cellStyle name="SAPBEXexcCritical5 21 16" xfId="42133"/>
    <cellStyle name="SAPBEXexcCritical5 21 17" xfId="42134"/>
    <cellStyle name="SAPBEXexcCritical5 21 18" xfId="42135"/>
    <cellStyle name="SAPBEXexcCritical5 21 19" xfId="42136"/>
    <cellStyle name="SAPBEXexcCritical5 21 2" xfId="42137"/>
    <cellStyle name="SAPBEXexcCritical5 21 20" xfId="42138"/>
    <cellStyle name="SAPBEXexcCritical5 21 21" xfId="42139"/>
    <cellStyle name="SAPBEXexcCritical5 21 22" xfId="42140"/>
    <cellStyle name="SAPBEXexcCritical5 21 23" xfId="42141"/>
    <cellStyle name="SAPBEXexcCritical5 21 24" xfId="42142"/>
    <cellStyle name="SAPBEXexcCritical5 21 25" xfId="42143"/>
    <cellStyle name="SAPBEXexcCritical5 21 26" xfId="42144"/>
    <cellStyle name="SAPBEXexcCritical5 21 27" xfId="42145"/>
    <cellStyle name="SAPBEXexcCritical5 21 28" xfId="42146"/>
    <cellStyle name="SAPBEXexcCritical5 21 29" xfId="42147"/>
    <cellStyle name="SAPBEXexcCritical5 21 3" xfId="42148"/>
    <cellStyle name="SAPBEXexcCritical5 21 4" xfId="42149"/>
    <cellStyle name="SAPBEXexcCritical5 21 5" xfId="42150"/>
    <cellStyle name="SAPBEXexcCritical5 21 6" xfId="42151"/>
    <cellStyle name="SAPBEXexcCritical5 21 7" xfId="42152"/>
    <cellStyle name="SAPBEXexcCritical5 21 8" xfId="42153"/>
    <cellStyle name="SAPBEXexcCritical5 21 9" xfId="42154"/>
    <cellStyle name="SAPBEXexcCritical5 22" xfId="42155"/>
    <cellStyle name="SAPBEXexcCritical5 22 10" xfId="42156"/>
    <cellStyle name="SAPBEXexcCritical5 22 11" xfId="42157"/>
    <cellStyle name="SAPBEXexcCritical5 22 12" xfId="42158"/>
    <cellStyle name="SAPBEXexcCritical5 22 13" xfId="42159"/>
    <cellStyle name="SAPBEXexcCritical5 22 14" xfId="42160"/>
    <cellStyle name="SAPBEXexcCritical5 22 15" xfId="42161"/>
    <cellStyle name="SAPBEXexcCritical5 22 16" xfId="42162"/>
    <cellStyle name="SAPBEXexcCritical5 22 17" xfId="42163"/>
    <cellStyle name="SAPBEXexcCritical5 22 18" xfId="42164"/>
    <cellStyle name="SAPBEXexcCritical5 22 19" xfId="42165"/>
    <cellStyle name="SAPBEXexcCritical5 22 2" xfId="42166"/>
    <cellStyle name="SAPBEXexcCritical5 22 20" xfId="42167"/>
    <cellStyle name="SAPBEXexcCritical5 22 21" xfId="42168"/>
    <cellStyle name="SAPBEXexcCritical5 22 22" xfId="42169"/>
    <cellStyle name="SAPBEXexcCritical5 22 23" xfId="42170"/>
    <cellStyle name="SAPBEXexcCritical5 22 24" xfId="42171"/>
    <cellStyle name="SAPBEXexcCritical5 22 25" xfId="42172"/>
    <cellStyle name="SAPBEXexcCritical5 22 26" xfId="42173"/>
    <cellStyle name="SAPBEXexcCritical5 22 27" xfId="42174"/>
    <cellStyle name="SAPBEXexcCritical5 22 28" xfId="42175"/>
    <cellStyle name="SAPBEXexcCritical5 22 29" xfId="42176"/>
    <cellStyle name="SAPBEXexcCritical5 22 3" xfId="42177"/>
    <cellStyle name="SAPBEXexcCritical5 22 4" xfId="42178"/>
    <cellStyle name="SAPBEXexcCritical5 22 5" xfId="42179"/>
    <cellStyle name="SAPBEXexcCritical5 22 6" xfId="42180"/>
    <cellStyle name="SAPBEXexcCritical5 22 7" xfId="42181"/>
    <cellStyle name="SAPBEXexcCritical5 22 8" xfId="42182"/>
    <cellStyle name="SAPBEXexcCritical5 22 9" xfId="42183"/>
    <cellStyle name="SAPBEXexcCritical5 23" xfId="42184"/>
    <cellStyle name="SAPBEXexcCritical5 23 10" xfId="42185"/>
    <cellStyle name="SAPBEXexcCritical5 23 11" xfId="42186"/>
    <cellStyle name="SAPBEXexcCritical5 23 12" xfId="42187"/>
    <cellStyle name="SAPBEXexcCritical5 23 13" xfId="42188"/>
    <cellStyle name="SAPBEXexcCritical5 23 14" xfId="42189"/>
    <cellStyle name="SAPBEXexcCritical5 23 15" xfId="42190"/>
    <cellStyle name="SAPBEXexcCritical5 23 16" xfId="42191"/>
    <cellStyle name="SAPBEXexcCritical5 23 17" xfId="42192"/>
    <cellStyle name="SAPBEXexcCritical5 23 18" xfId="42193"/>
    <cellStyle name="SAPBEXexcCritical5 23 19" xfId="42194"/>
    <cellStyle name="SAPBEXexcCritical5 23 2" xfId="42195"/>
    <cellStyle name="SAPBEXexcCritical5 23 20" xfId="42196"/>
    <cellStyle name="SAPBEXexcCritical5 23 21" xfId="42197"/>
    <cellStyle name="SAPBEXexcCritical5 23 22" xfId="42198"/>
    <cellStyle name="SAPBEXexcCritical5 23 23" xfId="42199"/>
    <cellStyle name="SAPBEXexcCritical5 23 24" xfId="42200"/>
    <cellStyle name="SAPBEXexcCritical5 23 25" xfId="42201"/>
    <cellStyle name="SAPBEXexcCritical5 23 26" xfId="42202"/>
    <cellStyle name="SAPBEXexcCritical5 23 27" xfId="42203"/>
    <cellStyle name="SAPBEXexcCritical5 23 28" xfId="42204"/>
    <cellStyle name="SAPBEXexcCritical5 23 29" xfId="42205"/>
    <cellStyle name="SAPBEXexcCritical5 23 3" xfId="42206"/>
    <cellStyle name="SAPBEXexcCritical5 23 4" xfId="42207"/>
    <cellStyle name="SAPBEXexcCritical5 23 5" xfId="42208"/>
    <cellStyle name="SAPBEXexcCritical5 23 6" xfId="42209"/>
    <cellStyle name="SAPBEXexcCritical5 23 7" xfId="42210"/>
    <cellStyle name="SAPBEXexcCritical5 23 8" xfId="42211"/>
    <cellStyle name="SAPBEXexcCritical5 23 9" xfId="42212"/>
    <cellStyle name="SAPBEXexcCritical5 24" xfId="42213"/>
    <cellStyle name="SAPBEXexcCritical5 24 10" xfId="42214"/>
    <cellStyle name="SAPBEXexcCritical5 24 11" xfId="42215"/>
    <cellStyle name="SAPBEXexcCritical5 24 12" xfId="42216"/>
    <cellStyle name="SAPBEXexcCritical5 24 13" xfId="42217"/>
    <cellStyle name="SAPBEXexcCritical5 24 14" xfId="42218"/>
    <cellStyle name="SAPBEXexcCritical5 24 15" xfId="42219"/>
    <cellStyle name="SAPBEXexcCritical5 24 16" xfId="42220"/>
    <cellStyle name="SAPBEXexcCritical5 24 17" xfId="42221"/>
    <cellStyle name="SAPBEXexcCritical5 24 18" xfId="42222"/>
    <cellStyle name="SAPBEXexcCritical5 24 19" xfId="42223"/>
    <cellStyle name="SAPBEXexcCritical5 24 2" xfId="42224"/>
    <cellStyle name="SAPBEXexcCritical5 24 20" xfId="42225"/>
    <cellStyle name="SAPBEXexcCritical5 24 21" xfId="42226"/>
    <cellStyle name="SAPBEXexcCritical5 24 22" xfId="42227"/>
    <cellStyle name="SAPBEXexcCritical5 24 23" xfId="42228"/>
    <cellStyle name="SAPBEXexcCritical5 24 24" xfId="42229"/>
    <cellStyle name="SAPBEXexcCritical5 24 25" xfId="42230"/>
    <cellStyle name="SAPBEXexcCritical5 24 26" xfId="42231"/>
    <cellStyle name="SAPBEXexcCritical5 24 27" xfId="42232"/>
    <cellStyle name="SAPBEXexcCritical5 24 28" xfId="42233"/>
    <cellStyle name="SAPBEXexcCritical5 24 29" xfId="42234"/>
    <cellStyle name="SAPBEXexcCritical5 24 3" xfId="42235"/>
    <cellStyle name="SAPBEXexcCritical5 24 4" xfId="42236"/>
    <cellStyle name="SAPBEXexcCritical5 24 5" xfId="42237"/>
    <cellStyle name="SAPBEXexcCritical5 24 6" xfId="42238"/>
    <cellStyle name="SAPBEXexcCritical5 24 7" xfId="42239"/>
    <cellStyle name="SAPBEXexcCritical5 24 8" xfId="42240"/>
    <cellStyle name="SAPBEXexcCritical5 24 9" xfId="42241"/>
    <cellStyle name="SAPBEXexcCritical5 25" xfId="42242"/>
    <cellStyle name="SAPBEXexcCritical5 26" xfId="42243"/>
    <cellStyle name="SAPBEXexcCritical5 27" xfId="42244"/>
    <cellStyle name="SAPBEXexcCritical5 28" xfId="42245"/>
    <cellStyle name="SAPBEXexcCritical5 29" xfId="42246"/>
    <cellStyle name="SAPBEXexcCritical5 3" xfId="42247"/>
    <cellStyle name="SAPBEXexcCritical5 3 10" xfId="42248"/>
    <cellStyle name="SAPBEXexcCritical5 3 11" xfId="42249"/>
    <cellStyle name="SAPBEXexcCritical5 3 12" xfId="42250"/>
    <cellStyle name="SAPBEXexcCritical5 3 13" xfId="42251"/>
    <cellStyle name="SAPBEXexcCritical5 3 14" xfId="42252"/>
    <cellStyle name="SAPBEXexcCritical5 3 15" xfId="42253"/>
    <cellStyle name="SAPBEXexcCritical5 3 16" xfId="42254"/>
    <cellStyle name="SAPBEXexcCritical5 3 17" xfId="42255"/>
    <cellStyle name="SAPBEXexcCritical5 3 18" xfId="42256"/>
    <cellStyle name="SAPBEXexcCritical5 3 19" xfId="42257"/>
    <cellStyle name="SAPBEXexcCritical5 3 2" xfId="42258"/>
    <cellStyle name="SAPBEXexcCritical5 3 2 10" xfId="42259"/>
    <cellStyle name="SAPBEXexcCritical5 3 2 11" xfId="42260"/>
    <cellStyle name="SAPBEXexcCritical5 3 2 12" xfId="42261"/>
    <cellStyle name="SAPBEXexcCritical5 3 2 13" xfId="42262"/>
    <cellStyle name="SAPBEXexcCritical5 3 2 14" xfId="42263"/>
    <cellStyle name="SAPBEXexcCritical5 3 2 15" xfId="42264"/>
    <cellStyle name="SAPBEXexcCritical5 3 2 16" xfId="42265"/>
    <cellStyle name="SAPBEXexcCritical5 3 2 17" xfId="42266"/>
    <cellStyle name="SAPBEXexcCritical5 3 2 18" xfId="42267"/>
    <cellStyle name="SAPBEXexcCritical5 3 2 19" xfId="42268"/>
    <cellStyle name="SAPBEXexcCritical5 3 2 2" xfId="42269"/>
    <cellStyle name="SAPBEXexcCritical5 3 2 20" xfId="42270"/>
    <cellStyle name="SAPBEXexcCritical5 3 2 21" xfId="42271"/>
    <cellStyle name="SAPBEXexcCritical5 3 2 22" xfId="42272"/>
    <cellStyle name="SAPBEXexcCritical5 3 2 23" xfId="42273"/>
    <cellStyle name="SAPBEXexcCritical5 3 2 24" xfId="42274"/>
    <cellStyle name="SAPBEXexcCritical5 3 2 25" xfId="42275"/>
    <cellStyle name="SAPBEXexcCritical5 3 2 26" xfId="42276"/>
    <cellStyle name="SAPBEXexcCritical5 3 2 27" xfId="42277"/>
    <cellStyle name="SAPBEXexcCritical5 3 2 28" xfId="42278"/>
    <cellStyle name="SAPBEXexcCritical5 3 2 29" xfId="42279"/>
    <cellStyle name="SAPBEXexcCritical5 3 2 3" xfId="42280"/>
    <cellStyle name="SAPBEXexcCritical5 3 2 4" xfId="42281"/>
    <cellStyle name="SAPBEXexcCritical5 3 2 5" xfId="42282"/>
    <cellStyle name="SAPBEXexcCritical5 3 2 6" xfId="42283"/>
    <cellStyle name="SAPBEXexcCritical5 3 2 7" xfId="42284"/>
    <cellStyle name="SAPBEXexcCritical5 3 2 8" xfId="42285"/>
    <cellStyle name="SAPBEXexcCritical5 3 2 9" xfId="42286"/>
    <cellStyle name="SAPBEXexcCritical5 3 20" xfId="42287"/>
    <cellStyle name="SAPBEXexcCritical5 3 21" xfId="42288"/>
    <cellStyle name="SAPBEXexcCritical5 3 22" xfId="42289"/>
    <cellStyle name="SAPBEXexcCritical5 3 23" xfId="42290"/>
    <cellStyle name="SAPBEXexcCritical5 3 24" xfId="42291"/>
    <cellStyle name="SAPBEXexcCritical5 3 25" xfId="42292"/>
    <cellStyle name="SAPBEXexcCritical5 3 26" xfId="42293"/>
    <cellStyle name="SAPBEXexcCritical5 3 27" xfId="42294"/>
    <cellStyle name="SAPBEXexcCritical5 3 28" xfId="42295"/>
    <cellStyle name="SAPBEXexcCritical5 3 29" xfId="42296"/>
    <cellStyle name="SAPBEXexcCritical5 3 3" xfId="42297"/>
    <cellStyle name="SAPBEXexcCritical5 3 3 10" xfId="42298"/>
    <cellStyle name="SAPBEXexcCritical5 3 3 11" xfId="42299"/>
    <cellStyle name="SAPBEXexcCritical5 3 3 12" xfId="42300"/>
    <cellStyle name="SAPBEXexcCritical5 3 3 13" xfId="42301"/>
    <cellStyle name="SAPBEXexcCritical5 3 3 14" xfId="42302"/>
    <cellStyle name="SAPBEXexcCritical5 3 3 15" xfId="42303"/>
    <cellStyle name="SAPBEXexcCritical5 3 3 16" xfId="42304"/>
    <cellStyle name="SAPBEXexcCritical5 3 3 17" xfId="42305"/>
    <cellStyle name="SAPBEXexcCritical5 3 3 18" xfId="42306"/>
    <cellStyle name="SAPBEXexcCritical5 3 3 19" xfId="42307"/>
    <cellStyle name="SAPBEXexcCritical5 3 3 2" xfId="42308"/>
    <cellStyle name="SAPBEXexcCritical5 3 3 20" xfId="42309"/>
    <cellStyle name="SAPBEXexcCritical5 3 3 21" xfId="42310"/>
    <cellStyle name="SAPBEXexcCritical5 3 3 22" xfId="42311"/>
    <cellStyle name="SAPBEXexcCritical5 3 3 23" xfId="42312"/>
    <cellStyle name="SAPBEXexcCritical5 3 3 24" xfId="42313"/>
    <cellStyle name="SAPBEXexcCritical5 3 3 25" xfId="42314"/>
    <cellStyle name="SAPBEXexcCritical5 3 3 26" xfId="42315"/>
    <cellStyle name="SAPBEXexcCritical5 3 3 27" xfId="42316"/>
    <cellStyle name="SAPBEXexcCritical5 3 3 28" xfId="42317"/>
    <cellStyle name="SAPBEXexcCritical5 3 3 29" xfId="42318"/>
    <cellStyle name="SAPBEXexcCritical5 3 3 3" xfId="42319"/>
    <cellStyle name="SAPBEXexcCritical5 3 3 4" xfId="42320"/>
    <cellStyle name="SAPBEXexcCritical5 3 3 5" xfId="42321"/>
    <cellStyle name="SAPBEXexcCritical5 3 3 6" xfId="42322"/>
    <cellStyle name="SAPBEXexcCritical5 3 3 7" xfId="42323"/>
    <cellStyle name="SAPBEXexcCritical5 3 3 8" xfId="42324"/>
    <cellStyle name="SAPBEXexcCritical5 3 3 9" xfId="42325"/>
    <cellStyle name="SAPBEXexcCritical5 3 30" xfId="42326"/>
    <cellStyle name="SAPBEXexcCritical5 3 31" xfId="42327"/>
    <cellStyle name="SAPBEXexcCritical5 3 4" xfId="42328"/>
    <cellStyle name="SAPBEXexcCritical5 3 5" xfId="42329"/>
    <cellStyle name="SAPBEXexcCritical5 3 6" xfId="42330"/>
    <cellStyle name="SAPBEXexcCritical5 3 7" xfId="42331"/>
    <cellStyle name="SAPBEXexcCritical5 3 8" xfId="42332"/>
    <cellStyle name="SAPBEXexcCritical5 3 9" xfId="42333"/>
    <cellStyle name="SAPBEXexcCritical5 30" xfId="42334"/>
    <cellStyle name="SAPBEXexcCritical5 31" xfId="42335"/>
    <cellStyle name="SAPBEXexcCritical5 32" xfId="42336"/>
    <cellStyle name="SAPBEXexcCritical5 33" xfId="42337"/>
    <cellStyle name="SAPBEXexcCritical5 34" xfId="42338"/>
    <cellStyle name="SAPBEXexcCritical5 35" xfId="42339"/>
    <cellStyle name="SAPBEXexcCritical5 36" xfId="42340"/>
    <cellStyle name="SAPBEXexcCritical5 37" xfId="42341"/>
    <cellStyle name="SAPBEXexcCritical5 38" xfId="42342"/>
    <cellStyle name="SAPBEXexcCritical5 39" xfId="42343"/>
    <cellStyle name="SAPBEXexcCritical5 4" xfId="42344"/>
    <cellStyle name="SAPBEXexcCritical5 4 10" xfId="42345"/>
    <cellStyle name="SAPBEXexcCritical5 4 11" xfId="42346"/>
    <cellStyle name="SAPBEXexcCritical5 4 12" xfId="42347"/>
    <cellStyle name="SAPBEXexcCritical5 4 13" xfId="42348"/>
    <cellStyle name="SAPBEXexcCritical5 4 14" xfId="42349"/>
    <cellStyle name="SAPBEXexcCritical5 4 15" xfId="42350"/>
    <cellStyle name="SAPBEXexcCritical5 4 16" xfId="42351"/>
    <cellStyle name="SAPBEXexcCritical5 4 17" xfId="42352"/>
    <cellStyle name="SAPBEXexcCritical5 4 18" xfId="42353"/>
    <cellStyle name="SAPBEXexcCritical5 4 19" xfId="42354"/>
    <cellStyle name="SAPBEXexcCritical5 4 2" xfId="42355"/>
    <cellStyle name="SAPBEXexcCritical5 4 2 10" xfId="42356"/>
    <cellStyle name="SAPBEXexcCritical5 4 2 11" xfId="42357"/>
    <cellStyle name="SAPBEXexcCritical5 4 2 12" xfId="42358"/>
    <cellStyle name="SAPBEXexcCritical5 4 2 13" xfId="42359"/>
    <cellStyle name="SAPBEXexcCritical5 4 2 14" xfId="42360"/>
    <cellStyle name="SAPBEXexcCritical5 4 2 15" xfId="42361"/>
    <cellStyle name="SAPBEXexcCritical5 4 2 16" xfId="42362"/>
    <cellStyle name="SAPBEXexcCritical5 4 2 17" xfId="42363"/>
    <cellStyle name="SAPBEXexcCritical5 4 2 18" xfId="42364"/>
    <cellStyle name="SAPBEXexcCritical5 4 2 19" xfId="42365"/>
    <cellStyle name="SAPBEXexcCritical5 4 2 2" xfId="42366"/>
    <cellStyle name="SAPBEXexcCritical5 4 2 20" xfId="42367"/>
    <cellStyle name="SAPBEXexcCritical5 4 2 21" xfId="42368"/>
    <cellStyle name="SAPBEXexcCritical5 4 2 22" xfId="42369"/>
    <cellStyle name="SAPBEXexcCritical5 4 2 23" xfId="42370"/>
    <cellStyle name="SAPBEXexcCritical5 4 2 24" xfId="42371"/>
    <cellStyle name="SAPBEXexcCritical5 4 2 25" xfId="42372"/>
    <cellStyle name="SAPBEXexcCritical5 4 2 26" xfId="42373"/>
    <cellStyle name="SAPBEXexcCritical5 4 2 27" xfId="42374"/>
    <cellStyle name="SAPBEXexcCritical5 4 2 28" xfId="42375"/>
    <cellStyle name="SAPBEXexcCritical5 4 2 29" xfId="42376"/>
    <cellStyle name="SAPBEXexcCritical5 4 2 3" xfId="42377"/>
    <cellStyle name="SAPBEXexcCritical5 4 2 4" xfId="42378"/>
    <cellStyle name="SAPBEXexcCritical5 4 2 5" xfId="42379"/>
    <cellStyle name="SAPBEXexcCritical5 4 2 6" xfId="42380"/>
    <cellStyle name="SAPBEXexcCritical5 4 2 7" xfId="42381"/>
    <cellStyle name="SAPBEXexcCritical5 4 2 8" xfId="42382"/>
    <cellStyle name="SAPBEXexcCritical5 4 2 9" xfId="42383"/>
    <cellStyle name="SAPBEXexcCritical5 4 20" xfId="42384"/>
    <cellStyle name="SAPBEXexcCritical5 4 21" xfId="42385"/>
    <cellStyle name="SAPBEXexcCritical5 4 22" xfId="42386"/>
    <cellStyle name="SAPBEXexcCritical5 4 23" xfId="42387"/>
    <cellStyle name="SAPBEXexcCritical5 4 24" xfId="42388"/>
    <cellStyle name="SAPBEXexcCritical5 4 25" xfId="42389"/>
    <cellStyle name="SAPBEXexcCritical5 4 26" xfId="42390"/>
    <cellStyle name="SAPBEXexcCritical5 4 27" xfId="42391"/>
    <cellStyle name="SAPBEXexcCritical5 4 28" xfId="42392"/>
    <cellStyle name="SAPBEXexcCritical5 4 29" xfId="42393"/>
    <cellStyle name="SAPBEXexcCritical5 4 3" xfId="42394"/>
    <cellStyle name="SAPBEXexcCritical5 4 3 10" xfId="42395"/>
    <cellStyle name="SAPBEXexcCritical5 4 3 11" xfId="42396"/>
    <cellStyle name="SAPBEXexcCritical5 4 3 12" xfId="42397"/>
    <cellStyle name="SAPBEXexcCritical5 4 3 13" xfId="42398"/>
    <cellStyle name="SAPBEXexcCritical5 4 3 14" xfId="42399"/>
    <cellStyle name="SAPBEXexcCritical5 4 3 15" xfId="42400"/>
    <cellStyle name="SAPBEXexcCritical5 4 3 16" xfId="42401"/>
    <cellStyle name="SAPBEXexcCritical5 4 3 17" xfId="42402"/>
    <cellStyle name="SAPBEXexcCritical5 4 3 18" xfId="42403"/>
    <cellStyle name="SAPBEXexcCritical5 4 3 19" xfId="42404"/>
    <cellStyle name="SAPBEXexcCritical5 4 3 2" xfId="42405"/>
    <cellStyle name="SAPBEXexcCritical5 4 3 20" xfId="42406"/>
    <cellStyle name="SAPBEXexcCritical5 4 3 21" xfId="42407"/>
    <cellStyle name="SAPBEXexcCritical5 4 3 22" xfId="42408"/>
    <cellStyle name="SAPBEXexcCritical5 4 3 23" xfId="42409"/>
    <cellStyle name="SAPBEXexcCritical5 4 3 24" xfId="42410"/>
    <cellStyle name="SAPBEXexcCritical5 4 3 25" xfId="42411"/>
    <cellStyle name="SAPBEXexcCritical5 4 3 26" xfId="42412"/>
    <cellStyle name="SAPBEXexcCritical5 4 3 27" xfId="42413"/>
    <cellStyle name="SAPBEXexcCritical5 4 3 28" xfId="42414"/>
    <cellStyle name="SAPBEXexcCritical5 4 3 29" xfId="42415"/>
    <cellStyle name="SAPBEXexcCritical5 4 3 3" xfId="42416"/>
    <cellStyle name="SAPBEXexcCritical5 4 3 4" xfId="42417"/>
    <cellStyle name="SAPBEXexcCritical5 4 3 5" xfId="42418"/>
    <cellStyle name="SAPBEXexcCritical5 4 3 6" xfId="42419"/>
    <cellStyle name="SAPBEXexcCritical5 4 3 7" xfId="42420"/>
    <cellStyle name="SAPBEXexcCritical5 4 3 8" xfId="42421"/>
    <cellStyle name="SAPBEXexcCritical5 4 3 9" xfId="42422"/>
    <cellStyle name="SAPBEXexcCritical5 4 30" xfId="42423"/>
    <cellStyle name="SAPBEXexcCritical5 4 31" xfId="42424"/>
    <cellStyle name="SAPBEXexcCritical5 4 4" xfId="42425"/>
    <cellStyle name="SAPBEXexcCritical5 4 5" xfId="42426"/>
    <cellStyle name="SAPBEXexcCritical5 4 6" xfId="42427"/>
    <cellStyle name="SAPBEXexcCritical5 4 7" xfId="42428"/>
    <cellStyle name="SAPBEXexcCritical5 4 8" xfId="42429"/>
    <cellStyle name="SAPBEXexcCritical5 4 9" xfId="42430"/>
    <cellStyle name="SAPBEXexcCritical5 40" xfId="42431"/>
    <cellStyle name="SAPBEXexcCritical5 41" xfId="42432"/>
    <cellStyle name="SAPBEXexcCritical5 42" xfId="42433"/>
    <cellStyle name="SAPBEXexcCritical5 43" xfId="42434"/>
    <cellStyle name="SAPBEXexcCritical5 44" xfId="42435"/>
    <cellStyle name="SAPBEXexcCritical5 5" xfId="42436"/>
    <cellStyle name="SAPBEXexcCritical5 5 10" xfId="42437"/>
    <cellStyle name="SAPBEXexcCritical5 5 11" xfId="42438"/>
    <cellStyle name="SAPBEXexcCritical5 5 12" xfId="42439"/>
    <cellStyle name="SAPBEXexcCritical5 5 13" xfId="42440"/>
    <cellStyle name="SAPBEXexcCritical5 5 14" xfId="42441"/>
    <cellStyle name="SAPBEXexcCritical5 5 15" xfId="42442"/>
    <cellStyle name="SAPBEXexcCritical5 5 16" xfId="42443"/>
    <cellStyle name="SAPBEXexcCritical5 5 17" xfId="42444"/>
    <cellStyle name="SAPBEXexcCritical5 5 18" xfId="42445"/>
    <cellStyle name="SAPBEXexcCritical5 5 19" xfId="42446"/>
    <cellStyle name="SAPBEXexcCritical5 5 2" xfId="42447"/>
    <cellStyle name="SAPBEXexcCritical5 5 2 10" xfId="42448"/>
    <cellStyle name="SAPBEXexcCritical5 5 2 11" xfId="42449"/>
    <cellStyle name="SAPBEXexcCritical5 5 2 12" xfId="42450"/>
    <cellStyle name="SAPBEXexcCritical5 5 2 13" xfId="42451"/>
    <cellStyle name="SAPBEXexcCritical5 5 2 14" xfId="42452"/>
    <cellStyle name="SAPBEXexcCritical5 5 2 15" xfId="42453"/>
    <cellStyle name="SAPBEXexcCritical5 5 2 16" xfId="42454"/>
    <cellStyle name="SAPBEXexcCritical5 5 2 17" xfId="42455"/>
    <cellStyle name="SAPBEXexcCritical5 5 2 18" xfId="42456"/>
    <cellStyle name="SAPBEXexcCritical5 5 2 19" xfId="42457"/>
    <cellStyle name="SAPBEXexcCritical5 5 2 2" xfId="42458"/>
    <cellStyle name="SAPBEXexcCritical5 5 2 20" xfId="42459"/>
    <cellStyle name="SAPBEXexcCritical5 5 2 21" xfId="42460"/>
    <cellStyle name="SAPBEXexcCritical5 5 2 22" xfId="42461"/>
    <cellStyle name="SAPBEXexcCritical5 5 2 23" xfId="42462"/>
    <cellStyle name="SAPBEXexcCritical5 5 2 24" xfId="42463"/>
    <cellStyle name="SAPBEXexcCritical5 5 2 25" xfId="42464"/>
    <cellStyle name="SAPBEXexcCritical5 5 2 26" xfId="42465"/>
    <cellStyle name="SAPBEXexcCritical5 5 2 27" xfId="42466"/>
    <cellStyle name="SAPBEXexcCritical5 5 2 28" xfId="42467"/>
    <cellStyle name="SAPBEXexcCritical5 5 2 29" xfId="42468"/>
    <cellStyle name="SAPBEXexcCritical5 5 2 3" xfId="42469"/>
    <cellStyle name="SAPBEXexcCritical5 5 2 4" xfId="42470"/>
    <cellStyle name="SAPBEXexcCritical5 5 2 5" xfId="42471"/>
    <cellStyle name="SAPBEXexcCritical5 5 2 6" xfId="42472"/>
    <cellStyle name="SAPBEXexcCritical5 5 2 7" xfId="42473"/>
    <cellStyle name="SAPBEXexcCritical5 5 2 8" xfId="42474"/>
    <cellStyle name="SAPBEXexcCritical5 5 2 9" xfId="42475"/>
    <cellStyle name="SAPBEXexcCritical5 5 20" xfId="42476"/>
    <cellStyle name="SAPBEXexcCritical5 5 21" xfId="42477"/>
    <cellStyle name="SAPBEXexcCritical5 5 22" xfId="42478"/>
    <cellStyle name="SAPBEXexcCritical5 5 23" xfId="42479"/>
    <cellStyle name="SAPBEXexcCritical5 5 24" xfId="42480"/>
    <cellStyle name="SAPBEXexcCritical5 5 25" xfId="42481"/>
    <cellStyle name="SAPBEXexcCritical5 5 26" xfId="42482"/>
    <cellStyle name="SAPBEXexcCritical5 5 27" xfId="42483"/>
    <cellStyle name="SAPBEXexcCritical5 5 28" xfId="42484"/>
    <cellStyle name="SAPBEXexcCritical5 5 29" xfId="42485"/>
    <cellStyle name="SAPBEXexcCritical5 5 3" xfId="42486"/>
    <cellStyle name="SAPBEXexcCritical5 5 30" xfId="42487"/>
    <cellStyle name="SAPBEXexcCritical5 5 4" xfId="42488"/>
    <cellStyle name="SAPBEXexcCritical5 5 5" xfId="42489"/>
    <cellStyle name="SAPBEXexcCritical5 5 6" xfId="42490"/>
    <cellStyle name="SAPBEXexcCritical5 5 7" xfId="42491"/>
    <cellStyle name="SAPBEXexcCritical5 5 8" xfId="42492"/>
    <cellStyle name="SAPBEXexcCritical5 5 9" xfId="42493"/>
    <cellStyle name="SAPBEXexcCritical5 6" xfId="42494"/>
    <cellStyle name="SAPBEXexcCritical5 6 10" xfId="42495"/>
    <cellStyle name="SAPBEXexcCritical5 6 11" xfId="42496"/>
    <cellStyle name="SAPBEXexcCritical5 6 12" xfId="42497"/>
    <cellStyle name="SAPBEXexcCritical5 6 13" xfId="42498"/>
    <cellStyle name="SAPBEXexcCritical5 6 14" xfId="42499"/>
    <cellStyle name="SAPBEXexcCritical5 6 15" xfId="42500"/>
    <cellStyle name="SAPBEXexcCritical5 6 16" xfId="42501"/>
    <cellStyle name="SAPBEXexcCritical5 6 17" xfId="42502"/>
    <cellStyle name="SAPBEXexcCritical5 6 18" xfId="42503"/>
    <cellStyle name="SAPBEXexcCritical5 6 19" xfId="42504"/>
    <cellStyle name="SAPBEXexcCritical5 6 2" xfId="42505"/>
    <cellStyle name="SAPBEXexcCritical5 6 2 10" xfId="42506"/>
    <cellStyle name="SAPBEXexcCritical5 6 2 11" xfId="42507"/>
    <cellStyle name="SAPBEXexcCritical5 6 2 12" xfId="42508"/>
    <cellStyle name="SAPBEXexcCritical5 6 2 13" xfId="42509"/>
    <cellStyle name="SAPBEXexcCritical5 6 2 14" xfId="42510"/>
    <cellStyle name="SAPBEXexcCritical5 6 2 15" xfId="42511"/>
    <cellStyle name="SAPBEXexcCritical5 6 2 16" xfId="42512"/>
    <cellStyle name="SAPBEXexcCritical5 6 2 17" xfId="42513"/>
    <cellStyle name="SAPBEXexcCritical5 6 2 18" xfId="42514"/>
    <cellStyle name="SAPBEXexcCritical5 6 2 19" xfId="42515"/>
    <cellStyle name="SAPBEXexcCritical5 6 2 2" xfId="42516"/>
    <cellStyle name="SAPBEXexcCritical5 6 2 20" xfId="42517"/>
    <cellStyle name="SAPBEXexcCritical5 6 2 21" xfId="42518"/>
    <cellStyle name="SAPBEXexcCritical5 6 2 22" xfId="42519"/>
    <cellStyle name="SAPBEXexcCritical5 6 2 23" xfId="42520"/>
    <cellStyle name="SAPBEXexcCritical5 6 2 24" xfId="42521"/>
    <cellStyle name="SAPBEXexcCritical5 6 2 25" xfId="42522"/>
    <cellStyle name="SAPBEXexcCritical5 6 2 26" xfId="42523"/>
    <cellStyle name="SAPBEXexcCritical5 6 2 27" xfId="42524"/>
    <cellStyle name="SAPBEXexcCritical5 6 2 28" xfId="42525"/>
    <cellStyle name="SAPBEXexcCritical5 6 2 29" xfId="42526"/>
    <cellStyle name="SAPBEXexcCritical5 6 2 3" xfId="42527"/>
    <cellStyle name="SAPBEXexcCritical5 6 2 4" xfId="42528"/>
    <cellStyle name="SAPBEXexcCritical5 6 2 5" xfId="42529"/>
    <cellStyle name="SAPBEXexcCritical5 6 2 6" xfId="42530"/>
    <cellStyle name="SAPBEXexcCritical5 6 2 7" xfId="42531"/>
    <cellStyle name="SAPBEXexcCritical5 6 2 8" xfId="42532"/>
    <cellStyle name="SAPBEXexcCritical5 6 2 9" xfId="42533"/>
    <cellStyle name="SAPBEXexcCritical5 6 20" xfId="42534"/>
    <cellStyle name="SAPBEXexcCritical5 6 21" xfId="42535"/>
    <cellStyle name="SAPBEXexcCritical5 6 22" xfId="42536"/>
    <cellStyle name="SAPBEXexcCritical5 6 23" xfId="42537"/>
    <cellStyle name="SAPBEXexcCritical5 6 24" xfId="42538"/>
    <cellStyle name="SAPBEXexcCritical5 6 25" xfId="42539"/>
    <cellStyle name="SAPBEXexcCritical5 6 26" xfId="42540"/>
    <cellStyle name="SAPBEXexcCritical5 6 27" xfId="42541"/>
    <cellStyle name="SAPBEXexcCritical5 6 28" xfId="42542"/>
    <cellStyle name="SAPBEXexcCritical5 6 29" xfId="42543"/>
    <cellStyle name="SAPBEXexcCritical5 6 3" xfId="42544"/>
    <cellStyle name="SAPBEXexcCritical5 6 30" xfId="42545"/>
    <cellStyle name="SAPBEXexcCritical5 6 4" xfId="42546"/>
    <cellStyle name="SAPBEXexcCritical5 6 5" xfId="42547"/>
    <cellStyle name="SAPBEXexcCritical5 6 6" xfId="42548"/>
    <cellStyle name="SAPBEXexcCritical5 6 7" xfId="42549"/>
    <cellStyle name="SAPBEXexcCritical5 6 8" xfId="42550"/>
    <cellStyle name="SAPBEXexcCritical5 6 9" xfId="42551"/>
    <cellStyle name="SAPBEXexcCritical5 7" xfId="42552"/>
    <cellStyle name="SAPBEXexcCritical5 7 10" xfId="42553"/>
    <cellStyle name="SAPBEXexcCritical5 7 11" xfId="42554"/>
    <cellStyle name="SAPBEXexcCritical5 7 12" xfId="42555"/>
    <cellStyle name="SAPBEXexcCritical5 7 13" xfId="42556"/>
    <cellStyle name="SAPBEXexcCritical5 7 14" xfId="42557"/>
    <cellStyle name="SAPBEXexcCritical5 7 15" xfId="42558"/>
    <cellStyle name="SAPBEXexcCritical5 7 16" xfId="42559"/>
    <cellStyle name="SAPBEXexcCritical5 7 17" xfId="42560"/>
    <cellStyle name="SAPBEXexcCritical5 7 18" xfId="42561"/>
    <cellStyle name="SAPBEXexcCritical5 7 19" xfId="42562"/>
    <cellStyle name="SAPBEXexcCritical5 7 2" xfId="42563"/>
    <cellStyle name="SAPBEXexcCritical5 7 2 10" xfId="42564"/>
    <cellStyle name="SAPBEXexcCritical5 7 2 11" xfId="42565"/>
    <cellStyle name="SAPBEXexcCritical5 7 2 12" xfId="42566"/>
    <cellStyle name="SAPBEXexcCritical5 7 2 13" xfId="42567"/>
    <cellStyle name="SAPBEXexcCritical5 7 2 14" xfId="42568"/>
    <cellStyle name="SAPBEXexcCritical5 7 2 15" xfId="42569"/>
    <cellStyle name="SAPBEXexcCritical5 7 2 16" xfId="42570"/>
    <cellStyle name="SAPBEXexcCritical5 7 2 17" xfId="42571"/>
    <cellStyle name="SAPBEXexcCritical5 7 2 18" xfId="42572"/>
    <cellStyle name="SAPBEXexcCritical5 7 2 19" xfId="42573"/>
    <cellStyle name="SAPBEXexcCritical5 7 2 2" xfId="42574"/>
    <cellStyle name="SAPBEXexcCritical5 7 2 20" xfId="42575"/>
    <cellStyle name="SAPBEXexcCritical5 7 2 21" xfId="42576"/>
    <cellStyle name="SAPBEXexcCritical5 7 2 22" xfId="42577"/>
    <cellStyle name="SAPBEXexcCritical5 7 2 23" xfId="42578"/>
    <cellStyle name="SAPBEXexcCritical5 7 2 24" xfId="42579"/>
    <cellStyle name="SAPBEXexcCritical5 7 2 25" xfId="42580"/>
    <cellStyle name="SAPBEXexcCritical5 7 2 26" xfId="42581"/>
    <cellStyle name="SAPBEXexcCritical5 7 2 27" xfId="42582"/>
    <cellStyle name="SAPBEXexcCritical5 7 2 28" xfId="42583"/>
    <cellStyle name="SAPBEXexcCritical5 7 2 29" xfId="42584"/>
    <cellStyle name="SAPBEXexcCritical5 7 2 3" xfId="42585"/>
    <cellStyle name="SAPBEXexcCritical5 7 2 4" xfId="42586"/>
    <cellStyle name="SAPBEXexcCritical5 7 2 5" xfId="42587"/>
    <cellStyle name="SAPBEXexcCritical5 7 2 6" xfId="42588"/>
    <cellStyle name="SAPBEXexcCritical5 7 2 7" xfId="42589"/>
    <cellStyle name="SAPBEXexcCritical5 7 2 8" xfId="42590"/>
    <cellStyle name="SAPBEXexcCritical5 7 2 9" xfId="42591"/>
    <cellStyle name="SAPBEXexcCritical5 7 20" xfId="42592"/>
    <cellStyle name="SAPBEXexcCritical5 7 21" xfId="42593"/>
    <cellStyle name="SAPBEXexcCritical5 7 22" xfId="42594"/>
    <cellStyle name="SAPBEXexcCritical5 7 23" xfId="42595"/>
    <cellStyle name="SAPBEXexcCritical5 7 24" xfId="42596"/>
    <cellStyle name="SAPBEXexcCritical5 7 25" xfId="42597"/>
    <cellStyle name="SAPBEXexcCritical5 7 26" xfId="42598"/>
    <cellStyle name="SAPBEXexcCritical5 7 27" xfId="42599"/>
    <cellStyle name="SAPBEXexcCritical5 7 28" xfId="42600"/>
    <cellStyle name="SAPBEXexcCritical5 7 29" xfId="42601"/>
    <cellStyle name="SAPBEXexcCritical5 7 3" xfId="42602"/>
    <cellStyle name="SAPBEXexcCritical5 7 30" xfId="42603"/>
    <cellStyle name="SAPBEXexcCritical5 7 4" xfId="42604"/>
    <cellStyle name="SAPBEXexcCritical5 7 5" xfId="42605"/>
    <cellStyle name="SAPBEXexcCritical5 7 6" xfId="42606"/>
    <cellStyle name="SAPBEXexcCritical5 7 7" xfId="42607"/>
    <cellStyle name="SAPBEXexcCritical5 7 8" xfId="42608"/>
    <cellStyle name="SAPBEXexcCritical5 7 9" xfId="42609"/>
    <cellStyle name="SAPBEXexcCritical5 8" xfId="42610"/>
    <cellStyle name="SAPBEXexcCritical5 8 10" xfId="42611"/>
    <cellStyle name="SAPBEXexcCritical5 8 11" xfId="42612"/>
    <cellStyle name="SAPBEXexcCritical5 8 12" xfId="42613"/>
    <cellStyle name="SAPBEXexcCritical5 8 13" xfId="42614"/>
    <cellStyle name="SAPBEXexcCritical5 8 14" xfId="42615"/>
    <cellStyle name="SAPBEXexcCritical5 8 15" xfId="42616"/>
    <cellStyle name="SAPBEXexcCritical5 8 16" xfId="42617"/>
    <cellStyle name="SAPBEXexcCritical5 8 17" xfId="42618"/>
    <cellStyle name="SAPBEXexcCritical5 8 18" xfId="42619"/>
    <cellStyle name="SAPBEXexcCritical5 8 19" xfId="42620"/>
    <cellStyle name="SAPBEXexcCritical5 8 2" xfId="42621"/>
    <cellStyle name="SAPBEXexcCritical5 8 2 10" xfId="42622"/>
    <cellStyle name="SAPBEXexcCritical5 8 2 11" xfId="42623"/>
    <cellStyle name="SAPBEXexcCritical5 8 2 12" xfId="42624"/>
    <cellStyle name="SAPBEXexcCritical5 8 2 13" xfId="42625"/>
    <cellStyle name="SAPBEXexcCritical5 8 2 14" xfId="42626"/>
    <cellStyle name="SAPBEXexcCritical5 8 2 15" xfId="42627"/>
    <cellStyle name="SAPBEXexcCritical5 8 2 16" xfId="42628"/>
    <cellStyle name="SAPBEXexcCritical5 8 2 17" xfId="42629"/>
    <cellStyle name="SAPBEXexcCritical5 8 2 18" xfId="42630"/>
    <cellStyle name="SAPBEXexcCritical5 8 2 19" xfId="42631"/>
    <cellStyle name="SAPBEXexcCritical5 8 2 2" xfId="42632"/>
    <cellStyle name="SAPBEXexcCritical5 8 2 20" xfId="42633"/>
    <cellStyle name="SAPBEXexcCritical5 8 2 21" xfId="42634"/>
    <cellStyle name="SAPBEXexcCritical5 8 2 22" xfId="42635"/>
    <cellStyle name="SAPBEXexcCritical5 8 2 23" xfId="42636"/>
    <cellStyle name="SAPBEXexcCritical5 8 2 24" xfId="42637"/>
    <cellStyle name="SAPBEXexcCritical5 8 2 25" xfId="42638"/>
    <cellStyle name="SAPBEXexcCritical5 8 2 26" xfId="42639"/>
    <cellStyle name="SAPBEXexcCritical5 8 2 27" xfId="42640"/>
    <cellStyle name="SAPBEXexcCritical5 8 2 28" xfId="42641"/>
    <cellStyle name="SAPBEXexcCritical5 8 2 29" xfId="42642"/>
    <cellStyle name="SAPBEXexcCritical5 8 2 3" xfId="42643"/>
    <cellStyle name="SAPBEXexcCritical5 8 2 4" xfId="42644"/>
    <cellStyle name="SAPBEXexcCritical5 8 2 5" xfId="42645"/>
    <cellStyle name="SAPBEXexcCritical5 8 2 6" xfId="42646"/>
    <cellStyle name="SAPBEXexcCritical5 8 2 7" xfId="42647"/>
    <cellStyle name="SAPBEXexcCritical5 8 2 8" xfId="42648"/>
    <cellStyle name="SAPBEXexcCritical5 8 2 9" xfId="42649"/>
    <cellStyle name="SAPBEXexcCritical5 8 20" xfId="42650"/>
    <cellStyle name="SAPBEXexcCritical5 8 21" xfId="42651"/>
    <cellStyle name="SAPBEXexcCritical5 8 22" xfId="42652"/>
    <cellStyle name="SAPBEXexcCritical5 8 23" xfId="42653"/>
    <cellStyle name="SAPBEXexcCritical5 8 24" xfId="42654"/>
    <cellStyle name="SAPBEXexcCritical5 8 25" xfId="42655"/>
    <cellStyle name="SAPBEXexcCritical5 8 26" xfId="42656"/>
    <cellStyle name="SAPBEXexcCritical5 8 27" xfId="42657"/>
    <cellStyle name="SAPBEXexcCritical5 8 28" xfId="42658"/>
    <cellStyle name="SAPBEXexcCritical5 8 29" xfId="42659"/>
    <cellStyle name="SAPBEXexcCritical5 8 3" xfId="42660"/>
    <cellStyle name="SAPBEXexcCritical5 8 30" xfId="42661"/>
    <cellStyle name="SAPBEXexcCritical5 8 4" xfId="42662"/>
    <cellStyle name="SAPBEXexcCritical5 8 5" xfId="42663"/>
    <cellStyle name="SAPBEXexcCritical5 8 6" xfId="42664"/>
    <cellStyle name="SAPBEXexcCritical5 8 7" xfId="42665"/>
    <cellStyle name="SAPBEXexcCritical5 8 8" xfId="42666"/>
    <cellStyle name="SAPBEXexcCritical5 8 9" xfId="42667"/>
    <cellStyle name="SAPBEXexcCritical5 9" xfId="42668"/>
    <cellStyle name="SAPBEXexcCritical5 9 10" xfId="42669"/>
    <cellStyle name="SAPBEXexcCritical5 9 11" xfId="42670"/>
    <cellStyle name="SAPBEXexcCritical5 9 12" xfId="42671"/>
    <cellStyle name="SAPBEXexcCritical5 9 13" xfId="42672"/>
    <cellStyle name="SAPBEXexcCritical5 9 14" xfId="42673"/>
    <cellStyle name="SAPBEXexcCritical5 9 15" xfId="42674"/>
    <cellStyle name="SAPBEXexcCritical5 9 16" xfId="42675"/>
    <cellStyle name="SAPBEXexcCritical5 9 17" xfId="42676"/>
    <cellStyle name="SAPBEXexcCritical5 9 18" xfId="42677"/>
    <cellStyle name="SAPBEXexcCritical5 9 19" xfId="42678"/>
    <cellStyle name="SAPBEXexcCritical5 9 2" xfId="42679"/>
    <cellStyle name="SAPBEXexcCritical5 9 2 10" xfId="42680"/>
    <cellStyle name="SAPBEXexcCritical5 9 2 11" xfId="42681"/>
    <cellStyle name="SAPBEXexcCritical5 9 2 12" xfId="42682"/>
    <cellStyle name="SAPBEXexcCritical5 9 2 13" xfId="42683"/>
    <cellStyle name="SAPBEXexcCritical5 9 2 14" xfId="42684"/>
    <cellStyle name="SAPBEXexcCritical5 9 2 15" xfId="42685"/>
    <cellStyle name="SAPBEXexcCritical5 9 2 16" xfId="42686"/>
    <cellStyle name="SAPBEXexcCritical5 9 2 17" xfId="42687"/>
    <cellStyle name="SAPBEXexcCritical5 9 2 18" xfId="42688"/>
    <cellStyle name="SAPBEXexcCritical5 9 2 19" xfId="42689"/>
    <cellStyle name="SAPBEXexcCritical5 9 2 2" xfId="42690"/>
    <cellStyle name="SAPBEXexcCritical5 9 2 20" xfId="42691"/>
    <cellStyle name="SAPBEXexcCritical5 9 2 21" xfId="42692"/>
    <cellStyle name="SAPBEXexcCritical5 9 2 22" xfId="42693"/>
    <cellStyle name="SAPBEXexcCritical5 9 2 23" xfId="42694"/>
    <cellStyle name="SAPBEXexcCritical5 9 2 24" xfId="42695"/>
    <cellStyle name="SAPBEXexcCritical5 9 2 25" xfId="42696"/>
    <cellStyle name="SAPBEXexcCritical5 9 2 26" xfId="42697"/>
    <cellStyle name="SAPBEXexcCritical5 9 2 27" xfId="42698"/>
    <cellStyle name="SAPBEXexcCritical5 9 2 28" xfId="42699"/>
    <cellStyle name="SAPBEXexcCritical5 9 2 29" xfId="42700"/>
    <cellStyle name="SAPBEXexcCritical5 9 2 3" xfId="42701"/>
    <cellStyle name="SAPBEXexcCritical5 9 2 4" xfId="42702"/>
    <cellStyle name="SAPBEXexcCritical5 9 2 5" xfId="42703"/>
    <cellStyle name="SAPBEXexcCritical5 9 2 6" xfId="42704"/>
    <cellStyle name="SAPBEXexcCritical5 9 2 7" xfId="42705"/>
    <cellStyle name="SAPBEXexcCritical5 9 2 8" xfId="42706"/>
    <cellStyle name="SAPBEXexcCritical5 9 2 9" xfId="42707"/>
    <cellStyle name="SAPBEXexcCritical5 9 20" xfId="42708"/>
    <cellStyle name="SAPBEXexcCritical5 9 21" xfId="42709"/>
    <cellStyle name="SAPBEXexcCritical5 9 22" xfId="42710"/>
    <cellStyle name="SAPBEXexcCritical5 9 23" xfId="42711"/>
    <cellStyle name="SAPBEXexcCritical5 9 24" xfId="42712"/>
    <cellStyle name="SAPBEXexcCritical5 9 25" xfId="42713"/>
    <cellStyle name="SAPBEXexcCritical5 9 26" xfId="42714"/>
    <cellStyle name="SAPBEXexcCritical5 9 27" xfId="42715"/>
    <cellStyle name="SAPBEXexcCritical5 9 28" xfId="42716"/>
    <cellStyle name="SAPBEXexcCritical5 9 29" xfId="42717"/>
    <cellStyle name="SAPBEXexcCritical5 9 3" xfId="42718"/>
    <cellStyle name="SAPBEXexcCritical5 9 30" xfId="42719"/>
    <cellStyle name="SAPBEXexcCritical5 9 4" xfId="42720"/>
    <cellStyle name="SAPBEXexcCritical5 9 5" xfId="42721"/>
    <cellStyle name="SAPBEXexcCritical5 9 6" xfId="42722"/>
    <cellStyle name="SAPBEXexcCritical5 9 7" xfId="42723"/>
    <cellStyle name="SAPBEXexcCritical5 9 8" xfId="42724"/>
    <cellStyle name="SAPBEXexcCritical5 9 9" xfId="42725"/>
    <cellStyle name="SAPBEXexcCritical6" xfId="42726"/>
    <cellStyle name="SAPBEXexcCritical6 10" xfId="42727"/>
    <cellStyle name="SAPBEXexcCritical6 10 10" xfId="42728"/>
    <cellStyle name="SAPBEXexcCritical6 10 11" xfId="42729"/>
    <cellStyle name="SAPBEXexcCritical6 10 12" xfId="42730"/>
    <cellStyle name="SAPBEXexcCritical6 10 13" xfId="42731"/>
    <cellStyle name="SAPBEXexcCritical6 10 14" xfId="42732"/>
    <cellStyle name="SAPBEXexcCritical6 10 15" xfId="42733"/>
    <cellStyle name="SAPBEXexcCritical6 10 16" xfId="42734"/>
    <cellStyle name="SAPBEXexcCritical6 10 17" xfId="42735"/>
    <cellStyle name="SAPBEXexcCritical6 10 18" xfId="42736"/>
    <cellStyle name="SAPBEXexcCritical6 10 19" xfId="42737"/>
    <cellStyle name="SAPBEXexcCritical6 10 2" xfId="42738"/>
    <cellStyle name="SAPBEXexcCritical6 10 2 10" xfId="42739"/>
    <cellStyle name="SAPBEXexcCritical6 10 2 11" xfId="42740"/>
    <cellStyle name="SAPBEXexcCritical6 10 2 12" xfId="42741"/>
    <cellStyle name="SAPBEXexcCritical6 10 2 13" xfId="42742"/>
    <cellStyle name="SAPBEXexcCritical6 10 2 14" xfId="42743"/>
    <cellStyle name="SAPBEXexcCritical6 10 2 15" xfId="42744"/>
    <cellStyle name="SAPBEXexcCritical6 10 2 16" xfId="42745"/>
    <cellStyle name="SAPBEXexcCritical6 10 2 17" xfId="42746"/>
    <cellStyle name="SAPBEXexcCritical6 10 2 18" xfId="42747"/>
    <cellStyle name="SAPBEXexcCritical6 10 2 19" xfId="42748"/>
    <cellStyle name="SAPBEXexcCritical6 10 2 2" xfId="42749"/>
    <cellStyle name="SAPBEXexcCritical6 10 2 20" xfId="42750"/>
    <cellStyle name="SAPBEXexcCritical6 10 2 21" xfId="42751"/>
    <cellStyle name="SAPBEXexcCritical6 10 2 22" xfId="42752"/>
    <cellStyle name="SAPBEXexcCritical6 10 2 23" xfId="42753"/>
    <cellStyle name="SAPBEXexcCritical6 10 2 24" xfId="42754"/>
    <cellStyle name="SAPBEXexcCritical6 10 2 25" xfId="42755"/>
    <cellStyle name="SAPBEXexcCritical6 10 2 26" xfId="42756"/>
    <cellStyle name="SAPBEXexcCritical6 10 2 27" xfId="42757"/>
    <cellStyle name="SAPBEXexcCritical6 10 2 28" xfId="42758"/>
    <cellStyle name="SAPBEXexcCritical6 10 2 29" xfId="42759"/>
    <cellStyle name="SAPBEXexcCritical6 10 2 3" xfId="42760"/>
    <cellStyle name="SAPBEXexcCritical6 10 2 4" xfId="42761"/>
    <cellStyle name="SAPBEXexcCritical6 10 2 5" xfId="42762"/>
    <cellStyle name="SAPBEXexcCritical6 10 2 6" xfId="42763"/>
    <cellStyle name="SAPBEXexcCritical6 10 2 7" xfId="42764"/>
    <cellStyle name="SAPBEXexcCritical6 10 2 8" xfId="42765"/>
    <cellStyle name="SAPBEXexcCritical6 10 2 9" xfId="42766"/>
    <cellStyle name="SAPBEXexcCritical6 10 20" xfId="42767"/>
    <cellStyle name="SAPBEXexcCritical6 10 21" xfId="42768"/>
    <cellStyle name="SAPBEXexcCritical6 10 22" xfId="42769"/>
    <cellStyle name="SAPBEXexcCritical6 10 23" xfId="42770"/>
    <cellStyle name="SAPBEXexcCritical6 10 24" xfId="42771"/>
    <cellStyle name="SAPBEXexcCritical6 10 25" xfId="42772"/>
    <cellStyle name="SAPBEXexcCritical6 10 26" xfId="42773"/>
    <cellStyle name="SAPBEXexcCritical6 10 27" xfId="42774"/>
    <cellStyle name="SAPBEXexcCritical6 10 28" xfId="42775"/>
    <cellStyle name="SAPBEXexcCritical6 10 29" xfId="42776"/>
    <cellStyle name="SAPBEXexcCritical6 10 3" xfId="42777"/>
    <cellStyle name="SAPBEXexcCritical6 10 30" xfId="42778"/>
    <cellStyle name="SAPBEXexcCritical6 10 4" xfId="42779"/>
    <cellStyle name="SAPBEXexcCritical6 10 5" xfId="42780"/>
    <cellStyle name="SAPBEXexcCritical6 10 6" xfId="42781"/>
    <cellStyle name="SAPBEXexcCritical6 10 7" xfId="42782"/>
    <cellStyle name="SAPBEXexcCritical6 10 8" xfId="42783"/>
    <cellStyle name="SAPBEXexcCritical6 10 9" xfId="42784"/>
    <cellStyle name="SAPBEXexcCritical6 11" xfId="42785"/>
    <cellStyle name="SAPBEXexcCritical6 11 10" xfId="42786"/>
    <cellStyle name="SAPBEXexcCritical6 11 11" xfId="42787"/>
    <cellStyle name="SAPBEXexcCritical6 11 12" xfId="42788"/>
    <cellStyle name="SAPBEXexcCritical6 11 13" xfId="42789"/>
    <cellStyle name="SAPBEXexcCritical6 11 14" xfId="42790"/>
    <cellStyle name="SAPBEXexcCritical6 11 15" xfId="42791"/>
    <cellStyle name="SAPBEXexcCritical6 11 16" xfId="42792"/>
    <cellStyle name="SAPBEXexcCritical6 11 17" xfId="42793"/>
    <cellStyle name="SAPBEXexcCritical6 11 18" xfId="42794"/>
    <cellStyle name="SAPBEXexcCritical6 11 19" xfId="42795"/>
    <cellStyle name="SAPBEXexcCritical6 11 2" xfId="42796"/>
    <cellStyle name="SAPBEXexcCritical6 11 2 10" xfId="42797"/>
    <cellStyle name="SAPBEXexcCritical6 11 2 11" xfId="42798"/>
    <cellStyle name="SAPBEXexcCritical6 11 2 12" xfId="42799"/>
    <cellStyle name="SAPBEXexcCritical6 11 2 13" xfId="42800"/>
    <cellStyle name="SAPBEXexcCritical6 11 2 14" xfId="42801"/>
    <cellStyle name="SAPBEXexcCritical6 11 2 15" xfId="42802"/>
    <cellStyle name="SAPBEXexcCritical6 11 2 16" xfId="42803"/>
    <cellStyle name="SAPBEXexcCritical6 11 2 17" xfId="42804"/>
    <cellStyle name="SAPBEXexcCritical6 11 2 18" xfId="42805"/>
    <cellStyle name="SAPBEXexcCritical6 11 2 19" xfId="42806"/>
    <cellStyle name="SAPBEXexcCritical6 11 2 2" xfId="42807"/>
    <cellStyle name="SAPBEXexcCritical6 11 2 20" xfId="42808"/>
    <cellStyle name="SAPBEXexcCritical6 11 2 21" xfId="42809"/>
    <cellStyle name="SAPBEXexcCritical6 11 2 22" xfId="42810"/>
    <cellStyle name="SAPBEXexcCritical6 11 2 23" xfId="42811"/>
    <cellStyle name="SAPBEXexcCritical6 11 2 24" xfId="42812"/>
    <cellStyle name="SAPBEXexcCritical6 11 2 25" xfId="42813"/>
    <cellStyle name="SAPBEXexcCritical6 11 2 26" xfId="42814"/>
    <cellStyle name="SAPBEXexcCritical6 11 2 27" xfId="42815"/>
    <cellStyle name="SAPBEXexcCritical6 11 2 28" xfId="42816"/>
    <cellStyle name="SAPBEXexcCritical6 11 2 29" xfId="42817"/>
    <cellStyle name="SAPBEXexcCritical6 11 2 3" xfId="42818"/>
    <cellStyle name="SAPBEXexcCritical6 11 2 4" xfId="42819"/>
    <cellStyle name="SAPBEXexcCritical6 11 2 5" xfId="42820"/>
    <cellStyle name="SAPBEXexcCritical6 11 2 6" xfId="42821"/>
    <cellStyle name="SAPBEXexcCritical6 11 2 7" xfId="42822"/>
    <cellStyle name="SAPBEXexcCritical6 11 2 8" xfId="42823"/>
    <cellStyle name="SAPBEXexcCritical6 11 2 9" xfId="42824"/>
    <cellStyle name="SAPBEXexcCritical6 11 20" xfId="42825"/>
    <cellStyle name="SAPBEXexcCritical6 11 21" xfId="42826"/>
    <cellStyle name="SAPBEXexcCritical6 11 22" xfId="42827"/>
    <cellStyle name="SAPBEXexcCritical6 11 23" xfId="42828"/>
    <cellStyle name="SAPBEXexcCritical6 11 24" xfId="42829"/>
    <cellStyle name="SAPBEXexcCritical6 11 25" xfId="42830"/>
    <cellStyle name="SAPBEXexcCritical6 11 26" xfId="42831"/>
    <cellStyle name="SAPBEXexcCritical6 11 27" xfId="42832"/>
    <cellStyle name="SAPBEXexcCritical6 11 28" xfId="42833"/>
    <cellStyle name="SAPBEXexcCritical6 11 29" xfId="42834"/>
    <cellStyle name="SAPBEXexcCritical6 11 3" xfId="42835"/>
    <cellStyle name="SAPBEXexcCritical6 11 30" xfId="42836"/>
    <cellStyle name="SAPBEXexcCritical6 11 4" xfId="42837"/>
    <cellStyle name="SAPBEXexcCritical6 11 5" xfId="42838"/>
    <cellStyle name="SAPBEXexcCritical6 11 6" xfId="42839"/>
    <cellStyle name="SAPBEXexcCritical6 11 7" xfId="42840"/>
    <cellStyle name="SAPBEXexcCritical6 11 8" xfId="42841"/>
    <cellStyle name="SAPBEXexcCritical6 11 9" xfId="42842"/>
    <cellStyle name="SAPBEXexcCritical6 12" xfId="42843"/>
    <cellStyle name="SAPBEXexcCritical6 12 10" xfId="42844"/>
    <cellStyle name="SAPBEXexcCritical6 12 11" xfId="42845"/>
    <cellStyle name="SAPBEXexcCritical6 12 12" xfId="42846"/>
    <cellStyle name="SAPBEXexcCritical6 12 13" xfId="42847"/>
    <cellStyle name="SAPBEXexcCritical6 12 14" xfId="42848"/>
    <cellStyle name="SAPBEXexcCritical6 12 15" xfId="42849"/>
    <cellStyle name="SAPBEXexcCritical6 12 16" xfId="42850"/>
    <cellStyle name="SAPBEXexcCritical6 12 17" xfId="42851"/>
    <cellStyle name="SAPBEXexcCritical6 12 18" xfId="42852"/>
    <cellStyle name="SAPBEXexcCritical6 12 19" xfId="42853"/>
    <cellStyle name="SAPBEXexcCritical6 12 2" xfId="42854"/>
    <cellStyle name="SAPBEXexcCritical6 12 2 10" xfId="42855"/>
    <cellStyle name="SAPBEXexcCritical6 12 2 11" xfId="42856"/>
    <cellStyle name="SAPBEXexcCritical6 12 2 12" xfId="42857"/>
    <cellStyle name="SAPBEXexcCritical6 12 2 13" xfId="42858"/>
    <cellStyle name="SAPBEXexcCritical6 12 2 14" xfId="42859"/>
    <cellStyle name="SAPBEXexcCritical6 12 2 15" xfId="42860"/>
    <cellStyle name="SAPBEXexcCritical6 12 2 16" xfId="42861"/>
    <cellStyle name="SAPBEXexcCritical6 12 2 17" xfId="42862"/>
    <cellStyle name="SAPBEXexcCritical6 12 2 18" xfId="42863"/>
    <cellStyle name="SAPBEXexcCritical6 12 2 19" xfId="42864"/>
    <cellStyle name="SAPBEXexcCritical6 12 2 2" xfId="42865"/>
    <cellStyle name="SAPBEXexcCritical6 12 2 20" xfId="42866"/>
    <cellStyle name="SAPBEXexcCritical6 12 2 21" xfId="42867"/>
    <cellStyle name="SAPBEXexcCritical6 12 2 22" xfId="42868"/>
    <cellStyle name="SAPBEXexcCritical6 12 2 23" xfId="42869"/>
    <cellStyle name="SAPBEXexcCritical6 12 2 24" xfId="42870"/>
    <cellStyle name="SAPBEXexcCritical6 12 2 25" xfId="42871"/>
    <cellStyle name="SAPBEXexcCritical6 12 2 26" xfId="42872"/>
    <cellStyle name="SAPBEXexcCritical6 12 2 27" xfId="42873"/>
    <cellStyle name="SAPBEXexcCritical6 12 2 28" xfId="42874"/>
    <cellStyle name="SAPBEXexcCritical6 12 2 29" xfId="42875"/>
    <cellStyle name="SAPBEXexcCritical6 12 2 3" xfId="42876"/>
    <cellStyle name="SAPBEXexcCritical6 12 2 4" xfId="42877"/>
    <cellStyle name="SAPBEXexcCritical6 12 2 5" xfId="42878"/>
    <cellStyle name="SAPBEXexcCritical6 12 2 6" xfId="42879"/>
    <cellStyle name="SAPBEXexcCritical6 12 2 7" xfId="42880"/>
    <cellStyle name="SAPBEXexcCritical6 12 2 8" xfId="42881"/>
    <cellStyle name="SAPBEXexcCritical6 12 2 9" xfId="42882"/>
    <cellStyle name="SAPBEXexcCritical6 12 20" xfId="42883"/>
    <cellStyle name="SAPBEXexcCritical6 12 21" xfId="42884"/>
    <cellStyle name="SAPBEXexcCritical6 12 22" xfId="42885"/>
    <cellStyle name="SAPBEXexcCritical6 12 23" xfId="42886"/>
    <cellStyle name="SAPBEXexcCritical6 12 24" xfId="42887"/>
    <cellStyle name="SAPBEXexcCritical6 12 25" xfId="42888"/>
    <cellStyle name="SAPBEXexcCritical6 12 26" xfId="42889"/>
    <cellStyle name="SAPBEXexcCritical6 12 27" xfId="42890"/>
    <cellStyle name="SAPBEXexcCritical6 12 28" xfId="42891"/>
    <cellStyle name="SAPBEXexcCritical6 12 29" xfId="42892"/>
    <cellStyle name="SAPBEXexcCritical6 12 3" xfId="42893"/>
    <cellStyle name="SAPBEXexcCritical6 12 30" xfId="42894"/>
    <cellStyle name="SAPBEXexcCritical6 12 4" xfId="42895"/>
    <cellStyle name="SAPBEXexcCritical6 12 5" xfId="42896"/>
    <cellStyle name="SAPBEXexcCritical6 12 6" xfId="42897"/>
    <cellStyle name="SAPBEXexcCritical6 12 7" xfId="42898"/>
    <cellStyle name="SAPBEXexcCritical6 12 8" xfId="42899"/>
    <cellStyle name="SAPBEXexcCritical6 12 9" xfId="42900"/>
    <cellStyle name="SAPBEXexcCritical6 13" xfId="42901"/>
    <cellStyle name="SAPBEXexcCritical6 13 10" xfId="42902"/>
    <cellStyle name="SAPBEXexcCritical6 13 11" xfId="42903"/>
    <cellStyle name="SAPBEXexcCritical6 13 12" xfId="42904"/>
    <cellStyle name="SAPBEXexcCritical6 13 13" xfId="42905"/>
    <cellStyle name="SAPBEXexcCritical6 13 14" xfId="42906"/>
    <cellStyle name="SAPBEXexcCritical6 13 15" xfId="42907"/>
    <cellStyle name="SAPBEXexcCritical6 13 16" xfId="42908"/>
    <cellStyle name="SAPBEXexcCritical6 13 17" xfId="42909"/>
    <cellStyle name="SAPBEXexcCritical6 13 18" xfId="42910"/>
    <cellStyle name="SAPBEXexcCritical6 13 19" xfId="42911"/>
    <cellStyle name="SAPBEXexcCritical6 13 2" xfId="42912"/>
    <cellStyle name="SAPBEXexcCritical6 13 2 10" xfId="42913"/>
    <cellStyle name="SAPBEXexcCritical6 13 2 11" xfId="42914"/>
    <cellStyle name="SAPBEXexcCritical6 13 2 12" xfId="42915"/>
    <cellStyle name="SAPBEXexcCritical6 13 2 13" xfId="42916"/>
    <cellStyle name="SAPBEXexcCritical6 13 2 14" xfId="42917"/>
    <cellStyle name="SAPBEXexcCritical6 13 2 15" xfId="42918"/>
    <cellStyle name="SAPBEXexcCritical6 13 2 16" xfId="42919"/>
    <cellStyle name="SAPBEXexcCritical6 13 2 17" xfId="42920"/>
    <cellStyle name="SAPBEXexcCritical6 13 2 18" xfId="42921"/>
    <cellStyle name="SAPBEXexcCritical6 13 2 19" xfId="42922"/>
    <cellStyle name="SAPBEXexcCritical6 13 2 2" xfId="42923"/>
    <cellStyle name="SAPBEXexcCritical6 13 2 20" xfId="42924"/>
    <cellStyle name="SAPBEXexcCritical6 13 2 21" xfId="42925"/>
    <cellStyle name="SAPBEXexcCritical6 13 2 22" xfId="42926"/>
    <cellStyle name="SAPBEXexcCritical6 13 2 23" xfId="42927"/>
    <cellStyle name="SAPBEXexcCritical6 13 2 24" xfId="42928"/>
    <cellStyle name="SAPBEXexcCritical6 13 2 25" xfId="42929"/>
    <cellStyle name="SAPBEXexcCritical6 13 2 26" xfId="42930"/>
    <cellStyle name="SAPBEXexcCritical6 13 2 27" xfId="42931"/>
    <cellStyle name="SAPBEXexcCritical6 13 2 28" xfId="42932"/>
    <cellStyle name="SAPBEXexcCritical6 13 2 29" xfId="42933"/>
    <cellStyle name="SAPBEXexcCritical6 13 2 3" xfId="42934"/>
    <cellStyle name="SAPBEXexcCritical6 13 2 4" xfId="42935"/>
    <cellStyle name="SAPBEXexcCritical6 13 2 5" xfId="42936"/>
    <cellStyle name="SAPBEXexcCritical6 13 2 6" xfId="42937"/>
    <cellStyle name="SAPBEXexcCritical6 13 2 7" xfId="42938"/>
    <cellStyle name="SAPBEXexcCritical6 13 2 8" xfId="42939"/>
    <cellStyle name="SAPBEXexcCritical6 13 2 9" xfId="42940"/>
    <cellStyle name="SAPBEXexcCritical6 13 20" xfId="42941"/>
    <cellStyle name="SAPBEXexcCritical6 13 21" xfId="42942"/>
    <cellStyle name="SAPBEXexcCritical6 13 22" xfId="42943"/>
    <cellStyle name="SAPBEXexcCritical6 13 23" xfId="42944"/>
    <cellStyle name="SAPBEXexcCritical6 13 24" xfId="42945"/>
    <cellStyle name="SAPBEXexcCritical6 13 25" xfId="42946"/>
    <cellStyle name="SAPBEXexcCritical6 13 26" xfId="42947"/>
    <cellStyle name="SAPBEXexcCritical6 13 27" xfId="42948"/>
    <cellStyle name="SAPBEXexcCritical6 13 28" xfId="42949"/>
    <cellStyle name="SAPBEXexcCritical6 13 29" xfId="42950"/>
    <cellStyle name="SAPBEXexcCritical6 13 3" xfId="42951"/>
    <cellStyle name="SAPBEXexcCritical6 13 30" xfId="42952"/>
    <cellStyle name="SAPBEXexcCritical6 13 4" xfId="42953"/>
    <cellStyle name="SAPBEXexcCritical6 13 5" xfId="42954"/>
    <cellStyle name="SAPBEXexcCritical6 13 6" xfId="42955"/>
    <cellStyle name="SAPBEXexcCritical6 13 7" xfId="42956"/>
    <cellStyle name="SAPBEXexcCritical6 13 8" xfId="42957"/>
    <cellStyle name="SAPBEXexcCritical6 13 9" xfId="42958"/>
    <cellStyle name="SAPBEXexcCritical6 14" xfId="42959"/>
    <cellStyle name="SAPBEXexcCritical6 14 10" xfId="42960"/>
    <cellStyle name="SAPBEXexcCritical6 14 11" xfId="42961"/>
    <cellStyle name="SAPBEXexcCritical6 14 12" xfId="42962"/>
    <cellStyle name="SAPBEXexcCritical6 14 13" xfId="42963"/>
    <cellStyle name="SAPBEXexcCritical6 14 14" xfId="42964"/>
    <cellStyle name="SAPBEXexcCritical6 14 15" xfId="42965"/>
    <cellStyle name="SAPBEXexcCritical6 14 16" xfId="42966"/>
    <cellStyle name="SAPBEXexcCritical6 14 17" xfId="42967"/>
    <cellStyle name="SAPBEXexcCritical6 14 18" xfId="42968"/>
    <cellStyle name="SAPBEXexcCritical6 14 19" xfId="42969"/>
    <cellStyle name="SAPBEXexcCritical6 14 2" xfId="42970"/>
    <cellStyle name="SAPBEXexcCritical6 14 2 10" xfId="42971"/>
    <cellStyle name="SAPBEXexcCritical6 14 2 11" xfId="42972"/>
    <cellStyle name="SAPBEXexcCritical6 14 2 12" xfId="42973"/>
    <cellStyle name="SAPBEXexcCritical6 14 2 13" xfId="42974"/>
    <cellStyle name="SAPBEXexcCritical6 14 2 14" xfId="42975"/>
    <cellStyle name="SAPBEXexcCritical6 14 2 15" xfId="42976"/>
    <cellStyle name="SAPBEXexcCritical6 14 2 16" xfId="42977"/>
    <cellStyle name="SAPBEXexcCritical6 14 2 17" xfId="42978"/>
    <cellStyle name="SAPBEXexcCritical6 14 2 18" xfId="42979"/>
    <cellStyle name="SAPBEXexcCritical6 14 2 19" xfId="42980"/>
    <cellStyle name="SAPBEXexcCritical6 14 2 2" xfId="42981"/>
    <cellStyle name="SAPBEXexcCritical6 14 2 20" xfId="42982"/>
    <cellStyle name="SAPBEXexcCritical6 14 2 21" xfId="42983"/>
    <cellStyle name="SAPBEXexcCritical6 14 2 22" xfId="42984"/>
    <cellStyle name="SAPBEXexcCritical6 14 2 23" xfId="42985"/>
    <cellStyle name="SAPBEXexcCritical6 14 2 24" xfId="42986"/>
    <cellStyle name="SAPBEXexcCritical6 14 2 25" xfId="42987"/>
    <cellStyle name="SAPBEXexcCritical6 14 2 26" xfId="42988"/>
    <cellStyle name="SAPBEXexcCritical6 14 2 27" xfId="42989"/>
    <cellStyle name="SAPBEXexcCritical6 14 2 28" xfId="42990"/>
    <cellStyle name="SAPBEXexcCritical6 14 2 29" xfId="42991"/>
    <cellStyle name="SAPBEXexcCritical6 14 2 3" xfId="42992"/>
    <cellStyle name="SAPBEXexcCritical6 14 2 4" xfId="42993"/>
    <cellStyle name="SAPBEXexcCritical6 14 2 5" xfId="42994"/>
    <cellStyle name="SAPBEXexcCritical6 14 2 6" xfId="42995"/>
    <cellStyle name="SAPBEXexcCritical6 14 2 7" xfId="42996"/>
    <cellStyle name="SAPBEXexcCritical6 14 2 8" xfId="42997"/>
    <cellStyle name="SAPBEXexcCritical6 14 2 9" xfId="42998"/>
    <cellStyle name="SAPBEXexcCritical6 14 20" xfId="42999"/>
    <cellStyle name="SAPBEXexcCritical6 14 21" xfId="43000"/>
    <cellStyle name="SAPBEXexcCritical6 14 22" xfId="43001"/>
    <cellStyle name="SAPBEXexcCritical6 14 23" xfId="43002"/>
    <cellStyle name="SAPBEXexcCritical6 14 24" xfId="43003"/>
    <cellStyle name="SAPBEXexcCritical6 14 25" xfId="43004"/>
    <cellStyle name="SAPBEXexcCritical6 14 26" xfId="43005"/>
    <cellStyle name="SAPBEXexcCritical6 14 27" xfId="43006"/>
    <cellStyle name="SAPBEXexcCritical6 14 28" xfId="43007"/>
    <cellStyle name="SAPBEXexcCritical6 14 29" xfId="43008"/>
    <cellStyle name="SAPBEXexcCritical6 14 3" xfId="43009"/>
    <cellStyle name="SAPBEXexcCritical6 14 30" xfId="43010"/>
    <cellStyle name="SAPBEXexcCritical6 14 4" xfId="43011"/>
    <cellStyle name="SAPBEXexcCritical6 14 5" xfId="43012"/>
    <cellStyle name="SAPBEXexcCritical6 14 6" xfId="43013"/>
    <cellStyle name="SAPBEXexcCritical6 14 7" xfId="43014"/>
    <cellStyle name="SAPBEXexcCritical6 14 8" xfId="43015"/>
    <cellStyle name="SAPBEXexcCritical6 14 9" xfId="43016"/>
    <cellStyle name="SAPBEXexcCritical6 15" xfId="43017"/>
    <cellStyle name="SAPBEXexcCritical6 15 10" xfId="43018"/>
    <cellStyle name="SAPBEXexcCritical6 15 11" xfId="43019"/>
    <cellStyle name="SAPBEXexcCritical6 15 12" xfId="43020"/>
    <cellStyle name="SAPBEXexcCritical6 15 13" xfId="43021"/>
    <cellStyle name="SAPBEXexcCritical6 15 14" xfId="43022"/>
    <cellStyle name="SAPBEXexcCritical6 15 15" xfId="43023"/>
    <cellStyle name="SAPBEXexcCritical6 15 16" xfId="43024"/>
    <cellStyle name="SAPBEXexcCritical6 15 17" xfId="43025"/>
    <cellStyle name="SAPBEXexcCritical6 15 18" xfId="43026"/>
    <cellStyle name="SAPBEXexcCritical6 15 19" xfId="43027"/>
    <cellStyle name="SAPBEXexcCritical6 15 2" xfId="43028"/>
    <cellStyle name="SAPBEXexcCritical6 15 2 10" xfId="43029"/>
    <cellStyle name="SAPBEXexcCritical6 15 2 11" xfId="43030"/>
    <cellStyle name="SAPBEXexcCritical6 15 2 12" xfId="43031"/>
    <cellStyle name="SAPBEXexcCritical6 15 2 13" xfId="43032"/>
    <cellStyle name="SAPBEXexcCritical6 15 2 14" xfId="43033"/>
    <cellStyle name="SAPBEXexcCritical6 15 2 15" xfId="43034"/>
    <cellStyle name="SAPBEXexcCritical6 15 2 16" xfId="43035"/>
    <cellStyle name="SAPBEXexcCritical6 15 2 17" xfId="43036"/>
    <cellStyle name="SAPBEXexcCritical6 15 2 18" xfId="43037"/>
    <cellStyle name="SAPBEXexcCritical6 15 2 19" xfId="43038"/>
    <cellStyle name="SAPBEXexcCritical6 15 2 2" xfId="43039"/>
    <cellStyle name="SAPBEXexcCritical6 15 2 20" xfId="43040"/>
    <cellStyle name="SAPBEXexcCritical6 15 2 21" xfId="43041"/>
    <cellStyle name="SAPBEXexcCritical6 15 2 22" xfId="43042"/>
    <cellStyle name="SAPBEXexcCritical6 15 2 23" xfId="43043"/>
    <cellStyle name="SAPBEXexcCritical6 15 2 24" xfId="43044"/>
    <cellStyle name="SAPBEXexcCritical6 15 2 25" xfId="43045"/>
    <cellStyle name="SAPBEXexcCritical6 15 2 26" xfId="43046"/>
    <cellStyle name="SAPBEXexcCritical6 15 2 27" xfId="43047"/>
    <cellStyle name="SAPBEXexcCritical6 15 2 28" xfId="43048"/>
    <cellStyle name="SAPBEXexcCritical6 15 2 29" xfId="43049"/>
    <cellStyle name="SAPBEXexcCritical6 15 2 3" xfId="43050"/>
    <cellStyle name="SAPBEXexcCritical6 15 2 4" xfId="43051"/>
    <cellStyle name="SAPBEXexcCritical6 15 2 5" xfId="43052"/>
    <cellStyle name="SAPBEXexcCritical6 15 2 6" xfId="43053"/>
    <cellStyle name="SAPBEXexcCritical6 15 2 7" xfId="43054"/>
    <cellStyle name="SAPBEXexcCritical6 15 2 8" xfId="43055"/>
    <cellStyle name="SAPBEXexcCritical6 15 2 9" xfId="43056"/>
    <cellStyle name="SAPBEXexcCritical6 15 20" xfId="43057"/>
    <cellStyle name="SAPBEXexcCritical6 15 21" xfId="43058"/>
    <cellStyle name="SAPBEXexcCritical6 15 22" xfId="43059"/>
    <cellStyle name="SAPBEXexcCritical6 15 23" xfId="43060"/>
    <cellStyle name="SAPBEXexcCritical6 15 24" xfId="43061"/>
    <cellStyle name="SAPBEXexcCritical6 15 25" xfId="43062"/>
    <cellStyle name="SAPBEXexcCritical6 15 26" xfId="43063"/>
    <cellStyle name="SAPBEXexcCritical6 15 27" xfId="43064"/>
    <cellStyle name="SAPBEXexcCritical6 15 28" xfId="43065"/>
    <cellStyle name="SAPBEXexcCritical6 15 29" xfId="43066"/>
    <cellStyle name="SAPBEXexcCritical6 15 3" xfId="43067"/>
    <cellStyle name="SAPBEXexcCritical6 15 30" xfId="43068"/>
    <cellStyle name="SAPBEXexcCritical6 15 4" xfId="43069"/>
    <cellStyle name="SAPBEXexcCritical6 15 5" xfId="43070"/>
    <cellStyle name="SAPBEXexcCritical6 15 6" xfId="43071"/>
    <cellStyle name="SAPBEXexcCritical6 15 7" xfId="43072"/>
    <cellStyle name="SAPBEXexcCritical6 15 8" xfId="43073"/>
    <cellStyle name="SAPBEXexcCritical6 15 9" xfId="43074"/>
    <cellStyle name="SAPBEXexcCritical6 16" xfId="43075"/>
    <cellStyle name="SAPBEXexcCritical6 16 10" xfId="43076"/>
    <cellStyle name="SAPBEXexcCritical6 16 11" xfId="43077"/>
    <cellStyle name="SAPBEXexcCritical6 16 12" xfId="43078"/>
    <cellStyle name="SAPBEXexcCritical6 16 13" xfId="43079"/>
    <cellStyle name="SAPBEXexcCritical6 16 14" xfId="43080"/>
    <cellStyle name="SAPBEXexcCritical6 16 15" xfId="43081"/>
    <cellStyle name="SAPBEXexcCritical6 16 16" xfId="43082"/>
    <cellStyle name="SAPBEXexcCritical6 16 17" xfId="43083"/>
    <cellStyle name="SAPBEXexcCritical6 16 18" xfId="43084"/>
    <cellStyle name="SAPBEXexcCritical6 16 19" xfId="43085"/>
    <cellStyle name="SAPBEXexcCritical6 16 2" xfId="43086"/>
    <cellStyle name="SAPBEXexcCritical6 16 2 10" xfId="43087"/>
    <cellStyle name="SAPBEXexcCritical6 16 2 11" xfId="43088"/>
    <cellStyle name="SAPBEXexcCritical6 16 2 12" xfId="43089"/>
    <cellStyle name="SAPBEXexcCritical6 16 2 13" xfId="43090"/>
    <cellStyle name="SAPBEXexcCritical6 16 2 14" xfId="43091"/>
    <cellStyle name="SAPBEXexcCritical6 16 2 15" xfId="43092"/>
    <cellStyle name="SAPBEXexcCritical6 16 2 16" xfId="43093"/>
    <cellStyle name="SAPBEXexcCritical6 16 2 17" xfId="43094"/>
    <cellStyle name="SAPBEXexcCritical6 16 2 18" xfId="43095"/>
    <cellStyle name="SAPBEXexcCritical6 16 2 19" xfId="43096"/>
    <cellStyle name="SAPBEXexcCritical6 16 2 2" xfId="43097"/>
    <cellStyle name="SAPBEXexcCritical6 16 2 20" xfId="43098"/>
    <cellStyle name="SAPBEXexcCritical6 16 2 21" xfId="43099"/>
    <cellStyle name="SAPBEXexcCritical6 16 2 22" xfId="43100"/>
    <cellStyle name="SAPBEXexcCritical6 16 2 23" xfId="43101"/>
    <cellStyle name="SAPBEXexcCritical6 16 2 24" xfId="43102"/>
    <cellStyle name="SAPBEXexcCritical6 16 2 25" xfId="43103"/>
    <cellStyle name="SAPBEXexcCritical6 16 2 26" xfId="43104"/>
    <cellStyle name="SAPBEXexcCritical6 16 2 27" xfId="43105"/>
    <cellStyle name="SAPBEXexcCritical6 16 2 28" xfId="43106"/>
    <cellStyle name="SAPBEXexcCritical6 16 2 29" xfId="43107"/>
    <cellStyle name="SAPBEXexcCritical6 16 2 3" xfId="43108"/>
    <cellStyle name="SAPBEXexcCritical6 16 2 4" xfId="43109"/>
    <cellStyle name="SAPBEXexcCritical6 16 2 5" xfId="43110"/>
    <cellStyle name="SAPBEXexcCritical6 16 2 6" xfId="43111"/>
    <cellStyle name="SAPBEXexcCritical6 16 2 7" xfId="43112"/>
    <cellStyle name="SAPBEXexcCritical6 16 2 8" xfId="43113"/>
    <cellStyle name="SAPBEXexcCritical6 16 2 9" xfId="43114"/>
    <cellStyle name="SAPBEXexcCritical6 16 20" xfId="43115"/>
    <cellStyle name="SAPBEXexcCritical6 16 21" xfId="43116"/>
    <cellStyle name="SAPBEXexcCritical6 16 22" xfId="43117"/>
    <cellStyle name="SAPBEXexcCritical6 16 23" xfId="43118"/>
    <cellStyle name="SAPBEXexcCritical6 16 24" xfId="43119"/>
    <cellStyle name="SAPBEXexcCritical6 16 25" xfId="43120"/>
    <cellStyle name="SAPBEXexcCritical6 16 26" xfId="43121"/>
    <cellStyle name="SAPBEXexcCritical6 16 27" xfId="43122"/>
    <cellStyle name="SAPBEXexcCritical6 16 28" xfId="43123"/>
    <cellStyle name="SAPBEXexcCritical6 16 29" xfId="43124"/>
    <cellStyle name="SAPBEXexcCritical6 16 3" xfId="43125"/>
    <cellStyle name="SAPBEXexcCritical6 16 30" xfId="43126"/>
    <cellStyle name="SAPBEXexcCritical6 16 4" xfId="43127"/>
    <cellStyle name="SAPBEXexcCritical6 16 5" xfId="43128"/>
    <cellStyle name="SAPBEXexcCritical6 16 6" xfId="43129"/>
    <cellStyle name="SAPBEXexcCritical6 16 7" xfId="43130"/>
    <cellStyle name="SAPBEXexcCritical6 16 8" xfId="43131"/>
    <cellStyle name="SAPBEXexcCritical6 16 9" xfId="43132"/>
    <cellStyle name="SAPBEXexcCritical6 17" xfId="43133"/>
    <cellStyle name="SAPBEXexcCritical6 17 10" xfId="43134"/>
    <cellStyle name="SAPBEXexcCritical6 17 11" xfId="43135"/>
    <cellStyle name="SAPBEXexcCritical6 17 12" xfId="43136"/>
    <cellStyle name="SAPBEXexcCritical6 17 13" xfId="43137"/>
    <cellStyle name="SAPBEXexcCritical6 17 14" xfId="43138"/>
    <cellStyle name="SAPBEXexcCritical6 17 15" xfId="43139"/>
    <cellStyle name="SAPBEXexcCritical6 17 16" xfId="43140"/>
    <cellStyle name="SAPBEXexcCritical6 17 17" xfId="43141"/>
    <cellStyle name="SAPBEXexcCritical6 17 18" xfId="43142"/>
    <cellStyle name="SAPBEXexcCritical6 17 19" xfId="43143"/>
    <cellStyle name="SAPBEXexcCritical6 17 2" xfId="43144"/>
    <cellStyle name="SAPBEXexcCritical6 17 2 10" xfId="43145"/>
    <cellStyle name="SAPBEXexcCritical6 17 2 11" xfId="43146"/>
    <cellStyle name="SAPBEXexcCritical6 17 2 12" xfId="43147"/>
    <cellStyle name="SAPBEXexcCritical6 17 2 13" xfId="43148"/>
    <cellStyle name="SAPBEXexcCritical6 17 2 14" xfId="43149"/>
    <cellStyle name="SAPBEXexcCritical6 17 2 15" xfId="43150"/>
    <cellStyle name="SAPBEXexcCritical6 17 2 16" xfId="43151"/>
    <cellStyle name="SAPBEXexcCritical6 17 2 17" xfId="43152"/>
    <cellStyle name="SAPBEXexcCritical6 17 2 18" xfId="43153"/>
    <cellStyle name="SAPBEXexcCritical6 17 2 19" xfId="43154"/>
    <cellStyle name="SAPBEXexcCritical6 17 2 2" xfId="43155"/>
    <cellStyle name="SAPBEXexcCritical6 17 2 20" xfId="43156"/>
    <cellStyle name="SAPBEXexcCritical6 17 2 21" xfId="43157"/>
    <cellStyle name="SAPBEXexcCritical6 17 2 22" xfId="43158"/>
    <cellStyle name="SAPBEXexcCritical6 17 2 23" xfId="43159"/>
    <cellStyle name="SAPBEXexcCritical6 17 2 24" xfId="43160"/>
    <cellStyle name="SAPBEXexcCritical6 17 2 25" xfId="43161"/>
    <cellStyle name="SAPBEXexcCritical6 17 2 26" xfId="43162"/>
    <cellStyle name="SAPBEXexcCritical6 17 2 27" xfId="43163"/>
    <cellStyle name="SAPBEXexcCritical6 17 2 28" xfId="43164"/>
    <cellStyle name="SAPBEXexcCritical6 17 2 29" xfId="43165"/>
    <cellStyle name="SAPBEXexcCritical6 17 2 3" xfId="43166"/>
    <cellStyle name="SAPBEXexcCritical6 17 2 4" xfId="43167"/>
    <cellStyle name="SAPBEXexcCritical6 17 2 5" xfId="43168"/>
    <cellStyle name="SAPBEXexcCritical6 17 2 6" xfId="43169"/>
    <cellStyle name="SAPBEXexcCritical6 17 2 7" xfId="43170"/>
    <cellStyle name="SAPBEXexcCritical6 17 2 8" xfId="43171"/>
    <cellStyle name="SAPBEXexcCritical6 17 2 9" xfId="43172"/>
    <cellStyle name="SAPBEXexcCritical6 17 20" xfId="43173"/>
    <cellStyle name="SAPBEXexcCritical6 17 21" xfId="43174"/>
    <cellStyle name="SAPBEXexcCritical6 17 22" xfId="43175"/>
    <cellStyle name="SAPBEXexcCritical6 17 23" xfId="43176"/>
    <cellStyle name="SAPBEXexcCritical6 17 24" xfId="43177"/>
    <cellStyle name="SAPBEXexcCritical6 17 25" xfId="43178"/>
    <cellStyle name="SAPBEXexcCritical6 17 26" xfId="43179"/>
    <cellStyle name="SAPBEXexcCritical6 17 27" xfId="43180"/>
    <cellStyle name="SAPBEXexcCritical6 17 28" xfId="43181"/>
    <cellStyle name="SAPBEXexcCritical6 17 29" xfId="43182"/>
    <cellStyle name="SAPBEXexcCritical6 17 3" xfId="43183"/>
    <cellStyle name="SAPBEXexcCritical6 17 30" xfId="43184"/>
    <cellStyle name="SAPBEXexcCritical6 17 4" xfId="43185"/>
    <cellStyle name="SAPBEXexcCritical6 17 5" xfId="43186"/>
    <cellStyle name="SAPBEXexcCritical6 17 6" xfId="43187"/>
    <cellStyle name="SAPBEXexcCritical6 17 7" xfId="43188"/>
    <cellStyle name="SAPBEXexcCritical6 17 8" xfId="43189"/>
    <cellStyle name="SAPBEXexcCritical6 17 9" xfId="43190"/>
    <cellStyle name="SAPBEXexcCritical6 18" xfId="43191"/>
    <cellStyle name="SAPBEXexcCritical6 18 10" xfId="43192"/>
    <cellStyle name="SAPBEXexcCritical6 18 11" xfId="43193"/>
    <cellStyle name="SAPBEXexcCritical6 18 12" xfId="43194"/>
    <cellStyle name="SAPBEXexcCritical6 18 13" xfId="43195"/>
    <cellStyle name="SAPBEXexcCritical6 18 14" xfId="43196"/>
    <cellStyle name="SAPBEXexcCritical6 18 15" xfId="43197"/>
    <cellStyle name="SAPBEXexcCritical6 18 16" xfId="43198"/>
    <cellStyle name="SAPBEXexcCritical6 18 17" xfId="43199"/>
    <cellStyle name="SAPBEXexcCritical6 18 18" xfId="43200"/>
    <cellStyle name="SAPBEXexcCritical6 18 19" xfId="43201"/>
    <cellStyle name="SAPBEXexcCritical6 18 2" xfId="43202"/>
    <cellStyle name="SAPBEXexcCritical6 18 20" xfId="43203"/>
    <cellStyle name="SAPBEXexcCritical6 18 21" xfId="43204"/>
    <cellStyle name="SAPBEXexcCritical6 18 22" xfId="43205"/>
    <cellStyle name="SAPBEXexcCritical6 18 23" xfId="43206"/>
    <cellStyle name="SAPBEXexcCritical6 18 24" xfId="43207"/>
    <cellStyle name="SAPBEXexcCritical6 18 25" xfId="43208"/>
    <cellStyle name="SAPBEXexcCritical6 18 26" xfId="43209"/>
    <cellStyle name="SAPBEXexcCritical6 18 27" xfId="43210"/>
    <cellStyle name="SAPBEXexcCritical6 18 28" xfId="43211"/>
    <cellStyle name="SAPBEXexcCritical6 18 29" xfId="43212"/>
    <cellStyle name="SAPBEXexcCritical6 18 3" xfId="43213"/>
    <cellStyle name="SAPBEXexcCritical6 18 4" xfId="43214"/>
    <cellStyle name="SAPBEXexcCritical6 18 5" xfId="43215"/>
    <cellStyle name="SAPBEXexcCritical6 18 6" xfId="43216"/>
    <cellStyle name="SAPBEXexcCritical6 18 7" xfId="43217"/>
    <cellStyle name="SAPBEXexcCritical6 18 8" xfId="43218"/>
    <cellStyle name="SAPBEXexcCritical6 18 9" xfId="43219"/>
    <cellStyle name="SAPBEXexcCritical6 19" xfId="43220"/>
    <cellStyle name="SAPBEXexcCritical6 19 10" xfId="43221"/>
    <cellStyle name="SAPBEXexcCritical6 19 11" xfId="43222"/>
    <cellStyle name="SAPBEXexcCritical6 19 12" xfId="43223"/>
    <cellStyle name="SAPBEXexcCritical6 19 13" xfId="43224"/>
    <cellStyle name="SAPBEXexcCritical6 19 14" xfId="43225"/>
    <cellStyle name="SAPBEXexcCritical6 19 15" xfId="43226"/>
    <cellStyle name="SAPBEXexcCritical6 19 16" xfId="43227"/>
    <cellStyle name="SAPBEXexcCritical6 19 17" xfId="43228"/>
    <cellStyle name="SAPBEXexcCritical6 19 18" xfId="43229"/>
    <cellStyle name="SAPBEXexcCritical6 19 19" xfId="43230"/>
    <cellStyle name="SAPBEXexcCritical6 19 2" xfId="43231"/>
    <cellStyle name="SAPBEXexcCritical6 19 20" xfId="43232"/>
    <cellStyle name="SAPBEXexcCritical6 19 21" xfId="43233"/>
    <cellStyle name="SAPBEXexcCritical6 19 22" xfId="43234"/>
    <cellStyle name="SAPBEXexcCritical6 19 23" xfId="43235"/>
    <cellStyle name="SAPBEXexcCritical6 19 24" xfId="43236"/>
    <cellStyle name="SAPBEXexcCritical6 19 25" xfId="43237"/>
    <cellStyle name="SAPBEXexcCritical6 19 26" xfId="43238"/>
    <cellStyle name="SAPBEXexcCritical6 19 27" xfId="43239"/>
    <cellStyle name="SAPBEXexcCritical6 19 28" xfId="43240"/>
    <cellStyle name="SAPBEXexcCritical6 19 29" xfId="43241"/>
    <cellStyle name="SAPBEXexcCritical6 19 3" xfId="43242"/>
    <cellStyle name="SAPBEXexcCritical6 19 4" xfId="43243"/>
    <cellStyle name="SAPBEXexcCritical6 19 5" xfId="43244"/>
    <cellStyle name="SAPBEXexcCritical6 19 6" xfId="43245"/>
    <cellStyle name="SAPBEXexcCritical6 19 7" xfId="43246"/>
    <cellStyle name="SAPBEXexcCritical6 19 8" xfId="43247"/>
    <cellStyle name="SAPBEXexcCritical6 19 9" xfId="43248"/>
    <cellStyle name="SAPBEXexcCritical6 2" xfId="43249"/>
    <cellStyle name="SAPBEXexcCritical6 2 10" xfId="43250"/>
    <cellStyle name="SAPBEXexcCritical6 2 11" xfId="43251"/>
    <cellStyle name="SAPBEXexcCritical6 2 12" xfId="43252"/>
    <cellStyle name="SAPBEXexcCritical6 2 13" xfId="43253"/>
    <cellStyle name="SAPBEXexcCritical6 2 14" xfId="43254"/>
    <cellStyle name="SAPBEXexcCritical6 2 15" xfId="43255"/>
    <cellStyle name="SAPBEXexcCritical6 2 16" xfId="43256"/>
    <cellStyle name="SAPBEXexcCritical6 2 17" xfId="43257"/>
    <cellStyle name="SAPBEXexcCritical6 2 18" xfId="43258"/>
    <cellStyle name="SAPBEXexcCritical6 2 19" xfId="43259"/>
    <cellStyle name="SAPBEXexcCritical6 2 2" xfId="43260"/>
    <cellStyle name="SAPBEXexcCritical6 2 2 10" xfId="43261"/>
    <cellStyle name="SAPBEXexcCritical6 2 2 11" xfId="43262"/>
    <cellStyle name="SAPBEXexcCritical6 2 2 12" xfId="43263"/>
    <cellStyle name="SAPBEXexcCritical6 2 2 13" xfId="43264"/>
    <cellStyle name="SAPBEXexcCritical6 2 2 14" xfId="43265"/>
    <cellStyle name="SAPBEXexcCritical6 2 2 15" xfId="43266"/>
    <cellStyle name="SAPBEXexcCritical6 2 2 16" xfId="43267"/>
    <cellStyle name="SAPBEXexcCritical6 2 2 17" xfId="43268"/>
    <cellStyle name="SAPBEXexcCritical6 2 2 18" xfId="43269"/>
    <cellStyle name="SAPBEXexcCritical6 2 2 19" xfId="43270"/>
    <cellStyle name="SAPBEXexcCritical6 2 2 2" xfId="43271"/>
    <cellStyle name="SAPBEXexcCritical6 2 2 2 10" xfId="43272"/>
    <cellStyle name="SAPBEXexcCritical6 2 2 2 11" xfId="43273"/>
    <cellStyle name="SAPBEXexcCritical6 2 2 2 12" xfId="43274"/>
    <cellStyle name="SAPBEXexcCritical6 2 2 2 13" xfId="43275"/>
    <cellStyle name="SAPBEXexcCritical6 2 2 2 14" xfId="43276"/>
    <cellStyle name="SAPBEXexcCritical6 2 2 2 15" xfId="43277"/>
    <cellStyle name="SAPBEXexcCritical6 2 2 2 16" xfId="43278"/>
    <cellStyle name="SAPBEXexcCritical6 2 2 2 17" xfId="43279"/>
    <cellStyle name="SAPBEXexcCritical6 2 2 2 18" xfId="43280"/>
    <cellStyle name="SAPBEXexcCritical6 2 2 2 19" xfId="43281"/>
    <cellStyle name="SAPBEXexcCritical6 2 2 2 2" xfId="43282"/>
    <cellStyle name="SAPBEXexcCritical6 2 2 2 20" xfId="43283"/>
    <cellStyle name="SAPBEXexcCritical6 2 2 2 21" xfId="43284"/>
    <cellStyle name="SAPBEXexcCritical6 2 2 2 22" xfId="43285"/>
    <cellStyle name="SAPBEXexcCritical6 2 2 2 23" xfId="43286"/>
    <cellStyle name="SAPBEXexcCritical6 2 2 2 24" xfId="43287"/>
    <cellStyle name="SAPBEXexcCritical6 2 2 2 25" xfId="43288"/>
    <cellStyle name="SAPBEXexcCritical6 2 2 2 26" xfId="43289"/>
    <cellStyle name="SAPBEXexcCritical6 2 2 2 27" xfId="43290"/>
    <cellStyle name="SAPBEXexcCritical6 2 2 2 28" xfId="43291"/>
    <cellStyle name="SAPBEXexcCritical6 2 2 2 29" xfId="43292"/>
    <cellStyle name="SAPBEXexcCritical6 2 2 2 3" xfId="43293"/>
    <cellStyle name="SAPBEXexcCritical6 2 2 2 4" xfId="43294"/>
    <cellStyle name="SAPBEXexcCritical6 2 2 2 5" xfId="43295"/>
    <cellStyle name="SAPBEXexcCritical6 2 2 2 6" xfId="43296"/>
    <cellStyle name="SAPBEXexcCritical6 2 2 2 7" xfId="43297"/>
    <cellStyle name="SAPBEXexcCritical6 2 2 2 8" xfId="43298"/>
    <cellStyle name="SAPBEXexcCritical6 2 2 2 9" xfId="43299"/>
    <cellStyle name="SAPBEXexcCritical6 2 2 20" xfId="43300"/>
    <cellStyle name="SAPBEXexcCritical6 2 2 21" xfId="43301"/>
    <cellStyle name="SAPBEXexcCritical6 2 2 22" xfId="43302"/>
    <cellStyle name="SAPBEXexcCritical6 2 2 23" xfId="43303"/>
    <cellStyle name="SAPBEXexcCritical6 2 2 24" xfId="43304"/>
    <cellStyle name="SAPBEXexcCritical6 2 2 25" xfId="43305"/>
    <cellStyle name="SAPBEXexcCritical6 2 2 26" xfId="43306"/>
    <cellStyle name="SAPBEXexcCritical6 2 2 27" xfId="43307"/>
    <cellStyle name="SAPBEXexcCritical6 2 2 28" xfId="43308"/>
    <cellStyle name="SAPBEXexcCritical6 2 2 29" xfId="43309"/>
    <cellStyle name="SAPBEXexcCritical6 2 2 3" xfId="43310"/>
    <cellStyle name="SAPBEXexcCritical6 2 2 30" xfId="43311"/>
    <cellStyle name="SAPBEXexcCritical6 2 2 4" xfId="43312"/>
    <cellStyle name="SAPBEXexcCritical6 2 2 5" xfId="43313"/>
    <cellStyle name="SAPBEXexcCritical6 2 2 6" xfId="43314"/>
    <cellStyle name="SAPBEXexcCritical6 2 2 7" xfId="43315"/>
    <cellStyle name="SAPBEXexcCritical6 2 2 8" xfId="43316"/>
    <cellStyle name="SAPBEXexcCritical6 2 2 9" xfId="43317"/>
    <cellStyle name="SAPBEXexcCritical6 2 20" xfId="43318"/>
    <cellStyle name="SAPBEXexcCritical6 2 21" xfId="43319"/>
    <cellStyle name="SAPBEXexcCritical6 2 22" xfId="43320"/>
    <cellStyle name="SAPBEXexcCritical6 2 23" xfId="43321"/>
    <cellStyle name="SAPBEXexcCritical6 2 24" xfId="43322"/>
    <cellStyle name="SAPBEXexcCritical6 2 25" xfId="43323"/>
    <cellStyle name="SAPBEXexcCritical6 2 26" xfId="43324"/>
    <cellStyle name="SAPBEXexcCritical6 2 27" xfId="43325"/>
    <cellStyle name="SAPBEXexcCritical6 2 28" xfId="43326"/>
    <cellStyle name="SAPBEXexcCritical6 2 29" xfId="43327"/>
    <cellStyle name="SAPBEXexcCritical6 2 3" xfId="43328"/>
    <cellStyle name="SAPBEXexcCritical6 2 3 10" xfId="43329"/>
    <cellStyle name="SAPBEXexcCritical6 2 3 11" xfId="43330"/>
    <cellStyle name="SAPBEXexcCritical6 2 3 12" xfId="43331"/>
    <cellStyle name="SAPBEXexcCritical6 2 3 13" xfId="43332"/>
    <cellStyle name="SAPBEXexcCritical6 2 3 14" xfId="43333"/>
    <cellStyle name="SAPBEXexcCritical6 2 3 15" xfId="43334"/>
    <cellStyle name="SAPBEXexcCritical6 2 3 16" xfId="43335"/>
    <cellStyle name="SAPBEXexcCritical6 2 3 17" xfId="43336"/>
    <cellStyle name="SAPBEXexcCritical6 2 3 18" xfId="43337"/>
    <cellStyle name="SAPBEXexcCritical6 2 3 19" xfId="43338"/>
    <cellStyle name="SAPBEXexcCritical6 2 3 2" xfId="43339"/>
    <cellStyle name="SAPBEXexcCritical6 2 3 20" xfId="43340"/>
    <cellStyle name="SAPBEXexcCritical6 2 3 21" xfId="43341"/>
    <cellStyle name="SAPBEXexcCritical6 2 3 22" xfId="43342"/>
    <cellStyle name="SAPBEXexcCritical6 2 3 23" xfId="43343"/>
    <cellStyle name="SAPBEXexcCritical6 2 3 24" xfId="43344"/>
    <cellStyle name="SAPBEXexcCritical6 2 3 25" xfId="43345"/>
    <cellStyle name="SAPBEXexcCritical6 2 3 26" xfId="43346"/>
    <cellStyle name="SAPBEXexcCritical6 2 3 27" xfId="43347"/>
    <cellStyle name="SAPBEXexcCritical6 2 3 28" xfId="43348"/>
    <cellStyle name="SAPBEXexcCritical6 2 3 29" xfId="43349"/>
    <cellStyle name="SAPBEXexcCritical6 2 3 3" xfId="43350"/>
    <cellStyle name="SAPBEXexcCritical6 2 3 4" xfId="43351"/>
    <cellStyle name="SAPBEXexcCritical6 2 3 5" xfId="43352"/>
    <cellStyle name="SAPBEXexcCritical6 2 3 6" xfId="43353"/>
    <cellStyle name="SAPBEXexcCritical6 2 3 7" xfId="43354"/>
    <cellStyle name="SAPBEXexcCritical6 2 3 8" xfId="43355"/>
    <cellStyle name="SAPBEXexcCritical6 2 3 9" xfId="43356"/>
    <cellStyle name="SAPBEXexcCritical6 2 30" xfId="43357"/>
    <cellStyle name="SAPBEXexcCritical6 2 31" xfId="43358"/>
    <cellStyle name="SAPBEXexcCritical6 2 4" xfId="43359"/>
    <cellStyle name="SAPBEXexcCritical6 2 5" xfId="43360"/>
    <cellStyle name="SAPBEXexcCritical6 2 6" xfId="43361"/>
    <cellStyle name="SAPBEXexcCritical6 2 7" xfId="43362"/>
    <cellStyle name="SAPBEXexcCritical6 2 8" xfId="43363"/>
    <cellStyle name="SAPBEXexcCritical6 2 9" xfId="43364"/>
    <cellStyle name="SAPBEXexcCritical6 20" xfId="43365"/>
    <cellStyle name="SAPBEXexcCritical6 20 10" xfId="43366"/>
    <cellStyle name="SAPBEXexcCritical6 20 11" xfId="43367"/>
    <cellStyle name="SAPBEXexcCritical6 20 12" xfId="43368"/>
    <cellStyle name="SAPBEXexcCritical6 20 13" xfId="43369"/>
    <cellStyle name="SAPBEXexcCritical6 20 14" xfId="43370"/>
    <cellStyle name="SAPBEXexcCritical6 20 15" xfId="43371"/>
    <cellStyle name="SAPBEXexcCritical6 20 16" xfId="43372"/>
    <cellStyle name="SAPBEXexcCritical6 20 17" xfId="43373"/>
    <cellStyle name="SAPBEXexcCritical6 20 18" xfId="43374"/>
    <cellStyle name="SAPBEXexcCritical6 20 19" xfId="43375"/>
    <cellStyle name="SAPBEXexcCritical6 20 2" xfId="43376"/>
    <cellStyle name="SAPBEXexcCritical6 20 20" xfId="43377"/>
    <cellStyle name="SAPBEXexcCritical6 20 21" xfId="43378"/>
    <cellStyle name="SAPBEXexcCritical6 20 22" xfId="43379"/>
    <cellStyle name="SAPBEXexcCritical6 20 23" xfId="43380"/>
    <cellStyle name="SAPBEXexcCritical6 20 24" xfId="43381"/>
    <cellStyle name="SAPBEXexcCritical6 20 25" xfId="43382"/>
    <cellStyle name="SAPBEXexcCritical6 20 26" xfId="43383"/>
    <cellStyle name="SAPBEXexcCritical6 20 27" xfId="43384"/>
    <cellStyle name="SAPBEXexcCritical6 20 28" xfId="43385"/>
    <cellStyle name="SAPBEXexcCritical6 20 29" xfId="43386"/>
    <cellStyle name="SAPBEXexcCritical6 20 3" xfId="43387"/>
    <cellStyle name="SAPBEXexcCritical6 20 4" xfId="43388"/>
    <cellStyle name="SAPBEXexcCritical6 20 5" xfId="43389"/>
    <cellStyle name="SAPBEXexcCritical6 20 6" xfId="43390"/>
    <cellStyle name="SAPBEXexcCritical6 20 7" xfId="43391"/>
    <cellStyle name="SAPBEXexcCritical6 20 8" xfId="43392"/>
    <cellStyle name="SAPBEXexcCritical6 20 9" xfId="43393"/>
    <cellStyle name="SAPBEXexcCritical6 21" xfId="43394"/>
    <cellStyle name="SAPBEXexcCritical6 21 10" xfId="43395"/>
    <cellStyle name="SAPBEXexcCritical6 21 11" xfId="43396"/>
    <cellStyle name="SAPBEXexcCritical6 21 12" xfId="43397"/>
    <cellStyle name="SAPBEXexcCritical6 21 13" xfId="43398"/>
    <cellStyle name="SAPBEXexcCritical6 21 14" xfId="43399"/>
    <cellStyle name="SAPBEXexcCritical6 21 15" xfId="43400"/>
    <cellStyle name="SAPBEXexcCritical6 21 16" xfId="43401"/>
    <cellStyle name="SAPBEXexcCritical6 21 17" xfId="43402"/>
    <cellStyle name="SAPBEXexcCritical6 21 18" xfId="43403"/>
    <cellStyle name="SAPBEXexcCritical6 21 19" xfId="43404"/>
    <cellStyle name="SAPBEXexcCritical6 21 2" xfId="43405"/>
    <cellStyle name="SAPBEXexcCritical6 21 20" xfId="43406"/>
    <cellStyle name="SAPBEXexcCritical6 21 21" xfId="43407"/>
    <cellStyle name="SAPBEXexcCritical6 21 22" xfId="43408"/>
    <cellStyle name="SAPBEXexcCritical6 21 23" xfId="43409"/>
    <cellStyle name="SAPBEXexcCritical6 21 24" xfId="43410"/>
    <cellStyle name="SAPBEXexcCritical6 21 25" xfId="43411"/>
    <cellStyle name="SAPBEXexcCritical6 21 26" xfId="43412"/>
    <cellStyle name="SAPBEXexcCritical6 21 27" xfId="43413"/>
    <cellStyle name="SAPBEXexcCritical6 21 28" xfId="43414"/>
    <cellStyle name="SAPBEXexcCritical6 21 29" xfId="43415"/>
    <cellStyle name="SAPBEXexcCritical6 21 3" xfId="43416"/>
    <cellStyle name="SAPBEXexcCritical6 21 4" xfId="43417"/>
    <cellStyle name="SAPBEXexcCritical6 21 5" xfId="43418"/>
    <cellStyle name="SAPBEXexcCritical6 21 6" xfId="43419"/>
    <cellStyle name="SAPBEXexcCritical6 21 7" xfId="43420"/>
    <cellStyle name="SAPBEXexcCritical6 21 8" xfId="43421"/>
    <cellStyle name="SAPBEXexcCritical6 21 9" xfId="43422"/>
    <cellStyle name="SAPBEXexcCritical6 22" xfId="43423"/>
    <cellStyle name="SAPBEXexcCritical6 22 10" xfId="43424"/>
    <cellStyle name="SAPBEXexcCritical6 22 11" xfId="43425"/>
    <cellStyle name="SAPBEXexcCritical6 22 12" xfId="43426"/>
    <cellStyle name="SAPBEXexcCritical6 22 13" xfId="43427"/>
    <cellStyle name="SAPBEXexcCritical6 22 14" xfId="43428"/>
    <cellStyle name="SAPBEXexcCritical6 22 15" xfId="43429"/>
    <cellStyle name="SAPBEXexcCritical6 22 16" xfId="43430"/>
    <cellStyle name="SAPBEXexcCritical6 22 17" xfId="43431"/>
    <cellStyle name="SAPBEXexcCritical6 22 18" xfId="43432"/>
    <cellStyle name="SAPBEXexcCritical6 22 19" xfId="43433"/>
    <cellStyle name="SAPBEXexcCritical6 22 2" xfId="43434"/>
    <cellStyle name="SAPBEXexcCritical6 22 20" xfId="43435"/>
    <cellStyle name="SAPBEXexcCritical6 22 21" xfId="43436"/>
    <cellStyle name="SAPBEXexcCritical6 22 22" xfId="43437"/>
    <cellStyle name="SAPBEXexcCritical6 22 23" xfId="43438"/>
    <cellStyle name="SAPBEXexcCritical6 22 24" xfId="43439"/>
    <cellStyle name="SAPBEXexcCritical6 22 25" xfId="43440"/>
    <cellStyle name="SAPBEXexcCritical6 22 26" xfId="43441"/>
    <cellStyle name="SAPBEXexcCritical6 22 27" xfId="43442"/>
    <cellStyle name="SAPBEXexcCritical6 22 28" xfId="43443"/>
    <cellStyle name="SAPBEXexcCritical6 22 29" xfId="43444"/>
    <cellStyle name="SAPBEXexcCritical6 22 3" xfId="43445"/>
    <cellStyle name="SAPBEXexcCritical6 22 4" xfId="43446"/>
    <cellStyle name="SAPBEXexcCritical6 22 5" xfId="43447"/>
    <cellStyle name="SAPBEXexcCritical6 22 6" xfId="43448"/>
    <cellStyle name="SAPBEXexcCritical6 22 7" xfId="43449"/>
    <cellStyle name="SAPBEXexcCritical6 22 8" xfId="43450"/>
    <cellStyle name="SAPBEXexcCritical6 22 9" xfId="43451"/>
    <cellStyle name="SAPBEXexcCritical6 23" xfId="43452"/>
    <cellStyle name="SAPBEXexcCritical6 23 10" xfId="43453"/>
    <cellStyle name="SAPBEXexcCritical6 23 11" xfId="43454"/>
    <cellStyle name="SAPBEXexcCritical6 23 12" xfId="43455"/>
    <cellStyle name="SAPBEXexcCritical6 23 13" xfId="43456"/>
    <cellStyle name="SAPBEXexcCritical6 23 14" xfId="43457"/>
    <cellStyle name="SAPBEXexcCritical6 23 15" xfId="43458"/>
    <cellStyle name="SAPBEXexcCritical6 23 16" xfId="43459"/>
    <cellStyle name="SAPBEXexcCritical6 23 17" xfId="43460"/>
    <cellStyle name="SAPBEXexcCritical6 23 18" xfId="43461"/>
    <cellStyle name="SAPBEXexcCritical6 23 19" xfId="43462"/>
    <cellStyle name="SAPBEXexcCritical6 23 2" xfId="43463"/>
    <cellStyle name="SAPBEXexcCritical6 23 20" xfId="43464"/>
    <cellStyle name="SAPBEXexcCritical6 23 21" xfId="43465"/>
    <cellStyle name="SAPBEXexcCritical6 23 22" xfId="43466"/>
    <cellStyle name="SAPBEXexcCritical6 23 23" xfId="43467"/>
    <cellStyle name="SAPBEXexcCritical6 23 24" xfId="43468"/>
    <cellStyle name="SAPBEXexcCritical6 23 25" xfId="43469"/>
    <cellStyle name="SAPBEXexcCritical6 23 26" xfId="43470"/>
    <cellStyle name="SAPBEXexcCritical6 23 27" xfId="43471"/>
    <cellStyle name="SAPBEXexcCritical6 23 28" xfId="43472"/>
    <cellStyle name="SAPBEXexcCritical6 23 29" xfId="43473"/>
    <cellStyle name="SAPBEXexcCritical6 23 3" xfId="43474"/>
    <cellStyle name="SAPBEXexcCritical6 23 4" xfId="43475"/>
    <cellStyle name="SAPBEXexcCritical6 23 5" xfId="43476"/>
    <cellStyle name="SAPBEXexcCritical6 23 6" xfId="43477"/>
    <cellStyle name="SAPBEXexcCritical6 23 7" xfId="43478"/>
    <cellStyle name="SAPBEXexcCritical6 23 8" xfId="43479"/>
    <cellStyle name="SAPBEXexcCritical6 23 9" xfId="43480"/>
    <cellStyle name="SAPBEXexcCritical6 24" xfId="43481"/>
    <cellStyle name="SAPBEXexcCritical6 24 10" xfId="43482"/>
    <cellStyle name="SAPBEXexcCritical6 24 11" xfId="43483"/>
    <cellStyle name="SAPBEXexcCritical6 24 12" xfId="43484"/>
    <cellStyle name="SAPBEXexcCritical6 24 13" xfId="43485"/>
    <cellStyle name="SAPBEXexcCritical6 24 14" xfId="43486"/>
    <cellStyle name="SAPBEXexcCritical6 24 15" xfId="43487"/>
    <cellStyle name="SAPBEXexcCritical6 24 16" xfId="43488"/>
    <cellStyle name="SAPBEXexcCritical6 24 17" xfId="43489"/>
    <cellStyle name="SAPBEXexcCritical6 24 18" xfId="43490"/>
    <cellStyle name="SAPBEXexcCritical6 24 19" xfId="43491"/>
    <cellStyle name="SAPBEXexcCritical6 24 2" xfId="43492"/>
    <cellStyle name="SAPBEXexcCritical6 24 20" xfId="43493"/>
    <cellStyle name="SAPBEXexcCritical6 24 21" xfId="43494"/>
    <cellStyle name="SAPBEXexcCritical6 24 22" xfId="43495"/>
    <cellStyle name="SAPBEXexcCritical6 24 23" xfId="43496"/>
    <cellStyle name="SAPBEXexcCritical6 24 24" xfId="43497"/>
    <cellStyle name="SAPBEXexcCritical6 24 25" xfId="43498"/>
    <cellStyle name="SAPBEXexcCritical6 24 26" xfId="43499"/>
    <cellStyle name="SAPBEXexcCritical6 24 27" xfId="43500"/>
    <cellStyle name="SAPBEXexcCritical6 24 28" xfId="43501"/>
    <cellStyle name="SAPBEXexcCritical6 24 29" xfId="43502"/>
    <cellStyle name="SAPBEXexcCritical6 24 3" xfId="43503"/>
    <cellStyle name="SAPBEXexcCritical6 24 4" xfId="43504"/>
    <cellStyle name="SAPBEXexcCritical6 24 5" xfId="43505"/>
    <cellStyle name="SAPBEXexcCritical6 24 6" xfId="43506"/>
    <cellStyle name="SAPBEXexcCritical6 24 7" xfId="43507"/>
    <cellStyle name="SAPBEXexcCritical6 24 8" xfId="43508"/>
    <cellStyle name="SAPBEXexcCritical6 24 9" xfId="43509"/>
    <cellStyle name="SAPBEXexcCritical6 25" xfId="43510"/>
    <cellStyle name="SAPBEXexcCritical6 26" xfId="43511"/>
    <cellStyle name="SAPBEXexcCritical6 27" xfId="43512"/>
    <cellStyle name="SAPBEXexcCritical6 28" xfId="43513"/>
    <cellStyle name="SAPBEXexcCritical6 29" xfId="43514"/>
    <cellStyle name="SAPBEXexcCritical6 3" xfId="43515"/>
    <cellStyle name="SAPBEXexcCritical6 3 10" xfId="43516"/>
    <cellStyle name="SAPBEXexcCritical6 3 11" xfId="43517"/>
    <cellStyle name="SAPBEXexcCritical6 3 12" xfId="43518"/>
    <cellStyle name="SAPBEXexcCritical6 3 13" xfId="43519"/>
    <cellStyle name="SAPBEXexcCritical6 3 14" xfId="43520"/>
    <cellStyle name="SAPBEXexcCritical6 3 15" xfId="43521"/>
    <cellStyle name="SAPBEXexcCritical6 3 16" xfId="43522"/>
    <cellStyle name="SAPBEXexcCritical6 3 17" xfId="43523"/>
    <cellStyle name="SAPBEXexcCritical6 3 18" xfId="43524"/>
    <cellStyle name="SAPBEXexcCritical6 3 19" xfId="43525"/>
    <cellStyle name="SAPBEXexcCritical6 3 2" xfId="43526"/>
    <cellStyle name="SAPBEXexcCritical6 3 2 10" xfId="43527"/>
    <cellStyle name="SAPBEXexcCritical6 3 2 11" xfId="43528"/>
    <cellStyle name="SAPBEXexcCritical6 3 2 12" xfId="43529"/>
    <cellStyle name="SAPBEXexcCritical6 3 2 13" xfId="43530"/>
    <cellStyle name="SAPBEXexcCritical6 3 2 14" xfId="43531"/>
    <cellStyle name="SAPBEXexcCritical6 3 2 15" xfId="43532"/>
    <cellStyle name="SAPBEXexcCritical6 3 2 16" xfId="43533"/>
    <cellStyle name="SAPBEXexcCritical6 3 2 17" xfId="43534"/>
    <cellStyle name="SAPBEXexcCritical6 3 2 18" xfId="43535"/>
    <cellStyle name="SAPBEXexcCritical6 3 2 19" xfId="43536"/>
    <cellStyle name="SAPBEXexcCritical6 3 2 2" xfId="43537"/>
    <cellStyle name="SAPBEXexcCritical6 3 2 20" xfId="43538"/>
    <cellStyle name="SAPBEXexcCritical6 3 2 21" xfId="43539"/>
    <cellStyle name="SAPBEXexcCritical6 3 2 22" xfId="43540"/>
    <cellStyle name="SAPBEXexcCritical6 3 2 23" xfId="43541"/>
    <cellStyle name="SAPBEXexcCritical6 3 2 24" xfId="43542"/>
    <cellStyle name="SAPBEXexcCritical6 3 2 25" xfId="43543"/>
    <cellStyle name="SAPBEXexcCritical6 3 2 26" xfId="43544"/>
    <cellStyle name="SAPBEXexcCritical6 3 2 27" xfId="43545"/>
    <cellStyle name="SAPBEXexcCritical6 3 2 28" xfId="43546"/>
    <cellStyle name="SAPBEXexcCritical6 3 2 29" xfId="43547"/>
    <cellStyle name="SAPBEXexcCritical6 3 2 3" xfId="43548"/>
    <cellStyle name="SAPBEXexcCritical6 3 2 4" xfId="43549"/>
    <cellStyle name="SAPBEXexcCritical6 3 2 5" xfId="43550"/>
    <cellStyle name="SAPBEXexcCritical6 3 2 6" xfId="43551"/>
    <cellStyle name="SAPBEXexcCritical6 3 2 7" xfId="43552"/>
    <cellStyle name="SAPBEXexcCritical6 3 2 8" xfId="43553"/>
    <cellStyle name="SAPBEXexcCritical6 3 2 9" xfId="43554"/>
    <cellStyle name="SAPBEXexcCritical6 3 20" xfId="43555"/>
    <cellStyle name="SAPBEXexcCritical6 3 21" xfId="43556"/>
    <cellStyle name="SAPBEXexcCritical6 3 22" xfId="43557"/>
    <cellStyle name="SAPBEXexcCritical6 3 23" xfId="43558"/>
    <cellStyle name="SAPBEXexcCritical6 3 24" xfId="43559"/>
    <cellStyle name="SAPBEXexcCritical6 3 25" xfId="43560"/>
    <cellStyle name="SAPBEXexcCritical6 3 26" xfId="43561"/>
    <cellStyle name="SAPBEXexcCritical6 3 27" xfId="43562"/>
    <cellStyle name="SAPBEXexcCritical6 3 28" xfId="43563"/>
    <cellStyle name="SAPBEXexcCritical6 3 29" xfId="43564"/>
    <cellStyle name="SAPBEXexcCritical6 3 3" xfId="43565"/>
    <cellStyle name="SAPBEXexcCritical6 3 3 10" xfId="43566"/>
    <cellStyle name="SAPBEXexcCritical6 3 3 11" xfId="43567"/>
    <cellStyle name="SAPBEXexcCritical6 3 3 12" xfId="43568"/>
    <cellStyle name="SAPBEXexcCritical6 3 3 13" xfId="43569"/>
    <cellStyle name="SAPBEXexcCritical6 3 3 14" xfId="43570"/>
    <cellStyle name="SAPBEXexcCritical6 3 3 15" xfId="43571"/>
    <cellStyle name="SAPBEXexcCritical6 3 3 16" xfId="43572"/>
    <cellStyle name="SAPBEXexcCritical6 3 3 17" xfId="43573"/>
    <cellStyle name="SAPBEXexcCritical6 3 3 18" xfId="43574"/>
    <cellStyle name="SAPBEXexcCritical6 3 3 19" xfId="43575"/>
    <cellStyle name="SAPBEXexcCritical6 3 3 2" xfId="43576"/>
    <cellStyle name="SAPBEXexcCritical6 3 3 20" xfId="43577"/>
    <cellStyle name="SAPBEXexcCritical6 3 3 21" xfId="43578"/>
    <cellStyle name="SAPBEXexcCritical6 3 3 22" xfId="43579"/>
    <cellStyle name="SAPBEXexcCritical6 3 3 23" xfId="43580"/>
    <cellStyle name="SAPBEXexcCritical6 3 3 24" xfId="43581"/>
    <cellStyle name="SAPBEXexcCritical6 3 3 25" xfId="43582"/>
    <cellStyle name="SAPBEXexcCritical6 3 3 26" xfId="43583"/>
    <cellStyle name="SAPBEXexcCritical6 3 3 27" xfId="43584"/>
    <cellStyle name="SAPBEXexcCritical6 3 3 28" xfId="43585"/>
    <cellStyle name="SAPBEXexcCritical6 3 3 29" xfId="43586"/>
    <cellStyle name="SAPBEXexcCritical6 3 3 3" xfId="43587"/>
    <cellStyle name="SAPBEXexcCritical6 3 3 4" xfId="43588"/>
    <cellStyle name="SAPBEXexcCritical6 3 3 5" xfId="43589"/>
    <cellStyle name="SAPBEXexcCritical6 3 3 6" xfId="43590"/>
    <cellStyle name="SAPBEXexcCritical6 3 3 7" xfId="43591"/>
    <cellStyle name="SAPBEXexcCritical6 3 3 8" xfId="43592"/>
    <cellStyle name="SAPBEXexcCritical6 3 3 9" xfId="43593"/>
    <cellStyle name="SAPBEXexcCritical6 3 30" xfId="43594"/>
    <cellStyle name="SAPBEXexcCritical6 3 31" xfId="43595"/>
    <cellStyle name="SAPBEXexcCritical6 3 4" xfId="43596"/>
    <cellStyle name="SAPBEXexcCritical6 3 5" xfId="43597"/>
    <cellStyle name="SAPBEXexcCritical6 3 6" xfId="43598"/>
    <cellStyle name="SAPBEXexcCritical6 3 7" xfId="43599"/>
    <cellStyle name="SAPBEXexcCritical6 3 8" xfId="43600"/>
    <cellStyle name="SAPBEXexcCritical6 3 9" xfId="43601"/>
    <cellStyle name="SAPBEXexcCritical6 30" xfId="43602"/>
    <cellStyle name="SAPBEXexcCritical6 31" xfId="43603"/>
    <cellStyle name="SAPBEXexcCritical6 32" xfId="43604"/>
    <cellStyle name="SAPBEXexcCritical6 33" xfId="43605"/>
    <cellStyle name="SAPBEXexcCritical6 34" xfId="43606"/>
    <cellStyle name="SAPBEXexcCritical6 35" xfId="43607"/>
    <cellStyle name="SAPBEXexcCritical6 36" xfId="43608"/>
    <cellStyle name="SAPBEXexcCritical6 37" xfId="43609"/>
    <cellStyle name="SAPBEXexcCritical6 38" xfId="43610"/>
    <cellStyle name="SAPBEXexcCritical6 39" xfId="43611"/>
    <cellStyle name="SAPBEXexcCritical6 4" xfId="43612"/>
    <cellStyle name="SAPBEXexcCritical6 4 10" xfId="43613"/>
    <cellStyle name="SAPBEXexcCritical6 4 11" xfId="43614"/>
    <cellStyle name="SAPBEXexcCritical6 4 12" xfId="43615"/>
    <cellStyle name="SAPBEXexcCritical6 4 13" xfId="43616"/>
    <cellStyle name="SAPBEXexcCritical6 4 14" xfId="43617"/>
    <cellStyle name="SAPBEXexcCritical6 4 15" xfId="43618"/>
    <cellStyle name="SAPBEXexcCritical6 4 16" xfId="43619"/>
    <cellStyle name="SAPBEXexcCritical6 4 17" xfId="43620"/>
    <cellStyle name="SAPBEXexcCritical6 4 18" xfId="43621"/>
    <cellStyle name="SAPBEXexcCritical6 4 19" xfId="43622"/>
    <cellStyle name="SAPBEXexcCritical6 4 2" xfId="43623"/>
    <cellStyle name="SAPBEXexcCritical6 4 2 10" xfId="43624"/>
    <cellStyle name="SAPBEXexcCritical6 4 2 11" xfId="43625"/>
    <cellStyle name="SAPBEXexcCritical6 4 2 12" xfId="43626"/>
    <cellStyle name="SAPBEXexcCritical6 4 2 13" xfId="43627"/>
    <cellStyle name="SAPBEXexcCritical6 4 2 14" xfId="43628"/>
    <cellStyle name="SAPBEXexcCritical6 4 2 15" xfId="43629"/>
    <cellStyle name="SAPBEXexcCritical6 4 2 16" xfId="43630"/>
    <cellStyle name="SAPBEXexcCritical6 4 2 17" xfId="43631"/>
    <cellStyle name="SAPBEXexcCritical6 4 2 18" xfId="43632"/>
    <cellStyle name="SAPBEXexcCritical6 4 2 19" xfId="43633"/>
    <cellStyle name="SAPBEXexcCritical6 4 2 2" xfId="43634"/>
    <cellStyle name="SAPBEXexcCritical6 4 2 20" xfId="43635"/>
    <cellStyle name="SAPBEXexcCritical6 4 2 21" xfId="43636"/>
    <cellStyle name="SAPBEXexcCritical6 4 2 22" xfId="43637"/>
    <cellStyle name="SAPBEXexcCritical6 4 2 23" xfId="43638"/>
    <cellStyle name="SAPBEXexcCritical6 4 2 24" xfId="43639"/>
    <cellStyle name="SAPBEXexcCritical6 4 2 25" xfId="43640"/>
    <cellStyle name="SAPBEXexcCritical6 4 2 26" xfId="43641"/>
    <cellStyle name="SAPBEXexcCritical6 4 2 27" xfId="43642"/>
    <cellStyle name="SAPBEXexcCritical6 4 2 28" xfId="43643"/>
    <cellStyle name="SAPBEXexcCritical6 4 2 29" xfId="43644"/>
    <cellStyle name="SAPBEXexcCritical6 4 2 3" xfId="43645"/>
    <cellStyle name="SAPBEXexcCritical6 4 2 4" xfId="43646"/>
    <cellStyle name="SAPBEXexcCritical6 4 2 5" xfId="43647"/>
    <cellStyle name="SAPBEXexcCritical6 4 2 6" xfId="43648"/>
    <cellStyle name="SAPBEXexcCritical6 4 2 7" xfId="43649"/>
    <cellStyle name="SAPBEXexcCritical6 4 2 8" xfId="43650"/>
    <cellStyle name="SAPBEXexcCritical6 4 2 9" xfId="43651"/>
    <cellStyle name="SAPBEXexcCritical6 4 20" xfId="43652"/>
    <cellStyle name="SAPBEXexcCritical6 4 21" xfId="43653"/>
    <cellStyle name="SAPBEXexcCritical6 4 22" xfId="43654"/>
    <cellStyle name="SAPBEXexcCritical6 4 23" xfId="43655"/>
    <cellStyle name="SAPBEXexcCritical6 4 24" xfId="43656"/>
    <cellStyle name="SAPBEXexcCritical6 4 25" xfId="43657"/>
    <cellStyle name="SAPBEXexcCritical6 4 26" xfId="43658"/>
    <cellStyle name="SAPBEXexcCritical6 4 27" xfId="43659"/>
    <cellStyle name="SAPBEXexcCritical6 4 28" xfId="43660"/>
    <cellStyle name="SAPBEXexcCritical6 4 29" xfId="43661"/>
    <cellStyle name="SAPBEXexcCritical6 4 3" xfId="43662"/>
    <cellStyle name="SAPBEXexcCritical6 4 3 10" xfId="43663"/>
    <cellStyle name="SAPBEXexcCritical6 4 3 11" xfId="43664"/>
    <cellStyle name="SAPBEXexcCritical6 4 3 12" xfId="43665"/>
    <cellStyle name="SAPBEXexcCritical6 4 3 13" xfId="43666"/>
    <cellStyle name="SAPBEXexcCritical6 4 3 14" xfId="43667"/>
    <cellStyle name="SAPBEXexcCritical6 4 3 15" xfId="43668"/>
    <cellStyle name="SAPBEXexcCritical6 4 3 16" xfId="43669"/>
    <cellStyle name="SAPBEXexcCritical6 4 3 17" xfId="43670"/>
    <cellStyle name="SAPBEXexcCritical6 4 3 18" xfId="43671"/>
    <cellStyle name="SAPBEXexcCritical6 4 3 19" xfId="43672"/>
    <cellStyle name="SAPBEXexcCritical6 4 3 2" xfId="43673"/>
    <cellStyle name="SAPBEXexcCritical6 4 3 20" xfId="43674"/>
    <cellStyle name="SAPBEXexcCritical6 4 3 21" xfId="43675"/>
    <cellStyle name="SAPBEXexcCritical6 4 3 22" xfId="43676"/>
    <cellStyle name="SAPBEXexcCritical6 4 3 23" xfId="43677"/>
    <cellStyle name="SAPBEXexcCritical6 4 3 24" xfId="43678"/>
    <cellStyle name="SAPBEXexcCritical6 4 3 25" xfId="43679"/>
    <cellStyle name="SAPBEXexcCritical6 4 3 26" xfId="43680"/>
    <cellStyle name="SAPBEXexcCritical6 4 3 27" xfId="43681"/>
    <cellStyle name="SAPBEXexcCritical6 4 3 28" xfId="43682"/>
    <cellStyle name="SAPBEXexcCritical6 4 3 29" xfId="43683"/>
    <cellStyle name="SAPBEXexcCritical6 4 3 3" xfId="43684"/>
    <cellStyle name="SAPBEXexcCritical6 4 3 4" xfId="43685"/>
    <cellStyle name="SAPBEXexcCritical6 4 3 5" xfId="43686"/>
    <cellStyle name="SAPBEXexcCritical6 4 3 6" xfId="43687"/>
    <cellStyle name="SAPBEXexcCritical6 4 3 7" xfId="43688"/>
    <cellStyle name="SAPBEXexcCritical6 4 3 8" xfId="43689"/>
    <cellStyle name="SAPBEXexcCritical6 4 3 9" xfId="43690"/>
    <cellStyle name="SAPBEXexcCritical6 4 30" xfId="43691"/>
    <cellStyle name="SAPBEXexcCritical6 4 31" xfId="43692"/>
    <cellStyle name="SAPBEXexcCritical6 4 4" xfId="43693"/>
    <cellStyle name="SAPBEXexcCritical6 4 5" xfId="43694"/>
    <cellStyle name="SAPBEXexcCritical6 4 6" xfId="43695"/>
    <cellStyle name="SAPBEXexcCritical6 4 7" xfId="43696"/>
    <cellStyle name="SAPBEXexcCritical6 4 8" xfId="43697"/>
    <cellStyle name="SAPBEXexcCritical6 4 9" xfId="43698"/>
    <cellStyle name="SAPBEXexcCritical6 40" xfId="43699"/>
    <cellStyle name="SAPBEXexcCritical6 41" xfId="43700"/>
    <cellStyle name="SAPBEXexcCritical6 42" xfId="43701"/>
    <cellStyle name="SAPBEXexcCritical6 43" xfId="43702"/>
    <cellStyle name="SAPBEXexcCritical6 44" xfId="43703"/>
    <cellStyle name="SAPBEXexcCritical6 5" xfId="43704"/>
    <cellStyle name="SAPBEXexcCritical6 5 10" xfId="43705"/>
    <cellStyle name="SAPBEXexcCritical6 5 11" xfId="43706"/>
    <cellStyle name="SAPBEXexcCritical6 5 12" xfId="43707"/>
    <cellStyle name="SAPBEXexcCritical6 5 13" xfId="43708"/>
    <cellStyle name="SAPBEXexcCritical6 5 14" xfId="43709"/>
    <cellStyle name="SAPBEXexcCritical6 5 15" xfId="43710"/>
    <cellStyle name="SAPBEXexcCritical6 5 16" xfId="43711"/>
    <cellStyle name="SAPBEXexcCritical6 5 17" xfId="43712"/>
    <cellStyle name="SAPBEXexcCritical6 5 18" xfId="43713"/>
    <cellStyle name="SAPBEXexcCritical6 5 19" xfId="43714"/>
    <cellStyle name="SAPBEXexcCritical6 5 2" xfId="43715"/>
    <cellStyle name="SAPBEXexcCritical6 5 2 10" xfId="43716"/>
    <cellStyle name="SAPBEXexcCritical6 5 2 11" xfId="43717"/>
    <cellStyle name="SAPBEXexcCritical6 5 2 12" xfId="43718"/>
    <cellStyle name="SAPBEXexcCritical6 5 2 13" xfId="43719"/>
    <cellStyle name="SAPBEXexcCritical6 5 2 14" xfId="43720"/>
    <cellStyle name="SAPBEXexcCritical6 5 2 15" xfId="43721"/>
    <cellStyle name="SAPBEXexcCritical6 5 2 16" xfId="43722"/>
    <cellStyle name="SAPBEXexcCritical6 5 2 17" xfId="43723"/>
    <cellStyle name="SAPBEXexcCritical6 5 2 18" xfId="43724"/>
    <cellStyle name="SAPBEXexcCritical6 5 2 19" xfId="43725"/>
    <cellStyle name="SAPBEXexcCritical6 5 2 2" xfId="43726"/>
    <cellStyle name="SAPBEXexcCritical6 5 2 20" xfId="43727"/>
    <cellStyle name="SAPBEXexcCritical6 5 2 21" xfId="43728"/>
    <cellStyle name="SAPBEXexcCritical6 5 2 22" xfId="43729"/>
    <cellStyle name="SAPBEXexcCritical6 5 2 23" xfId="43730"/>
    <cellStyle name="SAPBEXexcCritical6 5 2 24" xfId="43731"/>
    <cellStyle name="SAPBEXexcCritical6 5 2 25" xfId="43732"/>
    <cellStyle name="SAPBEXexcCritical6 5 2 26" xfId="43733"/>
    <cellStyle name="SAPBEXexcCritical6 5 2 27" xfId="43734"/>
    <cellStyle name="SAPBEXexcCritical6 5 2 28" xfId="43735"/>
    <cellStyle name="SAPBEXexcCritical6 5 2 29" xfId="43736"/>
    <cellStyle name="SAPBEXexcCritical6 5 2 3" xfId="43737"/>
    <cellStyle name="SAPBEXexcCritical6 5 2 4" xfId="43738"/>
    <cellStyle name="SAPBEXexcCritical6 5 2 5" xfId="43739"/>
    <cellStyle name="SAPBEXexcCritical6 5 2 6" xfId="43740"/>
    <cellStyle name="SAPBEXexcCritical6 5 2 7" xfId="43741"/>
    <cellStyle name="SAPBEXexcCritical6 5 2 8" xfId="43742"/>
    <cellStyle name="SAPBEXexcCritical6 5 2 9" xfId="43743"/>
    <cellStyle name="SAPBEXexcCritical6 5 20" xfId="43744"/>
    <cellStyle name="SAPBEXexcCritical6 5 21" xfId="43745"/>
    <cellStyle name="SAPBEXexcCritical6 5 22" xfId="43746"/>
    <cellStyle name="SAPBEXexcCritical6 5 23" xfId="43747"/>
    <cellStyle name="SAPBEXexcCritical6 5 24" xfId="43748"/>
    <cellStyle name="SAPBEXexcCritical6 5 25" xfId="43749"/>
    <cellStyle name="SAPBEXexcCritical6 5 26" xfId="43750"/>
    <cellStyle name="SAPBEXexcCritical6 5 27" xfId="43751"/>
    <cellStyle name="SAPBEXexcCritical6 5 28" xfId="43752"/>
    <cellStyle name="SAPBEXexcCritical6 5 29" xfId="43753"/>
    <cellStyle name="SAPBEXexcCritical6 5 3" xfId="43754"/>
    <cellStyle name="SAPBEXexcCritical6 5 30" xfId="43755"/>
    <cellStyle name="SAPBEXexcCritical6 5 4" xfId="43756"/>
    <cellStyle name="SAPBEXexcCritical6 5 5" xfId="43757"/>
    <cellStyle name="SAPBEXexcCritical6 5 6" xfId="43758"/>
    <cellStyle name="SAPBEXexcCritical6 5 7" xfId="43759"/>
    <cellStyle name="SAPBEXexcCritical6 5 8" xfId="43760"/>
    <cellStyle name="SAPBEXexcCritical6 5 9" xfId="43761"/>
    <cellStyle name="SAPBEXexcCritical6 6" xfId="43762"/>
    <cellStyle name="SAPBEXexcCritical6 6 10" xfId="43763"/>
    <cellStyle name="SAPBEXexcCritical6 6 11" xfId="43764"/>
    <cellStyle name="SAPBEXexcCritical6 6 12" xfId="43765"/>
    <cellStyle name="SAPBEXexcCritical6 6 13" xfId="43766"/>
    <cellStyle name="SAPBEXexcCritical6 6 14" xfId="43767"/>
    <cellStyle name="SAPBEXexcCritical6 6 15" xfId="43768"/>
    <cellStyle name="SAPBEXexcCritical6 6 16" xfId="43769"/>
    <cellStyle name="SAPBEXexcCritical6 6 17" xfId="43770"/>
    <cellStyle name="SAPBEXexcCritical6 6 18" xfId="43771"/>
    <cellStyle name="SAPBEXexcCritical6 6 19" xfId="43772"/>
    <cellStyle name="SAPBEXexcCritical6 6 2" xfId="43773"/>
    <cellStyle name="SAPBEXexcCritical6 6 2 10" xfId="43774"/>
    <cellStyle name="SAPBEXexcCritical6 6 2 11" xfId="43775"/>
    <cellStyle name="SAPBEXexcCritical6 6 2 12" xfId="43776"/>
    <cellStyle name="SAPBEXexcCritical6 6 2 13" xfId="43777"/>
    <cellStyle name="SAPBEXexcCritical6 6 2 14" xfId="43778"/>
    <cellStyle name="SAPBEXexcCritical6 6 2 15" xfId="43779"/>
    <cellStyle name="SAPBEXexcCritical6 6 2 16" xfId="43780"/>
    <cellStyle name="SAPBEXexcCritical6 6 2 17" xfId="43781"/>
    <cellStyle name="SAPBEXexcCritical6 6 2 18" xfId="43782"/>
    <cellStyle name="SAPBEXexcCritical6 6 2 19" xfId="43783"/>
    <cellStyle name="SAPBEXexcCritical6 6 2 2" xfId="43784"/>
    <cellStyle name="SAPBEXexcCritical6 6 2 20" xfId="43785"/>
    <cellStyle name="SAPBEXexcCritical6 6 2 21" xfId="43786"/>
    <cellStyle name="SAPBEXexcCritical6 6 2 22" xfId="43787"/>
    <cellStyle name="SAPBEXexcCritical6 6 2 23" xfId="43788"/>
    <cellStyle name="SAPBEXexcCritical6 6 2 24" xfId="43789"/>
    <cellStyle name="SAPBEXexcCritical6 6 2 25" xfId="43790"/>
    <cellStyle name="SAPBEXexcCritical6 6 2 26" xfId="43791"/>
    <cellStyle name="SAPBEXexcCritical6 6 2 27" xfId="43792"/>
    <cellStyle name="SAPBEXexcCritical6 6 2 28" xfId="43793"/>
    <cellStyle name="SAPBEXexcCritical6 6 2 29" xfId="43794"/>
    <cellStyle name="SAPBEXexcCritical6 6 2 3" xfId="43795"/>
    <cellStyle name="SAPBEXexcCritical6 6 2 4" xfId="43796"/>
    <cellStyle name="SAPBEXexcCritical6 6 2 5" xfId="43797"/>
    <cellStyle name="SAPBEXexcCritical6 6 2 6" xfId="43798"/>
    <cellStyle name="SAPBEXexcCritical6 6 2 7" xfId="43799"/>
    <cellStyle name="SAPBEXexcCritical6 6 2 8" xfId="43800"/>
    <cellStyle name="SAPBEXexcCritical6 6 2 9" xfId="43801"/>
    <cellStyle name="SAPBEXexcCritical6 6 20" xfId="43802"/>
    <cellStyle name="SAPBEXexcCritical6 6 21" xfId="43803"/>
    <cellStyle name="SAPBEXexcCritical6 6 22" xfId="43804"/>
    <cellStyle name="SAPBEXexcCritical6 6 23" xfId="43805"/>
    <cellStyle name="SAPBEXexcCritical6 6 24" xfId="43806"/>
    <cellStyle name="SAPBEXexcCritical6 6 25" xfId="43807"/>
    <cellStyle name="SAPBEXexcCritical6 6 26" xfId="43808"/>
    <cellStyle name="SAPBEXexcCritical6 6 27" xfId="43809"/>
    <cellStyle name="SAPBEXexcCritical6 6 28" xfId="43810"/>
    <cellStyle name="SAPBEXexcCritical6 6 29" xfId="43811"/>
    <cellStyle name="SAPBEXexcCritical6 6 3" xfId="43812"/>
    <cellStyle name="SAPBEXexcCritical6 6 30" xfId="43813"/>
    <cellStyle name="SAPBEXexcCritical6 6 4" xfId="43814"/>
    <cellStyle name="SAPBEXexcCritical6 6 5" xfId="43815"/>
    <cellStyle name="SAPBEXexcCritical6 6 6" xfId="43816"/>
    <cellStyle name="SAPBEXexcCritical6 6 7" xfId="43817"/>
    <cellStyle name="SAPBEXexcCritical6 6 8" xfId="43818"/>
    <cellStyle name="SAPBEXexcCritical6 6 9" xfId="43819"/>
    <cellStyle name="SAPBEXexcCritical6 7" xfId="43820"/>
    <cellStyle name="SAPBEXexcCritical6 7 10" xfId="43821"/>
    <cellStyle name="SAPBEXexcCritical6 7 11" xfId="43822"/>
    <cellStyle name="SAPBEXexcCritical6 7 12" xfId="43823"/>
    <cellStyle name="SAPBEXexcCritical6 7 13" xfId="43824"/>
    <cellStyle name="SAPBEXexcCritical6 7 14" xfId="43825"/>
    <cellStyle name="SAPBEXexcCritical6 7 15" xfId="43826"/>
    <cellStyle name="SAPBEXexcCritical6 7 16" xfId="43827"/>
    <cellStyle name="SAPBEXexcCritical6 7 17" xfId="43828"/>
    <cellStyle name="SAPBEXexcCritical6 7 18" xfId="43829"/>
    <cellStyle name="SAPBEXexcCritical6 7 19" xfId="43830"/>
    <cellStyle name="SAPBEXexcCritical6 7 2" xfId="43831"/>
    <cellStyle name="SAPBEXexcCritical6 7 2 10" xfId="43832"/>
    <cellStyle name="SAPBEXexcCritical6 7 2 11" xfId="43833"/>
    <cellStyle name="SAPBEXexcCritical6 7 2 12" xfId="43834"/>
    <cellStyle name="SAPBEXexcCritical6 7 2 13" xfId="43835"/>
    <cellStyle name="SAPBEXexcCritical6 7 2 14" xfId="43836"/>
    <cellStyle name="SAPBEXexcCritical6 7 2 15" xfId="43837"/>
    <cellStyle name="SAPBEXexcCritical6 7 2 16" xfId="43838"/>
    <cellStyle name="SAPBEXexcCritical6 7 2 17" xfId="43839"/>
    <cellStyle name="SAPBEXexcCritical6 7 2 18" xfId="43840"/>
    <cellStyle name="SAPBEXexcCritical6 7 2 19" xfId="43841"/>
    <cellStyle name="SAPBEXexcCritical6 7 2 2" xfId="43842"/>
    <cellStyle name="SAPBEXexcCritical6 7 2 20" xfId="43843"/>
    <cellStyle name="SAPBEXexcCritical6 7 2 21" xfId="43844"/>
    <cellStyle name="SAPBEXexcCritical6 7 2 22" xfId="43845"/>
    <cellStyle name="SAPBEXexcCritical6 7 2 23" xfId="43846"/>
    <cellStyle name="SAPBEXexcCritical6 7 2 24" xfId="43847"/>
    <cellStyle name="SAPBEXexcCritical6 7 2 25" xfId="43848"/>
    <cellStyle name="SAPBEXexcCritical6 7 2 26" xfId="43849"/>
    <cellStyle name="SAPBEXexcCritical6 7 2 27" xfId="43850"/>
    <cellStyle name="SAPBEXexcCritical6 7 2 28" xfId="43851"/>
    <cellStyle name="SAPBEXexcCritical6 7 2 29" xfId="43852"/>
    <cellStyle name="SAPBEXexcCritical6 7 2 3" xfId="43853"/>
    <cellStyle name="SAPBEXexcCritical6 7 2 4" xfId="43854"/>
    <cellStyle name="SAPBEXexcCritical6 7 2 5" xfId="43855"/>
    <cellStyle name="SAPBEXexcCritical6 7 2 6" xfId="43856"/>
    <cellStyle name="SAPBEXexcCritical6 7 2 7" xfId="43857"/>
    <cellStyle name="SAPBEXexcCritical6 7 2 8" xfId="43858"/>
    <cellStyle name="SAPBEXexcCritical6 7 2 9" xfId="43859"/>
    <cellStyle name="SAPBEXexcCritical6 7 20" xfId="43860"/>
    <cellStyle name="SAPBEXexcCritical6 7 21" xfId="43861"/>
    <cellStyle name="SAPBEXexcCritical6 7 22" xfId="43862"/>
    <cellStyle name="SAPBEXexcCritical6 7 23" xfId="43863"/>
    <cellStyle name="SAPBEXexcCritical6 7 24" xfId="43864"/>
    <cellStyle name="SAPBEXexcCritical6 7 25" xfId="43865"/>
    <cellStyle name="SAPBEXexcCritical6 7 26" xfId="43866"/>
    <cellStyle name="SAPBEXexcCritical6 7 27" xfId="43867"/>
    <cellStyle name="SAPBEXexcCritical6 7 28" xfId="43868"/>
    <cellStyle name="SAPBEXexcCritical6 7 29" xfId="43869"/>
    <cellStyle name="SAPBEXexcCritical6 7 3" xfId="43870"/>
    <cellStyle name="SAPBEXexcCritical6 7 30" xfId="43871"/>
    <cellStyle name="SAPBEXexcCritical6 7 4" xfId="43872"/>
    <cellStyle name="SAPBEXexcCritical6 7 5" xfId="43873"/>
    <cellStyle name="SAPBEXexcCritical6 7 6" xfId="43874"/>
    <cellStyle name="SAPBEXexcCritical6 7 7" xfId="43875"/>
    <cellStyle name="SAPBEXexcCritical6 7 8" xfId="43876"/>
    <cellStyle name="SAPBEXexcCritical6 7 9" xfId="43877"/>
    <cellStyle name="SAPBEXexcCritical6 8" xfId="43878"/>
    <cellStyle name="SAPBEXexcCritical6 8 10" xfId="43879"/>
    <cellStyle name="SAPBEXexcCritical6 8 11" xfId="43880"/>
    <cellStyle name="SAPBEXexcCritical6 8 12" xfId="43881"/>
    <cellStyle name="SAPBEXexcCritical6 8 13" xfId="43882"/>
    <cellStyle name="SAPBEXexcCritical6 8 14" xfId="43883"/>
    <cellStyle name="SAPBEXexcCritical6 8 15" xfId="43884"/>
    <cellStyle name="SAPBEXexcCritical6 8 16" xfId="43885"/>
    <cellStyle name="SAPBEXexcCritical6 8 17" xfId="43886"/>
    <cellStyle name="SAPBEXexcCritical6 8 18" xfId="43887"/>
    <cellStyle name="SAPBEXexcCritical6 8 19" xfId="43888"/>
    <cellStyle name="SAPBEXexcCritical6 8 2" xfId="43889"/>
    <cellStyle name="SAPBEXexcCritical6 8 2 10" xfId="43890"/>
    <cellStyle name="SAPBEXexcCritical6 8 2 11" xfId="43891"/>
    <cellStyle name="SAPBEXexcCritical6 8 2 12" xfId="43892"/>
    <cellStyle name="SAPBEXexcCritical6 8 2 13" xfId="43893"/>
    <cellStyle name="SAPBEXexcCritical6 8 2 14" xfId="43894"/>
    <cellStyle name="SAPBEXexcCritical6 8 2 15" xfId="43895"/>
    <cellStyle name="SAPBEXexcCritical6 8 2 16" xfId="43896"/>
    <cellStyle name="SAPBEXexcCritical6 8 2 17" xfId="43897"/>
    <cellStyle name="SAPBEXexcCritical6 8 2 18" xfId="43898"/>
    <cellStyle name="SAPBEXexcCritical6 8 2 19" xfId="43899"/>
    <cellStyle name="SAPBEXexcCritical6 8 2 2" xfId="43900"/>
    <cellStyle name="SAPBEXexcCritical6 8 2 20" xfId="43901"/>
    <cellStyle name="SAPBEXexcCritical6 8 2 21" xfId="43902"/>
    <cellStyle name="SAPBEXexcCritical6 8 2 22" xfId="43903"/>
    <cellStyle name="SAPBEXexcCritical6 8 2 23" xfId="43904"/>
    <cellStyle name="SAPBEXexcCritical6 8 2 24" xfId="43905"/>
    <cellStyle name="SAPBEXexcCritical6 8 2 25" xfId="43906"/>
    <cellStyle name="SAPBEXexcCritical6 8 2 26" xfId="43907"/>
    <cellStyle name="SAPBEXexcCritical6 8 2 27" xfId="43908"/>
    <cellStyle name="SAPBEXexcCritical6 8 2 28" xfId="43909"/>
    <cellStyle name="SAPBEXexcCritical6 8 2 29" xfId="43910"/>
    <cellStyle name="SAPBEXexcCritical6 8 2 3" xfId="43911"/>
    <cellStyle name="SAPBEXexcCritical6 8 2 4" xfId="43912"/>
    <cellStyle name="SAPBEXexcCritical6 8 2 5" xfId="43913"/>
    <cellStyle name="SAPBEXexcCritical6 8 2 6" xfId="43914"/>
    <cellStyle name="SAPBEXexcCritical6 8 2 7" xfId="43915"/>
    <cellStyle name="SAPBEXexcCritical6 8 2 8" xfId="43916"/>
    <cellStyle name="SAPBEXexcCritical6 8 2 9" xfId="43917"/>
    <cellStyle name="SAPBEXexcCritical6 8 20" xfId="43918"/>
    <cellStyle name="SAPBEXexcCritical6 8 21" xfId="43919"/>
    <cellStyle name="SAPBEXexcCritical6 8 22" xfId="43920"/>
    <cellStyle name="SAPBEXexcCritical6 8 23" xfId="43921"/>
    <cellStyle name="SAPBEXexcCritical6 8 24" xfId="43922"/>
    <cellStyle name="SAPBEXexcCritical6 8 25" xfId="43923"/>
    <cellStyle name="SAPBEXexcCritical6 8 26" xfId="43924"/>
    <cellStyle name="SAPBEXexcCritical6 8 27" xfId="43925"/>
    <cellStyle name="SAPBEXexcCritical6 8 28" xfId="43926"/>
    <cellStyle name="SAPBEXexcCritical6 8 29" xfId="43927"/>
    <cellStyle name="SAPBEXexcCritical6 8 3" xfId="43928"/>
    <cellStyle name="SAPBEXexcCritical6 8 30" xfId="43929"/>
    <cellStyle name="SAPBEXexcCritical6 8 4" xfId="43930"/>
    <cellStyle name="SAPBEXexcCritical6 8 5" xfId="43931"/>
    <cellStyle name="SAPBEXexcCritical6 8 6" xfId="43932"/>
    <cellStyle name="SAPBEXexcCritical6 8 7" xfId="43933"/>
    <cellStyle name="SAPBEXexcCritical6 8 8" xfId="43934"/>
    <cellStyle name="SAPBEXexcCritical6 8 9" xfId="43935"/>
    <cellStyle name="SAPBEXexcCritical6 9" xfId="43936"/>
    <cellStyle name="SAPBEXexcCritical6 9 10" xfId="43937"/>
    <cellStyle name="SAPBEXexcCritical6 9 11" xfId="43938"/>
    <cellStyle name="SAPBEXexcCritical6 9 12" xfId="43939"/>
    <cellStyle name="SAPBEXexcCritical6 9 13" xfId="43940"/>
    <cellStyle name="SAPBEXexcCritical6 9 14" xfId="43941"/>
    <cellStyle name="SAPBEXexcCritical6 9 15" xfId="43942"/>
    <cellStyle name="SAPBEXexcCritical6 9 16" xfId="43943"/>
    <cellStyle name="SAPBEXexcCritical6 9 17" xfId="43944"/>
    <cellStyle name="SAPBEXexcCritical6 9 18" xfId="43945"/>
    <cellStyle name="SAPBEXexcCritical6 9 19" xfId="43946"/>
    <cellStyle name="SAPBEXexcCritical6 9 2" xfId="43947"/>
    <cellStyle name="SAPBEXexcCritical6 9 2 10" xfId="43948"/>
    <cellStyle name="SAPBEXexcCritical6 9 2 11" xfId="43949"/>
    <cellStyle name="SAPBEXexcCritical6 9 2 12" xfId="43950"/>
    <cellStyle name="SAPBEXexcCritical6 9 2 13" xfId="43951"/>
    <cellStyle name="SAPBEXexcCritical6 9 2 14" xfId="43952"/>
    <cellStyle name="SAPBEXexcCritical6 9 2 15" xfId="43953"/>
    <cellStyle name="SAPBEXexcCritical6 9 2 16" xfId="43954"/>
    <cellStyle name="SAPBEXexcCritical6 9 2 17" xfId="43955"/>
    <cellStyle name="SAPBEXexcCritical6 9 2 18" xfId="43956"/>
    <cellStyle name="SAPBEXexcCritical6 9 2 19" xfId="43957"/>
    <cellStyle name="SAPBEXexcCritical6 9 2 2" xfId="43958"/>
    <cellStyle name="SAPBEXexcCritical6 9 2 20" xfId="43959"/>
    <cellStyle name="SAPBEXexcCritical6 9 2 21" xfId="43960"/>
    <cellStyle name="SAPBEXexcCritical6 9 2 22" xfId="43961"/>
    <cellStyle name="SAPBEXexcCritical6 9 2 23" xfId="43962"/>
    <cellStyle name="SAPBEXexcCritical6 9 2 24" xfId="43963"/>
    <cellStyle name="SAPBEXexcCritical6 9 2 25" xfId="43964"/>
    <cellStyle name="SAPBEXexcCritical6 9 2 26" xfId="43965"/>
    <cellStyle name="SAPBEXexcCritical6 9 2 27" xfId="43966"/>
    <cellStyle name="SAPBEXexcCritical6 9 2 28" xfId="43967"/>
    <cellStyle name="SAPBEXexcCritical6 9 2 29" xfId="43968"/>
    <cellStyle name="SAPBEXexcCritical6 9 2 3" xfId="43969"/>
    <cellStyle name="SAPBEXexcCritical6 9 2 4" xfId="43970"/>
    <cellStyle name="SAPBEXexcCritical6 9 2 5" xfId="43971"/>
    <cellStyle name="SAPBEXexcCritical6 9 2 6" xfId="43972"/>
    <cellStyle name="SAPBEXexcCritical6 9 2 7" xfId="43973"/>
    <cellStyle name="SAPBEXexcCritical6 9 2 8" xfId="43974"/>
    <cellStyle name="SAPBEXexcCritical6 9 2 9" xfId="43975"/>
    <cellStyle name="SAPBEXexcCritical6 9 20" xfId="43976"/>
    <cellStyle name="SAPBEXexcCritical6 9 21" xfId="43977"/>
    <cellStyle name="SAPBEXexcCritical6 9 22" xfId="43978"/>
    <cellStyle name="SAPBEXexcCritical6 9 23" xfId="43979"/>
    <cellStyle name="SAPBEXexcCritical6 9 24" xfId="43980"/>
    <cellStyle name="SAPBEXexcCritical6 9 25" xfId="43981"/>
    <cellStyle name="SAPBEXexcCritical6 9 26" xfId="43982"/>
    <cellStyle name="SAPBEXexcCritical6 9 27" xfId="43983"/>
    <cellStyle name="SAPBEXexcCritical6 9 28" xfId="43984"/>
    <cellStyle name="SAPBEXexcCritical6 9 29" xfId="43985"/>
    <cellStyle name="SAPBEXexcCritical6 9 3" xfId="43986"/>
    <cellStyle name="SAPBEXexcCritical6 9 30" xfId="43987"/>
    <cellStyle name="SAPBEXexcCritical6 9 4" xfId="43988"/>
    <cellStyle name="SAPBEXexcCritical6 9 5" xfId="43989"/>
    <cellStyle name="SAPBEXexcCritical6 9 6" xfId="43990"/>
    <cellStyle name="SAPBEXexcCritical6 9 7" xfId="43991"/>
    <cellStyle name="SAPBEXexcCritical6 9 8" xfId="43992"/>
    <cellStyle name="SAPBEXexcCritical6 9 9" xfId="43993"/>
    <cellStyle name="SAPBEXexcGood" xfId="43994"/>
    <cellStyle name="SAPBEXexcGood1" xfId="43995"/>
    <cellStyle name="SAPBEXexcGood1 10" xfId="43996"/>
    <cellStyle name="SAPBEXexcGood1 10 10" xfId="43997"/>
    <cellStyle name="SAPBEXexcGood1 10 11" xfId="43998"/>
    <cellStyle name="SAPBEXexcGood1 10 12" xfId="43999"/>
    <cellStyle name="SAPBEXexcGood1 10 13" xfId="44000"/>
    <cellStyle name="SAPBEXexcGood1 10 14" xfId="44001"/>
    <cellStyle name="SAPBEXexcGood1 10 15" xfId="44002"/>
    <cellStyle name="SAPBEXexcGood1 10 16" xfId="44003"/>
    <cellStyle name="SAPBEXexcGood1 10 17" xfId="44004"/>
    <cellStyle name="SAPBEXexcGood1 10 18" xfId="44005"/>
    <cellStyle name="SAPBEXexcGood1 10 19" xfId="44006"/>
    <cellStyle name="SAPBEXexcGood1 10 2" xfId="44007"/>
    <cellStyle name="SAPBEXexcGood1 10 2 10" xfId="44008"/>
    <cellStyle name="SAPBEXexcGood1 10 2 11" xfId="44009"/>
    <cellStyle name="SAPBEXexcGood1 10 2 12" xfId="44010"/>
    <cellStyle name="SAPBEXexcGood1 10 2 13" xfId="44011"/>
    <cellStyle name="SAPBEXexcGood1 10 2 14" xfId="44012"/>
    <cellStyle name="SAPBEXexcGood1 10 2 15" xfId="44013"/>
    <cellStyle name="SAPBEXexcGood1 10 2 16" xfId="44014"/>
    <cellStyle name="SAPBEXexcGood1 10 2 17" xfId="44015"/>
    <cellStyle name="SAPBEXexcGood1 10 2 18" xfId="44016"/>
    <cellStyle name="SAPBEXexcGood1 10 2 19" xfId="44017"/>
    <cellStyle name="SAPBEXexcGood1 10 2 2" xfId="44018"/>
    <cellStyle name="SAPBEXexcGood1 10 2 20" xfId="44019"/>
    <cellStyle name="SAPBEXexcGood1 10 2 21" xfId="44020"/>
    <cellStyle name="SAPBEXexcGood1 10 2 22" xfId="44021"/>
    <cellStyle name="SAPBEXexcGood1 10 2 23" xfId="44022"/>
    <cellStyle name="SAPBEXexcGood1 10 2 24" xfId="44023"/>
    <cellStyle name="SAPBEXexcGood1 10 2 25" xfId="44024"/>
    <cellStyle name="SAPBEXexcGood1 10 2 26" xfId="44025"/>
    <cellStyle name="SAPBEXexcGood1 10 2 27" xfId="44026"/>
    <cellStyle name="SAPBEXexcGood1 10 2 28" xfId="44027"/>
    <cellStyle name="SAPBEXexcGood1 10 2 29" xfId="44028"/>
    <cellStyle name="SAPBEXexcGood1 10 2 3" xfId="44029"/>
    <cellStyle name="SAPBEXexcGood1 10 2 4" xfId="44030"/>
    <cellStyle name="SAPBEXexcGood1 10 2 5" xfId="44031"/>
    <cellStyle name="SAPBEXexcGood1 10 2 6" xfId="44032"/>
    <cellStyle name="SAPBEXexcGood1 10 2 7" xfId="44033"/>
    <cellStyle name="SAPBEXexcGood1 10 2 8" xfId="44034"/>
    <cellStyle name="SAPBEXexcGood1 10 2 9" xfId="44035"/>
    <cellStyle name="SAPBEXexcGood1 10 20" xfId="44036"/>
    <cellStyle name="SAPBEXexcGood1 10 21" xfId="44037"/>
    <cellStyle name="SAPBEXexcGood1 10 22" xfId="44038"/>
    <cellStyle name="SAPBEXexcGood1 10 23" xfId="44039"/>
    <cellStyle name="SAPBEXexcGood1 10 24" xfId="44040"/>
    <cellStyle name="SAPBEXexcGood1 10 25" xfId="44041"/>
    <cellStyle name="SAPBEXexcGood1 10 26" xfId="44042"/>
    <cellStyle name="SAPBEXexcGood1 10 27" xfId="44043"/>
    <cellStyle name="SAPBEXexcGood1 10 28" xfId="44044"/>
    <cellStyle name="SAPBEXexcGood1 10 29" xfId="44045"/>
    <cellStyle name="SAPBEXexcGood1 10 3" xfId="44046"/>
    <cellStyle name="SAPBEXexcGood1 10 30" xfId="44047"/>
    <cellStyle name="SAPBEXexcGood1 10 4" xfId="44048"/>
    <cellStyle name="SAPBEXexcGood1 10 5" xfId="44049"/>
    <cellStyle name="SAPBEXexcGood1 10 6" xfId="44050"/>
    <cellStyle name="SAPBEXexcGood1 10 7" xfId="44051"/>
    <cellStyle name="SAPBEXexcGood1 10 8" xfId="44052"/>
    <cellStyle name="SAPBEXexcGood1 10 9" xfId="44053"/>
    <cellStyle name="SAPBEXexcGood1 11" xfId="44054"/>
    <cellStyle name="SAPBEXexcGood1 11 10" xfId="44055"/>
    <cellStyle name="SAPBEXexcGood1 11 11" xfId="44056"/>
    <cellStyle name="SAPBEXexcGood1 11 12" xfId="44057"/>
    <cellStyle name="SAPBEXexcGood1 11 13" xfId="44058"/>
    <cellStyle name="SAPBEXexcGood1 11 14" xfId="44059"/>
    <cellStyle name="SAPBEXexcGood1 11 15" xfId="44060"/>
    <cellStyle name="SAPBEXexcGood1 11 16" xfId="44061"/>
    <cellStyle name="SAPBEXexcGood1 11 17" xfId="44062"/>
    <cellStyle name="SAPBEXexcGood1 11 18" xfId="44063"/>
    <cellStyle name="SAPBEXexcGood1 11 19" xfId="44064"/>
    <cellStyle name="SAPBEXexcGood1 11 2" xfId="44065"/>
    <cellStyle name="SAPBEXexcGood1 11 2 10" xfId="44066"/>
    <cellStyle name="SAPBEXexcGood1 11 2 11" xfId="44067"/>
    <cellStyle name="SAPBEXexcGood1 11 2 12" xfId="44068"/>
    <cellStyle name="SAPBEXexcGood1 11 2 13" xfId="44069"/>
    <cellStyle name="SAPBEXexcGood1 11 2 14" xfId="44070"/>
    <cellStyle name="SAPBEXexcGood1 11 2 15" xfId="44071"/>
    <cellStyle name="SAPBEXexcGood1 11 2 16" xfId="44072"/>
    <cellStyle name="SAPBEXexcGood1 11 2 17" xfId="44073"/>
    <cellStyle name="SAPBEXexcGood1 11 2 18" xfId="44074"/>
    <cellStyle name="SAPBEXexcGood1 11 2 19" xfId="44075"/>
    <cellStyle name="SAPBEXexcGood1 11 2 2" xfId="44076"/>
    <cellStyle name="SAPBEXexcGood1 11 2 20" xfId="44077"/>
    <cellStyle name="SAPBEXexcGood1 11 2 21" xfId="44078"/>
    <cellStyle name="SAPBEXexcGood1 11 2 22" xfId="44079"/>
    <cellStyle name="SAPBEXexcGood1 11 2 23" xfId="44080"/>
    <cellStyle name="SAPBEXexcGood1 11 2 24" xfId="44081"/>
    <cellStyle name="SAPBEXexcGood1 11 2 25" xfId="44082"/>
    <cellStyle name="SAPBEXexcGood1 11 2 26" xfId="44083"/>
    <cellStyle name="SAPBEXexcGood1 11 2 27" xfId="44084"/>
    <cellStyle name="SAPBEXexcGood1 11 2 28" xfId="44085"/>
    <cellStyle name="SAPBEXexcGood1 11 2 29" xfId="44086"/>
    <cellStyle name="SAPBEXexcGood1 11 2 3" xfId="44087"/>
    <cellStyle name="SAPBEXexcGood1 11 2 4" xfId="44088"/>
    <cellStyle name="SAPBEXexcGood1 11 2 5" xfId="44089"/>
    <cellStyle name="SAPBEXexcGood1 11 2 6" xfId="44090"/>
    <cellStyle name="SAPBEXexcGood1 11 2 7" xfId="44091"/>
    <cellStyle name="SAPBEXexcGood1 11 2 8" xfId="44092"/>
    <cellStyle name="SAPBEXexcGood1 11 2 9" xfId="44093"/>
    <cellStyle name="SAPBEXexcGood1 11 20" xfId="44094"/>
    <cellStyle name="SAPBEXexcGood1 11 21" xfId="44095"/>
    <cellStyle name="SAPBEXexcGood1 11 22" xfId="44096"/>
    <cellStyle name="SAPBEXexcGood1 11 23" xfId="44097"/>
    <cellStyle name="SAPBEXexcGood1 11 24" xfId="44098"/>
    <cellStyle name="SAPBEXexcGood1 11 25" xfId="44099"/>
    <cellStyle name="SAPBEXexcGood1 11 26" xfId="44100"/>
    <cellStyle name="SAPBEXexcGood1 11 27" xfId="44101"/>
    <cellStyle name="SAPBEXexcGood1 11 28" xfId="44102"/>
    <cellStyle name="SAPBEXexcGood1 11 29" xfId="44103"/>
    <cellStyle name="SAPBEXexcGood1 11 3" xfId="44104"/>
    <cellStyle name="SAPBEXexcGood1 11 30" xfId="44105"/>
    <cellStyle name="SAPBEXexcGood1 11 4" xfId="44106"/>
    <cellStyle name="SAPBEXexcGood1 11 5" xfId="44107"/>
    <cellStyle name="SAPBEXexcGood1 11 6" xfId="44108"/>
    <cellStyle name="SAPBEXexcGood1 11 7" xfId="44109"/>
    <cellStyle name="SAPBEXexcGood1 11 8" xfId="44110"/>
    <cellStyle name="SAPBEXexcGood1 11 9" xfId="44111"/>
    <cellStyle name="SAPBEXexcGood1 12" xfId="44112"/>
    <cellStyle name="SAPBEXexcGood1 12 10" xfId="44113"/>
    <cellStyle name="SAPBEXexcGood1 12 11" xfId="44114"/>
    <cellStyle name="SAPBEXexcGood1 12 12" xfId="44115"/>
    <cellStyle name="SAPBEXexcGood1 12 13" xfId="44116"/>
    <cellStyle name="SAPBEXexcGood1 12 14" xfId="44117"/>
    <cellStyle name="SAPBEXexcGood1 12 15" xfId="44118"/>
    <cellStyle name="SAPBEXexcGood1 12 16" xfId="44119"/>
    <cellStyle name="SAPBEXexcGood1 12 17" xfId="44120"/>
    <cellStyle name="SAPBEXexcGood1 12 18" xfId="44121"/>
    <cellStyle name="SAPBEXexcGood1 12 19" xfId="44122"/>
    <cellStyle name="SAPBEXexcGood1 12 2" xfId="44123"/>
    <cellStyle name="SAPBEXexcGood1 12 2 10" xfId="44124"/>
    <cellStyle name="SAPBEXexcGood1 12 2 11" xfId="44125"/>
    <cellStyle name="SAPBEXexcGood1 12 2 12" xfId="44126"/>
    <cellStyle name="SAPBEXexcGood1 12 2 13" xfId="44127"/>
    <cellStyle name="SAPBEXexcGood1 12 2 14" xfId="44128"/>
    <cellStyle name="SAPBEXexcGood1 12 2 15" xfId="44129"/>
    <cellStyle name="SAPBEXexcGood1 12 2 16" xfId="44130"/>
    <cellStyle name="SAPBEXexcGood1 12 2 17" xfId="44131"/>
    <cellStyle name="SAPBEXexcGood1 12 2 18" xfId="44132"/>
    <cellStyle name="SAPBEXexcGood1 12 2 19" xfId="44133"/>
    <cellStyle name="SAPBEXexcGood1 12 2 2" xfId="44134"/>
    <cellStyle name="SAPBEXexcGood1 12 2 20" xfId="44135"/>
    <cellStyle name="SAPBEXexcGood1 12 2 21" xfId="44136"/>
    <cellStyle name="SAPBEXexcGood1 12 2 22" xfId="44137"/>
    <cellStyle name="SAPBEXexcGood1 12 2 23" xfId="44138"/>
    <cellStyle name="SAPBEXexcGood1 12 2 24" xfId="44139"/>
    <cellStyle name="SAPBEXexcGood1 12 2 25" xfId="44140"/>
    <cellStyle name="SAPBEXexcGood1 12 2 26" xfId="44141"/>
    <cellStyle name="SAPBEXexcGood1 12 2 27" xfId="44142"/>
    <cellStyle name="SAPBEXexcGood1 12 2 28" xfId="44143"/>
    <cellStyle name="SAPBEXexcGood1 12 2 29" xfId="44144"/>
    <cellStyle name="SAPBEXexcGood1 12 2 3" xfId="44145"/>
    <cellStyle name="SAPBEXexcGood1 12 2 4" xfId="44146"/>
    <cellStyle name="SAPBEXexcGood1 12 2 5" xfId="44147"/>
    <cellStyle name="SAPBEXexcGood1 12 2 6" xfId="44148"/>
    <cellStyle name="SAPBEXexcGood1 12 2 7" xfId="44149"/>
    <cellStyle name="SAPBEXexcGood1 12 2 8" xfId="44150"/>
    <cellStyle name="SAPBEXexcGood1 12 2 9" xfId="44151"/>
    <cellStyle name="SAPBEXexcGood1 12 20" xfId="44152"/>
    <cellStyle name="SAPBEXexcGood1 12 21" xfId="44153"/>
    <cellStyle name="SAPBEXexcGood1 12 22" xfId="44154"/>
    <cellStyle name="SAPBEXexcGood1 12 23" xfId="44155"/>
    <cellStyle name="SAPBEXexcGood1 12 24" xfId="44156"/>
    <cellStyle name="SAPBEXexcGood1 12 25" xfId="44157"/>
    <cellStyle name="SAPBEXexcGood1 12 26" xfId="44158"/>
    <cellStyle name="SAPBEXexcGood1 12 27" xfId="44159"/>
    <cellStyle name="SAPBEXexcGood1 12 28" xfId="44160"/>
    <cellStyle name="SAPBEXexcGood1 12 29" xfId="44161"/>
    <cellStyle name="SAPBEXexcGood1 12 3" xfId="44162"/>
    <cellStyle name="SAPBEXexcGood1 12 30" xfId="44163"/>
    <cellStyle name="SAPBEXexcGood1 12 4" xfId="44164"/>
    <cellStyle name="SAPBEXexcGood1 12 5" xfId="44165"/>
    <cellStyle name="SAPBEXexcGood1 12 6" xfId="44166"/>
    <cellStyle name="SAPBEXexcGood1 12 7" xfId="44167"/>
    <cellStyle name="SAPBEXexcGood1 12 8" xfId="44168"/>
    <cellStyle name="SAPBEXexcGood1 12 9" xfId="44169"/>
    <cellStyle name="SAPBEXexcGood1 13" xfId="44170"/>
    <cellStyle name="SAPBEXexcGood1 13 10" xfId="44171"/>
    <cellStyle name="SAPBEXexcGood1 13 11" xfId="44172"/>
    <cellStyle name="SAPBEXexcGood1 13 12" xfId="44173"/>
    <cellStyle name="SAPBEXexcGood1 13 13" xfId="44174"/>
    <cellStyle name="SAPBEXexcGood1 13 14" xfId="44175"/>
    <cellStyle name="SAPBEXexcGood1 13 15" xfId="44176"/>
    <cellStyle name="SAPBEXexcGood1 13 16" xfId="44177"/>
    <cellStyle name="SAPBEXexcGood1 13 17" xfId="44178"/>
    <cellStyle name="SAPBEXexcGood1 13 18" xfId="44179"/>
    <cellStyle name="SAPBEXexcGood1 13 19" xfId="44180"/>
    <cellStyle name="SAPBEXexcGood1 13 2" xfId="44181"/>
    <cellStyle name="SAPBEXexcGood1 13 2 10" xfId="44182"/>
    <cellStyle name="SAPBEXexcGood1 13 2 11" xfId="44183"/>
    <cellStyle name="SAPBEXexcGood1 13 2 12" xfId="44184"/>
    <cellStyle name="SAPBEXexcGood1 13 2 13" xfId="44185"/>
    <cellStyle name="SAPBEXexcGood1 13 2 14" xfId="44186"/>
    <cellStyle name="SAPBEXexcGood1 13 2 15" xfId="44187"/>
    <cellStyle name="SAPBEXexcGood1 13 2 16" xfId="44188"/>
    <cellStyle name="SAPBEXexcGood1 13 2 17" xfId="44189"/>
    <cellStyle name="SAPBEXexcGood1 13 2 18" xfId="44190"/>
    <cellStyle name="SAPBEXexcGood1 13 2 19" xfId="44191"/>
    <cellStyle name="SAPBEXexcGood1 13 2 2" xfId="44192"/>
    <cellStyle name="SAPBEXexcGood1 13 2 20" xfId="44193"/>
    <cellStyle name="SAPBEXexcGood1 13 2 21" xfId="44194"/>
    <cellStyle name="SAPBEXexcGood1 13 2 22" xfId="44195"/>
    <cellStyle name="SAPBEXexcGood1 13 2 23" xfId="44196"/>
    <cellStyle name="SAPBEXexcGood1 13 2 24" xfId="44197"/>
    <cellStyle name="SAPBEXexcGood1 13 2 25" xfId="44198"/>
    <cellStyle name="SAPBEXexcGood1 13 2 26" xfId="44199"/>
    <cellStyle name="SAPBEXexcGood1 13 2 27" xfId="44200"/>
    <cellStyle name="SAPBEXexcGood1 13 2 28" xfId="44201"/>
    <cellStyle name="SAPBEXexcGood1 13 2 29" xfId="44202"/>
    <cellStyle name="SAPBEXexcGood1 13 2 3" xfId="44203"/>
    <cellStyle name="SAPBEXexcGood1 13 2 4" xfId="44204"/>
    <cellStyle name="SAPBEXexcGood1 13 2 5" xfId="44205"/>
    <cellStyle name="SAPBEXexcGood1 13 2 6" xfId="44206"/>
    <cellStyle name="SAPBEXexcGood1 13 2 7" xfId="44207"/>
    <cellStyle name="SAPBEXexcGood1 13 2 8" xfId="44208"/>
    <cellStyle name="SAPBEXexcGood1 13 2 9" xfId="44209"/>
    <cellStyle name="SAPBEXexcGood1 13 20" xfId="44210"/>
    <cellStyle name="SAPBEXexcGood1 13 21" xfId="44211"/>
    <cellStyle name="SAPBEXexcGood1 13 22" xfId="44212"/>
    <cellStyle name="SAPBEXexcGood1 13 23" xfId="44213"/>
    <cellStyle name="SAPBEXexcGood1 13 24" xfId="44214"/>
    <cellStyle name="SAPBEXexcGood1 13 25" xfId="44215"/>
    <cellStyle name="SAPBEXexcGood1 13 26" xfId="44216"/>
    <cellStyle name="SAPBEXexcGood1 13 27" xfId="44217"/>
    <cellStyle name="SAPBEXexcGood1 13 28" xfId="44218"/>
    <cellStyle name="SAPBEXexcGood1 13 29" xfId="44219"/>
    <cellStyle name="SAPBEXexcGood1 13 3" xfId="44220"/>
    <cellStyle name="SAPBEXexcGood1 13 30" xfId="44221"/>
    <cellStyle name="SAPBEXexcGood1 13 4" xfId="44222"/>
    <cellStyle name="SAPBEXexcGood1 13 5" xfId="44223"/>
    <cellStyle name="SAPBEXexcGood1 13 6" xfId="44224"/>
    <cellStyle name="SAPBEXexcGood1 13 7" xfId="44225"/>
    <cellStyle name="SAPBEXexcGood1 13 8" xfId="44226"/>
    <cellStyle name="SAPBEXexcGood1 13 9" xfId="44227"/>
    <cellStyle name="SAPBEXexcGood1 14" xfId="44228"/>
    <cellStyle name="SAPBEXexcGood1 14 10" xfId="44229"/>
    <cellStyle name="SAPBEXexcGood1 14 11" xfId="44230"/>
    <cellStyle name="SAPBEXexcGood1 14 12" xfId="44231"/>
    <cellStyle name="SAPBEXexcGood1 14 13" xfId="44232"/>
    <cellStyle name="SAPBEXexcGood1 14 14" xfId="44233"/>
    <cellStyle name="SAPBEXexcGood1 14 15" xfId="44234"/>
    <cellStyle name="SAPBEXexcGood1 14 16" xfId="44235"/>
    <cellStyle name="SAPBEXexcGood1 14 17" xfId="44236"/>
    <cellStyle name="SAPBEXexcGood1 14 18" xfId="44237"/>
    <cellStyle name="SAPBEXexcGood1 14 19" xfId="44238"/>
    <cellStyle name="SAPBEXexcGood1 14 2" xfId="44239"/>
    <cellStyle name="SAPBEXexcGood1 14 2 10" xfId="44240"/>
    <cellStyle name="SAPBEXexcGood1 14 2 11" xfId="44241"/>
    <cellStyle name="SAPBEXexcGood1 14 2 12" xfId="44242"/>
    <cellStyle name="SAPBEXexcGood1 14 2 13" xfId="44243"/>
    <cellStyle name="SAPBEXexcGood1 14 2 14" xfId="44244"/>
    <cellStyle name="SAPBEXexcGood1 14 2 15" xfId="44245"/>
    <cellStyle name="SAPBEXexcGood1 14 2 16" xfId="44246"/>
    <cellStyle name="SAPBEXexcGood1 14 2 17" xfId="44247"/>
    <cellStyle name="SAPBEXexcGood1 14 2 18" xfId="44248"/>
    <cellStyle name="SAPBEXexcGood1 14 2 19" xfId="44249"/>
    <cellStyle name="SAPBEXexcGood1 14 2 2" xfId="44250"/>
    <cellStyle name="SAPBEXexcGood1 14 2 20" xfId="44251"/>
    <cellStyle name="SAPBEXexcGood1 14 2 21" xfId="44252"/>
    <cellStyle name="SAPBEXexcGood1 14 2 22" xfId="44253"/>
    <cellStyle name="SAPBEXexcGood1 14 2 23" xfId="44254"/>
    <cellStyle name="SAPBEXexcGood1 14 2 24" xfId="44255"/>
    <cellStyle name="SAPBEXexcGood1 14 2 25" xfId="44256"/>
    <cellStyle name="SAPBEXexcGood1 14 2 26" xfId="44257"/>
    <cellStyle name="SAPBEXexcGood1 14 2 27" xfId="44258"/>
    <cellStyle name="SAPBEXexcGood1 14 2 28" xfId="44259"/>
    <cellStyle name="SAPBEXexcGood1 14 2 29" xfId="44260"/>
    <cellStyle name="SAPBEXexcGood1 14 2 3" xfId="44261"/>
    <cellStyle name="SAPBEXexcGood1 14 2 4" xfId="44262"/>
    <cellStyle name="SAPBEXexcGood1 14 2 5" xfId="44263"/>
    <cellStyle name="SAPBEXexcGood1 14 2 6" xfId="44264"/>
    <cellStyle name="SAPBEXexcGood1 14 2 7" xfId="44265"/>
    <cellStyle name="SAPBEXexcGood1 14 2 8" xfId="44266"/>
    <cellStyle name="SAPBEXexcGood1 14 2 9" xfId="44267"/>
    <cellStyle name="SAPBEXexcGood1 14 20" xfId="44268"/>
    <cellStyle name="SAPBEXexcGood1 14 21" xfId="44269"/>
    <cellStyle name="SAPBEXexcGood1 14 22" xfId="44270"/>
    <cellStyle name="SAPBEXexcGood1 14 23" xfId="44271"/>
    <cellStyle name="SAPBEXexcGood1 14 24" xfId="44272"/>
    <cellStyle name="SAPBEXexcGood1 14 25" xfId="44273"/>
    <cellStyle name="SAPBEXexcGood1 14 26" xfId="44274"/>
    <cellStyle name="SAPBEXexcGood1 14 27" xfId="44275"/>
    <cellStyle name="SAPBEXexcGood1 14 28" xfId="44276"/>
    <cellStyle name="SAPBEXexcGood1 14 29" xfId="44277"/>
    <cellStyle name="SAPBEXexcGood1 14 3" xfId="44278"/>
    <cellStyle name="SAPBEXexcGood1 14 30" xfId="44279"/>
    <cellStyle name="SAPBEXexcGood1 14 4" xfId="44280"/>
    <cellStyle name="SAPBEXexcGood1 14 5" xfId="44281"/>
    <cellStyle name="SAPBEXexcGood1 14 6" xfId="44282"/>
    <cellStyle name="SAPBEXexcGood1 14 7" xfId="44283"/>
    <cellStyle name="SAPBEXexcGood1 14 8" xfId="44284"/>
    <cellStyle name="SAPBEXexcGood1 14 9" xfId="44285"/>
    <cellStyle name="SAPBEXexcGood1 15" xfId="44286"/>
    <cellStyle name="SAPBEXexcGood1 15 10" xfId="44287"/>
    <cellStyle name="SAPBEXexcGood1 15 11" xfId="44288"/>
    <cellStyle name="SAPBEXexcGood1 15 12" xfId="44289"/>
    <cellStyle name="SAPBEXexcGood1 15 13" xfId="44290"/>
    <cellStyle name="SAPBEXexcGood1 15 14" xfId="44291"/>
    <cellStyle name="SAPBEXexcGood1 15 15" xfId="44292"/>
    <cellStyle name="SAPBEXexcGood1 15 16" xfId="44293"/>
    <cellStyle name="SAPBEXexcGood1 15 17" xfId="44294"/>
    <cellStyle name="SAPBEXexcGood1 15 18" xfId="44295"/>
    <cellStyle name="SAPBEXexcGood1 15 19" xfId="44296"/>
    <cellStyle name="SAPBEXexcGood1 15 2" xfId="44297"/>
    <cellStyle name="SAPBEXexcGood1 15 2 10" xfId="44298"/>
    <cellStyle name="SAPBEXexcGood1 15 2 11" xfId="44299"/>
    <cellStyle name="SAPBEXexcGood1 15 2 12" xfId="44300"/>
    <cellStyle name="SAPBEXexcGood1 15 2 13" xfId="44301"/>
    <cellStyle name="SAPBEXexcGood1 15 2 14" xfId="44302"/>
    <cellStyle name="SAPBEXexcGood1 15 2 15" xfId="44303"/>
    <cellStyle name="SAPBEXexcGood1 15 2 16" xfId="44304"/>
    <cellStyle name="SAPBEXexcGood1 15 2 17" xfId="44305"/>
    <cellStyle name="SAPBEXexcGood1 15 2 18" xfId="44306"/>
    <cellStyle name="SAPBEXexcGood1 15 2 19" xfId="44307"/>
    <cellStyle name="SAPBEXexcGood1 15 2 2" xfId="44308"/>
    <cellStyle name="SAPBEXexcGood1 15 2 20" xfId="44309"/>
    <cellStyle name="SAPBEXexcGood1 15 2 21" xfId="44310"/>
    <cellStyle name="SAPBEXexcGood1 15 2 22" xfId="44311"/>
    <cellStyle name="SAPBEXexcGood1 15 2 23" xfId="44312"/>
    <cellStyle name="SAPBEXexcGood1 15 2 24" xfId="44313"/>
    <cellStyle name="SAPBEXexcGood1 15 2 25" xfId="44314"/>
    <cellStyle name="SAPBEXexcGood1 15 2 26" xfId="44315"/>
    <cellStyle name="SAPBEXexcGood1 15 2 27" xfId="44316"/>
    <cellStyle name="SAPBEXexcGood1 15 2 28" xfId="44317"/>
    <cellStyle name="SAPBEXexcGood1 15 2 29" xfId="44318"/>
    <cellStyle name="SAPBEXexcGood1 15 2 3" xfId="44319"/>
    <cellStyle name="SAPBEXexcGood1 15 2 4" xfId="44320"/>
    <cellStyle name="SAPBEXexcGood1 15 2 5" xfId="44321"/>
    <cellStyle name="SAPBEXexcGood1 15 2 6" xfId="44322"/>
    <cellStyle name="SAPBEXexcGood1 15 2 7" xfId="44323"/>
    <cellStyle name="SAPBEXexcGood1 15 2 8" xfId="44324"/>
    <cellStyle name="SAPBEXexcGood1 15 2 9" xfId="44325"/>
    <cellStyle name="SAPBEXexcGood1 15 20" xfId="44326"/>
    <cellStyle name="SAPBEXexcGood1 15 21" xfId="44327"/>
    <cellStyle name="SAPBEXexcGood1 15 22" xfId="44328"/>
    <cellStyle name="SAPBEXexcGood1 15 23" xfId="44329"/>
    <cellStyle name="SAPBEXexcGood1 15 24" xfId="44330"/>
    <cellStyle name="SAPBEXexcGood1 15 25" xfId="44331"/>
    <cellStyle name="SAPBEXexcGood1 15 26" xfId="44332"/>
    <cellStyle name="SAPBEXexcGood1 15 27" xfId="44333"/>
    <cellStyle name="SAPBEXexcGood1 15 28" xfId="44334"/>
    <cellStyle name="SAPBEXexcGood1 15 29" xfId="44335"/>
    <cellStyle name="SAPBEXexcGood1 15 3" xfId="44336"/>
    <cellStyle name="SAPBEXexcGood1 15 30" xfId="44337"/>
    <cellStyle name="SAPBEXexcGood1 15 4" xfId="44338"/>
    <cellStyle name="SAPBEXexcGood1 15 5" xfId="44339"/>
    <cellStyle name="SAPBEXexcGood1 15 6" xfId="44340"/>
    <cellStyle name="SAPBEXexcGood1 15 7" xfId="44341"/>
    <cellStyle name="SAPBEXexcGood1 15 8" xfId="44342"/>
    <cellStyle name="SAPBEXexcGood1 15 9" xfId="44343"/>
    <cellStyle name="SAPBEXexcGood1 16" xfId="44344"/>
    <cellStyle name="SAPBEXexcGood1 16 10" xfId="44345"/>
    <cellStyle name="SAPBEXexcGood1 16 11" xfId="44346"/>
    <cellStyle name="SAPBEXexcGood1 16 12" xfId="44347"/>
    <cellStyle name="SAPBEXexcGood1 16 13" xfId="44348"/>
    <cellStyle name="SAPBEXexcGood1 16 14" xfId="44349"/>
    <cellStyle name="SAPBEXexcGood1 16 15" xfId="44350"/>
    <cellStyle name="SAPBEXexcGood1 16 16" xfId="44351"/>
    <cellStyle name="SAPBEXexcGood1 16 17" xfId="44352"/>
    <cellStyle name="SAPBEXexcGood1 16 18" xfId="44353"/>
    <cellStyle name="SAPBEXexcGood1 16 19" xfId="44354"/>
    <cellStyle name="SAPBEXexcGood1 16 2" xfId="44355"/>
    <cellStyle name="SAPBEXexcGood1 16 2 10" xfId="44356"/>
    <cellStyle name="SAPBEXexcGood1 16 2 11" xfId="44357"/>
    <cellStyle name="SAPBEXexcGood1 16 2 12" xfId="44358"/>
    <cellStyle name="SAPBEXexcGood1 16 2 13" xfId="44359"/>
    <cellStyle name="SAPBEXexcGood1 16 2 14" xfId="44360"/>
    <cellStyle name="SAPBEXexcGood1 16 2 15" xfId="44361"/>
    <cellStyle name="SAPBEXexcGood1 16 2 16" xfId="44362"/>
    <cellStyle name="SAPBEXexcGood1 16 2 17" xfId="44363"/>
    <cellStyle name="SAPBEXexcGood1 16 2 18" xfId="44364"/>
    <cellStyle name="SAPBEXexcGood1 16 2 19" xfId="44365"/>
    <cellStyle name="SAPBEXexcGood1 16 2 2" xfId="44366"/>
    <cellStyle name="SAPBEXexcGood1 16 2 20" xfId="44367"/>
    <cellStyle name="SAPBEXexcGood1 16 2 21" xfId="44368"/>
    <cellStyle name="SAPBEXexcGood1 16 2 22" xfId="44369"/>
    <cellStyle name="SAPBEXexcGood1 16 2 23" xfId="44370"/>
    <cellStyle name="SAPBEXexcGood1 16 2 24" xfId="44371"/>
    <cellStyle name="SAPBEXexcGood1 16 2 25" xfId="44372"/>
    <cellStyle name="SAPBEXexcGood1 16 2 26" xfId="44373"/>
    <cellStyle name="SAPBEXexcGood1 16 2 27" xfId="44374"/>
    <cellStyle name="SAPBEXexcGood1 16 2 28" xfId="44375"/>
    <cellStyle name="SAPBEXexcGood1 16 2 29" xfId="44376"/>
    <cellStyle name="SAPBEXexcGood1 16 2 3" xfId="44377"/>
    <cellStyle name="SAPBEXexcGood1 16 2 4" xfId="44378"/>
    <cellStyle name="SAPBEXexcGood1 16 2 5" xfId="44379"/>
    <cellStyle name="SAPBEXexcGood1 16 2 6" xfId="44380"/>
    <cellStyle name="SAPBEXexcGood1 16 2 7" xfId="44381"/>
    <cellStyle name="SAPBEXexcGood1 16 2 8" xfId="44382"/>
    <cellStyle name="SAPBEXexcGood1 16 2 9" xfId="44383"/>
    <cellStyle name="SAPBEXexcGood1 16 20" xfId="44384"/>
    <cellStyle name="SAPBEXexcGood1 16 21" xfId="44385"/>
    <cellStyle name="SAPBEXexcGood1 16 22" xfId="44386"/>
    <cellStyle name="SAPBEXexcGood1 16 23" xfId="44387"/>
    <cellStyle name="SAPBEXexcGood1 16 24" xfId="44388"/>
    <cellStyle name="SAPBEXexcGood1 16 25" xfId="44389"/>
    <cellStyle name="SAPBEXexcGood1 16 26" xfId="44390"/>
    <cellStyle name="SAPBEXexcGood1 16 27" xfId="44391"/>
    <cellStyle name="SAPBEXexcGood1 16 28" xfId="44392"/>
    <cellStyle name="SAPBEXexcGood1 16 29" xfId="44393"/>
    <cellStyle name="SAPBEXexcGood1 16 3" xfId="44394"/>
    <cellStyle name="SAPBEXexcGood1 16 30" xfId="44395"/>
    <cellStyle name="SAPBEXexcGood1 16 4" xfId="44396"/>
    <cellStyle name="SAPBEXexcGood1 16 5" xfId="44397"/>
    <cellStyle name="SAPBEXexcGood1 16 6" xfId="44398"/>
    <cellStyle name="SAPBEXexcGood1 16 7" xfId="44399"/>
    <cellStyle name="SAPBEXexcGood1 16 8" xfId="44400"/>
    <cellStyle name="SAPBEXexcGood1 16 9" xfId="44401"/>
    <cellStyle name="SAPBEXexcGood1 17" xfId="44402"/>
    <cellStyle name="SAPBEXexcGood1 17 10" xfId="44403"/>
    <cellStyle name="SAPBEXexcGood1 17 11" xfId="44404"/>
    <cellStyle name="SAPBEXexcGood1 17 12" xfId="44405"/>
    <cellStyle name="SAPBEXexcGood1 17 13" xfId="44406"/>
    <cellStyle name="SAPBEXexcGood1 17 14" xfId="44407"/>
    <cellStyle name="SAPBEXexcGood1 17 15" xfId="44408"/>
    <cellStyle name="SAPBEXexcGood1 17 16" xfId="44409"/>
    <cellStyle name="SAPBEXexcGood1 17 17" xfId="44410"/>
    <cellStyle name="SAPBEXexcGood1 17 18" xfId="44411"/>
    <cellStyle name="SAPBEXexcGood1 17 19" xfId="44412"/>
    <cellStyle name="SAPBEXexcGood1 17 2" xfId="44413"/>
    <cellStyle name="SAPBEXexcGood1 17 2 10" xfId="44414"/>
    <cellStyle name="SAPBEXexcGood1 17 2 11" xfId="44415"/>
    <cellStyle name="SAPBEXexcGood1 17 2 12" xfId="44416"/>
    <cellStyle name="SAPBEXexcGood1 17 2 13" xfId="44417"/>
    <cellStyle name="SAPBEXexcGood1 17 2 14" xfId="44418"/>
    <cellStyle name="SAPBEXexcGood1 17 2 15" xfId="44419"/>
    <cellStyle name="SAPBEXexcGood1 17 2 16" xfId="44420"/>
    <cellStyle name="SAPBEXexcGood1 17 2 17" xfId="44421"/>
    <cellStyle name="SAPBEXexcGood1 17 2 18" xfId="44422"/>
    <cellStyle name="SAPBEXexcGood1 17 2 19" xfId="44423"/>
    <cellStyle name="SAPBEXexcGood1 17 2 2" xfId="44424"/>
    <cellStyle name="SAPBEXexcGood1 17 2 20" xfId="44425"/>
    <cellStyle name="SAPBEXexcGood1 17 2 21" xfId="44426"/>
    <cellStyle name="SAPBEXexcGood1 17 2 22" xfId="44427"/>
    <cellStyle name="SAPBEXexcGood1 17 2 23" xfId="44428"/>
    <cellStyle name="SAPBEXexcGood1 17 2 24" xfId="44429"/>
    <cellStyle name="SAPBEXexcGood1 17 2 25" xfId="44430"/>
    <cellStyle name="SAPBEXexcGood1 17 2 26" xfId="44431"/>
    <cellStyle name="SAPBEXexcGood1 17 2 27" xfId="44432"/>
    <cellStyle name="SAPBEXexcGood1 17 2 28" xfId="44433"/>
    <cellStyle name="SAPBEXexcGood1 17 2 29" xfId="44434"/>
    <cellStyle name="SAPBEXexcGood1 17 2 3" xfId="44435"/>
    <cellStyle name="SAPBEXexcGood1 17 2 4" xfId="44436"/>
    <cellStyle name="SAPBEXexcGood1 17 2 5" xfId="44437"/>
    <cellStyle name="SAPBEXexcGood1 17 2 6" xfId="44438"/>
    <cellStyle name="SAPBEXexcGood1 17 2 7" xfId="44439"/>
    <cellStyle name="SAPBEXexcGood1 17 2 8" xfId="44440"/>
    <cellStyle name="SAPBEXexcGood1 17 2 9" xfId="44441"/>
    <cellStyle name="SAPBEXexcGood1 17 20" xfId="44442"/>
    <cellStyle name="SAPBEXexcGood1 17 21" xfId="44443"/>
    <cellStyle name="SAPBEXexcGood1 17 22" xfId="44444"/>
    <cellStyle name="SAPBEXexcGood1 17 23" xfId="44445"/>
    <cellStyle name="SAPBEXexcGood1 17 24" xfId="44446"/>
    <cellStyle name="SAPBEXexcGood1 17 25" xfId="44447"/>
    <cellStyle name="SAPBEXexcGood1 17 26" xfId="44448"/>
    <cellStyle name="SAPBEXexcGood1 17 27" xfId="44449"/>
    <cellStyle name="SAPBEXexcGood1 17 28" xfId="44450"/>
    <cellStyle name="SAPBEXexcGood1 17 29" xfId="44451"/>
    <cellStyle name="SAPBEXexcGood1 17 3" xfId="44452"/>
    <cellStyle name="SAPBEXexcGood1 17 30" xfId="44453"/>
    <cellStyle name="SAPBEXexcGood1 17 4" xfId="44454"/>
    <cellStyle name="SAPBEXexcGood1 17 5" xfId="44455"/>
    <cellStyle name="SAPBEXexcGood1 17 6" xfId="44456"/>
    <cellStyle name="SAPBEXexcGood1 17 7" xfId="44457"/>
    <cellStyle name="SAPBEXexcGood1 17 8" xfId="44458"/>
    <cellStyle name="SAPBEXexcGood1 17 9" xfId="44459"/>
    <cellStyle name="SAPBEXexcGood1 18" xfId="44460"/>
    <cellStyle name="SAPBEXexcGood1 18 10" xfId="44461"/>
    <cellStyle name="SAPBEXexcGood1 18 11" xfId="44462"/>
    <cellStyle name="SAPBEXexcGood1 18 12" xfId="44463"/>
    <cellStyle name="SAPBEXexcGood1 18 13" xfId="44464"/>
    <cellStyle name="SAPBEXexcGood1 18 14" xfId="44465"/>
    <cellStyle name="SAPBEXexcGood1 18 15" xfId="44466"/>
    <cellStyle name="SAPBEXexcGood1 18 16" xfId="44467"/>
    <cellStyle name="SAPBEXexcGood1 18 17" xfId="44468"/>
    <cellStyle name="SAPBEXexcGood1 18 18" xfId="44469"/>
    <cellStyle name="SAPBEXexcGood1 18 19" xfId="44470"/>
    <cellStyle name="SAPBEXexcGood1 18 2" xfId="44471"/>
    <cellStyle name="SAPBEXexcGood1 18 20" xfId="44472"/>
    <cellStyle name="SAPBEXexcGood1 18 21" xfId="44473"/>
    <cellStyle name="SAPBEXexcGood1 18 22" xfId="44474"/>
    <cellStyle name="SAPBEXexcGood1 18 23" xfId="44475"/>
    <cellStyle name="SAPBEXexcGood1 18 24" xfId="44476"/>
    <cellStyle name="SAPBEXexcGood1 18 25" xfId="44477"/>
    <cellStyle name="SAPBEXexcGood1 18 26" xfId="44478"/>
    <cellStyle name="SAPBEXexcGood1 18 27" xfId="44479"/>
    <cellStyle name="SAPBEXexcGood1 18 28" xfId="44480"/>
    <cellStyle name="SAPBEXexcGood1 18 29" xfId="44481"/>
    <cellStyle name="SAPBEXexcGood1 18 3" xfId="44482"/>
    <cellStyle name="SAPBEXexcGood1 18 4" xfId="44483"/>
    <cellStyle name="SAPBEXexcGood1 18 5" xfId="44484"/>
    <cellStyle name="SAPBEXexcGood1 18 6" xfId="44485"/>
    <cellStyle name="SAPBEXexcGood1 18 7" xfId="44486"/>
    <cellStyle name="SAPBEXexcGood1 18 8" xfId="44487"/>
    <cellStyle name="SAPBEXexcGood1 18 9" xfId="44488"/>
    <cellStyle name="SAPBEXexcGood1 19" xfId="44489"/>
    <cellStyle name="SAPBEXexcGood1 19 10" xfId="44490"/>
    <cellStyle name="SAPBEXexcGood1 19 11" xfId="44491"/>
    <cellStyle name="SAPBEXexcGood1 19 12" xfId="44492"/>
    <cellStyle name="SAPBEXexcGood1 19 13" xfId="44493"/>
    <cellStyle name="SAPBEXexcGood1 19 14" xfId="44494"/>
    <cellStyle name="SAPBEXexcGood1 19 15" xfId="44495"/>
    <cellStyle name="SAPBEXexcGood1 19 16" xfId="44496"/>
    <cellStyle name="SAPBEXexcGood1 19 17" xfId="44497"/>
    <cellStyle name="SAPBEXexcGood1 19 18" xfId="44498"/>
    <cellStyle name="SAPBEXexcGood1 19 19" xfId="44499"/>
    <cellStyle name="SAPBEXexcGood1 19 2" xfId="44500"/>
    <cellStyle name="SAPBEXexcGood1 19 20" xfId="44501"/>
    <cellStyle name="SAPBEXexcGood1 19 21" xfId="44502"/>
    <cellStyle name="SAPBEXexcGood1 19 22" xfId="44503"/>
    <cellStyle name="SAPBEXexcGood1 19 23" xfId="44504"/>
    <cellStyle name="SAPBEXexcGood1 19 24" xfId="44505"/>
    <cellStyle name="SAPBEXexcGood1 19 25" xfId="44506"/>
    <cellStyle name="SAPBEXexcGood1 19 26" xfId="44507"/>
    <cellStyle name="SAPBEXexcGood1 19 27" xfId="44508"/>
    <cellStyle name="SAPBEXexcGood1 19 28" xfId="44509"/>
    <cellStyle name="SAPBEXexcGood1 19 29" xfId="44510"/>
    <cellStyle name="SAPBEXexcGood1 19 3" xfId="44511"/>
    <cellStyle name="SAPBEXexcGood1 19 4" xfId="44512"/>
    <cellStyle name="SAPBEXexcGood1 19 5" xfId="44513"/>
    <cellStyle name="SAPBEXexcGood1 19 6" xfId="44514"/>
    <cellStyle name="SAPBEXexcGood1 19 7" xfId="44515"/>
    <cellStyle name="SAPBEXexcGood1 19 8" xfId="44516"/>
    <cellStyle name="SAPBEXexcGood1 19 9" xfId="44517"/>
    <cellStyle name="SAPBEXexcGood1 2" xfId="44518"/>
    <cellStyle name="SAPBEXexcGood1 2 10" xfId="44519"/>
    <cellStyle name="SAPBEXexcGood1 2 11" xfId="44520"/>
    <cellStyle name="SAPBEXexcGood1 2 12" xfId="44521"/>
    <cellStyle name="SAPBEXexcGood1 2 13" xfId="44522"/>
    <cellStyle name="SAPBEXexcGood1 2 14" xfId="44523"/>
    <cellStyle name="SAPBEXexcGood1 2 15" xfId="44524"/>
    <cellStyle name="SAPBEXexcGood1 2 16" xfId="44525"/>
    <cellStyle name="SAPBEXexcGood1 2 17" xfId="44526"/>
    <cellStyle name="SAPBEXexcGood1 2 18" xfId="44527"/>
    <cellStyle name="SAPBEXexcGood1 2 19" xfId="44528"/>
    <cellStyle name="SAPBEXexcGood1 2 2" xfId="44529"/>
    <cellStyle name="SAPBEXexcGood1 2 2 10" xfId="44530"/>
    <cellStyle name="SAPBEXexcGood1 2 2 11" xfId="44531"/>
    <cellStyle name="SAPBEXexcGood1 2 2 12" xfId="44532"/>
    <cellStyle name="SAPBEXexcGood1 2 2 13" xfId="44533"/>
    <cellStyle name="SAPBEXexcGood1 2 2 14" xfId="44534"/>
    <cellStyle name="SAPBEXexcGood1 2 2 15" xfId="44535"/>
    <cellStyle name="SAPBEXexcGood1 2 2 16" xfId="44536"/>
    <cellStyle name="SAPBEXexcGood1 2 2 17" xfId="44537"/>
    <cellStyle name="SAPBEXexcGood1 2 2 18" xfId="44538"/>
    <cellStyle name="SAPBEXexcGood1 2 2 19" xfId="44539"/>
    <cellStyle name="SAPBEXexcGood1 2 2 2" xfId="44540"/>
    <cellStyle name="SAPBEXexcGood1 2 2 2 10" xfId="44541"/>
    <cellStyle name="SAPBEXexcGood1 2 2 2 11" xfId="44542"/>
    <cellStyle name="SAPBEXexcGood1 2 2 2 12" xfId="44543"/>
    <cellStyle name="SAPBEXexcGood1 2 2 2 13" xfId="44544"/>
    <cellStyle name="SAPBEXexcGood1 2 2 2 14" xfId="44545"/>
    <cellStyle name="SAPBEXexcGood1 2 2 2 15" xfId="44546"/>
    <cellStyle name="SAPBEXexcGood1 2 2 2 16" xfId="44547"/>
    <cellStyle name="SAPBEXexcGood1 2 2 2 17" xfId="44548"/>
    <cellStyle name="SAPBEXexcGood1 2 2 2 18" xfId="44549"/>
    <cellStyle name="SAPBEXexcGood1 2 2 2 19" xfId="44550"/>
    <cellStyle name="SAPBEXexcGood1 2 2 2 2" xfId="44551"/>
    <cellStyle name="SAPBEXexcGood1 2 2 2 20" xfId="44552"/>
    <cellStyle name="SAPBEXexcGood1 2 2 2 21" xfId="44553"/>
    <cellStyle name="SAPBEXexcGood1 2 2 2 22" xfId="44554"/>
    <cellStyle name="SAPBEXexcGood1 2 2 2 23" xfId="44555"/>
    <cellStyle name="SAPBEXexcGood1 2 2 2 24" xfId="44556"/>
    <cellStyle name="SAPBEXexcGood1 2 2 2 25" xfId="44557"/>
    <cellStyle name="SAPBEXexcGood1 2 2 2 26" xfId="44558"/>
    <cellStyle name="SAPBEXexcGood1 2 2 2 27" xfId="44559"/>
    <cellStyle name="SAPBEXexcGood1 2 2 2 28" xfId="44560"/>
    <cellStyle name="SAPBEXexcGood1 2 2 2 29" xfId="44561"/>
    <cellStyle name="SAPBEXexcGood1 2 2 2 3" xfId="44562"/>
    <cellStyle name="SAPBEXexcGood1 2 2 2 4" xfId="44563"/>
    <cellStyle name="SAPBEXexcGood1 2 2 2 5" xfId="44564"/>
    <cellStyle name="SAPBEXexcGood1 2 2 2 6" xfId="44565"/>
    <cellStyle name="SAPBEXexcGood1 2 2 2 7" xfId="44566"/>
    <cellStyle name="SAPBEXexcGood1 2 2 2 8" xfId="44567"/>
    <cellStyle name="SAPBEXexcGood1 2 2 2 9" xfId="44568"/>
    <cellStyle name="SAPBEXexcGood1 2 2 20" xfId="44569"/>
    <cellStyle name="SAPBEXexcGood1 2 2 21" xfId="44570"/>
    <cellStyle name="SAPBEXexcGood1 2 2 22" xfId="44571"/>
    <cellStyle name="SAPBEXexcGood1 2 2 23" xfId="44572"/>
    <cellStyle name="SAPBEXexcGood1 2 2 24" xfId="44573"/>
    <cellStyle name="SAPBEXexcGood1 2 2 25" xfId="44574"/>
    <cellStyle name="SAPBEXexcGood1 2 2 26" xfId="44575"/>
    <cellStyle name="SAPBEXexcGood1 2 2 27" xfId="44576"/>
    <cellStyle name="SAPBEXexcGood1 2 2 28" xfId="44577"/>
    <cellStyle name="SAPBEXexcGood1 2 2 29" xfId="44578"/>
    <cellStyle name="SAPBEXexcGood1 2 2 3" xfId="44579"/>
    <cellStyle name="SAPBEXexcGood1 2 2 30" xfId="44580"/>
    <cellStyle name="SAPBEXexcGood1 2 2 4" xfId="44581"/>
    <cellStyle name="SAPBEXexcGood1 2 2 5" xfId="44582"/>
    <cellStyle name="SAPBEXexcGood1 2 2 6" xfId="44583"/>
    <cellStyle name="SAPBEXexcGood1 2 2 7" xfId="44584"/>
    <cellStyle name="SAPBEXexcGood1 2 2 8" xfId="44585"/>
    <cellStyle name="SAPBEXexcGood1 2 2 9" xfId="44586"/>
    <cellStyle name="SAPBEXexcGood1 2 20" xfId="44587"/>
    <cellStyle name="SAPBEXexcGood1 2 21" xfId="44588"/>
    <cellStyle name="SAPBEXexcGood1 2 22" xfId="44589"/>
    <cellStyle name="SAPBEXexcGood1 2 23" xfId="44590"/>
    <cellStyle name="SAPBEXexcGood1 2 24" xfId="44591"/>
    <cellStyle name="SAPBEXexcGood1 2 25" xfId="44592"/>
    <cellStyle name="SAPBEXexcGood1 2 26" xfId="44593"/>
    <cellStyle name="SAPBEXexcGood1 2 27" xfId="44594"/>
    <cellStyle name="SAPBEXexcGood1 2 28" xfId="44595"/>
    <cellStyle name="SAPBEXexcGood1 2 29" xfId="44596"/>
    <cellStyle name="SAPBEXexcGood1 2 3" xfId="44597"/>
    <cellStyle name="SAPBEXexcGood1 2 3 10" xfId="44598"/>
    <cellStyle name="SAPBEXexcGood1 2 3 11" xfId="44599"/>
    <cellStyle name="SAPBEXexcGood1 2 3 12" xfId="44600"/>
    <cellStyle name="SAPBEXexcGood1 2 3 13" xfId="44601"/>
    <cellStyle name="SAPBEXexcGood1 2 3 14" xfId="44602"/>
    <cellStyle name="SAPBEXexcGood1 2 3 15" xfId="44603"/>
    <cellStyle name="SAPBEXexcGood1 2 3 16" xfId="44604"/>
    <cellStyle name="SAPBEXexcGood1 2 3 17" xfId="44605"/>
    <cellStyle name="SAPBEXexcGood1 2 3 18" xfId="44606"/>
    <cellStyle name="SAPBEXexcGood1 2 3 19" xfId="44607"/>
    <cellStyle name="SAPBEXexcGood1 2 3 2" xfId="44608"/>
    <cellStyle name="SAPBEXexcGood1 2 3 20" xfId="44609"/>
    <cellStyle name="SAPBEXexcGood1 2 3 21" xfId="44610"/>
    <cellStyle name="SAPBEXexcGood1 2 3 22" xfId="44611"/>
    <cellStyle name="SAPBEXexcGood1 2 3 23" xfId="44612"/>
    <cellStyle name="SAPBEXexcGood1 2 3 24" xfId="44613"/>
    <cellStyle name="SAPBEXexcGood1 2 3 25" xfId="44614"/>
    <cellStyle name="SAPBEXexcGood1 2 3 26" xfId="44615"/>
    <cellStyle name="SAPBEXexcGood1 2 3 27" xfId="44616"/>
    <cellStyle name="SAPBEXexcGood1 2 3 28" xfId="44617"/>
    <cellStyle name="SAPBEXexcGood1 2 3 29" xfId="44618"/>
    <cellStyle name="SAPBEXexcGood1 2 3 3" xfId="44619"/>
    <cellStyle name="SAPBEXexcGood1 2 3 4" xfId="44620"/>
    <cellStyle name="SAPBEXexcGood1 2 3 5" xfId="44621"/>
    <cellStyle name="SAPBEXexcGood1 2 3 6" xfId="44622"/>
    <cellStyle name="SAPBEXexcGood1 2 3 7" xfId="44623"/>
    <cellStyle name="SAPBEXexcGood1 2 3 8" xfId="44624"/>
    <cellStyle name="SAPBEXexcGood1 2 3 9" xfId="44625"/>
    <cellStyle name="SAPBEXexcGood1 2 30" xfId="44626"/>
    <cellStyle name="SAPBEXexcGood1 2 31" xfId="44627"/>
    <cellStyle name="SAPBEXexcGood1 2 4" xfId="44628"/>
    <cellStyle name="SAPBEXexcGood1 2 5" xfId="44629"/>
    <cellStyle name="SAPBEXexcGood1 2 6" xfId="44630"/>
    <cellStyle name="SAPBEXexcGood1 2 7" xfId="44631"/>
    <cellStyle name="SAPBEXexcGood1 2 8" xfId="44632"/>
    <cellStyle name="SAPBEXexcGood1 2 9" xfId="44633"/>
    <cellStyle name="SAPBEXexcGood1 20" xfId="44634"/>
    <cellStyle name="SAPBEXexcGood1 20 10" xfId="44635"/>
    <cellStyle name="SAPBEXexcGood1 20 11" xfId="44636"/>
    <cellStyle name="SAPBEXexcGood1 20 12" xfId="44637"/>
    <cellStyle name="SAPBEXexcGood1 20 13" xfId="44638"/>
    <cellStyle name="SAPBEXexcGood1 20 14" xfId="44639"/>
    <cellStyle name="SAPBEXexcGood1 20 15" xfId="44640"/>
    <cellStyle name="SAPBEXexcGood1 20 16" xfId="44641"/>
    <cellStyle name="SAPBEXexcGood1 20 17" xfId="44642"/>
    <cellStyle name="SAPBEXexcGood1 20 18" xfId="44643"/>
    <cellStyle name="SAPBEXexcGood1 20 19" xfId="44644"/>
    <cellStyle name="SAPBEXexcGood1 20 2" xfId="44645"/>
    <cellStyle name="SAPBEXexcGood1 20 20" xfId="44646"/>
    <cellStyle name="SAPBEXexcGood1 20 21" xfId="44647"/>
    <cellStyle name="SAPBEXexcGood1 20 22" xfId="44648"/>
    <cellStyle name="SAPBEXexcGood1 20 23" xfId="44649"/>
    <cellStyle name="SAPBEXexcGood1 20 24" xfId="44650"/>
    <cellStyle name="SAPBEXexcGood1 20 25" xfId="44651"/>
    <cellStyle name="SAPBEXexcGood1 20 26" xfId="44652"/>
    <cellStyle name="SAPBEXexcGood1 20 27" xfId="44653"/>
    <cellStyle name="SAPBEXexcGood1 20 28" xfId="44654"/>
    <cellStyle name="SAPBEXexcGood1 20 29" xfId="44655"/>
    <cellStyle name="SAPBEXexcGood1 20 3" xfId="44656"/>
    <cellStyle name="SAPBEXexcGood1 20 4" xfId="44657"/>
    <cellStyle name="SAPBEXexcGood1 20 5" xfId="44658"/>
    <cellStyle name="SAPBEXexcGood1 20 6" xfId="44659"/>
    <cellStyle name="SAPBEXexcGood1 20 7" xfId="44660"/>
    <cellStyle name="SAPBEXexcGood1 20 8" xfId="44661"/>
    <cellStyle name="SAPBEXexcGood1 20 9" xfId="44662"/>
    <cellStyle name="SAPBEXexcGood1 21" xfId="44663"/>
    <cellStyle name="SAPBEXexcGood1 21 10" xfId="44664"/>
    <cellStyle name="SAPBEXexcGood1 21 11" xfId="44665"/>
    <cellStyle name="SAPBEXexcGood1 21 12" xfId="44666"/>
    <cellStyle name="SAPBEXexcGood1 21 13" xfId="44667"/>
    <cellStyle name="SAPBEXexcGood1 21 14" xfId="44668"/>
    <cellStyle name="SAPBEXexcGood1 21 15" xfId="44669"/>
    <cellStyle name="SAPBEXexcGood1 21 16" xfId="44670"/>
    <cellStyle name="SAPBEXexcGood1 21 17" xfId="44671"/>
    <cellStyle name="SAPBEXexcGood1 21 18" xfId="44672"/>
    <cellStyle name="SAPBEXexcGood1 21 19" xfId="44673"/>
    <cellStyle name="SAPBEXexcGood1 21 2" xfId="44674"/>
    <cellStyle name="SAPBEXexcGood1 21 20" xfId="44675"/>
    <cellStyle name="SAPBEXexcGood1 21 21" xfId="44676"/>
    <cellStyle name="SAPBEXexcGood1 21 22" xfId="44677"/>
    <cellStyle name="SAPBEXexcGood1 21 23" xfId="44678"/>
    <cellStyle name="SAPBEXexcGood1 21 24" xfId="44679"/>
    <cellStyle name="SAPBEXexcGood1 21 25" xfId="44680"/>
    <cellStyle name="SAPBEXexcGood1 21 26" xfId="44681"/>
    <cellStyle name="SAPBEXexcGood1 21 27" xfId="44682"/>
    <cellStyle name="SAPBEXexcGood1 21 28" xfId="44683"/>
    <cellStyle name="SAPBEXexcGood1 21 29" xfId="44684"/>
    <cellStyle name="SAPBEXexcGood1 21 3" xfId="44685"/>
    <cellStyle name="SAPBEXexcGood1 21 4" xfId="44686"/>
    <cellStyle name="SAPBEXexcGood1 21 5" xfId="44687"/>
    <cellStyle name="SAPBEXexcGood1 21 6" xfId="44688"/>
    <cellStyle name="SAPBEXexcGood1 21 7" xfId="44689"/>
    <cellStyle name="SAPBEXexcGood1 21 8" xfId="44690"/>
    <cellStyle name="SAPBEXexcGood1 21 9" xfId="44691"/>
    <cellStyle name="SAPBEXexcGood1 22" xfId="44692"/>
    <cellStyle name="SAPBEXexcGood1 22 10" xfId="44693"/>
    <cellStyle name="SAPBEXexcGood1 22 11" xfId="44694"/>
    <cellStyle name="SAPBEXexcGood1 22 12" xfId="44695"/>
    <cellStyle name="SAPBEXexcGood1 22 13" xfId="44696"/>
    <cellStyle name="SAPBEXexcGood1 22 14" xfId="44697"/>
    <cellStyle name="SAPBEXexcGood1 22 15" xfId="44698"/>
    <cellStyle name="SAPBEXexcGood1 22 16" xfId="44699"/>
    <cellStyle name="SAPBEXexcGood1 22 17" xfId="44700"/>
    <cellStyle name="SAPBEXexcGood1 22 18" xfId="44701"/>
    <cellStyle name="SAPBEXexcGood1 22 19" xfId="44702"/>
    <cellStyle name="SAPBEXexcGood1 22 2" xfId="44703"/>
    <cellStyle name="SAPBEXexcGood1 22 20" xfId="44704"/>
    <cellStyle name="SAPBEXexcGood1 22 21" xfId="44705"/>
    <cellStyle name="SAPBEXexcGood1 22 22" xfId="44706"/>
    <cellStyle name="SAPBEXexcGood1 22 23" xfId="44707"/>
    <cellStyle name="SAPBEXexcGood1 22 24" xfId="44708"/>
    <cellStyle name="SAPBEXexcGood1 22 25" xfId="44709"/>
    <cellStyle name="SAPBEXexcGood1 22 26" xfId="44710"/>
    <cellStyle name="SAPBEXexcGood1 22 27" xfId="44711"/>
    <cellStyle name="SAPBEXexcGood1 22 28" xfId="44712"/>
    <cellStyle name="SAPBEXexcGood1 22 29" xfId="44713"/>
    <cellStyle name="SAPBEXexcGood1 22 3" xfId="44714"/>
    <cellStyle name="SAPBEXexcGood1 22 4" xfId="44715"/>
    <cellStyle name="SAPBEXexcGood1 22 5" xfId="44716"/>
    <cellStyle name="SAPBEXexcGood1 22 6" xfId="44717"/>
    <cellStyle name="SAPBEXexcGood1 22 7" xfId="44718"/>
    <cellStyle name="SAPBEXexcGood1 22 8" xfId="44719"/>
    <cellStyle name="SAPBEXexcGood1 22 9" xfId="44720"/>
    <cellStyle name="SAPBEXexcGood1 23" xfId="44721"/>
    <cellStyle name="SAPBEXexcGood1 23 10" xfId="44722"/>
    <cellStyle name="SAPBEXexcGood1 23 11" xfId="44723"/>
    <cellStyle name="SAPBEXexcGood1 23 12" xfId="44724"/>
    <cellStyle name="SAPBEXexcGood1 23 13" xfId="44725"/>
    <cellStyle name="SAPBEXexcGood1 23 14" xfId="44726"/>
    <cellStyle name="SAPBEXexcGood1 23 15" xfId="44727"/>
    <cellStyle name="SAPBEXexcGood1 23 16" xfId="44728"/>
    <cellStyle name="SAPBEXexcGood1 23 17" xfId="44729"/>
    <cellStyle name="SAPBEXexcGood1 23 18" xfId="44730"/>
    <cellStyle name="SAPBEXexcGood1 23 19" xfId="44731"/>
    <cellStyle name="SAPBEXexcGood1 23 2" xfId="44732"/>
    <cellStyle name="SAPBEXexcGood1 23 20" xfId="44733"/>
    <cellStyle name="SAPBEXexcGood1 23 21" xfId="44734"/>
    <cellStyle name="SAPBEXexcGood1 23 22" xfId="44735"/>
    <cellStyle name="SAPBEXexcGood1 23 23" xfId="44736"/>
    <cellStyle name="SAPBEXexcGood1 23 24" xfId="44737"/>
    <cellStyle name="SAPBEXexcGood1 23 25" xfId="44738"/>
    <cellStyle name="SAPBEXexcGood1 23 26" xfId="44739"/>
    <cellStyle name="SAPBEXexcGood1 23 27" xfId="44740"/>
    <cellStyle name="SAPBEXexcGood1 23 28" xfId="44741"/>
    <cellStyle name="SAPBEXexcGood1 23 29" xfId="44742"/>
    <cellStyle name="SAPBEXexcGood1 23 3" xfId="44743"/>
    <cellStyle name="SAPBEXexcGood1 23 4" xfId="44744"/>
    <cellStyle name="SAPBEXexcGood1 23 5" xfId="44745"/>
    <cellStyle name="SAPBEXexcGood1 23 6" xfId="44746"/>
    <cellStyle name="SAPBEXexcGood1 23 7" xfId="44747"/>
    <cellStyle name="SAPBEXexcGood1 23 8" xfId="44748"/>
    <cellStyle name="SAPBEXexcGood1 23 9" xfId="44749"/>
    <cellStyle name="SAPBEXexcGood1 24" xfId="44750"/>
    <cellStyle name="SAPBEXexcGood1 24 10" xfId="44751"/>
    <cellStyle name="SAPBEXexcGood1 24 11" xfId="44752"/>
    <cellStyle name="SAPBEXexcGood1 24 12" xfId="44753"/>
    <cellStyle name="SAPBEXexcGood1 24 13" xfId="44754"/>
    <cellStyle name="SAPBEXexcGood1 24 14" xfId="44755"/>
    <cellStyle name="SAPBEXexcGood1 24 15" xfId="44756"/>
    <cellStyle name="SAPBEXexcGood1 24 16" xfId="44757"/>
    <cellStyle name="SAPBEXexcGood1 24 17" xfId="44758"/>
    <cellStyle name="SAPBEXexcGood1 24 18" xfId="44759"/>
    <cellStyle name="SAPBEXexcGood1 24 19" xfId="44760"/>
    <cellStyle name="SAPBEXexcGood1 24 2" xfId="44761"/>
    <cellStyle name="SAPBEXexcGood1 24 20" xfId="44762"/>
    <cellStyle name="SAPBEXexcGood1 24 21" xfId="44763"/>
    <cellStyle name="SAPBEXexcGood1 24 22" xfId="44764"/>
    <cellStyle name="SAPBEXexcGood1 24 23" xfId="44765"/>
    <cellStyle name="SAPBEXexcGood1 24 24" xfId="44766"/>
    <cellStyle name="SAPBEXexcGood1 24 25" xfId="44767"/>
    <cellStyle name="SAPBEXexcGood1 24 26" xfId="44768"/>
    <cellStyle name="SAPBEXexcGood1 24 27" xfId="44769"/>
    <cellStyle name="SAPBEXexcGood1 24 28" xfId="44770"/>
    <cellStyle name="SAPBEXexcGood1 24 29" xfId="44771"/>
    <cellStyle name="SAPBEXexcGood1 24 3" xfId="44772"/>
    <cellStyle name="SAPBEXexcGood1 24 4" xfId="44773"/>
    <cellStyle name="SAPBEXexcGood1 24 5" xfId="44774"/>
    <cellStyle name="SAPBEXexcGood1 24 6" xfId="44775"/>
    <cellStyle name="SAPBEXexcGood1 24 7" xfId="44776"/>
    <cellStyle name="SAPBEXexcGood1 24 8" xfId="44777"/>
    <cellStyle name="SAPBEXexcGood1 24 9" xfId="44778"/>
    <cellStyle name="SAPBEXexcGood1 25" xfId="44779"/>
    <cellStyle name="SAPBEXexcGood1 26" xfId="44780"/>
    <cellStyle name="SAPBEXexcGood1 27" xfId="44781"/>
    <cellStyle name="SAPBEXexcGood1 28" xfId="44782"/>
    <cellStyle name="SAPBEXexcGood1 29" xfId="44783"/>
    <cellStyle name="SAPBEXexcGood1 3" xfId="44784"/>
    <cellStyle name="SAPBEXexcGood1 3 10" xfId="44785"/>
    <cellStyle name="SAPBEXexcGood1 3 11" xfId="44786"/>
    <cellStyle name="SAPBEXexcGood1 3 12" xfId="44787"/>
    <cellStyle name="SAPBEXexcGood1 3 13" xfId="44788"/>
    <cellStyle name="SAPBEXexcGood1 3 14" xfId="44789"/>
    <cellStyle name="SAPBEXexcGood1 3 15" xfId="44790"/>
    <cellStyle name="SAPBEXexcGood1 3 16" xfId="44791"/>
    <cellStyle name="SAPBEXexcGood1 3 17" xfId="44792"/>
    <cellStyle name="SAPBEXexcGood1 3 18" xfId="44793"/>
    <cellStyle name="SAPBEXexcGood1 3 19" xfId="44794"/>
    <cellStyle name="SAPBEXexcGood1 3 2" xfId="44795"/>
    <cellStyle name="SAPBEXexcGood1 3 2 10" xfId="44796"/>
    <cellStyle name="SAPBEXexcGood1 3 2 11" xfId="44797"/>
    <cellStyle name="SAPBEXexcGood1 3 2 12" xfId="44798"/>
    <cellStyle name="SAPBEXexcGood1 3 2 13" xfId="44799"/>
    <cellStyle name="SAPBEXexcGood1 3 2 14" xfId="44800"/>
    <cellStyle name="SAPBEXexcGood1 3 2 15" xfId="44801"/>
    <cellStyle name="SAPBEXexcGood1 3 2 16" xfId="44802"/>
    <cellStyle name="SAPBEXexcGood1 3 2 17" xfId="44803"/>
    <cellStyle name="SAPBEXexcGood1 3 2 18" xfId="44804"/>
    <cellStyle name="SAPBEXexcGood1 3 2 19" xfId="44805"/>
    <cellStyle name="SAPBEXexcGood1 3 2 2" xfId="44806"/>
    <cellStyle name="SAPBEXexcGood1 3 2 20" xfId="44807"/>
    <cellStyle name="SAPBEXexcGood1 3 2 21" xfId="44808"/>
    <cellStyle name="SAPBEXexcGood1 3 2 22" xfId="44809"/>
    <cellStyle name="SAPBEXexcGood1 3 2 23" xfId="44810"/>
    <cellStyle name="SAPBEXexcGood1 3 2 24" xfId="44811"/>
    <cellStyle name="SAPBEXexcGood1 3 2 25" xfId="44812"/>
    <cellStyle name="SAPBEXexcGood1 3 2 26" xfId="44813"/>
    <cellStyle name="SAPBEXexcGood1 3 2 27" xfId="44814"/>
    <cellStyle name="SAPBEXexcGood1 3 2 28" xfId="44815"/>
    <cellStyle name="SAPBEXexcGood1 3 2 29" xfId="44816"/>
    <cellStyle name="SAPBEXexcGood1 3 2 3" xfId="44817"/>
    <cellStyle name="SAPBEXexcGood1 3 2 4" xfId="44818"/>
    <cellStyle name="SAPBEXexcGood1 3 2 5" xfId="44819"/>
    <cellStyle name="SAPBEXexcGood1 3 2 6" xfId="44820"/>
    <cellStyle name="SAPBEXexcGood1 3 2 7" xfId="44821"/>
    <cellStyle name="SAPBEXexcGood1 3 2 8" xfId="44822"/>
    <cellStyle name="SAPBEXexcGood1 3 2 9" xfId="44823"/>
    <cellStyle name="SAPBEXexcGood1 3 20" xfId="44824"/>
    <cellStyle name="SAPBEXexcGood1 3 21" xfId="44825"/>
    <cellStyle name="SAPBEXexcGood1 3 22" xfId="44826"/>
    <cellStyle name="SAPBEXexcGood1 3 23" xfId="44827"/>
    <cellStyle name="SAPBEXexcGood1 3 24" xfId="44828"/>
    <cellStyle name="SAPBEXexcGood1 3 25" xfId="44829"/>
    <cellStyle name="SAPBEXexcGood1 3 26" xfId="44830"/>
    <cellStyle name="SAPBEXexcGood1 3 27" xfId="44831"/>
    <cellStyle name="SAPBEXexcGood1 3 28" xfId="44832"/>
    <cellStyle name="SAPBEXexcGood1 3 29" xfId="44833"/>
    <cellStyle name="SAPBEXexcGood1 3 3" xfId="44834"/>
    <cellStyle name="SAPBEXexcGood1 3 3 10" xfId="44835"/>
    <cellStyle name="SAPBEXexcGood1 3 3 11" xfId="44836"/>
    <cellStyle name="SAPBEXexcGood1 3 3 12" xfId="44837"/>
    <cellStyle name="SAPBEXexcGood1 3 3 13" xfId="44838"/>
    <cellStyle name="SAPBEXexcGood1 3 3 14" xfId="44839"/>
    <cellStyle name="SAPBEXexcGood1 3 3 15" xfId="44840"/>
    <cellStyle name="SAPBEXexcGood1 3 3 16" xfId="44841"/>
    <cellStyle name="SAPBEXexcGood1 3 3 17" xfId="44842"/>
    <cellStyle name="SAPBEXexcGood1 3 3 18" xfId="44843"/>
    <cellStyle name="SAPBEXexcGood1 3 3 19" xfId="44844"/>
    <cellStyle name="SAPBEXexcGood1 3 3 2" xfId="44845"/>
    <cellStyle name="SAPBEXexcGood1 3 3 20" xfId="44846"/>
    <cellStyle name="SAPBEXexcGood1 3 3 21" xfId="44847"/>
    <cellStyle name="SAPBEXexcGood1 3 3 22" xfId="44848"/>
    <cellStyle name="SAPBEXexcGood1 3 3 23" xfId="44849"/>
    <cellStyle name="SAPBEXexcGood1 3 3 24" xfId="44850"/>
    <cellStyle name="SAPBEXexcGood1 3 3 25" xfId="44851"/>
    <cellStyle name="SAPBEXexcGood1 3 3 26" xfId="44852"/>
    <cellStyle name="SAPBEXexcGood1 3 3 27" xfId="44853"/>
    <cellStyle name="SAPBEXexcGood1 3 3 28" xfId="44854"/>
    <cellStyle name="SAPBEXexcGood1 3 3 29" xfId="44855"/>
    <cellStyle name="SAPBEXexcGood1 3 3 3" xfId="44856"/>
    <cellStyle name="SAPBEXexcGood1 3 3 4" xfId="44857"/>
    <cellStyle name="SAPBEXexcGood1 3 3 5" xfId="44858"/>
    <cellStyle name="SAPBEXexcGood1 3 3 6" xfId="44859"/>
    <cellStyle name="SAPBEXexcGood1 3 3 7" xfId="44860"/>
    <cellStyle name="SAPBEXexcGood1 3 3 8" xfId="44861"/>
    <cellStyle name="SAPBEXexcGood1 3 3 9" xfId="44862"/>
    <cellStyle name="SAPBEXexcGood1 3 30" xfId="44863"/>
    <cellStyle name="SAPBEXexcGood1 3 31" xfId="44864"/>
    <cellStyle name="SAPBEXexcGood1 3 4" xfId="44865"/>
    <cellStyle name="SAPBEXexcGood1 3 5" xfId="44866"/>
    <cellStyle name="SAPBEXexcGood1 3 6" xfId="44867"/>
    <cellStyle name="SAPBEXexcGood1 3 7" xfId="44868"/>
    <cellStyle name="SAPBEXexcGood1 3 8" xfId="44869"/>
    <cellStyle name="SAPBEXexcGood1 3 9" xfId="44870"/>
    <cellStyle name="SAPBEXexcGood1 30" xfId="44871"/>
    <cellStyle name="SAPBEXexcGood1 31" xfId="44872"/>
    <cellStyle name="SAPBEXexcGood1 32" xfId="44873"/>
    <cellStyle name="SAPBEXexcGood1 33" xfId="44874"/>
    <cellStyle name="SAPBEXexcGood1 34" xfId="44875"/>
    <cellStyle name="SAPBEXexcGood1 35" xfId="44876"/>
    <cellStyle name="SAPBEXexcGood1 36" xfId="44877"/>
    <cellStyle name="SAPBEXexcGood1 37" xfId="44878"/>
    <cellStyle name="SAPBEXexcGood1 38" xfId="44879"/>
    <cellStyle name="SAPBEXexcGood1 39" xfId="44880"/>
    <cellStyle name="SAPBEXexcGood1 4" xfId="44881"/>
    <cellStyle name="SAPBEXexcGood1 4 10" xfId="44882"/>
    <cellStyle name="SAPBEXexcGood1 4 11" xfId="44883"/>
    <cellStyle name="SAPBEXexcGood1 4 12" xfId="44884"/>
    <cellStyle name="SAPBEXexcGood1 4 13" xfId="44885"/>
    <cellStyle name="SAPBEXexcGood1 4 14" xfId="44886"/>
    <cellStyle name="SAPBEXexcGood1 4 15" xfId="44887"/>
    <cellStyle name="SAPBEXexcGood1 4 16" xfId="44888"/>
    <cellStyle name="SAPBEXexcGood1 4 17" xfId="44889"/>
    <cellStyle name="SAPBEXexcGood1 4 18" xfId="44890"/>
    <cellStyle name="SAPBEXexcGood1 4 19" xfId="44891"/>
    <cellStyle name="SAPBEXexcGood1 4 2" xfId="44892"/>
    <cellStyle name="SAPBEXexcGood1 4 2 10" xfId="44893"/>
    <cellStyle name="SAPBEXexcGood1 4 2 11" xfId="44894"/>
    <cellStyle name="SAPBEXexcGood1 4 2 12" xfId="44895"/>
    <cellStyle name="SAPBEXexcGood1 4 2 13" xfId="44896"/>
    <cellStyle name="SAPBEXexcGood1 4 2 14" xfId="44897"/>
    <cellStyle name="SAPBEXexcGood1 4 2 15" xfId="44898"/>
    <cellStyle name="SAPBEXexcGood1 4 2 16" xfId="44899"/>
    <cellStyle name="SAPBEXexcGood1 4 2 17" xfId="44900"/>
    <cellStyle name="SAPBEXexcGood1 4 2 18" xfId="44901"/>
    <cellStyle name="SAPBEXexcGood1 4 2 19" xfId="44902"/>
    <cellStyle name="SAPBEXexcGood1 4 2 2" xfId="44903"/>
    <cellStyle name="SAPBEXexcGood1 4 2 20" xfId="44904"/>
    <cellStyle name="SAPBEXexcGood1 4 2 21" xfId="44905"/>
    <cellStyle name="SAPBEXexcGood1 4 2 22" xfId="44906"/>
    <cellStyle name="SAPBEXexcGood1 4 2 23" xfId="44907"/>
    <cellStyle name="SAPBEXexcGood1 4 2 24" xfId="44908"/>
    <cellStyle name="SAPBEXexcGood1 4 2 25" xfId="44909"/>
    <cellStyle name="SAPBEXexcGood1 4 2 26" xfId="44910"/>
    <cellStyle name="SAPBEXexcGood1 4 2 27" xfId="44911"/>
    <cellStyle name="SAPBEXexcGood1 4 2 28" xfId="44912"/>
    <cellStyle name="SAPBEXexcGood1 4 2 29" xfId="44913"/>
    <cellStyle name="SAPBEXexcGood1 4 2 3" xfId="44914"/>
    <cellStyle name="SAPBEXexcGood1 4 2 4" xfId="44915"/>
    <cellStyle name="SAPBEXexcGood1 4 2 5" xfId="44916"/>
    <cellStyle name="SAPBEXexcGood1 4 2 6" xfId="44917"/>
    <cellStyle name="SAPBEXexcGood1 4 2 7" xfId="44918"/>
    <cellStyle name="SAPBEXexcGood1 4 2 8" xfId="44919"/>
    <cellStyle name="SAPBEXexcGood1 4 2 9" xfId="44920"/>
    <cellStyle name="SAPBEXexcGood1 4 20" xfId="44921"/>
    <cellStyle name="SAPBEXexcGood1 4 21" xfId="44922"/>
    <cellStyle name="SAPBEXexcGood1 4 22" xfId="44923"/>
    <cellStyle name="SAPBEXexcGood1 4 23" xfId="44924"/>
    <cellStyle name="SAPBEXexcGood1 4 24" xfId="44925"/>
    <cellStyle name="SAPBEXexcGood1 4 25" xfId="44926"/>
    <cellStyle name="SAPBEXexcGood1 4 26" xfId="44927"/>
    <cellStyle name="SAPBEXexcGood1 4 27" xfId="44928"/>
    <cellStyle name="SAPBEXexcGood1 4 28" xfId="44929"/>
    <cellStyle name="SAPBEXexcGood1 4 29" xfId="44930"/>
    <cellStyle name="SAPBEXexcGood1 4 3" xfId="44931"/>
    <cellStyle name="SAPBEXexcGood1 4 3 10" xfId="44932"/>
    <cellStyle name="SAPBEXexcGood1 4 3 11" xfId="44933"/>
    <cellStyle name="SAPBEXexcGood1 4 3 12" xfId="44934"/>
    <cellStyle name="SAPBEXexcGood1 4 3 13" xfId="44935"/>
    <cellStyle name="SAPBEXexcGood1 4 3 14" xfId="44936"/>
    <cellStyle name="SAPBEXexcGood1 4 3 15" xfId="44937"/>
    <cellStyle name="SAPBEXexcGood1 4 3 16" xfId="44938"/>
    <cellStyle name="SAPBEXexcGood1 4 3 17" xfId="44939"/>
    <cellStyle name="SAPBEXexcGood1 4 3 18" xfId="44940"/>
    <cellStyle name="SAPBEXexcGood1 4 3 19" xfId="44941"/>
    <cellStyle name="SAPBEXexcGood1 4 3 2" xfId="44942"/>
    <cellStyle name="SAPBEXexcGood1 4 3 20" xfId="44943"/>
    <cellStyle name="SAPBEXexcGood1 4 3 21" xfId="44944"/>
    <cellStyle name="SAPBEXexcGood1 4 3 22" xfId="44945"/>
    <cellStyle name="SAPBEXexcGood1 4 3 23" xfId="44946"/>
    <cellStyle name="SAPBEXexcGood1 4 3 24" xfId="44947"/>
    <cellStyle name="SAPBEXexcGood1 4 3 25" xfId="44948"/>
    <cellStyle name="SAPBEXexcGood1 4 3 26" xfId="44949"/>
    <cellStyle name="SAPBEXexcGood1 4 3 27" xfId="44950"/>
    <cellStyle name="SAPBEXexcGood1 4 3 28" xfId="44951"/>
    <cellStyle name="SAPBEXexcGood1 4 3 29" xfId="44952"/>
    <cellStyle name="SAPBEXexcGood1 4 3 3" xfId="44953"/>
    <cellStyle name="SAPBEXexcGood1 4 3 4" xfId="44954"/>
    <cellStyle name="SAPBEXexcGood1 4 3 5" xfId="44955"/>
    <cellStyle name="SAPBEXexcGood1 4 3 6" xfId="44956"/>
    <cellStyle name="SAPBEXexcGood1 4 3 7" xfId="44957"/>
    <cellStyle name="SAPBEXexcGood1 4 3 8" xfId="44958"/>
    <cellStyle name="SAPBEXexcGood1 4 3 9" xfId="44959"/>
    <cellStyle name="SAPBEXexcGood1 4 30" xfId="44960"/>
    <cellStyle name="SAPBEXexcGood1 4 31" xfId="44961"/>
    <cellStyle name="SAPBEXexcGood1 4 4" xfId="44962"/>
    <cellStyle name="SAPBEXexcGood1 4 5" xfId="44963"/>
    <cellStyle name="SAPBEXexcGood1 4 6" xfId="44964"/>
    <cellStyle name="SAPBEXexcGood1 4 7" xfId="44965"/>
    <cellStyle name="SAPBEXexcGood1 4 8" xfId="44966"/>
    <cellStyle name="SAPBEXexcGood1 4 9" xfId="44967"/>
    <cellStyle name="SAPBEXexcGood1 40" xfId="44968"/>
    <cellStyle name="SAPBEXexcGood1 41" xfId="44969"/>
    <cellStyle name="SAPBEXexcGood1 42" xfId="44970"/>
    <cellStyle name="SAPBEXexcGood1 43" xfId="44971"/>
    <cellStyle name="SAPBEXexcGood1 44" xfId="44972"/>
    <cellStyle name="SAPBEXexcGood1 5" xfId="44973"/>
    <cellStyle name="SAPBEXexcGood1 5 10" xfId="44974"/>
    <cellStyle name="SAPBEXexcGood1 5 11" xfId="44975"/>
    <cellStyle name="SAPBEXexcGood1 5 12" xfId="44976"/>
    <cellStyle name="SAPBEXexcGood1 5 13" xfId="44977"/>
    <cellStyle name="SAPBEXexcGood1 5 14" xfId="44978"/>
    <cellStyle name="SAPBEXexcGood1 5 15" xfId="44979"/>
    <cellStyle name="SAPBEXexcGood1 5 16" xfId="44980"/>
    <cellStyle name="SAPBEXexcGood1 5 17" xfId="44981"/>
    <cellStyle name="SAPBEXexcGood1 5 18" xfId="44982"/>
    <cellStyle name="SAPBEXexcGood1 5 19" xfId="44983"/>
    <cellStyle name="SAPBEXexcGood1 5 2" xfId="44984"/>
    <cellStyle name="SAPBEXexcGood1 5 2 10" xfId="44985"/>
    <cellStyle name="SAPBEXexcGood1 5 2 11" xfId="44986"/>
    <cellStyle name="SAPBEXexcGood1 5 2 12" xfId="44987"/>
    <cellStyle name="SAPBEXexcGood1 5 2 13" xfId="44988"/>
    <cellStyle name="SAPBEXexcGood1 5 2 14" xfId="44989"/>
    <cellStyle name="SAPBEXexcGood1 5 2 15" xfId="44990"/>
    <cellStyle name="SAPBEXexcGood1 5 2 16" xfId="44991"/>
    <cellStyle name="SAPBEXexcGood1 5 2 17" xfId="44992"/>
    <cellStyle name="SAPBEXexcGood1 5 2 18" xfId="44993"/>
    <cellStyle name="SAPBEXexcGood1 5 2 19" xfId="44994"/>
    <cellStyle name="SAPBEXexcGood1 5 2 2" xfId="44995"/>
    <cellStyle name="SAPBEXexcGood1 5 2 20" xfId="44996"/>
    <cellStyle name="SAPBEXexcGood1 5 2 21" xfId="44997"/>
    <cellStyle name="SAPBEXexcGood1 5 2 22" xfId="44998"/>
    <cellStyle name="SAPBEXexcGood1 5 2 23" xfId="44999"/>
    <cellStyle name="SAPBEXexcGood1 5 2 24" xfId="45000"/>
    <cellStyle name="SAPBEXexcGood1 5 2 25" xfId="45001"/>
    <cellStyle name="SAPBEXexcGood1 5 2 26" xfId="45002"/>
    <cellStyle name="SAPBEXexcGood1 5 2 27" xfId="45003"/>
    <cellStyle name="SAPBEXexcGood1 5 2 28" xfId="45004"/>
    <cellStyle name="SAPBEXexcGood1 5 2 29" xfId="45005"/>
    <cellStyle name="SAPBEXexcGood1 5 2 3" xfId="45006"/>
    <cellStyle name="SAPBEXexcGood1 5 2 4" xfId="45007"/>
    <cellStyle name="SAPBEXexcGood1 5 2 5" xfId="45008"/>
    <cellStyle name="SAPBEXexcGood1 5 2 6" xfId="45009"/>
    <cellStyle name="SAPBEXexcGood1 5 2 7" xfId="45010"/>
    <cellStyle name="SAPBEXexcGood1 5 2 8" xfId="45011"/>
    <cellStyle name="SAPBEXexcGood1 5 2 9" xfId="45012"/>
    <cellStyle name="SAPBEXexcGood1 5 20" xfId="45013"/>
    <cellStyle name="SAPBEXexcGood1 5 21" xfId="45014"/>
    <cellStyle name="SAPBEXexcGood1 5 22" xfId="45015"/>
    <cellStyle name="SAPBEXexcGood1 5 23" xfId="45016"/>
    <cellStyle name="SAPBEXexcGood1 5 24" xfId="45017"/>
    <cellStyle name="SAPBEXexcGood1 5 25" xfId="45018"/>
    <cellStyle name="SAPBEXexcGood1 5 26" xfId="45019"/>
    <cellStyle name="SAPBEXexcGood1 5 27" xfId="45020"/>
    <cellStyle name="SAPBEXexcGood1 5 28" xfId="45021"/>
    <cellStyle name="SAPBEXexcGood1 5 29" xfId="45022"/>
    <cellStyle name="SAPBEXexcGood1 5 3" xfId="45023"/>
    <cellStyle name="SAPBEXexcGood1 5 30" xfId="45024"/>
    <cellStyle name="SAPBEXexcGood1 5 4" xfId="45025"/>
    <cellStyle name="SAPBEXexcGood1 5 5" xfId="45026"/>
    <cellStyle name="SAPBEXexcGood1 5 6" xfId="45027"/>
    <cellStyle name="SAPBEXexcGood1 5 7" xfId="45028"/>
    <cellStyle name="SAPBEXexcGood1 5 8" xfId="45029"/>
    <cellStyle name="SAPBEXexcGood1 5 9" xfId="45030"/>
    <cellStyle name="SAPBEXexcGood1 6" xfId="45031"/>
    <cellStyle name="SAPBEXexcGood1 6 10" xfId="45032"/>
    <cellStyle name="SAPBEXexcGood1 6 11" xfId="45033"/>
    <cellStyle name="SAPBEXexcGood1 6 12" xfId="45034"/>
    <cellStyle name="SAPBEXexcGood1 6 13" xfId="45035"/>
    <cellStyle name="SAPBEXexcGood1 6 14" xfId="45036"/>
    <cellStyle name="SAPBEXexcGood1 6 15" xfId="45037"/>
    <cellStyle name="SAPBEXexcGood1 6 16" xfId="45038"/>
    <cellStyle name="SAPBEXexcGood1 6 17" xfId="45039"/>
    <cellStyle name="SAPBEXexcGood1 6 18" xfId="45040"/>
    <cellStyle name="SAPBEXexcGood1 6 19" xfId="45041"/>
    <cellStyle name="SAPBEXexcGood1 6 2" xfId="45042"/>
    <cellStyle name="SAPBEXexcGood1 6 2 10" xfId="45043"/>
    <cellStyle name="SAPBEXexcGood1 6 2 11" xfId="45044"/>
    <cellStyle name="SAPBEXexcGood1 6 2 12" xfId="45045"/>
    <cellStyle name="SAPBEXexcGood1 6 2 13" xfId="45046"/>
    <cellStyle name="SAPBEXexcGood1 6 2 14" xfId="45047"/>
    <cellStyle name="SAPBEXexcGood1 6 2 15" xfId="45048"/>
    <cellStyle name="SAPBEXexcGood1 6 2 16" xfId="45049"/>
    <cellStyle name="SAPBEXexcGood1 6 2 17" xfId="45050"/>
    <cellStyle name="SAPBEXexcGood1 6 2 18" xfId="45051"/>
    <cellStyle name="SAPBEXexcGood1 6 2 19" xfId="45052"/>
    <cellStyle name="SAPBEXexcGood1 6 2 2" xfId="45053"/>
    <cellStyle name="SAPBEXexcGood1 6 2 20" xfId="45054"/>
    <cellStyle name="SAPBEXexcGood1 6 2 21" xfId="45055"/>
    <cellStyle name="SAPBEXexcGood1 6 2 22" xfId="45056"/>
    <cellStyle name="SAPBEXexcGood1 6 2 23" xfId="45057"/>
    <cellStyle name="SAPBEXexcGood1 6 2 24" xfId="45058"/>
    <cellStyle name="SAPBEXexcGood1 6 2 25" xfId="45059"/>
    <cellStyle name="SAPBEXexcGood1 6 2 26" xfId="45060"/>
    <cellStyle name="SAPBEXexcGood1 6 2 27" xfId="45061"/>
    <cellStyle name="SAPBEXexcGood1 6 2 28" xfId="45062"/>
    <cellStyle name="SAPBEXexcGood1 6 2 29" xfId="45063"/>
    <cellStyle name="SAPBEXexcGood1 6 2 3" xfId="45064"/>
    <cellStyle name="SAPBEXexcGood1 6 2 4" xfId="45065"/>
    <cellStyle name="SAPBEXexcGood1 6 2 5" xfId="45066"/>
    <cellStyle name="SAPBEXexcGood1 6 2 6" xfId="45067"/>
    <cellStyle name="SAPBEXexcGood1 6 2 7" xfId="45068"/>
    <cellStyle name="SAPBEXexcGood1 6 2 8" xfId="45069"/>
    <cellStyle name="SAPBEXexcGood1 6 2 9" xfId="45070"/>
    <cellStyle name="SAPBEXexcGood1 6 20" xfId="45071"/>
    <cellStyle name="SAPBEXexcGood1 6 21" xfId="45072"/>
    <cellStyle name="SAPBEXexcGood1 6 22" xfId="45073"/>
    <cellStyle name="SAPBEXexcGood1 6 23" xfId="45074"/>
    <cellStyle name="SAPBEXexcGood1 6 24" xfId="45075"/>
    <cellStyle name="SAPBEXexcGood1 6 25" xfId="45076"/>
    <cellStyle name="SAPBEXexcGood1 6 26" xfId="45077"/>
    <cellStyle name="SAPBEXexcGood1 6 27" xfId="45078"/>
    <cellStyle name="SAPBEXexcGood1 6 28" xfId="45079"/>
    <cellStyle name="SAPBEXexcGood1 6 29" xfId="45080"/>
    <cellStyle name="SAPBEXexcGood1 6 3" xfId="45081"/>
    <cellStyle name="SAPBEXexcGood1 6 30" xfId="45082"/>
    <cellStyle name="SAPBEXexcGood1 6 4" xfId="45083"/>
    <cellStyle name="SAPBEXexcGood1 6 5" xfId="45084"/>
    <cellStyle name="SAPBEXexcGood1 6 6" xfId="45085"/>
    <cellStyle name="SAPBEXexcGood1 6 7" xfId="45086"/>
    <cellStyle name="SAPBEXexcGood1 6 8" xfId="45087"/>
    <cellStyle name="SAPBEXexcGood1 6 9" xfId="45088"/>
    <cellStyle name="SAPBEXexcGood1 7" xfId="45089"/>
    <cellStyle name="SAPBEXexcGood1 7 10" xfId="45090"/>
    <cellStyle name="SAPBEXexcGood1 7 11" xfId="45091"/>
    <cellStyle name="SAPBEXexcGood1 7 12" xfId="45092"/>
    <cellStyle name="SAPBEXexcGood1 7 13" xfId="45093"/>
    <cellStyle name="SAPBEXexcGood1 7 14" xfId="45094"/>
    <cellStyle name="SAPBEXexcGood1 7 15" xfId="45095"/>
    <cellStyle name="SAPBEXexcGood1 7 16" xfId="45096"/>
    <cellStyle name="SAPBEXexcGood1 7 17" xfId="45097"/>
    <cellStyle name="SAPBEXexcGood1 7 18" xfId="45098"/>
    <cellStyle name="SAPBEXexcGood1 7 19" xfId="45099"/>
    <cellStyle name="SAPBEXexcGood1 7 2" xfId="45100"/>
    <cellStyle name="SAPBEXexcGood1 7 2 10" xfId="45101"/>
    <cellStyle name="SAPBEXexcGood1 7 2 11" xfId="45102"/>
    <cellStyle name="SAPBEXexcGood1 7 2 12" xfId="45103"/>
    <cellStyle name="SAPBEXexcGood1 7 2 13" xfId="45104"/>
    <cellStyle name="SAPBEXexcGood1 7 2 14" xfId="45105"/>
    <cellStyle name="SAPBEXexcGood1 7 2 15" xfId="45106"/>
    <cellStyle name="SAPBEXexcGood1 7 2 16" xfId="45107"/>
    <cellStyle name="SAPBEXexcGood1 7 2 17" xfId="45108"/>
    <cellStyle name="SAPBEXexcGood1 7 2 18" xfId="45109"/>
    <cellStyle name="SAPBEXexcGood1 7 2 19" xfId="45110"/>
    <cellStyle name="SAPBEXexcGood1 7 2 2" xfId="45111"/>
    <cellStyle name="SAPBEXexcGood1 7 2 20" xfId="45112"/>
    <cellStyle name="SAPBEXexcGood1 7 2 21" xfId="45113"/>
    <cellStyle name="SAPBEXexcGood1 7 2 22" xfId="45114"/>
    <cellStyle name="SAPBEXexcGood1 7 2 23" xfId="45115"/>
    <cellStyle name="SAPBEXexcGood1 7 2 24" xfId="45116"/>
    <cellStyle name="SAPBEXexcGood1 7 2 25" xfId="45117"/>
    <cellStyle name="SAPBEXexcGood1 7 2 26" xfId="45118"/>
    <cellStyle name="SAPBEXexcGood1 7 2 27" xfId="45119"/>
    <cellStyle name="SAPBEXexcGood1 7 2 28" xfId="45120"/>
    <cellStyle name="SAPBEXexcGood1 7 2 29" xfId="45121"/>
    <cellStyle name="SAPBEXexcGood1 7 2 3" xfId="45122"/>
    <cellStyle name="SAPBEXexcGood1 7 2 4" xfId="45123"/>
    <cellStyle name="SAPBEXexcGood1 7 2 5" xfId="45124"/>
    <cellStyle name="SAPBEXexcGood1 7 2 6" xfId="45125"/>
    <cellStyle name="SAPBEXexcGood1 7 2 7" xfId="45126"/>
    <cellStyle name="SAPBEXexcGood1 7 2 8" xfId="45127"/>
    <cellStyle name="SAPBEXexcGood1 7 2 9" xfId="45128"/>
    <cellStyle name="SAPBEXexcGood1 7 20" xfId="45129"/>
    <cellStyle name="SAPBEXexcGood1 7 21" xfId="45130"/>
    <cellStyle name="SAPBEXexcGood1 7 22" xfId="45131"/>
    <cellStyle name="SAPBEXexcGood1 7 23" xfId="45132"/>
    <cellStyle name="SAPBEXexcGood1 7 24" xfId="45133"/>
    <cellStyle name="SAPBEXexcGood1 7 25" xfId="45134"/>
    <cellStyle name="SAPBEXexcGood1 7 26" xfId="45135"/>
    <cellStyle name="SAPBEXexcGood1 7 27" xfId="45136"/>
    <cellStyle name="SAPBEXexcGood1 7 28" xfId="45137"/>
    <cellStyle name="SAPBEXexcGood1 7 29" xfId="45138"/>
    <cellStyle name="SAPBEXexcGood1 7 3" xfId="45139"/>
    <cellStyle name="SAPBEXexcGood1 7 30" xfId="45140"/>
    <cellStyle name="SAPBEXexcGood1 7 4" xfId="45141"/>
    <cellStyle name="SAPBEXexcGood1 7 5" xfId="45142"/>
    <cellStyle name="SAPBEXexcGood1 7 6" xfId="45143"/>
    <cellStyle name="SAPBEXexcGood1 7 7" xfId="45144"/>
    <cellStyle name="SAPBEXexcGood1 7 8" xfId="45145"/>
    <cellStyle name="SAPBEXexcGood1 7 9" xfId="45146"/>
    <cellStyle name="SAPBEXexcGood1 8" xfId="45147"/>
    <cellStyle name="SAPBEXexcGood1 8 10" xfId="45148"/>
    <cellStyle name="SAPBEXexcGood1 8 11" xfId="45149"/>
    <cellStyle name="SAPBEXexcGood1 8 12" xfId="45150"/>
    <cellStyle name="SAPBEXexcGood1 8 13" xfId="45151"/>
    <cellStyle name="SAPBEXexcGood1 8 14" xfId="45152"/>
    <cellStyle name="SAPBEXexcGood1 8 15" xfId="45153"/>
    <cellStyle name="SAPBEXexcGood1 8 16" xfId="45154"/>
    <cellStyle name="SAPBEXexcGood1 8 17" xfId="45155"/>
    <cellStyle name="SAPBEXexcGood1 8 18" xfId="45156"/>
    <cellStyle name="SAPBEXexcGood1 8 19" xfId="45157"/>
    <cellStyle name="SAPBEXexcGood1 8 2" xfId="45158"/>
    <cellStyle name="SAPBEXexcGood1 8 2 10" xfId="45159"/>
    <cellStyle name="SAPBEXexcGood1 8 2 11" xfId="45160"/>
    <cellStyle name="SAPBEXexcGood1 8 2 12" xfId="45161"/>
    <cellStyle name="SAPBEXexcGood1 8 2 13" xfId="45162"/>
    <cellStyle name="SAPBEXexcGood1 8 2 14" xfId="45163"/>
    <cellStyle name="SAPBEXexcGood1 8 2 15" xfId="45164"/>
    <cellStyle name="SAPBEXexcGood1 8 2 16" xfId="45165"/>
    <cellStyle name="SAPBEXexcGood1 8 2 17" xfId="45166"/>
    <cellStyle name="SAPBEXexcGood1 8 2 18" xfId="45167"/>
    <cellStyle name="SAPBEXexcGood1 8 2 19" xfId="45168"/>
    <cellStyle name="SAPBEXexcGood1 8 2 2" xfId="45169"/>
    <cellStyle name="SAPBEXexcGood1 8 2 20" xfId="45170"/>
    <cellStyle name="SAPBEXexcGood1 8 2 21" xfId="45171"/>
    <cellStyle name="SAPBEXexcGood1 8 2 22" xfId="45172"/>
    <cellStyle name="SAPBEXexcGood1 8 2 23" xfId="45173"/>
    <cellStyle name="SAPBEXexcGood1 8 2 24" xfId="45174"/>
    <cellStyle name="SAPBEXexcGood1 8 2 25" xfId="45175"/>
    <cellStyle name="SAPBEXexcGood1 8 2 26" xfId="45176"/>
    <cellStyle name="SAPBEXexcGood1 8 2 27" xfId="45177"/>
    <cellStyle name="SAPBEXexcGood1 8 2 28" xfId="45178"/>
    <cellStyle name="SAPBEXexcGood1 8 2 29" xfId="45179"/>
    <cellStyle name="SAPBEXexcGood1 8 2 3" xfId="45180"/>
    <cellStyle name="SAPBEXexcGood1 8 2 4" xfId="45181"/>
    <cellStyle name="SAPBEXexcGood1 8 2 5" xfId="45182"/>
    <cellStyle name="SAPBEXexcGood1 8 2 6" xfId="45183"/>
    <cellStyle name="SAPBEXexcGood1 8 2 7" xfId="45184"/>
    <cellStyle name="SAPBEXexcGood1 8 2 8" xfId="45185"/>
    <cellStyle name="SAPBEXexcGood1 8 2 9" xfId="45186"/>
    <cellStyle name="SAPBEXexcGood1 8 20" xfId="45187"/>
    <cellStyle name="SAPBEXexcGood1 8 21" xfId="45188"/>
    <cellStyle name="SAPBEXexcGood1 8 22" xfId="45189"/>
    <cellStyle name="SAPBEXexcGood1 8 23" xfId="45190"/>
    <cellStyle name="SAPBEXexcGood1 8 24" xfId="45191"/>
    <cellStyle name="SAPBEXexcGood1 8 25" xfId="45192"/>
    <cellStyle name="SAPBEXexcGood1 8 26" xfId="45193"/>
    <cellStyle name="SAPBEXexcGood1 8 27" xfId="45194"/>
    <cellStyle name="SAPBEXexcGood1 8 28" xfId="45195"/>
    <cellStyle name="SAPBEXexcGood1 8 29" xfId="45196"/>
    <cellStyle name="SAPBEXexcGood1 8 3" xfId="45197"/>
    <cellStyle name="SAPBEXexcGood1 8 30" xfId="45198"/>
    <cellStyle name="SAPBEXexcGood1 8 4" xfId="45199"/>
    <cellStyle name="SAPBEXexcGood1 8 5" xfId="45200"/>
    <cellStyle name="SAPBEXexcGood1 8 6" xfId="45201"/>
    <cellStyle name="SAPBEXexcGood1 8 7" xfId="45202"/>
    <cellStyle name="SAPBEXexcGood1 8 8" xfId="45203"/>
    <cellStyle name="SAPBEXexcGood1 8 9" xfId="45204"/>
    <cellStyle name="SAPBEXexcGood1 9" xfId="45205"/>
    <cellStyle name="SAPBEXexcGood1 9 10" xfId="45206"/>
    <cellStyle name="SAPBEXexcGood1 9 11" xfId="45207"/>
    <cellStyle name="SAPBEXexcGood1 9 12" xfId="45208"/>
    <cellStyle name="SAPBEXexcGood1 9 13" xfId="45209"/>
    <cellStyle name="SAPBEXexcGood1 9 14" xfId="45210"/>
    <cellStyle name="SAPBEXexcGood1 9 15" xfId="45211"/>
    <cellStyle name="SAPBEXexcGood1 9 16" xfId="45212"/>
    <cellStyle name="SAPBEXexcGood1 9 17" xfId="45213"/>
    <cellStyle name="SAPBEXexcGood1 9 18" xfId="45214"/>
    <cellStyle name="SAPBEXexcGood1 9 19" xfId="45215"/>
    <cellStyle name="SAPBEXexcGood1 9 2" xfId="45216"/>
    <cellStyle name="SAPBEXexcGood1 9 2 10" xfId="45217"/>
    <cellStyle name="SAPBEXexcGood1 9 2 11" xfId="45218"/>
    <cellStyle name="SAPBEXexcGood1 9 2 12" xfId="45219"/>
    <cellStyle name="SAPBEXexcGood1 9 2 13" xfId="45220"/>
    <cellStyle name="SAPBEXexcGood1 9 2 14" xfId="45221"/>
    <cellStyle name="SAPBEXexcGood1 9 2 15" xfId="45222"/>
    <cellStyle name="SAPBEXexcGood1 9 2 16" xfId="45223"/>
    <cellStyle name="SAPBEXexcGood1 9 2 17" xfId="45224"/>
    <cellStyle name="SAPBEXexcGood1 9 2 18" xfId="45225"/>
    <cellStyle name="SAPBEXexcGood1 9 2 19" xfId="45226"/>
    <cellStyle name="SAPBEXexcGood1 9 2 2" xfId="45227"/>
    <cellStyle name="SAPBEXexcGood1 9 2 20" xfId="45228"/>
    <cellStyle name="SAPBEXexcGood1 9 2 21" xfId="45229"/>
    <cellStyle name="SAPBEXexcGood1 9 2 22" xfId="45230"/>
    <cellStyle name="SAPBEXexcGood1 9 2 23" xfId="45231"/>
    <cellStyle name="SAPBEXexcGood1 9 2 24" xfId="45232"/>
    <cellStyle name="SAPBEXexcGood1 9 2 25" xfId="45233"/>
    <cellStyle name="SAPBEXexcGood1 9 2 26" xfId="45234"/>
    <cellStyle name="SAPBEXexcGood1 9 2 27" xfId="45235"/>
    <cellStyle name="SAPBEXexcGood1 9 2 28" xfId="45236"/>
    <cellStyle name="SAPBEXexcGood1 9 2 29" xfId="45237"/>
    <cellStyle name="SAPBEXexcGood1 9 2 3" xfId="45238"/>
    <cellStyle name="SAPBEXexcGood1 9 2 4" xfId="45239"/>
    <cellStyle name="SAPBEXexcGood1 9 2 5" xfId="45240"/>
    <cellStyle name="SAPBEXexcGood1 9 2 6" xfId="45241"/>
    <cellStyle name="SAPBEXexcGood1 9 2 7" xfId="45242"/>
    <cellStyle name="SAPBEXexcGood1 9 2 8" xfId="45243"/>
    <cellStyle name="SAPBEXexcGood1 9 2 9" xfId="45244"/>
    <cellStyle name="SAPBEXexcGood1 9 20" xfId="45245"/>
    <cellStyle name="SAPBEXexcGood1 9 21" xfId="45246"/>
    <cellStyle name="SAPBEXexcGood1 9 22" xfId="45247"/>
    <cellStyle name="SAPBEXexcGood1 9 23" xfId="45248"/>
    <cellStyle name="SAPBEXexcGood1 9 24" xfId="45249"/>
    <cellStyle name="SAPBEXexcGood1 9 25" xfId="45250"/>
    <cellStyle name="SAPBEXexcGood1 9 26" xfId="45251"/>
    <cellStyle name="SAPBEXexcGood1 9 27" xfId="45252"/>
    <cellStyle name="SAPBEXexcGood1 9 28" xfId="45253"/>
    <cellStyle name="SAPBEXexcGood1 9 29" xfId="45254"/>
    <cellStyle name="SAPBEXexcGood1 9 3" xfId="45255"/>
    <cellStyle name="SAPBEXexcGood1 9 30" xfId="45256"/>
    <cellStyle name="SAPBEXexcGood1 9 4" xfId="45257"/>
    <cellStyle name="SAPBEXexcGood1 9 5" xfId="45258"/>
    <cellStyle name="SAPBEXexcGood1 9 6" xfId="45259"/>
    <cellStyle name="SAPBEXexcGood1 9 7" xfId="45260"/>
    <cellStyle name="SAPBEXexcGood1 9 8" xfId="45261"/>
    <cellStyle name="SAPBEXexcGood1 9 9" xfId="45262"/>
    <cellStyle name="SAPBEXexcGood2" xfId="45263"/>
    <cellStyle name="SAPBEXexcGood2 10" xfId="45264"/>
    <cellStyle name="SAPBEXexcGood2 10 10" xfId="45265"/>
    <cellStyle name="SAPBEXexcGood2 10 11" xfId="45266"/>
    <cellStyle name="SAPBEXexcGood2 10 12" xfId="45267"/>
    <cellStyle name="SAPBEXexcGood2 10 13" xfId="45268"/>
    <cellStyle name="SAPBEXexcGood2 10 14" xfId="45269"/>
    <cellStyle name="SAPBEXexcGood2 10 15" xfId="45270"/>
    <cellStyle name="SAPBEXexcGood2 10 16" xfId="45271"/>
    <cellStyle name="SAPBEXexcGood2 10 17" xfId="45272"/>
    <cellStyle name="SAPBEXexcGood2 10 18" xfId="45273"/>
    <cellStyle name="SAPBEXexcGood2 10 19" xfId="45274"/>
    <cellStyle name="SAPBEXexcGood2 10 2" xfId="45275"/>
    <cellStyle name="SAPBEXexcGood2 10 2 10" xfId="45276"/>
    <cellStyle name="SAPBEXexcGood2 10 2 11" xfId="45277"/>
    <cellStyle name="SAPBEXexcGood2 10 2 12" xfId="45278"/>
    <cellStyle name="SAPBEXexcGood2 10 2 13" xfId="45279"/>
    <cellStyle name="SAPBEXexcGood2 10 2 14" xfId="45280"/>
    <cellStyle name="SAPBEXexcGood2 10 2 15" xfId="45281"/>
    <cellStyle name="SAPBEXexcGood2 10 2 16" xfId="45282"/>
    <cellStyle name="SAPBEXexcGood2 10 2 17" xfId="45283"/>
    <cellStyle name="SAPBEXexcGood2 10 2 18" xfId="45284"/>
    <cellStyle name="SAPBEXexcGood2 10 2 19" xfId="45285"/>
    <cellStyle name="SAPBEXexcGood2 10 2 2" xfId="45286"/>
    <cellStyle name="SAPBEXexcGood2 10 2 20" xfId="45287"/>
    <cellStyle name="SAPBEXexcGood2 10 2 21" xfId="45288"/>
    <cellStyle name="SAPBEXexcGood2 10 2 22" xfId="45289"/>
    <cellStyle name="SAPBEXexcGood2 10 2 23" xfId="45290"/>
    <cellStyle name="SAPBEXexcGood2 10 2 24" xfId="45291"/>
    <cellStyle name="SAPBEXexcGood2 10 2 25" xfId="45292"/>
    <cellStyle name="SAPBEXexcGood2 10 2 26" xfId="45293"/>
    <cellStyle name="SAPBEXexcGood2 10 2 27" xfId="45294"/>
    <cellStyle name="SAPBEXexcGood2 10 2 28" xfId="45295"/>
    <cellStyle name="SAPBEXexcGood2 10 2 29" xfId="45296"/>
    <cellStyle name="SAPBEXexcGood2 10 2 3" xfId="45297"/>
    <cellStyle name="SAPBEXexcGood2 10 2 4" xfId="45298"/>
    <cellStyle name="SAPBEXexcGood2 10 2 5" xfId="45299"/>
    <cellStyle name="SAPBEXexcGood2 10 2 6" xfId="45300"/>
    <cellStyle name="SAPBEXexcGood2 10 2 7" xfId="45301"/>
    <cellStyle name="SAPBEXexcGood2 10 2 8" xfId="45302"/>
    <cellStyle name="SAPBEXexcGood2 10 2 9" xfId="45303"/>
    <cellStyle name="SAPBEXexcGood2 10 20" xfId="45304"/>
    <cellStyle name="SAPBEXexcGood2 10 21" xfId="45305"/>
    <cellStyle name="SAPBEXexcGood2 10 22" xfId="45306"/>
    <cellStyle name="SAPBEXexcGood2 10 23" xfId="45307"/>
    <cellStyle name="SAPBEXexcGood2 10 24" xfId="45308"/>
    <cellStyle name="SAPBEXexcGood2 10 25" xfId="45309"/>
    <cellStyle name="SAPBEXexcGood2 10 26" xfId="45310"/>
    <cellStyle name="SAPBEXexcGood2 10 27" xfId="45311"/>
    <cellStyle name="SAPBEXexcGood2 10 28" xfId="45312"/>
    <cellStyle name="SAPBEXexcGood2 10 29" xfId="45313"/>
    <cellStyle name="SAPBEXexcGood2 10 3" xfId="45314"/>
    <cellStyle name="SAPBEXexcGood2 10 30" xfId="45315"/>
    <cellStyle name="SAPBEXexcGood2 10 4" xfId="45316"/>
    <cellStyle name="SAPBEXexcGood2 10 5" xfId="45317"/>
    <cellStyle name="SAPBEXexcGood2 10 6" xfId="45318"/>
    <cellStyle name="SAPBEXexcGood2 10 7" xfId="45319"/>
    <cellStyle name="SAPBEXexcGood2 10 8" xfId="45320"/>
    <cellStyle name="SAPBEXexcGood2 10 9" xfId="45321"/>
    <cellStyle name="SAPBEXexcGood2 11" xfId="45322"/>
    <cellStyle name="SAPBEXexcGood2 11 10" xfId="45323"/>
    <cellStyle name="SAPBEXexcGood2 11 11" xfId="45324"/>
    <cellStyle name="SAPBEXexcGood2 11 12" xfId="45325"/>
    <cellStyle name="SAPBEXexcGood2 11 13" xfId="45326"/>
    <cellStyle name="SAPBEXexcGood2 11 14" xfId="45327"/>
    <cellStyle name="SAPBEXexcGood2 11 15" xfId="45328"/>
    <cellStyle name="SAPBEXexcGood2 11 16" xfId="45329"/>
    <cellStyle name="SAPBEXexcGood2 11 17" xfId="45330"/>
    <cellStyle name="SAPBEXexcGood2 11 18" xfId="45331"/>
    <cellStyle name="SAPBEXexcGood2 11 19" xfId="45332"/>
    <cellStyle name="SAPBEXexcGood2 11 2" xfId="45333"/>
    <cellStyle name="SAPBEXexcGood2 11 2 10" xfId="45334"/>
    <cellStyle name="SAPBEXexcGood2 11 2 11" xfId="45335"/>
    <cellStyle name="SAPBEXexcGood2 11 2 12" xfId="45336"/>
    <cellStyle name="SAPBEXexcGood2 11 2 13" xfId="45337"/>
    <cellStyle name="SAPBEXexcGood2 11 2 14" xfId="45338"/>
    <cellStyle name="SAPBEXexcGood2 11 2 15" xfId="45339"/>
    <cellStyle name="SAPBEXexcGood2 11 2 16" xfId="45340"/>
    <cellStyle name="SAPBEXexcGood2 11 2 17" xfId="45341"/>
    <cellStyle name="SAPBEXexcGood2 11 2 18" xfId="45342"/>
    <cellStyle name="SAPBEXexcGood2 11 2 19" xfId="45343"/>
    <cellStyle name="SAPBEXexcGood2 11 2 2" xfId="45344"/>
    <cellStyle name="SAPBEXexcGood2 11 2 20" xfId="45345"/>
    <cellStyle name="SAPBEXexcGood2 11 2 21" xfId="45346"/>
    <cellStyle name="SAPBEXexcGood2 11 2 22" xfId="45347"/>
    <cellStyle name="SAPBEXexcGood2 11 2 23" xfId="45348"/>
    <cellStyle name="SAPBEXexcGood2 11 2 24" xfId="45349"/>
    <cellStyle name="SAPBEXexcGood2 11 2 25" xfId="45350"/>
    <cellStyle name="SAPBEXexcGood2 11 2 26" xfId="45351"/>
    <cellStyle name="SAPBEXexcGood2 11 2 27" xfId="45352"/>
    <cellStyle name="SAPBEXexcGood2 11 2 28" xfId="45353"/>
    <cellStyle name="SAPBEXexcGood2 11 2 29" xfId="45354"/>
    <cellStyle name="SAPBEXexcGood2 11 2 3" xfId="45355"/>
    <cellStyle name="SAPBEXexcGood2 11 2 4" xfId="45356"/>
    <cellStyle name="SAPBEXexcGood2 11 2 5" xfId="45357"/>
    <cellStyle name="SAPBEXexcGood2 11 2 6" xfId="45358"/>
    <cellStyle name="SAPBEXexcGood2 11 2 7" xfId="45359"/>
    <cellStyle name="SAPBEXexcGood2 11 2 8" xfId="45360"/>
    <cellStyle name="SAPBEXexcGood2 11 2 9" xfId="45361"/>
    <cellStyle name="SAPBEXexcGood2 11 20" xfId="45362"/>
    <cellStyle name="SAPBEXexcGood2 11 21" xfId="45363"/>
    <cellStyle name="SAPBEXexcGood2 11 22" xfId="45364"/>
    <cellStyle name="SAPBEXexcGood2 11 23" xfId="45365"/>
    <cellStyle name="SAPBEXexcGood2 11 24" xfId="45366"/>
    <cellStyle name="SAPBEXexcGood2 11 25" xfId="45367"/>
    <cellStyle name="SAPBEXexcGood2 11 26" xfId="45368"/>
    <cellStyle name="SAPBEXexcGood2 11 27" xfId="45369"/>
    <cellStyle name="SAPBEXexcGood2 11 28" xfId="45370"/>
    <cellStyle name="SAPBEXexcGood2 11 29" xfId="45371"/>
    <cellStyle name="SAPBEXexcGood2 11 3" xfId="45372"/>
    <cellStyle name="SAPBEXexcGood2 11 30" xfId="45373"/>
    <cellStyle name="SAPBEXexcGood2 11 4" xfId="45374"/>
    <cellStyle name="SAPBEXexcGood2 11 5" xfId="45375"/>
    <cellStyle name="SAPBEXexcGood2 11 6" xfId="45376"/>
    <cellStyle name="SAPBEXexcGood2 11 7" xfId="45377"/>
    <cellStyle name="SAPBEXexcGood2 11 8" xfId="45378"/>
    <cellStyle name="SAPBEXexcGood2 11 9" xfId="45379"/>
    <cellStyle name="SAPBEXexcGood2 12" xfId="45380"/>
    <cellStyle name="SAPBEXexcGood2 12 10" xfId="45381"/>
    <cellStyle name="SAPBEXexcGood2 12 11" xfId="45382"/>
    <cellStyle name="SAPBEXexcGood2 12 12" xfId="45383"/>
    <cellStyle name="SAPBEXexcGood2 12 13" xfId="45384"/>
    <cellStyle name="SAPBEXexcGood2 12 14" xfId="45385"/>
    <cellStyle name="SAPBEXexcGood2 12 15" xfId="45386"/>
    <cellStyle name="SAPBEXexcGood2 12 16" xfId="45387"/>
    <cellStyle name="SAPBEXexcGood2 12 17" xfId="45388"/>
    <cellStyle name="SAPBEXexcGood2 12 18" xfId="45389"/>
    <cellStyle name="SAPBEXexcGood2 12 19" xfId="45390"/>
    <cellStyle name="SAPBEXexcGood2 12 2" xfId="45391"/>
    <cellStyle name="SAPBEXexcGood2 12 2 10" xfId="45392"/>
    <cellStyle name="SAPBEXexcGood2 12 2 11" xfId="45393"/>
    <cellStyle name="SAPBEXexcGood2 12 2 12" xfId="45394"/>
    <cellStyle name="SAPBEXexcGood2 12 2 13" xfId="45395"/>
    <cellStyle name="SAPBEXexcGood2 12 2 14" xfId="45396"/>
    <cellStyle name="SAPBEXexcGood2 12 2 15" xfId="45397"/>
    <cellStyle name="SAPBEXexcGood2 12 2 16" xfId="45398"/>
    <cellStyle name="SAPBEXexcGood2 12 2 17" xfId="45399"/>
    <cellStyle name="SAPBEXexcGood2 12 2 18" xfId="45400"/>
    <cellStyle name="SAPBEXexcGood2 12 2 19" xfId="45401"/>
    <cellStyle name="SAPBEXexcGood2 12 2 2" xfId="45402"/>
    <cellStyle name="SAPBEXexcGood2 12 2 20" xfId="45403"/>
    <cellStyle name="SAPBEXexcGood2 12 2 21" xfId="45404"/>
    <cellStyle name="SAPBEXexcGood2 12 2 22" xfId="45405"/>
    <cellStyle name="SAPBEXexcGood2 12 2 23" xfId="45406"/>
    <cellStyle name="SAPBEXexcGood2 12 2 24" xfId="45407"/>
    <cellStyle name="SAPBEXexcGood2 12 2 25" xfId="45408"/>
    <cellStyle name="SAPBEXexcGood2 12 2 26" xfId="45409"/>
    <cellStyle name="SAPBEXexcGood2 12 2 27" xfId="45410"/>
    <cellStyle name="SAPBEXexcGood2 12 2 28" xfId="45411"/>
    <cellStyle name="SAPBEXexcGood2 12 2 29" xfId="45412"/>
    <cellStyle name="SAPBEXexcGood2 12 2 3" xfId="45413"/>
    <cellStyle name="SAPBEXexcGood2 12 2 4" xfId="45414"/>
    <cellStyle name="SAPBEXexcGood2 12 2 5" xfId="45415"/>
    <cellStyle name="SAPBEXexcGood2 12 2 6" xfId="45416"/>
    <cellStyle name="SAPBEXexcGood2 12 2 7" xfId="45417"/>
    <cellStyle name="SAPBEXexcGood2 12 2 8" xfId="45418"/>
    <cellStyle name="SAPBEXexcGood2 12 2 9" xfId="45419"/>
    <cellStyle name="SAPBEXexcGood2 12 20" xfId="45420"/>
    <cellStyle name="SAPBEXexcGood2 12 21" xfId="45421"/>
    <cellStyle name="SAPBEXexcGood2 12 22" xfId="45422"/>
    <cellStyle name="SAPBEXexcGood2 12 23" xfId="45423"/>
    <cellStyle name="SAPBEXexcGood2 12 24" xfId="45424"/>
    <cellStyle name="SAPBEXexcGood2 12 25" xfId="45425"/>
    <cellStyle name="SAPBEXexcGood2 12 26" xfId="45426"/>
    <cellStyle name="SAPBEXexcGood2 12 27" xfId="45427"/>
    <cellStyle name="SAPBEXexcGood2 12 28" xfId="45428"/>
    <cellStyle name="SAPBEXexcGood2 12 29" xfId="45429"/>
    <cellStyle name="SAPBEXexcGood2 12 3" xfId="45430"/>
    <cellStyle name="SAPBEXexcGood2 12 30" xfId="45431"/>
    <cellStyle name="SAPBEXexcGood2 12 4" xfId="45432"/>
    <cellStyle name="SAPBEXexcGood2 12 5" xfId="45433"/>
    <cellStyle name="SAPBEXexcGood2 12 6" xfId="45434"/>
    <cellStyle name="SAPBEXexcGood2 12 7" xfId="45435"/>
    <cellStyle name="SAPBEXexcGood2 12 8" xfId="45436"/>
    <cellStyle name="SAPBEXexcGood2 12 9" xfId="45437"/>
    <cellStyle name="SAPBEXexcGood2 13" xfId="45438"/>
    <cellStyle name="SAPBEXexcGood2 13 10" xfId="45439"/>
    <cellStyle name="SAPBEXexcGood2 13 11" xfId="45440"/>
    <cellStyle name="SAPBEXexcGood2 13 12" xfId="45441"/>
    <cellStyle name="SAPBEXexcGood2 13 13" xfId="45442"/>
    <cellStyle name="SAPBEXexcGood2 13 14" xfId="45443"/>
    <cellStyle name="SAPBEXexcGood2 13 15" xfId="45444"/>
    <cellStyle name="SAPBEXexcGood2 13 16" xfId="45445"/>
    <cellStyle name="SAPBEXexcGood2 13 17" xfId="45446"/>
    <cellStyle name="SAPBEXexcGood2 13 18" xfId="45447"/>
    <cellStyle name="SAPBEXexcGood2 13 19" xfId="45448"/>
    <cellStyle name="SAPBEXexcGood2 13 2" xfId="45449"/>
    <cellStyle name="SAPBEXexcGood2 13 2 10" xfId="45450"/>
    <cellStyle name="SAPBEXexcGood2 13 2 11" xfId="45451"/>
    <cellStyle name="SAPBEXexcGood2 13 2 12" xfId="45452"/>
    <cellStyle name="SAPBEXexcGood2 13 2 13" xfId="45453"/>
    <cellStyle name="SAPBEXexcGood2 13 2 14" xfId="45454"/>
    <cellStyle name="SAPBEXexcGood2 13 2 15" xfId="45455"/>
    <cellStyle name="SAPBEXexcGood2 13 2 16" xfId="45456"/>
    <cellStyle name="SAPBEXexcGood2 13 2 17" xfId="45457"/>
    <cellStyle name="SAPBEXexcGood2 13 2 18" xfId="45458"/>
    <cellStyle name="SAPBEXexcGood2 13 2 19" xfId="45459"/>
    <cellStyle name="SAPBEXexcGood2 13 2 2" xfId="45460"/>
    <cellStyle name="SAPBEXexcGood2 13 2 20" xfId="45461"/>
    <cellStyle name="SAPBEXexcGood2 13 2 21" xfId="45462"/>
    <cellStyle name="SAPBEXexcGood2 13 2 22" xfId="45463"/>
    <cellStyle name="SAPBEXexcGood2 13 2 23" xfId="45464"/>
    <cellStyle name="SAPBEXexcGood2 13 2 24" xfId="45465"/>
    <cellStyle name="SAPBEXexcGood2 13 2 25" xfId="45466"/>
    <cellStyle name="SAPBEXexcGood2 13 2 26" xfId="45467"/>
    <cellStyle name="SAPBEXexcGood2 13 2 27" xfId="45468"/>
    <cellStyle name="SAPBEXexcGood2 13 2 28" xfId="45469"/>
    <cellStyle name="SAPBEXexcGood2 13 2 29" xfId="45470"/>
    <cellStyle name="SAPBEXexcGood2 13 2 3" xfId="45471"/>
    <cellStyle name="SAPBEXexcGood2 13 2 4" xfId="45472"/>
    <cellStyle name="SAPBEXexcGood2 13 2 5" xfId="45473"/>
    <cellStyle name="SAPBEXexcGood2 13 2 6" xfId="45474"/>
    <cellStyle name="SAPBEXexcGood2 13 2 7" xfId="45475"/>
    <cellStyle name="SAPBEXexcGood2 13 2 8" xfId="45476"/>
    <cellStyle name="SAPBEXexcGood2 13 2 9" xfId="45477"/>
    <cellStyle name="SAPBEXexcGood2 13 20" xfId="45478"/>
    <cellStyle name="SAPBEXexcGood2 13 21" xfId="45479"/>
    <cellStyle name="SAPBEXexcGood2 13 22" xfId="45480"/>
    <cellStyle name="SAPBEXexcGood2 13 23" xfId="45481"/>
    <cellStyle name="SAPBEXexcGood2 13 24" xfId="45482"/>
    <cellStyle name="SAPBEXexcGood2 13 25" xfId="45483"/>
    <cellStyle name="SAPBEXexcGood2 13 26" xfId="45484"/>
    <cellStyle name="SAPBEXexcGood2 13 27" xfId="45485"/>
    <cellStyle name="SAPBEXexcGood2 13 28" xfId="45486"/>
    <cellStyle name="SAPBEXexcGood2 13 29" xfId="45487"/>
    <cellStyle name="SAPBEXexcGood2 13 3" xfId="45488"/>
    <cellStyle name="SAPBEXexcGood2 13 30" xfId="45489"/>
    <cellStyle name="SAPBEXexcGood2 13 4" xfId="45490"/>
    <cellStyle name="SAPBEXexcGood2 13 5" xfId="45491"/>
    <cellStyle name="SAPBEXexcGood2 13 6" xfId="45492"/>
    <cellStyle name="SAPBEXexcGood2 13 7" xfId="45493"/>
    <cellStyle name="SAPBEXexcGood2 13 8" xfId="45494"/>
    <cellStyle name="SAPBEXexcGood2 13 9" xfId="45495"/>
    <cellStyle name="SAPBEXexcGood2 14" xfId="45496"/>
    <cellStyle name="SAPBEXexcGood2 14 10" xfId="45497"/>
    <cellStyle name="SAPBEXexcGood2 14 11" xfId="45498"/>
    <cellStyle name="SAPBEXexcGood2 14 12" xfId="45499"/>
    <cellStyle name="SAPBEXexcGood2 14 13" xfId="45500"/>
    <cellStyle name="SAPBEXexcGood2 14 14" xfId="45501"/>
    <cellStyle name="SAPBEXexcGood2 14 15" xfId="45502"/>
    <cellStyle name="SAPBEXexcGood2 14 16" xfId="45503"/>
    <cellStyle name="SAPBEXexcGood2 14 17" xfId="45504"/>
    <cellStyle name="SAPBEXexcGood2 14 18" xfId="45505"/>
    <cellStyle name="SAPBEXexcGood2 14 19" xfId="45506"/>
    <cellStyle name="SAPBEXexcGood2 14 2" xfId="45507"/>
    <cellStyle name="SAPBEXexcGood2 14 2 10" xfId="45508"/>
    <cellStyle name="SAPBEXexcGood2 14 2 11" xfId="45509"/>
    <cellStyle name="SAPBEXexcGood2 14 2 12" xfId="45510"/>
    <cellStyle name="SAPBEXexcGood2 14 2 13" xfId="45511"/>
    <cellStyle name="SAPBEXexcGood2 14 2 14" xfId="45512"/>
    <cellStyle name="SAPBEXexcGood2 14 2 15" xfId="45513"/>
    <cellStyle name="SAPBEXexcGood2 14 2 16" xfId="45514"/>
    <cellStyle name="SAPBEXexcGood2 14 2 17" xfId="45515"/>
    <cellStyle name="SAPBEXexcGood2 14 2 18" xfId="45516"/>
    <cellStyle name="SAPBEXexcGood2 14 2 19" xfId="45517"/>
    <cellStyle name="SAPBEXexcGood2 14 2 2" xfId="45518"/>
    <cellStyle name="SAPBEXexcGood2 14 2 20" xfId="45519"/>
    <cellStyle name="SAPBEXexcGood2 14 2 21" xfId="45520"/>
    <cellStyle name="SAPBEXexcGood2 14 2 22" xfId="45521"/>
    <cellStyle name="SAPBEXexcGood2 14 2 23" xfId="45522"/>
    <cellStyle name="SAPBEXexcGood2 14 2 24" xfId="45523"/>
    <cellStyle name="SAPBEXexcGood2 14 2 25" xfId="45524"/>
    <cellStyle name="SAPBEXexcGood2 14 2 26" xfId="45525"/>
    <cellStyle name="SAPBEXexcGood2 14 2 27" xfId="45526"/>
    <cellStyle name="SAPBEXexcGood2 14 2 28" xfId="45527"/>
    <cellStyle name="SAPBEXexcGood2 14 2 29" xfId="45528"/>
    <cellStyle name="SAPBEXexcGood2 14 2 3" xfId="45529"/>
    <cellStyle name="SAPBEXexcGood2 14 2 4" xfId="45530"/>
    <cellStyle name="SAPBEXexcGood2 14 2 5" xfId="45531"/>
    <cellStyle name="SAPBEXexcGood2 14 2 6" xfId="45532"/>
    <cellStyle name="SAPBEXexcGood2 14 2 7" xfId="45533"/>
    <cellStyle name="SAPBEXexcGood2 14 2 8" xfId="45534"/>
    <cellStyle name="SAPBEXexcGood2 14 2 9" xfId="45535"/>
    <cellStyle name="SAPBEXexcGood2 14 20" xfId="45536"/>
    <cellStyle name="SAPBEXexcGood2 14 21" xfId="45537"/>
    <cellStyle name="SAPBEXexcGood2 14 22" xfId="45538"/>
    <cellStyle name="SAPBEXexcGood2 14 23" xfId="45539"/>
    <cellStyle name="SAPBEXexcGood2 14 24" xfId="45540"/>
    <cellStyle name="SAPBEXexcGood2 14 25" xfId="45541"/>
    <cellStyle name="SAPBEXexcGood2 14 26" xfId="45542"/>
    <cellStyle name="SAPBEXexcGood2 14 27" xfId="45543"/>
    <cellStyle name="SAPBEXexcGood2 14 28" xfId="45544"/>
    <cellStyle name="SAPBEXexcGood2 14 29" xfId="45545"/>
    <cellStyle name="SAPBEXexcGood2 14 3" xfId="45546"/>
    <cellStyle name="SAPBEXexcGood2 14 30" xfId="45547"/>
    <cellStyle name="SAPBEXexcGood2 14 4" xfId="45548"/>
    <cellStyle name="SAPBEXexcGood2 14 5" xfId="45549"/>
    <cellStyle name="SAPBEXexcGood2 14 6" xfId="45550"/>
    <cellStyle name="SAPBEXexcGood2 14 7" xfId="45551"/>
    <cellStyle name="SAPBEXexcGood2 14 8" xfId="45552"/>
    <cellStyle name="SAPBEXexcGood2 14 9" xfId="45553"/>
    <cellStyle name="SAPBEXexcGood2 15" xfId="45554"/>
    <cellStyle name="SAPBEXexcGood2 15 10" xfId="45555"/>
    <cellStyle name="SAPBEXexcGood2 15 11" xfId="45556"/>
    <cellStyle name="SAPBEXexcGood2 15 12" xfId="45557"/>
    <cellStyle name="SAPBEXexcGood2 15 13" xfId="45558"/>
    <cellStyle name="SAPBEXexcGood2 15 14" xfId="45559"/>
    <cellStyle name="SAPBEXexcGood2 15 15" xfId="45560"/>
    <cellStyle name="SAPBEXexcGood2 15 16" xfId="45561"/>
    <cellStyle name="SAPBEXexcGood2 15 17" xfId="45562"/>
    <cellStyle name="SAPBEXexcGood2 15 18" xfId="45563"/>
    <cellStyle name="SAPBEXexcGood2 15 19" xfId="45564"/>
    <cellStyle name="SAPBEXexcGood2 15 2" xfId="45565"/>
    <cellStyle name="SAPBEXexcGood2 15 2 10" xfId="45566"/>
    <cellStyle name="SAPBEXexcGood2 15 2 11" xfId="45567"/>
    <cellStyle name="SAPBEXexcGood2 15 2 12" xfId="45568"/>
    <cellStyle name="SAPBEXexcGood2 15 2 13" xfId="45569"/>
    <cellStyle name="SAPBEXexcGood2 15 2 14" xfId="45570"/>
    <cellStyle name="SAPBEXexcGood2 15 2 15" xfId="45571"/>
    <cellStyle name="SAPBEXexcGood2 15 2 16" xfId="45572"/>
    <cellStyle name="SAPBEXexcGood2 15 2 17" xfId="45573"/>
    <cellStyle name="SAPBEXexcGood2 15 2 18" xfId="45574"/>
    <cellStyle name="SAPBEXexcGood2 15 2 19" xfId="45575"/>
    <cellStyle name="SAPBEXexcGood2 15 2 2" xfId="45576"/>
    <cellStyle name="SAPBEXexcGood2 15 2 20" xfId="45577"/>
    <cellStyle name="SAPBEXexcGood2 15 2 21" xfId="45578"/>
    <cellStyle name="SAPBEXexcGood2 15 2 22" xfId="45579"/>
    <cellStyle name="SAPBEXexcGood2 15 2 23" xfId="45580"/>
    <cellStyle name="SAPBEXexcGood2 15 2 24" xfId="45581"/>
    <cellStyle name="SAPBEXexcGood2 15 2 25" xfId="45582"/>
    <cellStyle name="SAPBEXexcGood2 15 2 26" xfId="45583"/>
    <cellStyle name="SAPBEXexcGood2 15 2 27" xfId="45584"/>
    <cellStyle name="SAPBEXexcGood2 15 2 28" xfId="45585"/>
    <cellStyle name="SAPBEXexcGood2 15 2 29" xfId="45586"/>
    <cellStyle name="SAPBEXexcGood2 15 2 3" xfId="45587"/>
    <cellStyle name="SAPBEXexcGood2 15 2 4" xfId="45588"/>
    <cellStyle name="SAPBEXexcGood2 15 2 5" xfId="45589"/>
    <cellStyle name="SAPBEXexcGood2 15 2 6" xfId="45590"/>
    <cellStyle name="SAPBEXexcGood2 15 2 7" xfId="45591"/>
    <cellStyle name="SAPBEXexcGood2 15 2 8" xfId="45592"/>
    <cellStyle name="SAPBEXexcGood2 15 2 9" xfId="45593"/>
    <cellStyle name="SAPBEXexcGood2 15 20" xfId="45594"/>
    <cellStyle name="SAPBEXexcGood2 15 21" xfId="45595"/>
    <cellStyle name="SAPBEXexcGood2 15 22" xfId="45596"/>
    <cellStyle name="SAPBEXexcGood2 15 23" xfId="45597"/>
    <cellStyle name="SAPBEXexcGood2 15 24" xfId="45598"/>
    <cellStyle name="SAPBEXexcGood2 15 25" xfId="45599"/>
    <cellStyle name="SAPBEXexcGood2 15 26" xfId="45600"/>
    <cellStyle name="SAPBEXexcGood2 15 27" xfId="45601"/>
    <cellStyle name="SAPBEXexcGood2 15 28" xfId="45602"/>
    <cellStyle name="SAPBEXexcGood2 15 29" xfId="45603"/>
    <cellStyle name="SAPBEXexcGood2 15 3" xfId="45604"/>
    <cellStyle name="SAPBEXexcGood2 15 30" xfId="45605"/>
    <cellStyle name="SAPBEXexcGood2 15 4" xfId="45606"/>
    <cellStyle name="SAPBEXexcGood2 15 5" xfId="45607"/>
    <cellStyle name="SAPBEXexcGood2 15 6" xfId="45608"/>
    <cellStyle name="SAPBEXexcGood2 15 7" xfId="45609"/>
    <cellStyle name="SAPBEXexcGood2 15 8" xfId="45610"/>
    <cellStyle name="SAPBEXexcGood2 15 9" xfId="45611"/>
    <cellStyle name="SAPBEXexcGood2 16" xfId="45612"/>
    <cellStyle name="SAPBEXexcGood2 16 10" xfId="45613"/>
    <cellStyle name="SAPBEXexcGood2 16 11" xfId="45614"/>
    <cellStyle name="SAPBEXexcGood2 16 12" xfId="45615"/>
    <cellStyle name="SAPBEXexcGood2 16 13" xfId="45616"/>
    <cellStyle name="SAPBEXexcGood2 16 14" xfId="45617"/>
    <cellStyle name="SAPBEXexcGood2 16 15" xfId="45618"/>
    <cellStyle name="SAPBEXexcGood2 16 16" xfId="45619"/>
    <cellStyle name="SAPBEXexcGood2 16 17" xfId="45620"/>
    <cellStyle name="SAPBEXexcGood2 16 18" xfId="45621"/>
    <cellStyle name="SAPBEXexcGood2 16 19" xfId="45622"/>
    <cellStyle name="SAPBEXexcGood2 16 2" xfId="45623"/>
    <cellStyle name="SAPBEXexcGood2 16 2 10" xfId="45624"/>
    <cellStyle name="SAPBEXexcGood2 16 2 11" xfId="45625"/>
    <cellStyle name="SAPBEXexcGood2 16 2 12" xfId="45626"/>
    <cellStyle name="SAPBEXexcGood2 16 2 13" xfId="45627"/>
    <cellStyle name="SAPBEXexcGood2 16 2 14" xfId="45628"/>
    <cellStyle name="SAPBEXexcGood2 16 2 15" xfId="45629"/>
    <cellStyle name="SAPBEXexcGood2 16 2 16" xfId="45630"/>
    <cellStyle name="SAPBEXexcGood2 16 2 17" xfId="45631"/>
    <cellStyle name="SAPBEXexcGood2 16 2 18" xfId="45632"/>
    <cellStyle name="SAPBEXexcGood2 16 2 19" xfId="45633"/>
    <cellStyle name="SAPBEXexcGood2 16 2 2" xfId="45634"/>
    <cellStyle name="SAPBEXexcGood2 16 2 20" xfId="45635"/>
    <cellStyle name="SAPBEXexcGood2 16 2 21" xfId="45636"/>
    <cellStyle name="SAPBEXexcGood2 16 2 22" xfId="45637"/>
    <cellStyle name="SAPBEXexcGood2 16 2 23" xfId="45638"/>
    <cellStyle name="SAPBEXexcGood2 16 2 24" xfId="45639"/>
    <cellStyle name="SAPBEXexcGood2 16 2 25" xfId="45640"/>
    <cellStyle name="SAPBEXexcGood2 16 2 26" xfId="45641"/>
    <cellStyle name="SAPBEXexcGood2 16 2 27" xfId="45642"/>
    <cellStyle name="SAPBEXexcGood2 16 2 28" xfId="45643"/>
    <cellStyle name="SAPBEXexcGood2 16 2 29" xfId="45644"/>
    <cellStyle name="SAPBEXexcGood2 16 2 3" xfId="45645"/>
    <cellStyle name="SAPBEXexcGood2 16 2 4" xfId="45646"/>
    <cellStyle name="SAPBEXexcGood2 16 2 5" xfId="45647"/>
    <cellStyle name="SAPBEXexcGood2 16 2 6" xfId="45648"/>
    <cellStyle name="SAPBEXexcGood2 16 2 7" xfId="45649"/>
    <cellStyle name="SAPBEXexcGood2 16 2 8" xfId="45650"/>
    <cellStyle name="SAPBEXexcGood2 16 2 9" xfId="45651"/>
    <cellStyle name="SAPBEXexcGood2 16 20" xfId="45652"/>
    <cellStyle name="SAPBEXexcGood2 16 21" xfId="45653"/>
    <cellStyle name="SAPBEXexcGood2 16 22" xfId="45654"/>
    <cellStyle name="SAPBEXexcGood2 16 23" xfId="45655"/>
    <cellStyle name="SAPBEXexcGood2 16 24" xfId="45656"/>
    <cellStyle name="SAPBEXexcGood2 16 25" xfId="45657"/>
    <cellStyle name="SAPBEXexcGood2 16 26" xfId="45658"/>
    <cellStyle name="SAPBEXexcGood2 16 27" xfId="45659"/>
    <cellStyle name="SAPBEXexcGood2 16 28" xfId="45660"/>
    <cellStyle name="SAPBEXexcGood2 16 29" xfId="45661"/>
    <cellStyle name="SAPBEXexcGood2 16 3" xfId="45662"/>
    <cellStyle name="SAPBEXexcGood2 16 30" xfId="45663"/>
    <cellStyle name="SAPBEXexcGood2 16 4" xfId="45664"/>
    <cellStyle name="SAPBEXexcGood2 16 5" xfId="45665"/>
    <cellStyle name="SAPBEXexcGood2 16 6" xfId="45666"/>
    <cellStyle name="SAPBEXexcGood2 16 7" xfId="45667"/>
    <cellStyle name="SAPBEXexcGood2 16 8" xfId="45668"/>
    <cellStyle name="SAPBEXexcGood2 16 9" xfId="45669"/>
    <cellStyle name="SAPBEXexcGood2 17" xfId="45670"/>
    <cellStyle name="SAPBEXexcGood2 17 10" xfId="45671"/>
    <cellStyle name="SAPBEXexcGood2 17 11" xfId="45672"/>
    <cellStyle name="SAPBEXexcGood2 17 12" xfId="45673"/>
    <cellStyle name="SAPBEXexcGood2 17 13" xfId="45674"/>
    <cellStyle name="SAPBEXexcGood2 17 14" xfId="45675"/>
    <cellStyle name="SAPBEXexcGood2 17 15" xfId="45676"/>
    <cellStyle name="SAPBEXexcGood2 17 16" xfId="45677"/>
    <cellStyle name="SAPBEXexcGood2 17 17" xfId="45678"/>
    <cellStyle name="SAPBEXexcGood2 17 18" xfId="45679"/>
    <cellStyle name="SAPBEXexcGood2 17 19" xfId="45680"/>
    <cellStyle name="SAPBEXexcGood2 17 2" xfId="45681"/>
    <cellStyle name="SAPBEXexcGood2 17 2 10" xfId="45682"/>
    <cellStyle name="SAPBEXexcGood2 17 2 11" xfId="45683"/>
    <cellStyle name="SAPBEXexcGood2 17 2 12" xfId="45684"/>
    <cellStyle name="SAPBEXexcGood2 17 2 13" xfId="45685"/>
    <cellStyle name="SAPBEXexcGood2 17 2 14" xfId="45686"/>
    <cellStyle name="SAPBEXexcGood2 17 2 15" xfId="45687"/>
    <cellStyle name="SAPBEXexcGood2 17 2 16" xfId="45688"/>
    <cellStyle name="SAPBEXexcGood2 17 2 17" xfId="45689"/>
    <cellStyle name="SAPBEXexcGood2 17 2 18" xfId="45690"/>
    <cellStyle name="SAPBEXexcGood2 17 2 19" xfId="45691"/>
    <cellStyle name="SAPBEXexcGood2 17 2 2" xfId="45692"/>
    <cellStyle name="SAPBEXexcGood2 17 2 20" xfId="45693"/>
    <cellStyle name="SAPBEXexcGood2 17 2 21" xfId="45694"/>
    <cellStyle name="SAPBEXexcGood2 17 2 22" xfId="45695"/>
    <cellStyle name="SAPBEXexcGood2 17 2 23" xfId="45696"/>
    <cellStyle name="SAPBEXexcGood2 17 2 24" xfId="45697"/>
    <cellStyle name="SAPBEXexcGood2 17 2 25" xfId="45698"/>
    <cellStyle name="SAPBEXexcGood2 17 2 26" xfId="45699"/>
    <cellStyle name="SAPBEXexcGood2 17 2 27" xfId="45700"/>
    <cellStyle name="SAPBEXexcGood2 17 2 28" xfId="45701"/>
    <cellStyle name="SAPBEXexcGood2 17 2 29" xfId="45702"/>
    <cellStyle name="SAPBEXexcGood2 17 2 3" xfId="45703"/>
    <cellStyle name="SAPBEXexcGood2 17 2 4" xfId="45704"/>
    <cellStyle name="SAPBEXexcGood2 17 2 5" xfId="45705"/>
    <cellStyle name="SAPBEXexcGood2 17 2 6" xfId="45706"/>
    <cellStyle name="SAPBEXexcGood2 17 2 7" xfId="45707"/>
    <cellStyle name="SAPBEXexcGood2 17 2 8" xfId="45708"/>
    <cellStyle name="SAPBEXexcGood2 17 2 9" xfId="45709"/>
    <cellStyle name="SAPBEXexcGood2 17 20" xfId="45710"/>
    <cellStyle name="SAPBEXexcGood2 17 21" xfId="45711"/>
    <cellStyle name="SAPBEXexcGood2 17 22" xfId="45712"/>
    <cellStyle name="SAPBEXexcGood2 17 23" xfId="45713"/>
    <cellStyle name="SAPBEXexcGood2 17 24" xfId="45714"/>
    <cellStyle name="SAPBEXexcGood2 17 25" xfId="45715"/>
    <cellStyle name="SAPBEXexcGood2 17 26" xfId="45716"/>
    <cellStyle name="SAPBEXexcGood2 17 27" xfId="45717"/>
    <cellStyle name="SAPBEXexcGood2 17 28" xfId="45718"/>
    <cellStyle name="SAPBEXexcGood2 17 29" xfId="45719"/>
    <cellStyle name="SAPBEXexcGood2 17 3" xfId="45720"/>
    <cellStyle name="SAPBEXexcGood2 17 30" xfId="45721"/>
    <cellStyle name="SAPBEXexcGood2 17 4" xfId="45722"/>
    <cellStyle name="SAPBEXexcGood2 17 5" xfId="45723"/>
    <cellStyle name="SAPBEXexcGood2 17 6" xfId="45724"/>
    <cellStyle name="SAPBEXexcGood2 17 7" xfId="45725"/>
    <cellStyle name="SAPBEXexcGood2 17 8" xfId="45726"/>
    <cellStyle name="SAPBEXexcGood2 17 9" xfId="45727"/>
    <cellStyle name="SAPBEXexcGood2 18" xfId="45728"/>
    <cellStyle name="SAPBEXexcGood2 18 10" xfId="45729"/>
    <cellStyle name="SAPBEXexcGood2 18 11" xfId="45730"/>
    <cellStyle name="SAPBEXexcGood2 18 12" xfId="45731"/>
    <cellStyle name="SAPBEXexcGood2 18 13" xfId="45732"/>
    <cellStyle name="SAPBEXexcGood2 18 14" xfId="45733"/>
    <cellStyle name="SAPBEXexcGood2 18 15" xfId="45734"/>
    <cellStyle name="SAPBEXexcGood2 18 16" xfId="45735"/>
    <cellStyle name="SAPBEXexcGood2 18 17" xfId="45736"/>
    <cellStyle name="SAPBEXexcGood2 18 18" xfId="45737"/>
    <cellStyle name="SAPBEXexcGood2 18 19" xfId="45738"/>
    <cellStyle name="SAPBEXexcGood2 18 2" xfId="45739"/>
    <cellStyle name="SAPBEXexcGood2 18 20" xfId="45740"/>
    <cellStyle name="SAPBEXexcGood2 18 21" xfId="45741"/>
    <cellStyle name="SAPBEXexcGood2 18 22" xfId="45742"/>
    <cellStyle name="SAPBEXexcGood2 18 23" xfId="45743"/>
    <cellStyle name="SAPBEXexcGood2 18 24" xfId="45744"/>
    <cellStyle name="SAPBEXexcGood2 18 25" xfId="45745"/>
    <cellStyle name="SAPBEXexcGood2 18 26" xfId="45746"/>
    <cellStyle name="SAPBEXexcGood2 18 27" xfId="45747"/>
    <cellStyle name="SAPBEXexcGood2 18 28" xfId="45748"/>
    <cellStyle name="SAPBEXexcGood2 18 29" xfId="45749"/>
    <cellStyle name="SAPBEXexcGood2 18 3" xfId="45750"/>
    <cellStyle name="SAPBEXexcGood2 18 4" xfId="45751"/>
    <cellStyle name="SAPBEXexcGood2 18 5" xfId="45752"/>
    <cellStyle name="SAPBEXexcGood2 18 6" xfId="45753"/>
    <cellStyle name="SAPBEXexcGood2 18 7" xfId="45754"/>
    <cellStyle name="SAPBEXexcGood2 18 8" xfId="45755"/>
    <cellStyle name="SAPBEXexcGood2 18 9" xfId="45756"/>
    <cellStyle name="SAPBEXexcGood2 19" xfId="45757"/>
    <cellStyle name="SAPBEXexcGood2 19 10" xfId="45758"/>
    <cellStyle name="SAPBEXexcGood2 19 11" xfId="45759"/>
    <cellStyle name="SAPBEXexcGood2 19 12" xfId="45760"/>
    <cellStyle name="SAPBEXexcGood2 19 13" xfId="45761"/>
    <cellStyle name="SAPBEXexcGood2 19 14" xfId="45762"/>
    <cellStyle name="SAPBEXexcGood2 19 15" xfId="45763"/>
    <cellStyle name="SAPBEXexcGood2 19 16" xfId="45764"/>
    <cellStyle name="SAPBEXexcGood2 19 17" xfId="45765"/>
    <cellStyle name="SAPBEXexcGood2 19 18" xfId="45766"/>
    <cellStyle name="SAPBEXexcGood2 19 19" xfId="45767"/>
    <cellStyle name="SAPBEXexcGood2 19 2" xfId="45768"/>
    <cellStyle name="SAPBEXexcGood2 19 20" xfId="45769"/>
    <cellStyle name="SAPBEXexcGood2 19 21" xfId="45770"/>
    <cellStyle name="SAPBEXexcGood2 19 22" xfId="45771"/>
    <cellStyle name="SAPBEXexcGood2 19 23" xfId="45772"/>
    <cellStyle name="SAPBEXexcGood2 19 24" xfId="45773"/>
    <cellStyle name="SAPBEXexcGood2 19 25" xfId="45774"/>
    <cellStyle name="SAPBEXexcGood2 19 26" xfId="45775"/>
    <cellStyle name="SAPBEXexcGood2 19 27" xfId="45776"/>
    <cellStyle name="SAPBEXexcGood2 19 28" xfId="45777"/>
    <cellStyle name="SAPBEXexcGood2 19 29" xfId="45778"/>
    <cellStyle name="SAPBEXexcGood2 19 3" xfId="45779"/>
    <cellStyle name="SAPBEXexcGood2 19 4" xfId="45780"/>
    <cellStyle name="SAPBEXexcGood2 19 5" xfId="45781"/>
    <cellStyle name="SAPBEXexcGood2 19 6" xfId="45782"/>
    <cellStyle name="SAPBEXexcGood2 19 7" xfId="45783"/>
    <cellStyle name="SAPBEXexcGood2 19 8" xfId="45784"/>
    <cellStyle name="SAPBEXexcGood2 19 9" xfId="45785"/>
    <cellStyle name="SAPBEXexcGood2 2" xfId="45786"/>
    <cellStyle name="SAPBEXexcGood2 2 10" xfId="45787"/>
    <cellStyle name="SAPBEXexcGood2 2 11" xfId="45788"/>
    <cellStyle name="SAPBEXexcGood2 2 12" xfId="45789"/>
    <cellStyle name="SAPBEXexcGood2 2 13" xfId="45790"/>
    <cellStyle name="SAPBEXexcGood2 2 14" xfId="45791"/>
    <cellStyle name="SAPBEXexcGood2 2 15" xfId="45792"/>
    <cellStyle name="SAPBEXexcGood2 2 16" xfId="45793"/>
    <cellStyle name="SAPBEXexcGood2 2 17" xfId="45794"/>
    <cellStyle name="SAPBEXexcGood2 2 18" xfId="45795"/>
    <cellStyle name="SAPBEXexcGood2 2 19" xfId="45796"/>
    <cellStyle name="SAPBEXexcGood2 2 2" xfId="45797"/>
    <cellStyle name="SAPBEXexcGood2 2 2 10" xfId="45798"/>
    <cellStyle name="SAPBEXexcGood2 2 2 11" xfId="45799"/>
    <cellStyle name="SAPBEXexcGood2 2 2 12" xfId="45800"/>
    <cellStyle name="SAPBEXexcGood2 2 2 13" xfId="45801"/>
    <cellStyle name="SAPBEXexcGood2 2 2 14" xfId="45802"/>
    <cellStyle name="SAPBEXexcGood2 2 2 15" xfId="45803"/>
    <cellStyle name="SAPBEXexcGood2 2 2 16" xfId="45804"/>
    <cellStyle name="SAPBEXexcGood2 2 2 17" xfId="45805"/>
    <cellStyle name="SAPBEXexcGood2 2 2 18" xfId="45806"/>
    <cellStyle name="SAPBEXexcGood2 2 2 19" xfId="45807"/>
    <cellStyle name="SAPBEXexcGood2 2 2 2" xfId="45808"/>
    <cellStyle name="SAPBEXexcGood2 2 2 2 10" xfId="45809"/>
    <cellStyle name="SAPBEXexcGood2 2 2 2 11" xfId="45810"/>
    <cellStyle name="SAPBEXexcGood2 2 2 2 12" xfId="45811"/>
    <cellStyle name="SAPBEXexcGood2 2 2 2 13" xfId="45812"/>
    <cellStyle name="SAPBEXexcGood2 2 2 2 14" xfId="45813"/>
    <cellStyle name="SAPBEXexcGood2 2 2 2 15" xfId="45814"/>
    <cellStyle name="SAPBEXexcGood2 2 2 2 16" xfId="45815"/>
    <cellStyle name="SAPBEXexcGood2 2 2 2 17" xfId="45816"/>
    <cellStyle name="SAPBEXexcGood2 2 2 2 18" xfId="45817"/>
    <cellStyle name="SAPBEXexcGood2 2 2 2 19" xfId="45818"/>
    <cellStyle name="SAPBEXexcGood2 2 2 2 2" xfId="45819"/>
    <cellStyle name="SAPBEXexcGood2 2 2 2 20" xfId="45820"/>
    <cellStyle name="SAPBEXexcGood2 2 2 2 21" xfId="45821"/>
    <cellStyle name="SAPBEXexcGood2 2 2 2 22" xfId="45822"/>
    <cellStyle name="SAPBEXexcGood2 2 2 2 23" xfId="45823"/>
    <cellStyle name="SAPBEXexcGood2 2 2 2 24" xfId="45824"/>
    <cellStyle name="SAPBEXexcGood2 2 2 2 25" xfId="45825"/>
    <cellStyle name="SAPBEXexcGood2 2 2 2 26" xfId="45826"/>
    <cellStyle name="SAPBEXexcGood2 2 2 2 27" xfId="45827"/>
    <cellStyle name="SAPBEXexcGood2 2 2 2 28" xfId="45828"/>
    <cellStyle name="SAPBEXexcGood2 2 2 2 29" xfId="45829"/>
    <cellStyle name="SAPBEXexcGood2 2 2 2 3" xfId="45830"/>
    <cellStyle name="SAPBEXexcGood2 2 2 2 4" xfId="45831"/>
    <cellStyle name="SAPBEXexcGood2 2 2 2 5" xfId="45832"/>
    <cellStyle name="SAPBEXexcGood2 2 2 2 6" xfId="45833"/>
    <cellStyle name="SAPBEXexcGood2 2 2 2 7" xfId="45834"/>
    <cellStyle name="SAPBEXexcGood2 2 2 2 8" xfId="45835"/>
    <cellStyle name="SAPBEXexcGood2 2 2 2 9" xfId="45836"/>
    <cellStyle name="SAPBEXexcGood2 2 2 20" xfId="45837"/>
    <cellStyle name="SAPBEXexcGood2 2 2 21" xfId="45838"/>
    <cellStyle name="SAPBEXexcGood2 2 2 22" xfId="45839"/>
    <cellStyle name="SAPBEXexcGood2 2 2 23" xfId="45840"/>
    <cellStyle name="SAPBEXexcGood2 2 2 24" xfId="45841"/>
    <cellStyle name="SAPBEXexcGood2 2 2 25" xfId="45842"/>
    <cellStyle name="SAPBEXexcGood2 2 2 26" xfId="45843"/>
    <cellStyle name="SAPBEXexcGood2 2 2 27" xfId="45844"/>
    <cellStyle name="SAPBEXexcGood2 2 2 28" xfId="45845"/>
    <cellStyle name="SAPBEXexcGood2 2 2 29" xfId="45846"/>
    <cellStyle name="SAPBEXexcGood2 2 2 3" xfId="45847"/>
    <cellStyle name="SAPBEXexcGood2 2 2 30" xfId="45848"/>
    <cellStyle name="SAPBEXexcGood2 2 2 4" xfId="45849"/>
    <cellStyle name="SAPBEXexcGood2 2 2 5" xfId="45850"/>
    <cellStyle name="SAPBEXexcGood2 2 2 6" xfId="45851"/>
    <cellStyle name="SAPBEXexcGood2 2 2 7" xfId="45852"/>
    <cellStyle name="SAPBEXexcGood2 2 2 8" xfId="45853"/>
    <cellStyle name="SAPBEXexcGood2 2 2 9" xfId="45854"/>
    <cellStyle name="SAPBEXexcGood2 2 20" xfId="45855"/>
    <cellStyle name="SAPBEXexcGood2 2 21" xfId="45856"/>
    <cellStyle name="SAPBEXexcGood2 2 22" xfId="45857"/>
    <cellStyle name="SAPBEXexcGood2 2 23" xfId="45858"/>
    <cellStyle name="SAPBEXexcGood2 2 24" xfId="45859"/>
    <cellStyle name="SAPBEXexcGood2 2 25" xfId="45860"/>
    <cellStyle name="SAPBEXexcGood2 2 26" xfId="45861"/>
    <cellStyle name="SAPBEXexcGood2 2 27" xfId="45862"/>
    <cellStyle name="SAPBEXexcGood2 2 28" xfId="45863"/>
    <cellStyle name="SAPBEXexcGood2 2 29" xfId="45864"/>
    <cellStyle name="SAPBEXexcGood2 2 3" xfId="45865"/>
    <cellStyle name="SAPBEXexcGood2 2 3 10" xfId="45866"/>
    <cellStyle name="SAPBEXexcGood2 2 3 11" xfId="45867"/>
    <cellStyle name="SAPBEXexcGood2 2 3 12" xfId="45868"/>
    <cellStyle name="SAPBEXexcGood2 2 3 13" xfId="45869"/>
    <cellStyle name="SAPBEXexcGood2 2 3 14" xfId="45870"/>
    <cellStyle name="SAPBEXexcGood2 2 3 15" xfId="45871"/>
    <cellStyle name="SAPBEXexcGood2 2 3 16" xfId="45872"/>
    <cellStyle name="SAPBEXexcGood2 2 3 17" xfId="45873"/>
    <cellStyle name="SAPBEXexcGood2 2 3 18" xfId="45874"/>
    <cellStyle name="SAPBEXexcGood2 2 3 19" xfId="45875"/>
    <cellStyle name="SAPBEXexcGood2 2 3 2" xfId="45876"/>
    <cellStyle name="SAPBEXexcGood2 2 3 20" xfId="45877"/>
    <cellStyle name="SAPBEXexcGood2 2 3 21" xfId="45878"/>
    <cellStyle name="SAPBEXexcGood2 2 3 22" xfId="45879"/>
    <cellStyle name="SAPBEXexcGood2 2 3 23" xfId="45880"/>
    <cellStyle name="SAPBEXexcGood2 2 3 24" xfId="45881"/>
    <cellStyle name="SAPBEXexcGood2 2 3 25" xfId="45882"/>
    <cellStyle name="SAPBEXexcGood2 2 3 26" xfId="45883"/>
    <cellStyle name="SAPBEXexcGood2 2 3 27" xfId="45884"/>
    <cellStyle name="SAPBEXexcGood2 2 3 28" xfId="45885"/>
    <cellStyle name="SAPBEXexcGood2 2 3 29" xfId="45886"/>
    <cellStyle name="SAPBEXexcGood2 2 3 3" xfId="45887"/>
    <cellStyle name="SAPBEXexcGood2 2 3 4" xfId="45888"/>
    <cellStyle name="SAPBEXexcGood2 2 3 5" xfId="45889"/>
    <cellStyle name="SAPBEXexcGood2 2 3 6" xfId="45890"/>
    <cellStyle name="SAPBEXexcGood2 2 3 7" xfId="45891"/>
    <cellStyle name="SAPBEXexcGood2 2 3 8" xfId="45892"/>
    <cellStyle name="SAPBEXexcGood2 2 3 9" xfId="45893"/>
    <cellStyle name="SAPBEXexcGood2 2 30" xfId="45894"/>
    <cellStyle name="SAPBEXexcGood2 2 31" xfId="45895"/>
    <cellStyle name="SAPBEXexcGood2 2 4" xfId="45896"/>
    <cellStyle name="SAPBEXexcGood2 2 5" xfId="45897"/>
    <cellStyle name="SAPBEXexcGood2 2 6" xfId="45898"/>
    <cellStyle name="SAPBEXexcGood2 2 7" xfId="45899"/>
    <cellStyle name="SAPBEXexcGood2 2 8" xfId="45900"/>
    <cellStyle name="SAPBEXexcGood2 2 9" xfId="45901"/>
    <cellStyle name="SAPBEXexcGood2 20" xfId="45902"/>
    <cellStyle name="SAPBEXexcGood2 20 10" xfId="45903"/>
    <cellStyle name="SAPBEXexcGood2 20 11" xfId="45904"/>
    <cellStyle name="SAPBEXexcGood2 20 12" xfId="45905"/>
    <cellStyle name="SAPBEXexcGood2 20 13" xfId="45906"/>
    <cellStyle name="SAPBEXexcGood2 20 14" xfId="45907"/>
    <cellStyle name="SAPBEXexcGood2 20 15" xfId="45908"/>
    <cellStyle name="SAPBEXexcGood2 20 16" xfId="45909"/>
    <cellStyle name="SAPBEXexcGood2 20 17" xfId="45910"/>
    <cellStyle name="SAPBEXexcGood2 20 18" xfId="45911"/>
    <cellStyle name="SAPBEXexcGood2 20 19" xfId="45912"/>
    <cellStyle name="SAPBEXexcGood2 20 2" xfId="45913"/>
    <cellStyle name="SAPBEXexcGood2 20 20" xfId="45914"/>
    <cellStyle name="SAPBEXexcGood2 20 21" xfId="45915"/>
    <cellStyle name="SAPBEXexcGood2 20 22" xfId="45916"/>
    <cellStyle name="SAPBEXexcGood2 20 23" xfId="45917"/>
    <cellStyle name="SAPBEXexcGood2 20 24" xfId="45918"/>
    <cellStyle name="SAPBEXexcGood2 20 25" xfId="45919"/>
    <cellStyle name="SAPBEXexcGood2 20 26" xfId="45920"/>
    <cellStyle name="SAPBEXexcGood2 20 27" xfId="45921"/>
    <cellStyle name="SAPBEXexcGood2 20 28" xfId="45922"/>
    <cellStyle name="SAPBEXexcGood2 20 29" xfId="45923"/>
    <cellStyle name="SAPBEXexcGood2 20 3" xfId="45924"/>
    <cellStyle name="SAPBEXexcGood2 20 4" xfId="45925"/>
    <cellStyle name="SAPBEXexcGood2 20 5" xfId="45926"/>
    <cellStyle name="SAPBEXexcGood2 20 6" xfId="45927"/>
    <cellStyle name="SAPBEXexcGood2 20 7" xfId="45928"/>
    <cellStyle name="SAPBEXexcGood2 20 8" xfId="45929"/>
    <cellStyle name="SAPBEXexcGood2 20 9" xfId="45930"/>
    <cellStyle name="SAPBEXexcGood2 21" xfId="45931"/>
    <cellStyle name="SAPBEXexcGood2 21 10" xfId="45932"/>
    <cellStyle name="SAPBEXexcGood2 21 11" xfId="45933"/>
    <cellStyle name="SAPBEXexcGood2 21 12" xfId="45934"/>
    <cellStyle name="SAPBEXexcGood2 21 13" xfId="45935"/>
    <cellStyle name="SAPBEXexcGood2 21 14" xfId="45936"/>
    <cellStyle name="SAPBEXexcGood2 21 15" xfId="45937"/>
    <cellStyle name="SAPBEXexcGood2 21 16" xfId="45938"/>
    <cellStyle name="SAPBEXexcGood2 21 17" xfId="45939"/>
    <cellStyle name="SAPBEXexcGood2 21 18" xfId="45940"/>
    <cellStyle name="SAPBEXexcGood2 21 19" xfId="45941"/>
    <cellStyle name="SAPBEXexcGood2 21 2" xfId="45942"/>
    <cellStyle name="SAPBEXexcGood2 21 20" xfId="45943"/>
    <cellStyle name="SAPBEXexcGood2 21 21" xfId="45944"/>
    <cellStyle name="SAPBEXexcGood2 21 22" xfId="45945"/>
    <cellStyle name="SAPBEXexcGood2 21 23" xfId="45946"/>
    <cellStyle name="SAPBEXexcGood2 21 24" xfId="45947"/>
    <cellStyle name="SAPBEXexcGood2 21 25" xfId="45948"/>
    <cellStyle name="SAPBEXexcGood2 21 26" xfId="45949"/>
    <cellStyle name="SAPBEXexcGood2 21 27" xfId="45950"/>
    <cellStyle name="SAPBEXexcGood2 21 28" xfId="45951"/>
    <cellStyle name="SAPBEXexcGood2 21 29" xfId="45952"/>
    <cellStyle name="SAPBEXexcGood2 21 3" xfId="45953"/>
    <cellStyle name="SAPBEXexcGood2 21 4" xfId="45954"/>
    <cellStyle name="SAPBEXexcGood2 21 5" xfId="45955"/>
    <cellStyle name="SAPBEXexcGood2 21 6" xfId="45956"/>
    <cellStyle name="SAPBEXexcGood2 21 7" xfId="45957"/>
    <cellStyle name="SAPBEXexcGood2 21 8" xfId="45958"/>
    <cellStyle name="SAPBEXexcGood2 21 9" xfId="45959"/>
    <cellStyle name="SAPBEXexcGood2 22" xfId="45960"/>
    <cellStyle name="SAPBEXexcGood2 22 10" xfId="45961"/>
    <cellStyle name="SAPBEXexcGood2 22 11" xfId="45962"/>
    <cellStyle name="SAPBEXexcGood2 22 12" xfId="45963"/>
    <cellStyle name="SAPBEXexcGood2 22 13" xfId="45964"/>
    <cellStyle name="SAPBEXexcGood2 22 14" xfId="45965"/>
    <cellStyle name="SAPBEXexcGood2 22 15" xfId="45966"/>
    <cellStyle name="SAPBEXexcGood2 22 16" xfId="45967"/>
    <cellStyle name="SAPBEXexcGood2 22 17" xfId="45968"/>
    <cellStyle name="SAPBEXexcGood2 22 18" xfId="45969"/>
    <cellStyle name="SAPBEXexcGood2 22 19" xfId="45970"/>
    <cellStyle name="SAPBEXexcGood2 22 2" xfId="45971"/>
    <cellStyle name="SAPBEXexcGood2 22 20" xfId="45972"/>
    <cellStyle name="SAPBEXexcGood2 22 21" xfId="45973"/>
    <cellStyle name="SAPBEXexcGood2 22 22" xfId="45974"/>
    <cellStyle name="SAPBEXexcGood2 22 23" xfId="45975"/>
    <cellStyle name="SAPBEXexcGood2 22 24" xfId="45976"/>
    <cellStyle name="SAPBEXexcGood2 22 25" xfId="45977"/>
    <cellStyle name="SAPBEXexcGood2 22 26" xfId="45978"/>
    <cellStyle name="SAPBEXexcGood2 22 27" xfId="45979"/>
    <cellStyle name="SAPBEXexcGood2 22 28" xfId="45980"/>
    <cellStyle name="SAPBEXexcGood2 22 29" xfId="45981"/>
    <cellStyle name="SAPBEXexcGood2 22 3" xfId="45982"/>
    <cellStyle name="SAPBEXexcGood2 22 4" xfId="45983"/>
    <cellStyle name="SAPBEXexcGood2 22 5" xfId="45984"/>
    <cellStyle name="SAPBEXexcGood2 22 6" xfId="45985"/>
    <cellStyle name="SAPBEXexcGood2 22 7" xfId="45986"/>
    <cellStyle name="SAPBEXexcGood2 22 8" xfId="45987"/>
    <cellStyle name="SAPBEXexcGood2 22 9" xfId="45988"/>
    <cellStyle name="SAPBEXexcGood2 23" xfId="45989"/>
    <cellStyle name="SAPBEXexcGood2 23 10" xfId="45990"/>
    <cellStyle name="SAPBEXexcGood2 23 11" xfId="45991"/>
    <cellStyle name="SAPBEXexcGood2 23 12" xfId="45992"/>
    <cellStyle name="SAPBEXexcGood2 23 13" xfId="45993"/>
    <cellStyle name="SAPBEXexcGood2 23 14" xfId="45994"/>
    <cellStyle name="SAPBEXexcGood2 23 15" xfId="45995"/>
    <cellStyle name="SAPBEXexcGood2 23 16" xfId="45996"/>
    <cellStyle name="SAPBEXexcGood2 23 17" xfId="45997"/>
    <cellStyle name="SAPBEXexcGood2 23 18" xfId="45998"/>
    <cellStyle name="SAPBEXexcGood2 23 19" xfId="45999"/>
    <cellStyle name="SAPBEXexcGood2 23 2" xfId="46000"/>
    <cellStyle name="SAPBEXexcGood2 23 20" xfId="46001"/>
    <cellStyle name="SAPBEXexcGood2 23 21" xfId="46002"/>
    <cellStyle name="SAPBEXexcGood2 23 22" xfId="46003"/>
    <cellStyle name="SAPBEXexcGood2 23 23" xfId="46004"/>
    <cellStyle name="SAPBEXexcGood2 23 24" xfId="46005"/>
    <cellStyle name="SAPBEXexcGood2 23 25" xfId="46006"/>
    <cellStyle name="SAPBEXexcGood2 23 26" xfId="46007"/>
    <cellStyle name="SAPBEXexcGood2 23 27" xfId="46008"/>
    <cellStyle name="SAPBEXexcGood2 23 28" xfId="46009"/>
    <cellStyle name="SAPBEXexcGood2 23 29" xfId="46010"/>
    <cellStyle name="SAPBEXexcGood2 23 3" xfId="46011"/>
    <cellStyle name="SAPBEXexcGood2 23 4" xfId="46012"/>
    <cellStyle name="SAPBEXexcGood2 23 5" xfId="46013"/>
    <cellStyle name="SAPBEXexcGood2 23 6" xfId="46014"/>
    <cellStyle name="SAPBEXexcGood2 23 7" xfId="46015"/>
    <cellStyle name="SAPBEXexcGood2 23 8" xfId="46016"/>
    <cellStyle name="SAPBEXexcGood2 23 9" xfId="46017"/>
    <cellStyle name="SAPBEXexcGood2 24" xfId="46018"/>
    <cellStyle name="SAPBEXexcGood2 24 10" xfId="46019"/>
    <cellStyle name="SAPBEXexcGood2 24 11" xfId="46020"/>
    <cellStyle name="SAPBEXexcGood2 24 12" xfId="46021"/>
    <cellStyle name="SAPBEXexcGood2 24 13" xfId="46022"/>
    <cellStyle name="SAPBEXexcGood2 24 14" xfId="46023"/>
    <cellStyle name="SAPBEXexcGood2 24 15" xfId="46024"/>
    <cellStyle name="SAPBEXexcGood2 24 16" xfId="46025"/>
    <cellStyle name="SAPBEXexcGood2 24 17" xfId="46026"/>
    <cellStyle name="SAPBEXexcGood2 24 18" xfId="46027"/>
    <cellStyle name="SAPBEXexcGood2 24 19" xfId="46028"/>
    <cellStyle name="SAPBEXexcGood2 24 2" xfId="46029"/>
    <cellStyle name="SAPBEXexcGood2 24 20" xfId="46030"/>
    <cellStyle name="SAPBEXexcGood2 24 21" xfId="46031"/>
    <cellStyle name="SAPBEXexcGood2 24 22" xfId="46032"/>
    <cellStyle name="SAPBEXexcGood2 24 23" xfId="46033"/>
    <cellStyle name="SAPBEXexcGood2 24 24" xfId="46034"/>
    <cellStyle name="SAPBEXexcGood2 24 25" xfId="46035"/>
    <cellStyle name="SAPBEXexcGood2 24 26" xfId="46036"/>
    <cellStyle name="SAPBEXexcGood2 24 27" xfId="46037"/>
    <cellStyle name="SAPBEXexcGood2 24 28" xfId="46038"/>
    <cellStyle name="SAPBEXexcGood2 24 29" xfId="46039"/>
    <cellStyle name="SAPBEXexcGood2 24 3" xfId="46040"/>
    <cellStyle name="SAPBEXexcGood2 24 4" xfId="46041"/>
    <cellStyle name="SAPBEXexcGood2 24 5" xfId="46042"/>
    <cellStyle name="SAPBEXexcGood2 24 6" xfId="46043"/>
    <cellStyle name="SAPBEXexcGood2 24 7" xfId="46044"/>
    <cellStyle name="SAPBEXexcGood2 24 8" xfId="46045"/>
    <cellStyle name="SAPBEXexcGood2 24 9" xfId="46046"/>
    <cellStyle name="SAPBEXexcGood2 25" xfId="46047"/>
    <cellStyle name="SAPBEXexcGood2 26" xfId="46048"/>
    <cellStyle name="SAPBEXexcGood2 27" xfId="46049"/>
    <cellStyle name="SAPBEXexcGood2 28" xfId="46050"/>
    <cellStyle name="SAPBEXexcGood2 29" xfId="46051"/>
    <cellStyle name="SAPBEXexcGood2 3" xfId="46052"/>
    <cellStyle name="SAPBEXexcGood2 3 10" xfId="46053"/>
    <cellStyle name="SAPBEXexcGood2 3 11" xfId="46054"/>
    <cellStyle name="SAPBEXexcGood2 3 12" xfId="46055"/>
    <cellStyle name="SAPBEXexcGood2 3 13" xfId="46056"/>
    <cellStyle name="SAPBEXexcGood2 3 14" xfId="46057"/>
    <cellStyle name="SAPBEXexcGood2 3 15" xfId="46058"/>
    <cellStyle name="SAPBEXexcGood2 3 16" xfId="46059"/>
    <cellStyle name="SAPBEXexcGood2 3 17" xfId="46060"/>
    <cellStyle name="SAPBEXexcGood2 3 18" xfId="46061"/>
    <cellStyle name="SAPBEXexcGood2 3 19" xfId="46062"/>
    <cellStyle name="SAPBEXexcGood2 3 2" xfId="46063"/>
    <cellStyle name="SAPBEXexcGood2 3 2 10" xfId="46064"/>
    <cellStyle name="SAPBEXexcGood2 3 2 11" xfId="46065"/>
    <cellStyle name="SAPBEXexcGood2 3 2 12" xfId="46066"/>
    <cellStyle name="SAPBEXexcGood2 3 2 13" xfId="46067"/>
    <cellStyle name="SAPBEXexcGood2 3 2 14" xfId="46068"/>
    <cellStyle name="SAPBEXexcGood2 3 2 15" xfId="46069"/>
    <cellStyle name="SAPBEXexcGood2 3 2 16" xfId="46070"/>
    <cellStyle name="SAPBEXexcGood2 3 2 17" xfId="46071"/>
    <cellStyle name="SAPBEXexcGood2 3 2 18" xfId="46072"/>
    <cellStyle name="SAPBEXexcGood2 3 2 19" xfId="46073"/>
    <cellStyle name="SAPBEXexcGood2 3 2 2" xfId="46074"/>
    <cellStyle name="SAPBEXexcGood2 3 2 20" xfId="46075"/>
    <cellStyle name="SAPBEXexcGood2 3 2 21" xfId="46076"/>
    <cellStyle name="SAPBEXexcGood2 3 2 22" xfId="46077"/>
    <cellStyle name="SAPBEXexcGood2 3 2 23" xfId="46078"/>
    <cellStyle name="SAPBEXexcGood2 3 2 24" xfId="46079"/>
    <cellStyle name="SAPBEXexcGood2 3 2 25" xfId="46080"/>
    <cellStyle name="SAPBEXexcGood2 3 2 26" xfId="46081"/>
    <cellStyle name="SAPBEXexcGood2 3 2 27" xfId="46082"/>
    <cellStyle name="SAPBEXexcGood2 3 2 28" xfId="46083"/>
    <cellStyle name="SAPBEXexcGood2 3 2 29" xfId="46084"/>
    <cellStyle name="SAPBEXexcGood2 3 2 3" xfId="46085"/>
    <cellStyle name="SAPBEXexcGood2 3 2 4" xfId="46086"/>
    <cellStyle name="SAPBEXexcGood2 3 2 5" xfId="46087"/>
    <cellStyle name="SAPBEXexcGood2 3 2 6" xfId="46088"/>
    <cellStyle name="SAPBEXexcGood2 3 2 7" xfId="46089"/>
    <cellStyle name="SAPBEXexcGood2 3 2 8" xfId="46090"/>
    <cellStyle name="SAPBEXexcGood2 3 2 9" xfId="46091"/>
    <cellStyle name="SAPBEXexcGood2 3 20" xfId="46092"/>
    <cellStyle name="SAPBEXexcGood2 3 21" xfId="46093"/>
    <cellStyle name="SAPBEXexcGood2 3 22" xfId="46094"/>
    <cellStyle name="SAPBEXexcGood2 3 23" xfId="46095"/>
    <cellStyle name="SAPBEXexcGood2 3 24" xfId="46096"/>
    <cellStyle name="SAPBEXexcGood2 3 25" xfId="46097"/>
    <cellStyle name="SAPBEXexcGood2 3 26" xfId="46098"/>
    <cellStyle name="SAPBEXexcGood2 3 27" xfId="46099"/>
    <cellStyle name="SAPBEXexcGood2 3 28" xfId="46100"/>
    <cellStyle name="SAPBEXexcGood2 3 29" xfId="46101"/>
    <cellStyle name="SAPBEXexcGood2 3 3" xfId="46102"/>
    <cellStyle name="SAPBEXexcGood2 3 3 10" xfId="46103"/>
    <cellStyle name="SAPBEXexcGood2 3 3 11" xfId="46104"/>
    <cellStyle name="SAPBEXexcGood2 3 3 12" xfId="46105"/>
    <cellStyle name="SAPBEXexcGood2 3 3 13" xfId="46106"/>
    <cellStyle name="SAPBEXexcGood2 3 3 14" xfId="46107"/>
    <cellStyle name="SAPBEXexcGood2 3 3 15" xfId="46108"/>
    <cellStyle name="SAPBEXexcGood2 3 3 16" xfId="46109"/>
    <cellStyle name="SAPBEXexcGood2 3 3 17" xfId="46110"/>
    <cellStyle name="SAPBEXexcGood2 3 3 18" xfId="46111"/>
    <cellStyle name="SAPBEXexcGood2 3 3 19" xfId="46112"/>
    <cellStyle name="SAPBEXexcGood2 3 3 2" xfId="46113"/>
    <cellStyle name="SAPBEXexcGood2 3 3 20" xfId="46114"/>
    <cellStyle name="SAPBEXexcGood2 3 3 21" xfId="46115"/>
    <cellStyle name="SAPBEXexcGood2 3 3 22" xfId="46116"/>
    <cellStyle name="SAPBEXexcGood2 3 3 23" xfId="46117"/>
    <cellStyle name="SAPBEXexcGood2 3 3 24" xfId="46118"/>
    <cellStyle name="SAPBEXexcGood2 3 3 25" xfId="46119"/>
    <cellStyle name="SAPBEXexcGood2 3 3 26" xfId="46120"/>
    <cellStyle name="SAPBEXexcGood2 3 3 27" xfId="46121"/>
    <cellStyle name="SAPBEXexcGood2 3 3 28" xfId="46122"/>
    <cellStyle name="SAPBEXexcGood2 3 3 29" xfId="46123"/>
    <cellStyle name="SAPBEXexcGood2 3 3 3" xfId="46124"/>
    <cellStyle name="SAPBEXexcGood2 3 3 4" xfId="46125"/>
    <cellStyle name="SAPBEXexcGood2 3 3 5" xfId="46126"/>
    <cellStyle name="SAPBEXexcGood2 3 3 6" xfId="46127"/>
    <cellStyle name="SAPBEXexcGood2 3 3 7" xfId="46128"/>
    <cellStyle name="SAPBEXexcGood2 3 3 8" xfId="46129"/>
    <cellStyle name="SAPBEXexcGood2 3 3 9" xfId="46130"/>
    <cellStyle name="SAPBEXexcGood2 3 30" xfId="46131"/>
    <cellStyle name="SAPBEXexcGood2 3 31" xfId="46132"/>
    <cellStyle name="SAPBEXexcGood2 3 4" xfId="46133"/>
    <cellStyle name="SAPBEXexcGood2 3 5" xfId="46134"/>
    <cellStyle name="SAPBEXexcGood2 3 6" xfId="46135"/>
    <cellStyle name="SAPBEXexcGood2 3 7" xfId="46136"/>
    <cellStyle name="SAPBEXexcGood2 3 8" xfId="46137"/>
    <cellStyle name="SAPBEXexcGood2 3 9" xfId="46138"/>
    <cellStyle name="SAPBEXexcGood2 30" xfId="46139"/>
    <cellStyle name="SAPBEXexcGood2 31" xfId="46140"/>
    <cellStyle name="SAPBEXexcGood2 32" xfId="46141"/>
    <cellStyle name="SAPBEXexcGood2 33" xfId="46142"/>
    <cellStyle name="SAPBEXexcGood2 34" xfId="46143"/>
    <cellStyle name="SAPBEXexcGood2 35" xfId="46144"/>
    <cellStyle name="SAPBEXexcGood2 36" xfId="46145"/>
    <cellStyle name="SAPBEXexcGood2 37" xfId="46146"/>
    <cellStyle name="SAPBEXexcGood2 38" xfId="46147"/>
    <cellStyle name="SAPBEXexcGood2 39" xfId="46148"/>
    <cellStyle name="SAPBEXexcGood2 4" xfId="46149"/>
    <cellStyle name="SAPBEXexcGood2 4 10" xfId="46150"/>
    <cellStyle name="SAPBEXexcGood2 4 11" xfId="46151"/>
    <cellStyle name="SAPBEXexcGood2 4 12" xfId="46152"/>
    <cellStyle name="SAPBEXexcGood2 4 13" xfId="46153"/>
    <cellStyle name="SAPBEXexcGood2 4 14" xfId="46154"/>
    <cellStyle name="SAPBEXexcGood2 4 15" xfId="46155"/>
    <cellStyle name="SAPBEXexcGood2 4 16" xfId="46156"/>
    <cellStyle name="SAPBEXexcGood2 4 17" xfId="46157"/>
    <cellStyle name="SAPBEXexcGood2 4 18" xfId="46158"/>
    <cellStyle name="SAPBEXexcGood2 4 19" xfId="46159"/>
    <cellStyle name="SAPBEXexcGood2 4 2" xfId="46160"/>
    <cellStyle name="SAPBEXexcGood2 4 2 10" xfId="46161"/>
    <cellStyle name="SAPBEXexcGood2 4 2 11" xfId="46162"/>
    <cellStyle name="SAPBEXexcGood2 4 2 12" xfId="46163"/>
    <cellStyle name="SAPBEXexcGood2 4 2 13" xfId="46164"/>
    <cellStyle name="SAPBEXexcGood2 4 2 14" xfId="46165"/>
    <cellStyle name="SAPBEXexcGood2 4 2 15" xfId="46166"/>
    <cellStyle name="SAPBEXexcGood2 4 2 16" xfId="46167"/>
    <cellStyle name="SAPBEXexcGood2 4 2 17" xfId="46168"/>
    <cellStyle name="SAPBEXexcGood2 4 2 18" xfId="46169"/>
    <cellStyle name="SAPBEXexcGood2 4 2 19" xfId="46170"/>
    <cellStyle name="SAPBEXexcGood2 4 2 2" xfId="46171"/>
    <cellStyle name="SAPBEXexcGood2 4 2 20" xfId="46172"/>
    <cellStyle name="SAPBEXexcGood2 4 2 21" xfId="46173"/>
    <cellStyle name="SAPBEXexcGood2 4 2 22" xfId="46174"/>
    <cellStyle name="SAPBEXexcGood2 4 2 23" xfId="46175"/>
    <cellStyle name="SAPBEXexcGood2 4 2 24" xfId="46176"/>
    <cellStyle name="SAPBEXexcGood2 4 2 25" xfId="46177"/>
    <cellStyle name="SAPBEXexcGood2 4 2 26" xfId="46178"/>
    <cellStyle name="SAPBEXexcGood2 4 2 27" xfId="46179"/>
    <cellStyle name="SAPBEXexcGood2 4 2 28" xfId="46180"/>
    <cellStyle name="SAPBEXexcGood2 4 2 29" xfId="46181"/>
    <cellStyle name="SAPBEXexcGood2 4 2 3" xfId="46182"/>
    <cellStyle name="SAPBEXexcGood2 4 2 4" xfId="46183"/>
    <cellStyle name="SAPBEXexcGood2 4 2 5" xfId="46184"/>
    <cellStyle name="SAPBEXexcGood2 4 2 6" xfId="46185"/>
    <cellStyle name="SAPBEXexcGood2 4 2 7" xfId="46186"/>
    <cellStyle name="SAPBEXexcGood2 4 2 8" xfId="46187"/>
    <cellStyle name="SAPBEXexcGood2 4 2 9" xfId="46188"/>
    <cellStyle name="SAPBEXexcGood2 4 20" xfId="46189"/>
    <cellStyle name="SAPBEXexcGood2 4 21" xfId="46190"/>
    <cellStyle name="SAPBEXexcGood2 4 22" xfId="46191"/>
    <cellStyle name="SAPBEXexcGood2 4 23" xfId="46192"/>
    <cellStyle name="SAPBEXexcGood2 4 24" xfId="46193"/>
    <cellStyle name="SAPBEXexcGood2 4 25" xfId="46194"/>
    <cellStyle name="SAPBEXexcGood2 4 26" xfId="46195"/>
    <cellStyle name="SAPBEXexcGood2 4 27" xfId="46196"/>
    <cellStyle name="SAPBEXexcGood2 4 28" xfId="46197"/>
    <cellStyle name="SAPBEXexcGood2 4 29" xfId="46198"/>
    <cellStyle name="SAPBEXexcGood2 4 3" xfId="46199"/>
    <cellStyle name="SAPBEXexcGood2 4 3 10" xfId="46200"/>
    <cellStyle name="SAPBEXexcGood2 4 3 11" xfId="46201"/>
    <cellStyle name="SAPBEXexcGood2 4 3 12" xfId="46202"/>
    <cellStyle name="SAPBEXexcGood2 4 3 13" xfId="46203"/>
    <cellStyle name="SAPBEXexcGood2 4 3 14" xfId="46204"/>
    <cellStyle name="SAPBEXexcGood2 4 3 15" xfId="46205"/>
    <cellStyle name="SAPBEXexcGood2 4 3 16" xfId="46206"/>
    <cellStyle name="SAPBEXexcGood2 4 3 17" xfId="46207"/>
    <cellStyle name="SAPBEXexcGood2 4 3 18" xfId="46208"/>
    <cellStyle name="SAPBEXexcGood2 4 3 19" xfId="46209"/>
    <cellStyle name="SAPBEXexcGood2 4 3 2" xfId="46210"/>
    <cellStyle name="SAPBEXexcGood2 4 3 20" xfId="46211"/>
    <cellStyle name="SAPBEXexcGood2 4 3 21" xfId="46212"/>
    <cellStyle name="SAPBEXexcGood2 4 3 22" xfId="46213"/>
    <cellStyle name="SAPBEXexcGood2 4 3 23" xfId="46214"/>
    <cellStyle name="SAPBEXexcGood2 4 3 24" xfId="46215"/>
    <cellStyle name="SAPBEXexcGood2 4 3 25" xfId="46216"/>
    <cellStyle name="SAPBEXexcGood2 4 3 26" xfId="46217"/>
    <cellStyle name="SAPBEXexcGood2 4 3 27" xfId="46218"/>
    <cellStyle name="SAPBEXexcGood2 4 3 28" xfId="46219"/>
    <cellStyle name="SAPBEXexcGood2 4 3 29" xfId="46220"/>
    <cellStyle name="SAPBEXexcGood2 4 3 3" xfId="46221"/>
    <cellStyle name="SAPBEXexcGood2 4 3 4" xfId="46222"/>
    <cellStyle name="SAPBEXexcGood2 4 3 5" xfId="46223"/>
    <cellStyle name="SAPBEXexcGood2 4 3 6" xfId="46224"/>
    <cellStyle name="SAPBEXexcGood2 4 3 7" xfId="46225"/>
    <cellStyle name="SAPBEXexcGood2 4 3 8" xfId="46226"/>
    <cellStyle name="SAPBEXexcGood2 4 3 9" xfId="46227"/>
    <cellStyle name="SAPBEXexcGood2 4 30" xfId="46228"/>
    <cellStyle name="SAPBEXexcGood2 4 31" xfId="46229"/>
    <cellStyle name="SAPBEXexcGood2 4 4" xfId="46230"/>
    <cellStyle name="SAPBEXexcGood2 4 5" xfId="46231"/>
    <cellStyle name="SAPBEXexcGood2 4 6" xfId="46232"/>
    <cellStyle name="SAPBEXexcGood2 4 7" xfId="46233"/>
    <cellStyle name="SAPBEXexcGood2 4 8" xfId="46234"/>
    <cellStyle name="SAPBEXexcGood2 4 9" xfId="46235"/>
    <cellStyle name="SAPBEXexcGood2 40" xfId="46236"/>
    <cellStyle name="SAPBEXexcGood2 41" xfId="46237"/>
    <cellStyle name="SAPBEXexcGood2 42" xfId="46238"/>
    <cellStyle name="SAPBEXexcGood2 43" xfId="46239"/>
    <cellStyle name="SAPBEXexcGood2 44" xfId="46240"/>
    <cellStyle name="SAPBEXexcGood2 5" xfId="46241"/>
    <cellStyle name="SAPBEXexcGood2 5 10" xfId="46242"/>
    <cellStyle name="SAPBEXexcGood2 5 11" xfId="46243"/>
    <cellStyle name="SAPBEXexcGood2 5 12" xfId="46244"/>
    <cellStyle name="SAPBEXexcGood2 5 13" xfId="46245"/>
    <cellStyle name="SAPBEXexcGood2 5 14" xfId="46246"/>
    <cellStyle name="SAPBEXexcGood2 5 15" xfId="46247"/>
    <cellStyle name="SAPBEXexcGood2 5 16" xfId="46248"/>
    <cellStyle name="SAPBEXexcGood2 5 17" xfId="46249"/>
    <cellStyle name="SAPBEXexcGood2 5 18" xfId="46250"/>
    <cellStyle name="SAPBEXexcGood2 5 19" xfId="46251"/>
    <cellStyle name="SAPBEXexcGood2 5 2" xfId="46252"/>
    <cellStyle name="SAPBEXexcGood2 5 2 10" xfId="46253"/>
    <cellStyle name="SAPBEXexcGood2 5 2 11" xfId="46254"/>
    <cellStyle name="SAPBEXexcGood2 5 2 12" xfId="46255"/>
    <cellStyle name="SAPBEXexcGood2 5 2 13" xfId="46256"/>
    <cellStyle name="SAPBEXexcGood2 5 2 14" xfId="46257"/>
    <cellStyle name="SAPBEXexcGood2 5 2 15" xfId="46258"/>
    <cellStyle name="SAPBEXexcGood2 5 2 16" xfId="46259"/>
    <cellStyle name="SAPBEXexcGood2 5 2 17" xfId="46260"/>
    <cellStyle name="SAPBEXexcGood2 5 2 18" xfId="46261"/>
    <cellStyle name="SAPBEXexcGood2 5 2 19" xfId="46262"/>
    <cellStyle name="SAPBEXexcGood2 5 2 2" xfId="46263"/>
    <cellStyle name="SAPBEXexcGood2 5 2 20" xfId="46264"/>
    <cellStyle name="SAPBEXexcGood2 5 2 21" xfId="46265"/>
    <cellStyle name="SAPBEXexcGood2 5 2 22" xfId="46266"/>
    <cellStyle name="SAPBEXexcGood2 5 2 23" xfId="46267"/>
    <cellStyle name="SAPBEXexcGood2 5 2 24" xfId="46268"/>
    <cellStyle name="SAPBEXexcGood2 5 2 25" xfId="46269"/>
    <cellStyle name="SAPBEXexcGood2 5 2 26" xfId="46270"/>
    <cellStyle name="SAPBEXexcGood2 5 2 27" xfId="46271"/>
    <cellStyle name="SAPBEXexcGood2 5 2 28" xfId="46272"/>
    <cellStyle name="SAPBEXexcGood2 5 2 29" xfId="46273"/>
    <cellStyle name="SAPBEXexcGood2 5 2 3" xfId="46274"/>
    <cellStyle name="SAPBEXexcGood2 5 2 4" xfId="46275"/>
    <cellStyle name="SAPBEXexcGood2 5 2 5" xfId="46276"/>
    <cellStyle name="SAPBEXexcGood2 5 2 6" xfId="46277"/>
    <cellStyle name="SAPBEXexcGood2 5 2 7" xfId="46278"/>
    <cellStyle name="SAPBEXexcGood2 5 2 8" xfId="46279"/>
    <cellStyle name="SAPBEXexcGood2 5 2 9" xfId="46280"/>
    <cellStyle name="SAPBEXexcGood2 5 20" xfId="46281"/>
    <cellStyle name="SAPBEXexcGood2 5 21" xfId="46282"/>
    <cellStyle name="SAPBEXexcGood2 5 22" xfId="46283"/>
    <cellStyle name="SAPBEXexcGood2 5 23" xfId="46284"/>
    <cellStyle name="SAPBEXexcGood2 5 24" xfId="46285"/>
    <cellStyle name="SAPBEXexcGood2 5 25" xfId="46286"/>
    <cellStyle name="SAPBEXexcGood2 5 26" xfId="46287"/>
    <cellStyle name="SAPBEXexcGood2 5 27" xfId="46288"/>
    <cellStyle name="SAPBEXexcGood2 5 28" xfId="46289"/>
    <cellStyle name="SAPBEXexcGood2 5 29" xfId="46290"/>
    <cellStyle name="SAPBEXexcGood2 5 3" xfId="46291"/>
    <cellStyle name="SAPBEXexcGood2 5 30" xfId="46292"/>
    <cellStyle name="SAPBEXexcGood2 5 4" xfId="46293"/>
    <cellStyle name="SAPBEXexcGood2 5 5" xfId="46294"/>
    <cellStyle name="SAPBEXexcGood2 5 6" xfId="46295"/>
    <cellStyle name="SAPBEXexcGood2 5 7" xfId="46296"/>
    <cellStyle name="SAPBEXexcGood2 5 8" xfId="46297"/>
    <cellStyle name="SAPBEXexcGood2 5 9" xfId="46298"/>
    <cellStyle name="SAPBEXexcGood2 6" xfId="46299"/>
    <cellStyle name="SAPBEXexcGood2 6 10" xfId="46300"/>
    <cellStyle name="SAPBEXexcGood2 6 11" xfId="46301"/>
    <cellStyle name="SAPBEXexcGood2 6 12" xfId="46302"/>
    <cellStyle name="SAPBEXexcGood2 6 13" xfId="46303"/>
    <cellStyle name="SAPBEXexcGood2 6 14" xfId="46304"/>
    <cellStyle name="SAPBEXexcGood2 6 15" xfId="46305"/>
    <cellStyle name="SAPBEXexcGood2 6 16" xfId="46306"/>
    <cellStyle name="SAPBEXexcGood2 6 17" xfId="46307"/>
    <cellStyle name="SAPBEXexcGood2 6 18" xfId="46308"/>
    <cellStyle name="SAPBEXexcGood2 6 19" xfId="46309"/>
    <cellStyle name="SAPBEXexcGood2 6 2" xfId="46310"/>
    <cellStyle name="SAPBEXexcGood2 6 2 10" xfId="46311"/>
    <cellStyle name="SAPBEXexcGood2 6 2 11" xfId="46312"/>
    <cellStyle name="SAPBEXexcGood2 6 2 12" xfId="46313"/>
    <cellStyle name="SAPBEXexcGood2 6 2 13" xfId="46314"/>
    <cellStyle name="SAPBEXexcGood2 6 2 14" xfId="46315"/>
    <cellStyle name="SAPBEXexcGood2 6 2 15" xfId="46316"/>
    <cellStyle name="SAPBEXexcGood2 6 2 16" xfId="46317"/>
    <cellStyle name="SAPBEXexcGood2 6 2 17" xfId="46318"/>
    <cellStyle name="SAPBEXexcGood2 6 2 18" xfId="46319"/>
    <cellStyle name="SAPBEXexcGood2 6 2 19" xfId="46320"/>
    <cellStyle name="SAPBEXexcGood2 6 2 2" xfId="46321"/>
    <cellStyle name="SAPBEXexcGood2 6 2 20" xfId="46322"/>
    <cellStyle name="SAPBEXexcGood2 6 2 21" xfId="46323"/>
    <cellStyle name="SAPBEXexcGood2 6 2 22" xfId="46324"/>
    <cellStyle name="SAPBEXexcGood2 6 2 23" xfId="46325"/>
    <cellStyle name="SAPBEXexcGood2 6 2 24" xfId="46326"/>
    <cellStyle name="SAPBEXexcGood2 6 2 25" xfId="46327"/>
    <cellStyle name="SAPBEXexcGood2 6 2 26" xfId="46328"/>
    <cellStyle name="SAPBEXexcGood2 6 2 27" xfId="46329"/>
    <cellStyle name="SAPBEXexcGood2 6 2 28" xfId="46330"/>
    <cellStyle name="SAPBEXexcGood2 6 2 29" xfId="46331"/>
    <cellStyle name="SAPBEXexcGood2 6 2 3" xfId="46332"/>
    <cellStyle name="SAPBEXexcGood2 6 2 4" xfId="46333"/>
    <cellStyle name="SAPBEXexcGood2 6 2 5" xfId="46334"/>
    <cellStyle name="SAPBEXexcGood2 6 2 6" xfId="46335"/>
    <cellStyle name="SAPBEXexcGood2 6 2 7" xfId="46336"/>
    <cellStyle name="SAPBEXexcGood2 6 2 8" xfId="46337"/>
    <cellStyle name="SAPBEXexcGood2 6 2 9" xfId="46338"/>
    <cellStyle name="SAPBEXexcGood2 6 20" xfId="46339"/>
    <cellStyle name="SAPBEXexcGood2 6 21" xfId="46340"/>
    <cellStyle name="SAPBEXexcGood2 6 22" xfId="46341"/>
    <cellStyle name="SAPBEXexcGood2 6 23" xfId="46342"/>
    <cellStyle name="SAPBEXexcGood2 6 24" xfId="46343"/>
    <cellStyle name="SAPBEXexcGood2 6 25" xfId="46344"/>
    <cellStyle name="SAPBEXexcGood2 6 26" xfId="46345"/>
    <cellStyle name="SAPBEXexcGood2 6 27" xfId="46346"/>
    <cellStyle name="SAPBEXexcGood2 6 28" xfId="46347"/>
    <cellStyle name="SAPBEXexcGood2 6 29" xfId="46348"/>
    <cellStyle name="SAPBEXexcGood2 6 3" xfId="46349"/>
    <cellStyle name="SAPBEXexcGood2 6 30" xfId="46350"/>
    <cellStyle name="SAPBEXexcGood2 6 4" xfId="46351"/>
    <cellStyle name="SAPBEXexcGood2 6 5" xfId="46352"/>
    <cellStyle name="SAPBEXexcGood2 6 6" xfId="46353"/>
    <cellStyle name="SAPBEXexcGood2 6 7" xfId="46354"/>
    <cellStyle name="SAPBEXexcGood2 6 8" xfId="46355"/>
    <cellStyle name="SAPBEXexcGood2 6 9" xfId="46356"/>
    <cellStyle name="SAPBEXexcGood2 7" xfId="46357"/>
    <cellStyle name="SAPBEXexcGood2 7 10" xfId="46358"/>
    <cellStyle name="SAPBEXexcGood2 7 11" xfId="46359"/>
    <cellStyle name="SAPBEXexcGood2 7 12" xfId="46360"/>
    <cellStyle name="SAPBEXexcGood2 7 13" xfId="46361"/>
    <cellStyle name="SAPBEXexcGood2 7 14" xfId="46362"/>
    <cellStyle name="SAPBEXexcGood2 7 15" xfId="46363"/>
    <cellStyle name="SAPBEXexcGood2 7 16" xfId="46364"/>
    <cellStyle name="SAPBEXexcGood2 7 17" xfId="46365"/>
    <cellStyle name="SAPBEXexcGood2 7 18" xfId="46366"/>
    <cellStyle name="SAPBEXexcGood2 7 19" xfId="46367"/>
    <cellStyle name="SAPBEXexcGood2 7 2" xfId="46368"/>
    <cellStyle name="SAPBEXexcGood2 7 2 10" xfId="46369"/>
    <cellStyle name="SAPBEXexcGood2 7 2 11" xfId="46370"/>
    <cellStyle name="SAPBEXexcGood2 7 2 12" xfId="46371"/>
    <cellStyle name="SAPBEXexcGood2 7 2 13" xfId="46372"/>
    <cellStyle name="SAPBEXexcGood2 7 2 14" xfId="46373"/>
    <cellStyle name="SAPBEXexcGood2 7 2 15" xfId="46374"/>
    <cellStyle name="SAPBEXexcGood2 7 2 16" xfId="46375"/>
    <cellStyle name="SAPBEXexcGood2 7 2 17" xfId="46376"/>
    <cellStyle name="SAPBEXexcGood2 7 2 18" xfId="46377"/>
    <cellStyle name="SAPBEXexcGood2 7 2 19" xfId="46378"/>
    <cellStyle name="SAPBEXexcGood2 7 2 2" xfId="46379"/>
    <cellStyle name="SAPBEXexcGood2 7 2 20" xfId="46380"/>
    <cellStyle name="SAPBEXexcGood2 7 2 21" xfId="46381"/>
    <cellStyle name="SAPBEXexcGood2 7 2 22" xfId="46382"/>
    <cellStyle name="SAPBEXexcGood2 7 2 23" xfId="46383"/>
    <cellStyle name="SAPBEXexcGood2 7 2 24" xfId="46384"/>
    <cellStyle name="SAPBEXexcGood2 7 2 25" xfId="46385"/>
    <cellStyle name="SAPBEXexcGood2 7 2 26" xfId="46386"/>
    <cellStyle name="SAPBEXexcGood2 7 2 27" xfId="46387"/>
    <cellStyle name="SAPBEXexcGood2 7 2 28" xfId="46388"/>
    <cellStyle name="SAPBEXexcGood2 7 2 29" xfId="46389"/>
    <cellStyle name="SAPBEXexcGood2 7 2 3" xfId="46390"/>
    <cellStyle name="SAPBEXexcGood2 7 2 4" xfId="46391"/>
    <cellStyle name="SAPBEXexcGood2 7 2 5" xfId="46392"/>
    <cellStyle name="SAPBEXexcGood2 7 2 6" xfId="46393"/>
    <cellStyle name="SAPBEXexcGood2 7 2 7" xfId="46394"/>
    <cellStyle name="SAPBEXexcGood2 7 2 8" xfId="46395"/>
    <cellStyle name="SAPBEXexcGood2 7 2 9" xfId="46396"/>
    <cellStyle name="SAPBEXexcGood2 7 20" xfId="46397"/>
    <cellStyle name="SAPBEXexcGood2 7 21" xfId="46398"/>
    <cellStyle name="SAPBEXexcGood2 7 22" xfId="46399"/>
    <cellStyle name="SAPBEXexcGood2 7 23" xfId="46400"/>
    <cellStyle name="SAPBEXexcGood2 7 24" xfId="46401"/>
    <cellStyle name="SAPBEXexcGood2 7 25" xfId="46402"/>
    <cellStyle name="SAPBEXexcGood2 7 26" xfId="46403"/>
    <cellStyle name="SAPBEXexcGood2 7 27" xfId="46404"/>
    <cellStyle name="SAPBEXexcGood2 7 28" xfId="46405"/>
    <cellStyle name="SAPBEXexcGood2 7 29" xfId="46406"/>
    <cellStyle name="SAPBEXexcGood2 7 3" xfId="46407"/>
    <cellStyle name="SAPBEXexcGood2 7 30" xfId="46408"/>
    <cellStyle name="SAPBEXexcGood2 7 4" xfId="46409"/>
    <cellStyle name="SAPBEXexcGood2 7 5" xfId="46410"/>
    <cellStyle name="SAPBEXexcGood2 7 6" xfId="46411"/>
    <cellStyle name="SAPBEXexcGood2 7 7" xfId="46412"/>
    <cellStyle name="SAPBEXexcGood2 7 8" xfId="46413"/>
    <cellStyle name="SAPBEXexcGood2 7 9" xfId="46414"/>
    <cellStyle name="SAPBEXexcGood2 8" xfId="46415"/>
    <cellStyle name="SAPBEXexcGood2 8 10" xfId="46416"/>
    <cellStyle name="SAPBEXexcGood2 8 11" xfId="46417"/>
    <cellStyle name="SAPBEXexcGood2 8 12" xfId="46418"/>
    <cellStyle name="SAPBEXexcGood2 8 13" xfId="46419"/>
    <cellStyle name="SAPBEXexcGood2 8 14" xfId="46420"/>
    <cellStyle name="SAPBEXexcGood2 8 15" xfId="46421"/>
    <cellStyle name="SAPBEXexcGood2 8 16" xfId="46422"/>
    <cellStyle name="SAPBEXexcGood2 8 17" xfId="46423"/>
    <cellStyle name="SAPBEXexcGood2 8 18" xfId="46424"/>
    <cellStyle name="SAPBEXexcGood2 8 19" xfId="46425"/>
    <cellStyle name="SAPBEXexcGood2 8 2" xfId="46426"/>
    <cellStyle name="SAPBEXexcGood2 8 2 10" xfId="46427"/>
    <cellStyle name="SAPBEXexcGood2 8 2 11" xfId="46428"/>
    <cellStyle name="SAPBEXexcGood2 8 2 12" xfId="46429"/>
    <cellStyle name="SAPBEXexcGood2 8 2 13" xfId="46430"/>
    <cellStyle name="SAPBEXexcGood2 8 2 14" xfId="46431"/>
    <cellStyle name="SAPBEXexcGood2 8 2 15" xfId="46432"/>
    <cellStyle name="SAPBEXexcGood2 8 2 16" xfId="46433"/>
    <cellStyle name="SAPBEXexcGood2 8 2 17" xfId="46434"/>
    <cellStyle name="SAPBEXexcGood2 8 2 18" xfId="46435"/>
    <cellStyle name="SAPBEXexcGood2 8 2 19" xfId="46436"/>
    <cellStyle name="SAPBEXexcGood2 8 2 2" xfId="46437"/>
    <cellStyle name="SAPBEXexcGood2 8 2 20" xfId="46438"/>
    <cellStyle name="SAPBEXexcGood2 8 2 21" xfId="46439"/>
    <cellStyle name="SAPBEXexcGood2 8 2 22" xfId="46440"/>
    <cellStyle name="SAPBEXexcGood2 8 2 23" xfId="46441"/>
    <cellStyle name="SAPBEXexcGood2 8 2 24" xfId="46442"/>
    <cellStyle name="SAPBEXexcGood2 8 2 25" xfId="46443"/>
    <cellStyle name="SAPBEXexcGood2 8 2 26" xfId="46444"/>
    <cellStyle name="SAPBEXexcGood2 8 2 27" xfId="46445"/>
    <cellStyle name="SAPBEXexcGood2 8 2 28" xfId="46446"/>
    <cellStyle name="SAPBEXexcGood2 8 2 29" xfId="46447"/>
    <cellStyle name="SAPBEXexcGood2 8 2 3" xfId="46448"/>
    <cellStyle name="SAPBEXexcGood2 8 2 4" xfId="46449"/>
    <cellStyle name="SAPBEXexcGood2 8 2 5" xfId="46450"/>
    <cellStyle name="SAPBEXexcGood2 8 2 6" xfId="46451"/>
    <cellStyle name="SAPBEXexcGood2 8 2 7" xfId="46452"/>
    <cellStyle name="SAPBEXexcGood2 8 2 8" xfId="46453"/>
    <cellStyle name="SAPBEXexcGood2 8 2 9" xfId="46454"/>
    <cellStyle name="SAPBEXexcGood2 8 20" xfId="46455"/>
    <cellStyle name="SAPBEXexcGood2 8 21" xfId="46456"/>
    <cellStyle name="SAPBEXexcGood2 8 22" xfId="46457"/>
    <cellStyle name="SAPBEXexcGood2 8 23" xfId="46458"/>
    <cellStyle name="SAPBEXexcGood2 8 24" xfId="46459"/>
    <cellStyle name="SAPBEXexcGood2 8 25" xfId="46460"/>
    <cellStyle name="SAPBEXexcGood2 8 26" xfId="46461"/>
    <cellStyle name="SAPBEXexcGood2 8 27" xfId="46462"/>
    <cellStyle name="SAPBEXexcGood2 8 28" xfId="46463"/>
    <cellStyle name="SAPBEXexcGood2 8 29" xfId="46464"/>
    <cellStyle name="SAPBEXexcGood2 8 3" xfId="46465"/>
    <cellStyle name="SAPBEXexcGood2 8 30" xfId="46466"/>
    <cellStyle name="SAPBEXexcGood2 8 4" xfId="46467"/>
    <cellStyle name="SAPBEXexcGood2 8 5" xfId="46468"/>
    <cellStyle name="SAPBEXexcGood2 8 6" xfId="46469"/>
    <cellStyle name="SAPBEXexcGood2 8 7" xfId="46470"/>
    <cellStyle name="SAPBEXexcGood2 8 8" xfId="46471"/>
    <cellStyle name="SAPBEXexcGood2 8 9" xfId="46472"/>
    <cellStyle name="SAPBEXexcGood2 9" xfId="46473"/>
    <cellStyle name="SAPBEXexcGood2 9 10" xfId="46474"/>
    <cellStyle name="SAPBEXexcGood2 9 11" xfId="46475"/>
    <cellStyle name="SAPBEXexcGood2 9 12" xfId="46476"/>
    <cellStyle name="SAPBEXexcGood2 9 13" xfId="46477"/>
    <cellStyle name="SAPBEXexcGood2 9 14" xfId="46478"/>
    <cellStyle name="SAPBEXexcGood2 9 15" xfId="46479"/>
    <cellStyle name="SAPBEXexcGood2 9 16" xfId="46480"/>
    <cellStyle name="SAPBEXexcGood2 9 17" xfId="46481"/>
    <cellStyle name="SAPBEXexcGood2 9 18" xfId="46482"/>
    <cellStyle name="SAPBEXexcGood2 9 19" xfId="46483"/>
    <cellStyle name="SAPBEXexcGood2 9 2" xfId="46484"/>
    <cellStyle name="SAPBEXexcGood2 9 2 10" xfId="46485"/>
    <cellStyle name="SAPBEXexcGood2 9 2 11" xfId="46486"/>
    <cellStyle name="SAPBEXexcGood2 9 2 12" xfId="46487"/>
    <cellStyle name="SAPBEXexcGood2 9 2 13" xfId="46488"/>
    <cellStyle name="SAPBEXexcGood2 9 2 14" xfId="46489"/>
    <cellStyle name="SAPBEXexcGood2 9 2 15" xfId="46490"/>
    <cellStyle name="SAPBEXexcGood2 9 2 16" xfId="46491"/>
    <cellStyle name="SAPBEXexcGood2 9 2 17" xfId="46492"/>
    <cellStyle name="SAPBEXexcGood2 9 2 18" xfId="46493"/>
    <cellStyle name="SAPBEXexcGood2 9 2 19" xfId="46494"/>
    <cellStyle name="SAPBEXexcGood2 9 2 2" xfId="46495"/>
    <cellStyle name="SAPBEXexcGood2 9 2 20" xfId="46496"/>
    <cellStyle name="SAPBEXexcGood2 9 2 21" xfId="46497"/>
    <cellStyle name="SAPBEXexcGood2 9 2 22" xfId="46498"/>
    <cellStyle name="SAPBEXexcGood2 9 2 23" xfId="46499"/>
    <cellStyle name="SAPBEXexcGood2 9 2 24" xfId="46500"/>
    <cellStyle name="SAPBEXexcGood2 9 2 25" xfId="46501"/>
    <cellStyle name="SAPBEXexcGood2 9 2 26" xfId="46502"/>
    <cellStyle name="SAPBEXexcGood2 9 2 27" xfId="46503"/>
    <cellStyle name="SAPBEXexcGood2 9 2 28" xfId="46504"/>
    <cellStyle name="SAPBEXexcGood2 9 2 29" xfId="46505"/>
    <cellStyle name="SAPBEXexcGood2 9 2 3" xfId="46506"/>
    <cellStyle name="SAPBEXexcGood2 9 2 4" xfId="46507"/>
    <cellStyle name="SAPBEXexcGood2 9 2 5" xfId="46508"/>
    <cellStyle name="SAPBEXexcGood2 9 2 6" xfId="46509"/>
    <cellStyle name="SAPBEXexcGood2 9 2 7" xfId="46510"/>
    <cellStyle name="SAPBEXexcGood2 9 2 8" xfId="46511"/>
    <cellStyle name="SAPBEXexcGood2 9 2 9" xfId="46512"/>
    <cellStyle name="SAPBEXexcGood2 9 20" xfId="46513"/>
    <cellStyle name="SAPBEXexcGood2 9 21" xfId="46514"/>
    <cellStyle name="SAPBEXexcGood2 9 22" xfId="46515"/>
    <cellStyle name="SAPBEXexcGood2 9 23" xfId="46516"/>
    <cellStyle name="SAPBEXexcGood2 9 24" xfId="46517"/>
    <cellStyle name="SAPBEXexcGood2 9 25" xfId="46518"/>
    <cellStyle name="SAPBEXexcGood2 9 26" xfId="46519"/>
    <cellStyle name="SAPBEXexcGood2 9 27" xfId="46520"/>
    <cellStyle name="SAPBEXexcGood2 9 28" xfId="46521"/>
    <cellStyle name="SAPBEXexcGood2 9 29" xfId="46522"/>
    <cellStyle name="SAPBEXexcGood2 9 3" xfId="46523"/>
    <cellStyle name="SAPBEXexcGood2 9 30" xfId="46524"/>
    <cellStyle name="SAPBEXexcGood2 9 4" xfId="46525"/>
    <cellStyle name="SAPBEXexcGood2 9 5" xfId="46526"/>
    <cellStyle name="SAPBEXexcGood2 9 6" xfId="46527"/>
    <cellStyle name="SAPBEXexcGood2 9 7" xfId="46528"/>
    <cellStyle name="SAPBEXexcGood2 9 8" xfId="46529"/>
    <cellStyle name="SAPBEXexcGood2 9 9" xfId="46530"/>
    <cellStyle name="SAPBEXexcGood3" xfId="46531"/>
    <cellStyle name="SAPBEXexcGood3 10" xfId="46532"/>
    <cellStyle name="SAPBEXexcGood3 10 10" xfId="46533"/>
    <cellStyle name="SAPBEXexcGood3 10 11" xfId="46534"/>
    <cellStyle name="SAPBEXexcGood3 10 12" xfId="46535"/>
    <cellStyle name="SAPBEXexcGood3 10 13" xfId="46536"/>
    <cellStyle name="SAPBEXexcGood3 10 14" xfId="46537"/>
    <cellStyle name="SAPBEXexcGood3 10 15" xfId="46538"/>
    <cellStyle name="SAPBEXexcGood3 10 16" xfId="46539"/>
    <cellStyle name="SAPBEXexcGood3 10 17" xfId="46540"/>
    <cellStyle name="SAPBEXexcGood3 10 18" xfId="46541"/>
    <cellStyle name="SAPBEXexcGood3 10 19" xfId="46542"/>
    <cellStyle name="SAPBEXexcGood3 10 2" xfId="46543"/>
    <cellStyle name="SAPBEXexcGood3 10 2 10" xfId="46544"/>
    <cellStyle name="SAPBEXexcGood3 10 2 11" xfId="46545"/>
    <cellStyle name="SAPBEXexcGood3 10 2 12" xfId="46546"/>
    <cellStyle name="SAPBEXexcGood3 10 2 13" xfId="46547"/>
    <cellStyle name="SAPBEXexcGood3 10 2 14" xfId="46548"/>
    <cellStyle name="SAPBEXexcGood3 10 2 15" xfId="46549"/>
    <cellStyle name="SAPBEXexcGood3 10 2 16" xfId="46550"/>
    <cellStyle name="SAPBEXexcGood3 10 2 17" xfId="46551"/>
    <cellStyle name="SAPBEXexcGood3 10 2 18" xfId="46552"/>
    <cellStyle name="SAPBEXexcGood3 10 2 19" xfId="46553"/>
    <cellStyle name="SAPBEXexcGood3 10 2 2" xfId="46554"/>
    <cellStyle name="SAPBEXexcGood3 10 2 20" xfId="46555"/>
    <cellStyle name="SAPBEXexcGood3 10 2 21" xfId="46556"/>
    <cellStyle name="SAPBEXexcGood3 10 2 22" xfId="46557"/>
    <cellStyle name="SAPBEXexcGood3 10 2 23" xfId="46558"/>
    <cellStyle name="SAPBEXexcGood3 10 2 24" xfId="46559"/>
    <cellStyle name="SAPBEXexcGood3 10 2 25" xfId="46560"/>
    <cellStyle name="SAPBEXexcGood3 10 2 26" xfId="46561"/>
    <cellStyle name="SAPBEXexcGood3 10 2 27" xfId="46562"/>
    <cellStyle name="SAPBEXexcGood3 10 2 28" xfId="46563"/>
    <cellStyle name="SAPBEXexcGood3 10 2 29" xfId="46564"/>
    <cellStyle name="SAPBEXexcGood3 10 2 3" xfId="46565"/>
    <cellStyle name="SAPBEXexcGood3 10 2 4" xfId="46566"/>
    <cellStyle name="SAPBEXexcGood3 10 2 5" xfId="46567"/>
    <cellStyle name="SAPBEXexcGood3 10 2 6" xfId="46568"/>
    <cellStyle name="SAPBEXexcGood3 10 2 7" xfId="46569"/>
    <cellStyle name="SAPBEXexcGood3 10 2 8" xfId="46570"/>
    <cellStyle name="SAPBEXexcGood3 10 2 9" xfId="46571"/>
    <cellStyle name="SAPBEXexcGood3 10 20" xfId="46572"/>
    <cellStyle name="SAPBEXexcGood3 10 21" xfId="46573"/>
    <cellStyle name="SAPBEXexcGood3 10 22" xfId="46574"/>
    <cellStyle name="SAPBEXexcGood3 10 23" xfId="46575"/>
    <cellStyle name="SAPBEXexcGood3 10 24" xfId="46576"/>
    <cellStyle name="SAPBEXexcGood3 10 25" xfId="46577"/>
    <cellStyle name="SAPBEXexcGood3 10 26" xfId="46578"/>
    <cellStyle name="SAPBEXexcGood3 10 27" xfId="46579"/>
    <cellStyle name="SAPBEXexcGood3 10 28" xfId="46580"/>
    <cellStyle name="SAPBEXexcGood3 10 29" xfId="46581"/>
    <cellStyle name="SAPBEXexcGood3 10 3" xfId="46582"/>
    <cellStyle name="SAPBEXexcGood3 10 30" xfId="46583"/>
    <cellStyle name="SAPBEXexcGood3 10 4" xfId="46584"/>
    <cellStyle name="SAPBEXexcGood3 10 5" xfId="46585"/>
    <cellStyle name="SAPBEXexcGood3 10 6" xfId="46586"/>
    <cellStyle name="SAPBEXexcGood3 10 7" xfId="46587"/>
    <cellStyle name="SAPBEXexcGood3 10 8" xfId="46588"/>
    <cellStyle name="SAPBEXexcGood3 10 9" xfId="46589"/>
    <cellStyle name="SAPBEXexcGood3 11" xfId="46590"/>
    <cellStyle name="SAPBEXexcGood3 11 10" xfId="46591"/>
    <cellStyle name="SAPBEXexcGood3 11 11" xfId="46592"/>
    <cellStyle name="SAPBEXexcGood3 11 12" xfId="46593"/>
    <cellStyle name="SAPBEXexcGood3 11 13" xfId="46594"/>
    <cellStyle name="SAPBEXexcGood3 11 14" xfId="46595"/>
    <cellStyle name="SAPBEXexcGood3 11 15" xfId="46596"/>
    <cellStyle name="SAPBEXexcGood3 11 16" xfId="46597"/>
    <cellStyle name="SAPBEXexcGood3 11 17" xfId="46598"/>
    <cellStyle name="SAPBEXexcGood3 11 18" xfId="46599"/>
    <cellStyle name="SAPBEXexcGood3 11 19" xfId="46600"/>
    <cellStyle name="SAPBEXexcGood3 11 2" xfId="46601"/>
    <cellStyle name="SAPBEXexcGood3 11 2 10" xfId="46602"/>
    <cellStyle name="SAPBEXexcGood3 11 2 11" xfId="46603"/>
    <cellStyle name="SAPBEXexcGood3 11 2 12" xfId="46604"/>
    <cellStyle name="SAPBEXexcGood3 11 2 13" xfId="46605"/>
    <cellStyle name="SAPBEXexcGood3 11 2 14" xfId="46606"/>
    <cellStyle name="SAPBEXexcGood3 11 2 15" xfId="46607"/>
    <cellStyle name="SAPBEXexcGood3 11 2 16" xfId="46608"/>
    <cellStyle name="SAPBEXexcGood3 11 2 17" xfId="46609"/>
    <cellStyle name="SAPBEXexcGood3 11 2 18" xfId="46610"/>
    <cellStyle name="SAPBEXexcGood3 11 2 19" xfId="46611"/>
    <cellStyle name="SAPBEXexcGood3 11 2 2" xfId="46612"/>
    <cellStyle name="SAPBEXexcGood3 11 2 20" xfId="46613"/>
    <cellStyle name="SAPBEXexcGood3 11 2 21" xfId="46614"/>
    <cellStyle name="SAPBEXexcGood3 11 2 22" xfId="46615"/>
    <cellStyle name="SAPBEXexcGood3 11 2 23" xfId="46616"/>
    <cellStyle name="SAPBEXexcGood3 11 2 24" xfId="46617"/>
    <cellStyle name="SAPBEXexcGood3 11 2 25" xfId="46618"/>
    <cellStyle name="SAPBEXexcGood3 11 2 26" xfId="46619"/>
    <cellStyle name="SAPBEXexcGood3 11 2 27" xfId="46620"/>
    <cellStyle name="SAPBEXexcGood3 11 2 28" xfId="46621"/>
    <cellStyle name="SAPBEXexcGood3 11 2 29" xfId="46622"/>
    <cellStyle name="SAPBEXexcGood3 11 2 3" xfId="46623"/>
    <cellStyle name="SAPBEXexcGood3 11 2 4" xfId="46624"/>
    <cellStyle name="SAPBEXexcGood3 11 2 5" xfId="46625"/>
    <cellStyle name="SAPBEXexcGood3 11 2 6" xfId="46626"/>
    <cellStyle name="SAPBEXexcGood3 11 2 7" xfId="46627"/>
    <cellStyle name="SAPBEXexcGood3 11 2 8" xfId="46628"/>
    <cellStyle name="SAPBEXexcGood3 11 2 9" xfId="46629"/>
    <cellStyle name="SAPBEXexcGood3 11 20" xfId="46630"/>
    <cellStyle name="SAPBEXexcGood3 11 21" xfId="46631"/>
    <cellStyle name="SAPBEXexcGood3 11 22" xfId="46632"/>
    <cellStyle name="SAPBEXexcGood3 11 23" xfId="46633"/>
    <cellStyle name="SAPBEXexcGood3 11 24" xfId="46634"/>
    <cellStyle name="SAPBEXexcGood3 11 25" xfId="46635"/>
    <cellStyle name="SAPBEXexcGood3 11 26" xfId="46636"/>
    <cellStyle name="SAPBEXexcGood3 11 27" xfId="46637"/>
    <cellStyle name="SAPBEXexcGood3 11 28" xfId="46638"/>
    <cellStyle name="SAPBEXexcGood3 11 29" xfId="46639"/>
    <cellStyle name="SAPBEXexcGood3 11 3" xfId="46640"/>
    <cellStyle name="SAPBEXexcGood3 11 30" xfId="46641"/>
    <cellStyle name="SAPBEXexcGood3 11 4" xfId="46642"/>
    <cellStyle name="SAPBEXexcGood3 11 5" xfId="46643"/>
    <cellStyle name="SAPBEXexcGood3 11 6" xfId="46644"/>
    <cellStyle name="SAPBEXexcGood3 11 7" xfId="46645"/>
    <cellStyle name="SAPBEXexcGood3 11 8" xfId="46646"/>
    <cellStyle name="SAPBEXexcGood3 11 9" xfId="46647"/>
    <cellStyle name="SAPBEXexcGood3 12" xfId="46648"/>
    <cellStyle name="SAPBEXexcGood3 12 10" xfId="46649"/>
    <cellStyle name="SAPBEXexcGood3 12 11" xfId="46650"/>
    <cellStyle name="SAPBEXexcGood3 12 12" xfId="46651"/>
    <cellStyle name="SAPBEXexcGood3 12 13" xfId="46652"/>
    <cellStyle name="SAPBEXexcGood3 12 14" xfId="46653"/>
    <cellStyle name="SAPBEXexcGood3 12 15" xfId="46654"/>
    <cellStyle name="SAPBEXexcGood3 12 16" xfId="46655"/>
    <cellStyle name="SAPBEXexcGood3 12 17" xfId="46656"/>
    <cellStyle name="SAPBEXexcGood3 12 18" xfId="46657"/>
    <cellStyle name="SAPBEXexcGood3 12 19" xfId="46658"/>
    <cellStyle name="SAPBEXexcGood3 12 2" xfId="46659"/>
    <cellStyle name="SAPBEXexcGood3 12 2 10" xfId="46660"/>
    <cellStyle name="SAPBEXexcGood3 12 2 11" xfId="46661"/>
    <cellStyle name="SAPBEXexcGood3 12 2 12" xfId="46662"/>
    <cellStyle name="SAPBEXexcGood3 12 2 13" xfId="46663"/>
    <cellStyle name="SAPBEXexcGood3 12 2 14" xfId="46664"/>
    <cellStyle name="SAPBEXexcGood3 12 2 15" xfId="46665"/>
    <cellStyle name="SAPBEXexcGood3 12 2 16" xfId="46666"/>
    <cellStyle name="SAPBEXexcGood3 12 2 17" xfId="46667"/>
    <cellStyle name="SAPBEXexcGood3 12 2 18" xfId="46668"/>
    <cellStyle name="SAPBEXexcGood3 12 2 19" xfId="46669"/>
    <cellStyle name="SAPBEXexcGood3 12 2 2" xfId="46670"/>
    <cellStyle name="SAPBEXexcGood3 12 2 20" xfId="46671"/>
    <cellStyle name="SAPBEXexcGood3 12 2 21" xfId="46672"/>
    <cellStyle name="SAPBEXexcGood3 12 2 22" xfId="46673"/>
    <cellStyle name="SAPBEXexcGood3 12 2 23" xfId="46674"/>
    <cellStyle name="SAPBEXexcGood3 12 2 24" xfId="46675"/>
    <cellStyle name="SAPBEXexcGood3 12 2 25" xfId="46676"/>
    <cellStyle name="SAPBEXexcGood3 12 2 26" xfId="46677"/>
    <cellStyle name="SAPBEXexcGood3 12 2 27" xfId="46678"/>
    <cellStyle name="SAPBEXexcGood3 12 2 28" xfId="46679"/>
    <cellStyle name="SAPBEXexcGood3 12 2 29" xfId="46680"/>
    <cellStyle name="SAPBEXexcGood3 12 2 3" xfId="46681"/>
    <cellStyle name="SAPBEXexcGood3 12 2 4" xfId="46682"/>
    <cellStyle name="SAPBEXexcGood3 12 2 5" xfId="46683"/>
    <cellStyle name="SAPBEXexcGood3 12 2 6" xfId="46684"/>
    <cellStyle name="SAPBEXexcGood3 12 2 7" xfId="46685"/>
    <cellStyle name="SAPBEXexcGood3 12 2 8" xfId="46686"/>
    <cellStyle name="SAPBEXexcGood3 12 2 9" xfId="46687"/>
    <cellStyle name="SAPBEXexcGood3 12 20" xfId="46688"/>
    <cellStyle name="SAPBEXexcGood3 12 21" xfId="46689"/>
    <cellStyle name="SAPBEXexcGood3 12 22" xfId="46690"/>
    <cellStyle name="SAPBEXexcGood3 12 23" xfId="46691"/>
    <cellStyle name="SAPBEXexcGood3 12 24" xfId="46692"/>
    <cellStyle name="SAPBEXexcGood3 12 25" xfId="46693"/>
    <cellStyle name="SAPBEXexcGood3 12 26" xfId="46694"/>
    <cellStyle name="SAPBEXexcGood3 12 27" xfId="46695"/>
    <cellStyle name="SAPBEXexcGood3 12 28" xfId="46696"/>
    <cellStyle name="SAPBEXexcGood3 12 29" xfId="46697"/>
    <cellStyle name="SAPBEXexcGood3 12 3" xfId="46698"/>
    <cellStyle name="SAPBEXexcGood3 12 30" xfId="46699"/>
    <cellStyle name="SAPBEXexcGood3 12 4" xfId="46700"/>
    <cellStyle name="SAPBEXexcGood3 12 5" xfId="46701"/>
    <cellStyle name="SAPBEXexcGood3 12 6" xfId="46702"/>
    <cellStyle name="SAPBEXexcGood3 12 7" xfId="46703"/>
    <cellStyle name="SAPBEXexcGood3 12 8" xfId="46704"/>
    <cellStyle name="SAPBEXexcGood3 12 9" xfId="46705"/>
    <cellStyle name="SAPBEXexcGood3 13" xfId="46706"/>
    <cellStyle name="SAPBEXexcGood3 13 10" xfId="46707"/>
    <cellStyle name="SAPBEXexcGood3 13 11" xfId="46708"/>
    <cellStyle name="SAPBEXexcGood3 13 12" xfId="46709"/>
    <cellStyle name="SAPBEXexcGood3 13 13" xfId="46710"/>
    <cellStyle name="SAPBEXexcGood3 13 14" xfId="46711"/>
    <cellStyle name="SAPBEXexcGood3 13 15" xfId="46712"/>
    <cellStyle name="SAPBEXexcGood3 13 16" xfId="46713"/>
    <cellStyle name="SAPBEXexcGood3 13 17" xfId="46714"/>
    <cellStyle name="SAPBEXexcGood3 13 18" xfId="46715"/>
    <cellStyle name="SAPBEXexcGood3 13 19" xfId="46716"/>
    <cellStyle name="SAPBEXexcGood3 13 2" xfId="46717"/>
    <cellStyle name="SAPBEXexcGood3 13 2 10" xfId="46718"/>
    <cellStyle name="SAPBEXexcGood3 13 2 11" xfId="46719"/>
    <cellStyle name="SAPBEXexcGood3 13 2 12" xfId="46720"/>
    <cellStyle name="SAPBEXexcGood3 13 2 13" xfId="46721"/>
    <cellStyle name="SAPBEXexcGood3 13 2 14" xfId="46722"/>
    <cellStyle name="SAPBEXexcGood3 13 2 15" xfId="46723"/>
    <cellStyle name="SAPBEXexcGood3 13 2 16" xfId="46724"/>
    <cellStyle name="SAPBEXexcGood3 13 2 17" xfId="46725"/>
    <cellStyle name="SAPBEXexcGood3 13 2 18" xfId="46726"/>
    <cellStyle name="SAPBEXexcGood3 13 2 19" xfId="46727"/>
    <cellStyle name="SAPBEXexcGood3 13 2 2" xfId="46728"/>
    <cellStyle name="SAPBEXexcGood3 13 2 20" xfId="46729"/>
    <cellStyle name="SAPBEXexcGood3 13 2 21" xfId="46730"/>
    <cellStyle name="SAPBEXexcGood3 13 2 22" xfId="46731"/>
    <cellStyle name="SAPBEXexcGood3 13 2 23" xfId="46732"/>
    <cellStyle name="SAPBEXexcGood3 13 2 24" xfId="46733"/>
    <cellStyle name="SAPBEXexcGood3 13 2 25" xfId="46734"/>
    <cellStyle name="SAPBEXexcGood3 13 2 26" xfId="46735"/>
    <cellStyle name="SAPBEXexcGood3 13 2 27" xfId="46736"/>
    <cellStyle name="SAPBEXexcGood3 13 2 28" xfId="46737"/>
    <cellStyle name="SAPBEXexcGood3 13 2 29" xfId="46738"/>
    <cellStyle name="SAPBEXexcGood3 13 2 3" xfId="46739"/>
    <cellStyle name="SAPBEXexcGood3 13 2 4" xfId="46740"/>
    <cellStyle name="SAPBEXexcGood3 13 2 5" xfId="46741"/>
    <cellStyle name="SAPBEXexcGood3 13 2 6" xfId="46742"/>
    <cellStyle name="SAPBEXexcGood3 13 2 7" xfId="46743"/>
    <cellStyle name="SAPBEXexcGood3 13 2 8" xfId="46744"/>
    <cellStyle name="SAPBEXexcGood3 13 2 9" xfId="46745"/>
    <cellStyle name="SAPBEXexcGood3 13 20" xfId="46746"/>
    <cellStyle name="SAPBEXexcGood3 13 21" xfId="46747"/>
    <cellStyle name="SAPBEXexcGood3 13 22" xfId="46748"/>
    <cellStyle name="SAPBEXexcGood3 13 23" xfId="46749"/>
    <cellStyle name="SAPBEXexcGood3 13 24" xfId="46750"/>
    <cellStyle name="SAPBEXexcGood3 13 25" xfId="46751"/>
    <cellStyle name="SAPBEXexcGood3 13 26" xfId="46752"/>
    <cellStyle name="SAPBEXexcGood3 13 27" xfId="46753"/>
    <cellStyle name="SAPBEXexcGood3 13 28" xfId="46754"/>
    <cellStyle name="SAPBEXexcGood3 13 29" xfId="46755"/>
    <cellStyle name="SAPBEXexcGood3 13 3" xfId="46756"/>
    <cellStyle name="SAPBEXexcGood3 13 30" xfId="46757"/>
    <cellStyle name="SAPBEXexcGood3 13 4" xfId="46758"/>
    <cellStyle name="SAPBEXexcGood3 13 5" xfId="46759"/>
    <cellStyle name="SAPBEXexcGood3 13 6" xfId="46760"/>
    <cellStyle name="SAPBEXexcGood3 13 7" xfId="46761"/>
    <cellStyle name="SAPBEXexcGood3 13 8" xfId="46762"/>
    <cellStyle name="SAPBEXexcGood3 13 9" xfId="46763"/>
    <cellStyle name="SAPBEXexcGood3 14" xfId="46764"/>
    <cellStyle name="SAPBEXexcGood3 14 10" xfId="46765"/>
    <cellStyle name="SAPBEXexcGood3 14 11" xfId="46766"/>
    <cellStyle name="SAPBEXexcGood3 14 12" xfId="46767"/>
    <cellStyle name="SAPBEXexcGood3 14 13" xfId="46768"/>
    <cellStyle name="SAPBEXexcGood3 14 14" xfId="46769"/>
    <cellStyle name="SAPBEXexcGood3 14 15" xfId="46770"/>
    <cellStyle name="SAPBEXexcGood3 14 16" xfId="46771"/>
    <cellStyle name="SAPBEXexcGood3 14 17" xfId="46772"/>
    <cellStyle name="SAPBEXexcGood3 14 18" xfId="46773"/>
    <cellStyle name="SAPBEXexcGood3 14 19" xfId="46774"/>
    <cellStyle name="SAPBEXexcGood3 14 2" xfId="46775"/>
    <cellStyle name="SAPBEXexcGood3 14 2 10" xfId="46776"/>
    <cellStyle name="SAPBEXexcGood3 14 2 11" xfId="46777"/>
    <cellStyle name="SAPBEXexcGood3 14 2 12" xfId="46778"/>
    <cellStyle name="SAPBEXexcGood3 14 2 13" xfId="46779"/>
    <cellStyle name="SAPBEXexcGood3 14 2 14" xfId="46780"/>
    <cellStyle name="SAPBEXexcGood3 14 2 15" xfId="46781"/>
    <cellStyle name="SAPBEXexcGood3 14 2 16" xfId="46782"/>
    <cellStyle name="SAPBEXexcGood3 14 2 17" xfId="46783"/>
    <cellStyle name="SAPBEXexcGood3 14 2 18" xfId="46784"/>
    <cellStyle name="SAPBEXexcGood3 14 2 19" xfId="46785"/>
    <cellStyle name="SAPBEXexcGood3 14 2 2" xfId="46786"/>
    <cellStyle name="SAPBEXexcGood3 14 2 20" xfId="46787"/>
    <cellStyle name="SAPBEXexcGood3 14 2 21" xfId="46788"/>
    <cellStyle name="SAPBEXexcGood3 14 2 22" xfId="46789"/>
    <cellStyle name="SAPBEXexcGood3 14 2 23" xfId="46790"/>
    <cellStyle name="SAPBEXexcGood3 14 2 24" xfId="46791"/>
    <cellStyle name="SAPBEXexcGood3 14 2 25" xfId="46792"/>
    <cellStyle name="SAPBEXexcGood3 14 2 26" xfId="46793"/>
    <cellStyle name="SAPBEXexcGood3 14 2 27" xfId="46794"/>
    <cellStyle name="SAPBEXexcGood3 14 2 28" xfId="46795"/>
    <cellStyle name="SAPBEXexcGood3 14 2 29" xfId="46796"/>
    <cellStyle name="SAPBEXexcGood3 14 2 3" xfId="46797"/>
    <cellStyle name="SAPBEXexcGood3 14 2 4" xfId="46798"/>
    <cellStyle name="SAPBEXexcGood3 14 2 5" xfId="46799"/>
    <cellStyle name="SAPBEXexcGood3 14 2 6" xfId="46800"/>
    <cellStyle name="SAPBEXexcGood3 14 2 7" xfId="46801"/>
    <cellStyle name="SAPBEXexcGood3 14 2 8" xfId="46802"/>
    <cellStyle name="SAPBEXexcGood3 14 2 9" xfId="46803"/>
    <cellStyle name="SAPBEXexcGood3 14 20" xfId="46804"/>
    <cellStyle name="SAPBEXexcGood3 14 21" xfId="46805"/>
    <cellStyle name="SAPBEXexcGood3 14 22" xfId="46806"/>
    <cellStyle name="SAPBEXexcGood3 14 23" xfId="46807"/>
    <cellStyle name="SAPBEXexcGood3 14 24" xfId="46808"/>
    <cellStyle name="SAPBEXexcGood3 14 25" xfId="46809"/>
    <cellStyle name="SAPBEXexcGood3 14 26" xfId="46810"/>
    <cellStyle name="SAPBEXexcGood3 14 27" xfId="46811"/>
    <cellStyle name="SAPBEXexcGood3 14 28" xfId="46812"/>
    <cellStyle name="SAPBEXexcGood3 14 29" xfId="46813"/>
    <cellStyle name="SAPBEXexcGood3 14 3" xfId="46814"/>
    <cellStyle name="SAPBEXexcGood3 14 30" xfId="46815"/>
    <cellStyle name="SAPBEXexcGood3 14 4" xfId="46816"/>
    <cellStyle name="SAPBEXexcGood3 14 5" xfId="46817"/>
    <cellStyle name="SAPBEXexcGood3 14 6" xfId="46818"/>
    <cellStyle name="SAPBEXexcGood3 14 7" xfId="46819"/>
    <cellStyle name="SAPBEXexcGood3 14 8" xfId="46820"/>
    <cellStyle name="SAPBEXexcGood3 14 9" xfId="46821"/>
    <cellStyle name="SAPBEXexcGood3 15" xfId="46822"/>
    <cellStyle name="SAPBEXexcGood3 15 10" xfId="46823"/>
    <cellStyle name="SAPBEXexcGood3 15 11" xfId="46824"/>
    <cellStyle name="SAPBEXexcGood3 15 12" xfId="46825"/>
    <cellStyle name="SAPBEXexcGood3 15 13" xfId="46826"/>
    <cellStyle name="SAPBEXexcGood3 15 14" xfId="46827"/>
    <cellStyle name="SAPBEXexcGood3 15 15" xfId="46828"/>
    <cellStyle name="SAPBEXexcGood3 15 16" xfId="46829"/>
    <cellStyle name="SAPBEXexcGood3 15 17" xfId="46830"/>
    <cellStyle name="SAPBEXexcGood3 15 18" xfId="46831"/>
    <cellStyle name="SAPBEXexcGood3 15 19" xfId="46832"/>
    <cellStyle name="SAPBEXexcGood3 15 2" xfId="46833"/>
    <cellStyle name="SAPBEXexcGood3 15 2 10" xfId="46834"/>
    <cellStyle name="SAPBEXexcGood3 15 2 11" xfId="46835"/>
    <cellStyle name="SAPBEXexcGood3 15 2 12" xfId="46836"/>
    <cellStyle name="SAPBEXexcGood3 15 2 13" xfId="46837"/>
    <cellStyle name="SAPBEXexcGood3 15 2 14" xfId="46838"/>
    <cellStyle name="SAPBEXexcGood3 15 2 15" xfId="46839"/>
    <cellStyle name="SAPBEXexcGood3 15 2 16" xfId="46840"/>
    <cellStyle name="SAPBEXexcGood3 15 2 17" xfId="46841"/>
    <cellStyle name="SAPBEXexcGood3 15 2 18" xfId="46842"/>
    <cellStyle name="SAPBEXexcGood3 15 2 19" xfId="46843"/>
    <cellStyle name="SAPBEXexcGood3 15 2 2" xfId="46844"/>
    <cellStyle name="SAPBEXexcGood3 15 2 20" xfId="46845"/>
    <cellStyle name="SAPBEXexcGood3 15 2 21" xfId="46846"/>
    <cellStyle name="SAPBEXexcGood3 15 2 22" xfId="46847"/>
    <cellStyle name="SAPBEXexcGood3 15 2 23" xfId="46848"/>
    <cellStyle name="SAPBEXexcGood3 15 2 24" xfId="46849"/>
    <cellStyle name="SAPBEXexcGood3 15 2 25" xfId="46850"/>
    <cellStyle name="SAPBEXexcGood3 15 2 26" xfId="46851"/>
    <cellStyle name="SAPBEXexcGood3 15 2 27" xfId="46852"/>
    <cellStyle name="SAPBEXexcGood3 15 2 28" xfId="46853"/>
    <cellStyle name="SAPBEXexcGood3 15 2 29" xfId="46854"/>
    <cellStyle name="SAPBEXexcGood3 15 2 3" xfId="46855"/>
    <cellStyle name="SAPBEXexcGood3 15 2 4" xfId="46856"/>
    <cellStyle name="SAPBEXexcGood3 15 2 5" xfId="46857"/>
    <cellStyle name="SAPBEXexcGood3 15 2 6" xfId="46858"/>
    <cellStyle name="SAPBEXexcGood3 15 2 7" xfId="46859"/>
    <cellStyle name="SAPBEXexcGood3 15 2 8" xfId="46860"/>
    <cellStyle name="SAPBEXexcGood3 15 2 9" xfId="46861"/>
    <cellStyle name="SAPBEXexcGood3 15 20" xfId="46862"/>
    <cellStyle name="SAPBEXexcGood3 15 21" xfId="46863"/>
    <cellStyle name="SAPBEXexcGood3 15 22" xfId="46864"/>
    <cellStyle name="SAPBEXexcGood3 15 23" xfId="46865"/>
    <cellStyle name="SAPBEXexcGood3 15 24" xfId="46866"/>
    <cellStyle name="SAPBEXexcGood3 15 25" xfId="46867"/>
    <cellStyle name="SAPBEXexcGood3 15 26" xfId="46868"/>
    <cellStyle name="SAPBEXexcGood3 15 27" xfId="46869"/>
    <cellStyle name="SAPBEXexcGood3 15 28" xfId="46870"/>
    <cellStyle name="SAPBEXexcGood3 15 29" xfId="46871"/>
    <cellStyle name="SAPBEXexcGood3 15 3" xfId="46872"/>
    <cellStyle name="SAPBEXexcGood3 15 30" xfId="46873"/>
    <cellStyle name="SAPBEXexcGood3 15 4" xfId="46874"/>
    <cellStyle name="SAPBEXexcGood3 15 5" xfId="46875"/>
    <cellStyle name="SAPBEXexcGood3 15 6" xfId="46876"/>
    <cellStyle name="SAPBEXexcGood3 15 7" xfId="46877"/>
    <cellStyle name="SAPBEXexcGood3 15 8" xfId="46878"/>
    <cellStyle name="SAPBEXexcGood3 15 9" xfId="46879"/>
    <cellStyle name="SAPBEXexcGood3 16" xfId="46880"/>
    <cellStyle name="SAPBEXexcGood3 16 10" xfId="46881"/>
    <cellStyle name="SAPBEXexcGood3 16 11" xfId="46882"/>
    <cellStyle name="SAPBEXexcGood3 16 12" xfId="46883"/>
    <cellStyle name="SAPBEXexcGood3 16 13" xfId="46884"/>
    <cellStyle name="SAPBEXexcGood3 16 14" xfId="46885"/>
    <cellStyle name="SAPBEXexcGood3 16 15" xfId="46886"/>
    <cellStyle name="SAPBEXexcGood3 16 16" xfId="46887"/>
    <cellStyle name="SAPBEXexcGood3 16 17" xfId="46888"/>
    <cellStyle name="SAPBEXexcGood3 16 18" xfId="46889"/>
    <cellStyle name="SAPBEXexcGood3 16 19" xfId="46890"/>
    <cellStyle name="SAPBEXexcGood3 16 2" xfId="46891"/>
    <cellStyle name="SAPBEXexcGood3 16 2 10" xfId="46892"/>
    <cellStyle name="SAPBEXexcGood3 16 2 11" xfId="46893"/>
    <cellStyle name="SAPBEXexcGood3 16 2 12" xfId="46894"/>
    <cellStyle name="SAPBEXexcGood3 16 2 13" xfId="46895"/>
    <cellStyle name="SAPBEXexcGood3 16 2 14" xfId="46896"/>
    <cellStyle name="SAPBEXexcGood3 16 2 15" xfId="46897"/>
    <cellStyle name="SAPBEXexcGood3 16 2 16" xfId="46898"/>
    <cellStyle name="SAPBEXexcGood3 16 2 17" xfId="46899"/>
    <cellStyle name="SAPBEXexcGood3 16 2 18" xfId="46900"/>
    <cellStyle name="SAPBEXexcGood3 16 2 19" xfId="46901"/>
    <cellStyle name="SAPBEXexcGood3 16 2 2" xfId="46902"/>
    <cellStyle name="SAPBEXexcGood3 16 2 20" xfId="46903"/>
    <cellStyle name="SAPBEXexcGood3 16 2 21" xfId="46904"/>
    <cellStyle name="SAPBEXexcGood3 16 2 22" xfId="46905"/>
    <cellStyle name="SAPBEXexcGood3 16 2 23" xfId="46906"/>
    <cellStyle name="SAPBEXexcGood3 16 2 24" xfId="46907"/>
    <cellStyle name="SAPBEXexcGood3 16 2 25" xfId="46908"/>
    <cellStyle name="SAPBEXexcGood3 16 2 26" xfId="46909"/>
    <cellStyle name="SAPBEXexcGood3 16 2 27" xfId="46910"/>
    <cellStyle name="SAPBEXexcGood3 16 2 28" xfId="46911"/>
    <cellStyle name="SAPBEXexcGood3 16 2 29" xfId="46912"/>
    <cellStyle name="SAPBEXexcGood3 16 2 3" xfId="46913"/>
    <cellStyle name="SAPBEXexcGood3 16 2 4" xfId="46914"/>
    <cellStyle name="SAPBEXexcGood3 16 2 5" xfId="46915"/>
    <cellStyle name="SAPBEXexcGood3 16 2 6" xfId="46916"/>
    <cellStyle name="SAPBEXexcGood3 16 2 7" xfId="46917"/>
    <cellStyle name="SAPBEXexcGood3 16 2 8" xfId="46918"/>
    <cellStyle name="SAPBEXexcGood3 16 2 9" xfId="46919"/>
    <cellStyle name="SAPBEXexcGood3 16 20" xfId="46920"/>
    <cellStyle name="SAPBEXexcGood3 16 21" xfId="46921"/>
    <cellStyle name="SAPBEXexcGood3 16 22" xfId="46922"/>
    <cellStyle name="SAPBEXexcGood3 16 23" xfId="46923"/>
    <cellStyle name="SAPBEXexcGood3 16 24" xfId="46924"/>
    <cellStyle name="SAPBEXexcGood3 16 25" xfId="46925"/>
    <cellStyle name="SAPBEXexcGood3 16 26" xfId="46926"/>
    <cellStyle name="SAPBEXexcGood3 16 27" xfId="46927"/>
    <cellStyle name="SAPBEXexcGood3 16 28" xfId="46928"/>
    <cellStyle name="SAPBEXexcGood3 16 29" xfId="46929"/>
    <cellStyle name="SAPBEXexcGood3 16 3" xfId="46930"/>
    <cellStyle name="SAPBEXexcGood3 16 30" xfId="46931"/>
    <cellStyle name="SAPBEXexcGood3 16 4" xfId="46932"/>
    <cellStyle name="SAPBEXexcGood3 16 5" xfId="46933"/>
    <cellStyle name="SAPBEXexcGood3 16 6" xfId="46934"/>
    <cellStyle name="SAPBEXexcGood3 16 7" xfId="46935"/>
    <cellStyle name="SAPBEXexcGood3 16 8" xfId="46936"/>
    <cellStyle name="SAPBEXexcGood3 16 9" xfId="46937"/>
    <cellStyle name="SAPBEXexcGood3 17" xfId="46938"/>
    <cellStyle name="SAPBEXexcGood3 17 10" xfId="46939"/>
    <cellStyle name="SAPBEXexcGood3 17 11" xfId="46940"/>
    <cellStyle name="SAPBEXexcGood3 17 12" xfId="46941"/>
    <cellStyle name="SAPBEXexcGood3 17 13" xfId="46942"/>
    <cellStyle name="SAPBEXexcGood3 17 14" xfId="46943"/>
    <cellStyle name="SAPBEXexcGood3 17 15" xfId="46944"/>
    <cellStyle name="SAPBEXexcGood3 17 16" xfId="46945"/>
    <cellStyle name="SAPBEXexcGood3 17 17" xfId="46946"/>
    <cellStyle name="SAPBEXexcGood3 17 18" xfId="46947"/>
    <cellStyle name="SAPBEXexcGood3 17 19" xfId="46948"/>
    <cellStyle name="SAPBEXexcGood3 17 2" xfId="46949"/>
    <cellStyle name="SAPBEXexcGood3 17 2 10" xfId="46950"/>
    <cellStyle name="SAPBEXexcGood3 17 2 11" xfId="46951"/>
    <cellStyle name="SAPBEXexcGood3 17 2 12" xfId="46952"/>
    <cellStyle name="SAPBEXexcGood3 17 2 13" xfId="46953"/>
    <cellStyle name="SAPBEXexcGood3 17 2 14" xfId="46954"/>
    <cellStyle name="SAPBEXexcGood3 17 2 15" xfId="46955"/>
    <cellStyle name="SAPBEXexcGood3 17 2 16" xfId="46956"/>
    <cellStyle name="SAPBEXexcGood3 17 2 17" xfId="46957"/>
    <cellStyle name="SAPBEXexcGood3 17 2 18" xfId="46958"/>
    <cellStyle name="SAPBEXexcGood3 17 2 19" xfId="46959"/>
    <cellStyle name="SAPBEXexcGood3 17 2 2" xfId="46960"/>
    <cellStyle name="SAPBEXexcGood3 17 2 20" xfId="46961"/>
    <cellStyle name="SAPBEXexcGood3 17 2 21" xfId="46962"/>
    <cellStyle name="SAPBEXexcGood3 17 2 22" xfId="46963"/>
    <cellStyle name="SAPBEXexcGood3 17 2 23" xfId="46964"/>
    <cellStyle name="SAPBEXexcGood3 17 2 24" xfId="46965"/>
    <cellStyle name="SAPBEXexcGood3 17 2 25" xfId="46966"/>
    <cellStyle name="SAPBEXexcGood3 17 2 26" xfId="46967"/>
    <cellStyle name="SAPBEXexcGood3 17 2 27" xfId="46968"/>
    <cellStyle name="SAPBEXexcGood3 17 2 28" xfId="46969"/>
    <cellStyle name="SAPBEXexcGood3 17 2 29" xfId="46970"/>
    <cellStyle name="SAPBEXexcGood3 17 2 3" xfId="46971"/>
    <cellStyle name="SAPBEXexcGood3 17 2 4" xfId="46972"/>
    <cellStyle name="SAPBEXexcGood3 17 2 5" xfId="46973"/>
    <cellStyle name="SAPBEXexcGood3 17 2 6" xfId="46974"/>
    <cellStyle name="SAPBEXexcGood3 17 2 7" xfId="46975"/>
    <cellStyle name="SAPBEXexcGood3 17 2 8" xfId="46976"/>
    <cellStyle name="SAPBEXexcGood3 17 2 9" xfId="46977"/>
    <cellStyle name="SAPBEXexcGood3 17 20" xfId="46978"/>
    <cellStyle name="SAPBEXexcGood3 17 21" xfId="46979"/>
    <cellStyle name="SAPBEXexcGood3 17 22" xfId="46980"/>
    <cellStyle name="SAPBEXexcGood3 17 23" xfId="46981"/>
    <cellStyle name="SAPBEXexcGood3 17 24" xfId="46982"/>
    <cellStyle name="SAPBEXexcGood3 17 25" xfId="46983"/>
    <cellStyle name="SAPBEXexcGood3 17 26" xfId="46984"/>
    <cellStyle name="SAPBEXexcGood3 17 27" xfId="46985"/>
    <cellStyle name="SAPBEXexcGood3 17 28" xfId="46986"/>
    <cellStyle name="SAPBEXexcGood3 17 29" xfId="46987"/>
    <cellStyle name="SAPBEXexcGood3 17 3" xfId="46988"/>
    <cellStyle name="SAPBEXexcGood3 17 30" xfId="46989"/>
    <cellStyle name="SAPBEXexcGood3 17 4" xfId="46990"/>
    <cellStyle name="SAPBEXexcGood3 17 5" xfId="46991"/>
    <cellStyle name="SAPBEXexcGood3 17 6" xfId="46992"/>
    <cellStyle name="SAPBEXexcGood3 17 7" xfId="46993"/>
    <cellStyle name="SAPBEXexcGood3 17 8" xfId="46994"/>
    <cellStyle name="SAPBEXexcGood3 17 9" xfId="46995"/>
    <cellStyle name="SAPBEXexcGood3 18" xfId="46996"/>
    <cellStyle name="SAPBEXexcGood3 18 10" xfId="46997"/>
    <cellStyle name="SAPBEXexcGood3 18 11" xfId="46998"/>
    <cellStyle name="SAPBEXexcGood3 18 12" xfId="46999"/>
    <cellStyle name="SAPBEXexcGood3 18 13" xfId="47000"/>
    <cellStyle name="SAPBEXexcGood3 18 14" xfId="47001"/>
    <cellStyle name="SAPBEXexcGood3 18 15" xfId="47002"/>
    <cellStyle name="SAPBEXexcGood3 18 16" xfId="47003"/>
    <cellStyle name="SAPBEXexcGood3 18 17" xfId="47004"/>
    <cellStyle name="SAPBEXexcGood3 18 18" xfId="47005"/>
    <cellStyle name="SAPBEXexcGood3 18 19" xfId="47006"/>
    <cellStyle name="SAPBEXexcGood3 18 2" xfId="47007"/>
    <cellStyle name="SAPBEXexcGood3 18 20" xfId="47008"/>
    <cellStyle name="SAPBEXexcGood3 18 21" xfId="47009"/>
    <cellStyle name="SAPBEXexcGood3 18 22" xfId="47010"/>
    <cellStyle name="SAPBEXexcGood3 18 23" xfId="47011"/>
    <cellStyle name="SAPBEXexcGood3 18 24" xfId="47012"/>
    <cellStyle name="SAPBEXexcGood3 18 25" xfId="47013"/>
    <cellStyle name="SAPBEXexcGood3 18 26" xfId="47014"/>
    <cellStyle name="SAPBEXexcGood3 18 27" xfId="47015"/>
    <cellStyle name="SAPBEXexcGood3 18 28" xfId="47016"/>
    <cellStyle name="SAPBEXexcGood3 18 29" xfId="47017"/>
    <cellStyle name="SAPBEXexcGood3 18 3" xfId="47018"/>
    <cellStyle name="SAPBEXexcGood3 18 4" xfId="47019"/>
    <cellStyle name="SAPBEXexcGood3 18 5" xfId="47020"/>
    <cellStyle name="SAPBEXexcGood3 18 6" xfId="47021"/>
    <cellStyle name="SAPBEXexcGood3 18 7" xfId="47022"/>
    <cellStyle name="SAPBEXexcGood3 18 8" xfId="47023"/>
    <cellStyle name="SAPBEXexcGood3 18 9" xfId="47024"/>
    <cellStyle name="SAPBEXexcGood3 19" xfId="47025"/>
    <cellStyle name="SAPBEXexcGood3 19 10" xfId="47026"/>
    <cellStyle name="SAPBEXexcGood3 19 11" xfId="47027"/>
    <cellStyle name="SAPBEXexcGood3 19 12" xfId="47028"/>
    <cellStyle name="SAPBEXexcGood3 19 13" xfId="47029"/>
    <cellStyle name="SAPBEXexcGood3 19 14" xfId="47030"/>
    <cellStyle name="SAPBEXexcGood3 19 15" xfId="47031"/>
    <cellStyle name="SAPBEXexcGood3 19 16" xfId="47032"/>
    <cellStyle name="SAPBEXexcGood3 19 17" xfId="47033"/>
    <cellStyle name="SAPBEXexcGood3 19 18" xfId="47034"/>
    <cellStyle name="SAPBEXexcGood3 19 19" xfId="47035"/>
    <cellStyle name="SAPBEXexcGood3 19 2" xfId="47036"/>
    <cellStyle name="SAPBEXexcGood3 19 20" xfId="47037"/>
    <cellStyle name="SAPBEXexcGood3 19 21" xfId="47038"/>
    <cellStyle name="SAPBEXexcGood3 19 22" xfId="47039"/>
    <cellStyle name="SAPBEXexcGood3 19 23" xfId="47040"/>
    <cellStyle name="SAPBEXexcGood3 19 24" xfId="47041"/>
    <cellStyle name="SAPBEXexcGood3 19 25" xfId="47042"/>
    <cellStyle name="SAPBEXexcGood3 19 26" xfId="47043"/>
    <cellStyle name="SAPBEXexcGood3 19 27" xfId="47044"/>
    <cellStyle name="SAPBEXexcGood3 19 28" xfId="47045"/>
    <cellStyle name="SAPBEXexcGood3 19 29" xfId="47046"/>
    <cellStyle name="SAPBEXexcGood3 19 3" xfId="47047"/>
    <cellStyle name="SAPBEXexcGood3 19 4" xfId="47048"/>
    <cellStyle name="SAPBEXexcGood3 19 5" xfId="47049"/>
    <cellStyle name="SAPBEXexcGood3 19 6" xfId="47050"/>
    <cellStyle name="SAPBEXexcGood3 19 7" xfId="47051"/>
    <cellStyle name="SAPBEXexcGood3 19 8" xfId="47052"/>
    <cellStyle name="SAPBEXexcGood3 19 9" xfId="47053"/>
    <cellStyle name="SAPBEXexcGood3 2" xfId="47054"/>
    <cellStyle name="SAPBEXexcGood3 2 10" xfId="47055"/>
    <cellStyle name="SAPBEXexcGood3 2 11" xfId="47056"/>
    <cellStyle name="SAPBEXexcGood3 2 12" xfId="47057"/>
    <cellStyle name="SAPBEXexcGood3 2 13" xfId="47058"/>
    <cellStyle name="SAPBEXexcGood3 2 14" xfId="47059"/>
    <cellStyle name="SAPBEXexcGood3 2 15" xfId="47060"/>
    <cellStyle name="SAPBEXexcGood3 2 16" xfId="47061"/>
    <cellStyle name="SAPBEXexcGood3 2 17" xfId="47062"/>
    <cellStyle name="SAPBEXexcGood3 2 18" xfId="47063"/>
    <cellStyle name="SAPBEXexcGood3 2 19" xfId="47064"/>
    <cellStyle name="SAPBEXexcGood3 2 2" xfId="47065"/>
    <cellStyle name="SAPBEXexcGood3 2 2 10" xfId="47066"/>
    <cellStyle name="SAPBEXexcGood3 2 2 11" xfId="47067"/>
    <cellStyle name="SAPBEXexcGood3 2 2 12" xfId="47068"/>
    <cellStyle name="SAPBEXexcGood3 2 2 13" xfId="47069"/>
    <cellStyle name="SAPBEXexcGood3 2 2 14" xfId="47070"/>
    <cellStyle name="SAPBEXexcGood3 2 2 15" xfId="47071"/>
    <cellStyle name="SAPBEXexcGood3 2 2 16" xfId="47072"/>
    <cellStyle name="SAPBEXexcGood3 2 2 17" xfId="47073"/>
    <cellStyle name="SAPBEXexcGood3 2 2 18" xfId="47074"/>
    <cellStyle name="SAPBEXexcGood3 2 2 19" xfId="47075"/>
    <cellStyle name="SAPBEXexcGood3 2 2 2" xfId="47076"/>
    <cellStyle name="SAPBEXexcGood3 2 2 2 10" xfId="47077"/>
    <cellStyle name="SAPBEXexcGood3 2 2 2 11" xfId="47078"/>
    <cellStyle name="SAPBEXexcGood3 2 2 2 12" xfId="47079"/>
    <cellStyle name="SAPBEXexcGood3 2 2 2 13" xfId="47080"/>
    <cellStyle name="SAPBEXexcGood3 2 2 2 14" xfId="47081"/>
    <cellStyle name="SAPBEXexcGood3 2 2 2 15" xfId="47082"/>
    <cellStyle name="SAPBEXexcGood3 2 2 2 16" xfId="47083"/>
    <cellStyle name="SAPBEXexcGood3 2 2 2 17" xfId="47084"/>
    <cellStyle name="SAPBEXexcGood3 2 2 2 18" xfId="47085"/>
    <cellStyle name="SAPBEXexcGood3 2 2 2 19" xfId="47086"/>
    <cellStyle name="SAPBEXexcGood3 2 2 2 2" xfId="47087"/>
    <cellStyle name="SAPBEXexcGood3 2 2 2 20" xfId="47088"/>
    <cellStyle name="SAPBEXexcGood3 2 2 2 21" xfId="47089"/>
    <cellStyle name="SAPBEXexcGood3 2 2 2 22" xfId="47090"/>
    <cellStyle name="SAPBEXexcGood3 2 2 2 23" xfId="47091"/>
    <cellStyle name="SAPBEXexcGood3 2 2 2 24" xfId="47092"/>
    <cellStyle name="SAPBEXexcGood3 2 2 2 25" xfId="47093"/>
    <cellStyle name="SAPBEXexcGood3 2 2 2 26" xfId="47094"/>
    <cellStyle name="SAPBEXexcGood3 2 2 2 27" xfId="47095"/>
    <cellStyle name="SAPBEXexcGood3 2 2 2 28" xfId="47096"/>
    <cellStyle name="SAPBEXexcGood3 2 2 2 29" xfId="47097"/>
    <cellStyle name="SAPBEXexcGood3 2 2 2 3" xfId="47098"/>
    <cellStyle name="SAPBEXexcGood3 2 2 2 4" xfId="47099"/>
    <cellStyle name="SAPBEXexcGood3 2 2 2 5" xfId="47100"/>
    <cellStyle name="SAPBEXexcGood3 2 2 2 6" xfId="47101"/>
    <cellStyle name="SAPBEXexcGood3 2 2 2 7" xfId="47102"/>
    <cellStyle name="SAPBEXexcGood3 2 2 2 8" xfId="47103"/>
    <cellStyle name="SAPBEXexcGood3 2 2 2 9" xfId="47104"/>
    <cellStyle name="SAPBEXexcGood3 2 2 20" xfId="47105"/>
    <cellStyle name="SAPBEXexcGood3 2 2 21" xfId="47106"/>
    <cellStyle name="SAPBEXexcGood3 2 2 22" xfId="47107"/>
    <cellStyle name="SAPBEXexcGood3 2 2 23" xfId="47108"/>
    <cellStyle name="SAPBEXexcGood3 2 2 24" xfId="47109"/>
    <cellStyle name="SAPBEXexcGood3 2 2 25" xfId="47110"/>
    <cellStyle name="SAPBEXexcGood3 2 2 26" xfId="47111"/>
    <cellStyle name="SAPBEXexcGood3 2 2 27" xfId="47112"/>
    <cellStyle name="SAPBEXexcGood3 2 2 28" xfId="47113"/>
    <cellStyle name="SAPBEXexcGood3 2 2 29" xfId="47114"/>
    <cellStyle name="SAPBEXexcGood3 2 2 3" xfId="47115"/>
    <cellStyle name="SAPBEXexcGood3 2 2 30" xfId="47116"/>
    <cellStyle name="SAPBEXexcGood3 2 2 4" xfId="47117"/>
    <cellStyle name="SAPBEXexcGood3 2 2 5" xfId="47118"/>
    <cellStyle name="SAPBEXexcGood3 2 2 6" xfId="47119"/>
    <cellStyle name="SAPBEXexcGood3 2 2 7" xfId="47120"/>
    <cellStyle name="SAPBEXexcGood3 2 2 8" xfId="47121"/>
    <cellStyle name="SAPBEXexcGood3 2 2 9" xfId="47122"/>
    <cellStyle name="SAPBEXexcGood3 2 20" xfId="47123"/>
    <cellStyle name="SAPBEXexcGood3 2 21" xfId="47124"/>
    <cellStyle name="SAPBEXexcGood3 2 22" xfId="47125"/>
    <cellStyle name="SAPBEXexcGood3 2 23" xfId="47126"/>
    <cellStyle name="SAPBEXexcGood3 2 24" xfId="47127"/>
    <cellStyle name="SAPBEXexcGood3 2 25" xfId="47128"/>
    <cellStyle name="SAPBEXexcGood3 2 26" xfId="47129"/>
    <cellStyle name="SAPBEXexcGood3 2 27" xfId="47130"/>
    <cellStyle name="SAPBEXexcGood3 2 28" xfId="47131"/>
    <cellStyle name="SAPBEXexcGood3 2 29" xfId="47132"/>
    <cellStyle name="SAPBEXexcGood3 2 3" xfId="47133"/>
    <cellStyle name="SAPBEXexcGood3 2 3 10" xfId="47134"/>
    <cellStyle name="SAPBEXexcGood3 2 3 11" xfId="47135"/>
    <cellStyle name="SAPBEXexcGood3 2 3 12" xfId="47136"/>
    <cellStyle name="SAPBEXexcGood3 2 3 13" xfId="47137"/>
    <cellStyle name="SAPBEXexcGood3 2 3 14" xfId="47138"/>
    <cellStyle name="SAPBEXexcGood3 2 3 15" xfId="47139"/>
    <cellStyle name="SAPBEXexcGood3 2 3 16" xfId="47140"/>
    <cellStyle name="SAPBEXexcGood3 2 3 17" xfId="47141"/>
    <cellStyle name="SAPBEXexcGood3 2 3 18" xfId="47142"/>
    <cellStyle name="SAPBEXexcGood3 2 3 19" xfId="47143"/>
    <cellStyle name="SAPBEXexcGood3 2 3 2" xfId="47144"/>
    <cellStyle name="SAPBEXexcGood3 2 3 20" xfId="47145"/>
    <cellStyle name="SAPBEXexcGood3 2 3 21" xfId="47146"/>
    <cellStyle name="SAPBEXexcGood3 2 3 22" xfId="47147"/>
    <cellStyle name="SAPBEXexcGood3 2 3 23" xfId="47148"/>
    <cellStyle name="SAPBEXexcGood3 2 3 24" xfId="47149"/>
    <cellStyle name="SAPBEXexcGood3 2 3 25" xfId="47150"/>
    <cellStyle name="SAPBEXexcGood3 2 3 26" xfId="47151"/>
    <cellStyle name="SAPBEXexcGood3 2 3 27" xfId="47152"/>
    <cellStyle name="SAPBEXexcGood3 2 3 28" xfId="47153"/>
    <cellStyle name="SAPBEXexcGood3 2 3 29" xfId="47154"/>
    <cellStyle name="SAPBEXexcGood3 2 3 3" xfId="47155"/>
    <cellStyle name="SAPBEXexcGood3 2 3 4" xfId="47156"/>
    <cellStyle name="SAPBEXexcGood3 2 3 5" xfId="47157"/>
    <cellStyle name="SAPBEXexcGood3 2 3 6" xfId="47158"/>
    <cellStyle name="SAPBEXexcGood3 2 3 7" xfId="47159"/>
    <cellStyle name="SAPBEXexcGood3 2 3 8" xfId="47160"/>
    <cellStyle name="SAPBEXexcGood3 2 3 9" xfId="47161"/>
    <cellStyle name="SAPBEXexcGood3 2 30" xfId="47162"/>
    <cellStyle name="SAPBEXexcGood3 2 31" xfId="47163"/>
    <cellStyle name="SAPBEXexcGood3 2 4" xfId="47164"/>
    <cellStyle name="SAPBEXexcGood3 2 5" xfId="47165"/>
    <cellStyle name="SAPBEXexcGood3 2 6" xfId="47166"/>
    <cellStyle name="SAPBEXexcGood3 2 7" xfId="47167"/>
    <cellStyle name="SAPBEXexcGood3 2 8" xfId="47168"/>
    <cellStyle name="SAPBEXexcGood3 2 9" xfId="47169"/>
    <cellStyle name="SAPBEXexcGood3 20" xfId="47170"/>
    <cellStyle name="SAPBEXexcGood3 20 10" xfId="47171"/>
    <cellStyle name="SAPBEXexcGood3 20 11" xfId="47172"/>
    <cellStyle name="SAPBEXexcGood3 20 12" xfId="47173"/>
    <cellStyle name="SAPBEXexcGood3 20 13" xfId="47174"/>
    <cellStyle name="SAPBEXexcGood3 20 14" xfId="47175"/>
    <cellStyle name="SAPBEXexcGood3 20 15" xfId="47176"/>
    <cellStyle name="SAPBEXexcGood3 20 16" xfId="47177"/>
    <cellStyle name="SAPBEXexcGood3 20 17" xfId="47178"/>
    <cellStyle name="SAPBEXexcGood3 20 18" xfId="47179"/>
    <cellStyle name="SAPBEXexcGood3 20 19" xfId="47180"/>
    <cellStyle name="SAPBEXexcGood3 20 2" xfId="47181"/>
    <cellStyle name="SAPBEXexcGood3 20 20" xfId="47182"/>
    <cellStyle name="SAPBEXexcGood3 20 21" xfId="47183"/>
    <cellStyle name="SAPBEXexcGood3 20 22" xfId="47184"/>
    <cellStyle name="SAPBEXexcGood3 20 23" xfId="47185"/>
    <cellStyle name="SAPBEXexcGood3 20 24" xfId="47186"/>
    <cellStyle name="SAPBEXexcGood3 20 25" xfId="47187"/>
    <cellStyle name="SAPBEXexcGood3 20 26" xfId="47188"/>
    <cellStyle name="SAPBEXexcGood3 20 27" xfId="47189"/>
    <cellStyle name="SAPBEXexcGood3 20 28" xfId="47190"/>
    <cellStyle name="SAPBEXexcGood3 20 29" xfId="47191"/>
    <cellStyle name="SAPBEXexcGood3 20 3" xfId="47192"/>
    <cellStyle name="SAPBEXexcGood3 20 4" xfId="47193"/>
    <cellStyle name="SAPBEXexcGood3 20 5" xfId="47194"/>
    <cellStyle name="SAPBEXexcGood3 20 6" xfId="47195"/>
    <cellStyle name="SAPBEXexcGood3 20 7" xfId="47196"/>
    <cellStyle name="SAPBEXexcGood3 20 8" xfId="47197"/>
    <cellStyle name="SAPBEXexcGood3 20 9" xfId="47198"/>
    <cellStyle name="SAPBEXexcGood3 21" xfId="47199"/>
    <cellStyle name="SAPBEXexcGood3 21 10" xfId="47200"/>
    <cellStyle name="SAPBEXexcGood3 21 11" xfId="47201"/>
    <cellStyle name="SAPBEXexcGood3 21 12" xfId="47202"/>
    <cellStyle name="SAPBEXexcGood3 21 13" xfId="47203"/>
    <cellStyle name="SAPBEXexcGood3 21 14" xfId="47204"/>
    <cellStyle name="SAPBEXexcGood3 21 15" xfId="47205"/>
    <cellStyle name="SAPBEXexcGood3 21 16" xfId="47206"/>
    <cellStyle name="SAPBEXexcGood3 21 17" xfId="47207"/>
    <cellStyle name="SAPBEXexcGood3 21 18" xfId="47208"/>
    <cellStyle name="SAPBEXexcGood3 21 19" xfId="47209"/>
    <cellStyle name="SAPBEXexcGood3 21 2" xfId="47210"/>
    <cellStyle name="SAPBEXexcGood3 21 20" xfId="47211"/>
    <cellStyle name="SAPBEXexcGood3 21 21" xfId="47212"/>
    <cellStyle name="SAPBEXexcGood3 21 22" xfId="47213"/>
    <cellStyle name="SAPBEXexcGood3 21 23" xfId="47214"/>
    <cellStyle name="SAPBEXexcGood3 21 24" xfId="47215"/>
    <cellStyle name="SAPBEXexcGood3 21 25" xfId="47216"/>
    <cellStyle name="SAPBEXexcGood3 21 26" xfId="47217"/>
    <cellStyle name="SAPBEXexcGood3 21 27" xfId="47218"/>
    <cellStyle name="SAPBEXexcGood3 21 28" xfId="47219"/>
    <cellStyle name="SAPBEXexcGood3 21 29" xfId="47220"/>
    <cellStyle name="SAPBEXexcGood3 21 3" xfId="47221"/>
    <cellStyle name="SAPBEXexcGood3 21 4" xfId="47222"/>
    <cellStyle name="SAPBEXexcGood3 21 5" xfId="47223"/>
    <cellStyle name="SAPBEXexcGood3 21 6" xfId="47224"/>
    <cellStyle name="SAPBEXexcGood3 21 7" xfId="47225"/>
    <cellStyle name="SAPBEXexcGood3 21 8" xfId="47226"/>
    <cellStyle name="SAPBEXexcGood3 21 9" xfId="47227"/>
    <cellStyle name="SAPBEXexcGood3 22" xfId="47228"/>
    <cellStyle name="SAPBEXexcGood3 22 10" xfId="47229"/>
    <cellStyle name="SAPBEXexcGood3 22 11" xfId="47230"/>
    <cellStyle name="SAPBEXexcGood3 22 12" xfId="47231"/>
    <cellStyle name="SAPBEXexcGood3 22 13" xfId="47232"/>
    <cellStyle name="SAPBEXexcGood3 22 14" xfId="47233"/>
    <cellStyle name="SAPBEXexcGood3 22 15" xfId="47234"/>
    <cellStyle name="SAPBEXexcGood3 22 16" xfId="47235"/>
    <cellStyle name="SAPBEXexcGood3 22 17" xfId="47236"/>
    <cellStyle name="SAPBEXexcGood3 22 18" xfId="47237"/>
    <cellStyle name="SAPBEXexcGood3 22 19" xfId="47238"/>
    <cellStyle name="SAPBEXexcGood3 22 2" xfId="47239"/>
    <cellStyle name="SAPBEXexcGood3 22 20" xfId="47240"/>
    <cellStyle name="SAPBEXexcGood3 22 21" xfId="47241"/>
    <cellStyle name="SAPBEXexcGood3 22 22" xfId="47242"/>
    <cellStyle name="SAPBEXexcGood3 22 23" xfId="47243"/>
    <cellStyle name="SAPBEXexcGood3 22 24" xfId="47244"/>
    <cellStyle name="SAPBEXexcGood3 22 25" xfId="47245"/>
    <cellStyle name="SAPBEXexcGood3 22 26" xfId="47246"/>
    <cellStyle name="SAPBEXexcGood3 22 27" xfId="47247"/>
    <cellStyle name="SAPBEXexcGood3 22 28" xfId="47248"/>
    <cellStyle name="SAPBEXexcGood3 22 29" xfId="47249"/>
    <cellStyle name="SAPBEXexcGood3 22 3" xfId="47250"/>
    <cellStyle name="SAPBEXexcGood3 22 4" xfId="47251"/>
    <cellStyle name="SAPBEXexcGood3 22 5" xfId="47252"/>
    <cellStyle name="SAPBEXexcGood3 22 6" xfId="47253"/>
    <cellStyle name="SAPBEXexcGood3 22 7" xfId="47254"/>
    <cellStyle name="SAPBEXexcGood3 22 8" xfId="47255"/>
    <cellStyle name="SAPBEXexcGood3 22 9" xfId="47256"/>
    <cellStyle name="SAPBEXexcGood3 23" xfId="47257"/>
    <cellStyle name="SAPBEXexcGood3 23 10" xfId="47258"/>
    <cellStyle name="SAPBEXexcGood3 23 11" xfId="47259"/>
    <cellStyle name="SAPBEXexcGood3 23 12" xfId="47260"/>
    <cellStyle name="SAPBEXexcGood3 23 13" xfId="47261"/>
    <cellStyle name="SAPBEXexcGood3 23 14" xfId="47262"/>
    <cellStyle name="SAPBEXexcGood3 23 15" xfId="47263"/>
    <cellStyle name="SAPBEXexcGood3 23 16" xfId="47264"/>
    <cellStyle name="SAPBEXexcGood3 23 17" xfId="47265"/>
    <cellStyle name="SAPBEXexcGood3 23 18" xfId="47266"/>
    <cellStyle name="SAPBEXexcGood3 23 19" xfId="47267"/>
    <cellStyle name="SAPBEXexcGood3 23 2" xfId="47268"/>
    <cellStyle name="SAPBEXexcGood3 23 20" xfId="47269"/>
    <cellStyle name="SAPBEXexcGood3 23 21" xfId="47270"/>
    <cellStyle name="SAPBEXexcGood3 23 22" xfId="47271"/>
    <cellStyle name="SAPBEXexcGood3 23 23" xfId="47272"/>
    <cellStyle name="SAPBEXexcGood3 23 24" xfId="47273"/>
    <cellStyle name="SAPBEXexcGood3 23 25" xfId="47274"/>
    <cellStyle name="SAPBEXexcGood3 23 26" xfId="47275"/>
    <cellStyle name="SAPBEXexcGood3 23 27" xfId="47276"/>
    <cellStyle name="SAPBEXexcGood3 23 28" xfId="47277"/>
    <cellStyle name="SAPBEXexcGood3 23 29" xfId="47278"/>
    <cellStyle name="SAPBEXexcGood3 23 3" xfId="47279"/>
    <cellStyle name="SAPBEXexcGood3 23 4" xfId="47280"/>
    <cellStyle name="SAPBEXexcGood3 23 5" xfId="47281"/>
    <cellStyle name="SAPBEXexcGood3 23 6" xfId="47282"/>
    <cellStyle name="SAPBEXexcGood3 23 7" xfId="47283"/>
    <cellStyle name="SAPBEXexcGood3 23 8" xfId="47284"/>
    <cellStyle name="SAPBEXexcGood3 23 9" xfId="47285"/>
    <cellStyle name="SAPBEXexcGood3 24" xfId="47286"/>
    <cellStyle name="SAPBEXexcGood3 24 10" xfId="47287"/>
    <cellStyle name="SAPBEXexcGood3 24 11" xfId="47288"/>
    <cellStyle name="SAPBEXexcGood3 24 12" xfId="47289"/>
    <cellStyle name="SAPBEXexcGood3 24 13" xfId="47290"/>
    <cellStyle name="SAPBEXexcGood3 24 14" xfId="47291"/>
    <cellStyle name="SAPBEXexcGood3 24 15" xfId="47292"/>
    <cellStyle name="SAPBEXexcGood3 24 16" xfId="47293"/>
    <cellStyle name="SAPBEXexcGood3 24 17" xfId="47294"/>
    <cellStyle name="SAPBEXexcGood3 24 18" xfId="47295"/>
    <cellStyle name="SAPBEXexcGood3 24 19" xfId="47296"/>
    <cellStyle name="SAPBEXexcGood3 24 2" xfId="47297"/>
    <cellStyle name="SAPBEXexcGood3 24 20" xfId="47298"/>
    <cellStyle name="SAPBEXexcGood3 24 21" xfId="47299"/>
    <cellStyle name="SAPBEXexcGood3 24 22" xfId="47300"/>
    <cellStyle name="SAPBEXexcGood3 24 23" xfId="47301"/>
    <cellStyle name="SAPBEXexcGood3 24 24" xfId="47302"/>
    <cellStyle name="SAPBEXexcGood3 24 25" xfId="47303"/>
    <cellStyle name="SAPBEXexcGood3 24 26" xfId="47304"/>
    <cellStyle name="SAPBEXexcGood3 24 27" xfId="47305"/>
    <cellStyle name="SAPBEXexcGood3 24 28" xfId="47306"/>
    <cellStyle name="SAPBEXexcGood3 24 29" xfId="47307"/>
    <cellStyle name="SAPBEXexcGood3 24 3" xfId="47308"/>
    <cellStyle name="SAPBEXexcGood3 24 4" xfId="47309"/>
    <cellStyle name="SAPBEXexcGood3 24 5" xfId="47310"/>
    <cellStyle name="SAPBEXexcGood3 24 6" xfId="47311"/>
    <cellStyle name="SAPBEXexcGood3 24 7" xfId="47312"/>
    <cellStyle name="SAPBEXexcGood3 24 8" xfId="47313"/>
    <cellStyle name="SAPBEXexcGood3 24 9" xfId="47314"/>
    <cellStyle name="SAPBEXexcGood3 25" xfId="47315"/>
    <cellStyle name="SAPBEXexcGood3 26" xfId="47316"/>
    <cellStyle name="SAPBEXexcGood3 27" xfId="47317"/>
    <cellStyle name="SAPBEXexcGood3 28" xfId="47318"/>
    <cellStyle name="SAPBEXexcGood3 29" xfId="47319"/>
    <cellStyle name="SAPBEXexcGood3 3" xfId="47320"/>
    <cellStyle name="SAPBEXexcGood3 3 10" xfId="47321"/>
    <cellStyle name="SAPBEXexcGood3 3 11" xfId="47322"/>
    <cellStyle name="SAPBEXexcGood3 3 12" xfId="47323"/>
    <cellStyle name="SAPBEXexcGood3 3 13" xfId="47324"/>
    <cellStyle name="SAPBEXexcGood3 3 14" xfId="47325"/>
    <cellStyle name="SAPBEXexcGood3 3 15" xfId="47326"/>
    <cellStyle name="SAPBEXexcGood3 3 16" xfId="47327"/>
    <cellStyle name="SAPBEXexcGood3 3 17" xfId="47328"/>
    <cellStyle name="SAPBEXexcGood3 3 18" xfId="47329"/>
    <cellStyle name="SAPBEXexcGood3 3 19" xfId="47330"/>
    <cellStyle name="SAPBEXexcGood3 3 2" xfId="47331"/>
    <cellStyle name="SAPBEXexcGood3 3 2 10" xfId="47332"/>
    <cellStyle name="SAPBEXexcGood3 3 2 11" xfId="47333"/>
    <cellStyle name="SAPBEXexcGood3 3 2 12" xfId="47334"/>
    <cellStyle name="SAPBEXexcGood3 3 2 13" xfId="47335"/>
    <cellStyle name="SAPBEXexcGood3 3 2 14" xfId="47336"/>
    <cellStyle name="SAPBEXexcGood3 3 2 15" xfId="47337"/>
    <cellStyle name="SAPBEXexcGood3 3 2 16" xfId="47338"/>
    <cellStyle name="SAPBEXexcGood3 3 2 17" xfId="47339"/>
    <cellStyle name="SAPBEXexcGood3 3 2 18" xfId="47340"/>
    <cellStyle name="SAPBEXexcGood3 3 2 19" xfId="47341"/>
    <cellStyle name="SAPBEXexcGood3 3 2 2" xfId="47342"/>
    <cellStyle name="SAPBEXexcGood3 3 2 20" xfId="47343"/>
    <cellStyle name="SAPBEXexcGood3 3 2 21" xfId="47344"/>
    <cellStyle name="SAPBEXexcGood3 3 2 22" xfId="47345"/>
    <cellStyle name="SAPBEXexcGood3 3 2 23" xfId="47346"/>
    <cellStyle name="SAPBEXexcGood3 3 2 24" xfId="47347"/>
    <cellStyle name="SAPBEXexcGood3 3 2 25" xfId="47348"/>
    <cellStyle name="SAPBEXexcGood3 3 2 26" xfId="47349"/>
    <cellStyle name="SAPBEXexcGood3 3 2 27" xfId="47350"/>
    <cellStyle name="SAPBEXexcGood3 3 2 28" xfId="47351"/>
    <cellStyle name="SAPBEXexcGood3 3 2 29" xfId="47352"/>
    <cellStyle name="SAPBEXexcGood3 3 2 3" xfId="47353"/>
    <cellStyle name="SAPBEXexcGood3 3 2 4" xfId="47354"/>
    <cellStyle name="SAPBEXexcGood3 3 2 5" xfId="47355"/>
    <cellStyle name="SAPBEXexcGood3 3 2 6" xfId="47356"/>
    <cellStyle name="SAPBEXexcGood3 3 2 7" xfId="47357"/>
    <cellStyle name="SAPBEXexcGood3 3 2 8" xfId="47358"/>
    <cellStyle name="SAPBEXexcGood3 3 2 9" xfId="47359"/>
    <cellStyle name="SAPBEXexcGood3 3 20" xfId="47360"/>
    <cellStyle name="SAPBEXexcGood3 3 21" xfId="47361"/>
    <cellStyle name="SAPBEXexcGood3 3 22" xfId="47362"/>
    <cellStyle name="SAPBEXexcGood3 3 23" xfId="47363"/>
    <cellStyle name="SAPBEXexcGood3 3 24" xfId="47364"/>
    <cellStyle name="SAPBEXexcGood3 3 25" xfId="47365"/>
    <cellStyle name="SAPBEXexcGood3 3 26" xfId="47366"/>
    <cellStyle name="SAPBEXexcGood3 3 27" xfId="47367"/>
    <cellStyle name="SAPBEXexcGood3 3 28" xfId="47368"/>
    <cellStyle name="SAPBEXexcGood3 3 29" xfId="47369"/>
    <cellStyle name="SAPBEXexcGood3 3 3" xfId="47370"/>
    <cellStyle name="SAPBEXexcGood3 3 3 10" xfId="47371"/>
    <cellStyle name="SAPBEXexcGood3 3 3 11" xfId="47372"/>
    <cellStyle name="SAPBEXexcGood3 3 3 12" xfId="47373"/>
    <cellStyle name="SAPBEXexcGood3 3 3 13" xfId="47374"/>
    <cellStyle name="SAPBEXexcGood3 3 3 14" xfId="47375"/>
    <cellStyle name="SAPBEXexcGood3 3 3 15" xfId="47376"/>
    <cellStyle name="SAPBEXexcGood3 3 3 16" xfId="47377"/>
    <cellStyle name="SAPBEXexcGood3 3 3 17" xfId="47378"/>
    <cellStyle name="SAPBEXexcGood3 3 3 18" xfId="47379"/>
    <cellStyle name="SAPBEXexcGood3 3 3 19" xfId="47380"/>
    <cellStyle name="SAPBEXexcGood3 3 3 2" xfId="47381"/>
    <cellStyle name="SAPBEXexcGood3 3 3 20" xfId="47382"/>
    <cellStyle name="SAPBEXexcGood3 3 3 21" xfId="47383"/>
    <cellStyle name="SAPBEXexcGood3 3 3 22" xfId="47384"/>
    <cellStyle name="SAPBEXexcGood3 3 3 23" xfId="47385"/>
    <cellStyle name="SAPBEXexcGood3 3 3 24" xfId="47386"/>
    <cellStyle name="SAPBEXexcGood3 3 3 25" xfId="47387"/>
    <cellStyle name="SAPBEXexcGood3 3 3 26" xfId="47388"/>
    <cellStyle name="SAPBEXexcGood3 3 3 27" xfId="47389"/>
    <cellStyle name="SAPBEXexcGood3 3 3 28" xfId="47390"/>
    <cellStyle name="SAPBEXexcGood3 3 3 29" xfId="47391"/>
    <cellStyle name="SAPBEXexcGood3 3 3 3" xfId="47392"/>
    <cellStyle name="SAPBEXexcGood3 3 3 4" xfId="47393"/>
    <cellStyle name="SAPBEXexcGood3 3 3 5" xfId="47394"/>
    <cellStyle name="SAPBEXexcGood3 3 3 6" xfId="47395"/>
    <cellStyle name="SAPBEXexcGood3 3 3 7" xfId="47396"/>
    <cellStyle name="SAPBEXexcGood3 3 3 8" xfId="47397"/>
    <cellStyle name="SAPBEXexcGood3 3 3 9" xfId="47398"/>
    <cellStyle name="SAPBEXexcGood3 3 30" xfId="47399"/>
    <cellStyle name="SAPBEXexcGood3 3 31" xfId="47400"/>
    <cellStyle name="SAPBEXexcGood3 3 4" xfId="47401"/>
    <cellStyle name="SAPBEXexcGood3 3 5" xfId="47402"/>
    <cellStyle name="SAPBEXexcGood3 3 6" xfId="47403"/>
    <cellStyle name="SAPBEXexcGood3 3 7" xfId="47404"/>
    <cellStyle name="SAPBEXexcGood3 3 8" xfId="47405"/>
    <cellStyle name="SAPBEXexcGood3 3 9" xfId="47406"/>
    <cellStyle name="SAPBEXexcGood3 30" xfId="47407"/>
    <cellStyle name="SAPBEXexcGood3 31" xfId="47408"/>
    <cellStyle name="SAPBEXexcGood3 32" xfId="47409"/>
    <cellStyle name="SAPBEXexcGood3 33" xfId="47410"/>
    <cellStyle name="SAPBEXexcGood3 34" xfId="47411"/>
    <cellStyle name="SAPBEXexcGood3 35" xfId="47412"/>
    <cellStyle name="SAPBEXexcGood3 36" xfId="47413"/>
    <cellStyle name="SAPBEXexcGood3 37" xfId="47414"/>
    <cellStyle name="SAPBEXexcGood3 38" xfId="47415"/>
    <cellStyle name="SAPBEXexcGood3 39" xfId="47416"/>
    <cellStyle name="SAPBEXexcGood3 4" xfId="47417"/>
    <cellStyle name="SAPBEXexcGood3 4 10" xfId="47418"/>
    <cellStyle name="SAPBEXexcGood3 4 11" xfId="47419"/>
    <cellStyle name="SAPBEXexcGood3 4 12" xfId="47420"/>
    <cellStyle name="SAPBEXexcGood3 4 13" xfId="47421"/>
    <cellStyle name="SAPBEXexcGood3 4 14" xfId="47422"/>
    <cellStyle name="SAPBEXexcGood3 4 15" xfId="47423"/>
    <cellStyle name="SAPBEXexcGood3 4 16" xfId="47424"/>
    <cellStyle name="SAPBEXexcGood3 4 17" xfId="47425"/>
    <cellStyle name="SAPBEXexcGood3 4 18" xfId="47426"/>
    <cellStyle name="SAPBEXexcGood3 4 19" xfId="47427"/>
    <cellStyle name="SAPBEXexcGood3 4 2" xfId="47428"/>
    <cellStyle name="SAPBEXexcGood3 4 2 10" xfId="47429"/>
    <cellStyle name="SAPBEXexcGood3 4 2 11" xfId="47430"/>
    <cellStyle name="SAPBEXexcGood3 4 2 12" xfId="47431"/>
    <cellStyle name="SAPBEXexcGood3 4 2 13" xfId="47432"/>
    <cellStyle name="SAPBEXexcGood3 4 2 14" xfId="47433"/>
    <cellStyle name="SAPBEXexcGood3 4 2 15" xfId="47434"/>
    <cellStyle name="SAPBEXexcGood3 4 2 16" xfId="47435"/>
    <cellStyle name="SAPBEXexcGood3 4 2 17" xfId="47436"/>
    <cellStyle name="SAPBEXexcGood3 4 2 18" xfId="47437"/>
    <cellStyle name="SAPBEXexcGood3 4 2 19" xfId="47438"/>
    <cellStyle name="SAPBEXexcGood3 4 2 2" xfId="47439"/>
    <cellStyle name="SAPBEXexcGood3 4 2 20" xfId="47440"/>
    <cellStyle name="SAPBEXexcGood3 4 2 21" xfId="47441"/>
    <cellStyle name="SAPBEXexcGood3 4 2 22" xfId="47442"/>
    <cellStyle name="SAPBEXexcGood3 4 2 23" xfId="47443"/>
    <cellStyle name="SAPBEXexcGood3 4 2 24" xfId="47444"/>
    <cellStyle name="SAPBEXexcGood3 4 2 25" xfId="47445"/>
    <cellStyle name="SAPBEXexcGood3 4 2 26" xfId="47446"/>
    <cellStyle name="SAPBEXexcGood3 4 2 27" xfId="47447"/>
    <cellStyle name="SAPBEXexcGood3 4 2 28" xfId="47448"/>
    <cellStyle name="SAPBEXexcGood3 4 2 29" xfId="47449"/>
    <cellStyle name="SAPBEXexcGood3 4 2 3" xfId="47450"/>
    <cellStyle name="SAPBEXexcGood3 4 2 4" xfId="47451"/>
    <cellStyle name="SAPBEXexcGood3 4 2 5" xfId="47452"/>
    <cellStyle name="SAPBEXexcGood3 4 2 6" xfId="47453"/>
    <cellStyle name="SAPBEXexcGood3 4 2 7" xfId="47454"/>
    <cellStyle name="SAPBEXexcGood3 4 2 8" xfId="47455"/>
    <cellStyle name="SAPBEXexcGood3 4 2 9" xfId="47456"/>
    <cellStyle name="SAPBEXexcGood3 4 20" xfId="47457"/>
    <cellStyle name="SAPBEXexcGood3 4 21" xfId="47458"/>
    <cellStyle name="SAPBEXexcGood3 4 22" xfId="47459"/>
    <cellStyle name="SAPBEXexcGood3 4 23" xfId="47460"/>
    <cellStyle name="SAPBEXexcGood3 4 24" xfId="47461"/>
    <cellStyle name="SAPBEXexcGood3 4 25" xfId="47462"/>
    <cellStyle name="SAPBEXexcGood3 4 26" xfId="47463"/>
    <cellStyle name="SAPBEXexcGood3 4 27" xfId="47464"/>
    <cellStyle name="SAPBEXexcGood3 4 28" xfId="47465"/>
    <cellStyle name="SAPBEXexcGood3 4 29" xfId="47466"/>
    <cellStyle name="SAPBEXexcGood3 4 3" xfId="47467"/>
    <cellStyle name="SAPBEXexcGood3 4 3 10" xfId="47468"/>
    <cellStyle name="SAPBEXexcGood3 4 3 11" xfId="47469"/>
    <cellStyle name="SAPBEXexcGood3 4 3 12" xfId="47470"/>
    <cellStyle name="SAPBEXexcGood3 4 3 13" xfId="47471"/>
    <cellStyle name="SAPBEXexcGood3 4 3 14" xfId="47472"/>
    <cellStyle name="SAPBEXexcGood3 4 3 15" xfId="47473"/>
    <cellStyle name="SAPBEXexcGood3 4 3 16" xfId="47474"/>
    <cellStyle name="SAPBEXexcGood3 4 3 17" xfId="47475"/>
    <cellStyle name="SAPBEXexcGood3 4 3 18" xfId="47476"/>
    <cellStyle name="SAPBEXexcGood3 4 3 19" xfId="47477"/>
    <cellStyle name="SAPBEXexcGood3 4 3 2" xfId="47478"/>
    <cellStyle name="SAPBEXexcGood3 4 3 20" xfId="47479"/>
    <cellStyle name="SAPBEXexcGood3 4 3 21" xfId="47480"/>
    <cellStyle name="SAPBEXexcGood3 4 3 22" xfId="47481"/>
    <cellStyle name="SAPBEXexcGood3 4 3 23" xfId="47482"/>
    <cellStyle name="SAPBEXexcGood3 4 3 24" xfId="47483"/>
    <cellStyle name="SAPBEXexcGood3 4 3 25" xfId="47484"/>
    <cellStyle name="SAPBEXexcGood3 4 3 26" xfId="47485"/>
    <cellStyle name="SAPBEXexcGood3 4 3 27" xfId="47486"/>
    <cellStyle name="SAPBEXexcGood3 4 3 28" xfId="47487"/>
    <cellStyle name="SAPBEXexcGood3 4 3 29" xfId="47488"/>
    <cellStyle name="SAPBEXexcGood3 4 3 3" xfId="47489"/>
    <cellStyle name="SAPBEXexcGood3 4 3 4" xfId="47490"/>
    <cellStyle name="SAPBEXexcGood3 4 3 5" xfId="47491"/>
    <cellStyle name="SAPBEXexcGood3 4 3 6" xfId="47492"/>
    <cellStyle name="SAPBEXexcGood3 4 3 7" xfId="47493"/>
    <cellStyle name="SAPBEXexcGood3 4 3 8" xfId="47494"/>
    <cellStyle name="SAPBEXexcGood3 4 3 9" xfId="47495"/>
    <cellStyle name="SAPBEXexcGood3 4 30" xfId="47496"/>
    <cellStyle name="SAPBEXexcGood3 4 31" xfId="47497"/>
    <cellStyle name="SAPBEXexcGood3 4 4" xfId="47498"/>
    <cellStyle name="SAPBEXexcGood3 4 5" xfId="47499"/>
    <cellStyle name="SAPBEXexcGood3 4 6" xfId="47500"/>
    <cellStyle name="SAPBEXexcGood3 4 7" xfId="47501"/>
    <cellStyle name="SAPBEXexcGood3 4 8" xfId="47502"/>
    <cellStyle name="SAPBEXexcGood3 4 9" xfId="47503"/>
    <cellStyle name="SAPBEXexcGood3 40" xfId="47504"/>
    <cellStyle name="SAPBEXexcGood3 41" xfId="47505"/>
    <cellStyle name="SAPBEXexcGood3 42" xfId="47506"/>
    <cellStyle name="SAPBEXexcGood3 43" xfId="47507"/>
    <cellStyle name="SAPBEXexcGood3 44" xfId="47508"/>
    <cellStyle name="SAPBEXexcGood3 5" xfId="47509"/>
    <cellStyle name="SAPBEXexcGood3 5 10" xfId="47510"/>
    <cellStyle name="SAPBEXexcGood3 5 11" xfId="47511"/>
    <cellStyle name="SAPBEXexcGood3 5 12" xfId="47512"/>
    <cellStyle name="SAPBEXexcGood3 5 13" xfId="47513"/>
    <cellStyle name="SAPBEXexcGood3 5 14" xfId="47514"/>
    <cellStyle name="SAPBEXexcGood3 5 15" xfId="47515"/>
    <cellStyle name="SAPBEXexcGood3 5 16" xfId="47516"/>
    <cellStyle name="SAPBEXexcGood3 5 17" xfId="47517"/>
    <cellStyle name="SAPBEXexcGood3 5 18" xfId="47518"/>
    <cellStyle name="SAPBEXexcGood3 5 19" xfId="47519"/>
    <cellStyle name="SAPBEXexcGood3 5 2" xfId="47520"/>
    <cellStyle name="SAPBEXexcGood3 5 2 10" xfId="47521"/>
    <cellStyle name="SAPBEXexcGood3 5 2 11" xfId="47522"/>
    <cellStyle name="SAPBEXexcGood3 5 2 12" xfId="47523"/>
    <cellStyle name="SAPBEXexcGood3 5 2 13" xfId="47524"/>
    <cellStyle name="SAPBEXexcGood3 5 2 14" xfId="47525"/>
    <cellStyle name="SAPBEXexcGood3 5 2 15" xfId="47526"/>
    <cellStyle name="SAPBEXexcGood3 5 2 16" xfId="47527"/>
    <cellStyle name="SAPBEXexcGood3 5 2 17" xfId="47528"/>
    <cellStyle name="SAPBEXexcGood3 5 2 18" xfId="47529"/>
    <cellStyle name="SAPBEXexcGood3 5 2 19" xfId="47530"/>
    <cellStyle name="SAPBEXexcGood3 5 2 2" xfId="47531"/>
    <cellStyle name="SAPBEXexcGood3 5 2 20" xfId="47532"/>
    <cellStyle name="SAPBEXexcGood3 5 2 21" xfId="47533"/>
    <cellStyle name="SAPBEXexcGood3 5 2 22" xfId="47534"/>
    <cellStyle name="SAPBEXexcGood3 5 2 23" xfId="47535"/>
    <cellStyle name="SAPBEXexcGood3 5 2 24" xfId="47536"/>
    <cellStyle name="SAPBEXexcGood3 5 2 25" xfId="47537"/>
    <cellStyle name="SAPBEXexcGood3 5 2 26" xfId="47538"/>
    <cellStyle name="SAPBEXexcGood3 5 2 27" xfId="47539"/>
    <cellStyle name="SAPBEXexcGood3 5 2 28" xfId="47540"/>
    <cellStyle name="SAPBEXexcGood3 5 2 29" xfId="47541"/>
    <cellStyle name="SAPBEXexcGood3 5 2 3" xfId="47542"/>
    <cellStyle name="SAPBEXexcGood3 5 2 4" xfId="47543"/>
    <cellStyle name="SAPBEXexcGood3 5 2 5" xfId="47544"/>
    <cellStyle name="SAPBEXexcGood3 5 2 6" xfId="47545"/>
    <cellStyle name="SAPBEXexcGood3 5 2 7" xfId="47546"/>
    <cellStyle name="SAPBEXexcGood3 5 2 8" xfId="47547"/>
    <cellStyle name="SAPBEXexcGood3 5 2 9" xfId="47548"/>
    <cellStyle name="SAPBEXexcGood3 5 20" xfId="47549"/>
    <cellStyle name="SAPBEXexcGood3 5 21" xfId="47550"/>
    <cellStyle name="SAPBEXexcGood3 5 22" xfId="47551"/>
    <cellStyle name="SAPBEXexcGood3 5 23" xfId="47552"/>
    <cellStyle name="SAPBEXexcGood3 5 24" xfId="47553"/>
    <cellStyle name="SAPBEXexcGood3 5 25" xfId="47554"/>
    <cellStyle name="SAPBEXexcGood3 5 26" xfId="47555"/>
    <cellStyle name="SAPBEXexcGood3 5 27" xfId="47556"/>
    <cellStyle name="SAPBEXexcGood3 5 28" xfId="47557"/>
    <cellStyle name="SAPBEXexcGood3 5 29" xfId="47558"/>
    <cellStyle name="SAPBEXexcGood3 5 3" xfId="47559"/>
    <cellStyle name="SAPBEXexcGood3 5 30" xfId="47560"/>
    <cellStyle name="SAPBEXexcGood3 5 4" xfId="47561"/>
    <cellStyle name="SAPBEXexcGood3 5 5" xfId="47562"/>
    <cellStyle name="SAPBEXexcGood3 5 6" xfId="47563"/>
    <cellStyle name="SAPBEXexcGood3 5 7" xfId="47564"/>
    <cellStyle name="SAPBEXexcGood3 5 8" xfId="47565"/>
    <cellStyle name="SAPBEXexcGood3 5 9" xfId="47566"/>
    <cellStyle name="SAPBEXexcGood3 6" xfId="47567"/>
    <cellStyle name="SAPBEXexcGood3 6 10" xfId="47568"/>
    <cellStyle name="SAPBEXexcGood3 6 11" xfId="47569"/>
    <cellStyle name="SAPBEXexcGood3 6 12" xfId="47570"/>
    <cellStyle name="SAPBEXexcGood3 6 13" xfId="47571"/>
    <cellStyle name="SAPBEXexcGood3 6 14" xfId="47572"/>
    <cellStyle name="SAPBEXexcGood3 6 15" xfId="47573"/>
    <cellStyle name="SAPBEXexcGood3 6 16" xfId="47574"/>
    <cellStyle name="SAPBEXexcGood3 6 17" xfId="47575"/>
    <cellStyle name="SAPBEXexcGood3 6 18" xfId="47576"/>
    <cellStyle name="SAPBEXexcGood3 6 19" xfId="47577"/>
    <cellStyle name="SAPBEXexcGood3 6 2" xfId="47578"/>
    <cellStyle name="SAPBEXexcGood3 6 2 10" xfId="47579"/>
    <cellStyle name="SAPBEXexcGood3 6 2 11" xfId="47580"/>
    <cellStyle name="SAPBEXexcGood3 6 2 12" xfId="47581"/>
    <cellStyle name="SAPBEXexcGood3 6 2 13" xfId="47582"/>
    <cellStyle name="SAPBEXexcGood3 6 2 14" xfId="47583"/>
    <cellStyle name="SAPBEXexcGood3 6 2 15" xfId="47584"/>
    <cellStyle name="SAPBEXexcGood3 6 2 16" xfId="47585"/>
    <cellStyle name="SAPBEXexcGood3 6 2 17" xfId="47586"/>
    <cellStyle name="SAPBEXexcGood3 6 2 18" xfId="47587"/>
    <cellStyle name="SAPBEXexcGood3 6 2 19" xfId="47588"/>
    <cellStyle name="SAPBEXexcGood3 6 2 2" xfId="47589"/>
    <cellStyle name="SAPBEXexcGood3 6 2 20" xfId="47590"/>
    <cellStyle name="SAPBEXexcGood3 6 2 21" xfId="47591"/>
    <cellStyle name="SAPBEXexcGood3 6 2 22" xfId="47592"/>
    <cellStyle name="SAPBEXexcGood3 6 2 23" xfId="47593"/>
    <cellStyle name="SAPBEXexcGood3 6 2 24" xfId="47594"/>
    <cellStyle name="SAPBEXexcGood3 6 2 25" xfId="47595"/>
    <cellStyle name="SAPBEXexcGood3 6 2 26" xfId="47596"/>
    <cellStyle name="SAPBEXexcGood3 6 2 27" xfId="47597"/>
    <cellStyle name="SAPBEXexcGood3 6 2 28" xfId="47598"/>
    <cellStyle name="SAPBEXexcGood3 6 2 29" xfId="47599"/>
    <cellStyle name="SAPBEXexcGood3 6 2 3" xfId="47600"/>
    <cellStyle name="SAPBEXexcGood3 6 2 4" xfId="47601"/>
    <cellStyle name="SAPBEXexcGood3 6 2 5" xfId="47602"/>
    <cellStyle name="SAPBEXexcGood3 6 2 6" xfId="47603"/>
    <cellStyle name="SAPBEXexcGood3 6 2 7" xfId="47604"/>
    <cellStyle name="SAPBEXexcGood3 6 2 8" xfId="47605"/>
    <cellStyle name="SAPBEXexcGood3 6 2 9" xfId="47606"/>
    <cellStyle name="SAPBEXexcGood3 6 20" xfId="47607"/>
    <cellStyle name="SAPBEXexcGood3 6 21" xfId="47608"/>
    <cellStyle name="SAPBEXexcGood3 6 22" xfId="47609"/>
    <cellStyle name="SAPBEXexcGood3 6 23" xfId="47610"/>
    <cellStyle name="SAPBEXexcGood3 6 24" xfId="47611"/>
    <cellStyle name="SAPBEXexcGood3 6 25" xfId="47612"/>
    <cellStyle name="SAPBEXexcGood3 6 26" xfId="47613"/>
    <cellStyle name="SAPBEXexcGood3 6 27" xfId="47614"/>
    <cellStyle name="SAPBEXexcGood3 6 28" xfId="47615"/>
    <cellStyle name="SAPBEXexcGood3 6 29" xfId="47616"/>
    <cellStyle name="SAPBEXexcGood3 6 3" xfId="47617"/>
    <cellStyle name="SAPBEXexcGood3 6 30" xfId="47618"/>
    <cellStyle name="SAPBEXexcGood3 6 4" xfId="47619"/>
    <cellStyle name="SAPBEXexcGood3 6 5" xfId="47620"/>
    <cellStyle name="SAPBEXexcGood3 6 6" xfId="47621"/>
    <cellStyle name="SAPBEXexcGood3 6 7" xfId="47622"/>
    <cellStyle name="SAPBEXexcGood3 6 8" xfId="47623"/>
    <cellStyle name="SAPBEXexcGood3 6 9" xfId="47624"/>
    <cellStyle name="SAPBEXexcGood3 7" xfId="47625"/>
    <cellStyle name="SAPBEXexcGood3 7 10" xfId="47626"/>
    <cellStyle name="SAPBEXexcGood3 7 11" xfId="47627"/>
    <cellStyle name="SAPBEXexcGood3 7 12" xfId="47628"/>
    <cellStyle name="SAPBEXexcGood3 7 13" xfId="47629"/>
    <cellStyle name="SAPBEXexcGood3 7 14" xfId="47630"/>
    <cellStyle name="SAPBEXexcGood3 7 15" xfId="47631"/>
    <cellStyle name="SAPBEXexcGood3 7 16" xfId="47632"/>
    <cellStyle name="SAPBEXexcGood3 7 17" xfId="47633"/>
    <cellStyle name="SAPBEXexcGood3 7 18" xfId="47634"/>
    <cellStyle name="SAPBEXexcGood3 7 19" xfId="47635"/>
    <cellStyle name="SAPBEXexcGood3 7 2" xfId="47636"/>
    <cellStyle name="SAPBEXexcGood3 7 2 10" xfId="47637"/>
    <cellStyle name="SAPBEXexcGood3 7 2 11" xfId="47638"/>
    <cellStyle name="SAPBEXexcGood3 7 2 12" xfId="47639"/>
    <cellStyle name="SAPBEXexcGood3 7 2 13" xfId="47640"/>
    <cellStyle name="SAPBEXexcGood3 7 2 14" xfId="47641"/>
    <cellStyle name="SAPBEXexcGood3 7 2 15" xfId="47642"/>
    <cellStyle name="SAPBEXexcGood3 7 2 16" xfId="47643"/>
    <cellStyle name="SAPBEXexcGood3 7 2 17" xfId="47644"/>
    <cellStyle name="SAPBEXexcGood3 7 2 18" xfId="47645"/>
    <cellStyle name="SAPBEXexcGood3 7 2 19" xfId="47646"/>
    <cellStyle name="SAPBEXexcGood3 7 2 2" xfId="47647"/>
    <cellStyle name="SAPBEXexcGood3 7 2 20" xfId="47648"/>
    <cellStyle name="SAPBEXexcGood3 7 2 21" xfId="47649"/>
    <cellStyle name="SAPBEXexcGood3 7 2 22" xfId="47650"/>
    <cellStyle name="SAPBEXexcGood3 7 2 23" xfId="47651"/>
    <cellStyle name="SAPBEXexcGood3 7 2 24" xfId="47652"/>
    <cellStyle name="SAPBEXexcGood3 7 2 25" xfId="47653"/>
    <cellStyle name="SAPBEXexcGood3 7 2 26" xfId="47654"/>
    <cellStyle name="SAPBEXexcGood3 7 2 27" xfId="47655"/>
    <cellStyle name="SAPBEXexcGood3 7 2 28" xfId="47656"/>
    <cellStyle name="SAPBEXexcGood3 7 2 29" xfId="47657"/>
    <cellStyle name="SAPBEXexcGood3 7 2 3" xfId="47658"/>
    <cellStyle name="SAPBEXexcGood3 7 2 4" xfId="47659"/>
    <cellStyle name="SAPBEXexcGood3 7 2 5" xfId="47660"/>
    <cellStyle name="SAPBEXexcGood3 7 2 6" xfId="47661"/>
    <cellStyle name="SAPBEXexcGood3 7 2 7" xfId="47662"/>
    <cellStyle name="SAPBEXexcGood3 7 2 8" xfId="47663"/>
    <cellStyle name="SAPBEXexcGood3 7 2 9" xfId="47664"/>
    <cellStyle name="SAPBEXexcGood3 7 20" xfId="47665"/>
    <cellStyle name="SAPBEXexcGood3 7 21" xfId="47666"/>
    <cellStyle name="SAPBEXexcGood3 7 22" xfId="47667"/>
    <cellStyle name="SAPBEXexcGood3 7 23" xfId="47668"/>
    <cellStyle name="SAPBEXexcGood3 7 24" xfId="47669"/>
    <cellStyle name="SAPBEXexcGood3 7 25" xfId="47670"/>
    <cellStyle name="SAPBEXexcGood3 7 26" xfId="47671"/>
    <cellStyle name="SAPBEXexcGood3 7 27" xfId="47672"/>
    <cellStyle name="SAPBEXexcGood3 7 28" xfId="47673"/>
    <cellStyle name="SAPBEXexcGood3 7 29" xfId="47674"/>
    <cellStyle name="SAPBEXexcGood3 7 3" xfId="47675"/>
    <cellStyle name="SAPBEXexcGood3 7 30" xfId="47676"/>
    <cellStyle name="SAPBEXexcGood3 7 4" xfId="47677"/>
    <cellStyle name="SAPBEXexcGood3 7 5" xfId="47678"/>
    <cellStyle name="SAPBEXexcGood3 7 6" xfId="47679"/>
    <cellStyle name="SAPBEXexcGood3 7 7" xfId="47680"/>
    <cellStyle name="SAPBEXexcGood3 7 8" xfId="47681"/>
    <cellStyle name="SAPBEXexcGood3 7 9" xfId="47682"/>
    <cellStyle name="SAPBEXexcGood3 8" xfId="47683"/>
    <cellStyle name="SAPBEXexcGood3 8 10" xfId="47684"/>
    <cellStyle name="SAPBEXexcGood3 8 11" xfId="47685"/>
    <cellStyle name="SAPBEXexcGood3 8 12" xfId="47686"/>
    <cellStyle name="SAPBEXexcGood3 8 13" xfId="47687"/>
    <cellStyle name="SAPBEXexcGood3 8 14" xfId="47688"/>
    <cellStyle name="SAPBEXexcGood3 8 15" xfId="47689"/>
    <cellStyle name="SAPBEXexcGood3 8 16" xfId="47690"/>
    <cellStyle name="SAPBEXexcGood3 8 17" xfId="47691"/>
    <cellStyle name="SAPBEXexcGood3 8 18" xfId="47692"/>
    <cellStyle name="SAPBEXexcGood3 8 19" xfId="47693"/>
    <cellStyle name="SAPBEXexcGood3 8 2" xfId="47694"/>
    <cellStyle name="SAPBEXexcGood3 8 2 10" xfId="47695"/>
    <cellStyle name="SAPBEXexcGood3 8 2 11" xfId="47696"/>
    <cellStyle name="SAPBEXexcGood3 8 2 12" xfId="47697"/>
    <cellStyle name="SAPBEXexcGood3 8 2 13" xfId="47698"/>
    <cellStyle name="SAPBEXexcGood3 8 2 14" xfId="47699"/>
    <cellStyle name="SAPBEXexcGood3 8 2 15" xfId="47700"/>
    <cellStyle name="SAPBEXexcGood3 8 2 16" xfId="47701"/>
    <cellStyle name="SAPBEXexcGood3 8 2 17" xfId="47702"/>
    <cellStyle name="SAPBEXexcGood3 8 2 18" xfId="47703"/>
    <cellStyle name="SAPBEXexcGood3 8 2 19" xfId="47704"/>
    <cellStyle name="SAPBEXexcGood3 8 2 2" xfId="47705"/>
    <cellStyle name="SAPBEXexcGood3 8 2 20" xfId="47706"/>
    <cellStyle name="SAPBEXexcGood3 8 2 21" xfId="47707"/>
    <cellStyle name="SAPBEXexcGood3 8 2 22" xfId="47708"/>
    <cellStyle name="SAPBEXexcGood3 8 2 23" xfId="47709"/>
    <cellStyle name="SAPBEXexcGood3 8 2 24" xfId="47710"/>
    <cellStyle name="SAPBEXexcGood3 8 2 25" xfId="47711"/>
    <cellStyle name="SAPBEXexcGood3 8 2 26" xfId="47712"/>
    <cellStyle name="SAPBEXexcGood3 8 2 27" xfId="47713"/>
    <cellStyle name="SAPBEXexcGood3 8 2 28" xfId="47714"/>
    <cellStyle name="SAPBEXexcGood3 8 2 29" xfId="47715"/>
    <cellStyle name="SAPBEXexcGood3 8 2 3" xfId="47716"/>
    <cellStyle name="SAPBEXexcGood3 8 2 4" xfId="47717"/>
    <cellStyle name="SAPBEXexcGood3 8 2 5" xfId="47718"/>
    <cellStyle name="SAPBEXexcGood3 8 2 6" xfId="47719"/>
    <cellStyle name="SAPBEXexcGood3 8 2 7" xfId="47720"/>
    <cellStyle name="SAPBEXexcGood3 8 2 8" xfId="47721"/>
    <cellStyle name="SAPBEXexcGood3 8 2 9" xfId="47722"/>
    <cellStyle name="SAPBEXexcGood3 8 20" xfId="47723"/>
    <cellStyle name="SAPBEXexcGood3 8 21" xfId="47724"/>
    <cellStyle name="SAPBEXexcGood3 8 22" xfId="47725"/>
    <cellStyle name="SAPBEXexcGood3 8 23" xfId="47726"/>
    <cellStyle name="SAPBEXexcGood3 8 24" xfId="47727"/>
    <cellStyle name="SAPBEXexcGood3 8 25" xfId="47728"/>
    <cellStyle name="SAPBEXexcGood3 8 26" xfId="47729"/>
    <cellStyle name="SAPBEXexcGood3 8 27" xfId="47730"/>
    <cellStyle name="SAPBEXexcGood3 8 28" xfId="47731"/>
    <cellStyle name="SAPBEXexcGood3 8 29" xfId="47732"/>
    <cellStyle name="SAPBEXexcGood3 8 3" xfId="47733"/>
    <cellStyle name="SAPBEXexcGood3 8 30" xfId="47734"/>
    <cellStyle name="SAPBEXexcGood3 8 4" xfId="47735"/>
    <cellStyle name="SAPBEXexcGood3 8 5" xfId="47736"/>
    <cellStyle name="SAPBEXexcGood3 8 6" xfId="47737"/>
    <cellStyle name="SAPBEXexcGood3 8 7" xfId="47738"/>
    <cellStyle name="SAPBEXexcGood3 8 8" xfId="47739"/>
    <cellStyle name="SAPBEXexcGood3 8 9" xfId="47740"/>
    <cellStyle name="SAPBEXexcGood3 9" xfId="47741"/>
    <cellStyle name="SAPBEXexcGood3 9 10" xfId="47742"/>
    <cellStyle name="SAPBEXexcGood3 9 11" xfId="47743"/>
    <cellStyle name="SAPBEXexcGood3 9 12" xfId="47744"/>
    <cellStyle name="SAPBEXexcGood3 9 13" xfId="47745"/>
    <cellStyle name="SAPBEXexcGood3 9 14" xfId="47746"/>
    <cellStyle name="SAPBEXexcGood3 9 15" xfId="47747"/>
    <cellStyle name="SAPBEXexcGood3 9 16" xfId="47748"/>
    <cellStyle name="SAPBEXexcGood3 9 17" xfId="47749"/>
    <cellStyle name="SAPBEXexcGood3 9 18" xfId="47750"/>
    <cellStyle name="SAPBEXexcGood3 9 19" xfId="47751"/>
    <cellStyle name="SAPBEXexcGood3 9 2" xfId="47752"/>
    <cellStyle name="SAPBEXexcGood3 9 2 10" xfId="47753"/>
    <cellStyle name="SAPBEXexcGood3 9 2 11" xfId="47754"/>
    <cellStyle name="SAPBEXexcGood3 9 2 12" xfId="47755"/>
    <cellStyle name="SAPBEXexcGood3 9 2 13" xfId="47756"/>
    <cellStyle name="SAPBEXexcGood3 9 2 14" xfId="47757"/>
    <cellStyle name="SAPBEXexcGood3 9 2 15" xfId="47758"/>
    <cellStyle name="SAPBEXexcGood3 9 2 16" xfId="47759"/>
    <cellStyle name="SAPBEXexcGood3 9 2 17" xfId="47760"/>
    <cellStyle name="SAPBEXexcGood3 9 2 18" xfId="47761"/>
    <cellStyle name="SAPBEXexcGood3 9 2 19" xfId="47762"/>
    <cellStyle name="SAPBEXexcGood3 9 2 2" xfId="47763"/>
    <cellStyle name="SAPBEXexcGood3 9 2 20" xfId="47764"/>
    <cellStyle name="SAPBEXexcGood3 9 2 21" xfId="47765"/>
    <cellStyle name="SAPBEXexcGood3 9 2 22" xfId="47766"/>
    <cellStyle name="SAPBEXexcGood3 9 2 23" xfId="47767"/>
    <cellStyle name="SAPBEXexcGood3 9 2 24" xfId="47768"/>
    <cellStyle name="SAPBEXexcGood3 9 2 25" xfId="47769"/>
    <cellStyle name="SAPBEXexcGood3 9 2 26" xfId="47770"/>
    <cellStyle name="SAPBEXexcGood3 9 2 27" xfId="47771"/>
    <cellStyle name="SAPBEXexcGood3 9 2 28" xfId="47772"/>
    <cellStyle name="SAPBEXexcGood3 9 2 29" xfId="47773"/>
    <cellStyle name="SAPBEXexcGood3 9 2 3" xfId="47774"/>
    <cellStyle name="SAPBEXexcGood3 9 2 4" xfId="47775"/>
    <cellStyle name="SAPBEXexcGood3 9 2 5" xfId="47776"/>
    <cellStyle name="SAPBEXexcGood3 9 2 6" xfId="47777"/>
    <cellStyle name="SAPBEXexcGood3 9 2 7" xfId="47778"/>
    <cellStyle name="SAPBEXexcGood3 9 2 8" xfId="47779"/>
    <cellStyle name="SAPBEXexcGood3 9 2 9" xfId="47780"/>
    <cellStyle name="SAPBEXexcGood3 9 20" xfId="47781"/>
    <cellStyle name="SAPBEXexcGood3 9 21" xfId="47782"/>
    <cellStyle name="SAPBEXexcGood3 9 22" xfId="47783"/>
    <cellStyle name="SAPBEXexcGood3 9 23" xfId="47784"/>
    <cellStyle name="SAPBEXexcGood3 9 24" xfId="47785"/>
    <cellStyle name="SAPBEXexcGood3 9 25" xfId="47786"/>
    <cellStyle name="SAPBEXexcGood3 9 26" xfId="47787"/>
    <cellStyle name="SAPBEXexcGood3 9 27" xfId="47788"/>
    <cellStyle name="SAPBEXexcGood3 9 28" xfId="47789"/>
    <cellStyle name="SAPBEXexcGood3 9 29" xfId="47790"/>
    <cellStyle name="SAPBEXexcGood3 9 3" xfId="47791"/>
    <cellStyle name="SAPBEXexcGood3 9 30" xfId="47792"/>
    <cellStyle name="SAPBEXexcGood3 9 4" xfId="47793"/>
    <cellStyle name="SAPBEXexcGood3 9 5" xfId="47794"/>
    <cellStyle name="SAPBEXexcGood3 9 6" xfId="47795"/>
    <cellStyle name="SAPBEXexcGood3 9 7" xfId="47796"/>
    <cellStyle name="SAPBEXexcGood3 9 8" xfId="47797"/>
    <cellStyle name="SAPBEXexcGood3 9 9" xfId="47798"/>
    <cellStyle name="SAPBEXexcVeryBad" xfId="47799"/>
    <cellStyle name="SAPBEXfilterDrill" xfId="47800"/>
    <cellStyle name="SAPBEXfilterDrill 2" xfId="47801"/>
    <cellStyle name="SAPBEXfilterDrill 3" xfId="47802"/>
    <cellStyle name="SAPBEXfilterItem" xfId="47803"/>
    <cellStyle name="SAPBEXfilterItem 2" xfId="47804"/>
    <cellStyle name="SAPBEXfilterItem 3" xfId="47805"/>
    <cellStyle name="SAPBEXfilterText" xfId="47806"/>
    <cellStyle name="SAPBEXfilterText 2" xfId="47807"/>
    <cellStyle name="SAPBEXfilterText 3" xfId="47808"/>
    <cellStyle name="SAPBEXformats" xfId="47809"/>
    <cellStyle name="SAPBEXformats 2" xfId="47810"/>
    <cellStyle name="SAPBEXformats 3" xfId="47811"/>
    <cellStyle name="SAPBEXformats 3 2" xfId="47812"/>
    <cellStyle name="SAPBEXformats 4" xfId="47813"/>
    <cellStyle name="SAPBEXheaderData" xfId="47814"/>
    <cellStyle name="SAPBEXheaderItem" xfId="47815"/>
    <cellStyle name="SAPBEXheaderItem 2" xfId="47816"/>
    <cellStyle name="SAPBEXheaderItem 3" xfId="47817"/>
    <cellStyle name="SAPBEXheaderText" xfId="47818"/>
    <cellStyle name="SAPBEXheaderText 2" xfId="47819"/>
    <cellStyle name="SAPBEXheaderText 3" xfId="47820"/>
    <cellStyle name="SAPBEXHLevel0" xfId="47821"/>
    <cellStyle name="SAPBEXHLevel0 10" xfId="47822"/>
    <cellStyle name="SAPBEXHLevel0 10 10" xfId="47823"/>
    <cellStyle name="SAPBEXHLevel0 10 11" xfId="47824"/>
    <cellStyle name="SAPBEXHLevel0 10 12" xfId="47825"/>
    <cellStyle name="SAPBEXHLevel0 10 13" xfId="47826"/>
    <cellStyle name="SAPBEXHLevel0 10 14" xfId="47827"/>
    <cellStyle name="SAPBEXHLevel0 10 15" xfId="47828"/>
    <cellStyle name="SAPBEXHLevel0 10 16" xfId="47829"/>
    <cellStyle name="SAPBEXHLevel0 10 17" xfId="47830"/>
    <cellStyle name="SAPBEXHLevel0 10 18" xfId="47831"/>
    <cellStyle name="SAPBEXHLevel0 10 19" xfId="47832"/>
    <cellStyle name="SAPBEXHLevel0 10 2" xfId="47833"/>
    <cellStyle name="SAPBEXHLevel0 10 2 10" xfId="47834"/>
    <cellStyle name="SAPBEXHLevel0 10 2 11" xfId="47835"/>
    <cellStyle name="SAPBEXHLevel0 10 2 12" xfId="47836"/>
    <cellStyle name="SAPBEXHLevel0 10 2 13" xfId="47837"/>
    <cellStyle name="SAPBEXHLevel0 10 2 14" xfId="47838"/>
    <cellStyle name="SAPBEXHLevel0 10 2 15" xfId="47839"/>
    <cellStyle name="SAPBEXHLevel0 10 2 16" xfId="47840"/>
    <cellStyle name="SAPBEXHLevel0 10 2 17" xfId="47841"/>
    <cellStyle name="SAPBEXHLevel0 10 2 18" xfId="47842"/>
    <cellStyle name="SAPBEXHLevel0 10 2 19" xfId="47843"/>
    <cellStyle name="SAPBEXHLevel0 10 2 2" xfId="47844"/>
    <cellStyle name="SAPBEXHLevel0 10 2 20" xfId="47845"/>
    <cellStyle name="SAPBEXHLevel0 10 2 21" xfId="47846"/>
    <cellStyle name="SAPBEXHLevel0 10 2 22" xfId="47847"/>
    <cellStyle name="SAPBEXHLevel0 10 2 23" xfId="47848"/>
    <cellStyle name="SAPBEXHLevel0 10 2 24" xfId="47849"/>
    <cellStyle name="SAPBEXHLevel0 10 2 25" xfId="47850"/>
    <cellStyle name="SAPBEXHLevel0 10 2 26" xfId="47851"/>
    <cellStyle name="SAPBEXHLevel0 10 2 27" xfId="47852"/>
    <cellStyle name="SAPBEXHLevel0 10 2 28" xfId="47853"/>
    <cellStyle name="SAPBEXHLevel0 10 2 29" xfId="47854"/>
    <cellStyle name="SAPBEXHLevel0 10 2 3" xfId="47855"/>
    <cellStyle name="SAPBEXHLevel0 10 2 4" xfId="47856"/>
    <cellStyle name="SAPBEXHLevel0 10 2 5" xfId="47857"/>
    <cellStyle name="SAPBEXHLevel0 10 2 6" xfId="47858"/>
    <cellStyle name="SAPBEXHLevel0 10 2 7" xfId="47859"/>
    <cellStyle name="SAPBEXHLevel0 10 2 8" xfId="47860"/>
    <cellStyle name="SAPBEXHLevel0 10 2 9" xfId="47861"/>
    <cellStyle name="SAPBEXHLevel0 10 20" xfId="47862"/>
    <cellStyle name="SAPBEXHLevel0 10 21" xfId="47863"/>
    <cellStyle name="SAPBEXHLevel0 10 22" xfId="47864"/>
    <cellStyle name="SAPBEXHLevel0 10 23" xfId="47865"/>
    <cellStyle name="SAPBEXHLevel0 10 24" xfId="47866"/>
    <cellStyle name="SAPBEXHLevel0 10 25" xfId="47867"/>
    <cellStyle name="SAPBEXHLevel0 10 26" xfId="47868"/>
    <cellStyle name="SAPBEXHLevel0 10 27" xfId="47869"/>
    <cellStyle name="SAPBEXHLevel0 10 28" xfId="47870"/>
    <cellStyle name="SAPBEXHLevel0 10 29" xfId="47871"/>
    <cellStyle name="SAPBEXHLevel0 10 3" xfId="47872"/>
    <cellStyle name="SAPBEXHLevel0 10 30" xfId="47873"/>
    <cellStyle name="SAPBEXHLevel0 10 4" xfId="47874"/>
    <cellStyle name="SAPBEXHLevel0 10 5" xfId="47875"/>
    <cellStyle name="SAPBEXHLevel0 10 6" xfId="47876"/>
    <cellStyle name="SAPBEXHLevel0 10 7" xfId="47877"/>
    <cellStyle name="SAPBEXHLevel0 10 8" xfId="47878"/>
    <cellStyle name="SAPBEXHLevel0 10 9" xfId="47879"/>
    <cellStyle name="SAPBEXHLevel0 11" xfId="47880"/>
    <cellStyle name="SAPBEXHLevel0 11 10" xfId="47881"/>
    <cellStyle name="SAPBEXHLevel0 11 11" xfId="47882"/>
    <cellStyle name="SAPBEXHLevel0 11 12" xfId="47883"/>
    <cellStyle name="SAPBEXHLevel0 11 13" xfId="47884"/>
    <cellStyle name="SAPBEXHLevel0 11 14" xfId="47885"/>
    <cellStyle name="SAPBEXHLevel0 11 15" xfId="47886"/>
    <cellStyle name="SAPBEXHLevel0 11 16" xfId="47887"/>
    <cellStyle name="SAPBEXHLevel0 11 17" xfId="47888"/>
    <cellStyle name="SAPBEXHLevel0 11 18" xfId="47889"/>
    <cellStyle name="SAPBEXHLevel0 11 19" xfId="47890"/>
    <cellStyle name="SAPBEXHLevel0 11 2" xfId="47891"/>
    <cellStyle name="SAPBEXHLevel0 11 2 10" xfId="47892"/>
    <cellStyle name="SAPBEXHLevel0 11 2 11" xfId="47893"/>
    <cellStyle name="SAPBEXHLevel0 11 2 12" xfId="47894"/>
    <cellStyle name="SAPBEXHLevel0 11 2 13" xfId="47895"/>
    <cellStyle name="SAPBEXHLevel0 11 2 14" xfId="47896"/>
    <cellStyle name="SAPBEXHLevel0 11 2 15" xfId="47897"/>
    <cellStyle name="SAPBEXHLevel0 11 2 16" xfId="47898"/>
    <cellStyle name="SAPBEXHLevel0 11 2 17" xfId="47899"/>
    <cellStyle name="SAPBEXHLevel0 11 2 18" xfId="47900"/>
    <cellStyle name="SAPBEXHLevel0 11 2 19" xfId="47901"/>
    <cellStyle name="SAPBEXHLevel0 11 2 2" xfId="47902"/>
    <cellStyle name="SAPBEXHLevel0 11 2 20" xfId="47903"/>
    <cellStyle name="SAPBEXHLevel0 11 2 21" xfId="47904"/>
    <cellStyle name="SAPBEXHLevel0 11 2 22" xfId="47905"/>
    <cellStyle name="SAPBEXHLevel0 11 2 23" xfId="47906"/>
    <cellStyle name="SAPBEXHLevel0 11 2 24" xfId="47907"/>
    <cellStyle name="SAPBEXHLevel0 11 2 25" xfId="47908"/>
    <cellStyle name="SAPBEXHLevel0 11 2 26" xfId="47909"/>
    <cellStyle name="SAPBEXHLevel0 11 2 27" xfId="47910"/>
    <cellStyle name="SAPBEXHLevel0 11 2 28" xfId="47911"/>
    <cellStyle name="SAPBEXHLevel0 11 2 29" xfId="47912"/>
    <cellStyle name="SAPBEXHLevel0 11 2 3" xfId="47913"/>
    <cellStyle name="SAPBEXHLevel0 11 2 4" xfId="47914"/>
    <cellStyle name="SAPBEXHLevel0 11 2 5" xfId="47915"/>
    <cellStyle name="SAPBEXHLevel0 11 2 6" xfId="47916"/>
    <cellStyle name="SAPBEXHLevel0 11 2 7" xfId="47917"/>
    <cellStyle name="SAPBEXHLevel0 11 2 8" xfId="47918"/>
    <cellStyle name="SAPBEXHLevel0 11 2 9" xfId="47919"/>
    <cellStyle name="SAPBEXHLevel0 11 20" xfId="47920"/>
    <cellStyle name="SAPBEXHLevel0 11 21" xfId="47921"/>
    <cellStyle name="SAPBEXHLevel0 11 22" xfId="47922"/>
    <cellStyle name="SAPBEXHLevel0 11 23" xfId="47923"/>
    <cellStyle name="SAPBEXHLevel0 11 24" xfId="47924"/>
    <cellStyle name="SAPBEXHLevel0 11 25" xfId="47925"/>
    <cellStyle name="SAPBEXHLevel0 11 26" xfId="47926"/>
    <cellStyle name="SAPBEXHLevel0 11 27" xfId="47927"/>
    <cellStyle name="SAPBEXHLevel0 11 28" xfId="47928"/>
    <cellStyle name="SAPBEXHLevel0 11 29" xfId="47929"/>
    <cellStyle name="SAPBEXHLevel0 11 3" xfId="47930"/>
    <cellStyle name="SAPBEXHLevel0 11 30" xfId="47931"/>
    <cellStyle name="SAPBEXHLevel0 11 4" xfId="47932"/>
    <cellStyle name="SAPBEXHLevel0 11 5" xfId="47933"/>
    <cellStyle name="SAPBEXHLevel0 11 6" xfId="47934"/>
    <cellStyle name="SAPBEXHLevel0 11 7" xfId="47935"/>
    <cellStyle name="SAPBEXHLevel0 11 8" xfId="47936"/>
    <cellStyle name="SAPBEXHLevel0 11 9" xfId="47937"/>
    <cellStyle name="SAPBEXHLevel0 12" xfId="47938"/>
    <cellStyle name="SAPBEXHLevel0 12 10" xfId="47939"/>
    <cellStyle name="SAPBEXHLevel0 12 11" xfId="47940"/>
    <cellStyle name="SAPBEXHLevel0 12 12" xfId="47941"/>
    <cellStyle name="SAPBEXHLevel0 12 13" xfId="47942"/>
    <cellStyle name="SAPBEXHLevel0 12 14" xfId="47943"/>
    <cellStyle name="SAPBEXHLevel0 12 15" xfId="47944"/>
    <cellStyle name="SAPBEXHLevel0 12 16" xfId="47945"/>
    <cellStyle name="SAPBEXHLevel0 12 17" xfId="47946"/>
    <cellStyle name="SAPBEXHLevel0 12 18" xfId="47947"/>
    <cellStyle name="SAPBEXHLevel0 12 19" xfId="47948"/>
    <cellStyle name="SAPBEXHLevel0 12 2" xfId="47949"/>
    <cellStyle name="SAPBEXHLevel0 12 2 10" xfId="47950"/>
    <cellStyle name="SAPBEXHLevel0 12 2 11" xfId="47951"/>
    <cellStyle name="SAPBEXHLevel0 12 2 12" xfId="47952"/>
    <cellStyle name="SAPBEXHLevel0 12 2 13" xfId="47953"/>
    <cellStyle name="SAPBEXHLevel0 12 2 14" xfId="47954"/>
    <cellStyle name="SAPBEXHLevel0 12 2 15" xfId="47955"/>
    <cellStyle name="SAPBEXHLevel0 12 2 16" xfId="47956"/>
    <cellStyle name="SAPBEXHLevel0 12 2 17" xfId="47957"/>
    <cellStyle name="SAPBEXHLevel0 12 2 18" xfId="47958"/>
    <cellStyle name="SAPBEXHLevel0 12 2 19" xfId="47959"/>
    <cellStyle name="SAPBEXHLevel0 12 2 2" xfId="47960"/>
    <cellStyle name="SAPBEXHLevel0 12 2 20" xfId="47961"/>
    <cellStyle name="SAPBEXHLevel0 12 2 21" xfId="47962"/>
    <cellStyle name="SAPBEXHLevel0 12 2 22" xfId="47963"/>
    <cellStyle name="SAPBEXHLevel0 12 2 23" xfId="47964"/>
    <cellStyle name="SAPBEXHLevel0 12 2 24" xfId="47965"/>
    <cellStyle name="SAPBEXHLevel0 12 2 25" xfId="47966"/>
    <cellStyle name="SAPBEXHLevel0 12 2 26" xfId="47967"/>
    <cellStyle name="SAPBEXHLevel0 12 2 27" xfId="47968"/>
    <cellStyle name="SAPBEXHLevel0 12 2 28" xfId="47969"/>
    <cellStyle name="SAPBEXHLevel0 12 2 29" xfId="47970"/>
    <cellStyle name="SAPBEXHLevel0 12 2 3" xfId="47971"/>
    <cellStyle name="SAPBEXHLevel0 12 2 4" xfId="47972"/>
    <cellStyle name="SAPBEXHLevel0 12 2 5" xfId="47973"/>
    <cellStyle name="SAPBEXHLevel0 12 2 6" xfId="47974"/>
    <cellStyle name="SAPBEXHLevel0 12 2 7" xfId="47975"/>
    <cellStyle name="SAPBEXHLevel0 12 2 8" xfId="47976"/>
    <cellStyle name="SAPBEXHLevel0 12 2 9" xfId="47977"/>
    <cellStyle name="SAPBEXHLevel0 12 20" xfId="47978"/>
    <cellStyle name="SAPBEXHLevel0 12 21" xfId="47979"/>
    <cellStyle name="SAPBEXHLevel0 12 22" xfId="47980"/>
    <cellStyle name="SAPBEXHLevel0 12 23" xfId="47981"/>
    <cellStyle name="SAPBEXHLevel0 12 24" xfId="47982"/>
    <cellStyle name="SAPBEXHLevel0 12 25" xfId="47983"/>
    <cellStyle name="SAPBEXHLevel0 12 26" xfId="47984"/>
    <cellStyle name="SAPBEXHLevel0 12 27" xfId="47985"/>
    <cellStyle name="SAPBEXHLevel0 12 28" xfId="47986"/>
    <cellStyle name="SAPBEXHLevel0 12 29" xfId="47987"/>
    <cellStyle name="SAPBEXHLevel0 12 3" xfId="47988"/>
    <cellStyle name="SAPBEXHLevel0 12 30" xfId="47989"/>
    <cellStyle name="SAPBEXHLevel0 12 4" xfId="47990"/>
    <cellStyle name="SAPBEXHLevel0 12 5" xfId="47991"/>
    <cellStyle name="SAPBEXHLevel0 12 6" xfId="47992"/>
    <cellStyle name="SAPBEXHLevel0 12 7" xfId="47993"/>
    <cellStyle name="SAPBEXHLevel0 12 8" xfId="47994"/>
    <cellStyle name="SAPBEXHLevel0 12 9" xfId="47995"/>
    <cellStyle name="SAPBEXHLevel0 13" xfId="47996"/>
    <cellStyle name="SAPBEXHLevel0 13 10" xfId="47997"/>
    <cellStyle name="SAPBEXHLevel0 13 11" xfId="47998"/>
    <cellStyle name="SAPBEXHLevel0 13 12" xfId="47999"/>
    <cellStyle name="SAPBEXHLevel0 13 13" xfId="48000"/>
    <cellStyle name="SAPBEXHLevel0 13 14" xfId="48001"/>
    <cellStyle name="SAPBEXHLevel0 13 15" xfId="48002"/>
    <cellStyle name="SAPBEXHLevel0 13 16" xfId="48003"/>
    <cellStyle name="SAPBEXHLevel0 13 17" xfId="48004"/>
    <cellStyle name="SAPBEXHLevel0 13 18" xfId="48005"/>
    <cellStyle name="SAPBEXHLevel0 13 19" xfId="48006"/>
    <cellStyle name="SAPBEXHLevel0 13 2" xfId="48007"/>
    <cellStyle name="SAPBEXHLevel0 13 2 10" xfId="48008"/>
    <cellStyle name="SAPBEXHLevel0 13 2 11" xfId="48009"/>
    <cellStyle name="SAPBEXHLevel0 13 2 12" xfId="48010"/>
    <cellStyle name="SAPBEXHLevel0 13 2 13" xfId="48011"/>
    <cellStyle name="SAPBEXHLevel0 13 2 14" xfId="48012"/>
    <cellStyle name="SAPBEXHLevel0 13 2 15" xfId="48013"/>
    <cellStyle name="SAPBEXHLevel0 13 2 16" xfId="48014"/>
    <cellStyle name="SAPBEXHLevel0 13 2 17" xfId="48015"/>
    <cellStyle name="SAPBEXHLevel0 13 2 18" xfId="48016"/>
    <cellStyle name="SAPBEXHLevel0 13 2 19" xfId="48017"/>
    <cellStyle name="SAPBEXHLevel0 13 2 2" xfId="48018"/>
    <cellStyle name="SAPBEXHLevel0 13 2 20" xfId="48019"/>
    <cellStyle name="SAPBEXHLevel0 13 2 21" xfId="48020"/>
    <cellStyle name="SAPBEXHLevel0 13 2 22" xfId="48021"/>
    <cellStyle name="SAPBEXHLevel0 13 2 23" xfId="48022"/>
    <cellStyle name="SAPBEXHLevel0 13 2 24" xfId="48023"/>
    <cellStyle name="SAPBEXHLevel0 13 2 25" xfId="48024"/>
    <cellStyle name="SAPBEXHLevel0 13 2 26" xfId="48025"/>
    <cellStyle name="SAPBEXHLevel0 13 2 27" xfId="48026"/>
    <cellStyle name="SAPBEXHLevel0 13 2 28" xfId="48027"/>
    <cellStyle name="SAPBEXHLevel0 13 2 29" xfId="48028"/>
    <cellStyle name="SAPBEXHLevel0 13 2 3" xfId="48029"/>
    <cellStyle name="SAPBEXHLevel0 13 2 4" xfId="48030"/>
    <cellStyle name="SAPBEXHLevel0 13 2 5" xfId="48031"/>
    <cellStyle name="SAPBEXHLevel0 13 2 6" xfId="48032"/>
    <cellStyle name="SAPBEXHLevel0 13 2 7" xfId="48033"/>
    <cellStyle name="SAPBEXHLevel0 13 2 8" xfId="48034"/>
    <cellStyle name="SAPBEXHLevel0 13 2 9" xfId="48035"/>
    <cellStyle name="SAPBEXHLevel0 13 20" xfId="48036"/>
    <cellStyle name="SAPBEXHLevel0 13 21" xfId="48037"/>
    <cellStyle name="SAPBEXHLevel0 13 22" xfId="48038"/>
    <cellStyle name="SAPBEXHLevel0 13 23" xfId="48039"/>
    <cellStyle name="SAPBEXHLevel0 13 24" xfId="48040"/>
    <cellStyle name="SAPBEXHLevel0 13 25" xfId="48041"/>
    <cellStyle name="SAPBEXHLevel0 13 26" xfId="48042"/>
    <cellStyle name="SAPBEXHLevel0 13 27" xfId="48043"/>
    <cellStyle name="SAPBEXHLevel0 13 28" xfId="48044"/>
    <cellStyle name="SAPBEXHLevel0 13 29" xfId="48045"/>
    <cellStyle name="SAPBEXHLevel0 13 3" xfId="48046"/>
    <cellStyle name="SAPBEXHLevel0 13 30" xfId="48047"/>
    <cellStyle name="SAPBEXHLevel0 13 4" xfId="48048"/>
    <cellStyle name="SAPBEXHLevel0 13 5" xfId="48049"/>
    <cellStyle name="SAPBEXHLevel0 13 6" xfId="48050"/>
    <cellStyle name="SAPBEXHLevel0 13 7" xfId="48051"/>
    <cellStyle name="SAPBEXHLevel0 13 8" xfId="48052"/>
    <cellStyle name="SAPBEXHLevel0 13 9" xfId="48053"/>
    <cellStyle name="SAPBEXHLevel0 14" xfId="48054"/>
    <cellStyle name="SAPBEXHLevel0 14 10" xfId="48055"/>
    <cellStyle name="SAPBEXHLevel0 14 11" xfId="48056"/>
    <cellStyle name="SAPBEXHLevel0 14 12" xfId="48057"/>
    <cellStyle name="SAPBEXHLevel0 14 13" xfId="48058"/>
    <cellStyle name="SAPBEXHLevel0 14 14" xfId="48059"/>
    <cellStyle name="SAPBEXHLevel0 14 15" xfId="48060"/>
    <cellStyle name="SAPBEXHLevel0 14 16" xfId="48061"/>
    <cellStyle name="SAPBEXHLevel0 14 17" xfId="48062"/>
    <cellStyle name="SAPBEXHLevel0 14 18" xfId="48063"/>
    <cellStyle name="SAPBEXHLevel0 14 19" xfId="48064"/>
    <cellStyle name="SAPBEXHLevel0 14 2" xfId="48065"/>
    <cellStyle name="SAPBEXHLevel0 14 2 10" xfId="48066"/>
    <cellStyle name="SAPBEXHLevel0 14 2 11" xfId="48067"/>
    <cellStyle name="SAPBEXHLevel0 14 2 12" xfId="48068"/>
    <cellStyle name="SAPBEXHLevel0 14 2 13" xfId="48069"/>
    <cellStyle name="SAPBEXHLevel0 14 2 14" xfId="48070"/>
    <cellStyle name="SAPBEXHLevel0 14 2 15" xfId="48071"/>
    <cellStyle name="SAPBEXHLevel0 14 2 16" xfId="48072"/>
    <cellStyle name="SAPBEXHLevel0 14 2 17" xfId="48073"/>
    <cellStyle name="SAPBEXHLevel0 14 2 18" xfId="48074"/>
    <cellStyle name="SAPBEXHLevel0 14 2 19" xfId="48075"/>
    <cellStyle name="SAPBEXHLevel0 14 2 2" xfId="48076"/>
    <cellStyle name="SAPBEXHLevel0 14 2 20" xfId="48077"/>
    <cellStyle name="SAPBEXHLevel0 14 2 21" xfId="48078"/>
    <cellStyle name="SAPBEXHLevel0 14 2 22" xfId="48079"/>
    <cellStyle name="SAPBEXHLevel0 14 2 23" xfId="48080"/>
    <cellStyle name="SAPBEXHLevel0 14 2 24" xfId="48081"/>
    <cellStyle name="SAPBEXHLevel0 14 2 25" xfId="48082"/>
    <cellStyle name="SAPBEXHLevel0 14 2 26" xfId="48083"/>
    <cellStyle name="SAPBEXHLevel0 14 2 27" xfId="48084"/>
    <cellStyle name="SAPBEXHLevel0 14 2 28" xfId="48085"/>
    <cellStyle name="SAPBEXHLevel0 14 2 29" xfId="48086"/>
    <cellStyle name="SAPBEXHLevel0 14 2 3" xfId="48087"/>
    <cellStyle name="SAPBEXHLevel0 14 2 4" xfId="48088"/>
    <cellStyle name="SAPBEXHLevel0 14 2 5" xfId="48089"/>
    <cellStyle name="SAPBEXHLevel0 14 2 6" xfId="48090"/>
    <cellStyle name="SAPBEXHLevel0 14 2 7" xfId="48091"/>
    <cellStyle name="SAPBEXHLevel0 14 2 8" xfId="48092"/>
    <cellStyle name="SAPBEXHLevel0 14 2 9" xfId="48093"/>
    <cellStyle name="SAPBEXHLevel0 14 20" xfId="48094"/>
    <cellStyle name="SAPBEXHLevel0 14 21" xfId="48095"/>
    <cellStyle name="SAPBEXHLevel0 14 22" xfId="48096"/>
    <cellStyle name="SAPBEXHLevel0 14 23" xfId="48097"/>
    <cellStyle name="SAPBEXHLevel0 14 24" xfId="48098"/>
    <cellStyle name="SAPBEXHLevel0 14 25" xfId="48099"/>
    <cellStyle name="SAPBEXHLevel0 14 26" xfId="48100"/>
    <cellStyle name="SAPBEXHLevel0 14 27" xfId="48101"/>
    <cellStyle name="SAPBEXHLevel0 14 28" xfId="48102"/>
    <cellStyle name="SAPBEXHLevel0 14 29" xfId="48103"/>
    <cellStyle name="SAPBEXHLevel0 14 3" xfId="48104"/>
    <cellStyle name="SAPBEXHLevel0 14 30" xfId="48105"/>
    <cellStyle name="SAPBEXHLevel0 14 4" xfId="48106"/>
    <cellStyle name="SAPBEXHLevel0 14 5" xfId="48107"/>
    <cellStyle name="SAPBEXHLevel0 14 6" xfId="48108"/>
    <cellStyle name="SAPBEXHLevel0 14 7" xfId="48109"/>
    <cellStyle name="SAPBEXHLevel0 14 8" xfId="48110"/>
    <cellStyle name="SAPBEXHLevel0 14 9" xfId="48111"/>
    <cellStyle name="SAPBEXHLevel0 15" xfId="48112"/>
    <cellStyle name="SAPBEXHLevel0 15 10" xfId="48113"/>
    <cellStyle name="SAPBEXHLevel0 15 11" xfId="48114"/>
    <cellStyle name="SAPBEXHLevel0 15 12" xfId="48115"/>
    <cellStyle name="SAPBEXHLevel0 15 13" xfId="48116"/>
    <cellStyle name="SAPBEXHLevel0 15 14" xfId="48117"/>
    <cellStyle name="SAPBEXHLevel0 15 15" xfId="48118"/>
    <cellStyle name="SAPBEXHLevel0 15 16" xfId="48119"/>
    <cellStyle name="SAPBEXHLevel0 15 17" xfId="48120"/>
    <cellStyle name="SAPBEXHLevel0 15 18" xfId="48121"/>
    <cellStyle name="SAPBEXHLevel0 15 19" xfId="48122"/>
    <cellStyle name="SAPBEXHLevel0 15 2" xfId="48123"/>
    <cellStyle name="SAPBEXHLevel0 15 2 10" xfId="48124"/>
    <cellStyle name="SAPBEXHLevel0 15 2 11" xfId="48125"/>
    <cellStyle name="SAPBEXHLevel0 15 2 12" xfId="48126"/>
    <cellStyle name="SAPBEXHLevel0 15 2 13" xfId="48127"/>
    <cellStyle name="SAPBEXHLevel0 15 2 14" xfId="48128"/>
    <cellStyle name="SAPBEXHLevel0 15 2 15" xfId="48129"/>
    <cellStyle name="SAPBEXHLevel0 15 2 16" xfId="48130"/>
    <cellStyle name="SAPBEXHLevel0 15 2 17" xfId="48131"/>
    <cellStyle name="SAPBEXHLevel0 15 2 18" xfId="48132"/>
    <cellStyle name="SAPBEXHLevel0 15 2 19" xfId="48133"/>
    <cellStyle name="SAPBEXHLevel0 15 2 2" xfId="48134"/>
    <cellStyle name="SAPBEXHLevel0 15 2 20" xfId="48135"/>
    <cellStyle name="SAPBEXHLevel0 15 2 21" xfId="48136"/>
    <cellStyle name="SAPBEXHLevel0 15 2 22" xfId="48137"/>
    <cellStyle name="SAPBEXHLevel0 15 2 23" xfId="48138"/>
    <cellStyle name="SAPBEXHLevel0 15 2 24" xfId="48139"/>
    <cellStyle name="SAPBEXHLevel0 15 2 25" xfId="48140"/>
    <cellStyle name="SAPBEXHLevel0 15 2 26" xfId="48141"/>
    <cellStyle name="SAPBEXHLevel0 15 2 27" xfId="48142"/>
    <cellStyle name="SAPBEXHLevel0 15 2 28" xfId="48143"/>
    <cellStyle name="SAPBEXHLevel0 15 2 29" xfId="48144"/>
    <cellStyle name="SAPBEXHLevel0 15 2 3" xfId="48145"/>
    <cellStyle name="SAPBEXHLevel0 15 2 4" xfId="48146"/>
    <cellStyle name="SAPBEXHLevel0 15 2 5" xfId="48147"/>
    <cellStyle name="SAPBEXHLevel0 15 2 6" xfId="48148"/>
    <cellStyle name="SAPBEXHLevel0 15 2 7" xfId="48149"/>
    <cellStyle name="SAPBEXHLevel0 15 2 8" xfId="48150"/>
    <cellStyle name="SAPBEXHLevel0 15 2 9" xfId="48151"/>
    <cellStyle name="SAPBEXHLevel0 15 20" xfId="48152"/>
    <cellStyle name="SAPBEXHLevel0 15 21" xfId="48153"/>
    <cellStyle name="SAPBEXHLevel0 15 22" xfId="48154"/>
    <cellStyle name="SAPBEXHLevel0 15 23" xfId="48155"/>
    <cellStyle name="SAPBEXHLevel0 15 24" xfId="48156"/>
    <cellStyle name="SAPBEXHLevel0 15 25" xfId="48157"/>
    <cellStyle name="SAPBEXHLevel0 15 26" xfId="48158"/>
    <cellStyle name="SAPBEXHLevel0 15 27" xfId="48159"/>
    <cellStyle name="SAPBEXHLevel0 15 28" xfId="48160"/>
    <cellStyle name="SAPBEXHLevel0 15 29" xfId="48161"/>
    <cellStyle name="SAPBEXHLevel0 15 3" xfId="48162"/>
    <cellStyle name="SAPBEXHLevel0 15 30" xfId="48163"/>
    <cellStyle name="SAPBEXHLevel0 15 4" xfId="48164"/>
    <cellStyle name="SAPBEXHLevel0 15 5" xfId="48165"/>
    <cellStyle name="SAPBEXHLevel0 15 6" xfId="48166"/>
    <cellStyle name="SAPBEXHLevel0 15 7" xfId="48167"/>
    <cellStyle name="SAPBEXHLevel0 15 8" xfId="48168"/>
    <cellStyle name="SAPBEXHLevel0 15 9" xfId="48169"/>
    <cellStyle name="SAPBEXHLevel0 16" xfId="48170"/>
    <cellStyle name="SAPBEXHLevel0 16 10" xfId="48171"/>
    <cellStyle name="SAPBEXHLevel0 16 11" xfId="48172"/>
    <cellStyle name="SAPBEXHLevel0 16 12" xfId="48173"/>
    <cellStyle name="SAPBEXHLevel0 16 13" xfId="48174"/>
    <cellStyle name="SAPBEXHLevel0 16 14" xfId="48175"/>
    <cellStyle name="SAPBEXHLevel0 16 15" xfId="48176"/>
    <cellStyle name="SAPBEXHLevel0 16 16" xfId="48177"/>
    <cellStyle name="SAPBEXHLevel0 16 17" xfId="48178"/>
    <cellStyle name="SAPBEXHLevel0 16 18" xfId="48179"/>
    <cellStyle name="SAPBEXHLevel0 16 19" xfId="48180"/>
    <cellStyle name="SAPBEXHLevel0 16 2" xfId="48181"/>
    <cellStyle name="SAPBEXHLevel0 16 2 10" xfId="48182"/>
    <cellStyle name="SAPBEXHLevel0 16 2 11" xfId="48183"/>
    <cellStyle name="SAPBEXHLevel0 16 2 12" xfId="48184"/>
    <cellStyle name="SAPBEXHLevel0 16 2 13" xfId="48185"/>
    <cellStyle name="SAPBEXHLevel0 16 2 14" xfId="48186"/>
    <cellStyle name="SAPBEXHLevel0 16 2 15" xfId="48187"/>
    <cellStyle name="SAPBEXHLevel0 16 2 16" xfId="48188"/>
    <cellStyle name="SAPBEXHLevel0 16 2 17" xfId="48189"/>
    <cellStyle name="SAPBEXHLevel0 16 2 18" xfId="48190"/>
    <cellStyle name="SAPBEXHLevel0 16 2 19" xfId="48191"/>
    <cellStyle name="SAPBEXHLevel0 16 2 2" xfId="48192"/>
    <cellStyle name="SAPBEXHLevel0 16 2 20" xfId="48193"/>
    <cellStyle name="SAPBEXHLevel0 16 2 21" xfId="48194"/>
    <cellStyle name="SAPBEXHLevel0 16 2 22" xfId="48195"/>
    <cellStyle name="SAPBEXHLevel0 16 2 23" xfId="48196"/>
    <cellStyle name="SAPBEXHLevel0 16 2 24" xfId="48197"/>
    <cellStyle name="SAPBEXHLevel0 16 2 25" xfId="48198"/>
    <cellStyle name="SAPBEXHLevel0 16 2 26" xfId="48199"/>
    <cellStyle name="SAPBEXHLevel0 16 2 27" xfId="48200"/>
    <cellStyle name="SAPBEXHLevel0 16 2 28" xfId="48201"/>
    <cellStyle name="SAPBEXHLevel0 16 2 29" xfId="48202"/>
    <cellStyle name="SAPBEXHLevel0 16 2 3" xfId="48203"/>
    <cellStyle name="SAPBEXHLevel0 16 2 4" xfId="48204"/>
    <cellStyle name="SAPBEXHLevel0 16 2 5" xfId="48205"/>
    <cellStyle name="SAPBEXHLevel0 16 2 6" xfId="48206"/>
    <cellStyle name="SAPBEXHLevel0 16 2 7" xfId="48207"/>
    <cellStyle name="SAPBEXHLevel0 16 2 8" xfId="48208"/>
    <cellStyle name="SAPBEXHLevel0 16 2 9" xfId="48209"/>
    <cellStyle name="SAPBEXHLevel0 16 20" xfId="48210"/>
    <cellStyle name="SAPBEXHLevel0 16 21" xfId="48211"/>
    <cellStyle name="SAPBEXHLevel0 16 22" xfId="48212"/>
    <cellStyle name="SAPBEXHLevel0 16 23" xfId="48213"/>
    <cellStyle name="SAPBEXHLevel0 16 24" xfId="48214"/>
    <cellStyle name="SAPBEXHLevel0 16 25" xfId="48215"/>
    <cellStyle name="SAPBEXHLevel0 16 26" xfId="48216"/>
    <cellStyle name="SAPBEXHLevel0 16 27" xfId="48217"/>
    <cellStyle name="SAPBEXHLevel0 16 28" xfId="48218"/>
    <cellStyle name="SAPBEXHLevel0 16 29" xfId="48219"/>
    <cellStyle name="SAPBEXHLevel0 16 3" xfId="48220"/>
    <cellStyle name="SAPBEXHLevel0 16 30" xfId="48221"/>
    <cellStyle name="SAPBEXHLevel0 16 4" xfId="48222"/>
    <cellStyle name="SAPBEXHLevel0 16 5" xfId="48223"/>
    <cellStyle name="SAPBEXHLevel0 16 6" xfId="48224"/>
    <cellStyle name="SAPBEXHLevel0 16 7" xfId="48225"/>
    <cellStyle name="SAPBEXHLevel0 16 8" xfId="48226"/>
    <cellStyle name="SAPBEXHLevel0 16 9" xfId="48227"/>
    <cellStyle name="SAPBEXHLevel0 17" xfId="48228"/>
    <cellStyle name="SAPBEXHLevel0 17 10" xfId="48229"/>
    <cellStyle name="SAPBEXHLevel0 17 11" xfId="48230"/>
    <cellStyle name="SAPBEXHLevel0 17 12" xfId="48231"/>
    <cellStyle name="SAPBEXHLevel0 17 13" xfId="48232"/>
    <cellStyle name="SAPBEXHLevel0 17 14" xfId="48233"/>
    <cellStyle name="SAPBEXHLevel0 17 15" xfId="48234"/>
    <cellStyle name="SAPBEXHLevel0 17 16" xfId="48235"/>
    <cellStyle name="SAPBEXHLevel0 17 17" xfId="48236"/>
    <cellStyle name="SAPBEXHLevel0 17 18" xfId="48237"/>
    <cellStyle name="SAPBEXHLevel0 17 19" xfId="48238"/>
    <cellStyle name="SAPBEXHLevel0 17 2" xfId="48239"/>
    <cellStyle name="SAPBEXHLevel0 17 2 10" xfId="48240"/>
    <cellStyle name="SAPBEXHLevel0 17 2 11" xfId="48241"/>
    <cellStyle name="SAPBEXHLevel0 17 2 12" xfId="48242"/>
    <cellStyle name="SAPBEXHLevel0 17 2 13" xfId="48243"/>
    <cellStyle name="SAPBEXHLevel0 17 2 14" xfId="48244"/>
    <cellStyle name="SAPBEXHLevel0 17 2 15" xfId="48245"/>
    <cellStyle name="SAPBEXHLevel0 17 2 16" xfId="48246"/>
    <cellStyle name="SAPBEXHLevel0 17 2 17" xfId="48247"/>
    <cellStyle name="SAPBEXHLevel0 17 2 18" xfId="48248"/>
    <cellStyle name="SAPBEXHLevel0 17 2 19" xfId="48249"/>
    <cellStyle name="SAPBEXHLevel0 17 2 2" xfId="48250"/>
    <cellStyle name="SAPBEXHLevel0 17 2 20" xfId="48251"/>
    <cellStyle name="SAPBEXHLevel0 17 2 21" xfId="48252"/>
    <cellStyle name="SAPBEXHLevel0 17 2 22" xfId="48253"/>
    <cellStyle name="SAPBEXHLevel0 17 2 23" xfId="48254"/>
    <cellStyle name="SAPBEXHLevel0 17 2 24" xfId="48255"/>
    <cellStyle name="SAPBEXHLevel0 17 2 25" xfId="48256"/>
    <cellStyle name="SAPBEXHLevel0 17 2 26" xfId="48257"/>
    <cellStyle name="SAPBEXHLevel0 17 2 27" xfId="48258"/>
    <cellStyle name="SAPBEXHLevel0 17 2 28" xfId="48259"/>
    <cellStyle name="SAPBEXHLevel0 17 2 29" xfId="48260"/>
    <cellStyle name="SAPBEXHLevel0 17 2 3" xfId="48261"/>
    <cellStyle name="SAPBEXHLevel0 17 2 4" xfId="48262"/>
    <cellStyle name="SAPBEXHLevel0 17 2 5" xfId="48263"/>
    <cellStyle name="SAPBEXHLevel0 17 2 6" xfId="48264"/>
    <cellStyle name="SAPBEXHLevel0 17 2 7" xfId="48265"/>
    <cellStyle name="SAPBEXHLevel0 17 2 8" xfId="48266"/>
    <cellStyle name="SAPBEXHLevel0 17 2 9" xfId="48267"/>
    <cellStyle name="SAPBEXHLevel0 17 20" xfId="48268"/>
    <cellStyle name="SAPBEXHLevel0 17 21" xfId="48269"/>
    <cellStyle name="SAPBEXHLevel0 17 22" xfId="48270"/>
    <cellStyle name="SAPBEXHLevel0 17 23" xfId="48271"/>
    <cellStyle name="SAPBEXHLevel0 17 24" xfId="48272"/>
    <cellStyle name="SAPBEXHLevel0 17 25" xfId="48273"/>
    <cellStyle name="SAPBEXHLevel0 17 26" xfId="48274"/>
    <cellStyle name="SAPBEXHLevel0 17 27" xfId="48275"/>
    <cellStyle name="SAPBEXHLevel0 17 28" xfId="48276"/>
    <cellStyle name="SAPBEXHLevel0 17 29" xfId="48277"/>
    <cellStyle name="SAPBEXHLevel0 17 3" xfId="48278"/>
    <cellStyle name="SAPBEXHLevel0 17 30" xfId="48279"/>
    <cellStyle name="SAPBEXHLevel0 17 4" xfId="48280"/>
    <cellStyle name="SAPBEXHLevel0 17 5" xfId="48281"/>
    <cellStyle name="SAPBEXHLevel0 17 6" xfId="48282"/>
    <cellStyle name="SAPBEXHLevel0 17 7" xfId="48283"/>
    <cellStyle name="SAPBEXHLevel0 17 8" xfId="48284"/>
    <cellStyle name="SAPBEXHLevel0 17 9" xfId="48285"/>
    <cellStyle name="SAPBEXHLevel0 18" xfId="48286"/>
    <cellStyle name="SAPBEXHLevel0 18 10" xfId="48287"/>
    <cellStyle name="SAPBEXHLevel0 18 11" xfId="48288"/>
    <cellStyle name="SAPBEXHLevel0 18 12" xfId="48289"/>
    <cellStyle name="SAPBEXHLevel0 18 13" xfId="48290"/>
    <cellStyle name="SAPBEXHLevel0 18 14" xfId="48291"/>
    <cellStyle name="SAPBEXHLevel0 18 15" xfId="48292"/>
    <cellStyle name="SAPBEXHLevel0 18 16" xfId="48293"/>
    <cellStyle name="SAPBEXHLevel0 18 17" xfId="48294"/>
    <cellStyle name="SAPBEXHLevel0 18 18" xfId="48295"/>
    <cellStyle name="SAPBEXHLevel0 18 19" xfId="48296"/>
    <cellStyle name="SAPBEXHLevel0 18 2" xfId="48297"/>
    <cellStyle name="SAPBEXHLevel0 18 20" xfId="48298"/>
    <cellStyle name="SAPBEXHLevel0 18 21" xfId="48299"/>
    <cellStyle name="SAPBEXHLevel0 18 22" xfId="48300"/>
    <cellStyle name="SAPBEXHLevel0 18 23" xfId="48301"/>
    <cellStyle name="SAPBEXHLevel0 18 24" xfId="48302"/>
    <cellStyle name="SAPBEXHLevel0 18 25" xfId="48303"/>
    <cellStyle name="SAPBEXHLevel0 18 26" xfId="48304"/>
    <cellStyle name="SAPBEXHLevel0 18 27" xfId="48305"/>
    <cellStyle name="SAPBEXHLevel0 18 28" xfId="48306"/>
    <cellStyle name="SAPBEXHLevel0 18 29" xfId="48307"/>
    <cellStyle name="SAPBEXHLevel0 18 3" xfId="48308"/>
    <cellStyle name="SAPBEXHLevel0 18 4" xfId="48309"/>
    <cellStyle name="SAPBEXHLevel0 18 5" xfId="48310"/>
    <cellStyle name="SAPBEXHLevel0 18 6" xfId="48311"/>
    <cellStyle name="SAPBEXHLevel0 18 7" xfId="48312"/>
    <cellStyle name="SAPBEXHLevel0 18 8" xfId="48313"/>
    <cellStyle name="SAPBEXHLevel0 18 9" xfId="48314"/>
    <cellStyle name="SAPBEXHLevel0 19" xfId="48315"/>
    <cellStyle name="SAPBEXHLevel0 19 10" xfId="48316"/>
    <cellStyle name="SAPBEXHLevel0 19 11" xfId="48317"/>
    <cellStyle name="SAPBEXHLevel0 19 12" xfId="48318"/>
    <cellStyle name="SAPBEXHLevel0 19 13" xfId="48319"/>
    <cellStyle name="SAPBEXHLevel0 19 14" xfId="48320"/>
    <cellStyle name="SAPBEXHLevel0 19 15" xfId="48321"/>
    <cellStyle name="SAPBEXHLevel0 19 16" xfId="48322"/>
    <cellStyle name="SAPBEXHLevel0 19 17" xfId="48323"/>
    <cellStyle name="SAPBEXHLevel0 19 18" xfId="48324"/>
    <cellStyle name="SAPBEXHLevel0 19 19" xfId="48325"/>
    <cellStyle name="SAPBEXHLevel0 19 2" xfId="48326"/>
    <cellStyle name="SAPBEXHLevel0 19 20" xfId="48327"/>
    <cellStyle name="SAPBEXHLevel0 19 21" xfId="48328"/>
    <cellStyle name="SAPBEXHLevel0 19 22" xfId="48329"/>
    <cellStyle name="SAPBEXHLevel0 19 23" xfId="48330"/>
    <cellStyle name="SAPBEXHLevel0 19 24" xfId="48331"/>
    <cellStyle name="SAPBEXHLevel0 19 25" xfId="48332"/>
    <cellStyle name="SAPBEXHLevel0 19 26" xfId="48333"/>
    <cellStyle name="SAPBEXHLevel0 19 27" xfId="48334"/>
    <cellStyle name="SAPBEXHLevel0 19 28" xfId="48335"/>
    <cellStyle name="SAPBEXHLevel0 19 29" xfId="48336"/>
    <cellStyle name="SAPBEXHLevel0 19 3" xfId="48337"/>
    <cellStyle name="SAPBEXHLevel0 19 4" xfId="48338"/>
    <cellStyle name="SAPBEXHLevel0 19 5" xfId="48339"/>
    <cellStyle name="SAPBEXHLevel0 19 6" xfId="48340"/>
    <cellStyle name="SAPBEXHLevel0 19 7" xfId="48341"/>
    <cellStyle name="SAPBEXHLevel0 19 8" xfId="48342"/>
    <cellStyle name="SAPBEXHLevel0 19 9" xfId="48343"/>
    <cellStyle name="SAPBEXHLevel0 2" xfId="48344"/>
    <cellStyle name="SAPBEXHLevel0 2 10" xfId="48345"/>
    <cellStyle name="SAPBEXHLevel0 2 11" xfId="48346"/>
    <cellStyle name="SAPBEXHLevel0 2 12" xfId="48347"/>
    <cellStyle name="SAPBEXHLevel0 2 13" xfId="48348"/>
    <cellStyle name="SAPBEXHLevel0 2 14" xfId="48349"/>
    <cellStyle name="SAPBEXHLevel0 2 15" xfId="48350"/>
    <cellStyle name="SAPBEXHLevel0 2 16" xfId="48351"/>
    <cellStyle name="SAPBEXHLevel0 2 17" xfId="48352"/>
    <cellStyle name="SAPBEXHLevel0 2 18" xfId="48353"/>
    <cellStyle name="SAPBEXHLevel0 2 19" xfId="48354"/>
    <cellStyle name="SAPBEXHLevel0 2 2" xfId="48355"/>
    <cellStyle name="SAPBEXHLevel0 2 2 10" xfId="48356"/>
    <cellStyle name="SAPBEXHLevel0 2 2 11" xfId="48357"/>
    <cellStyle name="SAPBEXHLevel0 2 2 12" xfId="48358"/>
    <cellStyle name="SAPBEXHLevel0 2 2 13" xfId="48359"/>
    <cellStyle name="SAPBEXHLevel0 2 2 14" xfId="48360"/>
    <cellStyle name="SAPBEXHLevel0 2 2 15" xfId="48361"/>
    <cellStyle name="SAPBEXHLevel0 2 2 16" xfId="48362"/>
    <cellStyle name="SAPBEXHLevel0 2 2 17" xfId="48363"/>
    <cellStyle name="SAPBEXHLevel0 2 2 18" xfId="48364"/>
    <cellStyle name="SAPBEXHLevel0 2 2 19" xfId="48365"/>
    <cellStyle name="SAPBEXHLevel0 2 2 2" xfId="48366"/>
    <cellStyle name="SAPBEXHLevel0 2 2 2 10" xfId="48367"/>
    <cellStyle name="SAPBEXHLevel0 2 2 2 11" xfId="48368"/>
    <cellStyle name="SAPBEXHLevel0 2 2 2 12" xfId="48369"/>
    <cellStyle name="SAPBEXHLevel0 2 2 2 13" xfId="48370"/>
    <cellStyle name="SAPBEXHLevel0 2 2 2 14" xfId="48371"/>
    <cellStyle name="SAPBEXHLevel0 2 2 2 15" xfId="48372"/>
    <cellStyle name="SAPBEXHLevel0 2 2 2 16" xfId="48373"/>
    <cellStyle name="SAPBEXHLevel0 2 2 2 17" xfId="48374"/>
    <cellStyle name="SAPBEXHLevel0 2 2 2 18" xfId="48375"/>
    <cellStyle name="SAPBEXHLevel0 2 2 2 19" xfId="48376"/>
    <cellStyle name="SAPBEXHLevel0 2 2 2 2" xfId="48377"/>
    <cellStyle name="SAPBEXHLevel0 2 2 2 20" xfId="48378"/>
    <cellStyle name="SAPBEXHLevel0 2 2 2 21" xfId="48379"/>
    <cellStyle name="SAPBEXHLevel0 2 2 2 22" xfId="48380"/>
    <cellStyle name="SAPBEXHLevel0 2 2 2 23" xfId="48381"/>
    <cellStyle name="SAPBEXHLevel0 2 2 2 24" xfId="48382"/>
    <cellStyle name="SAPBEXHLevel0 2 2 2 25" xfId="48383"/>
    <cellStyle name="SAPBEXHLevel0 2 2 2 26" xfId="48384"/>
    <cellStyle name="SAPBEXHLevel0 2 2 2 27" xfId="48385"/>
    <cellStyle name="SAPBEXHLevel0 2 2 2 28" xfId="48386"/>
    <cellStyle name="SAPBEXHLevel0 2 2 2 29" xfId="48387"/>
    <cellStyle name="SAPBEXHLevel0 2 2 2 3" xfId="48388"/>
    <cellStyle name="SAPBEXHLevel0 2 2 2 4" xfId="48389"/>
    <cellStyle name="SAPBEXHLevel0 2 2 2 5" xfId="48390"/>
    <cellStyle name="SAPBEXHLevel0 2 2 2 6" xfId="48391"/>
    <cellStyle name="SAPBEXHLevel0 2 2 2 7" xfId="48392"/>
    <cellStyle name="SAPBEXHLevel0 2 2 2 8" xfId="48393"/>
    <cellStyle name="SAPBEXHLevel0 2 2 2 9" xfId="48394"/>
    <cellStyle name="SAPBEXHLevel0 2 2 20" xfId="48395"/>
    <cellStyle name="SAPBEXHLevel0 2 2 21" xfId="48396"/>
    <cellStyle name="SAPBEXHLevel0 2 2 22" xfId="48397"/>
    <cellStyle name="SAPBEXHLevel0 2 2 23" xfId="48398"/>
    <cellStyle name="SAPBEXHLevel0 2 2 24" xfId="48399"/>
    <cellStyle name="SAPBEXHLevel0 2 2 25" xfId="48400"/>
    <cellStyle name="SAPBEXHLevel0 2 2 26" xfId="48401"/>
    <cellStyle name="SAPBEXHLevel0 2 2 27" xfId="48402"/>
    <cellStyle name="SAPBEXHLevel0 2 2 28" xfId="48403"/>
    <cellStyle name="SAPBEXHLevel0 2 2 29" xfId="48404"/>
    <cellStyle name="SAPBEXHLevel0 2 2 3" xfId="48405"/>
    <cellStyle name="SAPBEXHLevel0 2 2 30" xfId="48406"/>
    <cellStyle name="SAPBEXHLevel0 2 2 4" xfId="48407"/>
    <cellStyle name="SAPBEXHLevel0 2 2 5" xfId="48408"/>
    <cellStyle name="SAPBEXHLevel0 2 2 6" xfId="48409"/>
    <cellStyle name="SAPBEXHLevel0 2 2 7" xfId="48410"/>
    <cellStyle name="SAPBEXHLevel0 2 2 8" xfId="48411"/>
    <cellStyle name="SAPBEXHLevel0 2 2 9" xfId="48412"/>
    <cellStyle name="SAPBEXHLevel0 2 20" xfId="48413"/>
    <cellStyle name="SAPBEXHLevel0 2 21" xfId="48414"/>
    <cellStyle name="SAPBEXHLevel0 2 22" xfId="48415"/>
    <cellStyle name="SAPBEXHLevel0 2 23" xfId="48416"/>
    <cellStyle name="SAPBEXHLevel0 2 24" xfId="48417"/>
    <cellStyle name="SAPBEXHLevel0 2 25" xfId="48418"/>
    <cellStyle name="SAPBEXHLevel0 2 26" xfId="48419"/>
    <cellStyle name="SAPBEXHLevel0 2 27" xfId="48420"/>
    <cellStyle name="SAPBEXHLevel0 2 28" xfId="48421"/>
    <cellStyle name="SAPBEXHLevel0 2 29" xfId="48422"/>
    <cellStyle name="SAPBEXHLevel0 2 3" xfId="48423"/>
    <cellStyle name="SAPBEXHLevel0 2 3 10" xfId="48424"/>
    <cellStyle name="SAPBEXHLevel0 2 3 11" xfId="48425"/>
    <cellStyle name="SAPBEXHLevel0 2 3 12" xfId="48426"/>
    <cellStyle name="SAPBEXHLevel0 2 3 13" xfId="48427"/>
    <cellStyle name="SAPBEXHLevel0 2 3 14" xfId="48428"/>
    <cellStyle name="SAPBEXHLevel0 2 3 15" xfId="48429"/>
    <cellStyle name="SAPBEXHLevel0 2 3 16" xfId="48430"/>
    <cellStyle name="SAPBEXHLevel0 2 3 17" xfId="48431"/>
    <cellStyle name="SAPBEXHLevel0 2 3 18" xfId="48432"/>
    <cellStyle name="SAPBEXHLevel0 2 3 19" xfId="48433"/>
    <cellStyle name="SAPBEXHLevel0 2 3 2" xfId="48434"/>
    <cellStyle name="SAPBEXHLevel0 2 3 20" xfId="48435"/>
    <cellStyle name="SAPBEXHLevel0 2 3 21" xfId="48436"/>
    <cellStyle name="SAPBEXHLevel0 2 3 22" xfId="48437"/>
    <cellStyle name="SAPBEXHLevel0 2 3 23" xfId="48438"/>
    <cellStyle name="SAPBEXHLevel0 2 3 24" xfId="48439"/>
    <cellStyle name="SAPBEXHLevel0 2 3 25" xfId="48440"/>
    <cellStyle name="SAPBEXHLevel0 2 3 26" xfId="48441"/>
    <cellStyle name="SAPBEXHLevel0 2 3 27" xfId="48442"/>
    <cellStyle name="SAPBEXHLevel0 2 3 28" xfId="48443"/>
    <cellStyle name="SAPBEXHLevel0 2 3 29" xfId="48444"/>
    <cellStyle name="SAPBEXHLevel0 2 3 3" xfId="48445"/>
    <cellStyle name="SAPBEXHLevel0 2 3 4" xfId="48446"/>
    <cellStyle name="SAPBEXHLevel0 2 3 5" xfId="48447"/>
    <cellStyle name="SAPBEXHLevel0 2 3 6" xfId="48448"/>
    <cellStyle name="SAPBEXHLevel0 2 3 7" xfId="48449"/>
    <cellStyle name="SAPBEXHLevel0 2 3 8" xfId="48450"/>
    <cellStyle name="SAPBEXHLevel0 2 3 9" xfId="48451"/>
    <cellStyle name="SAPBEXHLevel0 2 30" xfId="48452"/>
    <cellStyle name="SAPBEXHLevel0 2 31" xfId="48453"/>
    <cellStyle name="SAPBEXHLevel0 2 4" xfId="48454"/>
    <cellStyle name="SAPBEXHLevel0 2 5" xfId="48455"/>
    <cellStyle name="SAPBEXHLevel0 2 6" xfId="48456"/>
    <cellStyle name="SAPBEXHLevel0 2 7" xfId="48457"/>
    <cellStyle name="SAPBEXHLevel0 2 8" xfId="48458"/>
    <cellStyle name="SAPBEXHLevel0 2 9" xfId="48459"/>
    <cellStyle name="SAPBEXHLevel0 20" xfId="48460"/>
    <cellStyle name="SAPBEXHLevel0 20 10" xfId="48461"/>
    <cellStyle name="SAPBEXHLevel0 20 11" xfId="48462"/>
    <cellStyle name="SAPBEXHLevel0 20 12" xfId="48463"/>
    <cellStyle name="SAPBEXHLevel0 20 13" xfId="48464"/>
    <cellStyle name="SAPBEXHLevel0 20 14" xfId="48465"/>
    <cellStyle name="SAPBEXHLevel0 20 15" xfId="48466"/>
    <cellStyle name="SAPBEXHLevel0 20 16" xfId="48467"/>
    <cellStyle name="SAPBEXHLevel0 20 17" xfId="48468"/>
    <cellStyle name="SAPBEXHLevel0 20 18" xfId="48469"/>
    <cellStyle name="SAPBEXHLevel0 20 19" xfId="48470"/>
    <cellStyle name="SAPBEXHLevel0 20 2" xfId="48471"/>
    <cellStyle name="SAPBEXHLevel0 20 20" xfId="48472"/>
    <cellStyle name="SAPBEXHLevel0 20 21" xfId="48473"/>
    <cellStyle name="SAPBEXHLevel0 20 22" xfId="48474"/>
    <cellStyle name="SAPBEXHLevel0 20 23" xfId="48475"/>
    <cellStyle name="SAPBEXHLevel0 20 24" xfId="48476"/>
    <cellStyle name="SAPBEXHLevel0 20 25" xfId="48477"/>
    <cellStyle name="SAPBEXHLevel0 20 26" xfId="48478"/>
    <cellStyle name="SAPBEXHLevel0 20 27" xfId="48479"/>
    <cellStyle name="SAPBEXHLevel0 20 28" xfId="48480"/>
    <cellStyle name="SAPBEXHLevel0 20 29" xfId="48481"/>
    <cellStyle name="SAPBEXHLevel0 20 3" xfId="48482"/>
    <cellStyle name="SAPBEXHLevel0 20 4" xfId="48483"/>
    <cellStyle name="SAPBEXHLevel0 20 5" xfId="48484"/>
    <cellStyle name="SAPBEXHLevel0 20 6" xfId="48485"/>
    <cellStyle name="SAPBEXHLevel0 20 7" xfId="48486"/>
    <cellStyle name="SAPBEXHLevel0 20 8" xfId="48487"/>
    <cellStyle name="SAPBEXHLevel0 20 9" xfId="48488"/>
    <cellStyle name="SAPBEXHLevel0 21" xfId="48489"/>
    <cellStyle name="SAPBEXHLevel0 21 10" xfId="48490"/>
    <cellStyle name="SAPBEXHLevel0 21 11" xfId="48491"/>
    <cellStyle name="SAPBEXHLevel0 21 12" xfId="48492"/>
    <cellStyle name="SAPBEXHLevel0 21 13" xfId="48493"/>
    <cellStyle name="SAPBEXHLevel0 21 14" xfId="48494"/>
    <cellStyle name="SAPBEXHLevel0 21 15" xfId="48495"/>
    <cellStyle name="SAPBEXHLevel0 21 16" xfId="48496"/>
    <cellStyle name="SAPBEXHLevel0 21 17" xfId="48497"/>
    <cellStyle name="SAPBEXHLevel0 21 18" xfId="48498"/>
    <cellStyle name="SAPBEXHLevel0 21 19" xfId="48499"/>
    <cellStyle name="SAPBEXHLevel0 21 2" xfId="48500"/>
    <cellStyle name="SAPBEXHLevel0 21 20" xfId="48501"/>
    <cellStyle name="SAPBEXHLevel0 21 21" xfId="48502"/>
    <cellStyle name="SAPBEXHLevel0 21 22" xfId="48503"/>
    <cellStyle name="SAPBEXHLevel0 21 23" xfId="48504"/>
    <cellStyle name="SAPBEXHLevel0 21 24" xfId="48505"/>
    <cellStyle name="SAPBEXHLevel0 21 25" xfId="48506"/>
    <cellStyle name="SAPBEXHLevel0 21 26" xfId="48507"/>
    <cellStyle name="SAPBEXHLevel0 21 27" xfId="48508"/>
    <cellStyle name="SAPBEXHLevel0 21 28" xfId="48509"/>
    <cellStyle name="SAPBEXHLevel0 21 29" xfId="48510"/>
    <cellStyle name="SAPBEXHLevel0 21 3" xfId="48511"/>
    <cellStyle name="SAPBEXHLevel0 21 4" xfId="48512"/>
    <cellStyle name="SAPBEXHLevel0 21 5" xfId="48513"/>
    <cellStyle name="SAPBEXHLevel0 21 6" xfId="48514"/>
    <cellStyle name="SAPBEXHLevel0 21 7" xfId="48515"/>
    <cellStyle name="SAPBEXHLevel0 21 8" xfId="48516"/>
    <cellStyle name="SAPBEXHLevel0 21 9" xfId="48517"/>
    <cellStyle name="SAPBEXHLevel0 22" xfId="48518"/>
    <cellStyle name="SAPBEXHLevel0 22 10" xfId="48519"/>
    <cellStyle name="SAPBEXHLevel0 22 11" xfId="48520"/>
    <cellStyle name="SAPBEXHLevel0 22 12" xfId="48521"/>
    <cellStyle name="SAPBEXHLevel0 22 13" xfId="48522"/>
    <cellStyle name="SAPBEXHLevel0 22 14" xfId="48523"/>
    <cellStyle name="SAPBEXHLevel0 22 15" xfId="48524"/>
    <cellStyle name="SAPBEXHLevel0 22 16" xfId="48525"/>
    <cellStyle name="SAPBEXHLevel0 22 17" xfId="48526"/>
    <cellStyle name="SAPBEXHLevel0 22 18" xfId="48527"/>
    <cellStyle name="SAPBEXHLevel0 22 19" xfId="48528"/>
    <cellStyle name="SAPBEXHLevel0 22 2" xfId="48529"/>
    <cellStyle name="SAPBEXHLevel0 22 20" xfId="48530"/>
    <cellStyle name="SAPBEXHLevel0 22 21" xfId="48531"/>
    <cellStyle name="SAPBEXHLevel0 22 22" xfId="48532"/>
    <cellStyle name="SAPBEXHLevel0 22 23" xfId="48533"/>
    <cellStyle name="SAPBEXHLevel0 22 24" xfId="48534"/>
    <cellStyle name="SAPBEXHLevel0 22 25" xfId="48535"/>
    <cellStyle name="SAPBEXHLevel0 22 26" xfId="48536"/>
    <cellStyle name="SAPBEXHLevel0 22 27" xfId="48537"/>
    <cellStyle name="SAPBEXHLevel0 22 28" xfId="48538"/>
    <cellStyle name="SAPBEXHLevel0 22 29" xfId="48539"/>
    <cellStyle name="SAPBEXHLevel0 22 3" xfId="48540"/>
    <cellStyle name="SAPBEXHLevel0 22 4" xfId="48541"/>
    <cellStyle name="SAPBEXHLevel0 22 5" xfId="48542"/>
    <cellStyle name="SAPBEXHLevel0 22 6" xfId="48543"/>
    <cellStyle name="SAPBEXHLevel0 22 7" xfId="48544"/>
    <cellStyle name="SAPBEXHLevel0 22 8" xfId="48545"/>
    <cellStyle name="SAPBEXHLevel0 22 9" xfId="48546"/>
    <cellStyle name="SAPBEXHLevel0 23" xfId="48547"/>
    <cellStyle name="SAPBEXHLevel0 23 10" xfId="48548"/>
    <cellStyle name="SAPBEXHLevel0 23 11" xfId="48549"/>
    <cellStyle name="SAPBEXHLevel0 23 12" xfId="48550"/>
    <cellStyle name="SAPBEXHLevel0 23 13" xfId="48551"/>
    <cellStyle name="SAPBEXHLevel0 23 14" xfId="48552"/>
    <cellStyle name="SAPBEXHLevel0 23 15" xfId="48553"/>
    <cellStyle name="SAPBEXHLevel0 23 16" xfId="48554"/>
    <cellStyle name="SAPBEXHLevel0 23 17" xfId="48555"/>
    <cellStyle name="SAPBEXHLevel0 23 18" xfId="48556"/>
    <cellStyle name="SAPBEXHLevel0 23 19" xfId="48557"/>
    <cellStyle name="SAPBEXHLevel0 23 2" xfId="48558"/>
    <cellStyle name="SAPBEXHLevel0 23 20" xfId="48559"/>
    <cellStyle name="SAPBEXHLevel0 23 21" xfId="48560"/>
    <cellStyle name="SAPBEXHLevel0 23 22" xfId="48561"/>
    <cellStyle name="SAPBEXHLevel0 23 23" xfId="48562"/>
    <cellStyle name="SAPBEXHLevel0 23 24" xfId="48563"/>
    <cellStyle name="SAPBEXHLevel0 23 25" xfId="48564"/>
    <cellStyle name="SAPBEXHLevel0 23 26" xfId="48565"/>
    <cellStyle name="SAPBEXHLevel0 23 27" xfId="48566"/>
    <cellStyle name="SAPBEXHLevel0 23 28" xfId="48567"/>
    <cellStyle name="SAPBEXHLevel0 23 29" xfId="48568"/>
    <cellStyle name="SAPBEXHLevel0 23 3" xfId="48569"/>
    <cellStyle name="SAPBEXHLevel0 23 4" xfId="48570"/>
    <cellStyle name="SAPBEXHLevel0 23 5" xfId="48571"/>
    <cellStyle name="SAPBEXHLevel0 23 6" xfId="48572"/>
    <cellStyle name="SAPBEXHLevel0 23 7" xfId="48573"/>
    <cellStyle name="SAPBEXHLevel0 23 8" xfId="48574"/>
    <cellStyle name="SAPBEXHLevel0 23 9" xfId="48575"/>
    <cellStyle name="SAPBEXHLevel0 24" xfId="48576"/>
    <cellStyle name="SAPBEXHLevel0 24 10" xfId="48577"/>
    <cellStyle name="SAPBEXHLevel0 24 11" xfId="48578"/>
    <cellStyle name="SAPBEXHLevel0 24 12" xfId="48579"/>
    <cellStyle name="SAPBEXHLevel0 24 13" xfId="48580"/>
    <cellStyle name="SAPBEXHLevel0 24 14" xfId="48581"/>
    <cellStyle name="SAPBEXHLevel0 24 15" xfId="48582"/>
    <cellStyle name="SAPBEXHLevel0 24 16" xfId="48583"/>
    <cellStyle name="SAPBEXHLevel0 24 17" xfId="48584"/>
    <cellStyle name="SAPBEXHLevel0 24 18" xfId="48585"/>
    <cellStyle name="SAPBEXHLevel0 24 19" xfId="48586"/>
    <cellStyle name="SAPBEXHLevel0 24 2" xfId="48587"/>
    <cellStyle name="SAPBEXHLevel0 24 20" xfId="48588"/>
    <cellStyle name="SAPBEXHLevel0 24 21" xfId="48589"/>
    <cellStyle name="SAPBEXHLevel0 24 22" xfId="48590"/>
    <cellStyle name="SAPBEXHLevel0 24 23" xfId="48591"/>
    <cellStyle name="SAPBEXHLevel0 24 24" xfId="48592"/>
    <cellStyle name="SAPBEXHLevel0 24 25" xfId="48593"/>
    <cellStyle name="SAPBEXHLevel0 24 26" xfId="48594"/>
    <cellStyle name="SAPBEXHLevel0 24 27" xfId="48595"/>
    <cellStyle name="SAPBEXHLevel0 24 28" xfId="48596"/>
    <cellStyle name="SAPBEXHLevel0 24 29" xfId="48597"/>
    <cellStyle name="SAPBEXHLevel0 24 3" xfId="48598"/>
    <cellStyle name="SAPBEXHLevel0 24 4" xfId="48599"/>
    <cellStyle name="SAPBEXHLevel0 24 5" xfId="48600"/>
    <cellStyle name="SAPBEXHLevel0 24 6" xfId="48601"/>
    <cellStyle name="SAPBEXHLevel0 24 7" xfId="48602"/>
    <cellStyle name="SAPBEXHLevel0 24 8" xfId="48603"/>
    <cellStyle name="SAPBEXHLevel0 24 9" xfId="48604"/>
    <cellStyle name="SAPBEXHLevel0 25" xfId="48605"/>
    <cellStyle name="SAPBEXHLevel0 26" xfId="48606"/>
    <cellStyle name="SAPBEXHLevel0 27" xfId="48607"/>
    <cellStyle name="SAPBEXHLevel0 28" xfId="48608"/>
    <cellStyle name="SAPBEXHLevel0 29" xfId="48609"/>
    <cellStyle name="SAPBEXHLevel0 3" xfId="48610"/>
    <cellStyle name="SAPBEXHLevel0 3 10" xfId="48611"/>
    <cellStyle name="SAPBEXHLevel0 3 11" xfId="48612"/>
    <cellStyle name="SAPBEXHLevel0 3 12" xfId="48613"/>
    <cellStyle name="SAPBEXHLevel0 3 13" xfId="48614"/>
    <cellStyle name="SAPBEXHLevel0 3 14" xfId="48615"/>
    <cellStyle name="SAPBEXHLevel0 3 15" xfId="48616"/>
    <cellStyle name="SAPBEXHLevel0 3 16" xfId="48617"/>
    <cellStyle name="SAPBEXHLevel0 3 17" xfId="48618"/>
    <cellStyle name="SAPBEXHLevel0 3 18" xfId="48619"/>
    <cellStyle name="SAPBEXHLevel0 3 19" xfId="48620"/>
    <cellStyle name="SAPBEXHLevel0 3 2" xfId="48621"/>
    <cellStyle name="SAPBEXHLevel0 3 2 10" xfId="48622"/>
    <cellStyle name="SAPBEXHLevel0 3 2 11" xfId="48623"/>
    <cellStyle name="SAPBEXHLevel0 3 2 12" xfId="48624"/>
    <cellStyle name="SAPBEXHLevel0 3 2 13" xfId="48625"/>
    <cellStyle name="SAPBEXHLevel0 3 2 14" xfId="48626"/>
    <cellStyle name="SAPBEXHLevel0 3 2 15" xfId="48627"/>
    <cellStyle name="SAPBEXHLevel0 3 2 16" xfId="48628"/>
    <cellStyle name="SAPBEXHLevel0 3 2 17" xfId="48629"/>
    <cellStyle name="SAPBEXHLevel0 3 2 18" xfId="48630"/>
    <cellStyle name="SAPBEXHLevel0 3 2 19" xfId="48631"/>
    <cellStyle name="SAPBEXHLevel0 3 2 2" xfId="48632"/>
    <cellStyle name="SAPBEXHLevel0 3 2 20" xfId="48633"/>
    <cellStyle name="SAPBEXHLevel0 3 2 21" xfId="48634"/>
    <cellStyle name="SAPBEXHLevel0 3 2 22" xfId="48635"/>
    <cellStyle name="SAPBEXHLevel0 3 2 23" xfId="48636"/>
    <cellStyle name="SAPBEXHLevel0 3 2 24" xfId="48637"/>
    <cellStyle name="SAPBEXHLevel0 3 2 25" xfId="48638"/>
    <cellStyle name="SAPBEXHLevel0 3 2 26" xfId="48639"/>
    <cellStyle name="SAPBEXHLevel0 3 2 27" xfId="48640"/>
    <cellStyle name="SAPBEXHLevel0 3 2 28" xfId="48641"/>
    <cellStyle name="SAPBEXHLevel0 3 2 29" xfId="48642"/>
    <cellStyle name="SAPBEXHLevel0 3 2 3" xfId="48643"/>
    <cellStyle name="SAPBEXHLevel0 3 2 4" xfId="48644"/>
    <cellStyle name="SAPBEXHLevel0 3 2 5" xfId="48645"/>
    <cellStyle name="SAPBEXHLevel0 3 2 6" xfId="48646"/>
    <cellStyle name="SAPBEXHLevel0 3 2 7" xfId="48647"/>
    <cellStyle name="SAPBEXHLevel0 3 2 8" xfId="48648"/>
    <cellStyle name="SAPBEXHLevel0 3 2 9" xfId="48649"/>
    <cellStyle name="SAPBEXHLevel0 3 20" xfId="48650"/>
    <cellStyle name="SAPBEXHLevel0 3 21" xfId="48651"/>
    <cellStyle name="SAPBEXHLevel0 3 22" xfId="48652"/>
    <cellStyle name="SAPBEXHLevel0 3 23" xfId="48653"/>
    <cellStyle name="SAPBEXHLevel0 3 24" xfId="48654"/>
    <cellStyle name="SAPBEXHLevel0 3 25" xfId="48655"/>
    <cellStyle name="SAPBEXHLevel0 3 26" xfId="48656"/>
    <cellStyle name="SAPBEXHLevel0 3 27" xfId="48657"/>
    <cellStyle name="SAPBEXHLevel0 3 28" xfId="48658"/>
    <cellStyle name="SAPBEXHLevel0 3 29" xfId="48659"/>
    <cellStyle name="SAPBEXHLevel0 3 3" xfId="48660"/>
    <cellStyle name="SAPBEXHLevel0 3 3 10" xfId="48661"/>
    <cellStyle name="SAPBEXHLevel0 3 3 11" xfId="48662"/>
    <cellStyle name="SAPBEXHLevel0 3 3 12" xfId="48663"/>
    <cellStyle name="SAPBEXHLevel0 3 3 13" xfId="48664"/>
    <cellStyle name="SAPBEXHLevel0 3 3 14" xfId="48665"/>
    <cellStyle name="SAPBEXHLevel0 3 3 15" xfId="48666"/>
    <cellStyle name="SAPBEXHLevel0 3 3 16" xfId="48667"/>
    <cellStyle name="SAPBEXHLevel0 3 3 17" xfId="48668"/>
    <cellStyle name="SAPBEXHLevel0 3 3 18" xfId="48669"/>
    <cellStyle name="SAPBEXHLevel0 3 3 19" xfId="48670"/>
    <cellStyle name="SAPBEXHLevel0 3 3 2" xfId="48671"/>
    <cellStyle name="SAPBEXHLevel0 3 3 20" xfId="48672"/>
    <cellStyle name="SAPBEXHLevel0 3 3 21" xfId="48673"/>
    <cellStyle name="SAPBEXHLevel0 3 3 22" xfId="48674"/>
    <cellStyle name="SAPBEXHLevel0 3 3 23" xfId="48675"/>
    <cellStyle name="SAPBEXHLevel0 3 3 24" xfId="48676"/>
    <cellStyle name="SAPBEXHLevel0 3 3 25" xfId="48677"/>
    <cellStyle name="SAPBEXHLevel0 3 3 26" xfId="48678"/>
    <cellStyle name="SAPBEXHLevel0 3 3 27" xfId="48679"/>
    <cellStyle name="SAPBEXHLevel0 3 3 28" xfId="48680"/>
    <cellStyle name="SAPBEXHLevel0 3 3 29" xfId="48681"/>
    <cellStyle name="SAPBEXHLevel0 3 3 3" xfId="48682"/>
    <cellStyle name="SAPBEXHLevel0 3 3 4" xfId="48683"/>
    <cellStyle name="SAPBEXHLevel0 3 3 5" xfId="48684"/>
    <cellStyle name="SAPBEXHLevel0 3 3 6" xfId="48685"/>
    <cellStyle name="SAPBEXHLevel0 3 3 7" xfId="48686"/>
    <cellStyle name="SAPBEXHLevel0 3 3 8" xfId="48687"/>
    <cellStyle name="SAPBEXHLevel0 3 3 9" xfId="48688"/>
    <cellStyle name="SAPBEXHLevel0 3 30" xfId="48689"/>
    <cellStyle name="SAPBEXHLevel0 3 31" xfId="48690"/>
    <cellStyle name="SAPBEXHLevel0 3 4" xfId="48691"/>
    <cellStyle name="SAPBEXHLevel0 3 5" xfId="48692"/>
    <cellStyle name="SAPBEXHLevel0 3 6" xfId="48693"/>
    <cellStyle name="SAPBEXHLevel0 3 7" xfId="48694"/>
    <cellStyle name="SAPBEXHLevel0 3 8" xfId="48695"/>
    <cellStyle name="SAPBEXHLevel0 3 9" xfId="48696"/>
    <cellStyle name="SAPBEXHLevel0 30" xfId="48697"/>
    <cellStyle name="SAPBEXHLevel0 31" xfId="48698"/>
    <cellStyle name="SAPBEXHLevel0 32" xfId="48699"/>
    <cellStyle name="SAPBEXHLevel0 33" xfId="48700"/>
    <cellStyle name="SAPBEXHLevel0 34" xfId="48701"/>
    <cellStyle name="SAPBEXHLevel0 35" xfId="48702"/>
    <cellStyle name="SAPBEXHLevel0 36" xfId="48703"/>
    <cellStyle name="SAPBEXHLevel0 37" xfId="48704"/>
    <cellStyle name="SAPBEXHLevel0 38" xfId="48705"/>
    <cellStyle name="SAPBEXHLevel0 39" xfId="48706"/>
    <cellStyle name="SAPBEXHLevel0 4" xfId="48707"/>
    <cellStyle name="SAPBEXHLevel0 4 10" xfId="48708"/>
    <cellStyle name="SAPBEXHLevel0 4 11" xfId="48709"/>
    <cellStyle name="SAPBEXHLevel0 4 12" xfId="48710"/>
    <cellStyle name="SAPBEXHLevel0 4 13" xfId="48711"/>
    <cellStyle name="SAPBEXHLevel0 4 14" xfId="48712"/>
    <cellStyle name="SAPBEXHLevel0 4 15" xfId="48713"/>
    <cellStyle name="SAPBEXHLevel0 4 16" xfId="48714"/>
    <cellStyle name="SAPBEXHLevel0 4 17" xfId="48715"/>
    <cellStyle name="SAPBEXHLevel0 4 18" xfId="48716"/>
    <cellStyle name="SAPBEXHLevel0 4 19" xfId="48717"/>
    <cellStyle name="SAPBEXHLevel0 4 2" xfId="48718"/>
    <cellStyle name="SAPBEXHLevel0 4 2 10" xfId="48719"/>
    <cellStyle name="SAPBEXHLevel0 4 2 11" xfId="48720"/>
    <cellStyle name="SAPBEXHLevel0 4 2 12" xfId="48721"/>
    <cellStyle name="SAPBEXHLevel0 4 2 13" xfId="48722"/>
    <cellStyle name="SAPBEXHLevel0 4 2 14" xfId="48723"/>
    <cellStyle name="SAPBEXHLevel0 4 2 15" xfId="48724"/>
    <cellStyle name="SAPBEXHLevel0 4 2 16" xfId="48725"/>
    <cellStyle name="SAPBEXHLevel0 4 2 17" xfId="48726"/>
    <cellStyle name="SAPBEXHLevel0 4 2 18" xfId="48727"/>
    <cellStyle name="SAPBEXHLevel0 4 2 19" xfId="48728"/>
    <cellStyle name="SAPBEXHLevel0 4 2 2" xfId="48729"/>
    <cellStyle name="SAPBEXHLevel0 4 2 20" xfId="48730"/>
    <cellStyle name="SAPBEXHLevel0 4 2 21" xfId="48731"/>
    <cellStyle name="SAPBEXHLevel0 4 2 22" xfId="48732"/>
    <cellStyle name="SAPBEXHLevel0 4 2 23" xfId="48733"/>
    <cellStyle name="SAPBEXHLevel0 4 2 24" xfId="48734"/>
    <cellStyle name="SAPBEXHLevel0 4 2 25" xfId="48735"/>
    <cellStyle name="SAPBEXHLevel0 4 2 26" xfId="48736"/>
    <cellStyle name="SAPBEXHLevel0 4 2 27" xfId="48737"/>
    <cellStyle name="SAPBEXHLevel0 4 2 28" xfId="48738"/>
    <cellStyle name="SAPBEXHLevel0 4 2 29" xfId="48739"/>
    <cellStyle name="SAPBEXHLevel0 4 2 3" xfId="48740"/>
    <cellStyle name="SAPBEXHLevel0 4 2 4" xfId="48741"/>
    <cellStyle name="SAPBEXHLevel0 4 2 5" xfId="48742"/>
    <cellStyle name="SAPBEXHLevel0 4 2 6" xfId="48743"/>
    <cellStyle name="SAPBEXHLevel0 4 2 7" xfId="48744"/>
    <cellStyle name="SAPBEXHLevel0 4 2 8" xfId="48745"/>
    <cellStyle name="SAPBEXHLevel0 4 2 9" xfId="48746"/>
    <cellStyle name="SAPBEXHLevel0 4 20" xfId="48747"/>
    <cellStyle name="SAPBEXHLevel0 4 21" xfId="48748"/>
    <cellStyle name="SAPBEXHLevel0 4 22" xfId="48749"/>
    <cellStyle name="SAPBEXHLevel0 4 23" xfId="48750"/>
    <cellStyle name="SAPBEXHLevel0 4 24" xfId="48751"/>
    <cellStyle name="SAPBEXHLevel0 4 25" xfId="48752"/>
    <cellStyle name="SAPBEXHLevel0 4 26" xfId="48753"/>
    <cellStyle name="SAPBEXHLevel0 4 27" xfId="48754"/>
    <cellStyle name="SAPBEXHLevel0 4 28" xfId="48755"/>
    <cellStyle name="SAPBEXHLevel0 4 29" xfId="48756"/>
    <cellStyle name="SAPBEXHLevel0 4 3" xfId="48757"/>
    <cellStyle name="SAPBEXHLevel0 4 3 10" xfId="48758"/>
    <cellStyle name="SAPBEXHLevel0 4 3 11" xfId="48759"/>
    <cellStyle name="SAPBEXHLevel0 4 3 12" xfId="48760"/>
    <cellStyle name="SAPBEXHLevel0 4 3 13" xfId="48761"/>
    <cellStyle name="SAPBEXHLevel0 4 3 14" xfId="48762"/>
    <cellStyle name="SAPBEXHLevel0 4 3 15" xfId="48763"/>
    <cellStyle name="SAPBEXHLevel0 4 3 16" xfId="48764"/>
    <cellStyle name="SAPBEXHLevel0 4 3 17" xfId="48765"/>
    <cellStyle name="SAPBEXHLevel0 4 3 18" xfId="48766"/>
    <cellStyle name="SAPBEXHLevel0 4 3 19" xfId="48767"/>
    <cellStyle name="SAPBEXHLevel0 4 3 2" xfId="48768"/>
    <cellStyle name="SAPBEXHLevel0 4 3 20" xfId="48769"/>
    <cellStyle name="SAPBEXHLevel0 4 3 21" xfId="48770"/>
    <cellStyle name="SAPBEXHLevel0 4 3 22" xfId="48771"/>
    <cellStyle name="SAPBEXHLevel0 4 3 23" xfId="48772"/>
    <cellStyle name="SAPBEXHLevel0 4 3 24" xfId="48773"/>
    <cellStyle name="SAPBEXHLevel0 4 3 25" xfId="48774"/>
    <cellStyle name="SAPBEXHLevel0 4 3 26" xfId="48775"/>
    <cellStyle name="SAPBEXHLevel0 4 3 27" xfId="48776"/>
    <cellStyle name="SAPBEXHLevel0 4 3 28" xfId="48777"/>
    <cellStyle name="SAPBEXHLevel0 4 3 29" xfId="48778"/>
    <cellStyle name="SAPBEXHLevel0 4 3 3" xfId="48779"/>
    <cellStyle name="SAPBEXHLevel0 4 3 4" xfId="48780"/>
    <cellStyle name="SAPBEXHLevel0 4 3 5" xfId="48781"/>
    <cellStyle name="SAPBEXHLevel0 4 3 6" xfId="48782"/>
    <cellStyle name="SAPBEXHLevel0 4 3 7" xfId="48783"/>
    <cellStyle name="SAPBEXHLevel0 4 3 8" xfId="48784"/>
    <cellStyle name="SAPBEXHLevel0 4 3 9" xfId="48785"/>
    <cellStyle name="SAPBEXHLevel0 4 30" xfId="48786"/>
    <cellStyle name="SAPBEXHLevel0 4 31" xfId="48787"/>
    <cellStyle name="SAPBEXHLevel0 4 4" xfId="48788"/>
    <cellStyle name="SAPBEXHLevel0 4 5" xfId="48789"/>
    <cellStyle name="SAPBEXHLevel0 4 6" xfId="48790"/>
    <cellStyle name="SAPBEXHLevel0 4 7" xfId="48791"/>
    <cellStyle name="SAPBEXHLevel0 4 8" xfId="48792"/>
    <cellStyle name="SAPBEXHLevel0 4 9" xfId="48793"/>
    <cellStyle name="SAPBEXHLevel0 40" xfId="48794"/>
    <cellStyle name="SAPBEXHLevel0 41" xfId="48795"/>
    <cellStyle name="SAPBEXHLevel0 42" xfId="48796"/>
    <cellStyle name="SAPBEXHLevel0 43" xfId="48797"/>
    <cellStyle name="SAPBEXHLevel0 44" xfId="48798"/>
    <cellStyle name="SAPBEXHLevel0 5" xfId="48799"/>
    <cellStyle name="SAPBEXHLevel0 5 10" xfId="48800"/>
    <cellStyle name="SAPBEXHLevel0 5 11" xfId="48801"/>
    <cellStyle name="SAPBEXHLevel0 5 12" xfId="48802"/>
    <cellStyle name="SAPBEXHLevel0 5 13" xfId="48803"/>
    <cellStyle name="SAPBEXHLevel0 5 14" xfId="48804"/>
    <cellStyle name="SAPBEXHLevel0 5 15" xfId="48805"/>
    <cellStyle name="SAPBEXHLevel0 5 16" xfId="48806"/>
    <cellStyle name="SAPBEXHLevel0 5 17" xfId="48807"/>
    <cellStyle name="SAPBEXHLevel0 5 18" xfId="48808"/>
    <cellStyle name="SAPBEXHLevel0 5 19" xfId="48809"/>
    <cellStyle name="SAPBEXHLevel0 5 2" xfId="48810"/>
    <cellStyle name="SAPBEXHLevel0 5 2 10" xfId="48811"/>
    <cellStyle name="SAPBEXHLevel0 5 2 11" xfId="48812"/>
    <cellStyle name="SAPBEXHLevel0 5 2 12" xfId="48813"/>
    <cellStyle name="SAPBEXHLevel0 5 2 13" xfId="48814"/>
    <cellStyle name="SAPBEXHLevel0 5 2 14" xfId="48815"/>
    <cellStyle name="SAPBEXHLevel0 5 2 15" xfId="48816"/>
    <cellStyle name="SAPBEXHLevel0 5 2 16" xfId="48817"/>
    <cellStyle name="SAPBEXHLevel0 5 2 17" xfId="48818"/>
    <cellStyle name="SAPBEXHLevel0 5 2 18" xfId="48819"/>
    <cellStyle name="SAPBEXHLevel0 5 2 19" xfId="48820"/>
    <cellStyle name="SAPBEXHLevel0 5 2 2" xfId="48821"/>
    <cellStyle name="SAPBEXHLevel0 5 2 20" xfId="48822"/>
    <cellStyle name="SAPBEXHLevel0 5 2 21" xfId="48823"/>
    <cellStyle name="SAPBEXHLevel0 5 2 22" xfId="48824"/>
    <cellStyle name="SAPBEXHLevel0 5 2 23" xfId="48825"/>
    <cellStyle name="SAPBEXHLevel0 5 2 24" xfId="48826"/>
    <cellStyle name="SAPBEXHLevel0 5 2 25" xfId="48827"/>
    <cellStyle name="SAPBEXHLevel0 5 2 26" xfId="48828"/>
    <cellStyle name="SAPBEXHLevel0 5 2 27" xfId="48829"/>
    <cellStyle name="SAPBEXHLevel0 5 2 28" xfId="48830"/>
    <cellStyle name="SAPBEXHLevel0 5 2 29" xfId="48831"/>
    <cellStyle name="SAPBEXHLevel0 5 2 3" xfId="48832"/>
    <cellStyle name="SAPBEXHLevel0 5 2 4" xfId="48833"/>
    <cellStyle name="SAPBEXHLevel0 5 2 5" xfId="48834"/>
    <cellStyle name="SAPBEXHLevel0 5 2 6" xfId="48835"/>
    <cellStyle name="SAPBEXHLevel0 5 2 7" xfId="48836"/>
    <cellStyle name="SAPBEXHLevel0 5 2 8" xfId="48837"/>
    <cellStyle name="SAPBEXHLevel0 5 2 9" xfId="48838"/>
    <cellStyle name="SAPBEXHLevel0 5 20" xfId="48839"/>
    <cellStyle name="SAPBEXHLevel0 5 21" xfId="48840"/>
    <cellStyle name="SAPBEXHLevel0 5 22" xfId="48841"/>
    <cellStyle name="SAPBEXHLevel0 5 23" xfId="48842"/>
    <cellStyle name="SAPBEXHLevel0 5 24" xfId="48843"/>
    <cellStyle name="SAPBEXHLevel0 5 25" xfId="48844"/>
    <cellStyle name="SAPBEXHLevel0 5 26" xfId="48845"/>
    <cellStyle name="SAPBEXHLevel0 5 27" xfId="48846"/>
    <cellStyle name="SAPBEXHLevel0 5 28" xfId="48847"/>
    <cellStyle name="SAPBEXHLevel0 5 29" xfId="48848"/>
    <cellStyle name="SAPBEXHLevel0 5 3" xfId="48849"/>
    <cellStyle name="SAPBEXHLevel0 5 30" xfId="48850"/>
    <cellStyle name="SAPBEXHLevel0 5 4" xfId="48851"/>
    <cellStyle name="SAPBEXHLevel0 5 5" xfId="48852"/>
    <cellStyle name="SAPBEXHLevel0 5 6" xfId="48853"/>
    <cellStyle name="SAPBEXHLevel0 5 7" xfId="48854"/>
    <cellStyle name="SAPBEXHLevel0 5 8" xfId="48855"/>
    <cellStyle name="SAPBEXHLevel0 5 9" xfId="48856"/>
    <cellStyle name="SAPBEXHLevel0 6" xfId="48857"/>
    <cellStyle name="SAPBEXHLevel0 6 10" xfId="48858"/>
    <cellStyle name="SAPBEXHLevel0 6 11" xfId="48859"/>
    <cellStyle name="SAPBEXHLevel0 6 12" xfId="48860"/>
    <cellStyle name="SAPBEXHLevel0 6 13" xfId="48861"/>
    <cellStyle name="SAPBEXHLevel0 6 14" xfId="48862"/>
    <cellStyle name="SAPBEXHLevel0 6 15" xfId="48863"/>
    <cellStyle name="SAPBEXHLevel0 6 16" xfId="48864"/>
    <cellStyle name="SAPBEXHLevel0 6 17" xfId="48865"/>
    <cellStyle name="SAPBEXHLevel0 6 18" xfId="48866"/>
    <cellStyle name="SAPBEXHLevel0 6 19" xfId="48867"/>
    <cellStyle name="SAPBEXHLevel0 6 2" xfId="48868"/>
    <cellStyle name="SAPBEXHLevel0 6 2 10" xfId="48869"/>
    <cellStyle name="SAPBEXHLevel0 6 2 11" xfId="48870"/>
    <cellStyle name="SAPBEXHLevel0 6 2 12" xfId="48871"/>
    <cellStyle name="SAPBEXHLevel0 6 2 13" xfId="48872"/>
    <cellStyle name="SAPBEXHLevel0 6 2 14" xfId="48873"/>
    <cellStyle name="SAPBEXHLevel0 6 2 15" xfId="48874"/>
    <cellStyle name="SAPBEXHLevel0 6 2 16" xfId="48875"/>
    <cellStyle name="SAPBEXHLevel0 6 2 17" xfId="48876"/>
    <cellStyle name="SAPBEXHLevel0 6 2 18" xfId="48877"/>
    <cellStyle name="SAPBEXHLevel0 6 2 19" xfId="48878"/>
    <cellStyle name="SAPBEXHLevel0 6 2 2" xfId="48879"/>
    <cellStyle name="SAPBEXHLevel0 6 2 20" xfId="48880"/>
    <cellStyle name="SAPBEXHLevel0 6 2 21" xfId="48881"/>
    <cellStyle name="SAPBEXHLevel0 6 2 22" xfId="48882"/>
    <cellStyle name="SAPBEXHLevel0 6 2 23" xfId="48883"/>
    <cellStyle name="SAPBEXHLevel0 6 2 24" xfId="48884"/>
    <cellStyle name="SAPBEXHLevel0 6 2 25" xfId="48885"/>
    <cellStyle name="SAPBEXHLevel0 6 2 26" xfId="48886"/>
    <cellStyle name="SAPBEXHLevel0 6 2 27" xfId="48887"/>
    <cellStyle name="SAPBEXHLevel0 6 2 28" xfId="48888"/>
    <cellStyle name="SAPBEXHLevel0 6 2 29" xfId="48889"/>
    <cellStyle name="SAPBEXHLevel0 6 2 3" xfId="48890"/>
    <cellStyle name="SAPBEXHLevel0 6 2 4" xfId="48891"/>
    <cellStyle name="SAPBEXHLevel0 6 2 5" xfId="48892"/>
    <cellStyle name="SAPBEXHLevel0 6 2 6" xfId="48893"/>
    <cellStyle name="SAPBEXHLevel0 6 2 7" xfId="48894"/>
    <cellStyle name="SAPBEXHLevel0 6 2 8" xfId="48895"/>
    <cellStyle name="SAPBEXHLevel0 6 2 9" xfId="48896"/>
    <cellStyle name="SAPBEXHLevel0 6 20" xfId="48897"/>
    <cellStyle name="SAPBEXHLevel0 6 21" xfId="48898"/>
    <cellStyle name="SAPBEXHLevel0 6 22" xfId="48899"/>
    <cellStyle name="SAPBEXHLevel0 6 23" xfId="48900"/>
    <cellStyle name="SAPBEXHLevel0 6 24" xfId="48901"/>
    <cellStyle name="SAPBEXHLevel0 6 25" xfId="48902"/>
    <cellStyle name="SAPBEXHLevel0 6 26" xfId="48903"/>
    <cellStyle name="SAPBEXHLevel0 6 27" xfId="48904"/>
    <cellStyle name="SAPBEXHLevel0 6 28" xfId="48905"/>
    <cellStyle name="SAPBEXHLevel0 6 29" xfId="48906"/>
    <cellStyle name="SAPBEXHLevel0 6 3" xfId="48907"/>
    <cellStyle name="SAPBEXHLevel0 6 30" xfId="48908"/>
    <cellStyle name="SAPBEXHLevel0 6 4" xfId="48909"/>
    <cellStyle name="SAPBEXHLevel0 6 5" xfId="48910"/>
    <cellStyle name="SAPBEXHLevel0 6 6" xfId="48911"/>
    <cellStyle name="SAPBEXHLevel0 6 7" xfId="48912"/>
    <cellStyle name="SAPBEXHLevel0 6 8" xfId="48913"/>
    <cellStyle name="SAPBEXHLevel0 6 9" xfId="48914"/>
    <cellStyle name="SAPBEXHLevel0 7" xfId="48915"/>
    <cellStyle name="SAPBEXHLevel0 7 10" xfId="48916"/>
    <cellStyle name="SAPBEXHLevel0 7 11" xfId="48917"/>
    <cellStyle name="SAPBEXHLevel0 7 12" xfId="48918"/>
    <cellStyle name="SAPBEXHLevel0 7 13" xfId="48919"/>
    <cellStyle name="SAPBEXHLevel0 7 14" xfId="48920"/>
    <cellStyle name="SAPBEXHLevel0 7 15" xfId="48921"/>
    <cellStyle name="SAPBEXHLevel0 7 16" xfId="48922"/>
    <cellStyle name="SAPBEXHLevel0 7 17" xfId="48923"/>
    <cellStyle name="SAPBEXHLevel0 7 18" xfId="48924"/>
    <cellStyle name="SAPBEXHLevel0 7 19" xfId="48925"/>
    <cellStyle name="SAPBEXHLevel0 7 2" xfId="48926"/>
    <cellStyle name="SAPBEXHLevel0 7 2 10" xfId="48927"/>
    <cellStyle name="SAPBEXHLevel0 7 2 11" xfId="48928"/>
    <cellStyle name="SAPBEXHLevel0 7 2 12" xfId="48929"/>
    <cellStyle name="SAPBEXHLevel0 7 2 13" xfId="48930"/>
    <cellStyle name="SAPBEXHLevel0 7 2 14" xfId="48931"/>
    <cellStyle name="SAPBEXHLevel0 7 2 15" xfId="48932"/>
    <cellStyle name="SAPBEXHLevel0 7 2 16" xfId="48933"/>
    <cellStyle name="SAPBEXHLevel0 7 2 17" xfId="48934"/>
    <cellStyle name="SAPBEXHLevel0 7 2 18" xfId="48935"/>
    <cellStyle name="SAPBEXHLevel0 7 2 19" xfId="48936"/>
    <cellStyle name="SAPBEXHLevel0 7 2 2" xfId="48937"/>
    <cellStyle name="SAPBEXHLevel0 7 2 20" xfId="48938"/>
    <cellStyle name="SAPBEXHLevel0 7 2 21" xfId="48939"/>
    <cellStyle name="SAPBEXHLevel0 7 2 22" xfId="48940"/>
    <cellStyle name="SAPBEXHLevel0 7 2 23" xfId="48941"/>
    <cellStyle name="SAPBEXHLevel0 7 2 24" xfId="48942"/>
    <cellStyle name="SAPBEXHLevel0 7 2 25" xfId="48943"/>
    <cellStyle name="SAPBEXHLevel0 7 2 26" xfId="48944"/>
    <cellStyle name="SAPBEXHLevel0 7 2 27" xfId="48945"/>
    <cellStyle name="SAPBEXHLevel0 7 2 28" xfId="48946"/>
    <cellStyle name="SAPBEXHLevel0 7 2 29" xfId="48947"/>
    <cellStyle name="SAPBEXHLevel0 7 2 3" xfId="48948"/>
    <cellStyle name="SAPBEXHLevel0 7 2 4" xfId="48949"/>
    <cellStyle name="SAPBEXHLevel0 7 2 5" xfId="48950"/>
    <cellStyle name="SAPBEXHLevel0 7 2 6" xfId="48951"/>
    <cellStyle name="SAPBEXHLevel0 7 2 7" xfId="48952"/>
    <cellStyle name="SAPBEXHLevel0 7 2 8" xfId="48953"/>
    <cellStyle name="SAPBEXHLevel0 7 2 9" xfId="48954"/>
    <cellStyle name="SAPBEXHLevel0 7 20" xfId="48955"/>
    <cellStyle name="SAPBEXHLevel0 7 21" xfId="48956"/>
    <cellStyle name="SAPBEXHLevel0 7 22" xfId="48957"/>
    <cellStyle name="SAPBEXHLevel0 7 23" xfId="48958"/>
    <cellStyle name="SAPBEXHLevel0 7 24" xfId="48959"/>
    <cellStyle name="SAPBEXHLevel0 7 25" xfId="48960"/>
    <cellStyle name="SAPBEXHLevel0 7 26" xfId="48961"/>
    <cellStyle name="SAPBEXHLevel0 7 27" xfId="48962"/>
    <cellStyle name="SAPBEXHLevel0 7 28" xfId="48963"/>
    <cellStyle name="SAPBEXHLevel0 7 29" xfId="48964"/>
    <cellStyle name="SAPBEXHLevel0 7 3" xfId="48965"/>
    <cellStyle name="SAPBEXHLevel0 7 30" xfId="48966"/>
    <cellStyle name="SAPBEXHLevel0 7 4" xfId="48967"/>
    <cellStyle name="SAPBEXHLevel0 7 5" xfId="48968"/>
    <cellStyle name="SAPBEXHLevel0 7 6" xfId="48969"/>
    <cellStyle name="SAPBEXHLevel0 7 7" xfId="48970"/>
    <cellStyle name="SAPBEXHLevel0 7 8" xfId="48971"/>
    <cellStyle name="SAPBEXHLevel0 7 9" xfId="48972"/>
    <cellStyle name="SAPBEXHLevel0 8" xfId="48973"/>
    <cellStyle name="SAPBEXHLevel0 8 10" xfId="48974"/>
    <cellStyle name="SAPBEXHLevel0 8 11" xfId="48975"/>
    <cellStyle name="SAPBEXHLevel0 8 12" xfId="48976"/>
    <cellStyle name="SAPBEXHLevel0 8 13" xfId="48977"/>
    <cellStyle name="SAPBEXHLevel0 8 14" xfId="48978"/>
    <cellStyle name="SAPBEXHLevel0 8 15" xfId="48979"/>
    <cellStyle name="SAPBEXHLevel0 8 16" xfId="48980"/>
    <cellStyle name="SAPBEXHLevel0 8 17" xfId="48981"/>
    <cellStyle name="SAPBEXHLevel0 8 18" xfId="48982"/>
    <cellStyle name="SAPBEXHLevel0 8 19" xfId="48983"/>
    <cellStyle name="SAPBEXHLevel0 8 2" xfId="48984"/>
    <cellStyle name="SAPBEXHLevel0 8 2 10" xfId="48985"/>
    <cellStyle name="SAPBEXHLevel0 8 2 11" xfId="48986"/>
    <cellStyle name="SAPBEXHLevel0 8 2 12" xfId="48987"/>
    <cellStyle name="SAPBEXHLevel0 8 2 13" xfId="48988"/>
    <cellStyle name="SAPBEXHLevel0 8 2 14" xfId="48989"/>
    <cellStyle name="SAPBEXHLevel0 8 2 15" xfId="48990"/>
    <cellStyle name="SAPBEXHLevel0 8 2 16" xfId="48991"/>
    <cellStyle name="SAPBEXHLevel0 8 2 17" xfId="48992"/>
    <cellStyle name="SAPBEXHLevel0 8 2 18" xfId="48993"/>
    <cellStyle name="SAPBEXHLevel0 8 2 19" xfId="48994"/>
    <cellStyle name="SAPBEXHLevel0 8 2 2" xfId="48995"/>
    <cellStyle name="SAPBEXHLevel0 8 2 20" xfId="48996"/>
    <cellStyle name="SAPBEXHLevel0 8 2 21" xfId="48997"/>
    <cellStyle name="SAPBEXHLevel0 8 2 22" xfId="48998"/>
    <cellStyle name="SAPBEXHLevel0 8 2 23" xfId="48999"/>
    <cellStyle name="SAPBEXHLevel0 8 2 24" xfId="49000"/>
    <cellStyle name="SAPBEXHLevel0 8 2 25" xfId="49001"/>
    <cellStyle name="SAPBEXHLevel0 8 2 26" xfId="49002"/>
    <cellStyle name="SAPBEXHLevel0 8 2 27" xfId="49003"/>
    <cellStyle name="SAPBEXHLevel0 8 2 28" xfId="49004"/>
    <cellStyle name="SAPBEXHLevel0 8 2 29" xfId="49005"/>
    <cellStyle name="SAPBEXHLevel0 8 2 3" xfId="49006"/>
    <cellStyle name="SAPBEXHLevel0 8 2 4" xfId="49007"/>
    <cellStyle name="SAPBEXHLevel0 8 2 5" xfId="49008"/>
    <cellStyle name="SAPBEXHLevel0 8 2 6" xfId="49009"/>
    <cellStyle name="SAPBEXHLevel0 8 2 7" xfId="49010"/>
    <cellStyle name="SAPBEXHLevel0 8 2 8" xfId="49011"/>
    <cellStyle name="SAPBEXHLevel0 8 2 9" xfId="49012"/>
    <cellStyle name="SAPBEXHLevel0 8 20" xfId="49013"/>
    <cellStyle name="SAPBEXHLevel0 8 21" xfId="49014"/>
    <cellStyle name="SAPBEXHLevel0 8 22" xfId="49015"/>
    <cellStyle name="SAPBEXHLevel0 8 23" xfId="49016"/>
    <cellStyle name="SAPBEXHLevel0 8 24" xfId="49017"/>
    <cellStyle name="SAPBEXHLevel0 8 25" xfId="49018"/>
    <cellStyle name="SAPBEXHLevel0 8 26" xfId="49019"/>
    <cellStyle name="SAPBEXHLevel0 8 27" xfId="49020"/>
    <cellStyle name="SAPBEXHLevel0 8 28" xfId="49021"/>
    <cellStyle name="SAPBEXHLevel0 8 29" xfId="49022"/>
    <cellStyle name="SAPBEXHLevel0 8 3" xfId="49023"/>
    <cellStyle name="SAPBEXHLevel0 8 30" xfId="49024"/>
    <cellStyle name="SAPBEXHLevel0 8 4" xfId="49025"/>
    <cellStyle name="SAPBEXHLevel0 8 5" xfId="49026"/>
    <cellStyle name="SAPBEXHLevel0 8 6" xfId="49027"/>
    <cellStyle name="SAPBEXHLevel0 8 7" xfId="49028"/>
    <cellStyle name="SAPBEXHLevel0 8 8" xfId="49029"/>
    <cellStyle name="SAPBEXHLevel0 8 9" xfId="49030"/>
    <cellStyle name="SAPBEXHLevel0 9" xfId="49031"/>
    <cellStyle name="SAPBEXHLevel0 9 10" xfId="49032"/>
    <cellStyle name="SAPBEXHLevel0 9 11" xfId="49033"/>
    <cellStyle name="SAPBEXHLevel0 9 12" xfId="49034"/>
    <cellStyle name="SAPBEXHLevel0 9 13" xfId="49035"/>
    <cellStyle name="SAPBEXHLevel0 9 14" xfId="49036"/>
    <cellStyle name="SAPBEXHLevel0 9 15" xfId="49037"/>
    <cellStyle name="SAPBEXHLevel0 9 16" xfId="49038"/>
    <cellStyle name="SAPBEXHLevel0 9 17" xfId="49039"/>
    <cellStyle name="SAPBEXHLevel0 9 18" xfId="49040"/>
    <cellStyle name="SAPBEXHLevel0 9 19" xfId="49041"/>
    <cellStyle name="SAPBEXHLevel0 9 2" xfId="49042"/>
    <cellStyle name="SAPBEXHLevel0 9 2 10" xfId="49043"/>
    <cellStyle name="SAPBEXHLevel0 9 2 11" xfId="49044"/>
    <cellStyle name="SAPBEXHLevel0 9 2 12" xfId="49045"/>
    <cellStyle name="SAPBEXHLevel0 9 2 13" xfId="49046"/>
    <cellStyle name="SAPBEXHLevel0 9 2 14" xfId="49047"/>
    <cellStyle name="SAPBEXHLevel0 9 2 15" xfId="49048"/>
    <cellStyle name="SAPBEXHLevel0 9 2 16" xfId="49049"/>
    <cellStyle name="SAPBEXHLevel0 9 2 17" xfId="49050"/>
    <cellStyle name="SAPBEXHLevel0 9 2 18" xfId="49051"/>
    <cellStyle name="SAPBEXHLevel0 9 2 19" xfId="49052"/>
    <cellStyle name="SAPBEXHLevel0 9 2 2" xfId="49053"/>
    <cellStyle name="SAPBEXHLevel0 9 2 20" xfId="49054"/>
    <cellStyle name="SAPBEXHLevel0 9 2 21" xfId="49055"/>
    <cellStyle name="SAPBEXHLevel0 9 2 22" xfId="49056"/>
    <cellStyle name="SAPBEXHLevel0 9 2 23" xfId="49057"/>
    <cellStyle name="SAPBEXHLevel0 9 2 24" xfId="49058"/>
    <cellStyle name="SAPBEXHLevel0 9 2 25" xfId="49059"/>
    <cellStyle name="SAPBEXHLevel0 9 2 26" xfId="49060"/>
    <cellStyle name="SAPBEXHLevel0 9 2 27" xfId="49061"/>
    <cellStyle name="SAPBEXHLevel0 9 2 28" xfId="49062"/>
    <cellStyle name="SAPBEXHLevel0 9 2 29" xfId="49063"/>
    <cellStyle name="SAPBEXHLevel0 9 2 3" xfId="49064"/>
    <cellStyle name="SAPBEXHLevel0 9 2 4" xfId="49065"/>
    <cellStyle name="SAPBEXHLevel0 9 2 5" xfId="49066"/>
    <cellStyle name="SAPBEXHLevel0 9 2 6" xfId="49067"/>
    <cellStyle name="SAPBEXHLevel0 9 2 7" xfId="49068"/>
    <cellStyle name="SAPBEXHLevel0 9 2 8" xfId="49069"/>
    <cellStyle name="SAPBEXHLevel0 9 2 9" xfId="49070"/>
    <cellStyle name="SAPBEXHLevel0 9 20" xfId="49071"/>
    <cellStyle name="SAPBEXHLevel0 9 21" xfId="49072"/>
    <cellStyle name="SAPBEXHLevel0 9 22" xfId="49073"/>
    <cellStyle name="SAPBEXHLevel0 9 23" xfId="49074"/>
    <cellStyle name="SAPBEXHLevel0 9 24" xfId="49075"/>
    <cellStyle name="SAPBEXHLevel0 9 25" xfId="49076"/>
    <cellStyle name="SAPBEXHLevel0 9 26" xfId="49077"/>
    <cellStyle name="SAPBEXHLevel0 9 27" xfId="49078"/>
    <cellStyle name="SAPBEXHLevel0 9 28" xfId="49079"/>
    <cellStyle name="SAPBEXHLevel0 9 29" xfId="49080"/>
    <cellStyle name="SAPBEXHLevel0 9 3" xfId="49081"/>
    <cellStyle name="SAPBEXHLevel0 9 30" xfId="49082"/>
    <cellStyle name="SAPBEXHLevel0 9 4" xfId="49083"/>
    <cellStyle name="SAPBEXHLevel0 9 5" xfId="49084"/>
    <cellStyle name="SAPBEXHLevel0 9 6" xfId="49085"/>
    <cellStyle name="SAPBEXHLevel0 9 7" xfId="49086"/>
    <cellStyle name="SAPBEXHLevel0 9 8" xfId="49087"/>
    <cellStyle name="SAPBEXHLevel0 9 9" xfId="49088"/>
    <cellStyle name="SAPBEXHLevel0X" xfId="49089"/>
    <cellStyle name="SAPBEXHLevel0X 10" xfId="49090"/>
    <cellStyle name="SAPBEXHLevel0X 10 10" xfId="49091"/>
    <cellStyle name="SAPBEXHLevel0X 10 11" xfId="49092"/>
    <cellStyle name="SAPBEXHLevel0X 10 12" xfId="49093"/>
    <cellStyle name="SAPBEXHLevel0X 10 13" xfId="49094"/>
    <cellStyle name="SAPBEXHLevel0X 10 14" xfId="49095"/>
    <cellStyle name="SAPBEXHLevel0X 10 15" xfId="49096"/>
    <cellStyle name="SAPBEXHLevel0X 10 16" xfId="49097"/>
    <cellStyle name="SAPBEXHLevel0X 10 17" xfId="49098"/>
    <cellStyle name="SAPBEXHLevel0X 10 18" xfId="49099"/>
    <cellStyle name="SAPBEXHLevel0X 10 19" xfId="49100"/>
    <cellStyle name="SAPBEXHLevel0X 10 2" xfId="49101"/>
    <cellStyle name="SAPBEXHLevel0X 10 2 10" xfId="49102"/>
    <cellStyle name="SAPBEXHLevel0X 10 2 11" xfId="49103"/>
    <cellStyle name="SAPBEXHLevel0X 10 2 12" xfId="49104"/>
    <cellStyle name="SAPBEXHLevel0X 10 2 13" xfId="49105"/>
    <cellStyle name="SAPBEXHLevel0X 10 2 14" xfId="49106"/>
    <cellStyle name="SAPBEXHLevel0X 10 2 15" xfId="49107"/>
    <cellStyle name="SAPBEXHLevel0X 10 2 16" xfId="49108"/>
    <cellStyle name="SAPBEXHLevel0X 10 2 17" xfId="49109"/>
    <cellStyle name="SAPBEXHLevel0X 10 2 18" xfId="49110"/>
    <cellStyle name="SAPBEXHLevel0X 10 2 19" xfId="49111"/>
    <cellStyle name="SAPBEXHLevel0X 10 2 2" xfId="49112"/>
    <cellStyle name="SAPBEXHLevel0X 10 2 20" xfId="49113"/>
    <cellStyle name="SAPBEXHLevel0X 10 2 21" xfId="49114"/>
    <cellStyle name="SAPBEXHLevel0X 10 2 22" xfId="49115"/>
    <cellStyle name="SAPBEXHLevel0X 10 2 23" xfId="49116"/>
    <cellStyle name="SAPBEXHLevel0X 10 2 24" xfId="49117"/>
    <cellStyle name="SAPBEXHLevel0X 10 2 25" xfId="49118"/>
    <cellStyle name="SAPBEXHLevel0X 10 2 26" xfId="49119"/>
    <cellStyle name="SAPBEXHLevel0X 10 2 27" xfId="49120"/>
    <cellStyle name="SAPBEXHLevel0X 10 2 28" xfId="49121"/>
    <cellStyle name="SAPBEXHLevel0X 10 2 29" xfId="49122"/>
    <cellStyle name="SAPBEXHLevel0X 10 2 3" xfId="49123"/>
    <cellStyle name="SAPBEXHLevel0X 10 2 4" xfId="49124"/>
    <cellStyle name="SAPBEXHLevel0X 10 2 5" xfId="49125"/>
    <cellStyle name="SAPBEXHLevel0X 10 2 6" xfId="49126"/>
    <cellStyle name="SAPBEXHLevel0X 10 2 7" xfId="49127"/>
    <cellStyle name="SAPBEXHLevel0X 10 2 8" xfId="49128"/>
    <cellStyle name="SAPBEXHLevel0X 10 2 9" xfId="49129"/>
    <cellStyle name="SAPBEXHLevel0X 10 20" xfId="49130"/>
    <cellStyle name="SAPBEXHLevel0X 10 21" xfId="49131"/>
    <cellStyle name="SAPBEXHLevel0X 10 22" xfId="49132"/>
    <cellStyle name="SAPBEXHLevel0X 10 23" xfId="49133"/>
    <cellStyle name="SAPBEXHLevel0X 10 24" xfId="49134"/>
    <cellStyle name="SAPBEXHLevel0X 10 25" xfId="49135"/>
    <cellStyle name="SAPBEXHLevel0X 10 26" xfId="49136"/>
    <cellStyle name="SAPBEXHLevel0X 10 27" xfId="49137"/>
    <cellStyle name="SAPBEXHLevel0X 10 28" xfId="49138"/>
    <cellStyle name="SAPBEXHLevel0X 10 29" xfId="49139"/>
    <cellStyle name="SAPBEXHLevel0X 10 3" xfId="49140"/>
    <cellStyle name="SAPBEXHLevel0X 10 30" xfId="49141"/>
    <cellStyle name="SAPBEXHLevel0X 10 4" xfId="49142"/>
    <cellStyle name="SAPBEXHLevel0X 10 5" xfId="49143"/>
    <cellStyle name="SAPBEXHLevel0X 10 6" xfId="49144"/>
    <cellStyle name="SAPBEXHLevel0X 10 7" xfId="49145"/>
    <cellStyle name="SAPBEXHLevel0X 10 8" xfId="49146"/>
    <cellStyle name="SAPBEXHLevel0X 10 9" xfId="49147"/>
    <cellStyle name="SAPBEXHLevel0X 11" xfId="49148"/>
    <cellStyle name="SAPBEXHLevel0X 11 10" xfId="49149"/>
    <cellStyle name="SAPBEXHLevel0X 11 11" xfId="49150"/>
    <cellStyle name="SAPBEXHLevel0X 11 12" xfId="49151"/>
    <cellStyle name="SAPBEXHLevel0X 11 13" xfId="49152"/>
    <cellStyle name="SAPBEXHLevel0X 11 14" xfId="49153"/>
    <cellStyle name="SAPBEXHLevel0X 11 15" xfId="49154"/>
    <cellStyle name="SAPBEXHLevel0X 11 16" xfId="49155"/>
    <cellStyle name="SAPBEXHLevel0X 11 17" xfId="49156"/>
    <cellStyle name="SAPBEXHLevel0X 11 18" xfId="49157"/>
    <cellStyle name="SAPBEXHLevel0X 11 19" xfId="49158"/>
    <cellStyle name="SAPBEXHLevel0X 11 2" xfId="49159"/>
    <cellStyle name="SAPBEXHLevel0X 11 2 10" xfId="49160"/>
    <cellStyle name="SAPBEXHLevel0X 11 2 11" xfId="49161"/>
    <cellStyle name="SAPBEXHLevel0X 11 2 12" xfId="49162"/>
    <cellStyle name="SAPBEXHLevel0X 11 2 13" xfId="49163"/>
    <cellStyle name="SAPBEXHLevel0X 11 2 14" xfId="49164"/>
    <cellStyle name="SAPBEXHLevel0X 11 2 15" xfId="49165"/>
    <cellStyle name="SAPBEXHLevel0X 11 2 16" xfId="49166"/>
    <cellStyle name="SAPBEXHLevel0X 11 2 17" xfId="49167"/>
    <cellStyle name="SAPBEXHLevel0X 11 2 18" xfId="49168"/>
    <cellStyle name="SAPBEXHLevel0X 11 2 19" xfId="49169"/>
    <cellStyle name="SAPBEXHLevel0X 11 2 2" xfId="49170"/>
    <cellStyle name="SAPBEXHLevel0X 11 2 20" xfId="49171"/>
    <cellStyle name="SAPBEXHLevel0X 11 2 21" xfId="49172"/>
    <cellStyle name="SAPBEXHLevel0X 11 2 22" xfId="49173"/>
    <cellStyle name="SAPBEXHLevel0X 11 2 23" xfId="49174"/>
    <cellStyle name="SAPBEXHLevel0X 11 2 24" xfId="49175"/>
    <cellStyle name="SAPBEXHLevel0X 11 2 25" xfId="49176"/>
    <cellStyle name="SAPBEXHLevel0X 11 2 26" xfId="49177"/>
    <cellStyle name="SAPBEXHLevel0X 11 2 27" xfId="49178"/>
    <cellStyle name="SAPBEXHLevel0X 11 2 28" xfId="49179"/>
    <cellStyle name="SAPBEXHLevel0X 11 2 29" xfId="49180"/>
    <cellStyle name="SAPBEXHLevel0X 11 2 3" xfId="49181"/>
    <cellStyle name="SAPBEXHLevel0X 11 2 4" xfId="49182"/>
    <cellStyle name="SAPBEXHLevel0X 11 2 5" xfId="49183"/>
    <cellStyle name="SAPBEXHLevel0X 11 2 6" xfId="49184"/>
    <cellStyle name="SAPBEXHLevel0X 11 2 7" xfId="49185"/>
    <cellStyle name="SAPBEXHLevel0X 11 2 8" xfId="49186"/>
    <cellStyle name="SAPBEXHLevel0X 11 2 9" xfId="49187"/>
    <cellStyle name="SAPBEXHLevel0X 11 20" xfId="49188"/>
    <cellStyle name="SAPBEXHLevel0X 11 21" xfId="49189"/>
    <cellStyle name="SAPBEXHLevel0X 11 22" xfId="49190"/>
    <cellStyle name="SAPBEXHLevel0X 11 23" xfId="49191"/>
    <cellStyle name="SAPBEXHLevel0X 11 24" xfId="49192"/>
    <cellStyle name="SAPBEXHLevel0X 11 25" xfId="49193"/>
    <cellStyle name="SAPBEXHLevel0X 11 26" xfId="49194"/>
    <cellStyle name="SAPBEXHLevel0X 11 27" xfId="49195"/>
    <cellStyle name="SAPBEXHLevel0X 11 28" xfId="49196"/>
    <cellStyle name="SAPBEXHLevel0X 11 29" xfId="49197"/>
    <cellStyle name="SAPBEXHLevel0X 11 3" xfId="49198"/>
    <cellStyle name="SAPBEXHLevel0X 11 30" xfId="49199"/>
    <cellStyle name="SAPBEXHLevel0X 11 4" xfId="49200"/>
    <cellStyle name="SAPBEXHLevel0X 11 5" xfId="49201"/>
    <cellStyle name="SAPBEXHLevel0X 11 6" xfId="49202"/>
    <cellStyle name="SAPBEXHLevel0X 11 7" xfId="49203"/>
    <cellStyle name="SAPBEXHLevel0X 11 8" xfId="49204"/>
    <cellStyle name="SAPBEXHLevel0X 11 9" xfId="49205"/>
    <cellStyle name="SAPBEXHLevel0X 12" xfId="49206"/>
    <cellStyle name="SAPBEXHLevel0X 12 10" xfId="49207"/>
    <cellStyle name="SAPBEXHLevel0X 12 11" xfId="49208"/>
    <cellStyle name="SAPBEXHLevel0X 12 12" xfId="49209"/>
    <cellStyle name="SAPBEXHLevel0X 12 13" xfId="49210"/>
    <cellStyle name="SAPBEXHLevel0X 12 14" xfId="49211"/>
    <cellStyle name="SAPBEXHLevel0X 12 15" xfId="49212"/>
    <cellStyle name="SAPBEXHLevel0X 12 16" xfId="49213"/>
    <cellStyle name="SAPBEXHLevel0X 12 17" xfId="49214"/>
    <cellStyle name="SAPBEXHLevel0X 12 18" xfId="49215"/>
    <cellStyle name="SAPBEXHLevel0X 12 19" xfId="49216"/>
    <cellStyle name="SAPBEXHLevel0X 12 2" xfId="49217"/>
    <cellStyle name="SAPBEXHLevel0X 12 2 10" xfId="49218"/>
    <cellStyle name="SAPBEXHLevel0X 12 2 11" xfId="49219"/>
    <cellStyle name="SAPBEXHLevel0X 12 2 12" xfId="49220"/>
    <cellStyle name="SAPBEXHLevel0X 12 2 13" xfId="49221"/>
    <cellStyle name="SAPBEXHLevel0X 12 2 14" xfId="49222"/>
    <cellStyle name="SAPBEXHLevel0X 12 2 15" xfId="49223"/>
    <cellStyle name="SAPBEXHLevel0X 12 2 16" xfId="49224"/>
    <cellStyle name="SAPBEXHLevel0X 12 2 17" xfId="49225"/>
    <cellStyle name="SAPBEXHLevel0X 12 2 18" xfId="49226"/>
    <cellStyle name="SAPBEXHLevel0X 12 2 19" xfId="49227"/>
    <cellStyle name="SAPBEXHLevel0X 12 2 2" xfId="49228"/>
    <cellStyle name="SAPBEXHLevel0X 12 2 20" xfId="49229"/>
    <cellStyle name="SAPBEXHLevel0X 12 2 21" xfId="49230"/>
    <cellStyle name="SAPBEXHLevel0X 12 2 22" xfId="49231"/>
    <cellStyle name="SAPBEXHLevel0X 12 2 23" xfId="49232"/>
    <cellStyle name="SAPBEXHLevel0X 12 2 24" xfId="49233"/>
    <cellStyle name="SAPBEXHLevel0X 12 2 25" xfId="49234"/>
    <cellStyle name="SAPBEXHLevel0X 12 2 26" xfId="49235"/>
    <cellStyle name="SAPBEXHLevel0X 12 2 27" xfId="49236"/>
    <cellStyle name="SAPBEXHLevel0X 12 2 28" xfId="49237"/>
    <cellStyle name="SAPBEXHLevel0X 12 2 29" xfId="49238"/>
    <cellStyle name="SAPBEXHLevel0X 12 2 3" xfId="49239"/>
    <cellStyle name="SAPBEXHLevel0X 12 2 4" xfId="49240"/>
    <cellStyle name="SAPBEXHLevel0X 12 2 5" xfId="49241"/>
    <cellStyle name="SAPBEXHLevel0X 12 2 6" xfId="49242"/>
    <cellStyle name="SAPBEXHLevel0X 12 2 7" xfId="49243"/>
    <cellStyle name="SAPBEXHLevel0X 12 2 8" xfId="49244"/>
    <cellStyle name="SAPBEXHLevel0X 12 2 9" xfId="49245"/>
    <cellStyle name="SAPBEXHLevel0X 12 20" xfId="49246"/>
    <cellStyle name="SAPBEXHLevel0X 12 21" xfId="49247"/>
    <cellStyle name="SAPBEXHLevel0X 12 22" xfId="49248"/>
    <cellStyle name="SAPBEXHLevel0X 12 23" xfId="49249"/>
    <cellStyle name="SAPBEXHLevel0X 12 24" xfId="49250"/>
    <cellStyle name="SAPBEXHLevel0X 12 25" xfId="49251"/>
    <cellStyle name="SAPBEXHLevel0X 12 26" xfId="49252"/>
    <cellStyle name="SAPBEXHLevel0X 12 27" xfId="49253"/>
    <cellStyle name="SAPBEXHLevel0X 12 28" xfId="49254"/>
    <cellStyle name="SAPBEXHLevel0X 12 29" xfId="49255"/>
    <cellStyle name="SAPBEXHLevel0X 12 3" xfId="49256"/>
    <cellStyle name="SAPBEXHLevel0X 12 30" xfId="49257"/>
    <cellStyle name="SAPBEXHLevel0X 12 4" xfId="49258"/>
    <cellStyle name="SAPBEXHLevel0X 12 5" xfId="49259"/>
    <cellStyle name="SAPBEXHLevel0X 12 6" xfId="49260"/>
    <cellStyle name="SAPBEXHLevel0X 12 7" xfId="49261"/>
    <cellStyle name="SAPBEXHLevel0X 12 8" xfId="49262"/>
    <cellStyle name="SAPBEXHLevel0X 12 9" xfId="49263"/>
    <cellStyle name="SAPBEXHLevel0X 13" xfId="49264"/>
    <cellStyle name="SAPBEXHLevel0X 13 10" xfId="49265"/>
    <cellStyle name="SAPBEXHLevel0X 13 11" xfId="49266"/>
    <cellStyle name="SAPBEXHLevel0X 13 12" xfId="49267"/>
    <cellStyle name="SAPBEXHLevel0X 13 13" xfId="49268"/>
    <cellStyle name="SAPBEXHLevel0X 13 14" xfId="49269"/>
    <cellStyle name="SAPBEXHLevel0X 13 15" xfId="49270"/>
    <cellStyle name="SAPBEXHLevel0X 13 16" xfId="49271"/>
    <cellStyle name="SAPBEXHLevel0X 13 17" xfId="49272"/>
    <cellStyle name="SAPBEXHLevel0X 13 18" xfId="49273"/>
    <cellStyle name="SAPBEXHLevel0X 13 19" xfId="49274"/>
    <cellStyle name="SAPBEXHLevel0X 13 2" xfId="49275"/>
    <cellStyle name="SAPBEXHLevel0X 13 2 10" xfId="49276"/>
    <cellStyle name="SAPBEXHLevel0X 13 2 11" xfId="49277"/>
    <cellStyle name="SAPBEXHLevel0X 13 2 12" xfId="49278"/>
    <cellStyle name="SAPBEXHLevel0X 13 2 13" xfId="49279"/>
    <cellStyle name="SAPBEXHLevel0X 13 2 14" xfId="49280"/>
    <cellStyle name="SAPBEXHLevel0X 13 2 15" xfId="49281"/>
    <cellStyle name="SAPBEXHLevel0X 13 2 16" xfId="49282"/>
    <cellStyle name="SAPBEXHLevel0X 13 2 17" xfId="49283"/>
    <cellStyle name="SAPBEXHLevel0X 13 2 18" xfId="49284"/>
    <cellStyle name="SAPBEXHLevel0X 13 2 19" xfId="49285"/>
    <cellStyle name="SAPBEXHLevel0X 13 2 2" xfId="49286"/>
    <cellStyle name="SAPBEXHLevel0X 13 2 20" xfId="49287"/>
    <cellStyle name="SAPBEXHLevel0X 13 2 21" xfId="49288"/>
    <cellStyle name="SAPBEXHLevel0X 13 2 22" xfId="49289"/>
    <cellStyle name="SAPBEXHLevel0X 13 2 23" xfId="49290"/>
    <cellStyle name="SAPBEXHLevel0X 13 2 24" xfId="49291"/>
    <cellStyle name="SAPBEXHLevel0X 13 2 25" xfId="49292"/>
    <cellStyle name="SAPBEXHLevel0X 13 2 26" xfId="49293"/>
    <cellStyle name="SAPBEXHLevel0X 13 2 27" xfId="49294"/>
    <cellStyle name="SAPBEXHLevel0X 13 2 28" xfId="49295"/>
    <cellStyle name="SAPBEXHLevel0X 13 2 29" xfId="49296"/>
    <cellStyle name="SAPBEXHLevel0X 13 2 3" xfId="49297"/>
    <cellStyle name="SAPBEXHLevel0X 13 2 4" xfId="49298"/>
    <cellStyle name="SAPBEXHLevel0X 13 2 5" xfId="49299"/>
    <cellStyle name="SAPBEXHLevel0X 13 2 6" xfId="49300"/>
    <cellStyle name="SAPBEXHLevel0X 13 2 7" xfId="49301"/>
    <cellStyle name="SAPBEXHLevel0X 13 2 8" xfId="49302"/>
    <cellStyle name="SAPBEXHLevel0X 13 2 9" xfId="49303"/>
    <cellStyle name="SAPBEXHLevel0X 13 20" xfId="49304"/>
    <cellStyle name="SAPBEXHLevel0X 13 21" xfId="49305"/>
    <cellStyle name="SAPBEXHLevel0X 13 22" xfId="49306"/>
    <cellStyle name="SAPBEXHLevel0X 13 23" xfId="49307"/>
    <cellStyle name="SAPBEXHLevel0X 13 24" xfId="49308"/>
    <cellStyle name="SAPBEXHLevel0X 13 25" xfId="49309"/>
    <cellStyle name="SAPBEXHLevel0X 13 26" xfId="49310"/>
    <cellStyle name="SAPBEXHLevel0X 13 27" xfId="49311"/>
    <cellStyle name="SAPBEXHLevel0X 13 28" xfId="49312"/>
    <cellStyle name="SAPBEXHLevel0X 13 29" xfId="49313"/>
    <cellStyle name="SAPBEXHLevel0X 13 3" xfId="49314"/>
    <cellStyle name="SAPBEXHLevel0X 13 30" xfId="49315"/>
    <cellStyle name="SAPBEXHLevel0X 13 4" xfId="49316"/>
    <cellStyle name="SAPBEXHLevel0X 13 5" xfId="49317"/>
    <cellStyle name="SAPBEXHLevel0X 13 6" xfId="49318"/>
    <cellStyle name="SAPBEXHLevel0X 13 7" xfId="49319"/>
    <cellStyle name="SAPBEXHLevel0X 13 8" xfId="49320"/>
    <cellStyle name="SAPBEXHLevel0X 13 9" xfId="49321"/>
    <cellStyle name="SAPBEXHLevel0X 14" xfId="49322"/>
    <cellStyle name="SAPBEXHLevel0X 14 10" xfId="49323"/>
    <cellStyle name="SAPBEXHLevel0X 14 11" xfId="49324"/>
    <cellStyle name="SAPBEXHLevel0X 14 12" xfId="49325"/>
    <cellStyle name="SAPBEXHLevel0X 14 13" xfId="49326"/>
    <cellStyle name="SAPBEXHLevel0X 14 14" xfId="49327"/>
    <cellStyle name="SAPBEXHLevel0X 14 15" xfId="49328"/>
    <cellStyle name="SAPBEXHLevel0X 14 16" xfId="49329"/>
    <cellStyle name="SAPBEXHLevel0X 14 17" xfId="49330"/>
    <cellStyle name="SAPBEXHLevel0X 14 18" xfId="49331"/>
    <cellStyle name="SAPBEXHLevel0X 14 19" xfId="49332"/>
    <cellStyle name="SAPBEXHLevel0X 14 2" xfId="49333"/>
    <cellStyle name="SAPBEXHLevel0X 14 2 10" xfId="49334"/>
    <cellStyle name="SAPBEXHLevel0X 14 2 11" xfId="49335"/>
    <cellStyle name="SAPBEXHLevel0X 14 2 12" xfId="49336"/>
    <cellStyle name="SAPBEXHLevel0X 14 2 13" xfId="49337"/>
    <cellStyle name="SAPBEXHLevel0X 14 2 14" xfId="49338"/>
    <cellStyle name="SAPBEXHLevel0X 14 2 15" xfId="49339"/>
    <cellStyle name="SAPBEXHLevel0X 14 2 16" xfId="49340"/>
    <cellStyle name="SAPBEXHLevel0X 14 2 17" xfId="49341"/>
    <cellStyle name="SAPBEXHLevel0X 14 2 18" xfId="49342"/>
    <cellStyle name="SAPBEXHLevel0X 14 2 19" xfId="49343"/>
    <cellStyle name="SAPBEXHLevel0X 14 2 2" xfId="49344"/>
    <cellStyle name="SAPBEXHLevel0X 14 2 20" xfId="49345"/>
    <cellStyle name="SAPBEXHLevel0X 14 2 21" xfId="49346"/>
    <cellStyle name="SAPBEXHLevel0X 14 2 22" xfId="49347"/>
    <cellStyle name="SAPBEXHLevel0X 14 2 23" xfId="49348"/>
    <cellStyle name="SAPBEXHLevel0X 14 2 24" xfId="49349"/>
    <cellStyle name="SAPBEXHLevel0X 14 2 25" xfId="49350"/>
    <cellStyle name="SAPBEXHLevel0X 14 2 26" xfId="49351"/>
    <cellStyle name="SAPBEXHLevel0X 14 2 27" xfId="49352"/>
    <cellStyle name="SAPBEXHLevel0X 14 2 28" xfId="49353"/>
    <cellStyle name="SAPBEXHLevel0X 14 2 29" xfId="49354"/>
    <cellStyle name="SAPBEXHLevel0X 14 2 3" xfId="49355"/>
    <cellStyle name="SAPBEXHLevel0X 14 2 4" xfId="49356"/>
    <cellStyle name="SAPBEXHLevel0X 14 2 5" xfId="49357"/>
    <cellStyle name="SAPBEXHLevel0X 14 2 6" xfId="49358"/>
    <cellStyle name="SAPBEXHLevel0X 14 2 7" xfId="49359"/>
    <cellStyle name="SAPBEXHLevel0X 14 2 8" xfId="49360"/>
    <cellStyle name="SAPBEXHLevel0X 14 2 9" xfId="49361"/>
    <cellStyle name="SAPBEXHLevel0X 14 20" xfId="49362"/>
    <cellStyle name="SAPBEXHLevel0X 14 21" xfId="49363"/>
    <cellStyle name="SAPBEXHLevel0X 14 22" xfId="49364"/>
    <cellStyle name="SAPBEXHLevel0X 14 23" xfId="49365"/>
    <cellStyle name="SAPBEXHLevel0X 14 24" xfId="49366"/>
    <cellStyle name="SAPBEXHLevel0X 14 25" xfId="49367"/>
    <cellStyle name="SAPBEXHLevel0X 14 26" xfId="49368"/>
    <cellStyle name="SAPBEXHLevel0X 14 27" xfId="49369"/>
    <cellStyle name="SAPBEXHLevel0X 14 28" xfId="49370"/>
    <cellStyle name="SAPBEXHLevel0X 14 29" xfId="49371"/>
    <cellStyle name="SAPBEXHLevel0X 14 3" xfId="49372"/>
    <cellStyle name="SAPBEXHLevel0X 14 30" xfId="49373"/>
    <cellStyle name="SAPBEXHLevel0X 14 4" xfId="49374"/>
    <cellStyle name="SAPBEXHLevel0X 14 5" xfId="49375"/>
    <cellStyle name="SAPBEXHLevel0X 14 6" xfId="49376"/>
    <cellStyle name="SAPBEXHLevel0X 14 7" xfId="49377"/>
    <cellStyle name="SAPBEXHLevel0X 14 8" xfId="49378"/>
    <cellStyle name="SAPBEXHLevel0X 14 9" xfId="49379"/>
    <cellStyle name="SAPBEXHLevel0X 15" xfId="49380"/>
    <cellStyle name="SAPBEXHLevel0X 15 10" xfId="49381"/>
    <cellStyle name="SAPBEXHLevel0X 15 11" xfId="49382"/>
    <cellStyle name="SAPBEXHLevel0X 15 12" xfId="49383"/>
    <cellStyle name="SAPBEXHLevel0X 15 13" xfId="49384"/>
    <cellStyle name="SAPBEXHLevel0X 15 14" xfId="49385"/>
    <cellStyle name="SAPBEXHLevel0X 15 15" xfId="49386"/>
    <cellStyle name="SAPBEXHLevel0X 15 16" xfId="49387"/>
    <cellStyle name="SAPBEXHLevel0X 15 17" xfId="49388"/>
    <cellStyle name="SAPBEXHLevel0X 15 18" xfId="49389"/>
    <cellStyle name="SAPBEXHLevel0X 15 19" xfId="49390"/>
    <cellStyle name="SAPBEXHLevel0X 15 2" xfId="49391"/>
    <cellStyle name="SAPBEXHLevel0X 15 2 10" xfId="49392"/>
    <cellStyle name="SAPBEXHLevel0X 15 2 11" xfId="49393"/>
    <cellStyle name="SAPBEXHLevel0X 15 2 12" xfId="49394"/>
    <cellStyle name="SAPBEXHLevel0X 15 2 13" xfId="49395"/>
    <cellStyle name="SAPBEXHLevel0X 15 2 14" xfId="49396"/>
    <cellStyle name="SAPBEXHLevel0X 15 2 15" xfId="49397"/>
    <cellStyle name="SAPBEXHLevel0X 15 2 16" xfId="49398"/>
    <cellStyle name="SAPBEXHLevel0X 15 2 17" xfId="49399"/>
    <cellStyle name="SAPBEXHLevel0X 15 2 18" xfId="49400"/>
    <cellStyle name="SAPBEXHLevel0X 15 2 19" xfId="49401"/>
    <cellStyle name="SAPBEXHLevel0X 15 2 2" xfId="49402"/>
    <cellStyle name="SAPBEXHLevel0X 15 2 20" xfId="49403"/>
    <cellStyle name="SAPBEXHLevel0X 15 2 21" xfId="49404"/>
    <cellStyle name="SAPBEXHLevel0X 15 2 22" xfId="49405"/>
    <cellStyle name="SAPBEXHLevel0X 15 2 23" xfId="49406"/>
    <cellStyle name="SAPBEXHLevel0X 15 2 24" xfId="49407"/>
    <cellStyle name="SAPBEXHLevel0X 15 2 25" xfId="49408"/>
    <cellStyle name="SAPBEXHLevel0X 15 2 26" xfId="49409"/>
    <cellStyle name="SAPBEXHLevel0X 15 2 27" xfId="49410"/>
    <cellStyle name="SAPBEXHLevel0X 15 2 28" xfId="49411"/>
    <cellStyle name="SAPBEXHLevel0X 15 2 29" xfId="49412"/>
    <cellStyle name="SAPBEXHLevel0X 15 2 3" xfId="49413"/>
    <cellStyle name="SAPBEXHLevel0X 15 2 4" xfId="49414"/>
    <cellStyle name="SAPBEXHLevel0X 15 2 5" xfId="49415"/>
    <cellStyle name="SAPBEXHLevel0X 15 2 6" xfId="49416"/>
    <cellStyle name="SAPBEXHLevel0X 15 2 7" xfId="49417"/>
    <cellStyle name="SAPBEXHLevel0X 15 2 8" xfId="49418"/>
    <cellStyle name="SAPBEXHLevel0X 15 2 9" xfId="49419"/>
    <cellStyle name="SAPBEXHLevel0X 15 20" xfId="49420"/>
    <cellStyle name="SAPBEXHLevel0X 15 21" xfId="49421"/>
    <cellStyle name="SAPBEXHLevel0X 15 22" xfId="49422"/>
    <cellStyle name="SAPBEXHLevel0X 15 23" xfId="49423"/>
    <cellStyle name="SAPBEXHLevel0X 15 24" xfId="49424"/>
    <cellStyle name="SAPBEXHLevel0X 15 25" xfId="49425"/>
    <cellStyle name="SAPBEXHLevel0X 15 26" xfId="49426"/>
    <cellStyle name="SAPBEXHLevel0X 15 27" xfId="49427"/>
    <cellStyle name="SAPBEXHLevel0X 15 28" xfId="49428"/>
    <cellStyle name="SAPBEXHLevel0X 15 29" xfId="49429"/>
    <cellStyle name="SAPBEXHLevel0X 15 3" xfId="49430"/>
    <cellStyle name="SAPBEXHLevel0X 15 30" xfId="49431"/>
    <cellStyle name="SAPBEXHLevel0X 15 4" xfId="49432"/>
    <cellStyle name="SAPBEXHLevel0X 15 5" xfId="49433"/>
    <cellStyle name="SAPBEXHLevel0X 15 6" xfId="49434"/>
    <cellStyle name="SAPBEXHLevel0X 15 7" xfId="49435"/>
    <cellStyle name="SAPBEXHLevel0X 15 8" xfId="49436"/>
    <cellStyle name="SAPBEXHLevel0X 15 9" xfId="49437"/>
    <cellStyle name="SAPBEXHLevel0X 16" xfId="49438"/>
    <cellStyle name="SAPBEXHLevel0X 16 10" xfId="49439"/>
    <cellStyle name="SAPBEXHLevel0X 16 11" xfId="49440"/>
    <cellStyle name="SAPBEXHLevel0X 16 12" xfId="49441"/>
    <cellStyle name="SAPBEXHLevel0X 16 13" xfId="49442"/>
    <cellStyle name="SAPBEXHLevel0X 16 14" xfId="49443"/>
    <cellStyle name="SAPBEXHLevel0X 16 15" xfId="49444"/>
    <cellStyle name="SAPBEXHLevel0X 16 16" xfId="49445"/>
    <cellStyle name="SAPBEXHLevel0X 16 17" xfId="49446"/>
    <cellStyle name="SAPBEXHLevel0X 16 18" xfId="49447"/>
    <cellStyle name="SAPBEXHLevel0X 16 19" xfId="49448"/>
    <cellStyle name="SAPBEXHLevel0X 16 2" xfId="49449"/>
    <cellStyle name="SAPBEXHLevel0X 16 2 10" xfId="49450"/>
    <cellStyle name="SAPBEXHLevel0X 16 2 11" xfId="49451"/>
    <cellStyle name="SAPBEXHLevel0X 16 2 12" xfId="49452"/>
    <cellStyle name="SAPBEXHLevel0X 16 2 13" xfId="49453"/>
    <cellStyle name="SAPBEXHLevel0X 16 2 14" xfId="49454"/>
    <cellStyle name="SAPBEXHLevel0X 16 2 15" xfId="49455"/>
    <cellStyle name="SAPBEXHLevel0X 16 2 16" xfId="49456"/>
    <cellStyle name="SAPBEXHLevel0X 16 2 17" xfId="49457"/>
    <cellStyle name="SAPBEXHLevel0X 16 2 18" xfId="49458"/>
    <cellStyle name="SAPBEXHLevel0X 16 2 19" xfId="49459"/>
    <cellStyle name="SAPBEXHLevel0X 16 2 2" xfId="49460"/>
    <cellStyle name="SAPBEXHLevel0X 16 2 20" xfId="49461"/>
    <cellStyle name="SAPBEXHLevel0X 16 2 21" xfId="49462"/>
    <cellStyle name="SAPBEXHLevel0X 16 2 22" xfId="49463"/>
    <cellStyle name="SAPBEXHLevel0X 16 2 23" xfId="49464"/>
    <cellStyle name="SAPBEXHLevel0X 16 2 24" xfId="49465"/>
    <cellStyle name="SAPBEXHLevel0X 16 2 25" xfId="49466"/>
    <cellStyle name="SAPBEXHLevel0X 16 2 26" xfId="49467"/>
    <cellStyle name="SAPBEXHLevel0X 16 2 27" xfId="49468"/>
    <cellStyle name="SAPBEXHLevel0X 16 2 28" xfId="49469"/>
    <cellStyle name="SAPBEXHLevel0X 16 2 29" xfId="49470"/>
    <cellStyle name="SAPBEXHLevel0X 16 2 3" xfId="49471"/>
    <cellStyle name="SAPBEXHLevel0X 16 2 4" xfId="49472"/>
    <cellStyle name="SAPBEXHLevel0X 16 2 5" xfId="49473"/>
    <cellStyle name="SAPBEXHLevel0X 16 2 6" xfId="49474"/>
    <cellStyle name="SAPBEXHLevel0X 16 2 7" xfId="49475"/>
    <cellStyle name="SAPBEXHLevel0X 16 2 8" xfId="49476"/>
    <cellStyle name="SAPBEXHLevel0X 16 2 9" xfId="49477"/>
    <cellStyle name="SAPBEXHLevel0X 16 20" xfId="49478"/>
    <cellStyle name="SAPBEXHLevel0X 16 21" xfId="49479"/>
    <cellStyle name="SAPBEXHLevel0X 16 22" xfId="49480"/>
    <cellStyle name="SAPBEXHLevel0X 16 23" xfId="49481"/>
    <cellStyle name="SAPBEXHLevel0X 16 24" xfId="49482"/>
    <cellStyle name="SAPBEXHLevel0X 16 25" xfId="49483"/>
    <cellStyle name="SAPBEXHLevel0X 16 26" xfId="49484"/>
    <cellStyle name="SAPBEXHLevel0X 16 27" xfId="49485"/>
    <cellStyle name="SAPBEXHLevel0X 16 28" xfId="49486"/>
    <cellStyle name="SAPBEXHLevel0X 16 29" xfId="49487"/>
    <cellStyle name="SAPBEXHLevel0X 16 3" xfId="49488"/>
    <cellStyle name="SAPBEXHLevel0X 16 30" xfId="49489"/>
    <cellStyle name="SAPBEXHLevel0X 16 4" xfId="49490"/>
    <cellStyle name="SAPBEXHLevel0X 16 5" xfId="49491"/>
    <cellStyle name="SAPBEXHLevel0X 16 6" xfId="49492"/>
    <cellStyle name="SAPBEXHLevel0X 16 7" xfId="49493"/>
    <cellStyle name="SAPBEXHLevel0X 16 8" xfId="49494"/>
    <cellStyle name="SAPBEXHLevel0X 16 9" xfId="49495"/>
    <cellStyle name="SAPBEXHLevel0X 17" xfId="49496"/>
    <cellStyle name="SAPBEXHLevel0X 17 10" xfId="49497"/>
    <cellStyle name="SAPBEXHLevel0X 17 11" xfId="49498"/>
    <cellStyle name="SAPBEXHLevel0X 17 12" xfId="49499"/>
    <cellStyle name="SAPBEXHLevel0X 17 13" xfId="49500"/>
    <cellStyle name="SAPBEXHLevel0X 17 14" xfId="49501"/>
    <cellStyle name="SAPBEXHLevel0X 17 15" xfId="49502"/>
    <cellStyle name="SAPBEXHLevel0X 17 16" xfId="49503"/>
    <cellStyle name="SAPBEXHLevel0X 17 17" xfId="49504"/>
    <cellStyle name="SAPBEXHLevel0X 17 18" xfId="49505"/>
    <cellStyle name="SAPBEXHLevel0X 17 19" xfId="49506"/>
    <cellStyle name="SAPBEXHLevel0X 17 2" xfId="49507"/>
    <cellStyle name="SAPBEXHLevel0X 17 2 10" xfId="49508"/>
    <cellStyle name="SAPBEXHLevel0X 17 2 11" xfId="49509"/>
    <cellStyle name="SAPBEXHLevel0X 17 2 12" xfId="49510"/>
    <cellStyle name="SAPBEXHLevel0X 17 2 13" xfId="49511"/>
    <cellStyle name="SAPBEXHLevel0X 17 2 14" xfId="49512"/>
    <cellStyle name="SAPBEXHLevel0X 17 2 15" xfId="49513"/>
    <cellStyle name="SAPBEXHLevel0X 17 2 16" xfId="49514"/>
    <cellStyle name="SAPBEXHLevel0X 17 2 17" xfId="49515"/>
    <cellStyle name="SAPBEXHLevel0X 17 2 18" xfId="49516"/>
    <cellStyle name="SAPBEXHLevel0X 17 2 19" xfId="49517"/>
    <cellStyle name="SAPBEXHLevel0X 17 2 2" xfId="49518"/>
    <cellStyle name="SAPBEXHLevel0X 17 2 20" xfId="49519"/>
    <cellStyle name="SAPBEXHLevel0X 17 2 21" xfId="49520"/>
    <cellStyle name="SAPBEXHLevel0X 17 2 22" xfId="49521"/>
    <cellStyle name="SAPBEXHLevel0X 17 2 23" xfId="49522"/>
    <cellStyle name="SAPBEXHLevel0X 17 2 24" xfId="49523"/>
    <cellStyle name="SAPBEXHLevel0X 17 2 25" xfId="49524"/>
    <cellStyle name="SAPBEXHLevel0X 17 2 26" xfId="49525"/>
    <cellStyle name="SAPBEXHLevel0X 17 2 27" xfId="49526"/>
    <cellStyle name="SAPBEXHLevel0X 17 2 28" xfId="49527"/>
    <cellStyle name="SAPBEXHLevel0X 17 2 29" xfId="49528"/>
    <cellStyle name="SAPBEXHLevel0X 17 2 3" xfId="49529"/>
    <cellStyle name="SAPBEXHLevel0X 17 2 4" xfId="49530"/>
    <cellStyle name="SAPBEXHLevel0X 17 2 5" xfId="49531"/>
    <cellStyle name="SAPBEXHLevel0X 17 2 6" xfId="49532"/>
    <cellStyle name="SAPBEXHLevel0X 17 2 7" xfId="49533"/>
    <cellStyle name="SAPBEXHLevel0X 17 2 8" xfId="49534"/>
    <cellStyle name="SAPBEXHLevel0X 17 2 9" xfId="49535"/>
    <cellStyle name="SAPBEXHLevel0X 17 20" xfId="49536"/>
    <cellStyle name="SAPBEXHLevel0X 17 21" xfId="49537"/>
    <cellStyle name="SAPBEXHLevel0X 17 22" xfId="49538"/>
    <cellStyle name="SAPBEXHLevel0X 17 23" xfId="49539"/>
    <cellStyle name="SAPBEXHLevel0X 17 24" xfId="49540"/>
    <cellStyle name="SAPBEXHLevel0X 17 25" xfId="49541"/>
    <cellStyle name="SAPBEXHLevel0X 17 26" xfId="49542"/>
    <cellStyle name="SAPBEXHLevel0X 17 27" xfId="49543"/>
    <cellStyle name="SAPBEXHLevel0X 17 28" xfId="49544"/>
    <cellStyle name="SAPBEXHLevel0X 17 29" xfId="49545"/>
    <cellStyle name="SAPBEXHLevel0X 17 3" xfId="49546"/>
    <cellStyle name="SAPBEXHLevel0X 17 30" xfId="49547"/>
    <cellStyle name="SAPBEXHLevel0X 17 4" xfId="49548"/>
    <cellStyle name="SAPBEXHLevel0X 17 5" xfId="49549"/>
    <cellStyle name="SAPBEXHLevel0X 17 6" xfId="49550"/>
    <cellStyle name="SAPBEXHLevel0X 17 7" xfId="49551"/>
    <cellStyle name="SAPBEXHLevel0X 17 8" xfId="49552"/>
    <cellStyle name="SAPBEXHLevel0X 17 9" xfId="49553"/>
    <cellStyle name="SAPBEXHLevel0X 18" xfId="49554"/>
    <cellStyle name="SAPBEXHLevel0X 18 10" xfId="49555"/>
    <cellStyle name="SAPBEXHLevel0X 18 11" xfId="49556"/>
    <cellStyle name="SAPBEXHLevel0X 18 12" xfId="49557"/>
    <cellStyle name="SAPBEXHLevel0X 18 13" xfId="49558"/>
    <cellStyle name="SAPBEXHLevel0X 18 14" xfId="49559"/>
    <cellStyle name="SAPBEXHLevel0X 18 15" xfId="49560"/>
    <cellStyle name="SAPBEXHLevel0X 18 16" xfId="49561"/>
    <cellStyle name="SAPBEXHLevel0X 18 17" xfId="49562"/>
    <cellStyle name="SAPBEXHLevel0X 18 18" xfId="49563"/>
    <cellStyle name="SAPBEXHLevel0X 18 19" xfId="49564"/>
    <cellStyle name="SAPBEXHLevel0X 18 2" xfId="49565"/>
    <cellStyle name="SAPBEXHLevel0X 18 20" xfId="49566"/>
    <cellStyle name="SAPBEXHLevel0X 18 21" xfId="49567"/>
    <cellStyle name="SAPBEXHLevel0X 18 22" xfId="49568"/>
    <cellStyle name="SAPBEXHLevel0X 18 23" xfId="49569"/>
    <cellStyle name="SAPBEXHLevel0X 18 24" xfId="49570"/>
    <cellStyle name="SAPBEXHLevel0X 18 25" xfId="49571"/>
    <cellStyle name="SAPBEXHLevel0X 18 26" xfId="49572"/>
    <cellStyle name="SAPBEXHLevel0X 18 27" xfId="49573"/>
    <cellStyle name="SAPBEXHLevel0X 18 28" xfId="49574"/>
    <cellStyle name="SAPBEXHLevel0X 18 29" xfId="49575"/>
    <cellStyle name="SAPBEXHLevel0X 18 3" xfId="49576"/>
    <cellStyle name="SAPBEXHLevel0X 18 4" xfId="49577"/>
    <cellStyle name="SAPBEXHLevel0X 18 5" xfId="49578"/>
    <cellStyle name="SAPBEXHLevel0X 18 6" xfId="49579"/>
    <cellStyle name="SAPBEXHLevel0X 18 7" xfId="49580"/>
    <cellStyle name="SAPBEXHLevel0X 18 8" xfId="49581"/>
    <cellStyle name="SAPBEXHLevel0X 18 9" xfId="49582"/>
    <cellStyle name="SAPBEXHLevel0X 19" xfId="49583"/>
    <cellStyle name="SAPBEXHLevel0X 19 10" xfId="49584"/>
    <cellStyle name="SAPBEXHLevel0X 19 11" xfId="49585"/>
    <cellStyle name="SAPBEXHLevel0X 19 12" xfId="49586"/>
    <cellStyle name="SAPBEXHLevel0X 19 13" xfId="49587"/>
    <cellStyle name="SAPBEXHLevel0X 19 14" xfId="49588"/>
    <cellStyle name="SAPBEXHLevel0X 19 15" xfId="49589"/>
    <cellStyle name="SAPBEXHLevel0X 19 16" xfId="49590"/>
    <cellStyle name="SAPBEXHLevel0X 19 17" xfId="49591"/>
    <cellStyle name="SAPBEXHLevel0X 19 18" xfId="49592"/>
    <cellStyle name="SAPBEXHLevel0X 19 19" xfId="49593"/>
    <cellStyle name="SAPBEXHLevel0X 19 2" xfId="49594"/>
    <cellStyle name="SAPBEXHLevel0X 19 20" xfId="49595"/>
    <cellStyle name="SAPBEXHLevel0X 19 21" xfId="49596"/>
    <cellStyle name="SAPBEXHLevel0X 19 22" xfId="49597"/>
    <cellStyle name="SAPBEXHLevel0X 19 23" xfId="49598"/>
    <cellStyle name="SAPBEXHLevel0X 19 24" xfId="49599"/>
    <cellStyle name="SAPBEXHLevel0X 19 25" xfId="49600"/>
    <cellStyle name="SAPBEXHLevel0X 19 26" xfId="49601"/>
    <cellStyle name="SAPBEXHLevel0X 19 27" xfId="49602"/>
    <cellStyle name="SAPBEXHLevel0X 19 28" xfId="49603"/>
    <cellStyle name="SAPBEXHLevel0X 19 29" xfId="49604"/>
    <cellStyle name="SAPBEXHLevel0X 19 3" xfId="49605"/>
    <cellStyle name="SAPBEXHLevel0X 19 4" xfId="49606"/>
    <cellStyle name="SAPBEXHLevel0X 19 5" xfId="49607"/>
    <cellStyle name="SAPBEXHLevel0X 19 6" xfId="49608"/>
    <cellStyle name="SAPBEXHLevel0X 19 7" xfId="49609"/>
    <cellStyle name="SAPBEXHLevel0X 19 8" xfId="49610"/>
    <cellStyle name="SAPBEXHLevel0X 19 9" xfId="49611"/>
    <cellStyle name="SAPBEXHLevel0X 2" xfId="49612"/>
    <cellStyle name="SAPBEXHLevel0X 2 10" xfId="49613"/>
    <cellStyle name="SAPBEXHLevel0X 2 11" xfId="49614"/>
    <cellStyle name="SAPBEXHLevel0X 2 12" xfId="49615"/>
    <cellStyle name="SAPBEXHLevel0X 2 13" xfId="49616"/>
    <cellStyle name="SAPBEXHLevel0X 2 14" xfId="49617"/>
    <cellStyle name="SAPBEXHLevel0X 2 15" xfId="49618"/>
    <cellStyle name="SAPBEXHLevel0X 2 16" xfId="49619"/>
    <cellStyle name="SAPBEXHLevel0X 2 17" xfId="49620"/>
    <cellStyle name="SAPBEXHLevel0X 2 18" xfId="49621"/>
    <cellStyle name="SAPBEXHLevel0X 2 19" xfId="49622"/>
    <cellStyle name="SAPBEXHLevel0X 2 2" xfId="49623"/>
    <cellStyle name="SAPBEXHLevel0X 2 2 10" xfId="49624"/>
    <cellStyle name="SAPBEXHLevel0X 2 2 11" xfId="49625"/>
    <cellStyle name="SAPBEXHLevel0X 2 2 12" xfId="49626"/>
    <cellStyle name="SAPBEXHLevel0X 2 2 13" xfId="49627"/>
    <cellStyle name="SAPBEXHLevel0X 2 2 14" xfId="49628"/>
    <cellStyle name="SAPBEXHLevel0X 2 2 15" xfId="49629"/>
    <cellStyle name="SAPBEXHLevel0X 2 2 16" xfId="49630"/>
    <cellStyle name="SAPBEXHLevel0X 2 2 17" xfId="49631"/>
    <cellStyle name="SAPBEXHLevel0X 2 2 18" xfId="49632"/>
    <cellStyle name="SAPBEXHLevel0X 2 2 19" xfId="49633"/>
    <cellStyle name="SAPBEXHLevel0X 2 2 2" xfId="49634"/>
    <cellStyle name="SAPBEXHLevel0X 2 2 2 10" xfId="49635"/>
    <cellStyle name="SAPBEXHLevel0X 2 2 2 11" xfId="49636"/>
    <cellStyle name="SAPBEXHLevel0X 2 2 2 12" xfId="49637"/>
    <cellStyle name="SAPBEXHLevel0X 2 2 2 13" xfId="49638"/>
    <cellStyle name="SAPBEXHLevel0X 2 2 2 14" xfId="49639"/>
    <cellStyle name="SAPBEXHLevel0X 2 2 2 15" xfId="49640"/>
    <cellStyle name="SAPBEXHLevel0X 2 2 2 16" xfId="49641"/>
    <cellStyle name="SAPBEXHLevel0X 2 2 2 17" xfId="49642"/>
    <cellStyle name="SAPBEXHLevel0X 2 2 2 18" xfId="49643"/>
    <cellStyle name="SAPBEXHLevel0X 2 2 2 19" xfId="49644"/>
    <cellStyle name="SAPBEXHLevel0X 2 2 2 2" xfId="49645"/>
    <cellStyle name="SAPBEXHLevel0X 2 2 2 20" xfId="49646"/>
    <cellStyle name="SAPBEXHLevel0X 2 2 2 21" xfId="49647"/>
    <cellStyle name="SAPBEXHLevel0X 2 2 2 22" xfId="49648"/>
    <cellStyle name="SAPBEXHLevel0X 2 2 2 23" xfId="49649"/>
    <cellStyle name="SAPBEXHLevel0X 2 2 2 24" xfId="49650"/>
    <cellStyle name="SAPBEXHLevel0X 2 2 2 25" xfId="49651"/>
    <cellStyle name="SAPBEXHLevel0X 2 2 2 26" xfId="49652"/>
    <cellStyle name="SAPBEXHLevel0X 2 2 2 27" xfId="49653"/>
    <cellStyle name="SAPBEXHLevel0X 2 2 2 28" xfId="49654"/>
    <cellStyle name="SAPBEXHLevel0X 2 2 2 29" xfId="49655"/>
    <cellStyle name="SAPBEXHLevel0X 2 2 2 3" xfId="49656"/>
    <cellStyle name="SAPBEXHLevel0X 2 2 2 4" xfId="49657"/>
    <cellStyle name="SAPBEXHLevel0X 2 2 2 5" xfId="49658"/>
    <cellStyle name="SAPBEXHLevel0X 2 2 2 6" xfId="49659"/>
    <cellStyle name="SAPBEXHLevel0X 2 2 2 7" xfId="49660"/>
    <cellStyle name="SAPBEXHLevel0X 2 2 2 8" xfId="49661"/>
    <cellStyle name="SAPBEXHLevel0X 2 2 2 9" xfId="49662"/>
    <cellStyle name="SAPBEXHLevel0X 2 2 20" xfId="49663"/>
    <cellStyle name="SAPBEXHLevel0X 2 2 21" xfId="49664"/>
    <cellStyle name="SAPBEXHLevel0X 2 2 22" xfId="49665"/>
    <cellStyle name="SAPBEXHLevel0X 2 2 23" xfId="49666"/>
    <cellStyle name="SAPBEXHLevel0X 2 2 24" xfId="49667"/>
    <cellStyle name="SAPBEXHLevel0X 2 2 25" xfId="49668"/>
    <cellStyle name="SAPBEXHLevel0X 2 2 26" xfId="49669"/>
    <cellStyle name="SAPBEXHLevel0X 2 2 27" xfId="49670"/>
    <cellStyle name="SAPBEXHLevel0X 2 2 28" xfId="49671"/>
    <cellStyle name="SAPBEXHLevel0X 2 2 29" xfId="49672"/>
    <cellStyle name="SAPBEXHLevel0X 2 2 3" xfId="49673"/>
    <cellStyle name="SAPBEXHLevel0X 2 2 30" xfId="49674"/>
    <cellStyle name="SAPBEXHLevel0X 2 2 4" xfId="49675"/>
    <cellStyle name="SAPBEXHLevel0X 2 2 5" xfId="49676"/>
    <cellStyle name="SAPBEXHLevel0X 2 2 6" xfId="49677"/>
    <cellStyle name="SAPBEXHLevel0X 2 2 7" xfId="49678"/>
    <cellStyle name="SAPBEXHLevel0X 2 2 8" xfId="49679"/>
    <cellStyle name="SAPBEXHLevel0X 2 2 9" xfId="49680"/>
    <cellStyle name="SAPBEXHLevel0X 2 20" xfId="49681"/>
    <cellStyle name="SAPBEXHLevel0X 2 21" xfId="49682"/>
    <cellStyle name="SAPBEXHLevel0X 2 22" xfId="49683"/>
    <cellStyle name="SAPBEXHLevel0X 2 23" xfId="49684"/>
    <cellStyle name="SAPBEXHLevel0X 2 24" xfId="49685"/>
    <cellStyle name="SAPBEXHLevel0X 2 25" xfId="49686"/>
    <cellStyle name="SAPBEXHLevel0X 2 26" xfId="49687"/>
    <cellStyle name="SAPBEXHLevel0X 2 27" xfId="49688"/>
    <cellStyle name="SAPBEXHLevel0X 2 28" xfId="49689"/>
    <cellStyle name="SAPBEXHLevel0X 2 29" xfId="49690"/>
    <cellStyle name="SAPBEXHLevel0X 2 3" xfId="49691"/>
    <cellStyle name="SAPBEXHLevel0X 2 3 10" xfId="49692"/>
    <cellStyle name="SAPBEXHLevel0X 2 3 11" xfId="49693"/>
    <cellStyle name="SAPBEXHLevel0X 2 3 12" xfId="49694"/>
    <cellStyle name="SAPBEXHLevel0X 2 3 13" xfId="49695"/>
    <cellStyle name="SAPBEXHLevel0X 2 3 14" xfId="49696"/>
    <cellStyle name="SAPBEXHLevel0X 2 3 15" xfId="49697"/>
    <cellStyle name="SAPBEXHLevel0X 2 3 16" xfId="49698"/>
    <cellStyle name="SAPBEXHLevel0X 2 3 17" xfId="49699"/>
    <cellStyle name="SAPBEXHLevel0X 2 3 18" xfId="49700"/>
    <cellStyle name="SAPBEXHLevel0X 2 3 19" xfId="49701"/>
    <cellStyle name="SAPBEXHLevel0X 2 3 2" xfId="49702"/>
    <cellStyle name="SAPBEXHLevel0X 2 3 20" xfId="49703"/>
    <cellStyle name="SAPBEXHLevel0X 2 3 21" xfId="49704"/>
    <cellStyle name="SAPBEXHLevel0X 2 3 22" xfId="49705"/>
    <cellStyle name="SAPBEXHLevel0X 2 3 23" xfId="49706"/>
    <cellStyle name="SAPBEXHLevel0X 2 3 24" xfId="49707"/>
    <cellStyle name="SAPBEXHLevel0X 2 3 25" xfId="49708"/>
    <cellStyle name="SAPBEXHLevel0X 2 3 26" xfId="49709"/>
    <cellStyle name="SAPBEXHLevel0X 2 3 27" xfId="49710"/>
    <cellStyle name="SAPBEXHLevel0X 2 3 28" xfId="49711"/>
    <cellStyle name="SAPBEXHLevel0X 2 3 29" xfId="49712"/>
    <cellStyle name="SAPBEXHLevel0X 2 3 3" xfId="49713"/>
    <cellStyle name="SAPBEXHLevel0X 2 3 4" xfId="49714"/>
    <cellStyle name="SAPBEXHLevel0X 2 3 5" xfId="49715"/>
    <cellStyle name="SAPBEXHLevel0X 2 3 6" xfId="49716"/>
    <cellStyle name="SAPBEXHLevel0X 2 3 7" xfId="49717"/>
    <cellStyle name="SAPBEXHLevel0X 2 3 8" xfId="49718"/>
    <cellStyle name="SAPBEXHLevel0X 2 3 9" xfId="49719"/>
    <cellStyle name="SAPBEXHLevel0X 2 30" xfId="49720"/>
    <cellStyle name="SAPBEXHLevel0X 2 31" xfId="49721"/>
    <cellStyle name="SAPBEXHLevel0X 2 4" xfId="49722"/>
    <cellStyle name="SAPBEXHLevel0X 2 5" xfId="49723"/>
    <cellStyle name="SAPBEXHLevel0X 2 6" xfId="49724"/>
    <cellStyle name="SAPBEXHLevel0X 2 7" xfId="49725"/>
    <cellStyle name="SAPBEXHLevel0X 2 8" xfId="49726"/>
    <cellStyle name="SAPBEXHLevel0X 2 9" xfId="49727"/>
    <cellStyle name="SAPBEXHLevel0X 20" xfId="49728"/>
    <cellStyle name="SAPBEXHLevel0X 20 10" xfId="49729"/>
    <cellStyle name="SAPBEXHLevel0X 20 11" xfId="49730"/>
    <cellStyle name="SAPBEXHLevel0X 20 12" xfId="49731"/>
    <cellStyle name="SAPBEXHLevel0X 20 13" xfId="49732"/>
    <cellStyle name="SAPBEXHLevel0X 20 14" xfId="49733"/>
    <cellStyle name="SAPBEXHLevel0X 20 15" xfId="49734"/>
    <cellStyle name="SAPBEXHLevel0X 20 16" xfId="49735"/>
    <cellStyle name="SAPBEXHLevel0X 20 17" xfId="49736"/>
    <cellStyle name="SAPBEXHLevel0X 20 18" xfId="49737"/>
    <cellStyle name="SAPBEXHLevel0X 20 19" xfId="49738"/>
    <cellStyle name="SAPBEXHLevel0X 20 2" xfId="49739"/>
    <cellStyle name="SAPBEXHLevel0X 20 20" xfId="49740"/>
    <cellStyle name="SAPBEXHLevel0X 20 21" xfId="49741"/>
    <cellStyle name="SAPBEXHLevel0X 20 22" xfId="49742"/>
    <cellStyle name="SAPBEXHLevel0X 20 23" xfId="49743"/>
    <cellStyle name="SAPBEXHLevel0X 20 24" xfId="49744"/>
    <cellStyle name="SAPBEXHLevel0X 20 25" xfId="49745"/>
    <cellStyle name="SAPBEXHLevel0X 20 26" xfId="49746"/>
    <cellStyle name="SAPBEXHLevel0X 20 27" xfId="49747"/>
    <cellStyle name="SAPBEXHLevel0X 20 28" xfId="49748"/>
    <cellStyle name="SAPBEXHLevel0X 20 29" xfId="49749"/>
    <cellStyle name="SAPBEXHLevel0X 20 3" xfId="49750"/>
    <cellStyle name="SAPBEXHLevel0X 20 4" xfId="49751"/>
    <cellStyle name="SAPBEXHLevel0X 20 5" xfId="49752"/>
    <cellStyle name="SAPBEXHLevel0X 20 6" xfId="49753"/>
    <cellStyle name="SAPBEXHLevel0X 20 7" xfId="49754"/>
    <cellStyle name="SAPBEXHLevel0X 20 8" xfId="49755"/>
    <cellStyle name="SAPBEXHLevel0X 20 9" xfId="49756"/>
    <cellStyle name="SAPBEXHLevel0X 21" xfId="49757"/>
    <cellStyle name="SAPBEXHLevel0X 21 10" xfId="49758"/>
    <cellStyle name="SAPBEXHLevel0X 21 11" xfId="49759"/>
    <cellStyle name="SAPBEXHLevel0X 21 12" xfId="49760"/>
    <cellStyle name="SAPBEXHLevel0X 21 13" xfId="49761"/>
    <cellStyle name="SAPBEXHLevel0X 21 14" xfId="49762"/>
    <cellStyle name="SAPBEXHLevel0X 21 15" xfId="49763"/>
    <cellStyle name="SAPBEXHLevel0X 21 16" xfId="49764"/>
    <cellStyle name="SAPBEXHLevel0X 21 17" xfId="49765"/>
    <cellStyle name="SAPBEXHLevel0X 21 18" xfId="49766"/>
    <cellStyle name="SAPBEXHLevel0X 21 19" xfId="49767"/>
    <cellStyle name="SAPBEXHLevel0X 21 2" xfId="49768"/>
    <cellStyle name="SAPBEXHLevel0X 21 20" xfId="49769"/>
    <cellStyle name="SAPBEXHLevel0X 21 21" xfId="49770"/>
    <cellStyle name="SAPBEXHLevel0X 21 22" xfId="49771"/>
    <cellStyle name="SAPBEXHLevel0X 21 23" xfId="49772"/>
    <cellStyle name="SAPBEXHLevel0X 21 24" xfId="49773"/>
    <cellStyle name="SAPBEXHLevel0X 21 25" xfId="49774"/>
    <cellStyle name="SAPBEXHLevel0X 21 26" xfId="49775"/>
    <cellStyle name="SAPBEXHLevel0X 21 27" xfId="49776"/>
    <cellStyle name="SAPBEXHLevel0X 21 28" xfId="49777"/>
    <cellStyle name="SAPBEXHLevel0X 21 29" xfId="49778"/>
    <cellStyle name="SAPBEXHLevel0X 21 3" xfId="49779"/>
    <cellStyle name="SAPBEXHLevel0X 21 4" xfId="49780"/>
    <cellStyle name="SAPBEXHLevel0X 21 5" xfId="49781"/>
    <cellStyle name="SAPBEXHLevel0X 21 6" xfId="49782"/>
    <cellStyle name="SAPBEXHLevel0X 21 7" xfId="49783"/>
    <cellStyle name="SAPBEXHLevel0X 21 8" xfId="49784"/>
    <cellStyle name="SAPBEXHLevel0X 21 9" xfId="49785"/>
    <cellStyle name="SAPBEXHLevel0X 22" xfId="49786"/>
    <cellStyle name="SAPBEXHLevel0X 22 10" xfId="49787"/>
    <cellStyle name="SAPBEXHLevel0X 22 11" xfId="49788"/>
    <cellStyle name="SAPBEXHLevel0X 22 12" xfId="49789"/>
    <cellStyle name="SAPBEXHLevel0X 22 13" xfId="49790"/>
    <cellStyle name="SAPBEXHLevel0X 22 14" xfId="49791"/>
    <cellStyle name="SAPBEXHLevel0X 22 15" xfId="49792"/>
    <cellStyle name="SAPBEXHLevel0X 22 16" xfId="49793"/>
    <cellStyle name="SAPBEXHLevel0X 22 17" xfId="49794"/>
    <cellStyle name="SAPBEXHLevel0X 22 18" xfId="49795"/>
    <cellStyle name="SAPBEXHLevel0X 22 19" xfId="49796"/>
    <cellStyle name="SAPBEXHLevel0X 22 2" xfId="49797"/>
    <cellStyle name="SAPBEXHLevel0X 22 20" xfId="49798"/>
    <cellStyle name="SAPBEXHLevel0X 22 21" xfId="49799"/>
    <cellStyle name="SAPBEXHLevel0X 22 22" xfId="49800"/>
    <cellStyle name="SAPBEXHLevel0X 22 23" xfId="49801"/>
    <cellStyle name="SAPBEXHLevel0X 22 24" xfId="49802"/>
    <cellStyle name="SAPBEXHLevel0X 22 25" xfId="49803"/>
    <cellStyle name="SAPBEXHLevel0X 22 26" xfId="49804"/>
    <cellStyle name="SAPBEXHLevel0X 22 27" xfId="49805"/>
    <cellStyle name="SAPBEXHLevel0X 22 28" xfId="49806"/>
    <cellStyle name="SAPBEXHLevel0X 22 29" xfId="49807"/>
    <cellStyle name="SAPBEXHLevel0X 22 3" xfId="49808"/>
    <cellStyle name="SAPBEXHLevel0X 22 4" xfId="49809"/>
    <cellStyle name="SAPBEXHLevel0X 22 5" xfId="49810"/>
    <cellStyle name="SAPBEXHLevel0X 22 6" xfId="49811"/>
    <cellStyle name="SAPBEXHLevel0X 22 7" xfId="49812"/>
    <cellStyle name="SAPBEXHLevel0X 22 8" xfId="49813"/>
    <cellStyle name="SAPBEXHLevel0X 22 9" xfId="49814"/>
    <cellStyle name="SAPBEXHLevel0X 23" xfId="49815"/>
    <cellStyle name="SAPBEXHLevel0X 23 10" xfId="49816"/>
    <cellStyle name="SAPBEXHLevel0X 23 11" xfId="49817"/>
    <cellStyle name="SAPBEXHLevel0X 23 12" xfId="49818"/>
    <cellStyle name="SAPBEXHLevel0X 23 13" xfId="49819"/>
    <cellStyle name="SAPBEXHLevel0X 23 14" xfId="49820"/>
    <cellStyle name="SAPBEXHLevel0X 23 15" xfId="49821"/>
    <cellStyle name="SAPBEXHLevel0X 23 16" xfId="49822"/>
    <cellStyle name="SAPBEXHLevel0X 23 17" xfId="49823"/>
    <cellStyle name="SAPBEXHLevel0X 23 18" xfId="49824"/>
    <cellStyle name="SAPBEXHLevel0X 23 19" xfId="49825"/>
    <cellStyle name="SAPBEXHLevel0X 23 2" xfId="49826"/>
    <cellStyle name="SAPBEXHLevel0X 23 20" xfId="49827"/>
    <cellStyle name="SAPBEXHLevel0X 23 21" xfId="49828"/>
    <cellStyle name="SAPBEXHLevel0X 23 22" xfId="49829"/>
    <cellStyle name="SAPBEXHLevel0X 23 23" xfId="49830"/>
    <cellStyle name="SAPBEXHLevel0X 23 24" xfId="49831"/>
    <cellStyle name="SAPBEXHLevel0X 23 25" xfId="49832"/>
    <cellStyle name="SAPBEXHLevel0X 23 26" xfId="49833"/>
    <cellStyle name="SAPBEXHLevel0X 23 27" xfId="49834"/>
    <cellStyle name="SAPBEXHLevel0X 23 28" xfId="49835"/>
    <cellStyle name="SAPBEXHLevel0X 23 29" xfId="49836"/>
    <cellStyle name="SAPBEXHLevel0X 23 3" xfId="49837"/>
    <cellStyle name="SAPBEXHLevel0X 23 4" xfId="49838"/>
    <cellStyle name="SAPBEXHLevel0X 23 5" xfId="49839"/>
    <cellStyle name="SAPBEXHLevel0X 23 6" xfId="49840"/>
    <cellStyle name="SAPBEXHLevel0X 23 7" xfId="49841"/>
    <cellStyle name="SAPBEXHLevel0X 23 8" xfId="49842"/>
    <cellStyle name="SAPBEXHLevel0X 23 9" xfId="49843"/>
    <cellStyle name="SAPBEXHLevel0X 24" xfId="49844"/>
    <cellStyle name="SAPBEXHLevel0X 24 10" xfId="49845"/>
    <cellStyle name="SAPBEXHLevel0X 24 11" xfId="49846"/>
    <cellStyle name="SAPBEXHLevel0X 24 12" xfId="49847"/>
    <cellStyle name="SAPBEXHLevel0X 24 13" xfId="49848"/>
    <cellStyle name="SAPBEXHLevel0X 24 14" xfId="49849"/>
    <cellStyle name="SAPBEXHLevel0X 24 15" xfId="49850"/>
    <cellStyle name="SAPBEXHLevel0X 24 16" xfId="49851"/>
    <cellStyle name="SAPBEXHLevel0X 24 17" xfId="49852"/>
    <cellStyle name="SAPBEXHLevel0X 24 18" xfId="49853"/>
    <cellStyle name="SAPBEXHLevel0X 24 19" xfId="49854"/>
    <cellStyle name="SAPBEXHLevel0X 24 2" xfId="49855"/>
    <cellStyle name="SAPBEXHLevel0X 24 20" xfId="49856"/>
    <cellStyle name="SAPBEXHLevel0X 24 21" xfId="49857"/>
    <cellStyle name="SAPBEXHLevel0X 24 22" xfId="49858"/>
    <cellStyle name="SAPBEXHLevel0X 24 23" xfId="49859"/>
    <cellStyle name="SAPBEXHLevel0X 24 24" xfId="49860"/>
    <cellStyle name="SAPBEXHLevel0X 24 25" xfId="49861"/>
    <cellStyle name="SAPBEXHLevel0X 24 26" xfId="49862"/>
    <cellStyle name="SAPBEXHLevel0X 24 27" xfId="49863"/>
    <cellStyle name="SAPBEXHLevel0X 24 28" xfId="49864"/>
    <cellStyle name="SAPBEXHLevel0X 24 29" xfId="49865"/>
    <cellStyle name="SAPBEXHLevel0X 24 3" xfId="49866"/>
    <cellStyle name="SAPBEXHLevel0X 24 4" xfId="49867"/>
    <cellStyle name="SAPBEXHLevel0X 24 5" xfId="49868"/>
    <cellStyle name="SAPBEXHLevel0X 24 6" xfId="49869"/>
    <cellStyle name="SAPBEXHLevel0X 24 7" xfId="49870"/>
    <cellStyle name="SAPBEXHLevel0X 24 8" xfId="49871"/>
    <cellStyle name="SAPBEXHLevel0X 24 9" xfId="49872"/>
    <cellStyle name="SAPBEXHLevel0X 25" xfId="49873"/>
    <cellStyle name="SAPBEXHLevel0X 26" xfId="49874"/>
    <cellStyle name="SAPBEXHLevel0X 27" xfId="49875"/>
    <cellStyle name="SAPBEXHLevel0X 28" xfId="49876"/>
    <cellStyle name="SAPBEXHLevel0X 29" xfId="49877"/>
    <cellStyle name="SAPBEXHLevel0X 3" xfId="49878"/>
    <cellStyle name="SAPBEXHLevel0X 3 10" xfId="49879"/>
    <cellStyle name="SAPBEXHLevel0X 3 11" xfId="49880"/>
    <cellStyle name="SAPBEXHLevel0X 3 12" xfId="49881"/>
    <cellStyle name="SAPBEXHLevel0X 3 13" xfId="49882"/>
    <cellStyle name="SAPBEXHLevel0X 3 14" xfId="49883"/>
    <cellStyle name="SAPBEXHLevel0X 3 15" xfId="49884"/>
    <cellStyle name="SAPBEXHLevel0X 3 16" xfId="49885"/>
    <cellStyle name="SAPBEXHLevel0X 3 17" xfId="49886"/>
    <cellStyle name="SAPBEXHLevel0X 3 18" xfId="49887"/>
    <cellStyle name="SAPBEXHLevel0X 3 19" xfId="49888"/>
    <cellStyle name="SAPBEXHLevel0X 3 2" xfId="49889"/>
    <cellStyle name="SAPBEXHLevel0X 3 2 10" xfId="49890"/>
    <cellStyle name="SAPBEXHLevel0X 3 2 11" xfId="49891"/>
    <cellStyle name="SAPBEXHLevel0X 3 2 12" xfId="49892"/>
    <cellStyle name="SAPBEXHLevel0X 3 2 13" xfId="49893"/>
    <cellStyle name="SAPBEXHLevel0X 3 2 14" xfId="49894"/>
    <cellStyle name="SAPBEXHLevel0X 3 2 15" xfId="49895"/>
    <cellStyle name="SAPBEXHLevel0X 3 2 16" xfId="49896"/>
    <cellStyle name="SAPBEXHLevel0X 3 2 17" xfId="49897"/>
    <cellStyle name="SAPBEXHLevel0X 3 2 18" xfId="49898"/>
    <cellStyle name="SAPBEXHLevel0X 3 2 19" xfId="49899"/>
    <cellStyle name="SAPBEXHLevel0X 3 2 2" xfId="49900"/>
    <cellStyle name="SAPBEXHLevel0X 3 2 20" xfId="49901"/>
    <cellStyle name="SAPBEXHLevel0X 3 2 21" xfId="49902"/>
    <cellStyle name="SAPBEXHLevel0X 3 2 22" xfId="49903"/>
    <cellStyle name="SAPBEXHLevel0X 3 2 23" xfId="49904"/>
    <cellStyle name="SAPBEXHLevel0X 3 2 24" xfId="49905"/>
    <cellStyle name="SAPBEXHLevel0X 3 2 25" xfId="49906"/>
    <cellStyle name="SAPBEXHLevel0X 3 2 26" xfId="49907"/>
    <cellStyle name="SAPBEXHLevel0X 3 2 27" xfId="49908"/>
    <cellStyle name="SAPBEXHLevel0X 3 2 28" xfId="49909"/>
    <cellStyle name="SAPBEXHLevel0X 3 2 29" xfId="49910"/>
    <cellStyle name="SAPBEXHLevel0X 3 2 3" xfId="49911"/>
    <cellStyle name="SAPBEXHLevel0X 3 2 4" xfId="49912"/>
    <cellStyle name="SAPBEXHLevel0X 3 2 5" xfId="49913"/>
    <cellStyle name="SAPBEXHLevel0X 3 2 6" xfId="49914"/>
    <cellStyle name="SAPBEXHLevel0X 3 2 7" xfId="49915"/>
    <cellStyle name="SAPBEXHLevel0X 3 2 8" xfId="49916"/>
    <cellStyle name="SAPBEXHLevel0X 3 2 9" xfId="49917"/>
    <cellStyle name="SAPBEXHLevel0X 3 20" xfId="49918"/>
    <cellStyle name="SAPBEXHLevel0X 3 21" xfId="49919"/>
    <cellStyle name="SAPBEXHLevel0X 3 22" xfId="49920"/>
    <cellStyle name="SAPBEXHLevel0X 3 23" xfId="49921"/>
    <cellStyle name="SAPBEXHLevel0X 3 24" xfId="49922"/>
    <cellStyle name="SAPBEXHLevel0X 3 25" xfId="49923"/>
    <cellStyle name="SAPBEXHLevel0X 3 26" xfId="49924"/>
    <cellStyle name="SAPBEXHLevel0X 3 27" xfId="49925"/>
    <cellStyle name="SAPBEXHLevel0X 3 28" xfId="49926"/>
    <cellStyle name="SAPBEXHLevel0X 3 29" xfId="49927"/>
    <cellStyle name="SAPBEXHLevel0X 3 3" xfId="49928"/>
    <cellStyle name="SAPBEXHLevel0X 3 3 10" xfId="49929"/>
    <cellStyle name="SAPBEXHLevel0X 3 3 11" xfId="49930"/>
    <cellStyle name="SAPBEXHLevel0X 3 3 12" xfId="49931"/>
    <cellStyle name="SAPBEXHLevel0X 3 3 13" xfId="49932"/>
    <cellStyle name="SAPBEXHLevel0X 3 3 14" xfId="49933"/>
    <cellStyle name="SAPBEXHLevel0X 3 3 15" xfId="49934"/>
    <cellStyle name="SAPBEXHLevel0X 3 3 16" xfId="49935"/>
    <cellStyle name="SAPBEXHLevel0X 3 3 17" xfId="49936"/>
    <cellStyle name="SAPBEXHLevel0X 3 3 18" xfId="49937"/>
    <cellStyle name="SAPBEXHLevel0X 3 3 19" xfId="49938"/>
    <cellStyle name="SAPBEXHLevel0X 3 3 2" xfId="49939"/>
    <cellStyle name="SAPBEXHLevel0X 3 3 20" xfId="49940"/>
    <cellStyle name="SAPBEXHLevel0X 3 3 21" xfId="49941"/>
    <cellStyle name="SAPBEXHLevel0X 3 3 22" xfId="49942"/>
    <cellStyle name="SAPBEXHLevel0X 3 3 23" xfId="49943"/>
    <cellStyle name="SAPBEXHLevel0X 3 3 24" xfId="49944"/>
    <cellStyle name="SAPBEXHLevel0X 3 3 25" xfId="49945"/>
    <cellStyle name="SAPBEXHLevel0X 3 3 26" xfId="49946"/>
    <cellStyle name="SAPBEXHLevel0X 3 3 27" xfId="49947"/>
    <cellStyle name="SAPBEXHLevel0X 3 3 28" xfId="49948"/>
    <cellStyle name="SAPBEXHLevel0X 3 3 29" xfId="49949"/>
    <cellStyle name="SAPBEXHLevel0X 3 3 3" xfId="49950"/>
    <cellStyle name="SAPBEXHLevel0X 3 3 4" xfId="49951"/>
    <cellStyle name="SAPBEXHLevel0X 3 3 5" xfId="49952"/>
    <cellStyle name="SAPBEXHLevel0X 3 3 6" xfId="49953"/>
    <cellStyle name="SAPBEXHLevel0X 3 3 7" xfId="49954"/>
    <cellStyle name="SAPBEXHLevel0X 3 3 8" xfId="49955"/>
    <cellStyle name="SAPBEXHLevel0X 3 3 9" xfId="49956"/>
    <cellStyle name="SAPBEXHLevel0X 3 30" xfId="49957"/>
    <cellStyle name="SAPBEXHLevel0X 3 31" xfId="49958"/>
    <cellStyle name="SAPBEXHLevel0X 3 4" xfId="49959"/>
    <cellStyle name="SAPBEXHLevel0X 3 5" xfId="49960"/>
    <cellStyle name="SAPBEXHLevel0X 3 6" xfId="49961"/>
    <cellStyle name="SAPBEXHLevel0X 3 7" xfId="49962"/>
    <cellStyle name="SAPBEXHLevel0X 3 8" xfId="49963"/>
    <cellStyle name="SAPBEXHLevel0X 3 9" xfId="49964"/>
    <cellStyle name="SAPBEXHLevel0X 30" xfId="49965"/>
    <cellStyle name="SAPBEXHLevel0X 31" xfId="49966"/>
    <cellStyle name="SAPBEXHLevel0X 32" xfId="49967"/>
    <cellStyle name="SAPBEXHLevel0X 33" xfId="49968"/>
    <cellStyle name="SAPBEXHLevel0X 34" xfId="49969"/>
    <cellStyle name="SAPBEXHLevel0X 35" xfId="49970"/>
    <cellStyle name="SAPBEXHLevel0X 36" xfId="49971"/>
    <cellStyle name="SAPBEXHLevel0X 37" xfId="49972"/>
    <cellStyle name="SAPBEXHLevel0X 38" xfId="49973"/>
    <cellStyle name="SAPBEXHLevel0X 39" xfId="49974"/>
    <cellStyle name="SAPBEXHLevel0X 4" xfId="49975"/>
    <cellStyle name="SAPBEXHLevel0X 4 10" xfId="49976"/>
    <cellStyle name="SAPBEXHLevel0X 4 11" xfId="49977"/>
    <cellStyle name="SAPBEXHLevel0X 4 12" xfId="49978"/>
    <cellStyle name="SAPBEXHLevel0X 4 13" xfId="49979"/>
    <cellStyle name="SAPBEXHLevel0X 4 14" xfId="49980"/>
    <cellStyle name="SAPBEXHLevel0X 4 15" xfId="49981"/>
    <cellStyle name="SAPBEXHLevel0X 4 16" xfId="49982"/>
    <cellStyle name="SAPBEXHLevel0X 4 17" xfId="49983"/>
    <cellStyle name="SAPBEXHLevel0X 4 18" xfId="49984"/>
    <cellStyle name="SAPBEXHLevel0X 4 19" xfId="49985"/>
    <cellStyle name="SAPBEXHLevel0X 4 2" xfId="49986"/>
    <cellStyle name="SAPBEXHLevel0X 4 2 10" xfId="49987"/>
    <cellStyle name="SAPBEXHLevel0X 4 2 11" xfId="49988"/>
    <cellStyle name="SAPBEXHLevel0X 4 2 12" xfId="49989"/>
    <cellStyle name="SAPBEXHLevel0X 4 2 13" xfId="49990"/>
    <cellStyle name="SAPBEXHLevel0X 4 2 14" xfId="49991"/>
    <cellStyle name="SAPBEXHLevel0X 4 2 15" xfId="49992"/>
    <cellStyle name="SAPBEXHLevel0X 4 2 16" xfId="49993"/>
    <cellStyle name="SAPBEXHLevel0X 4 2 17" xfId="49994"/>
    <cellStyle name="SAPBEXHLevel0X 4 2 18" xfId="49995"/>
    <cellStyle name="SAPBEXHLevel0X 4 2 19" xfId="49996"/>
    <cellStyle name="SAPBEXHLevel0X 4 2 2" xfId="49997"/>
    <cellStyle name="SAPBEXHLevel0X 4 2 20" xfId="49998"/>
    <cellStyle name="SAPBEXHLevel0X 4 2 21" xfId="49999"/>
    <cellStyle name="SAPBEXHLevel0X 4 2 22" xfId="50000"/>
    <cellStyle name="SAPBEXHLevel0X 4 2 23" xfId="50001"/>
    <cellStyle name="SAPBEXHLevel0X 4 2 24" xfId="50002"/>
    <cellStyle name="SAPBEXHLevel0X 4 2 25" xfId="50003"/>
    <cellStyle name="SAPBEXHLevel0X 4 2 26" xfId="50004"/>
    <cellStyle name="SAPBEXHLevel0X 4 2 27" xfId="50005"/>
    <cellStyle name="SAPBEXHLevel0X 4 2 28" xfId="50006"/>
    <cellStyle name="SAPBEXHLevel0X 4 2 29" xfId="50007"/>
    <cellStyle name="SAPBEXHLevel0X 4 2 3" xfId="50008"/>
    <cellStyle name="SAPBEXHLevel0X 4 2 4" xfId="50009"/>
    <cellStyle name="SAPBEXHLevel0X 4 2 5" xfId="50010"/>
    <cellStyle name="SAPBEXHLevel0X 4 2 6" xfId="50011"/>
    <cellStyle name="SAPBEXHLevel0X 4 2 7" xfId="50012"/>
    <cellStyle name="SAPBEXHLevel0X 4 2 8" xfId="50013"/>
    <cellStyle name="SAPBEXHLevel0X 4 2 9" xfId="50014"/>
    <cellStyle name="SAPBEXHLevel0X 4 20" xfId="50015"/>
    <cellStyle name="SAPBEXHLevel0X 4 21" xfId="50016"/>
    <cellStyle name="SAPBEXHLevel0X 4 22" xfId="50017"/>
    <cellStyle name="SAPBEXHLevel0X 4 23" xfId="50018"/>
    <cellStyle name="SAPBEXHLevel0X 4 24" xfId="50019"/>
    <cellStyle name="SAPBEXHLevel0X 4 25" xfId="50020"/>
    <cellStyle name="SAPBEXHLevel0X 4 26" xfId="50021"/>
    <cellStyle name="SAPBEXHLevel0X 4 27" xfId="50022"/>
    <cellStyle name="SAPBEXHLevel0X 4 28" xfId="50023"/>
    <cellStyle name="SAPBEXHLevel0X 4 29" xfId="50024"/>
    <cellStyle name="SAPBEXHLevel0X 4 3" xfId="50025"/>
    <cellStyle name="SAPBEXHLevel0X 4 3 10" xfId="50026"/>
    <cellStyle name="SAPBEXHLevel0X 4 3 11" xfId="50027"/>
    <cellStyle name="SAPBEXHLevel0X 4 3 12" xfId="50028"/>
    <cellStyle name="SAPBEXHLevel0X 4 3 13" xfId="50029"/>
    <cellStyle name="SAPBEXHLevel0X 4 3 14" xfId="50030"/>
    <cellStyle name="SAPBEXHLevel0X 4 3 15" xfId="50031"/>
    <cellStyle name="SAPBEXHLevel0X 4 3 16" xfId="50032"/>
    <cellStyle name="SAPBEXHLevel0X 4 3 17" xfId="50033"/>
    <cellStyle name="SAPBEXHLevel0X 4 3 18" xfId="50034"/>
    <cellStyle name="SAPBEXHLevel0X 4 3 19" xfId="50035"/>
    <cellStyle name="SAPBEXHLevel0X 4 3 2" xfId="50036"/>
    <cellStyle name="SAPBEXHLevel0X 4 3 20" xfId="50037"/>
    <cellStyle name="SAPBEXHLevel0X 4 3 21" xfId="50038"/>
    <cellStyle name="SAPBEXHLevel0X 4 3 22" xfId="50039"/>
    <cellStyle name="SAPBEXHLevel0X 4 3 23" xfId="50040"/>
    <cellStyle name="SAPBEXHLevel0X 4 3 24" xfId="50041"/>
    <cellStyle name="SAPBEXHLevel0X 4 3 25" xfId="50042"/>
    <cellStyle name="SAPBEXHLevel0X 4 3 26" xfId="50043"/>
    <cellStyle name="SAPBEXHLevel0X 4 3 27" xfId="50044"/>
    <cellStyle name="SAPBEXHLevel0X 4 3 28" xfId="50045"/>
    <cellStyle name="SAPBEXHLevel0X 4 3 29" xfId="50046"/>
    <cellStyle name="SAPBEXHLevel0X 4 3 3" xfId="50047"/>
    <cellStyle name="SAPBEXHLevel0X 4 3 4" xfId="50048"/>
    <cellStyle name="SAPBEXHLevel0X 4 3 5" xfId="50049"/>
    <cellStyle name="SAPBEXHLevel0X 4 3 6" xfId="50050"/>
    <cellStyle name="SAPBEXHLevel0X 4 3 7" xfId="50051"/>
    <cellStyle name="SAPBEXHLevel0X 4 3 8" xfId="50052"/>
    <cellStyle name="SAPBEXHLevel0X 4 3 9" xfId="50053"/>
    <cellStyle name="SAPBEXHLevel0X 4 30" xfId="50054"/>
    <cellStyle name="SAPBEXHLevel0X 4 31" xfId="50055"/>
    <cellStyle name="SAPBEXHLevel0X 4 4" xfId="50056"/>
    <cellStyle name="SAPBEXHLevel0X 4 5" xfId="50057"/>
    <cellStyle name="SAPBEXHLevel0X 4 6" xfId="50058"/>
    <cellStyle name="SAPBEXHLevel0X 4 7" xfId="50059"/>
    <cellStyle name="SAPBEXHLevel0X 4 8" xfId="50060"/>
    <cellStyle name="SAPBEXHLevel0X 4 9" xfId="50061"/>
    <cellStyle name="SAPBEXHLevel0X 40" xfId="50062"/>
    <cellStyle name="SAPBEXHLevel0X 41" xfId="50063"/>
    <cellStyle name="SAPBEXHLevel0X 42" xfId="50064"/>
    <cellStyle name="SAPBEXHLevel0X 43" xfId="50065"/>
    <cellStyle name="SAPBEXHLevel0X 44" xfId="50066"/>
    <cellStyle name="SAPBEXHLevel0X 5" xfId="50067"/>
    <cellStyle name="SAPBEXHLevel0X 5 10" xfId="50068"/>
    <cellStyle name="SAPBEXHLevel0X 5 11" xfId="50069"/>
    <cellStyle name="SAPBEXHLevel0X 5 12" xfId="50070"/>
    <cellStyle name="SAPBEXHLevel0X 5 13" xfId="50071"/>
    <cellStyle name="SAPBEXHLevel0X 5 14" xfId="50072"/>
    <cellStyle name="SAPBEXHLevel0X 5 15" xfId="50073"/>
    <cellStyle name="SAPBEXHLevel0X 5 16" xfId="50074"/>
    <cellStyle name="SAPBEXHLevel0X 5 17" xfId="50075"/>
    <cellStyle name="SAPBEXHLevel0X 5 18" xfId="50076"/>
    <cellStyle name="SAPBEXHLevel0X 5 19" xfId="50077"/>
    <cellStyle name="SAPBEXHLevel0X 5 2" xfId="50078"/>
    <cellStyle name="SAPBEXHLevel0X 5 2 10" xfId="50079"/>
    <cellStyle name="SAPBEXHLevel0X 5 2 11" xfId="50080"/>
    <cellStyle name="SAPBEXHLevel0X 5 2 12" xfId="50081"/>
    <cellStyle name="SAPBEXHLevel0X 5 2 13" xfId="50082"/>
    <cellStyle name="SAPBEXHLevel0X 5 2 14" xfId="50083"/>
    <cellStyle name="SAPBEXHLevel0X 5 2 15" xfId="50084"/>
    <cellStyle name="SAPBEXHLevel0X 5 2 16" xfId="50085"/>
    <cellStyle name="SAPBEXHLevel0X 5 2 17" xfId="50086"/>
    <cellStyle name="SAPBEXHLevel0X 5 2 18" xfId="50087"/>
    <cellStyle name="SAPBEXHLevel0X 5 2 19" xfId="50088"/>
    <cellStyle name="SAPBEXHLevel0X 5 2 2" xfId="50089"/>
    <cellStyle name="SAPBEXHLevel0X 5 2 20" xfId="50090"/>
    <cellStyle name="SAPBEXHLevel0X 5 2 21" xfId="50091"/>
    <cellStyle name="SAPBEXHLevel0X 5 2 22" xfId="50092"/>
    <cellStyle name="SAPBEXHLevel0X 5 2 23" xfId="50093"/>
    <cellStyle name="SAPBEXHLevel0X 5 2 24" xfId="50094"/>
    <cellStyle name="SAPBEXHLevel0X 5 2 25" xfId="50095"/>
    <cellStyle name="SAPBEXHLevel0X 5 2 26" xfId="50096"/>
    <cellStyle name="SAPBEXHLevel0X 5 2 27" xfId="50097"/>
    <cellStyle name="SAPBEXHLevel0X 5 2 28" xfId="50098"/>
    <cellStyle name="SAPBEXHLevel0X 5 2 29" xfId="50099"/>
    <cellStyle name="SAPBEXHLevel0X 5 2 3" xfId="50100"/>
    <cellStyle name="SAPBEXHLevel0X 5 2 4" xfId="50101"/>
    <cellStyle name="SAPBEXHLevel0X 5 2 5" xfId="50102"/>
    <cellStyle name="SAPBEXHLevel0X 5 2 6" xfId="50103"/>
    <cellStyle name="SAPBEXHLevel0X 5 2 7" xfId="50104"/>
    <cellStyle name="SAPBEXHLevel0X 5 2 8" xfId="50105"/>
    <cellStyle name="SAPBEXHLevel0X 5 2 9" xfId="50106"/>
    <cellStyle name="SAPBEXHLevel0X 5 20" xfId="50107"/>
    <cellStyle name="SAPBEXHLevel0X 5 21" xfId="50108"/>
    <cellStyle name="SAPBEXHLevel0X 5 22" xfId="50109"/>
    <cellStyle name="SAPBEXHLevel0X 5 23" xfId="50110"/>
    <cellStyle name="SAPBEXHLevel0X 5 24" xfId="50111"/>
    <cellStyle name="SAPBEXHLevel0X 5 25" xfId="50112"/>
    <cellStyle name="SAPBEXHLevel0X 5 26" xfId="50113"/>
    <cellStyle name="SAPBEXHLevel0X 5 27" xfId="50114"/>
    <cellStyle name="SAPBEXHLevel0X 5 28" xfId="50115"/>
    <cellStyle name="SAPBEXHLevel0X 5 29" xfId="50116"/>
    <cellStyle name="SAPBEXHLevel0X 5 3" xfId="50117"/>
    <cellStyle name="SAPBEXHLevel0X 5 30" xfId="50118"/>
    <cellStyle name="SAPBEXHLevel0X 5 4" xfId="50119"/>
    <cellStyle name="SAPBEXHLevel0X 5 5" xfId="50120"/>
    <cellStyle name="SAPBEXHLevel0X 5 6" xfId="50121"/>
    <cellStyle name="SAPBEXHLevel0X 5 7" xfId="50122"/>
    <cellStyle name="SAPBEXHLevel0X 5 8" xfId="50123"/>
    <cellStyle name="SAPBEXHLevel0X 5 9" xfId="50124"/>
    <cellStyle name="SAPBEXHLevel0X 6" xfId="50125"/>
    <cellStyle name="SAPBEXHLevel0X 6 10" xfId="50126"/>
    <cellStyle name="SAPBEXHLevel0X 6 11" xfId="50127"/>
    <cellStyle name="SAPBEXHLevel0X 6 12" xfId="50128"/>
    <cellStyle name="SAPBEXHLevel0X 6 13" xfId="50129"/>
    <cellStyle name="SAPBEXHLevel0X 6 14" xfId="50130"/>
    <cellStyle name="SAPBEXHLevel0X 6 15" xfId="50131"/>
    <cellStyle name="SAPBEXHLevel0X 6 16" xfId="50132"/>
    <cellStyle name="SAPBEXHLevel0X 6 17" xfId="50133"/>
    <cellStyle name="SAPBEXHLevel0X 6 18" xfId="50134"/>
    <cellStyle name="SAPBEXHLevel0X 6 19" xfId="50135"/>
    <cellStyle name="SAPBEXHLevel0X 6 2" xfId="50136"/>
    <cellStyle name="SAPBEXHLevel0X 6 2 10" xfId="50137"/>
    <cellStyle name="SAPBEXHLevel0X 6 2 11" xfId="50138"/>
    <cellStyle name="SAPBEXHLevel0X 6 2 12" xfId="50139"/>
    <cellStyle name="SAPBEXHLevel0X 6 2 13" xfId="50140"/>
    <cellStyle name="SAPBEXHLevel0X 6 2 14" xfId="50141"/>
    <cellStyle name="SAPBEXHLevel0X 6 2 15" xfId="50142"/>
    <cellStyle name="SAPBEXHLevel0X 6 2 16" xfId="50143"/>
    <cellStyle name="SAPBEXHLevel0X 6 2 17" xfId="50144"/>
    <cellStyle name="SAPBEXHLevel0X 6 2 18" xfId="50145"/>
    <cellStyle name="SAPBEXHLevel0X 6 2 19" xfId="50146"/>
    <cellStyle name="SAPBEXHLevel0X 6 2 2" xfId="50147"/>
    <cellStyle name="SAPBEXHLevel0X 6 2 20" xfId="50148"/>
    <cellStyle name="SAPBEXHLevel0X 6 2 21" xfId="50149"/>
    <cellStyle name="SAPBEXHLevel0X 6 2 22" xfId="50150"/>
    <cellStyle name="SAPBEXHLevel0X 6 2 23" xfId="50151"/>
    <cellStyle name="SAPBEXHLevel0X 6 2 24" xfId="50152"/>
    <cellStyle name="SAPBEXHLevel0X 6 2 25" xfId="50153"/>
    <cellStyle name="SAPBEXHLevel0X 6 2 26" xfId="50154"/>
    <cellStyle name="SAPBEXHLevel0X 6 2 27" xfId="50155"/>
    <cellStyle name="SAPBEXHLevel0X 6 2 28" xfId="50156"/>
    <cellStyle name="SAPBEXHLevel0X 6 2 29" xfId="50157"/>
    <cellStyle name="SAPBEXHLevel0X 6 2 3" xfId="50158"/>
    <cellStyle name="SAPBEXHLevel0X 6 2 4" xfId="50159"/>
    <cellStyle name="SAPBEXHLevel0X 6 2 5" xfId="50160"/>
    <cellStyle name="SAPBEXHLevel0X 6 2 6" xfId="50161"/>
    <cellStyle name="SAPBEXHLevel0X 6 2 7" xfId="50162"/>
    <cellStyle name="SAPBEXHLevel0X 6 2 8" xfId="50163"/>
    <cellStyle name="SAPBEXHLevel0X 6 2 9" xfId="50164"/>
    <cellStyle name="SAPBEXHLevel0X 6 20" xfId="50165"/>
    <cellStyle name="SAPBEXHLevel0X 6 21" xfId="50166"/>
    <cellStyle name="SAPBEXHLevel0X 6 22" xfId="50167"/>
    <cellStyle name="SAPBEXHLevel0X 6 23" xfId="50168"/>
    <cellStyle name="SAPBEXHLevel0X 6 24" xfId="50169"/>
    <cellStyle name="SAPBEXHLevel0X 6 25" xfId="50170"/>
    <cellStyle name="SAPBEXHLevel0X 6 26" xfId="50171"/>
    <cellStyle name="SAPBEXHLevel0X 6 27" xfId="50172"/>
    <cellStyle name="SAPBEXHLevel0X 6 28" xfId="50173"/>
    <cellStyle name="SAPBEXHLevel0X 6 29" xfId="50174"/>
    <cellStyle name="SAPBEXHLevel0X 6 3" xfId="50175"/>
    <cellStyle name="SAPBEXHLevel0X 6 30" xfId="50176"/>
    <cellStyle name="SAPBEXHLevel0X 6 4" xfId="50177"/>
    <cellStyle name="SAPBEXHLevel0X 6 5" xfId="50178"/>
    <cellStyle name="SAPBEXHLevel0X 6 6" xfId="50179"/>
    <cellStyle name="SAPBEXHLevel0X 6 7" xfId="50180"/>
    <cellStyle name="SAPBEXHLevel0X 6 8" xfId="50181"/>
    <cellStyle name="SAPBEXHLevel0X 6 9" xfId="50182"/>
    <cellStyle name="SAPBEXHLevel0X 7" xfId="50183"/>
    <cellStyle name="SAPBEXHLevel0X 7 10" xfId="50184"/>
    <cellStyle name="SAPBEXHLevel0X 7 11" xfId="50185"/>
    <cellStyle name="SAPBEXHLevel0X 7 12" xfId="50186"/>
    <cellStyle name="SAPBEXHLevel0X 7 13" xfId="50187"/>
    <cellStyle name="SAPBEXHLevel0X 7 14" xfId="50188"/>
    <cellStyle name="SAPBEXHLevel0X 7 15" xfId="50189"/>
    <cellStyle name="SAPBEXHLevel0X 7 16" xfId="50190"/>
    <cellStyle name="SAPBEXHLevel0X 7 17" xfId="50191"/>
    <cellStyle name="SAPBEXHLevel0X 7 18" xfId="50192"/>
    <cellStyle name="SAPBEXHLevel0X 7 19" xfId="50193"/>
    <cellStyle name="SAPBEXHLevel0X 7 2" xfId="50194"/>
    <cellStyle name="SAPBEXHLevel0X 7 2 10" xfId="50195"/>
    <cellStyle name="SAPBEXHLevel0X 7 2 11" xfId="50196"/>
    <cellStyle name="SAPBEXHLevel0X 7 2 12" xfId="50197"/>
    <cellStyle name="SAPBEXHLevel0X 7 2 13" xfId="50198"/>
    <cellStyle name="SAPBEXHLevel0X 7 2 14" xfId="50199"/>
    <cellStyle name="SAPBEXHLevel0X 7 2 15" xfId="50200"/>
    <cellStyle name="SAPBEXHLevel0X 7 2 16" xfId="50201"/>
    <cellStyle name="SAPBEXHLevel0X 7 2 17" xfId="50202"/>
    <cellStyle name="SAPBEXHLevel0X 7 2 18" xfId="50203"/>
    <cellStyle name="SAPBEXHLevel0X 7 2 19" xfId="50204"/>
    <cellStyle name="SAPBEXHLevel0X 7 2 2" xfId="50205"/>
    <cellStyle name="SAPBEXHLevel0X 7 2 20" xfId="50206"/>
    <cellStyle name="SAPBEXHLevel0X 7 2 21" xfId="50207"/>
    <cellStyle name="SAPBEXHLevel0X 7 2 22" xfId="50208"/>
    <cellStyle name="SAPBEXHLevel0X 7 2 23" xfId="50209"/>
    <cellStyle name="SAPBEXHLevel0X 7 2 24" xfId="50210"/>
    <cellStyle name="SAPBEXHLevel0X 7 2 25" xfId="50211"/>
    <cellStyle name="SAPBEXHLevel0X 7 2 26" xfId="50212"/>
    <cellStyle name="SAPBEXHLevel0X 7 2 27" xfId="50213"/>
    <cellStyle name="SAPBEXHLevel0X 7 2 28" xfId="50214"/>
    <cellStyle name="SAPBEXHLevel0X 7 2 29" xfId="50215"/>
    <cellStyle name="SAPBEXHLevel0X 7 2 3" xfId="50216"/>
    <cellStyle name="SAPBEXHLevel0X 7 2 4" xfId="50217"/>
    <cellStyle name="SAPBEXHLevel0X 7 2 5" xfId="50218"/>
    <cellStyle name="SAPBEXHLevel0X 7 2 6" xfId="50219"/>
    <cellStyle name="SAPBEXHLevel0X 7 2 7" xfId="50220"/>
    <cellStyle name="SAPBEXHLevel0X 7 2 8" xfId="50221"/>
    <cellStyle name="SAPBEXHLevel0X 7 2 9" xfId="50222"/>
    <cellStyle name="SAPBEXHLevel0X 7 20" xfId="50223"/>
    <cellStyle name="SAPBEXHLevel0X 7 21" xfId="50224"/>
    <cellStyle name="SAPBEXHLevel0X 7 22" xfId="50225"/>
    <cellStyle name="SAPBEXHLevel0X 7 23" xfId="50226"/>
    <cellStyle name="SAPBEXHLevel0X 7 24" xfId="50227"/>
    <cellStyle name="SAPBEXHLevel0X 7 25" xfId="50228"/>
    <cellStyle name="SAPBEXHLevel0X 7 26" xfId="50229"/>
    <cellStyle name="SAPBEXHLevel0X 7 27" xfId="50230"/>
    <cellStyle name="SAPBEXHLevel0X 7 28" xfId="50231"/>
    <cellStyle name="SAPBEXHLevel0X 7 29" xfId="50232"/>
    <cellStyle name="SAPBEXHLevel0X 7 3" xfId="50233"/>
    <cellStyle name="SAPBEXHLevel0X 7 30" xfId="50234"/>
    <cellStyle name="SAPBEXHLevel0X 7 4" xfId="50235"/>
    <cellStyle name="SAPBEXHLevel0X 7 5" xfId="50236"/>
    <cellStyle name="SAPBEXHLevel0X 7 6" xfId="50237"/>
    <cellStyle name="SAPBEXHLevel0X 7 7" xfId="50238"/>
    <cellStyle name="SAPBEXHLevel0X 7 8" xfId="50239"/>
    <cellStyle name="SAPBEXHLevel0X 7 9" xfId="50240"/>
    <cellStyle name="SAPBEXHLevel0X 8" xfId="50241"/>
    <cellStyle name="SAPBEXHLevel0X 8 10" xfId="50242"/>
    <cellStyle name="SAPBEXHLevel0X 8 11" xfId="50243"/>
    <cellStyle name="SAPBEXHLevel0X 8 12" xfId="50244"/>
    <cellStyle name="SAPBEXHLevel0X 8 13" xfId="50245"/>
    <cellStyle name="SAPBEXHLevel0X 8 14" xfId="50246"/>
    <cellStyle name="SAPBEXHLevel0X 8 15" xfId="50247"/>
    <cellStyle name="SAPBEXHLevel0X 8 16" xfId="50248"/>
    <cellStyle name="SAPBEXHLevel0X 8 17" xfId="50249"/>
    <cellStyle name="SAPBEXHLevel0X 8 18" xfId="50250"/>
    <cellStyle name="SAPBEXHLevel0X 8 19" xfId="50251"/>
    <cellStyle name="SAPBEXHLevel0X 8 2" xfId="50252"/>
    <cellStyle name="SAPBEXHLevel0X 8 2 10" xfId="50253"/>
    <cellStyle name="SAPBEXHLevel0X 8 2 11" xfId="50254"/>
    <cellStyle name="SAPBEXHLevel0X 8 2 12" xfId="50255"/>
    <cellStyle name="SAPBEXHLevel0X 8 2 13" xfId="50256"/>
    <cellStyle name="SAPBEXHLevel0X 8 2 14" xfId="50257"/>
    <cellStyle name="SAPBEXHLevel0X 8 2 15" xfId="50258"/>
    <cellStyle name="SAPBEXHLevel0X 8 2 16" xfId="50259"/>
    <cellStyle name="SAPBEXHLevel0X 8 2 17" xfId="50260"/>
    <cellStyle name="SAPBEXHLevel0X 8 2 18" xfId="50261"/>
    <cellStyle name="SAPBEXHLevel0X 8 2 19" xfId="50262"/>
    <cellStyle name="SAPBEXHLevel0X 8 2 2" xfId="50263"/>
    <cellStyle name="SAPBEXHLevel0X 8 2 20" xfId="50264"/>
    <cellStyle name="SAPBEXHLevel0X 8 2 21" xfId="50265"/>
    <cellStyle name="SAPBEXHLevel0X 8 2 22" xfId="50266"/>
    <cellStyle name="SAPBEXHLevel0X 8 2 23" xfId="50267"/>
    <cellStyle name="SAPBEXHLevel0X 8 2 24" xfId="50268"/>
    <cellStyle name="SAPBEXHLevel0X 8 2 25" xfId="50269"/>
    <cellStyle name="SAPBEXHLevel0X 8 2 26" xfId="50270"/>
    <cellStyle name="SAPBEXHLevel0X 8 2 27" xfId="50271"/>
    <cellStyle name="SAPBEXHLevel0X 8 2 28" xfId="50272"/>
    <cellStyle name="SAPBEXHLevel0X 8 2 29" xfId="50273"/>
    <cellStyle name="SAPBEXHLevel0X 8 2 3" xfId="50274"/>
    <cellStyle name="SAPBEXHLevel0X 8 2 4" xfId="50275"/>
    <cellStyle name="SAPBEXHLevel0X 8 2 5" xfId="50276"/>
    <cellStyle name="SAPBEXHLevel0X 8 2 6" xfId="50277"/>
    <cellStyle name="SAPBEXHLevel0X 8 2 7" xfId="50278"/>
    <cellStyle name="SAPBEXHLevel0X 8 2 8" xfId="50279"/>
    <cellStyle name="SAPBEXHLevel0X 8 2 9" xfId="50280"/>
    <cellStyle name="SAPBEXHLevel0X 8 20" xfId="50281"/>
    <cellStyle name="SAPBEXHLevel0X 8 21" xfId="50282"/>
    <cellStyle name="SAPBEXHLevel0X 8 22" xfId="50283"/>
    <cellStyle name="SAPBEXHLevel0X 8 23" xfId="50284"/>
    <cellStyle name="SAPBEXHLevel0X 8 24" xfId="50285"/>
    <cellStyle name="SAPBEXHLevel0X 8 25" xfId="50286"/>
    <cellStyle name="SAPBEXHLevel0X 8 26" xfId="50287"/>
    <cellStyle name="SAPBEXHLevel0X 8 27" xfId="50288"/>
    <cellStyle name="SAPBEXHLevel0X 8 28" xfId="50289"/>
    <cellStyle name="SAPBEXHLevel0X 8 29" xfId="50290"/>
    <cellStyle name="SAPBEXHLevel0X 8 3" xfId="50291"/>
    <cellStyle name="SAPBEXHLevel0X 8 30" xfId="50292"/>
    <cellStyle name="SAPBEXHLevel0X 8 4" xfId="50293"/>
    <cellStyle name="SAPBEXHLevel0X 8 5" xfId="50294"/>
    <cellStyle name="SAPBEXHLevel0X 8 6" xfId="50295"/>
    <cellStyle name="SAPBEXHLevel0X 8 7" xfId="50296"/>
    <cellStyle name="SAPBEXHLevel0X 8 8" xfId="50297"/>
    <cellStyle name="SAPBEXHLevel0X 8 9" xfId="50298"/>
    <cellStyle name="SAPBEXHLevel0X 9" xfId="50299"/>
    <cellStyle name="SAPBEXHLevel0X 9 10" xfId="50300"/>
    <cellStyle name="SAPBEXHLevel0X 9 11" xfId="50301"/>
    <cellStyle name="SAPBEXHLevel0X 9 12" xfId="50302"/>
    <cellStyle name="SAPBEXHLevel0X 9 13" xfId="50303"/>
    <cellStyle name="SAPBEXHLevel0X 9 14" xfId="50304"/>
    <cellStyle name="SAPBEXHLevel0X 9 15" xfId="50305"/>
    <cellStyle name="SAPBEXHLevel0X 9 16" xfId="50306"/>
    <cellStyle name="SAPBEXHLevel0X 9 17" xfId="50307"/>
    <cellStyle name="SAPBEXHLevel0X 9 18" xfId="50308"/>
    <cellStyle name="SAPBEXHLevel0X 9 19" xfId="50309"/>
    <cellStyle name="SAPBEXHLevel0X 9 2" xfId="50310"/>
    <cellStyle name="SAPBEXHLevel0X 9 2 10" xfId="50311"/>
    <cellStyle name="SAPBEXHLevel0X 9 2 11" xfId="50312"/>
    <cellStyle name="SAPBEXHLevel0X 9 2 12" xfId="50313"/>
    <cellStyle name="SAPBEXHLevel0X 9 2 13" xfId="50314"/>
    <cellStyle name="SAPBEXHLevel0X 9 2 14" xfId="50315"/>
    <cellStyle name="SAPBEXHLevel0X 9 2 15" xfId="50316"/>
    <cellStyle name="SAPBEXHLevel0X 9 2 16" xfId="50317"/>
    <cellStyle name="SAPBEXHLevel0X 9 2 17" xfId="50318"/>
    <cellStyle name="SAPBEXHLevel0X 9 2 18" xfId="50319"/>
    <cellStyle name="SAPBEXHLevel0X 9 2 19" xfId="50320"/>
    <cellStyle name="SAPBEXHLevel0X 9 2 2" xfId="50321"/>
    <cellStyle name="SAPBEXHLevel0X 9 2 20" xfId="50322"/>
    <cellStyle name="SAPBEXHLevel0X 9 2 21" xfId="50323"/>
    <cellStyle name="SAPBEXHLevel0X 9 2 22" xfId="50324"/>
    <cellStyle name="SAPBEXHLevel0X 9 2 23" xfId="50325"/>
    <cellStyle name="SAPBEXHLevel0X 9 2 24" xfId="50326"/>
    <cellStyle name="SAPBEXHLevel0X 9 2 25" xfId="50327"/>
    <cellStyle name="SAPBEXHLevel0X 9 2 26" xfId="50328"/>
    <cellStyle name="SAPBEXHLevel0X 9 2 27" xfId="50329"/>
    <cellStyle name="SAPBEXHLevel0X 9 2 28" xfId="50330"/>
    <cellStyle name="SAPBEXHLevel0X 9 2 29" xfId="50331"/>
    <cellStyle name="SAPBEXHLevel0X 9 2 3" xfId="50332"/>
    <cellStyle name="SAPBEXHLevel0X 9 2 4" xfId="50333"/>
    <cellStyle name="SAPBEXHLevel0X 9 2 5" xfId="50334"/>
    <cellStyle name="SAPBEXHLevel0X 9 2 6" xfId="50335"/>
    <cellStyle name="SAPBEXHLevel0X 9 2 7" xfId="50336"/>
    <cellStyle name="SAPBEXHLevel0X 9 2 8" xfId="50337"/>
    <cellStyle name="SAPBEXHLevel0X 9 2 9" xfId="50338"/>
    <cellStyle name="SAPBEXHLevel0X 9 20" xfId="50339"/>
    <cellStyle name="SAPBEXHLevel0X 9 21" xfId="50340"/>
    <cellStyle name="SAPBEXHLevel0X 9 22" xfId="50341"/>
    <cellStyle name="SAPBEXHLevel0X 9 23" xfId="50342"/>
    <cellStyle name="SAPBEXHLevel0X 9 24" xfId="50343"/>
    <cellStyle name="SAPBEXHLevel0X 9 25" xfId="50344"/>
    <cellStyle name="SAPBEXHLevel0X 9 26" xfId="50345"/>
    <cellStyle name="SAPBEXHLevel0X 9 27" xfId="50346"/>
    <cellStyle name="SAPBEXHLevel0X 9 28" xfId="50347"/>
    <cellStyle name="SAPBEXHLevel0X 9 29" xfId="50348"/>
    <cellStyle name="SAPBEXHLevel0X 9 3" xfId="50349"/>
    <cellStyle name="SAPBEXHLevel0X 9 30" xfId="50350"/>
    <cellStyle name="SAPBEXHLevel0X 9 4" xfId="50351"/>
    <cellStyle name="SAPBEXHLevel0X 9 5" xfId="50352"/>
    <cellStyle name="SAPBEXHLevel0X 9 6" xfId="50353"/>
    <cellStyle name="SAPBEXHLevel0X 9 7" xfId="50354"/>
    <cellStyle name="SAPBEXHLevel0X 9 8" xfId="50355"/>
    <cellStyle name="SAPBEXHLevel0X 9 9" xfId="50356"/>
    <cellStyle name="SAPBEXHLevel1" xfId="50357"/>
    <cellStyle name="SAPBEXHLevel1 10" xfId="50358"/>
    <cellStyle name="SAPBEXHLevel1 10 10" xfId="50359"/>
    <cellStyle name="SAPBEXHLevel1 10 11" xfId="50360"/>
    <cellStyle name="SAPBEXHLevel1 10 12" xfId="50361"/>
    <cellStyle name="SAPBEXHLevel1 10 13" xfId="50362"/>
    <cellStyle name="SAPBEXHLevel1 10 14" xfId="50363"/>
    <cellStyle name="SAPBEXHLevel1 10 15" xfId="50364"/>
    <cellStyle name="SAPBEXHLevel1 10 16" xfId="50365"/>
    <cellStyle name="SAPBEXHLevel1 10 17" xfId="50366"/>
    <cellStyle name="SAPBEXHLevel1 10 18" xfId="50367"/>
    <cellStyle name="SAPBEXHLevel1 10 19" xfId="50368"/>
    <cellStyle name="SAPBEXHLevel1 10 2" xfId="50369"/>
    <cellStyle name="SAPBEXHLevel1 10 2 10" xfId="50370"/>
    <cellStyle name="SAPBEXHLevel1 10 2 11" xfId="50371"/>
    <cellStyle name="SAPBEXHLevel1 10 2 12" xfId="50372"/>
    <cellStyle name="SAPBEXHLevel1 10 2 13" xfId="50373"/>
    <cellStyle name="SAPBEXHLevel1 10 2 14" xfId="50374"/>
    <cellStyle name="SAPBEXHLevel1 10 2 15" xfId="50375"/>
    <cellStyle name="SAPBEXHLevel1 10 2 16" xfId="50376"/>
    <cellStyle name="SAPBEXHLevel1 10 2 17" xfId="50377"/>
    <cellStyle name="SAPBEXHLevel1 10 2 18" xfId="50378"/>
    <cellStyle name="SAPBEXHLevel1 10 2 19" xfId="50379"/>
    <cellStyle name="SAPBEXHLevel1 10 2 2" xfId="50380"/>
    <cellStyle name="SAPBEXHLevel1 10 2 20" xfId="50381"/>
    <cellStyle name="SAPBEXHLevel1 10 2 21" xfId="50382"/>
    <cellStyle name="SAPBEXHLevel1 10 2 22" xfId="50383"/>
    <cellStyle name="SAPBEXHLevel1 10 2 23" xfId="50384"/>
    <cellStyle name="SAPBEXHLevel1 10 2 24" xfId="50385"/>
    <cellStyle name="SAPBEXHLevel1 10 2 25" xfId="50386"/>
    <cellStyle name="SAPBEXHLevel1 10 2 26" xfId="50387"/>
    <cellStyle name="SAPBEXHLevel1 10 2 27" xfId="50388"/>
    <cellStyle name="SAPBEXHLevel1 10 2 28" xfId="50389"/>
    <cellStyle name="SAPBEXHLevel1 10 2 29" xfId="50390"/>
    <cellStyle name="SAPBEXHLevel1 10 2 3" xfId="50391"/>
    <cellStyle name="SAPBEXHLevel1 10 2 4" xfId="50392"/>
    <cellStyle name="SAPBEXHLevel1 10 2 5" xfId="50393"/>
    <cellStyle name="SAPBEXHLevel1 10 2 6" xfId="50394"/>
    <cellStyle name="SAPBEXHLevel1 10 2 7" xfId="50395"/>
    <cellStyle name="SAPBEXHLevel1 10 2 8" xfId="50396"/>
    <cellStyle name="SAPBEXHLevel1 10 2 9" xfId="50397"/>
    <cellStyle name="SAPBEXHLevel1 10 20" xfId="50398"/>
    <cellStyle name="SAPBEXHLevel1 10 21" xfId="50399"/>
    <cellStyle name="SAPBEXHLevel1 10 22" xfId="50400"/>
    <cellStyle name="SAPBEXHLevel1 10 23" xfId="50401"/>
    <cellStyle name="SAPBEXHLevel1 10 24" xfId="50402"/>
    <cellStyle name="SAPBEXHLevel1 10 25" xfId="50403"/>
    <cellStyle name="SAPBEXHLevel1 10 26" xfId="50404"/>
    <cellStyle name="SAPBEXHLevel1 10 27" xfId="50405"/>
    <cellStyle name="SAPBEXHLevel1 10 28" xfId="50406"/>
    <cellStyle name="SAPBEXHLevel1 10 29" xfId="50407"/>
    <cellStyle name="SAPBEXHLevel1 10 3" xfId="50408"/>
    <cellStyle name="SAPBEXHLevel1 10 30" xfId="50409"/>
    <cellStyle name="SAPBEXHLevel1 10 4" xfId="50410"/>
    <cellStyle name="SAPBEXHLevel1 10 5" xfId="50411"/>
    <cellStyle name="SAPBEXHLevel1 10 6" xfId="50412"/>
    <cellStyle name="SAPBEXHLevel1 10 7" xfId="50413"/>
    <cellStyle name="SAPBEXHLevel1 10 8" xfId="50414"/>
    <cellStyle name="SAPBEXHLevel1 10 9" xfId="50415"/>
    <cellStyle name="SAPBEXHLevel1 11" xfId="50416"/>
    <cellStyle name="SAPBEXHLevel1 11 10" xfId="50417"/>
    <cellStyle name="SAPBEXHLevel1 11 11" xfId="50418"/>
    <cellStyle name="SAPBEXHLevel1 11 12" xfId="50419"/>
    <cellStyle name="SAPBEXHLevel1 11 13" xfId="50420"/>
    <cellStyle name="SAPBEXHLevel1 11 14" xfId="50421"/>
    <cellStyle name="SAPBEXHLevel1 11 15" xfId="50422"/>
    <cellStyle name="SAPBEXHLevel1 11 16" xfId="50423"/>
    <cellStyle name="SAPBEXHLevel1 11 17" xfId="50424"/>
    <cellStyle name="SAPBEXHLevel1 11 18" xfId="50425"/>
    <cellStyle name="SAPBEXHLevel1 11 19" xfId="50426"/>
    <cellStyle name="SAPBEXHLevel1 11 2" xfId="50427"/>
    <cellStyle name="SAPBEXHLevel1 11 2 10" xfId="50428"/>
    <cellStyle name="SAPBEXHLevel1 11 2 11" xfId="50429"/>
    <cellStyle name="SAPBEXHLevel1 11 2 12" xfId="50430"/>
    <cellStyle name="SAPBEXHLevel1 11 2 13" xfId="50431"/>
    <cellStyle name="SAPBEXHLevel1 11 2 14" xfId="50432"/>
    <cellStyle name="SAPBEXHLevel1 11 2 15" xfId="50433"/>
    <cellStyle name="SAPBEXHLevel1 11 2 16" xfId="50434"/>
    <cellStyle name="SAPBEXHLevel1 11 2 17" xfId="50435"/>
    <cellStyle name="SAPBEXHLevel1 11 2 18" xfId="50436"/>
    <cellStyle name="SAPBEXHLevel1 11 2 19" xfId="50437"/>
    <cellStyle name="SAPBEXHLevel1 11 2 2" xfId="50438"/>
    <cellStyle name="SAPBEXHLevel1 11 2 20" xfId="50439"/>
    <cellStyle name="SAPBEXHLevel1 11 2 21" xfId="50440"/>
    <cellStyle name="SAPBEXHLevel1 11 2 22" xfId="50441"/>
    <cellStyle name="SAPBEXHLevel1 11 2 23" xfId="50442"/>
    <cellStyle name="SAPBEXHLevel1 11 2 24" xfId="50443"/>
    <cellStyle name="SAPBEXHLevel1 11 2 25" xfId="50444"/>
    <cellStyle name="SAPBEXHLevel1 11 2 26" xfId="50445"/>
    <cellStyle name="SAPBEXHLevel1 11 2 27" xfId="50446"/>
    <cellStyle name="SAPBEXHLevel1 11 2 28" xfId="50447"/>
    <cellStyle name="SAPBEXHLevel1 11 2 29" xfId="50448"/>
    <cellStyle name="SAPBEXHLevel1 11 2 3" xfId="50449"/>
    <cellStyle name="SAPBEXHLevel1 11 2 4" xfId="50450"/>
    <cellStyle name="SAPBEXHLevel1 11 2 5" xfId="50451"/>
    <cellStyle name="SAPBEXHLevel1 11 2 6" xfId="50452"/>
    <cellStyle name="SAPBEXHLevel1 11 2 7" xfId="50453"/>
    <cellStyle name="SAPBEXHLevel1 11 2 8" xfId="50454"/>
    <cellStyle name="SAPBEXHLevel1 11 2 9" xfId="50455"/>
    <cellStyle name="SAPBEXHLevel1 11 20" xfId="50456"/>
    <cellStyle name="SAPBEXHLevel1 11 21" xfId="50457"/>
    <cellStyle name="SAPBEXHLevel1 11 22" xfId="50458"/>
    <cellStyle name="SAPBEXHLevel1 11 23" xfId="50459"/>
    <cellStyle name="SAPBEXHLevel1 11 24" xfId="50460"/>
    <cellStyle name="SAPBEXHLevel1 11 25" xfId="50461"/>
    <cellStyle name="SAPBEXHLevel1 11 26" xfId="50462"/>
    <cellStyle name="SAPBEXHLevel1 11 27" xfId="50463"/>
    <cellStyle name="SAPBEXHLevel1 11 28" xfId="50464"/>
    <cellStyle name="SAPBEXHLevel1 11 29" xfId="50465"/>
    <cellStyle name="SAPBEXHLevel1 11 3" xfId="50466"/>
    <cellStyle name="SAPBEXHLevel1 11 30" xfId="50467"/>
    <cellStyle name="SAPBEXHLevel1 11 4" xfId="50468"/>
    <cellStyle name="SAPBEXHLevel1 11 5" xfId="50469"/>
    <cellStyle name="SAPBEXHLevel1 11 6" xfId="50470"/>
    <cellStyle name="SAPBEXHLevel1 11 7" xfId="50471"/>
    <cellStyle name="SAPBEXHLevel1 11 8" xfId="50472"/>
    <cellStyle name="SAPBEXHLevel1 11 9" xfId="50473"/>
    <cellStyle name="SAPBEXHLevel1 12" xfId="50474"/>
    <cellStyle name="SAPBEXHLevel1 12 10" xfId="50475"/>
    <cellStyle name="SAPBEXHLevel1 12 11" xfId="50476"/>
    <cellStyle name="SAPBEXHLevel1 12 12" xfId="50477"/>
    <cellStyle name="SAPBEXHLevel1 12 13" xfId="50478"/>
    <cellStyle name="SAPBEXHLevel1 12 14" xfId="50479"/>
    <cellStyle name="SAPBEXHLevel1 12 15" xfId="50480"/>
    <cellStyle name="SAPBEXHLevel1 12 16" xfId="50481"/>
    <cellStyle name="SAPBEXHLevel1 12 17" xfId="50482"/>
    <cellStyle name="SAPBEXHLevel1 12 18" xfId="50483"/>
    <cellStyle name="SAPBEXHLevel1 12 19" xfId="50484"/>
    <cellStyle name="SAPBEXHLevel1 12 2" xfId="50485"/>
    <cellStyle name="SAPBEXHLevel1 12 2 10" xfId="50486"/>
    <cellStyle name="SAPBEXHLevel1 12 2 11" xfId="50487"/>
    <cellStyle name="SAPBEXHLevel1 12 2 12" xfId="50488"/>
    <cellStyle name="SAPBEXHLevel1 12 2 13" xfId="50489"/>
    <cellStyle name="SAPBEXHLevel1 12 2 14" xfId="50490"/>
    <cellStyle name="SAPBEXHLevel1 12 2 15" xfId="50491"/>
    <cellStyle name="SAPBEXHLevel1 12 2 16" xfId="50492"/>
    <cellStyle name="SAPBEXHLevel1 12 2 17" xfId="50493"/>
    <cellStyle name="SAPBEXHLevel1 12 2 18" xfId="50494"/>
    <cellStyle name="SAPBEXHLevel1 12 2 19" xfId="50495"/>
    <cellStyle name="SAPBEXHLevel1 12 2 2" xfId="50496"/>
    <cellStyle name="SAPBEXHLevel1 12 2 20" xfId="50497"/>
    <cellStyle name="SAPBEXHLevel1 12 2 21" xfId="50498"/>
    <cellStyle name="SAPBEXHLevel1 12 2 22" xfId="50499"/>
    <cellStyle name="SAPBEXHLevel1 12 2 23" xfId="50500"/>
    <cellStyle name="SAPBEXHLevel1 12 2 24" xfId="50501"/>
    <cellStyle name="SAPBEXHLevel1 12 2 25" xfId="50502"/>
    <cellStyle name="SAPBEXHLevel1 12 2 26" xfId="50503"/>
    <cellStyle name="SAPBEXHLevel1 12 2 27" xfId="50504"/>
    <cellStyle name="SAPBEXHLevel1 12 2 28" xfId="50505"/>
    <cellStyle name="SAPBEXHLevel1 12 2 29" xfId="50506"/>
    <cellStyle name="SAPBEXHLevel1 12 2 3" xfId="50507"/>
    <cellStyle name="SAPBEXHLevel1 12 2 4" xfId="50508"/>
    <cellStyle name="SAPBEXHLevel1 12 2 5" xfId="50509"/>
    <cellStyle name="SAPBEXHLevel1 12 2 6" xfId="50510"/>
    <cellStyle name="SAPBEXHLevel1 12 2 7" xfId="50511"/>
    <cellStyle name="SAPBEXHLevel1 12 2 8" xfId="50512"/>
    <cellStyle name="SAPBEXHLevel1 12 2 9" xfId="50513"/>
    <cellStyle name="SAPBEXHLevel1 12 20" xfId="50514"/>
    <cellStyle name="SAPBEXHLevel1 12 21" xfId="50515"/>
    <cellStyle name="SAPBEXHLevel1 12 22" xfId="50516"/>
    <cellStyle name="SAPBEXHLevel1 12 23" xfId="50517"/>
    <cellStyle name="SAPBEXHLevel1 12 24" xfId="50518"/>
    <cellStyle name="SAPBEXHLevel1 12 25" xfId="50519"/>
    <cellStyle name="SAPBEXHLevel1 12 26" xfId="50520"/>
    <cellStyle name="SAPBEXHLevel1 12 27" xfId="50521"/>
    <cellStyle name="SAPBEXHLevel1 12 28" xfId="50522"/>
    <cellStyle name="SAPBEXHLevel1 12 29" xfId="50523"/>
    <cellStyle name="SAPBEXHLevel1 12 3" xfId="50524"/>
    <cellStyle name="SAPBEXHLevel1 12 30" xfId="50525"/>
    <cellStyle name="SAPBEXHLevel1 12 4" xfId="50526"/>
    <cellStyle name="SAPBEXHLevel1 12 5" xfId="50527"/>
    <cellStyle name="SAPBEXHLevel1 12 6" xfId="50528"/>
    <cellStyle name="SAPBEXHLevel1 12 7" xfId="50529"/>
    <cellStyle name="SAPBEXHLevel1 12 8" xfId="50530"/>
    <cellStyle name="SAPBEXHLevel1 12 9" xfId="50531"/>
    <cellStyle name="SAPBEXHLevel1 13" xfId="50532"/>
    <cellStyle name="SAPBEXHLevel1 13 10" xfId="50533"/>
    <cellStyle name="SAPBEXHLevel1 13 11" xfId="50534"/>
    <cellStyle name="SAPBEXHLevel1 13 12" xfId="50535"/>
    <cellStyle name="SAPBEXHLevel1 13 13" xfId="50536"/>
    <cellStyle name="SAPBEXHLevel1 13 14" xfId="50537"/>
    <cellStyle name="SAPBEXHLevel1 13 15" xfId="50538"/>
    <cellStyle name="SAPBEXHLevel1 13 16" xfId="50539"/>
    <cellStyle name="SAPBEXHLevel1 13 17" xfId="50540"/>
    <cellStyle name="SAPBEXHLevel1 13 18" xfId="50541"/>
    <cellStyle name="SAPBEXHLevel1 13 19" xfId="50542"/>
    <cellStyle name="SAPBEXHLevel1 13 2" xfId="50543"/>
    <cellStyle name="SAPBEXHLevel1 13 2 10" xfId="50544"/>
    <cellStyle name="SAPBEXHLevel1 13 2 11" xfId="50545"/>
    <cellStyle name="SAPBEXHLevel1 13 2 12" xfId="50546"/>
    <cellStyle name="SAPBEXHLevel1 13 2 13" xfId="50547"/>
    <cellStyle name="SAPBEXHLevel1 13 2 14" xfId="50548"/>
    <cellStyle name="SAPBEXHLevel1 13 2 15" xfId="50549"/>
    <cellStyle name="SAPBEXHLevel1 13 2 16" xfId="50550"/>
    <cellStyle name="SAPBEXHLevel1 13 2 17" xfId="50551"/>
    <cellStyle name="SAPBEXHLevel1 13 2 18" xfId="50552"/>
    <cellStyle name="SAPBEXHLevel1 13 2 19" xfId="50553"/>
    <cellStyle name="SAPBEXHLevel1 13 2 2" xfId="50554"/>
    <cellStyle name="SAPBEXHLevel1 13 2 20" xfId="50555"/>
    <cellStyle name="SAPBEXHLevel1 13 2 21" xfId="50556"/>
    <cellStyle name="SAPBEXHLevel1 13 2 22" xfId="50557"/>
    <cellStyle name="SAPBEXHLevel1 13 2 23" xfId="50558"/>
    <cellStyle name="SAPBEXHLevel1 13 2 24" xfId="50559"/>
    <cellStyle name="SAPBEXHLevel1 13 2 25" xfId="50560"/>
    <cellStyle name="SAPBEXHLevel1 13 2 26" xfId="50561"/>
    <cellStyle name="SAPBEXHLevel1 13 2 27" xfId="50562"/>
    <cellStyle name="SAPBEXHLevel1 13 2 28" xfId="50563"/>
    <cellStyle name="SAPBEXHLevel1 13 2 29" xfId="50564"/>
    <cellStyle name="SAPBEXHLevel1 13 2 3" xfId="50565"/>
    <cellStyle name="SAPBEXHLevel1 13 2 4" xfId="50566"/>
    <cellStyle name="SAPBEXHLevel1 13 2 5" xfId="50567"/>
    <cellStyle name="SAPBEXHLevel1 13 2 6" xfId="50568"/>
    <cellStyle name="SAPBEXHLevel1 13 2 7" xfId="50569"/>
    <cellStyle name="SAPBEXHLevel1 13 2 8" xfId="50570"/>
    <cellStyle name="SAPBEXHLevel1 13 2 9" xfId="50571"/>
    <cellStyle name="SAPBEXHLevel1 13 20" xfId="50572"/>
    <cellStyle name="SAPBEXHLevel1 13 21" xfId="50573"/>
    <cellStyle name="SAPBEXHLevel1 13 22" xfId="50574"/>
    <cellStyle name="SAPBEXHLevel1 13 23" xfId="50575"/>
    <cellStyle name="SAPBEXHLevel1 13 24" xfId="50576"/>
    <cellStyle name="SAPBEXHLevel1 13 25" xfId="50577"/>
    <cellStyle name="SAPBEXHLevel1 13 26" xfId="50578"/>
    <cellStyle name="SAPBEXHLevel1 13 27" xfId="50579"/>
    <cellStyle name="SAPBEXHLevel1 13 28" xfId="50580"/>
    <cellStyle name="SAPBEXHLevel1 13 29" xfId="50581"/>
    <cellStyle name="SAPBEXHLevel1 13 3" xfId="50582"/>
    <cellStyle name="SAPBEXHLevel1 13 30" xfId="50583"/>
    <cellStyle name="SAPBEXHLevel1 13 4" xfId="50584"/>
    <cellStyle name="SAPBEXHLevel1 13 5" xfId="50585"/>
    <cellStyle name="SAPBEXHLevel1 13 6" xfId="50586"/>
    <cellStyle name="SAPBEXHLevel1 13 7" xfId="50587"/>
    <cellStyle name="SAPBEXHLevel1 13 8" xfId="50588"/>
    <cellStyle name="SAPBEXHLevel1 13 9" xfId="50589"/>
    <cellStyle name="SAPBEXHLevel1 14" xfId="50590"/>
    <cellStyle name="SAPBEXHLevel1 14 10" xfId="50591"/>
    <cellStyle name="SAPBEXHLevel1 14 11" xfId="50592"/>
    <cellStyle name="SAPBEXHLevel1 14 12" xfId="50593"/>
    <cellStyle name="SAPBEXHLevel1 14 13" xfId="50594"/>
    <cellStyle name="SAPBEXHLevel1 14 14" xfId="50595"/>
    <cellStyle name="SAPBEXHLevel1 14 15" xfId="50596"/>
    <cellStyle name="SAPBEXHLevel1 14 16" xfId="50597"/>
    <cellStyle name="SAPBEXHLevel1 14 17" xfId="50598"/>
    <cellStyle name="SAPBEXHLevel1 14 18" xfId="50599"/>
    <cellStyle name="SAPBEXHLevel1 14 19" xfId="50600"/>
    <cellStyle name="SAPBEXHLevel1 14 2" xfId="50601"/>
    <cellStyle name="SAPBEXHLevel1 14 2 10" xfId="50602"/>
    <cellStyle name="SAPBEXHLevel1 14 2 11" xfId="50603"/>
    <cellStyle name="SAPBEXHLevel1 14 2 12" xfId="50604"/>
    <cellStyle name="SAPBEXHLevel1 14 2 13" xfId="50605"/>
    <cellStyle name="SAPBEXHLevel1 14 2 14" xfId="50606"/>
    <cellStyle name="SAPBEXHLevel1 14 2 15" xfId="50607"/>
    <cellStyle name="SAPBEXHLevel1 14 2 16" xfId="50608"/>
    <cellStyle name="SAPBEXHLevel1 14 2 17" xfId="50609"/>
    <cellStyle name="SAPBEXHLevel1 14 2 18" xfId="50610"/>
    <cellStyle name="SAPBEXHLevel1 14 2 19" xfId="50611"/>
    <cellStyle name="SAPBEXHLevel1 14 2 2" xfId="50612"/>
    <cellStyle name="SAPBEXHLevel1 14 2 20" xfId="50613"/>
    <cellStyle name="SAPBEXHLevel1 14 2 21" xfId="50614"/>
    <cellStyle name="SAPBEXHLevel1 14 2 22" xfId="50615"/>
    <cellStyle name="SAPBEXHLevel1 14 2 23" xfId="50616"/>
    <cellStyle name="SAPBEXHLevel1 14 2 24" xfId="50617"/>
    <cellStyle name="SAPBEXHLevel1 14 2 25" xfId="50618"/>
    <cellStyle name="SAPBEXHLevel1 14 2 26" xfId="50619"/>
    <cellStyle name="SAPBEXHLevel1 14 2 27" xfId="50620"/>
    <cellStyle name="SAPBEXHLevel1 14 2 28" xfId="50621"/>
    <cellStyle name="SAPBEXHLevel1 14 2 29" xfId="50622"/>
    <cellStyle name="SAPBEXHLevel1 14 2 3" xfId="50623"/>
    <cellStyle name="SAPBEXHLevel1 14 2 4" xfId="50624"/>
    <cellStyle name="SAPBEXHLevel1 14 2 5" xfId="50625"/>
    <cellStyle name="SAPBEXHLevel1 14 2 6" xfId="50626"/>
    <cellStyle name="SAPBEXHLevel1 14 2 7" xfId="50627"/>
    <cellStyle name="SAPBEXHLevel1 14 2 8" xfId="50628"/>
    <cellStyle name="SAPBEXHLevel1 14 2 9" xfId="50629"/>
    <cellStyle name="SAPBEXHLevel1 14 20" xfId="50630"/>
    <cellStyle name="SAPBEXHLevel1 14 21" xfId="50631"/>
    <cellStyle name="SAPBEXHLevel1 14 22" xfId="50632"/>
    <cellStyle name="SAPBEXHLevel1 14 23" xfId="50633"/>
    <cellStyle name="SAPBEXHLevel1 14 24" xfId="50634"/>
    <cellStyle name="SAPBEXHLevel1 14 25" xfId="50635"/>
    <cellStyle name="SAPBEXHLevel1 14 26" xfId="50636"/>
    <cellStyle name="SAPBEXHLevel1 14 27" xfId="50637"/>
    <cellStyle name="SAPBEXHLevel1 14 28" xfId="50638"/>
    <cellStyle name="SAPBEXHLevel1 14 29" xfId="50639"/>
    <cellStyle name="SAPBEXHLevel1 14 3" xfId="50640"/>
    <cellStyle name="SAPBEXHLevel1 14 30" xfId="50641"/>
    <cellStyle name="SAPBEXHLevel1 14 4" xfId="50642"/>
    <cellStyle name="SAPBEXHLevel1 14 5" xfId="50643"/>
    <cellStyle name="SAPBEXHLevel1 14 6" xfId="50644"/>
    <cellStyle name="SAPBEXHLevel1 14 7" xfId="50645"/>
    <cellStyle name="SAPBEXHLevel1 14 8" xfId="50646"/>
    <cellStyle name="SAPBEXHLevel1 14 9" xfId="50647"/>
    <cellStyle name="SAPBEXHLevel1 15" xfId="50648"/>
    <cellStyle name="SAPBEXHLevel1 15 10" xfId="50649"/>
    <cellStyle name="SAPBEXHLevel1 15 11" xfId="50650"/>
    <cellStyle name="SAPBEXHLevel1 15 12" xfId="50651"/>
    <cellStyle name="SAPBEXHLevel1 15 13" xfId="50652"/>
    <cellStyle name="SAPBEXHLevel1 15 14" xfId="50653"/>
    <cellStyle name="SAPBEXHLevel1 15 15" xfId="50654"/>
    <cellStyle name="SAPBEXHLevel1 15 16" xfId="50655"/>
    <cellStyle name="SAPBEXHLevel1 15 17" xfId="50656"/>
    <cellStyle name="SAPBEXHLevel1 15 18" xfId="50657"/>
    <cellStyle name="SAPBEXHLevel1 15 19" xfId="50658"/>
    <cellStyle name="SAPBEXHLevel1 15 2" xfId="50659"/>
    <cellStyle name="SAPBEXHLevel1 15 2 10" xfId="50660"/>
    <cellStyle name="SAPBEXHLevel1 15 2 11" xfId="50661"/>
    <cellStyle name="SAPBEXHLevel1 15 2 12" xfId="50662"/>
    <cellStyle name="SAPBEXHLevel1 15 2 13" xfId="50663"/>
    <cellStyle name="SAPBEXHLevel1 15 2 14" xfId="50664"/>
    <cellStyle name="SAPBEXHLevel1 15 2 15" xfId="50665"/>
    <cellStyle name="SAPBEXHLevel1 15 2 16" xfId="50666"/>
    <cellStyle name="SAPBEXHLevel1 15 2 17" xfId="50667"/>
    <cellStyle name="SAPBEXHLevel1 15 2 18" xfId="50668"/>
    <cellStyle name="SAPBEXHLevel1 15 2 19" xfId="50669"/>
    <cellStyle name="SAPBEXHLevel1 15 2 2" xfId="50670"/>
    <cellStyle name="SAPBEXHLevel1 15 2 20" xfId="50671"/>
    <cellStyle name="SAPBEXHLevel1 15 2 21" xfId="50672"/>
    <cellStyle name="SAPBEXHLevel1 15 2 22" xfId="50673"/>
    <cellStyle name="SAPBEXHLevel1 15 2 23" xfId="50674"/>
    <cellStyle name="SAPBEXHLevel1 15 2 24" xfId="50675"/>
    <cellStyle name="SAPBEXHLevel1 15 2 25" xfId="50676"/>
    <cellStyle name="SAPBEXHLevel1 15 2 26" xfId="50677"/>
    <cellStyle name="SAPBEXHLevel1 15 2 27" xfId="50678"/>
    <cellStyle name="SAPBEXHLevel1 15 2 28" xfId="50679"/>
    <cellStyle name="SAPBEXHLevel1 15 2 29" xfId="50680"/>
    <cellStyle name="SAPBEXHLevel1 15 2 3" xfId="50681"/>
    <cellStyle name="SAPBEXHLevel1 15 2 4" xfId="50682"/>
    <cellStyle name="SAPBEXHLevel1 15 2 5" xfId="50683"/>
    <cellStyle name="SAPBEXHLevel1 15 2 6" xfId="50684"/>
    <cellStyle name="SAPBEXHLevel1 15 2 7" xfId="50685"/>
    <cellStyle name="SAPBEXHLevel1 15 2 8" xfId="50686"/>
    <cellStyle name="SAPBEXHLevel1 15 2 9" xfId="50687"/>
    <cellStyle name="SAPBEXHLevel1 15 20" xfId="50688"/>
    <cellStyle name="SAPBEXHLevel1 15 21" xfId="50689"/>
    <cellStyle name="SAPBEXHLevel1 15 22" xfId="50690"/>
    <cellStyle name="SAPBEXHLevel1 15 23" xfId="50691"/>
    <cellStyle name="SAPBEXHLevel1 15 24" xfId="50692"/>
    <cellStyle name="SAPBEXHLevel1 15 25" xfId="50693"/>
    <cellStyle name="SAPBEXHLevel1 15 26" xfId="50694"/>
    <cellStyle name="SAPBEXHLevel1 15 27" xfId="50695"/>
    <cellStyle name="SAPBEXHLevel1 15 28" xfId="50696"/>
    <cellStyle name="SAPBEXHLevel1 15 29" xfId="50697"/>
    <cellStyle name="SAPBEXHLevel1 15 3" xfId="50698"/>
    <cellStyle name="SAPBEXHLevel1 15 30" xfId="50699"/>
    <cellStyle name="SAPBEXHLevel1 15 4" xfId="50700"/>
    <cellStyle name="SAPBEXHLevel1 15 5" xfId="50701"/>
    <cellStyle name="SAPBEXHLevel1 15 6" xfId="50702"/>
    <cellStyle name="SAPBEXHLevel1 15 7" xfId="50703"/>
    <cellStyle name="SAPBEXHLevel1 15 8" xfId="50704"/>
    <cellStyle name="SAPBEXHLevel1 15 9" xfId="50705"/>
    <cellStyle name="SAPBEXHLevel1 16" xfId="50706"/>
    <cellStyle name="SAPBEXHLevel1 16 10" xfId="50707"/>
    <cellStyle name="SAPBEXHLevel1 16 11" xfId="50708"/>
    <cellStyle name="SAPBEXHLevel1 16 12" xfId="50709"/>
    <cellStyle name="SAPBEXHLevel1 16 13" xfId="50710"/>
    <cellStyle name="SAPBEXHLevel1 16 14" xfId="50711"/>
    <cellStyle name="SAPBEXHLevel1 16 15" xfId="50712"/>
    <cellStyle name="SAPBEXHLevel1 16 16" xfId="50713"/>
    <cellStyle name="SAPBEXHLevel1 16 17" xfId="50714"/>
    <cellStyle name="SAPBEXHLevel1 16 18" xfId="50715"/>
    <cellStyle name="SAPBEXHLevel1 16 19" xfId="50716"/>
    <cellStyle name="SAPBEXHLevel1 16 2" xfId="50717"/>
    <cellStyle name="SAPBEXHLevel1 16 2 10" xfId="50718"/>
    <cellStyle name="SAPBEXHLevel1 16 2 11" xfId="50719"/>
    <cellStyle name="SAPBEXHLevel1 16 2 12" xfId="50720"/>
    <cellStyle name="SAPBEXHLevel1 16 2 13" xfId="50721"/>
    <cellStyle name="SAPBEXHLevel1 16 2 14" xfId="50722"/>
    <cellStyle name="SAPBEXHLevel1 16 2 15" xfId="50723"/>
    <cellStyle name="SAPBEXHLevel1 16 2 16" xfId="50724"/>
    <cellStyle name="SAPBEXHLevel1 16 2 17" xfId="50725"/>
    <cellStyle name="SAPBEXHLevel1 16 2 18" xfId="50726"/>
    <cellStyle name="SAPBEXHLevel1 16 2 19" xfId="50727"/>
    <cellStyle name="SAPBEXHLevel1 16 2 2" xfId="50728"/>
    <cellStyle name="SAPBEXHLevel1 16 2 20" xfId="50729"/>
    <cellStyle name="SAPBEXHLevel1 16 2 21" xfId="50730"/>
    <cellStyle name="SAPBEXHLevel1 16 2 22" xfId="50731"/>
    <cellStyle name="SAPBEXHLevel1 16 2 23" xfId="50732"/>
    <cellStyle name="SAPBEXHLevel1 16 2 24" xfId="50733"/>
    <cellStyle name="SAPBEXHLevel1 16 2 25" xfId="50734"/>
    <cellStyle name="SAPBEXHLevel1 16 2 26" xfId="50735"/>
    <cellStyle name="SAPBEXHLevel1 16 2 27" xfId="50736"/>
    <cellStyle name="SAPBEXHLevel1 16 2 28" xfId="50737"/>
    <cellStyle name="SAPBEXHLevel1 16 2 29" xfId="50738"/>
    <cellStyle name="SAPBEXHLevel1 16 2 3" xfId="50739"/>
    <cellStyle name="SAPBEXHLevel1 16 2 4" xfId="50740"/>
    <cellStyle name="SAPBEXHLevel1 16 2 5" xfId="50741"/>
    <cellStyle name="SAPBEXHLevel1 16 2 6" xfId="50742"/>
    <cellStyle name="SAPBEXHLevel1 16 2 7" xfId="50743"/>
    <cellStyle name="SAPBEXHLevel1 16 2 8" xfId="50744"/>
    <cellStyle name="SAPBEXHLevel1 16 2 9" xfId="50745"/>
    <cellStyle name="SAPBEXHLevel1 16 20" xfId="50746"/>
    <cellStyle name="SAPBEXHLevel1 16 21" xfId="50747"/>
    <cellStyle name="SAPBEXHLevel1 16 22" xfId="50748"/>
    <cellStyle name="SAPBEXHLevel1 16 23" xfId="50749"/>
    <cellStyle name="SAPBEXHLevel1 16 24" xfId="50750"/>
    <cellStyle name="SAPBEXHLevel1 16 25" xfId="50751"/>
    <cellStyle name="SAPBEXHLevel1 16 26" xfId="50752"/>
    <cellStyle name="SAPBEXHLevel1 16 27" xfId="50753"/>
    <cellStyle name="SAPBEXHLevel1 16 28" xfId="50754"/>
    <cellStyle name="SAPBEXHLevel1 16 29" xfId="50755"/>
    <cellStyle name="SAPBEXHLevel1 16 3" xfId="50756"/>
    <cellStyle name="SAPBEXHLevel1 16 30" xfId="50757"/>
    <cellStyle name="SAPBEXHLevel1 16 4" xfId="50758"/>
    <cellStyle name="SAPBEXHLevel1 16 5" xfId="50759"/>
    <cellStyle name="SAPBEXHLevel1 16 6" xfId="50760"/>
    <cellStyle name="SAPBEXHLevel1 16 7" xfId="50761"/>
    <cellStyle name="SAPBEXHLevel1 16 8" xfId="50762"/>
    <cellStyle name="SAPBEXHLevel1 16 9" xfId="50763"/>
    <cellStyle name="SAPBEXHLevel1 17" xfId="50764"/>
    <cellStyle name="SAPBEXHLevel1 17 10" xfId="50765"/>
    <cellStyle name="SAPBEXHLevel1 17 11" xfId="50766"/>
    <cellStyle name="SAPBEXHLevel1 17 12" xfId="50767"/>
    <cellStyle name="SAPBEXHLevel1 17 13" xfId="50768"/>
    <cellStyle name="SAPBEXHLevel1 17 14" xfId="50769"/>
    <cellStyle name="SAPBEXHLevel1 17 15" xfId="50770"/>
    <cellStyle name="SAPBEXHLevel1 17 16" xfId="50771"/>
    <cellStyle name="SAPBEXHLevel1 17 17" xfId="50772"/>
    <cellStyle name="SAPBEXHLevel1 17 18" xfId="50773"/>
    <cellStyle name="SAPBEXHLevel1 17 19" xfId="50774"/>
    <cellStyle name="SAPBEXHLevel1 17 2" xfId="50775"/>
    <cellStyle name="SAPBEXHLevel1 17 2 10" xfId="50776"/>
    <cellStyle name="SAPBEXHLevel1 17 2 11" xfId="50777"/>
    <cellStyle name="SAPBEXHLevel1 17 2 12" xfId="50778"/>
    <cellStyle name="SAPBEXHLevel1 17 2 13" xfId="50779"/>
    <cellStyle name="SAPBEXHLevel1 17 2 14" xfId="50780"/>
    <cellStyle name="SAPBEXHLevel1 17 2 15" xfId="50781"/>
    <cellStyle name="SAPBEXHLevel1 17 2 16" xfId="50782"/>
    <cellStyle name="SAPBEXHLevel1 17 2 17" xfId="50783"/>
    <cellStyle name="SAPBEXHLevel1 17 2 18" xfId="50784"/>
    <cellStyle name="SAPBEXHLevel1 17 2 19" xfId="50785"/>
    <cellStyle name="SAPBEXHLevel1 17 2 2" xfId="50786"/>
    <cellStyle name="SAPBEXHLevel1 17 2 20" xfId="50787"/>
    <cellStyle name="SAPBEXHLevel1 17 2 21" xfId="50788"/>
    <cellStyle name="SAPBEXHLevel1 17 2 22" xfId="50789"/>
    <cellStyle name="SAPBEXHLevel1 17 2 23" xfId="50790"/>
    <cellStyle name="SAPBEXHLevel1 17 2 24" xfId="50791"/>
    <cellStyle name="SAPBEXHLevel1 17 2 25" xfId="50792"/>
    <cellStyle name="SAPBEXHLevel1 17 2 26" xfId="50793"/>
    <cellStyle name="SAPBEXHLevel1 17 2 27" xfId="50794"/>
    <cellStyle name="SAPBEXHLevel1 17 2 28" xfId="50795"/>
    <cellStyle name="SAPBEXHLevel1 17 2 29" xfId="50796"/>
    <cellStyle name="SAPBEXHLevel1 17 2 3" xfId="50797"/>
    <cellStyle name="SAPBEXHLevel1 17 2 4" xfId="50798"/>
    <cellStyle name="SAPBEXHLevel1 17 2 5" xfId="50799"/>
    <cellStyle name="SAPBEXHLevel1 17 2 6" xfId="50800"/>
    <cellStyle name="SAPBEXHLevel1 17 2 7" xfId="50801"/>
    <cellStyle name="SAPBEXHLevel1 17 2 8" xfId="50802"/>
    <cellStyle name="SAPBEXHLevel1 17 2 9" xfId="50803"/>
    <cellStyle name="SAPBEXHLevel1 17 20" xfId="50804"/>
    <cellStyle name="SAPBEXHLevel1 17 21" xfId="50805"/>
    <cellStyle name="SAPBEXHLevel1 17 22" xfId="50806"/>
    <cellStyle name="SAPBEXHLevel1 17 23" xfId="50807"/>
    <cellStyle name="SAPBEXHLevel1 17 24" xfId="50808"/>
    <cellStyle name="SAPBEXHLevel1 17 25" xfId="50809"/>
    <cellStyle name="SAPBEXHLevel1 17 26" xfId="50810"/>
    <cellStyle name="SAPBEXHLevel1 17 27" xfId="50811"/>
    <cellStyle name="SAPBEXHLevel1 17 28" xfId="50812"/>
    <cellStyle name="SAPBEXHLevel1 17 29" xfId="50813"/>
    <cellStyle name="SAPBEXHLevel1 17 3" xfId="50814"/>
    <cellStyle name="SAPBEXHLevel1 17 30" xfId="50815"/>
    <cellStyle name="SAPBEXHLevel1 17 4" xfId="50816"/>
    <cellStyle name="SAPBEXHLevel1 17 5" xfId="50817"/>
    <cellStyle name="SAPBEXHLevel1 17 6" xfId="50818"/>
    <cellStyle name="SAPBEXHLevel1 17 7" xfId="50819"/>
    <cellStyle name="SAPBEXHLevel1 17 8" xfId="50820"/>
    <cellStyle name="SAPBEXHLevel1 17 9" xfId="50821"/>
    <cellStyle name="SAPBEXHLevel1 18" xfId="50822"/>
    <cellStyle name="SAPBEXHLevel1 18 10" xfId="50823"/>
    <cellStyle name="SAPBEXHLevel1 18 11" xfId="50824"/>
    <cellStyle name="SAPBEXHLevel1 18 12" xfId="50825"/>
    <cellStyle name="SAPBEXHLevel1 18 13" xfId="50826"/>
    <cellStyle name="SAPBEXHLevel1 18 14" xfId="50827"/>
    <cellStyle name="SAPBEXHLevel1 18 15" xfId="50828"/>
    <cellStyle name="SAPBEXHLevel1 18 16" xfId="50829"/>
    <cellStyle name="SAPBEXHLevel1 18 17" xfId="50830"/>
    <cellStyle name="SAPBEXHLevel1 18 18" xfId="50831"/>
    <cellStyle name="SAPBEXHLevel1 18 19" xfId="50832"/>
    <cellStyle name="SAPBEXHLevel1 18 2" xfId="50833"/>
    <cellStyle name="SAPBEXHLevel1 18 20" xfId="50834"/>
    <cellStyle name="SAPBEXHLevel1 18 21" xfId="50835"/>
    <cellStyle name="SAPBEXHLevel1 18 22" xfId="50836"/>
    <cellStyle name="SAPBEXHLevel1 18 23" xfId="50837"/>
    <cellStyle name="SAPBEXHLevel1 18 24" xfId="50838"/>
    <cellStyle name="SAPBEXHLevel1 18 25" xfId="50839"/>
    <cellStyle name="SAPBEXHLevel1 18 26" xfId="50840"/>
    <cellStyle name="SAPBEXHLevel1 18 27" xfId="50841"/>
    <cellStyle name="SAPBEXHLevel1 18 28" xfId="50842"/>
    <cellStyle name="SAPBEXHLevel1 18 29" xfId="50843"/>
    <cellStyle name="SAPBEXHLevel1 18 3" xfId="50844"/>
    <cellStyle name="SAPBEXHLevel1 18 4" xfId="50845"/>
    <cellStyle name="SAPBEXHLevel1 18 5" xfId="50846"/>
    <cellStyle name="SAPBEXHLevel1 18 6" xfId="50847"/>
    <cellStyle name="SAPBEXHLevel1 18 7" xfId="50848"/>
    <cellStyle name="SAPBEXHLevel1 18 8" xfId="50849"/>
    <cellStyle name="SAPBEXHLevel1 18 9" xfId="50850"/>
    <cellStyle name="SAPBEXHLevel1 19" xfId="50851"/>
    <cellStyle name="SAPBEXHLevel1 19 10" xfId="50852"/>
    <cellStyle name="SAPBEXHLevel1 19 11" xfId="50853"/>
    <cellStyle name="SAPBEXHLevel1 19 12" xfId="50854"/>
    <cellStyle name="SAPBEXHLevel1 19 13" xfId="50855"/>
    <cellStyle name="SAPBEXHLevel1 19 14" xfId="50856"/>
    <cellStyle name="SAPBEXHLevel1 19 15" xfId="50857"/>
    <cellStyle name="SAPBEXHLevel1 19 16" xfId="50858"/>
    <cellStyle name="SAPBEXHLevel1 19 17" xfId="50859"/>
    <cellStyle name="SAPBEXHLevel1 19 18" xfId="50860"/>
    <cellStyle name="SAPBEXHLevel1 19 19" xfId="50861"/>
    <cellStyle name="SAPBEXHLevel1 19 2" xfId="50862"/>
    <cellStyle name="SAPBEXHLevel1 19 20" xfId="50863"/>
    <cellStyle name="SAPBEXHLevel1 19 21" xfId="50864"/>
    <cellStyle name="SAPBEXHLevel1 19 22" xfId="50865"/>
    <cellStyle name="SAPBEXHLevel1 19 23" xfId="50866"/>
    <cellStyle name="SAPBEXHLevel1 19 24" xfId="50867"/>
    <cellStyle name="SAPBEXHLevel1 19 25" xfId="50868"/>
    <cellStyle name="SAPBEXHLevel1 19 26" xfId="50869"/>
    <cellStyle name="SAPBEXHLevel1 19 27" xfId="50870"/>
    <cellStyle name="SAPBEXHLevel1 19 28" xfId="50871"/>
    <cellStyle name="SAPBEXHLevel1 19 29" xfId="50872"/>
    <cellStyle name="SAPBEXHLevel1 19 3" xfId="50873"/>
    <cellStyle name="SAPBEXHLevel1 19 4" xfId="50874"/>
    <cellStyle name="SAPBEXHLevel1 19 5" xfId="50875"/>
    <cellStyle name="SAPBEXHLevel1 19 6" xfId="50876"/>
    <cellStyle name="SAPBEXHLevel1 19 7" xfId="50877"/>
    <cellStyle name="SAPBEXHLevel1 19 8" xfId="50878"/>
    <cellStyle name="SAPBEXHLevel1 19 9" xfId="50879"/>
    <cellStyle name="SAPBEXHLevel1 2" xfId="50880"/>
    <cellStyle name="SAPBEXHLevel1 2 10" xfId="50881"/>
    <cellStyle name="SAPBEXHLevel1 2 11" xfId="50882"/>
    <cellStyle name="SAPBEXHLevel1 2 12" xfId="50883"/>
    <cellStyle name="SAPBEXHLevel1 2 13" xfId="50884"/>
    <cellStyle name="SAPBEXHLevel1 2 14" xfId="50885"/>
    <cellStyle name="SAPBEXHLevel1 2 15" xfId="50886"/>
    <cellStyle name="SAPBEXHLevel1 2 16" xfId="50887"/>
    <cellStyle name="SAPBEXHLevel1 2 17" xfId="50888"/>
    <cellStyle name="SAPBEXHLevel1 2 18" xfId="50889"/>
    <cellStyle name="SAPBEXHLevel1 2 19" xfId="50890"/>
    <cellStyle name="SAPBEXHLevel1 2 2" xfId="50891"/>
    <cellStyle name="SAPBEXHLevel1 2 2 10" xfId="50892"/>
    <cellStyle name="SAPBEXHLevel1 2 2 11" xfId="50893"/>
    <cellStyle name="SAPBEXHLevel1 2 2 12" xfId="50894"/>
    <cellStyle name="SAPBEXHLevel1 2 2 13" xfId="50895"/>
    <cellStyle name="SAPBEXHLevel1 2 2 14" xfId="50896"/>
    <cellStyle name="SAPBEXHLevel1 2 2 15" xfId="50897"/>
    <cellStyle name="SAPBEXHLevel1 2 2 16" xfId="50898"/>
    <cellStyle name="SAPBEXHLevel1 2 2 17" xfId="50899"/>
    <cellStyle name="SAPBEXHLevel1 2 2 18" xfId="50900"/>
    <cellStyle name="SAPBEXHLevel1 2 2 19" xfId="50901"/>
    <cellStyle name="SAPBEXHLevel1 2 2 2" xfId="50902"/>
    <cellStyle name="SAPBEXHLevel1 2 2 2 10" xfId="50903"/>
    <cellStyle name="SAPBEXHLevel1 2 2 2 11" xfId="50904"/>
    <cellStyle name="SAPBEXHLevel1 2 2 2 12" xfId="50905"/>
    <cellStyle name="SAPBEXHLevel1 2 2 2 13" xfId="50906"/>
    <cellStyle name="SAPBEXHLevel1 2 2 2 14" xfId="50907"/>
    <cellStyle name="SAPBEXHLevel1 2 2 2 15" xfId="50908"/>
    <cellStyle name="SAPBEXHLevel1 2 2 2 16" xfId="50909"/>
    <cellStyle name="SAPBEXHLevel1 2 2 2 17" xfId="50910"/>
    <cellStyle name="SAPBEXHLevel1 2 2 2 18" xfId="50911"/>
    <cellStyle name="SAPBEXHLevel1 2 2 2 19" xfId="50912"/>
    <cellStyle name="SAPBEXHLevel1 2 2 2 2" xfId="50913"/>
    <cellStyle name="SAPBEXHLevel1 2 2 2 20" xfId="50914"/>
    <cellStyle name="SAPBEXHLevel1 2 2 2 21" xfId="50915"/>
    <cellStyle name="SAPBEXHLevel1 2 2 2 22" xfId="50916"/>
    <cellStyle name="SAPBEXHLevel1 2 2 2 23" xfId="50917"/>
    <cellStyle name="SAPBEXHLevel1 2 2 2 24" xfId="50918"/>
    <cellStyle name="SAPBEXHLevel1 2 2 2 25" xfId="50919"/>
    <cellStyle name="SAPBEXHLevel1 2 2 2 26" xfId="50920"/>
    <cellStyle name="SAPBEXHLevel1 2 2 2 27" xfId="50921"/>
    <cellStyle name="SAPBEXHLevel1 2 2 2 28" xfId="50922"/>
    <cellStyle name="SAPBEXHLevel1 2 2 2 29" xfId="50923"/>
    <cellStyle name="SAPBEXHLevel1 2 2 2 3" xfId="50924"/>
    <cellStyle name="SAPBEXHLevel1 2 2 2 4" xfId="50925"/>
    <cellStyle name="SAPBEXHLevel1 2 2 2 5" xfId="50926"/>
    <cellStyle name="SAPBEXHLevel1 2 2 2 6" xfId="50927"/>
    <cellStyle name="SAPBEXHLevel1 2 2 2 7" xfId="50928"/>
    <cellStyle name="SAPBEXHLevel1 2 2 2 8" xfId="50929"/>
    <cellStyle name="SAPBEXHLevel1 2 2 2 9" xfId="50930"/>
    <cellStyle name="SAPBEXHLevel1 2 2 20" xfId="50931"/>
    <cellStyle name="SAPBEXHLevel1 2 2 21" xfId="50932"/>
    <cellStyle name="SAPBEXHLevel1 2 2 22" xfId="50933"/>
    <cellStyle name="SAPBEXHLevel1 2 2 23" xfId="50934"/>
    <cellStyle name="SAPBEXHLevel1 2 2 24" xfId="50935"/>
    <cellStyle name="SAPBEXHLevel1 2 2 25" xfId="50936"/>
    <cellStyle name="SAPBEXHLevel1 2 2 26" xfId="50937"/>
    <cellStyle name="SAPBEXHLevel1 2 2 27" xfId="50938"/>
    <cellStyle name="SAPBEXHLevel1 2 2 28" xfId="50939"/>
    <cellStyle name="SAPBEXHLevel1 2 2 29" xfId="50940"/>
    <cellStyle name="SAPBEXHLevel1 2 2 3" xfId="50941"/>
    <cellStyle name="SAPBEXHLevel1 2 2 30" xfId="50942"/>
    <cellStyle name="SAPBEXHLevel1 2 2 4" xfId="50943"/>
    <cellStyle name="SAPBEXHLevel1 2 2 5" xfId="50944"/>
    <cellStyle name="SAPBEXHLevel1 2 2 6" xfId="50945"/>
    <cellStyle name="SAPBEXHLevel1 2 2 7" xfId="50946"/>
    <cellStyle name="SAPBEXHLevel1 2 2 8" xfId="50947"/>
    <cellStyle name="SAPBEXHLevel1 2 2 9" xfId="50948"/>
    <cellStyle name="SAPBEXHLevel1 2 20" xfId="50949"/>
    <cellStyle name="SAPBEXHLevel1 2 21" xfId="50950"/>
    <cellStyle name="SAPBEXHLevel1 2 22" xfId="50951"/>
    <cellStyle name="SAPBEXHLevel1 2 23" xfId="50952"/>
    <cellStyle name="SAPBEXHLevel1 2 24" xfId="50953"/>
    <cellStyle name="SAPBEXHLevel1 2 25" xfId="50954"/>
    <cellStyle name="SAPBEXHLevel1 2 26" xfId="50955"/>
    <cellStyle name="SAPBEXHLevel1 2 27" xfId="50956"/>
    <cellStyle name="SAPBEXHLevel1 2 28" xfId="50957"/>
    <cellStyle name="SAPBEXHLevel1 2 29" xfId="50958"/>
    <cellStyle name="SAPBEXHLevel1 2 3" xfId="50959"/>
    <cellStyle name="SAPBEXHLevel1 2 3 10" xfId="50960"/>
    <cellStyle name="SAPBEXHLevel1 2 3 11" xfId="50961"/>
    <cellStyle name="SAPBEXHLevel1 2 3 12" xfId="50962"/>
    <cellStyle name="SAPBEXHLevel1 2 3 13" xfId="50963"/>
    <cellStyle name="SAPBEXHLevel1 2 3 14" xfId="50964"/>
    <cellStyle name="SAPBEXHLevel1 2 3 15" xfId="50965"/>
    <cellStyle name="SAPBEXHLevel1 2 3 16" xfId="50966"/>
    <cellStyle name="SAPBEXHLevel1 2 3 17" xfId="50967"/>
    <cellStyle name="SAPBEXHLevel1 2 3 18" xfId="50968"/>
    <cellStyle name="SAPBEXHLevel1 2 3 19" xfId="50969"/>
    <cellStyle name="SAPBEXHLevel1 2 3 2" xfId="50970"/>
    <cellStyle name="SAPBEXHLevel1 2 3 20" xfId="50971"/>
    <cellStyle name="SAPBEXHLevel1 2 3 21" xfId="50972"/>
    <cellStyle name="SAPBEXHLevel1 2 3 22" xfId="50973"/>
    <cellStyle name="SAPBEXHLevel1 2 3 23" xfId="50974"/>
    <cellStyle name="SAPBEXHLevel1 2 3 24" xfId="50975"/>
    <cellStyle name="SAPBEXHLevel1 2 3 25" xfId="50976"/>
    <cellStyle name="SAPBEXHLevel1 2 3 26" xfId="50977"/>
    <cellStyle name="SAPBEXHLevel1 2 3 27" xfId="50978"/>
    <cellStyle name="SAPBEXHLevel1 2 3 28" xfId="50979"/>
    <cellStyle name="SAPBEXHLevel1 2 3 29" xfId="50980"/>
    <cellStyle name="SAPBEXHLevel1 2 3 3" xfId="50981"/>
    <cellStyle name="SAPBEXHLevel1 2 3 4" xfId="50982"/>
    <cellStyle name="SAPBEXHLevel1 2 3 5" xfId="50983"/>
    <cellStyle name="SAPBEXHLevel1 2 3 6" xfId="50984"/>
    <cellStyle name="SAPBEXHLevel1 2 3 7" xfId="50985"/>
    <cellStyle name="SAPBEXHLevel1 2 3 8" xfId="50986"/>
    <cellStyle name="SAPBEXHLevel1 2 3 9" xfId="50987"/>
    <cellStyle name="SAPBEXHLevel1 2 30" xfId="50988"/>
    <cellStyle name="SAPBEXHLevel1 2 31" xfId="50989"/>
    <cellStyle name="SAPBEXHLevel1 2 4" xfId="50990"/>
    <cellStyle name="SAPBEXHLevel1 2 5" xfId="50991"/>
    <cellStyle name="SAPBEXHLevel1 2 6" xfId="50992"/>
    <cellStyle name="SAPBEXHLevel1 2 7" xfId="50993"/>
    <cellStyle name="SAPBEXHLevel1 2 8" xfId="50994"/>
    <cellStyle name="SAPBEXHLevel1 2 9" xfId="50995"/>
    <cellStyle name="SAPBEXHLevel1 20" xfId="50996"/>
    <cellStyle name="SAPBEXHLevel1 20 10" xfId="50997"/>
    <cellStyle name="SAPBEXHLevel1 20 11" xfId="50998"/>
    <cellStyle name="SAPBEXHLevel1 20 12" xfId="50999"/>
    <cellStyle name="SAPBEXHLevel1 20 13" xfId="51000"/>
    <cellStyle name="SAPBEXHLevel1 20 14" xfId="51001"/>
    <cellStyle name="SAPBEXHLevel1 20 15" xfId="51002"/>
    <cellStyle name="SAPBEXHLevel1 20 16" xfId="51003"/>
    <cellStyle name="SAPBEXHLevel1 20 17" xfId="51004"/>
    <cellStyle name="SAPBEXHLevel1 20 18" xfId="51005"/>
    <cellStyle name="SAPBEXHLevel1 20 19" xfId="51006"/>
    <cellStyle name="SAPBEXHLevel1 20 2" xfId="51007"/>
    <cellStyle name="SAPBEXHLevel1 20 20" xfId="51008"/>
    <cellStyle name="SAPBEXHLevel1 20 21" xfId="51009"/>
    <cellStyle name="SAPBEXHLevel1 20 22" xfId="51010"/>
    <cellStyle name="SAPBEXHLevel1 20 23" xfId="51011"/>
    <cellStyle name="SAPBEXHLevel1 20 24" xfId="51012"/>
    <cellStyle name="SAPBEXHLevel1 20 25" xfId="51013"/>
    <cellStyle name="SAPBEXHLevel1 20 26" xfId="51014"/>
    <cellStyle name="SAPBEXHLevel1 20 27" xfId="51015"/>
    <cellStyle name="SAPBEXHLevel1 20 28" xfId="51016"/>
    <cellStyle name="SAPBEXHLevel1 20 29" xfId="51017"/>
    <cellStyle name="SAPBEXHLevel1 20 3" xfId="51018"/>
    <cellStyle name="SAPBEXHLevel1 20 4" xfId="51019"/>
    <cellStyle name="SAPBEXHLevel1 20 5" xfId="51020"/>
    <cellStyle name="SAPBEXHLevel1 20 6" xfId="51021"/>
    <cellStyle name="SAPBEXHLevel1 20 7" xfId="51022"/>
    <cellStyle name="SAPBEXHLevel1 20 8" xfId="51023"/>
    <cellStyle name="SAPBEXHLevel1 20 9" xfId="51024"/>
    <cellStyle name="SAPBEXHLevel1 21" xfId="51025"/>
    <cellStyle name="SAPBEXHLevel1 21 10" xfId="51026"/>
    <cellStyle name="SAPBEXHLevel1 21 11" xfId="51027"/>
    <cellStyle name="SAPBEXHLevel1 21 12" xfId="51028"/>
    <cellStyle name="SAPBEXHLevel1 21 13" xfId="51029"/>
    <cellStyle name="SAPBEXHLevel1 21 14" xfId="51030"/>
    <cellStyle name="SAPBEXHLevel1 21 15" xfId="51031"/>
    <cellStyle name="SAPBEXHLevel1 21 16" xfId="51032"/>
    <cellStyle name="SAPBEXHLevel1 21 17" xfId="51033"/>
    <cellStyle name="SAPBEXHLevel1 21 18" xfId="51034"/>
    <cellStyle name="SAPBEXHLevel1 21 19" xfId="51035"/>
    <cellStyle name="SAPBEXHLevel1 21 2" xfId="51036"/>
    <cellStyle name="SAPBEXHLevel1 21 20" xfId="51037"/>
    <cellStyle name="SAPBEXHLevel1 21 21" xfId="51038"/>
    <cellStyle name="SAPBEXHLevel1 21 22" xfId="51039"/>
    <cellStyle name="SAPBEXHLevel1 21 23" xfId="51040"/>
    <cellStyle name="SAPBEXHLevel1 21 24" xfId="51041"/>
    <cellStyle name="SAPBEXHLevel1 21 25" xfId="51042"/>
    <cellStyle name="SAPBEXHLevel1 21 26" xfId="51043"/>
    <cellStyle name="SAPBEXHLevel1 21 27" xfId="51044"/>
    <cellStyle name="SAPBEXHLevel1 21 28" xfId="51045"/>
    <cellStyle name="SAPBEXHLevel1 21 29" xfId="51046"/>
    <cellStyle name="SAPBEXHLevel1 21 3" xfId="51047"/>
    <cellStyle name="SAPBEXHLevel1 21 4" xfId="51048"/>
    <cellStyle name="SAPBEXHLevel1 21 5" xfId="51049"/>
    <cellStyle name="SAPBEXHLevel1 21 6" xfId="51050"/>
    <cellStyle name="SAPBEXHLevel1 21 7" xfId="51051"/>
    <cellStyle name="SAPBEXHLevel1 21 8" xfId="51052"/>
    <cellStyle name="SAPBEXHLevel1 21 9" xfId="51053"/>
    <cellStyle name="SAPBEXHLevel1 22" xfId="51054"/>
    <cellStyle name="SAPBEXHLevel1 22 10" xfId="51055"/>
    <cellStyle name="SAPBEXHLevel1 22 11" xfId="51056"/>
    <cellStyle name="SAPBEXHLevel1 22 12" xfId="51057"/>
    <cellStyle name="SAPBEXHLevel1 22 13" xfId="51058"/>
    <cellStyle name="SAPBEXHLevel1 22 14" xfId="51059"/>
    <cellStyle name="SAPBEXHLevel1 22 15" xfId="51060"/>
    <cellStyle name="SAPBEXHLevel1 22 16" xfId="51061"/>
    <cellStyle name="SAPBEXHLevel1 22 17" xfId="51062"/>
    <cellStyle name="SAPBEXHLevel1 22 18" xfId="51063"/>
    <cellStyle name="SAPBEXHLevel1 22 19" xfId="51064"/>
    <cellStyle name="SAPBEXHLevel1 22 2" xfId="51065"/>
    <cellStyle name="SAPBEXHLevel1 22 20" xfId="51066"/>
    <cellStyle name="SAPBEXHLevel1 22 21" xfId="51067"/>
    <cellStyle name="SAPBEXHLevel1 22 22" xfId="51068"/>
    <cellStyle name="SAPBEXHLevel1 22 23" xfId="51069"/>
    <cellStyle name="SAPBEXHLevel1 22 24" xfId="51070"/>
    <cellStyle name="SAPBEXHLevel1 22 25" xfId="51071"/>
    <cellStyle name="SAPBEXHLevel1 22 26" xfId="51072"/>
    <cellStyle name="SAPBEXHLevel1 22 27" xfId="51073"/>
    <cellStyle name="SAPBEXHLevel1 22 28" xfId="51074"/>
    <cellStyle name="SAPBEXHLevel1 22 29" xfId="51075"/>
    <cellStyle name="SAPBEXHLevel1 22 3" xfId="51076"/>
    <cellStyle name="SAPBEXHLevel1 22 4" xfId="51077"/>
    <cellStyle name="SAPBEXHLevel1 22 5" xfId="51078"/>
    <cellStyle name="SAPBEXHLevel1 22 6" xfId="51079"/>
    <cellStyle name="SAPBEXHLevel1 22 7" xfId="51080"/>
    <cellStyle name="SAPBEXHLevel1 22 8" xfId="51081"/>
    <cellStyle name="SAPBEXHLevel1 22 9" xfId="51082"/>
    <cellStyle name="SAPBEXHLevel1 23" xfId="51083"/>
    <cellStyle name="SAPBEXHLevel1 23 10" xfId="51084"/>
    <cellStyle name="SAPBEXHLevel1 23 11" xfId="51085"/>
    <cellStyle name="SAPBEXHLevel1 23 12" xfId="51086"/>
    <cellStyle name="SAPBEXHLevel1 23 13" xfId="51087"/>
    <cellStyle name="SAPBEXHLevel1 23 14" xfId="51088"/>
    <cellStyle name="SAPBEXHLevel1 23 15" xfId="51089"/>
    <cellStyle name="SAPBEXHLevel1 23 16" xfId="51090"/>
    <cellStyle name="SAPBEXHLevel1 23 17" xfId="51091"/>
    <cellStyle name="SAPBEXHLevel1 23 18" xfId="51092"/>
    <cellStyle name="SAPBEXHLevel1 23 19" xfId="51093"/>
    <cellStyle name="SAPBEXHLevel1 23 2" xfId="51094"/>
    <cellStyle name="SAPBEXHLevel1 23 20" xfId="51095"/>
    <cellStyle name="SAPBEXHLevel1 23 21" xfId="51096"/>
    <cellStyle name="SAPBEXHLevel1 23 22" xfId="51097"/>
    <cellStyle name="SAPBEXHLevel1 23 23" xfId="51098"/>
    <cellStyle name="SAPBEXHLevel1 23 24" xfId="51099"/>
    <cellStyle name="SAPBEXHLevel1 23 25" xfId="51100"/>
    <cellStyle name="SAPBEXHLevel1 23 26" xfId="51101"/>
    <cellStyle name="SAPBEXHLevel1 23 27" xfId="51102"/>
    <cellStyle name="SAPBEXHLevel1 23 28" xfId="51103"/>
    <cellStyle name="SAPBEXHLevel1 23 29" xfId="51104"/>
    <cellStyle name="SAPBEXHLevel1 23 3" xfId="51105"/>
    <cellStyle name="SAPBEXHLevel1 23 4" xfId="51106"/>
    <cellStyle name="SAPBEXHLevel1 23 5" xfId="51107"/>
    <cellStyle name="SAPBEXHLevel1 23 6" xfId="51108"/>
    <cellStyle name="SAPBEXHLevel1 23 7" xfId="51109"/>
    <cellStyle name="SAPBEXHLevel1 23 8" xfId="51110"/>
    <cellStyle name="SAPBEXHLevel1 23 9" xfId="51111"/>
    <cellStyle name="SAPBEXHLevel1 24" xfId="51112"/>
    <cellStyle name="SAPBEXHLevel1 24 10" xfId="51113"/>
    <cellStyle name="SAPBEXHLevel1 24 11" xfId="51114"/>
    <cellStyle name="SAPBEXHLevel1 24 12" xfId="51115"/>
    <cellStyle name="SAPBEXHLevel1 24 13" xfId="51116"/>
    <cellStyle name="SAPBEXHLevel1 24 14" xfId="51117"/>
    <cellStyle name="SAPBEXHLevel1 24 15" xfId="51118"/>
    <cellStyle name="SAPBEXHLevel1 24 16" xfId="51119"/>
    <cellStyle name="SAPBEXHLevel1 24 17" xfId="51120"/>
    <cellStyle name="SAPBEXHLevel1 24 18" xfId="51121"/>
    <cellStyle name="SAPBEXHLevel1 24 19" xfId="51122"/>
    <cellStyle name="SAPBEXHLevel1 24 2" xfId="51123"/>
    <cellStyle name="SAPBEXHLevel1 24 20" xfId="51124"/>
    <cellStyle name="SAPBEXHLevel1 24 21" xfId="51125"/>
    <cellStyle name="SAPBEXHLevel1 24 22" xfId="51126"/>
    <cellStyle name="SAPBEXHLevel1 24 23" xfId="51127"/>
    <cellStyle name="SAPBEXHLevel1 24 24" xfId="51128"/>
    <cellStyle name="SAPBEXHLevel1 24 25" xfId="51129"/>
    <cellStyle name="SAPBEXHLevel1 24 26" xfId="51130"/>
    <cellStyle name="SAPBEXHLevel1 24 27" xfId="51131"/>
    <cellStyle name="SAPBEXHLevel1 24 28" xfId="51132"/>
    <cellStyle name="SAPBEXHLevel1 24 29" xfId="51133"/>
    <cellStyle name="SAPBEXHLevel1 24 3" xfId="51134"/>
    <cellStyle name="SAPBEXHLevel1 24 4" xfId="51135"/>
    <cellStyle name="SAPBEXHLevel1 24 5" xfId="51136"/>
    <cellStyle name="SAPBEXHLevel1 24 6" xfId="51137"/>
    <cellStyle name="SAPBEXHLevel1 24 7" xfId="51138"/>
    <cellStyle name="SAPBEXHLevel1 24 8" xfId="51139"/>
    <cellStyle name="SAPBEXHLevel1 24 9" xfId="51140"/>
    <cellStyle name="SAPBEXHLevel1 25" xfId="51141"/>
    <cellStyle name="SAPBEXHLevel1 26" xfId="51142"/>
    <cellStyle name="SAPBEXHLevel1 27" xfId="51143"/>
    <cellStyle name="SAPBEXHLevel1 28" xfId="51144"/>
    <cellStyle name="SAPBEXHLevel1 29" xfId="51145"/>
    <cellStyle name="SAPBEXHLevel1 3" xfId="51146"/>
    <cellStyle name="SAPBEXHLevel1 3 10" xfId="51147"/>
    <cellStyle name="SAPBEXHLevel1 3 11" xfId="51148"/>
    <cellStyle name="SAPBEXHLevel1 3 12" xfId="51149"/>
    <cellStyle name="SAPBEXHLevel1 3 13" xfId="51150"/>
    <cellStyle name="SAPBEXHLevel1 3 14" xfId="51151"/>
    <cellStyle name="SAPBEXHLevel1 3 15" xfId="51152"/>
    <cellStyle name="SAPBEXHLevel1 3 16" xfId="51153"/>
    <cellStyle name="SAPBEXHLevel1 3 17" xfId="51154"/>
    <cellStyle name="SAPBEXHLevel1 3 18" xfId="51155"/>
    <cellStyle name="SAPBEXHLevel1 3 19" xfId="51156"/>
    <cellStyle name="SAPBEXHLevel1 3 2" xfId="51157"/>
    <cellStyle name="SAPBEXHLevel1 3 2 10" xfId="51158"/>
    <cellStyle name="SAPBEXHLevel1 3 2 11" xfId="51159"/>
    <cellStyle name="SAPBEXHLevel1 3 2 12" xfId="51160"/>
    <cellStyle name="SAPBEXHLevel1 3 2 13" xfId="51161"/>
    <cellStyle name="SAPBEXHLevel1 3 2 14" xfId="51162"/>
    <cellStyle name="SAPBEXHLevel1 3 2 15" xfId="51163"/>
    <cellStyle name="SAPBEXHLevel1 3 2 16" xfId="51164"/>
    <cellStyle name="SAPBEXHLevel1 3 2 17" xfId="51165"/>
    <cellStyle name="SAPBEXHLevel1 3 2 18" xfId="51166"/>
    <cellStyle name="SAPBEXHLevel1 3 2 19" xfId="51167"/>
    <cellStyle name="SAPBEXHLevel1 3 2 2" xfId="51168"/>
    <cellStyle name="SAPBEXHLevel1 3 2 20" xfId="51169"/>
    <cellStyle name="SAPBEXHLevel1 3 2 21" xfId="51170"/>
    <cellStyle name="SAPBEXHLevel1 3 2 22" xfId="51171"/>
    <cellStyle name="SAPBEXHLevel1 3 2 23" xfId="51172"/>
    <cellStyle name="SAPBEXHLevel1 3 2 24" xfId="51173"/>
    <cellStyle name="SAPBEXHLevel1 3 2 25" xfId="51174"/>
    <cellStyle name="SAPBEXHLevel1 3 2 26" xfId="51175"/>
    <cellStyle name="SAPBEXHLevel1 3 2 27" xfId="51176"/>
    <cellStyle name="SAPBEXHLevel1 3 2 28" xfId="51177"/>
    <cellStyle name="SAPBEXHLevel1 3 2 29" xfId="51178"/>
    <cellStyle name="SAPBEXHLevel1 3 2 3" xfId="51179"/>
    <cellStyle name="SAPBEXHLevel1 3 2 4" xfId="51180"/>
    <cellStyle name="SAPBEXHLevel1 3 2 5" xfId="51181"/>
    <cellStyle name="SAPBEXHLevel1 3 2 6" xfId="51182"/>
    <cellStyle name="SAPBEXHLevel1 3 2 7" xfId="51183"/>
    <cellStyle name="SAPBEXHLevel1 3 2 8" xfId="51184"/>
    <cellStyle name="SAPBEXHLevel1 3 2 9" xfId="51185"/>
    <cellStyle name="SAPBEXHLevel1 3 20" xfId="51186"/>
    <cellStyle name="SAPBEXHLevel1 3 21" xfId="51187"/>
    <cellStyle name="SAPBEXHLevel1 3 22" xfId="51188"/>
    <cellStyle name="SAPBEXHLevel1 3 23" xfId="51189"/>
    <cellStyle name="SAPBEXHLevel1 3 24" xfId="51190"/>
    <cellStyle name="SAPBEXHLevel1 3 25" xfId="51191"/>
    <cellStyle name="SAPBEXHLevel1 3 26" xfId="51192"/>
    <cellStyle name="SAPBEXHLevel1 3 27" xfId="51193"/>
    <cellStyle name="SAPBEXHLevel1 3 28" xfId="51194"/>
    <cellStyle name="SAPBEXHLevel1 3 29" xfId="51195"/>
    <cellStyle name="SAPBEXHLevel1 3 3" xfId="51196"/>
    <cellStyle name="SAPBEXHLevel1 3 3 10" xfId="51197"/>
    <cellStyle name="SAPBEXHLevel1 3 3 11" xfId="51198"/>
    <cellStyle name="SAPBEXHLevel1 3 3 12" xfId="51199"/>
    <cellStyle name="SAPBEXHLevel1 3 3 13" xfId="51200"/>
    <cellStyle name="SAPBEXHLevel1 3 3 14" xfId="51201"/>
    <cellStyle name="SAPBEXHLevel1 3 3 15" xfId="51202"/>
    <cellStyle name="SAPBEXHLevel1 3 3 16" xfId="51203"/>
    <cellStyle name="SAPBEXHLevel1 3 3 17" xfId="51204"/>
    <cellStyle name="SAPBEXHLevel1 3 3 18" xfId="51205"/>
    <cellStyle name="SAPBEXHLevel1 3 3 19" xfId="51206"/>
    <cellStyle name="SAPBEXHLevel1 3 3 2" xfId="51207"/>
    <cellStyle name="SAPBEXHLevel1 3 3 20" xfId="51208"/>
    <cellStyle name="SAPBEXHLevel1 3 3 21" xfId="51209"/>
    <cellStyle name="SAPBEXHLevel1 3 3 22" xfId="51210"/>
    <cellStyle name="SAPBEXHLevel1 3 3 23" xfId="51211"/>
    <cellStyle name="SAPBEXHLevel1 3 3 24" xfId="51212"/>
    <cellStyle name="SAPBEXHLevel1 3 3 25" xfId="51213"/>
    <cellStyle name="SAPBEXHLevel1 3 3 26" xfId="51214"/>
    <cellStyle name="SAPBEXHLevel1 3 3 27" xfId="51215"/>
    <cellStyle name="SAPBEXHLevel1 3 3 28" xfId="51216"/>
    <cellStyle name="SAPBEXHLevel1 3 3 29" xfId="51217"/>
    <cellStyle name="SAPBEXHLevel1 3 3 3" xfId="51218"/>
    <cellStyle name="SAPBEXHLevel1 3 3 4" xfId="51219"/>
    <cellStyle name="SAPBEXHLevel1 3 3 5" xfId="51220"/>
    <cellStyle name="SAPBEXHLevel1 3 3 6" xfId="51221"/>
    <cellStyle name="SAPBEXHLevel1 3 3 7" xfId="51222"/>
    <cellStyle name="SAPBEXHLevel1 3 3 8" xfId="51223"/>
    <cellStyle name="SAPBEXHLevel1 3 3 9" xfId="51224"/>
    <cellStyle name="SAPBEXHLevel1 3 30" xfId="51225"/>
    <cellStyle name="SAPBEXHLevel1 3 31" xfId="51226"/>
    <cellStyle name="SAPBEXHLevel1 3 4" xfId="51227"/>
    <cellStyle name="SAPBEXHLevel1 3 5" xfId="51228"/>
    <cellStyle name="SAPBEXHLevel1 3 6" xfId="51229"/>
    <cellStyle name="SAPBEXHLevel1 3 7" xfId="51230"/>
    <cellStyle name="SAPBEXHLevel1 3 8" xfId="51231"/>
    <cellStyle name="SAPBEXHLevel1 3 9" xfId="51232"/>
    <cellStyle name="SAPBEXHLevel1 30" xfId="51233"/>
    <cellStyle name="SAPBEXHLevel1 31" xfId="51234"/>
    <cellStyle name="SAPBEXHLevel1 32" xfId="51235"/>
    <cellStyle name="SAPBEXHLevel1 33" xfId="51236"/>
    <cellStyle name="SAPBEXHLevel1 34" xfId="51237"/>
    <cellStyle name="SAPBEXHLevel1 35" xfId="51238"/>
    <cellStyle name="SAPBEXHLevel1 36" xfId="51239"/>
    <cellStyle name="SAPBEXHLevel1 37" xfId="51240"/>
    <cellStyle name="SAPBEXHLevel1 38" xfId="51241"/>
    <cellStyle name="SAPBEXHLevel1 39" xfId="51242"/>
    <cellStyle name="SAPBEXHLevel1 4" xfId="51243"/>
    <cellStyle name="SAPBEXHLevel1 4 10" xfId="51244"/>
    <cellStyle name="SAPBEXHLevel1 4 11" xfId="51245"/>
    <cellStyle name="SAPBEXHLevel1 4 12" xfId="51246"/>
    <cellStyle name="SAPBEXHLevel1 4 13" xfId="51247"/>
    <cellStyle name="SAPBEXHLevel1 4 14" xfId="51248"/>
    <cellStyle name="SAPBEXHLevel1 4 15" xfId="51249"/>
    <cellStyle name="SAPBEXHLevel1 4 16" xfId="51250"/>
    <cellStyle name="SAPBEXHLevel1 4 17" xfId="51251"/>
    <cellStyle name="SAPBEXHLevel1 4 18" xfId="51252"/>
    <cellStyle name="SAPBEXHLevel1 4 19" xfId="51253"/>
    <cellStyle name="SAPBEXHLevel1 4 2" xfId="51254"/>
    <cellStyle name="SAPBEXHLevel1 4 2 10" xfId="51255"/>
    <cellStyle name="SAPBEXHLevel1 4 2 11" xfId="51256"/>
    <cellStyle name="SAPBEXHLevel1 4 2 12" xfId="51257"/>
    <cellStyle name="SAPBEXHLevel1 4 2 13" xfId="51258"/>
    <cellStyle name="SAPBEXHLevel1 4 2 14" xfId="51259"/>
    <cellStyle name="SAPBEXHLevel1 4 2 15" xfId="51260"/>
    <cellStyle name="SAPBEXHLevel1 4 2 16" xfId="51261"/>
    <cellStyle name="SAPBEXHLevel1 4 2 17" xfId="51262"/>
    <cellStyle name="SAPBEXHLevel1 4 2 18" xfId="51263"/>
    <cellStyle name="SAPBEXHLevel1 4 2 19" xfId="51264"/>
    <cellStyle name="SAPBEXHLevel1 4 2 2" xfId="51265"/>
    <cellStyle name="SAPBEXHLevel1 4 2 20" xfId="51266"/>
    <cellStyle name="SAPBEXHLevel1 4 2 21" xfId="51267"/>
    <cellStyle name="SAPBEXHLevel1 4 2 22" xfId="51268"/>
    <cellStyle name="SAPBEXHLevel1 4 2 23" xfId="51269"/>
    <cellStyle name="SAPBEXHLevel1 4 2 24" xfId="51270"/>
    <cellStyle name="SAPBEXHLevel1 4 2 25" xfId="51271"/>
    <cellStyle name="SAPBEXHLevel1 4 2 26" xfId="51272"/>
    <cellStyle name="SAPBEXHLevel1 4 2 27" xfId="51273"/>
    <cellStyle name="SAPBEXHLevel1 4 2 28" xfId="51274"/>
    <cellStyle name="SAPBEXHLevel1 4 2 29" xfId="51275"/>
    <cellStyle name="SAPBEXHLevel1 4 2 3" xfId="51276"/>
    <cellStyle name="SAPBEXHLevel1 4 2 4" xfId="51277"/>
    <cellStyle name="SAPBEXHLevel1 4 2 5" xfId="51278"/>
    <cellStyle name="SAPBEXHLevel1 4 2 6" xfId="51279"/>
    <cellStyle name="SAPBEXHLevel1 4 2 7" xfId="51280"/>
    <cellStyle name="SAPBEXHLevel1 4 2 8" xfId="51281"/>
    <cellStyle name="SAPBEXHLevel1 4 2 9" xfId="51282"/>
    <cellStyle name="SAPBEXHLevel1 4 20" xfId="51283"/>
    <cellStyle name="SAPBEXHLevel1 4 21" xfId="51284"/>
    <cellStyle name="SAPBEXHLevel1 4 22" xfId="51285"/>
    <cellStyle name="SAPBEXHLevel1 4 23" xfId="51286"/>
    <cellStyle name="SAPBEXHLevel1 4 24" xfId="51287"/>
    <cellStyle name="SAPBEXHLevel1 4 25" xfId="51288"/>
    <cellStyle name="SAPBEXHLevel1 4 26" xfId="51289"/>
    <cellStyle name="SAPBEXHLevel1 4 27" xfId="51290"/>
    <cellStyle name="SAPBEXHLevel1 4 28" xfId="51291"/>
    <cellStyle name="SAPBEXHLevel1 4 29" xfId="51292"/>
    <cellStyle name="SAPBEXHLevel1 4 3" xfId="51293"/>
    <cellStyle name="SAPBEXHLevel1 4 3 10" xfId="51294"/>
    <cellStyle name="SAPBEXHLevel1 4 3 11" xfId="51295"/>
    <cellStyle name="SAPBEXHLevel1 4 3 12" xfId="51296"/>
    <cellStyle name="SAPBEXHLevel1 4 3 13" xfId="51297"/>
    <cellStyle name="SAPBEXHLevel1 4 3 14" xfId="51298"/>
    <cellStyle name="SAPBEXHLevel1 4 3 15" xfId="51299"/>
    <cellStyle name="SAPBEXHLevel1 4 3 16" xfId="51300"/>
    <cellStyle name="SAPBEXHLevel1 4 3 17" xfId="51301"/>
    <cellStyle name="SAPBEXHLevel1 4 3 18" xfId="51302"/>
    <cellStyle name="SAPBEXHLevel1 4 3 19" xfId="51303"/>
    <cellStyle name="SAPBEXHLevel1 4 3 2" xfId="51304"/>
    <cellStyle name="SAPBEXHLevel1 4 3 20" xfId="51305"/>
    <cellStyle name="SAPBEXHLevel1 4 3 21" xfId="51306"/>
    <cellStyle name="SAPBEXHLevel1 4 3 22" xfId="51307"/>
    <cellStyle name="SAPBEXHLevel1 4 3 23" xfId="51308"/>
    <cellStyle name="SAPBEXHLevel1 4 3 24" xfId="51309"/>
    <cellStyle name="SAPBEXHLevel1 4 3 25" xfId="51310"/>
    <cellStyle name="SAPBEXHLevel1 4 3 26" xfId="51311"/>
    <cellStyle name="SAPBEXHLevel1 4 3 27" xfId="51312"/>
    <cellStyle name="SAPBEXHLevel1 4 3 28" xfId="51313"/>
    <cellStyle name="SAPBEXHLevel1 4 3 29" xfId="51314"/>
    <cellStyle name="SAPBEXHLevel1 4 3 3" xfId="51315"/>
    <cellStyle name="SAPBEXHLevel1 4 3 4" xfId="51316"/>
    <cellStyle name="SAPBEXHLevel1 4 3 5" xfId="51317"/>
    <cellStyle name="SAPBEXHLevel1 4 3 6" xfId="51318"/>
    <cellStyle name="SAPBEXHLevel1 4 3 7" xfId="51319"/>
    <cellStyle name="SAPBEXHLevel1 4 3 8" xfId="51320"/>
    <cellStyle name="SAPBEXHLevel1 4 3 9" xfId="51321"/>
    <cellStyle name="SAPBEXHLevel1 4 30" xfId="51322"/>
    <cellStyle name="SAPBEXHLevel1 4 31" xfId="51323"/>
    <cellStyle name="SAPBEXHLevel1 4 4" xfId="51324"/>
    <cellStyle name="SAPBEXHLevel1 4 5" xfId="51325"/>
    <cellStyle name="SAPBEXHLevel1 4 6" xfId="51326"/>
    <cellStyle name="SAPBEXHLevel1 4 7" xfId="51327"/>
    <cellStyle name="SAPBEXHLevel1 4 8" xfId="51328"/>
    <cellStyle name="SAPBEXHLevel1 4 9" xfId="51329"/>
    <cellStyle name="SAPBEXHLevel1 40" xfId="51330"/>
    <cellStyle name="SAPBEXHLevel1 41" xfId="51331"/>
    <cellStyle name="SAPBEXHLevel1 42" xfId="51332"/>
    <cellStyle name="SAPBEXHLevel1 43" xfId="51333"/>
    <cellStyle name="SAPBEXHLevel1 44" xfId="51334"/>
    <cellStyle name="SAPBEXHLevel1 5" xfId="51335"/>
    <cellStyle name="SAPBEXHLevel1 5 10" xfId="51336"/>
    <cellStyle name="SAPBEXHLevel1 5 11" xfId="51337"/>
    <cellStyle name="SAPBEXHLevel1 5 12" xfId="51338"/>
    <cellStyle name="SAPBEXHLevel1 5 13" xfId="51339"/>
    <cellStyle name="SAPBEXHLevel1 5 14" xfId="51340"/>
    <cellStyle name="SAPBEXHLevel1 5 15" xfId="51341"/>
    <cellStyle name="SAPBEXHLevel1 5 16" xfId="51342"/>
    <cellStyle name="SAPBEXHLevel1 5 17" xfId="51343"/>
    <cellStyle name="SAPBEXHLevel1 5 18" xfId="51344"/>
    <cellStyle name="SAPBEXHLevel1 5 19" xfId="51345"/>
    <cellStyle name="SAPBEXHLevel1 5 2" xfId="51346"/>
    <cellStyle name="SAPBEXHLevel1 5 2 10" xfId="51347"/>
    <cellStyle name="SAPBEXHLevel1 5 2 11" xfId="51348"/>
    <cellStyle name="SAPBEXHLevel1 5 2 12" xfId="51349"/>
    <cellStyle name="SAPBEXHLevel1 5 2 13" xfId="51350"/>
    <cellStyle name="SAPBEXHLevel1 5 2 14" xfId="51351"/>
    <cellStyle name="SAPBEXHLevel1 5 2 15" xfId="51352"/>
    <cellStyle name="SAPBEXHLevel1 5 2 16" xfId="51353"/>
    <cellStyle name="SAPBEXHLevel1 5 2 17" xfId="51354"/>
    <cellStyle name="SAPBEXHLevel1 5 2 18" xfId="51355"/>
    <cellStyle name="SAPBEXHLevel1 5 2 19" xfId="51356"/>
    <cellStyle name="SAPBEXHLevel1 5 2 2" xfId="51357"/>
    <cellStyle name="SAPBEXHLevel1 5 2 20" xfId="51358"/>
    <cellStyle name="SAPBEXHLevel1 5 2 21" xfId="51359"/>
    <cellStyle name="SAPBEXHLevel1 5 2 22" xfId="51360"/>
    <cellStyle name="SAPBEXHLevel1 5 2 23" xfId="51361"/>
    <cellStyle name="SAPBEXHLevel1 5 2 24" xfId="51362"/>
    <cellStyle name="SAPBEXHLevel1 5 2 25" xfId="51363"/>
    <cellStyle name="SAPBEXHLevel1 5 2 26" xfId="51364"/>
    <cellStyle name="SAPBEXHLevel1 5 2 27" xfId="51365"/>
    <cellStyle name="SAPBEXHLevel1 5 2 28" xfId="51366"/>
    <cellStyle name="SAPBEXHLevel1 5 2 29" xfId="51367"/>
    <cellStyle name="SAPBEXHLevel1 5 2 3" xfId="51368"/>
    <cellStyle name="SAPBEXHLevel1 5 2 4" xfId="51369"/>
    <cellStyle name="SAPBEXHLevel1 5 2 5" xfId="51370"/>
    <cellStyle name="SAPBEXHLevel1 5 2 6" xfId="51371"/>
    <cellStyle name="SAPBEXHLevel1 5 2 7" xfId="51372"/>
    <cellStyle name="SAPBEXHLevel1 5 2 8" xfId="51373"/>
    <cellStyle name="SAPBEXHLevel1 5 2 9" xfId="51374"/>
    <cellStyle name="SAPBEXHLevel1 5 20" xfId="51375"/>
    <cellStyle name="SAPBEXHLevel1 5 21" xfId="51376"/>
    <cellStyle name="SAPBEXHLevel1 5 22" xfId="51377"/>
    <cellStyle name="SAPBEXHLevel1 5 23" xfId="51378"/>
    <cellStyle name="SAPBEXHLevel1 5 24" xfId="51379"/>
    <cellStyle name="SAPBEXHLevel1 5 25" xfId="51380"/>
    <cellStyle name="SAPBEXHLevel1 5 26" xfId="51381"/>
    <cellStyle name="SAPBEXHLevel1 5 27" xfId="51382"/>
    <cellStyle name="SAPBEXHLevel1 5 28" xfId="51383"/>
    <cellStyle name="SAPBEXHLevel1 5 29" xfId="51384"/>
    <cellStyle name="SAPBEXHLevel1 5 3" xfId="51385"/>
    <cellStyle name="SAPBEXHLevel1 5 30" xfId="51386"/>
    <cellStyle name="SAPBEXHLevel1 5 4" xfId="51387"/>
    <cellStyle name="SAPBEXHLevel1 5 5" xfId="51388"/>
    <cellStyle name="SAPBEXHLevel1 5 6" xfId="51389"/>
    <cellStyle name="SAPBEXHLevel1 5 7" xfId="51390"/>
    <cellStyle name="SAPBEXHLevel1 5 8" xfId="51391"/>
    <cellStyle name="SAPBEXHLevel1 5 9" xfId="51392"/>
    <cellStyle name="SAPBEXHLevel1 6" xfId="51393"/>
    <cellStyle name="SAPBEXHLevel1 6 10" xfId="51394"/>
    <cellStyle name="SAPBEXHLevel1 6 11" xfId="51395"/>
    <cellStyle name="SAPBEXHLevel1 6 12" xfId="51396"/>
    <cellStyle name="SAPBEXHLevel1 6 13" xfId="51397"/>
    <cellStyle name="SAPBEXHLevel1 6 14" xfId="51398"/>
    <cellStyle name="SAPBEXHLevel1 6 15" xfId="51399"/>
    <cellStyle name="SAPBEXHLevel1 6 16" xfId="51400"/>
    <cellStyle name="SAPBEXHLevel1 6 17" xfId="51401"/>
    <cellStyle name="SAPBEXHLevel1 6 18" xfId="51402"/>
    <cellStyle name="SAPBEXHLevel1 6 19" xfId="51403"/>
    <cellStyle name="SAPBEXHLevel1 6 2" xfId="51404"/>
    <cellStyle name="SAPBEXHLevel1 6 2 10" xfId="51405"/>
    <cellStyle name="SAPBEXHLevel1 6 2 11" xfId="51406"/>
    <cellStyle name="SAPBEXHLevel1 6 2 12" xfId="51407"/>
    <cellStyle name="SAPBEXHLevel1 6 2 13" xfId="51408"/>
    <cellStyle name="SAPBEXHLevel1 6 2 14" xfId="51409"/>
    <cellStyle name="SAPBEXHLevel1 6 2 15" xfId="51410"/>
    <cellStyle name="SAPBEXHLevel1 6 2 16" xfId="51411"/>
    <cellStyle name="SAPBEXHLevel1 6 2 17" xfId="51412"/>
    <cellStyle name="SAPBEXHLevel1 6 2 18" xfId="51413"/>
    <cellStyle name="SAPBEXHLevel1 6 2 19" xfId="51414"/>
    <cellStyle name="SAPBEXHLevel1 6 2 2" xfId="51415"/>
    <cellStyle name="SAPBEXHLevel1 6 2 20" xfId="51416"/>
    <cellStyle name="SAPBEXHLevel1 6 2 21" xfId="51417"/>
    <cellStyle name="SAPBEXHLevel1 6 2 22" xfId="51418"/>
    <cellStyle name="SAPBEXHLevel1 6 2 23" xfId="51419"/>
    <cellStyle name="SAPBEXHLevel1 6 2 24" xfId="51420"/>
    <cellStyle name="SAPBEXHLevel1 6 2 25" xfId="51421"/>
    <cellStyle name="SAPBEXHLevel1 6 2 26" xfId="51422"/>
    <cellStyle name="SAPBEXHLevel1 6 2 27" xfId="51423"/>
    <cellStyle name="SAPBEXHLevel1 6 2 28" xfId="51424"/>
    <cellStyle name="SAPBEXHLevel1 6 2 29" xfId="51425"/>
    <cellStyle name="SAPBEXHLevel1 6 2 3" xfId="51426"/>
    <cellStyle name="SAPBEXHLevel1 6 2 4" xfId="51427"/>
    <cellStyle name="SAPBEXHLevel1 6 2 5" xfId="51428"/>
    <cellStyle name="SAPBEXHLevel1 6 2 6" xfId="51429"/>
    <cellStyle name="SAPBEXHLevel1 6 2 7" xfId="51430"/>
    <cellStyle name="SAPBEXHLevel1 6 2 8" xfId="51431"/>
    <cellStyle name="SAPBEXHLevel1 6 2 9" xfId="51432"/>
    <cellStyle name="SAPBEXHLevel1 6 20" xfId="51433"/>
    <cellStyle name="SAPBEXHLevel1 6 21" xfId="51434"/>
    <cellStyle name="SAPBEXHLevel1 6 22" xfId="51435"/>
    <cellStyle name="SAPBEXHLevel1 6 23" xfId="51436"/>
    <cellStyle name="SAPBEXHLevel1 6 24" xfId="51437"/>
    <cellStyle name="SAPBEXHLevel1 6 25" xfId="51438"/>
    <cellStyle name="SAPBEXHLevel1 6 26" xfId="51439"/>
    <cellStyle name="SAPBEXHLevel1 6 27" xfId="51440"/>
    <cellStyle name="SAPBEXHLevel1 6 28" xfId="51441"/>
    <cellStyle name="SAPBEXHLevel1 6 29" xfId="51442"/>
    <cellStyle name="SAPBEXHLevel1 6 3" xfId="51443"/>
    <cellStyle name="SAPBEXHLevel1 6 30" xfId="51444"/>
    <cellStyle name="SAPBEXHLevel1 6 4" xfId="51445"/>
    <cellStyle name="SAPBEXHLevel1 6 5" xfId="51446"/>
    <cellStyle name="SAPBEXHLevel1 6 6" xfId="51447"/>
    <cellStyle name="SAPBEXHLevel1 6 7" xfId="51448"/>
    <cellStyle name="SAPBEXHLevel1 6 8" xfId="51449"/>
    <cellStyle name="SAPBEXHLevel1 6 9" xfId="51450"/>
    <cellStyle name="SAPBEXHLevel1 7" xfId="51451"/>
    <cellStyle name="SAPBEXHLevel1 7 10" xfId="51452"/>
    <cellStyle name="SAPBEXHLevel1 7 11" xfId="51453"/>
    <cellStyle name="SAPBEXHLevel1 7 12" xfId="51454"/>
    <cellStyle name="SAPBEXHLevel1 7 13" xfId="51455"/>
    <cellStyle name="SAPBEXHLevel1 7 14" xfId="51456"/>
    <cellStyle name="SAPBEXHLevel1 7 15" xfId="51457"/>
    <cellStyle name="SAPBEXHLevel1 7 16" xfId="51458"/>
    <cellStyle name="SAPBEXHLevel1 7 17" xfId="51459"/>
    <cellStyle name="SAPBEXHLevel1 7 18" xfId="51460"/>
    <cellStyle name="SAPBEXHLevel1 7 19" xfId="51461"/>
    <cellStyle name="SAPBEXHLevel1 7 2" xfId="51462"/>
    <cellStyle name="SAPBEXHLevel1 7 2 10" xfId="51463"/>
    <cellStyle name="SAPBEXHLevel1 7 2 11" xfId="51464"/>
    <cellStyle name="SAPBEXHLevel1 7 2 12" xfId="51465"/>
    <cellStyle name="SAPBEXHLevel1 7 2 13" xfId="51466"/>
    <cellStyle name="SAPBEXHLevel1 7 2 14" xfId="51467"/>
    <cellStyle name="SAPBEXHLevel1 7 2 15" xfId="51468"/>
    <cellStyle name="SAPBEXHLevel1 7 2 16" xfId="51469"/>
    <cellStyle name="SAPBEXHLevel1 7 2 17" xfId="51470"/>
    <cellStyle name="SAPBEXHLevel1 7 2 18" xfId="51471"/>
    <cellStyle name="SAPBEXHLevel1 7 2 19" xfId="51472"/>
    <cellStyle name="SAPBEXHLevel1 7 2 2" xfId="51473"/>
    <cellStyle name="SAPBEXHLevel1 7 2 20" xfId="51474"/>
    <cellStyle name="SAPBEXHLevel1 7 2 21" xfId="51475"/>
    <cellStyle name="SAPBEXHLevel1 7 2 22" xfId="51476"/>
    <cellStyle name="SAPBEXHLevel1 7 2 23" xfId="51477"/>
    <cellStyle name="SAPBEXHLevel1 7 2 24" xfId="51478"/>
    <cellStyle name="SAPBEXHLevel1 7 2 25" xfId="51479"/>
    <cellStyle name="SAPBEXHLevel1 7 2 26" xfId="51480"/>
    <cellStyle name="SAPBEXHLevel1 7 2 27" xfId="51481"/>
    <cellStyle name="SAPBEXHLevel1 7 2 28" xfId="51482"/>
    <cellStyle name="SAPBEXHLevel1 7 2 29" xfId="51483"/>
    <cellStyle name="SAPBEXHLevel1 7 2 3" xfId="51484"/>
    <cellStyle name="SAPBEXHLevel1 7 2 4" xfId="51485"/>
    <cellStyle name="SAPBEXHLevel1 7 2 5" xfId="51486"/>
    <cellStyle name="SAPBEXHLevel1 7 2 6" xfId="51487"/>
    <cellStyle name="SAPBEXHLevel1 7 2 7" xfId="51488"/>
    <cellStyle name="SAPBEXHLevel1 7 2 8" xfId="51489"/>
    <cellStyle name="SAPBEXHLevel1 7 2 9" xfId="51490"/>
    <cellStyle name="SAPBEXHLevel1 7 20" xfId="51491"/>
    <cellStyle name="SAPBEXHLevel1 7 21" xfId="51492"/>
    <cellStyle name="SAPBEXHLevel1 7 22" xfId="51493"/>
    <cellStyle name="SAPBEXHLevel1 7 23" xfId="51494"/>
    <cellStyle name="SAPBEXHLevel1 7 24" xfId="51495"/>
    <cellStyle name="SAPBEXHLevel1 7 25" xfId="51496"/>
    <cellStyle name="SAPBEXHLevel1 7 26" xfId="51497"/>
    <cellStyle name="SAPBEXHLevel1 7 27" xfId="51498"/>
    <cellStyle name="SAPBEXHLevel1 7 28" xfId="51499"/>
    <cellStyle name="SAPBEXHLevel1 7 29" xfId="51500"/>
    <cellStyle name="SAPBEXHLevel1 7 3" xfId="51501"/>
    <cellStyle name="SAPBEXHLevel1 7 30" xfId="51502"/>
    <cellStyle name="SAPBEXHLevel1 7 4" xfId="51503"/>
    <cellStyle name="SAPBEXHLevel1 7 5" xfId="51504"/>
    <cellStyle name="SAPBEXHLevel1 7 6" xfId="51505"/>
    <cellStyle name="SAPBEXHLevel1 7 7" xfId="51506"/>
    <cellStyle name="SAPBEXHLevel1 7 8" xfId="51507"/>
    <cellStyle name="SAPBEXHLevel1 7 9" xfId="51508"/>
    <cellStyle name="SAPBEXHLevel1 8" xfId="51509"/>
    <cellStyle name="SAPBEXHLevel1 8 10" xfId="51510"/>
    <cellStyle name="SAPBEXHLevel1 8 11" xfId="51511"/>
    <cellStyle name="SAPBEXHLevel1 8 12" xfId="51512"/>
    <cellStyle name="SAPBEXHLevel1 8 13" xfId="51513"/>
    <cellStyle name="SAPBEXHLevel1 8 14" xfId="51514"/>
    <cellStyle name="SAPBEXHLevel1 8 15" xfId="51515"/>
    <cellStyle name="SAPBEXHLevel1 8 16" xfId="51516"/>
    <cellStyle name="SAPBEXHLevel1 8 17" xfId="51517"/>
    <cellStyle name="SAPBEXHLevel1 8 18" xfId="51518"/>
    <cellStyle name="SAPBEXHLevel1 8 19" xfId="51519"/>
    <cellStyle name="SAPBEXHLevel1 8 2" xfId="51520"/>
    <cellStyle name="SAPBEXHLevel1 8 2 10" xfId="51521"/>
    <cellStyle name="SAPBEXHLevel1 8 2 11" xfId="51522"/>
    <cellStyle name="SAPBEXHLevel1 8 2 12" xfId="51523"/>
    <cellStyle name="SAPBEXHLevel1 8 2 13" xfId="51524"/>
    <cellStyle name="SAPBEXHLevel1 8 2 14" xfId="51525"/>
    <cellStyle name="SAPBEXHLevel1 8 2 15" xfId="51526"/>
    <cellStyle name="SAPBEXHLevel1 8 2 16" xfId="51527"/>
    <cellStyle name="SAPBEXHLevel1 8 2 17" xfId="51528"/>
    <cellStyle name="SAPBEXHLevel1 8 2 18" xfId="51529"/>
    <cellStyle name="SAPBEXHLevel1 8 2 19" xfId="51530"/>
    <cellStyle name="SAPBEXHLevel1 8 2 2" xfId="51531"/>
    <cellStyle name="SAPBEXHLevel1 8 2 20" xfId="51532"/>
    <cellStyle name="SAPBEXHLevel1 8 2 21" xfId="51533"/>
    <cellStyle name="SAPBEXHLevel1 8 2 22" xfId="51534"/>
    <cellStyle name="SAPBEXHLevel1 8 2 23" xfId="51535"/>
    <cellStyle name="SAPBEXHLevel1 8 2 24" xfId="51536"/>
    <cellStyle name="SAPBEXHLevel1 8 2 25" xfId="51537"/>
    <cellStyle name="SAPBEXHLevel1 8 2 26" xfId="51538"/>
    <cellStyle name="SAPBEXHLevel1 8 2 27" xfId="51539"/>
    <cellStyle name="SAPBEXHLevel1 8 2 28" xfId="51540"/>
    <cellStyle name="SAPBEXHLevel1 8 2 29" xfId="51541"/>
    <cellStyle name="SAPBEXHLevel1 8 2 3" xfId="51542"/>
    <cellStyle name="SAPBEXHLevel1 8 2 4" xfId="51543"/>
    <cellStyle name="SAPBEXHLevel1 8 2 5" xfId="51544"/>
    <cellStyle name="SAPBEXHLevel1 8 2 6" xfId="51545"/>
    <cellStyle name="SAPBEXHLevel1 8 2 7" xfId="51546"/>
    <cellStyle name="SAPBEXHLevel1 8 2 8" xfId="51547"/>
    <cellStyle name="SAPBEXHLevel1 8 2 9" xfId="51548"/>
    <cellStyle name="SAPBEXHLevel1 8 20" xfId="51549"/>
    <cellStyle name="SAPBEXHLevel1 8 21" xfId="51550"/>
    <cellStyle name="SAPBEXHLevel1 8 22" xfId="51551"/>
    <cellStyle name="SAPBEXHLevel1 8 23" xfId="51552"/>
    <cellStyle name="SAPBEXHLevel1 8 24" xfId="51553"/>
    <cellStyle name="SAPBEXHLevel1 8 25" xfId="51554"/>
    <cellStyle name="SAPBEXHLevel1 8 26" xfId="51555"/>
    <cellStyle name="SAPBEXHLevel1 8 27" xfId="51556"/>
    <cellStyle name="SAPBEXHLevel1 8 28" xfId="51557"/>
    <cellStyle name="SAPBEXHLevel1 8 29" xfId="51558"/>
    <cellStyle name="SAPBEXHLevel1 8 3" xfId="51559"/>
    <cellStyle name="SAPBEXHLevel1 8 30" xfId="51560"/>
    <cellStyle name="SAPBEXHLevel1 8 4" xfId="51561"/>
    <cellStyle name="SAPBEXHLevel1 8 5" xfId="51562"/>
    <cellStyle name="SAPBEXHLevel1 8 6" xfId="51563"/>
    <cellStyle name="SAPBEXHLevel1 8 7" xfId="51564"/>
    <cellStyle name="SAPBEXHLevel1 8 8" xfId="51565"/>
    <cellStyle name="SAPBEXHLevel1 8 9" xfId="51566"/>
    <cellStyle name="SAPBEXHLevel1 9" xfId="51567"/>
    <cellStyle name="SAPBEXHLevel1 9 10" xfId="51568"/>
    <cellStyle name="SAPBEXHLevel1 9 11" xfId="51569"/>
    <cellStyle name="SAPBEXHLevel1 9 12" xfId="51570"/>
    <cellStyle name="SAPBEXHLevel1 9 13" xfId="51571"/>
    <cellStyle name="SAPBEXHLevel1 9 14" xfId="51572"/>
    <cellStyle name="SAPBEXHLevel1 9 15" xfId="51573"/>
    <cellStyle name="SAPBEXHLevel1 9 16" xfId="51574"/>
    <cellStyle name="SAPBEXHLevel1 9 17" xfId="51575"/>
    <cellStyle name="SAPBEXHLevel1 9 18" xfId="51576"/>
    <cellStyle name="SAPBEXHLevel1 9 19" xfId="51577"/>
    <cellStyle name="SAPBEXHLevel1 9 2" xfId="51578"/>
    <cellStyle name="SAPBEXHLevel1 9 2 10" xfId="51579"/>
    <cellStyle name="SAPBEXHLevel1 9 2 11" xfId="51580"/>
    <cellStyle name="SAPBEXHLevel1 9 2 12" xfId="51581"/>
    <cellStyle name="SAPBEXHLevel1 9 2 13" xfId="51582"/>
    <cellStyle name="SAPBEXHLevel1 9 2 14" xfId="51583"/>
    <cellStyle name="SAPBEXHLevel1 9 2 15" xfId="51584"/>
    <cellStyle name="SAPBEXHLevel1 9 2 16" xfId="51585"/>
    <cellStyle name="SAPBEXHLevel1 9 2 17" xfId="51586"/>
    <cellStyle name="SAPBEXHLevel1 9 2 18" xfId="51587"/>
    <cellStyle name="SAPBEXHLevel1 9 2 19" xfId="51588"/>
    <cellStyle name="SAPBEXHLevel1 9 2 2" xfId="51589"/>
    <cellStyle name="SAPBEXHLevel1 9 2 20" xfId="51590"/>
    <cellStyle name="SAPBEXHLevel1 9 2 21" xfId="51591"/>
    <cellStyle name="SAPBEXHLevel1 9 2 22" xfId="51592"/>
    <cellStyle name="SAPBEXHLevel1 9 2 23" xfId="51593"/>
    <cellStyle name="SAPBEXHLevel1 9 2 24" xfId="51594"/>
    <cellStyle name="SAPBEXHLevel1 9 2 25" xfId="51595"/>
    <cellStyle name="SAPBEXHLevel1 9 2 26" xfId="51596"/>
    <cellStyle name="SAPBEXHLevel1 9 2 27" xfId="51597"/>
    <cellStyle name="SAPBEXHLevel1 9 2 28" xfId="51598"/>
    <cellStyle name="SAPBEXHLevel1 9 2 29" xfId="51599"/>
    <cellStyle name="SAPBEXHLevel1 9 2 3" xfId="51600"/>
    <cellStyle name="SAPBEXHLevel1 9 2 4" xfId="51601"/>
    <cellStyle name="SAPBEXHLevel1 9 2 5" xfId="51602"/>
    <cellStyle name="SAPBEXHLevel1 9 2 6" xfId="51603"/>
    <cellStyle name="SAPBEXHLevel1 9 2 7" xfId="51604"/>
    <cellStyle name="SAPBEXHLevel1 9 2 8" xfId="51605"/>
    <cellStyle name="SAPBEXHLevel1 9 2 9" xfId="51606"/>
    <cellStyle name="SAPBEXHLevel1 9 20" xfId="51607"/>
    <cellStyle name="SAPBEXHLevel1 9 21" xfId="51608"/>
    <cellStyle name="SAPBEXHLevel1 9 22" xfId="51609"/>
    <cellStyle name="SAPBEXHLevel1 9 23" xfId="51610"/>
    <cellStyle name="SAPBEXHLevel1 9 24" xfId="51611"/>
    <cellStyle name="SAPBEXHLevel1 9 25" xfId="51612"/>
    <cellStyle name="SAPBEXHLevel1 9 26" xfId="51613"/>
    <cellStyle name="SAPBEXHLevel1 9 27" xfId="51614"/>
    <cellStyle name="SAPBEXHLevel1 9 28" xfId="51615"/>
    <cellStyle name="SAPBEXHLevel1 9 29" xfId="51616"/>
    <cellStyle name="SAPBEXHLevel1 9 3" xfId="51617"/>
    <cellStyle name="SAPBEXHLevel1 9 30" xfId="51618"/>
    <cellStyle name="SAPBEXHLevel1 9 4" xfId="51619"/>
    <cellStyle name="SAPBEXHLevel1 9 5" xfId="51620"/>
    <cellStyle name="SAPBEXHLevel1 9 6" xfId="51621"/>
    <cellStyle name="SAPBEXHLevel1 9 7" xfId="51622"/>
    <cellStyle name="SAPBEXHLevel1 9 8" xfId="51623"/>
    <cellStyle name="SAPBEXHLevel1 9 9" xfId="51624"/>
    <cellStyle name="SAPBEXHLevel1X" xfId="51625"/>
    <cellStyle name="SAPBEXHLevel1X 10" xfId="51626"/>
    <cellStyle name="SAPBEXHLevel1X 10 10" xfId="51627"/>
    <cellStyle name="SAPBEXHLevel1X 10 11" xfId="51628"/>
    <cellStyle name="SAPBEXHLevel1X 10 12" xfId="51629"/>
    <cellStyle name="SAPBEXHLevel1X 10 13" xfId="51630"/>
    <cellStyle name="SAPBEXHLevel1X 10 14" xfId="51631"/>
    <cellStyle name="SAPBEXHLevel1X 10 15" xfId="51632"/>
    <cellStyle name="SAPBEXHLevel1X 10 16" xfId="51633"/>
    <cellStyle name="SAPBEXHLevel1X 10 17" xfId="51634"/>
    <cellStyle name="SAPBEXHLevel1X 10 18" xfId="51635"/>
    <cellStyle name="SAPBEXHLevel1X 10 19" xfId="51636"/>
    <cellStyle name="SAPBEXHLevel1X 10 2" xfId="51637"/>
    <cellStyle name="SAPBEXHLevel1X 10 2 10" xfId="51638"/>
    <cellStyle name="SAPBEXHLevel1X 10 2 11" xfId="51639"/>
    <cellStyle name="SAPBEXHLevel1X 10 2 12" xfId="51640"/>
    <cellStyle name="SAPBEXHLevel1X 10 2 13" xfId="51641"/>
    <cellStyle name="SAPBEXHLevel1X 10 2 14" xfId="51642"/>
    <cellStyle name="SAPBEXHLevel1X 10 2 15" xfId="51643"/>
    <cellStyle name="SAPBEXHLevel1X 10 2 16" xfId="51644"/>
    <cellStyle name="SAPBEXHLevel1X 10 2 17" xfId="51645"/>
    <cellStyle name="SAPBEXHLevel1X 10 2 18" xfId="51646"/>
    <cellStyle name="SAPBEXHLevel1X 10 2 19" xfId="51647"/>
    <cellStyle name="SAPBEXHLevel1X 10 2 2" xfId="51648"/>
    <cellStyle name="SAPBEXHLevel1X 10 2 20" xfId="51649"/>
    <cellStyle name="SAPBEXHLevel1X 10 2 21" xfId="51650"/>
    <cellStyle name="SAPBEXHLevel1X 10 2 22" xfId="51651"/>
    <cellStyle name="SAPBEXHLevel1X 10 2 23" xfId="51652"/>
    <cellStyle name="SAPBEXHLevel1X 10 2 24" xfId="51653"/>
    <cellStyle name="SAPBEXHLevel1X 10 2 25" xfId="51654"/>
    <cellStyle name="SAPBEXHLevel1X 10 2 26" xfId="51655"/>
    <cellStyle name="SAPBEXHLevel1X 10 2 27" xfId="51656"/>
    <cellStyle name="SAPBEXHLevel1X 10 2 28" xfId="51657"/>
    <cellStyle name="SAPBEXHLevel1X 10 2 29" xfId="51658"/>
    <cellStyle name="SAPBEXHLevel1X 10 2 3" xfId="51659"/>
    <cellStyle name="SAPBEXHLevel1X 10 2 4" xfId="51660"/>
    <cellStyle name="SAPBEXHLevel1X 10 2 5" xfId="51661"/>
    <cellStyle name="SAPBEXHLevel1X 10 2 6" xfId="51662"/>
    <cellStyle name="SAPBEXHLevel1X 10 2 7" xfId="51663"/>
    <cellStyle name="SAPBEXHLevel1X 10 2 8" xfId="51664"/>
    <cellStyle name="SAPBEXHLevel1X 10 2 9" xfId="51665"/>
    <cellStyle name="SAPBEXHLevel1X 10 20" xfId="51666"/>
    <cellStyle name="SAPBEXHLevel1X 10 21" xfId="51667"/>
    <cellStyle name="SAPBEXHLevel1X 10 22" xfId="51668"/>
    <cellStyle name="SAPBEXHLevel1X 10 23" xfId="51669"/>
    <cellStyle name="SAPBEXHLevel1X 10 24" xfId="51670"/>
    <cellStyle name="SAPBEXHLevel1X 10 25" xfId="51671"/>
    <cellStyle name="SAPBEXHLevel1X 10 26" xfId="51672"/>
    <cellStyle name="SAPBEXHLevel1X 10 27" xfId="51673"/>
    <cellStyle name="SAPBEXHLevel1X 10 28" xfId="51674"/>
    <cellStyle name="SAPBEXHLevel1X 10 29" xfId="51675"/>
    <cellStyle name="SAPBEXHLevel1X 10 3" xfId="51676"/>
    <cellStyle name="SAPBEXHLevel1X 10 30" xfId="51677"/>
    <cellStyle name="SAPBEXHLevel1X 10 4" xfId="51678"/>
    <cellStyle name="SAPBEXHLevel1X 10 5" xfId="51679"/>
    <cellStyle name="SAPBEXHLevel1X 10 6" xfId="51680"/>
    <cellStyle name="SAPBEXHLevel1X 10 7" xfId="51681"/>
    <cellStyle name="SAPBEXHLevel1X 10 8" xfId="51682"/>
    <cellStyle name="SAPBEXHLevel1X 10 9" xfId="51683"/>
    <cellStyle name="SAPBEXHLevel1X 11" xfId="51684"/>
    <cellStyle name="SAPBEXHLevel1X 11 10" xfId="51685"/>
    <cellStyle name="SAPBEXHLevel1X 11 11" xfId="51686"/>
    <cellStyle name="SAPBEXHLevel1X 11 12" xfId="51687"/>
    <cellStyle name="SAPBEXHLevel1X 11 13" xfId="51688"/>
    <cellStyle name="SAPBEXHLevel1X 11 14" xfId="51689"/>
    <cellStyle name="SAPBEXHLevel1X 11 15" xfId="51690"/>
    <cellStyle name="SAPBEXHLevel1X 11 16" xfId="51691"/>
    <cellStyle name="SAPBEXHLevel1X 11 17" xfId="51692"/>
    <cellStyle name="SAPBEXHLevel1X 11 18" xfId="51693"/>
    <cellStyle name="SAPBEXHLevel1X 11 19" xfId="51694"/>
    <cellStyle name="SAPBEXHLevel1X 11 2" xfId="51695"/>
    <cellStyle name="SAPBEXHLevel1X 11 2 10" xfId="51696"/>
    <cellStyle name="SAPBEXHLevel1X 11 2 11" xfId="51697"/>
    <cellStyle name="SAPBEXHLevel1X 11 2 12" xfId="51698"/>
    <cellStyle name="SAPBEXHLevel1X 11 2 13" xfId="51699"/>
    <cellStyle name="SAPBEXHLevel1X 11 2 14" xfId="51700"/>
    <cellStyle name="SAPBEXHLevel1X 11 2 15" xfId="51701"/>
    <cellStyle name="SAPBEXHLevel1X 11 2 16" xfId="51702"/>
    <cellStyle name="SAPBEXHLevel1X 11 2 17" xfId="51703"/>
    <cellStyle name="SAPBEXHLevel1X 11 2 18" xfId="51704"/>
    <cellStyle name="SAPBEXHLevel1X 11 2 19" xfId="51705"/>
    <cellStyle name="SAPBEXHLevel1X 11 2 2" xfId="51706"/>
    <cellStyle name="SAPBEXHLevel1X 11 2 20" xfId="51707"/>
    <cellStyle name="SAPBEXHLevel1X 11 2 21" xfId="51708"/>
    <cellStyle name="SAPBEXHLevel1X 11 2 22" xfId="51709"/>
    <cellStyle name="SAPBEXHLevel1X 11 2 23" xfId="51710"/>
    <cellStyle name="SAPBEXHLevel1X 11 2 24" xfId="51711"/>
    <cellStyle name="SAPBEXHLevel1X 11 2 25" xfId="51712"/>
    <cellStyle name="SAPBEXHLevel1X 11 2 26" xfId="51713"/>
    <cellStyle name="SAPBEXHLevel1X 11 2 27" xfId="51714"/>
    <cellStyle name="SAPBEXHLevel1X 11 2 28" xfId="51715"/>
    <cellStyle name="SAPBEXHLevel1X 11 2 29" xfId="51716"/>
    <cellStyle name="SAPBEXHLevel1X 11 2 3" xfId="51717"/>
    <cellStyle name="SAPBEXHLevel1X 11 2 4" xfId="51718"/>
    <cellStyle name="SAPBEXHLevel1X 11 2 5" xfId="51719"/>
    <cellStyle name="SAPBEXHLevel1X 11 2 6" xfId="51720"/>
    <cellStyle name="SAPBEXHLevel1X 11 2 7" xfId="51721"/>
    <cellStyle name="SAPBEXHLevel1X 11 2 8" xfId="51722"/>
    <cellStyle name="SAPBEXHLevel1X 11 2 9" xfId="51723"/>
    <cellStyle name="SAPBEXHLevel1X 11 20" xfId="51724"/>
    <cellStyle name="SAPBEXHLevel1X 11 21" xfId="51725"/>
    <cellStyle name="SAPBEXHLevel1X 11 22" xfId="51726"/>
    <cellStyle name="SAPBEXHLevel1X 11 23" xfId="51727"/>
    <cellStyle name="SAPBEXHLevel1X 11 24" xfId="51728"/>
    <cellStyle name="SAPBEXHLevel1X 11 25" xfId="51729"/>
    <cellStyle name="SAPBEXHLevel1X 11 26" xfId="51730"/>
    <cellStyle name="SAPBEXHLevel1X 11 27" xfId="51731"/>
    <cellStyle name="SAPBEXHLevel1X 11 28" xfId="51732"/>
    <cellStyle name="SAPBEXHLevel1X 11 29" xfId="51733"/>
    <cellStyle name="SAPBEXHLevel1X 11 3" xfId="51734"/>
    <cellStyle name="SAPBEXHLevel1X 11 30" xfId="51735"/>
    <cellStyle name="SAPBEXHLevel1X 11 4" xfId="51736"/>
    <cellStyle name="SAPBEXHLevel1X 11 5" xfId="51737"/>
    <cellStyle name="SAPBEXHLevel1X 11 6" xfId="51738"/>
    <cellStyle name="SAPBEXHLevel1X 11 7" xfId="51739"/>
    <cellStyle name="SAPBEXHLevel1X 11 8" xfId="51740"/>
    <cellStyle name="SAPBEXHLevel1X 11 9" xfId="51741"/>
    <cellStyle name="SAPBEXHLevel1X 12" xfId="51742"/>
    <cellStyle name="SAPBEXHLevel1X 12 10" xfId="51743"/>
    <cellStyle name="SAPBEXHLevel1X 12 11" xfId="51744"/>
    <cellStyle name="SAPBEXHLevel1X 12 12" xfId="51745"/>
    <cellStyle name="SAPBEXHLevel1X 12 13" xfId="51746"/>
    <cellStyle name="SAPBEXHLevel1X 12 14" xfId="51747"/>
    <cellStyle name="SAPBEXHLevel1X 12 15" xfId="51748"/>
    <cellStyle name="SAPBEXHLevel1X 12 16" xfId="51749"/>
    <cellStyle name="SAPBEXHLevel1X 12 17" xfId="51750"/>
    <cellStyle name="SAPBEXHLevel1X 12 18" xfId="51751"/>
    <cellStyle name="SAPBEXHLevel1X 12 19" xfId="51752"/>
    <cellStyle name="SAPBEXHLevel1X 12 2" xfId="51753"/>
    <cellStyle name="SAPBEXHLevel1X 12 2 10" xfId="51754"/>
    <cellStyle name="SAPBEXHLevel1X 12 2 11" xfId="51755"/>
    <cellStyle name="SAPBEXHLevel1X 12 2 12" xfId="51756"/>
    <cellStyle name="SAPBEXHLevel1X 12 2 13" xfId="51757"/>
    <cellStyle name="SAPBEXHLevel1X 12 2 14" xfId="51758"/>
    <cellStyle name="SAPBEXHLevel1X 12 2 15" xfId="51759"/>
    <cellStyle name="SAPBEXHLevel1X 12 2 16" xfId="51760"/>
    <cellStyle name="SAPBEXHLevel1X 12 2 17" xfId="51761"/>
    <cellStyle name="SAPBEXHLevel1X 12 2 18" xfId="51762"/>
    <cellStyle name="SAPBEXHLevel1X 12 2 19" xfId="51763"/>
    <cellStyle name="SAPBEXHLevel1X 12 2 2" xfId="51764"/>
    <cellStyle name="SAPBEXHLevel1X 12 2 20" xfId="51765"/>
    <cellStyle name="SAPBEXHLevel1X 12 2 21" xfId="51766"/>
    <cellStyle name="SAPBEXHLevel1X 12 2 22" xfId="51767"/>
    <cellStyle name="SAPBEXHLevel1X 12 2 23" xfId="51768"/>
    <cellStyle name="SAPBEXHLevel1X 12 2 24" xfId="51769"/>
    <cellStyle name="SAPBEXHLevel1X 12 2 25" xfId="51770"/>
    <cellStyle name="SAPBEXHLevel1X 12 2 26" xfId="51771"/>
    <cellStyle name="SAPBEXHLevel1X 12 2 27" xfId="51772"/>
    <cellStyle name="SAPBEXHLevel1X 12 2 28" xfId="51773"/>
    <cellStyle name="SAPBEXHLevel1X 12 2 29" xfId="51774"/>
    <cellStyle name="SAPBEXHLevel1X 12 2 3" xfId="51775"/>
    <cellStyle name="SAPBEXHLevel1X 12 2 4" xfId="51776"/>
    <cellStyle name="SAPBEXHLevel1X 12 2 5" xfId="51777"/>
    <cellStyle name="SAPBEXHLevel1X 12 2 6" xfId="51778"/>
    <cellStyle name="SAPBEXHLevel1X 12 2 7" xfId="51779"/>
    <cellStyle name="SAPBEXHLevel1X 12 2 8" xfId="51780"/>
    <cellStyle name="SAPBEXHLevel1X 12 2 9" xfId="51781"/>
    <cellStyle name="SAPBEXHLevel1X 12 20" xfId="51782"/>
    <cellStyle name="SAPBEXHLevel1X 12 21" xfId="51783"/>
    <cellStyle name="SAPBEXHLevel1X 12 22" xfId="51784"/>
    <cellStyle name="SAPBEXHLevel1X 12 23" xfId="51785"/>
    <cellStyle name="SAPBEXHLevel1X 12 24" xfId="51786"/>
    <cellStyle name="SAPBEXHLevel1X 12 25" xfId="51787"/>
    <cellStyle name="SAPBEXHLevel1X 12 26" xfId="51788"/>
    <cellStyle name="SAPBEXHLevel1X 12 27" xfId="51789"/>
    <cellStyle name="SAPBEXHLevel1X 12 28" xfId="51790"/>
    <cellStyle name="SAPBEXHLevel1X 12 29" xfId="51791"/>
    <cellStyle name="SAPBEXHLevel1X 12 3" xfId="51792"/>
    <cellStyle name="SAPBEXHLevel1X 12 30" xfId="51793"/>
    <cellStyle name="SAPBEXHLevel1X 12 4" xfId="51794"/>
    <cellStyle name="SAPBEXHLevel1X 12 5" xfId="51795"/>
    <cellStyle name="SAPBEXHLevel1X 12 6" xfId="51796"/>
    <cellStyle name="SAPBEXHLevel1X 12 7" xfId="51797"/>
    <cellStyle name="SAPBEXHLevel1X 12 8" xfId="51798"/>
    <cellStyle name="SAPBEXHLevel1X 12 9" xfId="51799"/>
    <cellStyle name="SAPBEXHLevel1X 13" xfId="51800"/>
    <cellStyle name="SAPBEXHLevel1X 13 10" xfId="51801"/>
    <cellStyle name="SAPBEXHLevel1X 13 11" xfId="51802"/>
    <cellStyle name="SAPBEXHLevel1X 13 12" xfId="51803"/>
    <cellStyle name="SAPBEXHLevel1X 13 13" xfId="51804"/>
    <cellStyle name="SAPBEXHLevel1X 13 14" xfId="51805"/>
    <cellStyle name="SAPBEXHLevel1X 13 15" xfId="51806"/>
    <cellStyle name="SAPBEXHLevel1X 13 16" xfId="51807"/>
    <cellStyle name="SAPBEXHLevel1X 13 17" xfId="51808"/>
    <cellStyle name="SAPBEXHLevel1X 13 18" xfId="51809"/>
    <cellStyle name="SAPBEXHLevel1X 13 19" xfId="51810"/>
    <cellStyle name="SAPBEXHLevel1X 13 2" xfId="51811"/>
    <cellStyle name="SAPBEXHLevel1X 13 2 10" xfId="51812"/>
    <cellStyle name="SAPBEXHLevel1X 13 2 11" xfId="51813"/>
    <cellStyle name="SAPBEXHLevel1X 13 2 12" xfId="51814"/>
    <cellStyle name="SAPBEXHLevel1X 13 2 13" xfId="51815"/>
    <cellStyle name="SAPBEXHLevel1X 13 2 14" xfId="51816"/>
    <cellStyle name="SAPBEXHLevel1X 13 2 15" xfId="51817"/>
    <cellStyle name="SAPBEXHLevel1X 13 2 16" xfId="51818"/>
    <cellStyle name="SAPBEXHLevel1X 13 2 17" xfId="51819"/>
    <cellStyle name="SAPBEXHLevel1X 13 2 18" xfId="51820"/>
    <cellStyle name="SAPBEXHLevel1X 13 2 19" xfId="51821"/>
    <cellStyle name="SAPBEXHLevel1X 13 2 2" xfId="51822"/>
    <cellStyle name="SAPBEXHLevel1X 13 2 20" xfId="51823"/>
    <cellStyle name="SAPBEXHLevel1X 13 2 21" xfId="51824"/>
    <cellStyle name="SAPBEXHLevel1X 13 2 22" xfId="51825"/>
    <cellStyle name="SAPBEXHLevel1X 13 2 23" xfId="51826"/>
    <cellStyle name="SAPBEXHLevel1X 13 2 24" xfId="51827"/>
    <cellStyle name="SAPBEXHLevel1X 13 2 25" xfId="51828"/>
    <cellStyle name="SAPBEXHLevel1X 13 2 26" xfId="51829"/>
    <cellStyle name="SAPBEXHLevel1X 13 2 27" xfId="51830"/>
    <cellStyle name="SAPBEXHLevel1X 13 2 28" xfId="51831"/>
    <cellStyle name="SAPBEXHLevel1X 13 2 29" xfId="51832"/>
    <cellStyle name="SAPBEXHLevel1X 13 2 3" xfId="51833"/>
    <cellStyle name="SAPBEXHLevel1X 13 2 4" xfId="51834"/>
    <cellStyle name="SAPBEXHLevel1X 13 2 5" xfId="51835"/>
    <cellStyle name="SAPBEXHLevel1X 13 2 6" xfId="51836"/>
    <cellStyle name="SAPBEXHLevel1X 13 2 7" xfId="51837"/>
    <cellStyle name="SAPBEXHLevel1X 13 2 8" xfId="51838"/>
    <cellStyle name="SAPBEXHLevel1X 13 2 9" xfId="51839"/>
    <cellStyle name="SAPBEXHLevel1X 13 20" xfId="51840"/>
    <cellStyle name="SAPBEXHLevel1X 13 21" xfId="51841"/>
    <cellStyle name="SAPBEXHLevel1X 13 22" xfId="51842"/>
    <cellStyle name="SAPBEXHLevel1X 13 23" xfId="51843"/>
    <cellStyle name="SAPBEXHLevel1X 13 24" xfId="51844"/>
    <cellStyle name="SAPBEXHLevel1X 13 25" xfId="51845"/>
    <cellStyle name="SAPBEXHLevel1X 13 26" xfId="51846"/>
    <cellStyle name="SAPBEXHLevel1X 13 27" xfId="51847"/>
    <cellStyle name="SAPBEXHLevel1X 13 28" xfId="51848"/>
    <cellStyle name="SAPBEXHLevel1X 13 29" xfId="51849"/>
    <cellStyle name="SAPBEXHLevel1X 13 3" xfId="51850"/>
    <cellStyle name="SAPBEXHLevel1X 13 30" xfId="51851"/>
    <cellStyle name="SAPBEXHLevel1X 13 4" xfId="51852"/>
    <cellStyle name="SAPBEXHLevel1X 13 5" xfId="51853"/>
    <cellStyle name="SAPBEXHLevel1X 13 6" xfId="51854"/>
    <cellStyle name="SAPBEXHLevel1X 13 7" xfId="51855"/>
    <cellStyle name="SAPBEXHLevel1X 13 8" xfId="51856"/>
    <cellStyle name="SAPBEXHLevel1X 13 9" xfId="51857"/>
    <cellStyle name="SAPBEXHLevel1X 14" xfId="51858"/>
    <cellStyle name="SAPBEXHLevel1X 14 10" xfId="51859"/>
    <cellStyle name="SAPBEXHLevel1X 14 11" xfId="51860"/>
    <cellStyle name="SAPBEXHLevel1X 14 12" xfId="51861"/>
    <cellStyle name="SAPBEXHLevel1X 14 13" xfId="51862"/>
    <cellStyle name="SAPBEXHLevel1X 14 14" xfId="51863"/>
    <cellStyle name="SAPBEXHLevel1X 14 15" xfId="51864"/>
    <cellStyle name="SAPBEXHLevel1X 14 16" xfId="51865"/>
    <cellStyle name="SAPBEXHLevel1X 14 17" xfId="51866"/>
    <cellStyle name="SAPBEXHLevel1X 14 18" xfId="51867"/>
    <cellStyle name="SAPBEXHLevel1X 14 19" xfId="51868"/>
    <cellStyle name="SAPBEXHLevel1X 14 2" xfId="51869"/>
    <cellStyle name="SAPBEXHLevel1X 14 2 10" xfId="51870"/>
    <cellStyle name="SAPBEXHLevel1X 14 2 11" xfId="51871"/>
    <cellStyle name="SAPBEXHLevel1X 14 2 12" xfId="51872"/>
    <cellStyle name="SAPBEXHLevel1X 14 2 13" xfId="51873"/>
    <cellStyle name="SAPBEXHLevel1X 14 2 14" xfId="51874"/>
    <cellStyle name="SAPBEXHLevel1X 14 2 15" xfId="51875"/>
    <cellStyle name="SAPBEXHLevel1X 14 2 16" xfId="51876"/>
    <cellStyle name="SAPBEXHLevel1X 14 2 17" xfId="51877"/>
    <cellStyle name="SAPBEXHLevel1X 14 2 18" xfId="51878"/>
    <cellStyle name="SAPBEXHLevel1X 14 2 19" xfId="51879"/>
    <cellStyle name="SAPBEXHLevel1X 14 2 2" xfId="51880"/>
    <cellStyle name="SAPBEXHLevel1X 14 2 20" xfId="51881"/>
    <cellStyle name="SAPBEXHLevel1X 14 2 21" xfId="51882"/>
    <cellStyle name="SAPBEXHLevel1X 14 2 22" xfId="51883"/>
    <cellStyle name="SAPBEXHLevel1X 14 2 23" xfId="51884"/>
    <cellStyle name="SAPBEXHLevel1X 14 2 24" xfId="51885"/>
    <cellStyle name="SAPBEXHLevel1X 14 2 25" xfId="51886"/>
    <cellStyle name="SAPBEXHLevel1X 14 2 26" xfId="51887"/>
    <cellStyle name="SAPBEXHLevel1X 14 2 27" xfId="51888"/>
    <cellStyle name="SAPBEXHLevel1X 14 2 28" xfId="51889"/>
    <cellStyle name="SAPBEXHLevel1X 14 2 29" xfId="51890"/>
    <cellStyle name="SAPBEXHLevel1X 14 2 3" xfId="51891"/>
    <cellStyle name="SAPBEXHLevel1X 14 2 4" xfId="51892"/>
    <cellStyle name="SAPBEXHLevel1X 14 2 5" xfId="51893"/>
    <cellStyle name="SAPBEXHLevel1X 14 2 6" xfId="51894"/>
    <cellStyle name="SAPBEXHLevel1X 14 2 7" xfId="51895"/>
    <cellStyle name="SAPBEXHLevel1X 14 2 8" xfId="51896"/>
    <cellStyle name="SAPBEXHLevel1X 14 2 9" xfId="51897"/>
    <cellStyle name="SAPBEXHLevel1X 14 20" xfId="51898"/>
    <cellStyle name="SAPBEXHLevel1X 14 21" xfId="51899"/>
    <cellStyle name="SAPBEXHLevel1X 14 22" xfId="51900"/>
    <cellStyle name="SAPBEXHLevel1X 14 23" xfId="51901"/>
    <cellStyle name="SAPBEXHLevel1X 14 24" xfId="51902"/>
    <cellStyle name="SAPBEXHLevel1X 14 25" xfId="51903"/>
    <cellStyle name="SAPBEXHLevel1X 14 26" xfId="51904"/>
    <cellStyle name="SAPBEXHLevel1X 14 27" xfId="51905"/>
    <cellStyle name="SAPBEXHLevel1X 14 28" xfId="51906"/>
    <cellStyle name="SAPBEXHLevel1X 14 29" xfId="51907"/>
    <cellStyle name="SAPBEXHLevel1X 14 3" xfId="51908"/>
    <cellStyle name="SAPBEXHLevel1X 14 30" xfId="51909"/>
    <cellStyle name="SAPBEXHLevel1X 14 4" xfId="51910"/>
    <cellStyle name="SAPBEXHLevel1X 14 5" xfId="51911"/>
    <cellStyle name="SAPBEXHLevel1X 14 6" xfId="51912"/>
    <cellStyle name="SAPBEXHLevel1X 14 7" xfId="51913"/>
    <cellStyle name="SAPBEXHLevel1X 14 8" xfId="51914"/>
    <cellStyle name="SAPBEXHLevel1X 14 9" xfId="51915"/>
    <cellStyle name="SAPBEXHLevel1X 15" xfId="51916"/>
    <cellStyle name="SAPBEXHLevel1X 15 10" xfId="51917"/>
    <cellStyle name="SAPBEXHLevel1X 15 11" xfId="51918"/>
    <cellStyle name="SAPBEXHLevel1X 15 12" xfId="51919"/>
    <cellStyle name="SAPBEXHLevel1X 15 13" xfId="51920"/>
    <cellStyle name="SAPBEXHLevel1X 15 14" xfId="51921"/>
    <cellStyle name="SAPBEXHLevel1X 15 15" xfId="51922"/>
    <cellStyle name="SAPBEXHLevel1X 15 16" xfId="51923"/>
    <cellStyle name="SAPBEXHLevel1X 15 17" xfId="51924"/>
    <cellStyle name="SAPBEXHLevel1X 15 18" xfId="51925"/>
    <cellStyle name="SAPBEXHLevel1X 15 19" xfId="51926"/>
    <cellStyle name="SAPBEXHLevel1X 15 2" xfId="51927"/>
    <cellStyle name="SAPBEXHLevel1X 15 2 10" xfId="51928"/>
    <cellStyle name="SAPBEXHLevel1X 15 2 11" xfId="51929"/>
    <cellStyle name="SAPBEXHLevel1X 15 2 12" xfId="51930"/>
    <cellStyle name="SAPBEXHLevel1X 15 2 13" xfId="51931"/>
    <cellStyle name="SAPBEXHLevel1X 15 2 14" xfId="51932"/>
    <cellStyle name="SAPBEXHLevel1X 15 2 15" xfId="51933"/>
    <cellStyle name="SAPBEXHLevel1X 15 2 16" xfId="51934"/>
    <cellStyle name="SAPBEXHLevel1X 15 2 17" xfId="51935"/>
    <cellStyle name="SAPBEXHLevel1X 15 2 18" xfId="51936"/>
    <cellStyle name="SAPBEXHLevel1X 15 2 19" xfId="51937"/>
    <cellStyle name="SAPBEXHLevel1X 15 2 2" xfId="51938"/>
    <cellStyle name="SAPBEXHLevel1X 15 2 20" xfId="51939"/>
    <cellStyle name="SAPBEXHLevel1X 15 2 21" xfId="51940"/>
    <cellStyle name="SAPBEXHLevel1X 15 2 22" xfId="51941"/>
    <cellStyle name="SAPBEXHLevel1X 15 2 23" xfId="51942"/>
    <cellStyle name="SAPBEXHLevel1X 15 2 24" xfId="51943"/>
    <cellStyle name="SAPBEXHLevel1X 15 2 25" xfId="51944"/>
    <cellStyle name="SAPBEXHLevel1X 15 2 26" xfId="51945"/>
    <cellStyle name="SAPBEXHLevel1X 15 2 27" xfId="51946"/>
    <cellStyle name="SAPBEXHLevel1X 15 2 28" xfId="51947"/>
    <cellStyle name="SAPBEXHLevel1X 15 2 29" xfId="51948"/>
    <cellStyle name="SAPBEXHLevel1X 15 2 3" xfId="51949"/>
    <cellStyle name="SAPBEXHLevel1X 15 2 4" xfId="51950"/>
    <cellStyle name="SAPBEXHLevel1X 15 2 5" xfId="51951"/>
    <cellStyle name="SAPBEXHLevel1X 15 2 6" xfId="51952"/>
    <cellStyle name="SAPBEXHLevel1X 15 2 7" xfId="51953"/>
    <cellStyle name="SAPBEXHLevel1X 15 2 8" xfId="51954"/>
    <cellStyle name="SAPBEXHLevel1X 15 2 9" xfId="51955"/>
    <cellStyle name="SAPBEXHLevel1X 15 20" xfId="51956"/>
    <cellStyle name="SAPBEXHLevel1X 15 21" xfId="51957"/>
    <cellStyle name="SAPBEXHLevel1X 15 22" xfId="51958"/>
    <cellStyle name="SAPBEXHLevel1X 15 23" xfId="51959"/>
    <cellStyle name="SAPBEXHLevel1X 15 24" xfId="51960"/>
    <cellStyle name="SAPBEXHLevel1X 15 25" xfId="51961"/>
    <cellStyle name="SAPBEXHLevel1X 15 26" xfId="51962"/>
    <cellStyle name="SAPBEXHLevel1X 15 27" xfId="51963"/>
    <cellStyle name="SAPBEXHLevel1X 15 28" xfId="51964"/>
    <cellStyle name="SAPBEXHLevel1X 15 29" xfId="51965"/>
    <cellStyle name="SAPBEXHLevel1X 15 3" xfId="51966"/>
    <cellStyle name="SAPBEXHLevel1X 15 30" xfId="51967"/>
    <cellStyle name="SAPBEXHLevel1X 15 4" xfId="51968"/>
    <cellStyle name="SAPBEXHLevel1X 15 5" xfId="51969"/>
    <cellStyle name="SAPBEXHLevel1X 15 6" xfId="51970"/>
    <cellStyle name="SAPBEXHLevel1X 15 7" xfId="51971"/>
    <cellStyle name="SAPBEXHLevel1X 15 8" xfId="51972"/>
    <cellStyle name="SAPBEXHLevel1X 15 9" xfId="51973"/>
    <cellStyle name="SAPBEXHLevel1X 16" xfId="51974"/>
    <cellStyle name="SAPBEXHLevel1X 16 10" xfId="51975"/>
    <cellStyle name="SAPBEXHLevel1X 16 11" xfId="51976"/>
    <cellStyle name="SAPBEXHLevel1X 16 12" xfId="51977"/>
    <cellStyle name="SAPBEXHLevel1X 16 13" xfId="51978"/>
    <cellStyle name="SAPBEXHLevel1X 16 14" xfId="51979"/>
    <cellStyle name="SAPBEXHLevel1X 16 15" xfId="51980"/>
    <cellStyle name="SAPBEXHLevel1X 16 16" xfId="51981"/>
    <cellStyle name="SAPBEXHLevel1X 16 17" xfId="51982"/>
    <cellStyle name="SAPBEXHLevel1X 16 18" xfId="51983"/>
    <cellStyle name="SAPBEXHLevel1X 16 19" xfId="51984"/>
    <cellStyle name="SAPBEXHLevel1X 16 2" xfId="51985"/>
    <cellStyle name="SAPBEXHLevel1X 16 2 10" xfId="51986"/>
    <cellStyle name="SAPBEXHLevel1X 16 2 11" xfId="51987"/>
    <cellStyle name="SAPBEXHLevel1X 16 2 12" xfId="51988"/>
    <cellStyle name="SAPBEXHLevel1X 16 2 13" xfId="51989"/>
    <cellStyle name="SAPBEXHLevel1X 16 2 14" xfId="51990"/>
    <cellStyle name="SAPBEXHLevel1X 16 2 15" xfId="51991"/>
    <cellStyle name="SAPBEXHLevel1X 16 2 16" xfId="51992"/>
    <cellStyle name="SAPBEXHLevel1X 16 2 17" xfId="51993"/>
    <cellStyle name="SAPBEXHLevel1X 16 2 18" xfId="51994"/>
    <cellStyle name="SAPBEXHLevel1X 16 2 19" xfId="51995"/>
    <cellStyle name="SAPBEXHLevel1X 16 2 2" xfId="51996"/>
    <cellStyle name="SAPBEXHLevel1X 16 2 20" xfId="51997"/>
    <cellStyle name="SAPBEXHLevel1X 16 2 21" xfId="51998"/>
    <cellStyle name="SAPBEXHLevel1X 16 2 22" xfId="51999"/>
    <cellStyle name="SAPBEXHLevel1X 16 2 23" xfId="52000"/>
    <cellStyle name="SAPBEXHLevel1X 16 2 24" xfId="52001"/>
    <cellStyle name="SAPBEXHLevel1X 16 2 25" xfId="52002"/>
    <cellStyle name="SAPBEXHLevel1X 16 2 26" xfId="52003"/>
    <cellStyle name="SAPBEXHLevel1X 16 2 27" xfId="52004"/>
    <cellStyle name="SAPBEXHLevel1X 16 2 28" xfId="52005"/>
    <cellStyle name="SAPBEXHLevel1X 16 2 29" xfId="52006"/>
    <cellStyle name="SAPBEXHLevel1X 16 2 3" xfId="52007"/>
    <cellStyle name="SAPBEXHLevel1X 16 2 4" xfId="52008"/>
    <cellStyle name="SAPBEXHLevel1X 16 2 5" xfId="52009"/>
    <cellStyle name="SAPBEXHLevel1X 16 2 6" xfId="52010"/>
    <cellStyle name="SAPBEXHLevel1X 16 2 7" xfId="52011"/>
    <cellStyle name="SAPBEXHLevel1X 16 2 8" xfId="52012"/>
    <cellStyle name="SAPBEXHLevel1X 16 2 9" xfId="52013"/>
    <cellStyle name="SAPBEXHLevel1X 16 20" xfId="52014"/>
    <cellStyle name="SAPBEXHLevel1X 16 21" xfId="52015"/>
    <cellStyle name="SAPBEXHLevel1X 16 22" xfId="52016"/>
    <cellStyle name="SAPBEXHLevel1X 16 23" xfId="52017"/>
    <cellStyle name="SAPBEXHLevel1X 16 24" xfId="52018"/>
    <cellStyle name="SAPBEXHLevel1X 16 25" xfId="52019"/>
    <cellStyle name="SAPBEXHLevel1X 16 26" xfId="52020"/>
    <cellStyle name="SAPBEXHLevel1X 16 27" xfId="52021"/>
    <cellStyle name="SAPBEXHLevel1X 16 28" xfId="52022"/>
    <cellStyle name="SAPBEXHLevel1X 16 29" xfId="52023"/>
    <cellStyle name="SAPBEXHLevel1X 16 3" xfId="52024"/>
    <cellStyle name="SAPBEXHLevel1X 16 30" xfId="52025"/>
    <cellStyle name="SAPBEXHLevel1X 16 4" xfId="52026"/>
    <cellStyle name="SAPBEXHLevel1X 16 5" xfId="52027"/>
    <cellStyle name="SAPBEXHLevel1X 16 6" xfId="52028"/>
    <cellStyle name="SAPBEXHLevel1X 16 7" xfId="52029"/>
    <cellStyle name="SAPBEXHLevel1X 16 8" xfId="52030"/>
    <cellStyle name="SAPBEXHLevel1X 16 9" xfId="52031"/>
    <cellStyle name="SAPBEXHLevel1X 17" xfId="52032"/>
    <cellStyle name="SAPBEXHLevel1X 17 10" xfId="52033"/>
    <cellStyle name="SAPBEXHLevel1X 17 11" xfId="52034"/>
    <cellStyle name="SAPBEXHLevel1X 17 12" xfId="52035"/>
    <cellStyle name="SAPBEXHLevel1X 17 13" xfId="52036"/>
    <cellStyle name="SAPBEXHLevel1X 17 14" xfId="52037"/>
    <cellStyle name="SAPBEXHLevel1X 17 15" xfId="52038"/>
    <cellStyle name="SAPBEXHLevel1X 17 16" xfId="52039"/>
    <cellStyle name="SAPBEXHLevel1X 17 17" xfId="52040"/>
    <cellStyle name="SAPBEXHLevel1X 17 18" xfId="52041"/>
    <cellStyle name="SAPBEXHLevel1X 17 19" xfId="52042"/>
    <cellStyle name="SAPBEXHLevel1X 17 2" xfId="52043"/>
    <cellStyle name="SAPBEXHLevel1X 17 2 10" xfId="52044"/>
    <cellStyle name="SAPBEXHLevel1X 17 2 11" xfId="52045"/>
    <cellStyle name="SAPBEXHLevel1X 17 2 12" xfId="52046"/>
    <cellStyle name="SAPBEXHLevel1X 17 2 13" xfId="52047"/>
    <cellStyle name="SAPBEXHLevel1X 17 2 14" xfId="52048"/>
    <cellStyle name="SAPBEXHLevel1X 17 2 15" xfId="52049"/>
    <cellStyle name="SAPBEXHLevel1X 17 2 16" xfId="52050"/>
    <cellStyle name="SAPBEXHLevel1X 17 2 17" xfId="52051"/>
    <cellStyle name="SAPBEXHLevel1X 17 2 18" xfId="52052"/>
    <cellStyle name="SAPBEXHLevel1X 17 2 19" xfId="52053"/>
    <cellStyle name="SAPBEXHLevel1X 17 2 2" xfId="52054"/>
    <cellStyle name="SAPBEXHLevel1X 17 2 20" xfId="52055"/>
    <cellStyle name="SAPBEXHLevel1X 17 2 21" xfId="52056"/>
    <cellStyle name="SAPBEXHLevel1X 17 2 22" xfId="52057"/>
    <cellStyle name="SAPBEXHLevel1X 17 2 23" xfId="52058"/>
    <cellStyle name="SAPBEXHLevel1X 17 2 24" xfId="52059"/>
    <cellStyle name="SAPBEXHLevel1X 17 2 25" xfId="52060"/>
    <cellStyle name="SAPBEXHLevel1X 17 2 26" xfId="52061"/>
    <cellStyle name="SAPBEXHLevel1X 17 2 27" xfId="52062"/>
    <cellStyle name="SAPBEXHLevel1X 17 2 28" xfId="52063"/>
    <cellStyle name="SAPBEXHLevel1X 17 2 29" xfId="52064"/>
    <cellStyle name="SAPBEXHLevel1X 17 2 3" xfId="52065"/>
    <cellStyle name="SAPBEXHLevel1X 17 2 4" xfId="52066"/>
    <cellStyle name="SAPBEXHLevel1X 17 2 5" xfId="52067"/>
    <cellStyle name="SAPBEXHLevel1X 17 2 6" xfId="52068"/>
    <cellStyle name="SAPBEXHLevel1X 17 2 7" xfId="52069"/>
    <cellStyle name="SAPBEXHLevel1X 17 2 8" xfId="52070"/>
    <cellStyle name="SAPBEXHLevel1X 17 2 9" xfId="52071"/>
    <cellStyle name="SAPBEXHLevel1X 17 20" xfId="52072"/>
    <cellStyle name="SAPBEXHLevel1X 17 21" xfId="52073"/>
    <cellStyle name="SAPBEXHLevel1X 17 22" xfId="52074"/>
    <cellStyle name="SAPBEXHLevel1X 17 23" xfId="52075"/>
    <cellStyle name="SAPBEXHLevel1X 17 24" xfId="52076"/>
    <cellStyle name="SAPBEXHLevel1X 17 25" xfId="52077"/>
    <cellStyle name="SAPBEXHLevel1X 17 26" xfId="52078"/>
    <cellStyle name="SAPBEXHLevel1X 17 27" xfId="52079"/>
    <cellStyle name="SAPBEXHLevel1X 17 28" xfId="52080"/>
    <cellStyle name="SAPBEXHLevel1X 17 29" xfId="52081"/>
    <cellStyle name="SAPBEXHLevel1X 17 3" xfId="52082"/>
    <cellStyle name="SAPBEXHLevel1X 17 30" xfId="52083"/>
    <cellStyle name="SAPBEXHLevel1X 17 4" xfId="52084"/>
    <cellStyle name="SAPBEXHLevel1X 17 5" xfId="52085"/>
    <cellStyle name="SAPBEXHLevel1X 17 6" xfId="52086"/>
    <cellStyle name="SAPBEXHLevel1X 17 7" xfId="52087"/>
    <cellStyle name="SAPBEXHLevel1X 17 8" xfId="52088"/>
    <cellStyle name="SAPBEXHLevel1X 17 9" xfId="52089"/>
    <cellStyle name="SAPBEXHLevel1X 18" xfId="52090"/>
    <cellStyle name="SAPBEXHLevel1X 18 10" xfId="52091"/>
    <cellStyle name="SAPBEXHLevel1X 18 11" xfId="52092"/>
    <cellStyle name="SAPBEXHLevel1X 18 12" xfId="52093"/>
    <cellStyle name="SAPBEXHLevel1X 18 13" xfId="52094"/>
    <cellStyle name="SAPBEXHLevel1X 18 14" xfId="52095"/>
    <cellStyle name="SAPBEXHLevel1X 18 15" xfId="52096"/>
    <cellStyle name="SAPBEXHLevel1X 18 16" xfId="52097"/>
    <cellStyle name="SAPBEXHLevel1X 18 17" xfId="52098"/>
    <cellStyle name="SAPBEXHLevel1X 18 18" xfId="52099"/>
    <cellStyle name="SAPBEXHLevel1X 18 19" xfId="52100"/>
    <cellStyle name="SAPBEXHLevel1X 18 2" xfId="52101"/>
    <cellStyle name="SAPBEXHLevel1X 18 20" xfId="52102"/>
    <cellStyle name="SAPBEXHLevel1X 18 21" xfId="52103"/>
    <cellStyle name="SAPBEXHLevel1X 18 22" xfId="52104"/>
    <cellStyle name="SAPBEXHLevel1X 18 23" xfId="52105"/>
    <cellStyle name="SAPBEXHLevel1X 18 24" xfId="52106"/>
    <cellStyle name="SAPBEXHLevel1X 18 25" xfId="52107"/>
    <cellStyle name="SAPBEXHLevel1X 18 26" xfId="52108"/>
    <cellStyle name="SAPBEXHLevel1X 18 27" xfId="52109"/>
    <cellStyle name="SAPBEXHLevel1X 18 28" xfId="52110"/>
    <cellStyle name="SAPBEXHLevel1X 18 29" xfId="52111"/>
    <cellStyle name="SAPBEXHLevel1X 18 3" xfId="52112"/>
    <cellStyle name="SAPBEXHLevel1X 18 4" xfId="52113"/>
    <cellStyle name="SAPBEXHLevel1X 18 5" xfId="52114"/>
    <cellStyle name="SAPBEXHLevel1X 18 6" xfId="52115"/>
    <cellStyle name="SAPBEXHLevel1X 18 7" xfId="52116"/>
    <cellStyle name="SAPBEXHLevel1X 18 8" xfId="52117"/>
    <cellStyle name="SAPBEXHLevel1X 18 9" xfId="52118"/>
    <cellStyle name="SAPBEXHLevel1X 19" xfId="52119"/>
    <cellStyle name="SAPBEXHLevel1X 19 10" xfId="52120"/>
    <cellStyle name="SAPBEXHLevel1X 19 11" xfId="52121"/>
    <cellStyle name="SAPBEXHLevel1X 19 12" xfId="52122"/>
    <cellStyle name="SAPBEXHLevel1X 19 13" xfId="52123"/>
    <cellStyle name="SAPBEXHLevel1X 19 14" xfId="52124"/>
    <cellStyle name="SAPBEXHLevel1X 19 15" xfId="52125"/>
    <cellStyle name="SAPBEXHLevel1X 19 16" xfId="52126"/>
    <cellStyle name="SAPBEXHLevel1X 19 17" xfId="52127"/>
    <cellStyle name="SAPBEXHLevel1X 19 18" xfId="52128"/>
    <cellStyle name="SAPBEXHLevel1X 19 19" xfId="52129"/>
    <cellStyle name="SAPBEXHLevel1X 19 2" xfId="52130"/>
    <cellStyle name="SAPBEXHLevel1X 19 20" xfId="52131"/>
    <cellStyle name="SAPBEXHLevel1X 19 21" xfId="52132"/>
    <cellStyle name="SAPBEXHLevel1X 19 22" xfId="52133"/>
    <cellStyle name="SAPBEXHLevel1X 19 23" xfId="52134"/>
    <cellStyle name="SAPBEXHLevel1X 19 24" xfId="52135"/>
    <cellStyle name="SAPBEXHLevel1X 19 25" xfId="52136"/>
    <cellStyle name="SAPBEXHLevel1X 19 26" xfId="52137"/>
    <cellStyle name="SAPBEXHLevel1X 19 27" xfId="52138"/>
    <cellStyle name="SAPBEXHLevel1X 19 28" xfId="52139"/>
    <cellStyle name="SAPBEXHLevel1X 19 29" xfId="52140"/>
    <cellStyle name="SAPBEXHLevel1X 19 3" xfId="52141"/>
    <cellStyle name="SAPBEXHLevel1X 19 4" xfId="52142"/>
    <cellStyle name="SAPBEXHLevel1X 19 5" xfId="52143"/>
    <cellStyle name="SAPBEXHLevel1X 19 6" xfId="52144"/>
    <cellStyle name="SAPBEXHLevel1X 19 7" xfId="52145"/>
    <cellStyle name="SAPBEXHLevel1X 19 8" xfId="52146"/>
    <cellStyle name="SAPBEXHLevel1X 19 9" xfId="52147"/>
    <cellStyle name="SAPBEXHLevel1X 2" xfId="52148"/>
    <cellStyle name="SAPBEXHLevel1X 2 10" xfId="52149"/>
    <cellStyle name="SAPBEXHLevel1X 2 11" xfId="52150"/>
    <cellStyle name="SAPBEXHLevel1X 2 12" xfId="52151"/>
    <cellStyle name="SAPBEXHLevel1X 2 13" xfId="52152"/>
    <cellStyle name="SAPBEXHLevel1X 2 14" xfId="52153"/>
    <cellStyle name="SAPBEXHLevel1X 2 15" xfId="52154"/>
    <cellStyle name="SAPBEXHLevel1X 2 16" xfId="52155"/>
    <cellStyle name="SAPBEXHLevel1X 2 17" xfId="52156"/>
    <cellStyle name="SAPBEXHLevel1X 2 18" xfId="52157"/>
    <cellStyle name="SAPBEXHLevel1X 2 19" xfId="52158"/>
    <cellStyle name="SAPBEXHLevel1X 2 2" xfId="52159"/>
    <cellStyle name="SAPBEXHLevel1X 2 2 10" xfId="52160"/>
    <cellStyle name="SAPBEXHLevel1X 2 2 11" xfId="52161"/>
    <cellStyle name="SAPBEXHLevel1X 2 2 12" xfId="52162"/>
    <cellStyle name="SAPBEXHLevel1X 2 2 13" xfId="52163"/>
    <cellStyle name="SAPBEXHLevel1X 2 2 14" xfId="52164"/>
    <cellStyle name="SAPBEXHLevel1X 2 2 15" xfId="52165"/>
    <cellStyle name="SAPBEXHLevel1X 2 2 16" xfId="52166"/>
    <cellStyle name="SAPBEXHLevel1X 2 2 17" xfId="52167"/>
    <cellStyle name="SAPBEXHLevel1X 2 2 18" xfId="52168"/>
    <cellStyle name="SAPBEXHLevel1X 2 2 19" xfId="52169"/>
    <cellStyle name="SAPBEXHLevel1X 2 2 2" xfId="52170"/>
    <cellStyle name="SAPBEXHLevel1X 2 2 2 10" xfId="52171"/>
    <cellStyle name="SAPBEXHLevel1X 2 2 2 11" xfId="52172"/>
    <cellStyle name="SAPBEXHLevel1X 2 2 2 12" xfId="52173"/>
    <cellStyle name="SAPBEXHLevel1X 2 2 2 13" xfId="52174"/>
    <cellStyle name="SAPBEXHLevel1X 2 2 2 14" xfId="52175"/>
    <cellStyle name="SAPBEXHLevel1X 2 2 2 15" xfId="52176"/>
    <cellStyle name="SAPBEXHLevel1X 2 2 2 16" xfId="52177"/>
    <cellStyle name="SAPBEXHLevel1X 2 2 2 17" xfId="52178"/>
    <cellStyle name="SAPBEXHLevel1X 2 2 2 18" xfId="52179"/>
    <cellStyle name="SAPBEXHLevel1X 2 2 2 19" xfId="52180"/>
    <cellStyle name="SAPBEXHLevel1X 2 2 2 2" xfId="52181"/>
    <cellStyle name="SAPBEXHLevel1X 2 2 2 20" xfId="52182"/>
    <cellStyle name="SAPBEXHLevel1X 2 2 2 21" xfId="52183"/>
    <cellStyle name="SAPBEXHLevel1X 2 2 2 22" xfId="52184"/>
    <cellStyle name="SAPBEXHLevel1X 2 2 2 23" xfId="52185"/>
    <cellStyle name="SAPBEXHLevel1X 2 2 2 24" xfId="52186"/>
    <cellStyle name="SAPBEXHLevel1X 2 2 2 25" xfId="52187"/>
    <cellStyle name="SAPBEXHLevel1X 2 2 2 26" xfId="52188"/>
    <cellStyle name="SAPBEXHLevel1X 2 2 2 27" xfId="52189"/>
    <cellStyle name="SAPBEXHLevel1X 2 2 2 28" xfId="52190"/>
    <cellStyle name="SAPBEXHLevel1X 2 2 2 29" xfId="52191"/>
    <cellStyle name="SAPBEXHLevel1X 2 2 2 3" xfId="52192"/>
    <cellStyle name="SAPBEXHLevel1X 2 2 2 4" xfId="52193"/>
    <cellStyle name="SAPBEXHLevel1X 2 2 2 5" xfId="52194"/>
    <cellStyle name="SAPBEXHLevel1X 2 2 2 6" xfId="52195"/>
    <cellStyle name="SAPBEXHLevel1X 2 2 2 7" xfId="52196"/>
    <cellStyle name="SAPBEXHLevel1X 2 2 2 8" xfId="52197"/>
    <cellStyle name="SAPBEXHLevel1X 2 2 2 9" xfId="52198"/>
    <cellStyle name="SAPBEXHLevel1X 2 2 20" xfId="52199"/>
    <cellStyle name="SAPBEXHLevel1X 2 2 21" xfId="52200"/>
    <cellStyle name="SAPBEXHLevel1X 2 2 22" xfId="52201"/>
    <cellStyle name="SAPBEXHLevel1X 2 2 23" xfId="52202"/>
    <cellStyle name="SAPBEXHLevel1X 2 2 24" xfId="52203"/>
    <cellStyle name="SAPBEXHLevel1X 2 2 25" xfId="52204"/>
    <cellStyle name="SAPBEXHLevel1X 2 2 26" xfId="52205"/>
    <cellStyle name="SAPBEXHLevel1X 2 2 27" xfId="52206"/>
    <cellStyle name="SAPBEXHLevel1X 2 2 28" xfId="52207"/>
    <cellStyle name="SAPBEXHLevel1X 2 2 29" xfId="52208"/>
    <cellStyle name="SAPBEXHLevel1X 2 2 3" xfId="52209"/>
    <cellStyle name="SAPBEXHLevel1X 2 2 30" xfId="52210"/>
    <cellStyle name="SAPBEXHLevel1X 2 2 4" xfId="52211"/>
    <cellStyle name="SAPBEXHLevel1X 2 2 5" xfId="52212"/>
    <cellStyle name="SAPBEXHLevel1X 2 2 6" xfId="52213"/>
    <cellStyle name="SAPBEXHLevel1X 2 2 7" xfId="52214"/>
    <cellStyle name="SAPBEXHLevel1X 2 2 8" xfId="52215"/>
    <cellStyle name="SAPBEXHLevel1X 2 2 9" xfId="52216"/>
    <cellStyle name="SAPBEXHLevel1X 2 20" xfId="52217"/>
    <cellStyle name="SAPBEXHLevel1X 2 21" xfId="52218"/>
    <cellStyle name="SAPBEXHLevel1X 2 22" xfId="52219"/>
    <cellStyle name="SAPBEXHLevel1X 2 23" xfId="52220"/>
    <cellStyle name="SAPBEXHLevel1X 2 24" xfId="52221"/>
    <cellStyle name="SAPBEXHLevel1X 2 25" xfId="52222"/>
    <cellStyle name="SAPBEXHLevel1X 2 26" xfId="52223"/>
    <cellStyle name="SAPBEXHLevel1X 2 27" xfId="52224"/>
    <cellStyle name="SAPBEXHLevel1X 2 28" xfId="52225"/>
    <cellStyle name="SAPBEXHLevel1X 2 29" xfId="52226"/>
    <cellStyle name="SAPBEXHLevel1X 2 3" xfId="52227"/>
    <cellStyle name="SAPBEXHLevel1X 2 3 10" xfId="52228"/>
    <cellStyle name="SAPBEXHLevel1X 2 3 11" xfId="52229"/>
    <cellStyle name="SAPBEXHLevel1X 2 3 12" xfId="52230"/>
    <cellStyle name="SAPBEXHLevel1X 2 3 13" xfId="52231"/>
    <cellStyle name="SAPBEXHLevel1X 2 3 14" xfId="52232"/>
    <cellStyle name="SAPBEXHLevel1X 2 3 15" xfId="52233"/>
    <cellStyle name="SAPBEXHLevel1X 2 3 16" xfId="52234"/>
    <cellStyle name="SAPBEXHLevel1X 2 3 17" xfId="52235"/>
    <cellStyle name="SAPBEXHLevel1X 2 3 18" xfId="52236"/>
    <cellStyle name="SAPBEXHLevel1X 2 3 19" xfId="52237"/>
    <cellStyle name="SAPBEXHLevel1X 2 3 2" xfId="52238"/>
    <cellStyle name="SAPBEXHLevel1X 2 3 20" xfId="52239"/>
    <cellStyle name="SAPBEXHLevel1X 2 3 21" xfId="52240"/>
    <cellStyle name="SAPBEXHLevel1X 2 3 22" xfId="52241"/>
    <cellStyle name="SAPBEXHLevel1X 2 3 23" xfId="52242"/>
    <cellStyle name="SAPBEXHLevel1X 2 3 24" xfId="52243"/>
    <cellStyle name="SAPBEXHLevel1X 2 3 25" xfId="52244"/>
    <cellStyle name="SAPBEXHLevel1X 2 3 26" xfId="52245"/>
    <cellStyle name="SAPBEXHLevel1X 2 3 27" xfId="52246"/>
    <cellStyle name="SAPBEXHLevel1X 2 3 28" xfId="52247"/>
    <cellStyle name="SAPBEXHLevel1X 2 3 29" xfId="52248"/>
    <cellStyle name="SAPBEXHLevel1X 2 3 3" xfId="52249"/>
    <cellStyle name="SAPBEXHLevel1X 2 3 4" xfId="52250"/>
    <cellStyle name="SAPBEXHLevel1X 2 3 5" xfId="52251"/>
    <cellStyle name="SAPBEXHLevel1X 2 3 6" xfId="52252"/>
    <cellStyle name="SAPBEXHLevel1X 2 3 7" xfId="52253"/>
    <cellStyle name="SAPBEXHLevel1X 2 3 8" xfId="52254"/>
    <cellStyle name="SAPBEXHLevel1X 2 3 9" xfId="52255"/>
    <cellStyle name="SAPBEXHLevel1X 2 30" xfId="52256"/>
    <cellStyle name="SAPBEXHLevel1X 2 31" xfId="52257"/>
    <cellStyle name="SAPBEXHLevel1X 2 4" xfId="52258"/>
    <cellStyle name="SAPBEXHLevel1X 2 5" xfId="52259"/>
    <cellStyle name="SAPBEXHLevel1X 2 6" xfId="52260"/>
    <cellStyle name="SAPBEXHLevel1X 2 7" xfId="52261"/>
    <cellStyle name="SAPBEXHLevel1X 2 8" xfId="52262"/>
    <cellStyle name="SAPBEXHLevel1X 2 9" xfId="52263"/>
    <cellStyle name="SAPBEXHLevel1X 20" xfId="52264"/>
    <cellStyle name="SAPBEXHLevel1X 20 10" xfId="52265"/>
    <cellStyle name="SAPBEXHLevel1X 20 11" xfId="52266"/>
    <cellStyle name="SAPBEXHLevel1X 20 12" xfId="52267"/>
    <cellStyle name="SAPBEXHLevel1X 20 13" xfId="52268"/>
    <cellStyle name="SAPBEXHLevel1X 20 14" xfId="52269"/>
    <cellStyle name="SAPBEXHLevel1X 20 15" xfId="52270"/>
    <cellStyle name="SAPBEXHLevel1X 20 16" xfId="52271"/>
    <cellStyle name="SAPBEXHLevel1X 20 17" xfId="52272"/>
    <cellStyle name="SAPBEXHLevel1X 20 18" xfId="52273"/>
    <cellStyle name="SAPBEXHLevel1X 20 19" xfId="52274"/>
    <cellStyle name="SAPBEXHLevel1X 20 2" xfId="52275"/>
    <cellStyle name="SAPBEXHLevel1X 20 20" xfId="52276"/>
    <cellStyle name="SAPBEXHLevel1X 20 21" xfId="52277"/>
    <cellStyle name="SAPBEXHLevel1X 20 22" xfId="52278"/>
    <cellStyle name="SAPBEXHLevel1X 20 23" xfId="52279"/>
    <cellStyle name="SAPBEXHLevel1X 20 24" xfId="52280"/>
    <cellStyle name="SAPBEXHLevel1X 20 25" xfId="52281"/>
    <cellStyle name="SAPBEXHLevel1X 20 26" xfId="52282"/>
    <cellStyle name="SAPBEXHLevel1X 20 27" xfId="52283"/>
    <cellStyle name="SAPBEXHLevel1X 20 28" xfId="52284"/>
    <cellStyle name="SAPBEXHLevel1X 20 29" xfId="52285"/>
    <cellStyle name="SAPBEXHLevel1X 20 3" xfId="52286"/>
    <cellStyle name="SAPBEXHLevel1X 20 4" xfId="52287"/>
    <cellStyle name="SAPBEXHLevel1X 20 5" xfId="52288"/>
    <cellStyle name="SAPBEXHLevel1X 20 6" xfId="52289"/>
    <cellStyle name="SAPBEXHLevel1X 20 7" xfId="52290"/>
    <cellStyle name="SAPBEXHLevel1X 20 8" xfId="52291"/>
    <cellStyle name="SAPBEXHLevel1X 20 9" xfId="52292"/>
    <cellStyle name="SAPBEXHLevel1X 21" xfId="52293"/>
    <cellStyle name="SAPBEXHLevel1X 21 10" xfId="52294"/>
    <cellStyle name="SAPBEXHLevel1X 21 11" xfId="52295"/>
    <cellStyle name="SAPBEXHLevel1X 21 12" xfId="52296"/>
    <cellStyle name="SAPBEXHLevel1X 21 13" xfId="52297"/>
    <cellStyle name="SAPBEXHLevel1X 21 14" xfId="52298"/>
    <cellStyle name="SAPBEXHLevel1X 21 15" xfId="52299"/>
    <cellStyle name="SAPBEXHLevel1X 21 16" xfId="52300"/>
    <cellStyle name="SAPBEXHLevel1X 21 17" xfId="52301"/>
    <cellStyle name="SAPBEXHLevel1X 21 18" xfId="52302"/>
    <cellStyle name="SAPBEXHLevel1X 21 19" xfId="52303"/>
    <cellStyle name="SAPBEXHLevel1X 21 2" xfId="52304"/>
    <cellStyle name="SAPBEXHLevel1X 21 20" xfId="52305"/>
    <cellStyle name="SAPBEXHLevel1X 21 21" xfId="52306"/>
    <cellStyle name="SAPBEXHLevel1X 21 22" xfId="52307"/>
    <cellStyle name="SAPBEXHLevel1X 21 23" xfId="52308"/>
    <cellStyle name="SAPBEXHLevel1X 21 24" xfId="52309"/>
    <cellStyle name="SAPBEXHLevel1X 21 25" xfId="52310"/>
    <cellStyle name="SAPBEXHLevel1X 21 26" xfId="52311"/>
    <cellStyle name="SAPBEXHLevel1X 21 27" xfId="52312"/>
    <cellStyle name="SAPBEXHLevel1X 21 28" xfId="52313"/>
    <cellStyle name="SAPBEXHLevel1X 21 29" xfId="52314"/>
    <cellStyle name="SAPBEXHLevel1X 21 3" xfId="52315"/>
    <cellStyle name="SAPBEXHLevel1X 21 4" xfId="52316"/>
    <cellStyle name="SAPBEXHLevel1X 21 5" xfId="52317"/>
    <cellStyle name="SAPBEXHLevel1X 21 6" xfId="52318"/>
    <cellStyle name="SAPBEXHLevel1X 21 7" xfId="52319"/>
    <cellStyle name="SAPBEXHLevel1X 21 8" xfId="52320"/>
    <cellStyle name="SAPBEXHLevel1X 21 9" xfId="52321"/>
    <cellStyle name="SAPBEXHLevel1X 22" xfId="52322"/>
    <cellStyle name="SAPBEXHLevel1X 22 10" xfId="52323"/>
    <cellStyle name="SAPBEXHLevel1X 22 11" xfId="52324"/>
    <cellStyle name="SAPBEXHLevel1X 22 12" xfId="52325"/>
    <cellStyle name="SAPBEXHLevel1X 22 13" xfId="52326"/>
    <cellStyle name="SAPBEXHLevel1X 22 14" xfId="52327"/>
    <cellStyle name="SAPBEXHLevel1X 22 15" xfId="52328"/>
    <cellStyle name="SAPBEXHLevel1X 22 16" xfId="52329"/>
    <cellStyle name="SAPBEXHLevel1X 22 17" xfId="52330"/>
    <cellStyle name="SAPBEXHLevel1X 22 18" xfId="52331"/>
    <cellStyle name="SAPBEXHLevel1X 22 19" xfId="52332"/>
    <cellStyle name="SAPBEXHLevel1X 22 2" xfId="52333"/>
    <cellStyle name="SAPBEXHLevel1X 22 20" xfId="52334"/>
    <cellStyle name="SAPBEXHLevel1X 22 21" xfId="52335"/>
    <cellStyle name="SAPBEXHLevel1X 22 22" xfId="52336"/>
    <cellStyle name="SAPBEXHLevel1X 22 23" xfId="52337"/>
    <cellStyle name="SAPBEXHLevel1X 22 24" xfId="52338"/>
    <cellStyle name="SAPBEXHLevel1X 22 25" xfId="52339"/>
    <cellStyle name="SAPBEXHLevel1X 22 26" xfId="52340"/>
    <cellStyle name="SAPBEXHLevel1X 22 27" xfId="52341"/>
    <cellStyle name="SAPBEXHLevel1X 22 28" xfId="52342"/>
    <cellStyle name="SAPBEXHLevel1X 22 29" xfId="52343"/>
    <cellStyle name="SAPBEXHLevel1X 22 3" xfId="52344"/>
    <cellStyle name="SAPBEXHLevel1X 22 4" xfId="52345"/>
    <cellStyle name="SAPBEXHLevel1X 22 5" xfId="52346"/>
    <cellStyle name="SAPBEXHLevel1X 22 6" xfId="52347"/>
    <cellStyle name="SAPBEXHLevel1X 22 7" xfId="52348"/>
    <cellStyle name="SAPBEXHLevel1X 22 8" xfId="52349"/>
    <cellStyle name="SAPBEXHLevel1X 22 9" xfId="52350"/>
    <cellStyle name="SAPBEXHLevel1X 23" xfId="52351"/>
    <cellStyle name="SAPBEXHLevel1X 23 10" xfId="52352"/>
    <cellStyle name="SAPBEXHLevel1X 23 11" xfId="52353"/>
    <cellStyle name="SAPBEXHLevel1X 23 12" xfId="52354"/>
    <cellStyle name="SAPBEXHLevel1X 23 13" xfId="52355"/>
    <cellStyle name="SAPBEXHLevel1X 23 14" xfId="52356"/>
    <cellStyle name="SAPBEXHLevel1X 23 15" xfId="52357"/>
    <cellStyle name="SAPBEXHLevel1X 23 16" xfId="52358"/>
    <cellStyle name="SAPBEXHLevel1X 23 17" xfId="52359"/>
    <cellStyle name="SAPBEXHLevel1X 23 18" xfId="52360"/>
    <cellStyle name="SAPBEXHLevel1X 23 19" xfId="52361"/>
    <cellStyle name="SAPBEXHLevel1X 23 2" xfId="52362"/>
    <cellStyle name="SAPBEXHLevel1X 23 20" xfId="52363"/>
    <cellStyle name="SAPBEXHLevel1X 23 21" xfId="52364"/>
    <cellStyle name="SAPBEXHLevel1X 23 22" xfId="52365"/>
    <cellStyle name="SAPBEXHLevel1X 23 23" xfId="52366"/>
    <cellStyle name="SAPBEXHLevel1X 23 24" xfId="52367"/>
    <cellStyle name="SAPBEXHLevel1X 23 25" xfId="52368"/>
    <cellStyle name="SAPBEXHLevel1X 23 26" xfId="52369"/>
    <cellStyle name="SAPBEXHLevel1X 23 27" xfId="52370"/>
    <cellStyle name="SAPBEXHLevel1X 23 28" xfId="52371"/>
    <cellStyle name="SAPBEXHLevel1X 23 29" xfId="52372"/>
    <cellStyle name="SAPBEXHLevel1X 23 3" xfId="52373"/>
    <cellStyle name="SAPBEXHLevel1X 23 4" xfId="52374"/>
    <cellStyle name="SAPBEXHLevel1X 23 5" xfId="52375"/>
    <cellStyle name="SAPBEXHLevel1X 23 6" xfId="52376"/>
    <cellStyle name="SAPBEXHLevel1X 23 7" xfId="52377"/>
    <cellStyle name="SAPBEXHLevel1X 23 8" xfId="52378"/>
    <cellStyle name="SAPBEXHLevel1X 23 9" xfId="52379"/>
    <cellStyle name="SAPBEXHLevel1X 24" xfId="52380"/>
    <cellStyle name="SAPBEXHLevel1X 24 10" xfId="52381"/>
    <cellStyle name="SAPBEXHLevel1X 24 11" xfId="52382"/>
    <cellStyle name="SAPBEXHLevel1X 24 12" xfId="52383"/>
    <cellStyle name="SAPBEXHLevel1X 24 13" xfId="52384"/>
    <cellStyle name="SAPBEXHLevel1X 24 14" xfId="52385"/>
    <cellStyle name="SAPBEXHLevel1X 24 15" xfId="52386"/>
    <cellStyle name="SAPBEXHLevel1X 24 16" xfId="52387"/>
    <cellStyle name="SAPBEXHLevel1X 24 17" xfId="52388"/>
    <cellStyle name="SAPBEXHLevel1X 24 18" xfId="52389"/>
    <cellStyle name="SAPBEXHLevel1X 24 19" xfId="52390"/>
    <cellStyle name="SAPBEXHLevel1X 24 2" xfId="52391"/>
    <cellStyle name="SAPBEXHLevel1X 24 20" xfId="52392"/>
    <cellStyle name="SAPBEXHLevel1X 24 21" xfId="52393"/>
    <cellStyle name="SAPBEXHLevel1X 24 22" xfId="52394"/>
    <cellStyle name="SAPBEXHLevel1X 24 23" xfId="52395"/>
    <cellStyle name="SAPBEXHLevel1X 24 24" xfId="52396"/>
    <cellStyle name="SAPBEXHLevel1X 24 25" xfId="52397"/>
    <cellStyle name="SAPBEXHLevel1X 24 26" xfId="52398"/>
    <cellStyle name="SAPBEXHLevel1X 24 27" xfId="52399"/>
    <cellStyle name="SAPBEXHLevel1X 24 28" xfId="52400"/>
    <cellStyle name="SAPBEXHLevel1X 24 29" xfId="52401"/>
    <cellStyle name="SAPBEXHLevel1X 24 3" xfId="52402"/>
    <cellStyle name="SAPBEXHLevel1X 24 4" xfId="52403"/>
    <cellStyle name="SAPBEXHLevel1X 24 5" xfId="52404"/>
    <cellStyle name="SAPBEXHLevel1X 24 6" xfId="52405"/>
    <cellStyle name="SAPBEXHLevel1X 24 7" xfId="52406"/>
    <cellStyle name="SAPBEXHLevel1X 24 8" xfId="52407"/>
    <cellStyle name="SAPBEXHLevel1X 24 9" xfId="52408"/>
    <cellStyle name="SAPBEXHLevel1X 25" xfId="52409"/>
    <cellStyle name="SAPBEXHLevel1X 26" xfId="52410"/>
    <cellStyle name="SAPBEXHLevel1X 27" xfId="52411"/>
    <cellStyle name="SAPBEXHLevel1X 28" xfId="52412"/>
    <cellStyle name="SAPBEXHLevel1X 29" xfId="52413"/>
    <cellStyle name="SAPBEXHLevel1X 3" xfId="52414"/>
    <cellStyle name="SAPBEXHLevel1X 3 10" xfId="52415"/>
    <cellStyle name="SAPBEXHLevel1X 3 11" xfId="52416"/>
    <cellStyle name="SAPBEXHLevel1X 3 12" xfId="52417"/>
    <cellStyle name="SAPBEXHLevel1X 3 13" xfId="52418"/>
    <cellStyle name="SAPBEXHLevel1X 3 14" xfId="52419"/>
    <cellStyle name="SAPBEXHLevel1X 3 15" xfId="52420"/>
    <cellStyle name="SAPBEXHLevel1X 3 16" xfId="52421"/>
    <cellStyle name="SAPBEXHLevel1X 3 17" xfId="52422"/>
    <cellStyle name="SAPBEXHLevel1X 3 18" xfId="52423"/>
    <cellStyle name="SAPBEXHLevel1X 3 19" xfId="52424"/>
    <cellStyle name="SAPBEXHLevel1X 3 2" xfId="52425"/>
    <cellStyle name="SAPBEXHLevel1X 3 2 10" xfId="52426"/>
    <cellStyle name="SAPBEXHLevel1X 3 2 11" xfId="52427"/>
    <cellStyle name="SAPBEXHLevel1X 3 2 12" xfId="52428"/>
    <cellStyle name="SAPBEXHLevel1X 3 2 13" xfId="52429"/>
    <cellStyle name="SAPBEXHLevel1X 3 2 14" xfId="52430"/>
    <cellStyle name="SAPBEXHLevel1X 3 2 15" xfId="52431"/>
    <cellStyle name="SAPBEXHLevel1X 3 2 16" xfId="52432"/>
    <cellStyle name="SAPBEXHLevel1X 3 2 17" xfId="52433"/>
    <cellStyle name="SAPBEXHLevel1X 3 2 18" xfId="52434"/>
    <cellStyle name="SAPBEXHLevel1X 3 2 19" xfId="52435"/>
    <cellStyle name="SAPBEXHLevel1X 3 2 2" xfId="52436"/>
    <cellStyle name="SAPBEXHLevel1X 3 2 20" xfId="52437"/>
    <cellStyle name="SAPBEXHLevel1X 3 2 21" xfId="52438"/>
    <cellStyle name="SAPBEXHLevel1X 3 2 22" xfId="52439"/>
    <cellStyle name="SAPBEXHLevel1X 3 2 23" xfId="52440"/>
    <cellStyle name="SAPBEXHLevel1X 3 2 24" xfId="52441"/>
    <cellStyle name="SAPBEXHLevel1X 3 2 25" xfId="52442"/>
    <cellStyle name="SAPBEXHLevel1X 3 2 26" xfId="52443"/>
    <cellStyle name="SAPBEXHLevel1X 3 2 27" xfId="52444"/>
    <cellStyle name="SAPBEXHLevel1X 3 2 28" xfId="52445"/>
    <cellStyle name="SAPBEXHLevel1X 3 2 29" xfId="52446"/>
    <cellStyle name="SAPBEXHLevel1X 3 2 3" xfId="52447"/>
    <cellStyle name="SAPBEXHLevel1X 3 2 4" xfId="52448"/>
    <cellStyle name="SAPBEXHLevel1X 3 2 5" xfId="52449"/>
    <cellStyle name="SAPBEXHLevel1X 3 2 6" xfId="52450"/>
    <cellStyle name="SAPBEXHLevel1X 3 2 7" xfId="52451"/>
    <cellStyle name="SAPBEXHLevel1X 3 2 8" xfId="52452"/>
    <cellStyle name="SAPBEXHLevel1X 3 2 9" xfId="52453"/>
    <cellStyle name="SAPBEXHLevel1X 3 20" xfId="52454"/>
    <cellStyle name="SAPBEXHLevel1X 3 21" xfId="52455"/>
    <cellStyle name="SAPBEXHLevel1X 3 22" xfId="52456"/>
    <cellStyle name="SAPBEXHLevel1X 3 23" xfId="52457"/>
    <cellStyle name="SAPBEXHLevel1X 3 24" xfId="52458"/>
    <cellStyle name="SAPBEXHLevel1X 3 25" xfId="52459"/>
    <cellStyle name="SAPBEXHLevel1X 3 26" xfId="52460"/>
    <cellStyle name="SAPBEXHLevel1X 3 27" xfId="52461"/>
    <cellStyle name="SAPBEXHLevel1X 3 28" xfId="52462"/>
    <cellStyle name="SAPBEXHLevel1X 3 29" xfId="52463"/>
    <cellStyle name="SAPBEXHLevel1X 3 3" xfId="52464"/>
    <cellStyle name="SAPBEXHLevel1X 3 3 10" xfId="52465"/>
    <cellStyle name="SAPBEXHLevel1X 3 3 11" xfId="52466"/>
    <cellStyle name="SAPBEXHLevel1X 3 3 12" xfId="52467"/>
    <cellStyle name="SAPBEXHLevel1X 3 3 13" xfId="52468"/>
    <cellStyle name="SAPBEXHLevel1X 3 3 14" xfId="52469"/>
    <cellStyle name="SAPBEXHLevel1X 3 3 15" xfId="52470"/>
    <cellStyle name="SAPBEXHLevel1X 3 3 16" xfId="52471"/>
    <cellStyle name="SAPBEXHLevel1X 3 3 17" xfId="52472"/>
    <cellStyle name="SAPBEXHLevel1X 3 3 18" xfId="52473"/>
    <cellStyle name="SAPBEXHLevel1X 3 3 19" xfId="52474"/>
    <cellStyle name="SAPBEXHLevel1X 3 3 2" xfId="52475"/>
    <cellStyle name="SAPBEXHLevel1X 3 3 20" xfId="52476"/>
    <cellStyle name="SAPBEXHLevel1X 3 3 21" xfId="52477"/>
    <cellStyle name="SAPBEXHLevel1X 3 3 22" xfId="52478"/>
    <cellStyle name="SAPBEXHLevel1X 3 3 23" xfId="52479"/>
    <cellStyle name="SAPBEXHLevel1X 3 3 24" xfId="52480"/>
    <cellStyle name="SAPBEXHLevel1X 3 3 25" xfId="52481"/>
    <cellStyle name="SAPBEXHLevel1X 3 3 26" xfId="52482"/>
    <cellStyle name="SAPBEXHLevel1X 3 3 27" xfId="52483"/>
    <cellStyle name="SAPBEXHLevel1X 3 3 28" xfId="52484"/>
    <cellStyle name="SAPBEXHLevel1X 3 3 29" xfId="52485"/>
    <cellStyle name="SAPBEXHLevel1X 3 3 3" xfId="52486"/>
    <cellStyle name="SAPBEXHLevel1X 3 3 4" xfId="52487"/>
    <cellStyle name="SAPBEXHLevel1X 3 3 5" xfId="52488"/>
    <cellStyle name="SAPBEXHLevel1X 3 3 6" xfId="52489"/>
    <cellStyle name="SAPBEXHLevel1X 3 3 7" xfId="52490"/>
    <cellStyle name="SAPBEXHLevel1X 3 3 8" xfId="52491"/>
    <cellStyle name="SAPBEXHLevel1X 3 3 9" xfId="52492"/>
    <cellStyle name="SAPBEXHLevel1X 3 30" xfId="52493"/>
    <cellStyle name="SAPBEXHLevel1X 3 31" xfId="52494"/>
    <cellStyle name="SAPBEXHLevel1X 3 4" xfId="52495"/>
    <cellStyle name="SAPBEXHLevel1X 3 5" xfId="52496"/>
    <cellStyle name="SAPBEXHLevel1X 3 6" xfId="52497"/>
    <cellStyle name="SAPBEXHLevel1X 3 7" xfId="52498"/>
    <cellStyle name="SAPBEXHLevel1X 3 8" xfId="52499"/>
    <cellStyle name="SAPBEXHLevel1X 3 9" xfId="52500"/>
    <cellStyle name="SAPBEXHLevel1X 30" xfId="52501"/>
    <cellStyle name="SAPBEXHLevel1X 31" xfId="52502"/>
    <cellStyle name="SAPBEXHLevel1X 32" xfId="52503"/>
    <cellStyle name="SAPBEXHLevel1X 33" xfId="52504"/>
    <cellStyle name="SAPBEXHLevel1X 34" xfId="52505"/>
    <cellStyle name="SAPBEXHLevel1X 35" xfId="52506"/>
    <cellStyle name="SAPBEXHLevel1X 36" xfId="52507"/>
    <cellStyle name="SAPBEXHLevel1X 37" xfId="52508"/>
    <cellStyle name="SAPBEXHLevel1X 38" xfId="52509"/>
    <cellStyle name="SAPBEXHLevel1X 39" xfId="52510"/>
    <cellStyle name="SAPBEXHLevel1X 4" xfId="52511"/>
    <cellStyle name="SAPBEXHLevel1X 4 10" xfId="52512"/>
    <cellStyle name="SAPBEXHLevel1X 4 11" xfId="52513"/>
    <cellStyle name="SAPBEXHLevel1X 4 12" xfId="52514"/>
    <cellStyle name="SAPBEXHLevel1X 4 13" xfId="52515"/>
    <cellStyle name="SAPBEXHLevel1X 4 14" xfId="52516"/>
    <cellStyle name="SAPBEXHLevel1X 4 15" xfId="52517"/>
    <cellStyle name="SAPBEXHLevel1X 4 16" xfId="52518"/>
    <cellStyle name="SAPBEXHLevel1X 4 17" xfId="52519"/>
    <cellStyle name="SAPBEXHLevel1X 4 18" xfId="52520"/>
    <cellStyle name="SAPBEXHLevel1X 4 19" xfId="52521"/>
    <cellStyle name="SAPBEXHLevel1X 4 2" xfId="52522"/>
    <cellStyle name="SAPBEXHLevel1X 4 2 10" xfId="52523"/>
    <cellStyle name="SAPBEXHLevel1X 4 2 11" xfId="52524"/>
    <cellStyle name="SAPBEXHLevel1X 4 2 12" xfId="52525"/>
    <cellStyle name="SAPBEXHLevel1X 4 2 13" xfId="52526"/>
    <cellStyle name="SAPBEXHLevel1X 4 2 14" xfId="52527"/>
    <cellStyle name="SAPBEXHLevel1X 4 2 15" xfId="52528"/>
    <cellStyle name="SAPBEXHLevel1X 4 2 16" xfId="52529"/>
    <cellStyle name="SAPBEXHLevel1X 4 2 17" xfId="52530"/>
    <cellStyle name="SAPBEXHLevel1X 4 2 18" xfId="52531"/>
    <cellStyle name="SAPBEXHLevel1X 4 2 19" xfId="52532"/>
    <cellStyle name="SAPBEXHLevel1X 4 2 2" xfId="52533"/>
    <cellStyle name="SAPBEXHLevel1X 4 2 20" xfId="52534"/>
    <cellStyle name="SAPBEXHLevel1X 4 2 21" xfId="52535"/>
    <cellStyle name="SAPBEXHLevel1X 4 2 22" xfId="52536"/>
    <cellStyle name="SAPBEXHLevel1X 4 2 23" xfId="52537"/>
    <cellStyle name="SAPBEXHLevel1X 4 2 24" xfId="52538"/>
    <cellStyle name="SAPBEXHLevel1X 4 2 25" xfId="52539"/>
    <cellStyle name="SAPBEXHLevel1X 4 2 26" xfId="52540"/>
    <cellStyle name="SAPBEXHLevel1X 4 2 27" xfId="52541"/>
    <cellStyle name="SAPBEXHLevel1X 4 2 28" xfId="52542"/>
    <cellStyle name="SAPBEXHLevel1X 4 2 29" xfId="52543"/>
    <cellStyle name="SAPBEXHLevel1X 4 2 3" xfId="52544"/>
    <cellStyle name="SAPBEXHLevel1X 4 2 4" xfId="52545"/>
    <cellStyle name="SAPBEXHLevel1X 4 2 5" xfId="52546"/>
    <cellStyle name="SAPBEXHLevel1X 4 2 6" xfId="52547"/>
    <cellStyle name="SAPBEXHLevel1X 4 2 7" xfId="52548"/>
    <cellStyle name="SAPBEXHLevel1X 4 2 8" xfId="52549"/>
    <cellStyle name="SAPBEXHLevel1X 4 2 9" xfId="52550"/>
    <cellStyle name="SAPBEXHLevel1X 4 20" xfId="52551"/>
    <cellStyle name="SAPBEXHLevel1X 4 21" xfId="52552"/>
    <cellStyle name="SAPBEXHLevel1X 4 22" xfId="52553"/>
    <cellStyle name="SAPBEXHLevel1X 4 23" xfId="52554"/>
    <cellStyle name="SAPBEXHLevel1X 4 24" xfId="52555"/>
    <cellStyle name="SAPBEXHLevel1X 4 25" xfId="52556"/>
    <cellStyle name="SAPBEXHLevel1X 4 26" xfId="52557"/>
    <cellStyle name="SAPBEXHLevel1X 4 27" xfId="52558"/>
    <cellStyle name="SAPBEXHLevel1X 4 28" xfId="52559"/>
    <cellStyle name="SAPBEXHLevel1X 4 29" xfId="52560"/>
    <cellStyle name="SAPBEXHLevel1X 4 3" xfId="52561"/>
    <cellStyle name="SAPBEXHLevel1X 4 3 10" xfId="52562"/>
    <cellStyle name="SAPBEXHLevel1X 4 3 11" xfId="52563"/>
    <cellStyle name="SAPBEXHLevel1X 4 3 12" xfId="52564"/>
    <cellStyle name="SAPBEXHLevel1X 4 3 13" xfId="52565"/>
    <cellStyle name="SAPBEXHLevel1X 4 3 14" xfId="52566"/>
    <cellStyle name="SAPBEXHLevel1X 4 3 15" xfId="52567"/>
    <cellStyle name="SAPBEXHLevel1X 4 3 16" xfId="52568"/>
    <cellStyle name="SAPBEXHLevel1X 4 3 17" xfId="52569"/>
    <cellStyle name="SAPBEXHLevel1X 4 3 18" xfId="52570"/>
    <cellStyle name="SAPBEXHLevel1X 4 3 19" xfId="52571"/>
    <cellStyle name="SAPBEXHLevel1X 4 3 2" xfId="52572"/>
    <cellStyle name="SAPBEXHLevel1X 4 3 20" xfId="52573"/>
    <cellStyle name="SAPBEXHLevel1X 4 3 21" xfId="52574"/>
    <cellStyle name="SAPBEXHLevel1X 4 3 22" xfId="52575"/>
    <cellStyle name="SAPBEXHLevel1X 4 3 23" xfId="52576"/>
    <cellStyle name="SAPBEXHLevel1X 4 3 24" xfId="52577"/>
    <cellStyle name="SAPBEXHLevel1X 4 3 25" xfId="52578"/>
    <cellStyle name="SAPBEXHLevel1X 4 3 26" xfId="52579"/>
    <cellStyle name="SAPBEXHLevel1X 4 3 27" xfId="52580"/>
    <cellStyle name="SAPBEXHLevel1X 4 3 28" xfId="52581"/>
    <cellStyle name="SAPBEXHLevel1X 4 3 29" xfId="52582"/>
    <cellStyle name="SAPBEXHLevel1X 4 3 3" xfId="52583"/>
    <cellStyle name="SAPBEXHLevel1X 4 3 4" xfId="52584"/>
    <cellStyle name="SAPBEXHLevel1X 4 3 5" xfId="52585"/>
    <cellStyle name="SAPBEXHLevel1X 4 3 6" xfId="52586"/>
    <cellStyle name="SAPBEXHLevel1X 4 3 7" xfId="52587"/>
    <cellStyle name="SAPBEXHLevel1X 4 3 8" xfId="52588"/>
    <cellStyle name="SAPBEXHLevel1X 4 3 9" xfId="52589"/>
    <cellStyle name="SAPBEXHLevel1X 4 30" xfId="52590"/>
    <cellStyle name="SAPBEXHLevel1X 4 31" xfId="52591"/>
    <cellStyle name="SAPBEXHLevel1X 4 4" xfId="52592"/>
    <cellStyle name="SAPBEXHLevel1X 4 5" xfId="52593"/>
    <cellStyle name="SAPBEXHLevel1X 4 6" xfId="52594"/>
    <cellStyle name="SAPBEXHLevel1X 4 7" xfId="52595"/>
    <cellStyle name="SAPBEXHLevel1X 4 8" xfId="52596"/>
    <cellStyle name="SAPBEXHLevel1X 4 9" xfId="52597"/>
    <cellStyle name="SAPBEXHLevel1X 40" xfId="52598"/>
    <cellStyle name="SAPBEXHLevel1X 41" xfId="52599"/>
    <cellStyle name="SAPBEXHLevel1X 42" xfId="52600"/>
    <cellStyle name="SAPBEXHLevel1X 43" xfId="52601"/>
    <cellStyle name="SAPBEXHLevel1X 44" xfId="52602"/>
    <cellStyle name="SAPBEXHLevel1X 5" xfId="52603"/>
    <cellStyle name="SAPBEXHLevel1X 5 10" xfId="52604"/>
    <cellStyle name="SAPBEXHLevel1X 5 11" xfId="52605"/>
    <cellStyle name="SAPBEXHLevel1X 5 12" xfId="52606"/>
    <cellStyle name="SAPBEXHLevel1X 5 13" xfId="52607"/>
    <cellStyle name="SAPBEXHLevel1X 5 14" xfId="52608"/>
    <cellStyle name="SAPBEXHLevel1X 5 15" xfId="52609"/>
    <cellStyle name="SAPBEXHLevel1X 5 16" xfId="52610"/>
    <cellStyle name="SAPBEXHLevel1X 5 17" xfId="52611"/>
    <cellStyle name="SAPBEXHLevel1X 5 18" xfId="52612"/>
    <cellStyle name="SAPBEXHLevel1X 5 19" xfId="52613"/>
    <cellStyle name="SAPBEXHLevel1X 5 2" xfId="52614"/>
    <cellStyle name="SAPBEXHLevel1X 5 2 10" xfId="52615"/>
    <cellStyle name="SAPBEXHLevel1X 5 2 11" xfId="52616"/>
    <cellStyle name="SAPBEXHLevel1X 5 2 12" xfId="52617"/>
    <cellStyle name="SAPBEXHLevel1X 5 2 13" xfId="52618"/>
    <cellStyle name="SAPBEXHLevel1X 5 2 14" xfId="52619"/>
    <cellStyle name="SAPBEXHLevel1X 5 2 15" xfId="52620"/>
    <cellStyle name="SAPBEXHLevel1X 5 2 16" xfId="52621"/>
    <cellStyle name="SAPBEXHLevel1X 5 2 17" xfId="52622"/>
    <cellStyle name="SAPBEXHLevel1X 5 2 18" xfId="52623"/>
    <cellStyle name="SAPBEXHLevel1X 5 2 19" xfId="52624"/>
    <cellStyle name="SAPBEXHLevel1X 5 2 2" xfId="52625"/>
    <cellStyle name="SAPBEXHLevel1X 5 2 20" xfId="52626"/>
    <cellStyle name="SAPBEXHLevel1X 5 2 21" xfId="52627"/>
    <cellStyle name="SAPBEXHLevel1X 5 2 22" xfId="52628"/>
    <cellStyle name="SAPBEXHLevel1X 5 2 23" xfId="52629"/>
    <cellStyle name="SAPBEXHLevel1X 5 2 24" xfId="52630"/>
    <cellStyle name="SAPBEXHLevel1X 5 2 25" xfId="52631"/>
    <cellStyle name="SAPBEXHLevel1X 5 2 26" xfId="52632"/>
    <cellStyle name="SAPBEXHLevel1X 5 2 27" xfId="52633"/>
    <cellStyle name="SAPBEXHLevel1X 5 2 28" xfId="52634"/>
    <cellStyle name="SAPBEXHLevel1X 5 2 29" xfId="52635"/>
    <cellStyle name="SAPBEXHLevel1X 5 2 3" xfId="52636"/>
    <cellStyle name="SAPBEXHLevel1X 5 2 4" xfId="52637"/>
    <cellStyle name="SAPBEXHLevel1X 5 2 5" xfId="52638"/>
    <cellStyle name="SAPBEXHLevel1X 5 2 6" xfId="52639"/>
    <cellStyle name="SAPBEXHLevel1X 5 2 7" xfId="52640"/>
    <cellStyle name="SAPBEXHLevel1X 5 2 8" xfId="52641"/>
    <cellStyle name="SAPBEXHLevel1X 5 2 9" xfId="52642"/>
    <cellStyle name="SAPBEXHLevel1X 5 20" xfId="52643"/>
    <cellStyle name="SAPBEXHLevel1X 5 21" xfId="52644"/>
    <cellStyle name="SAPBEXHLevel1X 5 22" xfId="52645"/>
    <cellStyle name="SAPBEXHLevel1X 5 23" xfId="52646"/>
    <cellStyle name="SAPBEXHLevel1X 5 24" xfId="52647"/>
    <cellStyle name="SAPBEXHLevel1X 5 25" xfId="52648"/>
    <cellStyle name="SAPBEXHLevel1X 5 26" xfId="52649"/>
    <cellStyle name="SAPBEXHLevel1X 5 27" xfId="52650"/>
    <cellStyle name="SAPBEXHLevel1X 5 28" xfId="52651"/>
    <cellStyle name="SAPBEXHLevel1X 5 29" xfId="52652"/>
    <cellStyle name="SAPBEXHLevel1X 5 3" xfId="52653"/>
    <cellStyle name="SAPBEXHLevel1X 5 30" xfId="52654"/>
    <cellStyle name="SAPBEXHLevel1X 5 4" xfId="52655"/>
    <cellStyle name="SAPBEXHLevel1X 5 5" xfId="52656"/>
    <cellStyle name="SAPBEXHLevel1X 5 6" xfId="52657"/>
    <cellStyle name="SAPBEXHLevel1X 5 7" xfId="52658"/>
    <cellStyle name="SAPBEXHLevel1X 5 8" xfId="52659"/>
    <cellStyle name="SAPBEXHLevel1X 5 9" xfId="52660"/>
    <cellStyle name="SAPBEXHLevel1X 6" xfId="52661"/>
    <cellStyle name="SAPBEXHLevel1X 6 10" xfId="52662"/>
    <cellStyle name="SAPBEXHLevel1X 6 11" xfId="52663"/>
    <cellStyle name="SAPBEXHLevel1X 6 12" xfId="52664"/>
    <cellStyle name="SAPBEXHLevel1X 6 13" xfId="52665"/>
    <cellStyle name="SAPBEXHLevel1X 6 14" xfId="52666"/>
    <cellStyle name="SAPBEXHLevel1X 6 15" xfId="52667"/>
    <cellStyle name="SAPBEXHLevel1X 6 16" xfId="52668"/>
    <cellStyle name="SAPBEXHLevel1X 6 17" xfId="52669"/>
    <cellStyle name="SAPBEXHLevel1X 6 18" xfId="52670"/>
    <cellStyle name="SAPBEXHLevel1X 6 19" xfId="52671"/>
    <cellStyle name="SAPBEXHLevel1X 6 2" xfId="52672"/>
    <cellStyle name="SAPBEXHLevel1X 6 2 10" xfId="52673"/>
    <cellStyle name="SAPBEXHLevel1X 6 2 11" xfId="52674"/>
    <cellStyle name="SAPBEXHLevel1X 6 2 12" xfId="52675"/>
    <cellStyle name="SAPBEXHLevel1X 6 2 13" xfId="52676"/>
    <cellStyle name="SAPBEXHLevel1X 6 2 14" xfId="52677"/>
    <cellStyle name="SAPBEXHLevel1X 6 2 15" xfId="52678"/>
    <cellStyle name="SAPBEXHLevel1X 6 2 16" xfId="52679"/>
    <cellStyle name="SAPBEXHLevel1X 6 2 17" xfId="52680"/>
    <cellStyle name="SAPBEXHLevel1X 6 2 18" xfId="52681"/>
    <cellStyle name="SAPBEXHLevel1X 6 2 19" xfId="52682"/>
    <cellStyle name="SAPBEXHLevel1X 6 2 2" xfId="52683"/>
    <cellStyle name="SAPBEXHLevel1X 6 2 20" xfId="52684"/>
    <cellStyle name="SAPBEXHLevel1X 6 2 21" xfId="52685"/>
    <cellStyle name="SAPBEXHLevel1X 6 2 22" xfId="52686"/>
    <cellStyle name="SAPBEXHLevel1X 6 2 23" xfId="52687"/>
    <cellStyle name="SAPBEXHLevel1X 6 2 24" xfId="52688"/>
    <cellStyle name="SAPBEXHLevel1X 6 2 25" xfId="52689"/>
    <cellStyle name="SAPBEXHLevel1X 6 2 26" xfId="52690"/>
    <cellStyle name="SAPBEXHLevel1X 6 2 27" xfId="52691"/>
    <cellStyle name="SAPBEXHLevel1X 6 2 28" xfId="52692"/>
    <cellStyle name="SAPBEXHLevel1X 6 2 29" xfId="52693"/>
    <cellStyle name="SAPBEXHLevel1X 6 2 3" xfId="52694"/>
    <cellStyle name="SAPBEXHLevel1X 6 2 4" xfId="52695"/>
    <cellStyle name="SAPBEXHLevel1X 6 2 5" xfId="52696"/>
    <cellStyle name="SAPBEXHLevel1X 6 2 6" xfId="52697"/>
    <cellStyle name="SAPBEXHLevel1X 6 2 7" xfId="52698"/>
    <cellStyle name="SAPBEXHLevel1X 6 2 8" xfId="52699"/>
    <cellStyle name="SAPBEXHLevel1X 6 2 9" xfId="52700"/>
    <cellStyle name="SAPBEXHLevel1X 6 20" xfId="52701"/>
    <cellStyle name="SAPBEXHLevel1X 6 21" xfId="52702"/>
    <cellStyle name="SAPBEXHLevel1X 6 22" xfId="52703"/>
    <cellStyle name="SAPBEXHLevel1X 6 23" xfId="52704"/>
    <cellStyle name="SAPBEXHLevel1X 6 24" xfId="52705"/>
    <cellStyle name="SAPBEXHLevel1X 6 25" xfId="52706"/>
    <cellStyle name="SAPBEXHLevel1X 6 26" xfId="52707"/>
    <cellStyle name="SAPBEXHLevel1X 6 27" xfId="52708"/>
    <cellStyle name="SAPBEXHLevel1X 6 28" xfId="52709"/>
    <cellStyle name="SAPBEXHLevel1X 6 29" xfId="52710"/>
    <cellStyle name="SAPBEXHLevel1X 6 3" xfId="52711"/>
    <cellStyle name="SAPBEXHLevel1X 6 30" xfId="52712"/>
    <cellStyle name="SAPBEXHLevel1X 6 4" xfId="52713"/>
    <cellStyle name="SAPBEXHLevel1X 6 5" xfId="52714"/>
    <cellStyle name="SAPBEXHLevel1X 6 6" xfId="52715"/>
    <cellStyle name="SAPBEXHLevel1X 6 7" xfId="52716"/>
    <cellStyle name="SAPBEXHLevel1X 6 8" xfId="52717"/>
    <cellStyle name="SAPBEXHLevel1X 6 9" xfId="52718"/>
    <cellStyle name="SAPBEXHLevel1X 7" xfId="52719"/>
    <cellStyle name="SAPBEXHLevel1X 7 10" xfId="52720"/>
    <cellStyle name="SAPBEXHLevel1X 7 11" xfId="52721"/>
    <cellStyle name="SAPBEXHLevel1X 7 12" xfId="52722"/>
    <cellStyle name="SAPBEXHLevel1X 7 13" xfId="52723"/>
    <cellStyle name="SAPBEXHLevel1X 7 14" xfId="52724"/>
    <cellStyle name="SAPBEXHLevel1X 7 15" xfId="52725"/>
    <cellStyle name="SAPBEXHLevel1X 7 16" xfId="52726"/>
    <cellStyle name="SAPBEXHLevel1X 7 17" xfId="52727"/>
    <cellStyle name="SAPBEXHLevel1X 7 18" xfId="52728"/>
    <cellStyle name="SAPBEXHLevel1X 7 19" xfId="52729"/>
    <cellStyle name="SAPBEXHLevel1X 7 2" xfId="52730"/>
    <cellStyle name="SAPBEXHLevel1X 7 2 10" xfId="52731"/>
    <cellStyle name="SAPBEXHLevel1X 7 2 11" xfId="52732"/>
    <cellStyle name="SAPBEXHLevel1X 7 2 12" xfId="52733"/>
    <cellStyle name="SAPBEXHLevel1X 7 2 13" xfId="52734"/>
    <cellStyle name="SAPBEXHLevel1X 7 2 14" xfId="52735"/>
    <cellStyle name="SAPBEXHLevel1X 7 2 15" xfId="52736"/>
    <cellStyle name="SAPBEXHLevel1X 7 2 16" xfId="52737"/>
    <cellStyle name="SAPBEXHLevel1X 7 2 17" xfId="52738"/>
    <cellStyle name="SAPBEXHLevel1X 7 2 18" xfId="52739"/>
    <cellStyle name="SAPBEXHLevel1X 7 2 19" xfId="52740"/>
    <cellStyle name="SAPBEXHLevel1X 7 2 2" xfId="52741"/>
    <cellStyle name="SAPBEXHLevel1X 7 2 20" xfId="52742"/>
    <cellStyle name="SAPBEXHLevel1X 7 2 21" xfId="52743"/>
    <cellStyle name="SAPBEXHLevel1X 7 2 22" xfId="52744"/>
    <cellStyle name="SAPBEXHLevel1X 7 2 23" xfId="52745"/>
    <cellStyle name="SAPBEXHLevel1X 7 2 24" xfId="52746"/>
    <cellStyle name="SAPBEXHLevel1X 7 2 25" xfId="52747"/>
    <cellStyle name="SAPBEXHLevel1X 7 2 26" xfId="52748"/>
    <cellStyle name="SAPBEXHLevel1X 7 2 27" xfId="52749"/>
    <cellStyle name="SAPBEXHLevel1X 7 2 28" xfId="52750"/>
    <cellStyle name="SAPBEXHLevel1X 7 2 29" xfId="52751"/>
    <cellStyle name="SAPBEXHLevel1X 7 2 3" xfId="52752"/>
    <cellStyle name="SAPBEXHLevel1X 7 2 4" xfId="52753"/>
    <cellStyle name="SAPBEXHLevel1X 7 2 5" xfId="52754"/>
    <cellStyle name="SAPBEXHLevel1X 7 2 6" xfId="52755"/>
    <cellStyle name="SAPBEXHLevel1X 7 2 7" xfId="52756"/>
    <cellStyle name="SAPBEXHLevel1X 7 2 8" xfId="52757"/>
    <cellStyle name="SAPBEXHLevel1X 7 2 9" xfId="52758"/>
    <cellStyle name="SAPBEXHLevel1X 7 20" xfId="52759"/>
    <cellStyle name="SAPBEXHLevel1X 7 21" xfId="52760"/>
    <cellStyle name="SAPBEXHLevel1X 7 22" xfId="52761"/>
    <cellStyle name="SAPBEXHLevel1X 7 23" xfId="52762"/>
    <cellStyle name="SAPBEXHLevel1X 7 24" xfId="52763"/>
    <cellStyle name="SAPBEXHLevel1X 7 25" xfId="52764"/>
    <cellStyle name="SAPBEXHLevel1X 7 26" xfId="52765"/>
    <cellStyle name="SAPBEXHLevel1X 7 27" xfId="52766"/>
    <cellStyle name="SAPBEXHLevel1X 7 28" xfId="52767"/>
    <cellStyle name="SAPBEXHLevel1X 7 29" xfId="52768"/>
    <cellStyle name="SAPBEXHLevel1X 7 3" xfId="52769"/>
    <cellStyle name="SAPBEXHLevel1X 7 30" xfId="52770"/>
    <cellStyle name="SAPBEXHLevel1X 7 4" xfId="52771"/>
    <cellStyle name="SAPBEXHLevel1X 7 5" xfId="52772"/>
    <cellStyle name="SAPBEXHLevel1X 7 6" xfId="52773"/>
    <cellStyle name="SAPBEXHLevel1X 7 7" xfId="52774"/>
    <cellStyle name="SAPBEXHLevel1X 7 8" xfId="52775"/>
    <cellStyle name="SAPBEXHLevel1X 7 9" xfId="52776"/>
    <cellStyle name="SAPBEXHLevel1X 8" xfId="52777"/>
    <cellStyle name="SAPBEXHLevel1X 8 10" xfId="52778"/>
    <cellStyle name="SAPBEXHLevel1X 8 11" xfId="52779"/>
    <cellStyle name="SAPBEXHLevel1X 8 12" xfId="52780"/>
    <cellStyle name="SAPBEXHLevel1X 8 13" xfId="52781"/>
    <cellStyle name="SAPBEXHLevel1X 8 14" xfId="52782"/>
    <cellStyle name="SAPBEXHLevel1X 8 15" xfId="52783"/>
    <cellStyle name="SAPBEXHLevel1X 8 16" xfId="52784"/>
    <cellStyle name="SAPBEXHLevel1X 8 17" xfId="52785"/>
    <cellStyle name="SAPBEXHLevel1X 8 18" xfId="52786"/>
    <cellStyle name="SAPBEXHLevel1X 8 19" xfId="52787"/>
    <cellStyle name="SAPBEXHLevel1X 8 2" xfId="52788"/>
    <cellStyle name="SAPBEXHLevel1X 8 2 10" xfId="52789"/>
    <cellStyle name="SAPBEXHLevel1X 8 2 11" xfId="52790"/>
    <cellStyle name="SAPBEXHLevel1X 8 2 12" xfId="52791"/>
    <cellStyle name="SAPBEXHLevel1X 8 2 13" xfId="52792"/>
    <cellStyle name="SAPBEXHLevel1X 8 2 14" xfId="52793"/>
    <cellStyle name="SAPBEXHLevel1X 8 2 15" xfId="52794"/>
    <cellStyle name="SAPBEXHLevel1X 8 2 16" xfId="52795"/>
    <cellStyle name="SAPBEXHLevel1X 8 2 17" xfId="52796"/>
    <cellStyle name="SAPBEXHLevel1X 8 2 18" xfId="52797"/>
    <cellStyle name="SAPBEXHLevel1X 8 2 19" xfId="52798"/>
    <cellStyle name="SAPBEXHLevel1X 8 2 2" xfId="52799"/>
    <cellStyle name="SAPBEXHLevel1X 8 2 20" xfId="52800"/>
    <cellStyle name="SAPBEXHLevel1X 8 2 21" xfId="52801"/>
    <cellStyle name="SAPBEXHLevel1X 8 2 22" xfId="52802"/>
    <cellStyle name="SAPBEXHLevel1X 8 2 23" xfId="52803"/>
    <cellStyle name="SAPBEXHLevel1X 8 2 24" xfId="52804"/>
    <cellStyle name="SAPBEXHLevel1X 8 2 25" xfId="52805"/>
    <cellStyle name="SAPBEXHLevel1X 8 2 26" xfId="52806"/>
    <cellStyle name="SAPBEXHLevel1X 8 2 27" xfId="52807"/>
    <cellStyle name="SAPBEXHLevel1X 8 2 28" xfId="52808"/>
    <cellStyle name="SAPBEXHLevel1X 8 2 29" xfId="52809"/>
    <cellStyle name="SAPBEXHLevel1X 8 2 3" xfId="52810"/>
    <cellStyle name="SAPBEXHLevel1X 8 2 4" xfId="52811"/>
    <cellStyle name="SAPBEXHLevel1X 8 2 5" xfId="52812"/>
    <cellStyle name="SAPBEXHLevel1X 8 2 6" xfId="52813"/>
    <cellStyle name="SAPBEXHLevel1X 8 2 7" xfId="52814"/>
    <cellStyle name="SAPBEXHLevel1X 8 2 8" xfId="52815"/>
    <cellStyle name="SAPBEXHLevel1X 8 2 9" xfId="52816"/>
    <cellStyle name="SAPBEXHLevel1X 8 20" xfId="52817"/>
    <cellStyle name="SAPBEXHLevel1X 8 21" xfId="52818"/>
    <cellStyle name="SAPBEXHLevel1X 8 22" xfId="52819"/>
    <cellStyle name="SAPBEXHLevel1X 8 23" xfId="52820"/>
    <cellStyle name="SAPBEXHLevel1X 8 24" xfId="52821"/>
    <cellStyle name="SAPBEXHLevel1X 8 25" xfId="52822"/>
    <cellStyle name="SAPBEXHLevel1X 8 26" xfId="52823"/>
    <cellStyle name="SAPBEXHLevel1X 8 27" xfId="52824"/>
    <cellStyle name="SAPBEXHLevel1X 8 28" xfId="52825"/>
    <cellStyle name="SAPBEXHLevel1X 8 29" xfId="52826"/>
    <cellStyle name="SAPBEXHLevel1X 8 3" xfId="52827"/>
    <cellStyle name="SAPBEXHLevel1X 8 30" xfId="52828"/>
    <cellStyle name="SAPBEXHLevel1X 8 4" xfId="52829"/>
    <cellStyle name="SAPBEXHLevel1X 8 5" xfId="52830"/>
    <cellStyle name="SAPBEXHLevel1X 8 6" xfId="52831"/>
    <cellStyle name="SAPBEXHLevel1X 8 7" xfId="52832"/>
    <cellStyle name="SAPBEXHLevel1X 8 8" xfId="52833"/>
    <cellStyle name="SAPBEXHLevel1X 8 9" xfId="52834"/>
    <cellStyle name="SAPBEXHLevel1X 9" xfId="52835"/>
    <cellStyle name="SAPBEXHLevel1X 9 10" xfId="52836"/>
    <cellStyle name="SAPBEXHLevel1X 9 11" xfId="52837"/>
    <cellStyle name="SAPBEXHLevel1X 9 12" xfId="52838"/>
    <cellStyle name="SAPBEXHLevel1X 9 13" xfId="52839"/>
    <cellStyle name="SAPBEXHLevel1X 9 14" xfId="52840"/>
    <cellStyle name="SAPBEXHLevel1X 9 15" xfId="52841"/>
    <cellStyle name="SAPBEXHLevel1X 9 16" xfId="52842"/>
    <cellStyle name="SAPBEXHLevel1X 9 17" xfId="52843"/>
    <cellStyle name="SAPBEXHLevel1X 9 18" xfId="52844"/>
    <cellStyle name="SAPBEXHLevel1X 9 19" xfId="52845"/>
    <cellStyle name="SAPBEXHLevel1X 9 2" xfId="52846"/>
    <cellStyle name="SAPBEXHLevel1X 9 2 10" xfId="52847"/>
    <cellStyle name="SAPBEXHLevel1X 9 2 11" xfId="52848"/>
    <cellStyle name="SAPBEXHLevel1X 9 2 12" xfId="52849"/>
    <cellStyle name="SAPBEXHLevel1X 9 2 13" xfId="52850"/>
    <cellStyle name="SAPBEXHLevel1X 9 2 14" xfId="52851"/>
    <cellStyle name="SAPBEXHLevel1X 9 2 15" xfId="52852"/>
    <cellStyle name="SAPBEXHLevel1X 9 2 16" xfId="52853"/>
    <cellStyle name="SAPBEXHLevel1X 9 2 17" xfId="52854"/>
    <cellStyle name="SAPBEXHLevel1X 9 2 18" xfId="52855"/>
    <cellStyle name="SAPBEXHLevel1X 9 2 19" xfId="52856"/>
    <cellStyle name="SAPBEXHLevel1X 9 2 2" xfId="52857"/>
    <cellStyle name="SAPBEXHLevel1X 9 2 20" xfId="52858"/>
    <cellStyle name="SAPBEXHLevel1X 9 2 21" xfId="52859"/>
    <cellStyle name="SAPBEXHLevel1X 9 2 22" xfId="52860"/>
    <cellStyle name="SAPBEXHLevel1X 9 2 23" xfId="52861"/>
    <cellStyle name="SAPBEXHLevel1X 9 2 24" xfId="52862"/>
    <cellStyle name="SAPBEXHLevel1X 9 2 25" xfId="52863"/>
    <cellStyle name="SAPBEXHLevel1X 9 2 26" xfId="52864"/>
    <cellStyle name="SAPBEXHLevel1X 9 2 27" xfId="52865"/>
    <cellStyle name="SAPBEXHLevel1X 9 2 28" xfId="52866"/>
    <cellStyle name="SAPBEXHLevel1X 9 2 29" xfId="52867"/>
    <cellStyle name="SAPBEXHLevel1X 9 2 3" xfId="52868"/>
    <cellStyle name="SAPBEXHLevel1X 9 2 4" xfId="52869"/>
    <cellStyle name="SAPBEXHLevel1X 9 2 5" xfId="52870"/>
    <cellStyle name="SAPBEXHLevel1X 9 2 6" xfId="52871"/>
    <cellStyle name="SAPBEXHLevel1X 9 2 7" xfId="52872"/>
    <cellStyle name="SAPBEXHLevel1X 9 2 8" xfId="52873"/>
    <cellStyle name="SAPBEXHLevel1X 9 2 9" xfId="52874"/>
    <cellStyle name="SAPBEXHLevel1X 9 20" xfId="52875"/>
    <cellStyle name="SAPBEXHLevel1X 9 21" xfId="52876"/>
    <cellStyle name="SAPBEXHLevel1X 9 22" xfId="52877"/>
    <cellStyle name="SAPBEXHLevel1X 9 23" xfId="52878"/>
    <cellStyle name="SAPBEXHLevel1X 9 24" xfId="52879"/>
    <cellStyle name="SAPBEXHLevel1X 9 25" xfId="52880"/>
    <cellStyle name="SAPBEXHLevel1X 9 26" xfId="52881"/>
    <cellStyle name="SAPBEXHLevel1X 9 27" xfId="52882"/>
    <cellStyle name="SAPBEXHLevel1X 9 28" xfId="52883"/>
    <cellStyle name="SAPBEXHLevel1X 9 29" xfId="52884"/>
    <cellStyle name="SAPBEXHLevel1X 9 3" xfId="52885"/>
    <cellStyle name="SAPBEXHLevel1X 9 30" xfId="52886"/>
    <cellStyle name="SAPBEXHLevel1X 9 4" xfId="52887"/>
    <cellStyle name="SAPBEXHLevel1X 9 5" xfId="52888"/>
    <cellStyle name="SAPBEXHLevel1X 9 6" xfId="52889"/>
    <cellStyle name="SAPBEXHLevel1X 9 7" xfId="52890"/>
    <cellStyle name="SAPBEXHLevel1X 9 8" xfId="52891"/>
    <cellStyle name="SAPBEXHLevel1X 9 9" xfId="52892"/>
    <cellStyle name="SAPBEXHLevel2" xfId="52893"/>
    <cellStyle name="SAPBEXHLevel2 10" xfId="52894"/>
    <cellStyle name="SAPBEXHLevel2 10 10" xfId="52895"/>
    <cellStyle name="SAPBEXHLevel2 10 11" xfId="52896"/>
    <cellStyle name="SAPBEXHLevel2 10 12" xfId="52897"/>
    <cellStyle name="SAPBEXHLevel2 10 13" xfId="52898"/>
    <cellStyle name="SAPBEXHLevel2 10 14" xfId="52899"/>
    <cellStyle name="SAPBEXHLevel2 10 15" xfId="52900"/>
    <cellStyle name="SAPBEXHLevel2 10 16" xfId="52901"/>
    <cellStyle name="SAPBEXHLevel2 10 17" xfId="52902"/>
    <cellStyle name="SAPBEXHLevel2 10 18" xfId="52903"/>
    <cellStyle name="SAPBEXHLevel2 10 19" xfId="52904"/>
    <cellStyle name="SAPBEXHLevel2 10 2" xfId="52905"/>
    <cellStyle name="SAPBEXHLevel2 10 2 10" xfId="52906"/>
    <cellStyle name="SAPBEXHLevel2 10 2 11" xfId="52907"/>
    <cellStyle name="SAPBEXHLevel2 10 2 12" xfId="52908"/>
    <cellStyle name="SAPBEXHLevel2 10 2 13" xfId="52909"/>
    <cellStyle name="SAPBEXHLevel2 10 2 14" xfId="52910"/>
    <cellStyle name="SAPBEXHLevel2 10 2 15" xfId="52911"/>
    <cellStyle name="SAPBEXHLevel2 10 2 16" xfId="52912"/>
    <cellStyle name="SAPBEXHLevel2 10 2 17" xfId="52913"/>
    <cellStyle name="SAPBEXHLevel2 10 2 18" xfId="52914"/>
    <cellStyle name="SAPBEXHLevel2 10 2 19" xfId="52915"/>
    <cellStyle name="SAPBEXHLevel2 10 2 2" xfId="52916"/>
    <cellStyle name="SAPBEXHLevel2 10 2 20" xfId="52917"/>
    <cellStyle name="SAPBEXHLevel2 10 2 21" xfId="52918"/>
    <cellStyle name="SAPBEXHLevel2 10 2 22" xfId="52919"/>
    <cellStyle name="SAPBEXHLevel2 10 2 23" xfId="52920"/>
    <cellStyle name="SAPBEXHLevel2 10 2 24" xfId="52921"/>
    <cellStyle name="SAPBEXHLevel2 10 2 25" xfId="52922"/>
    <cellStyle name="SAPBEXHLevel2 10 2 26" xfId="52923"/>
    <cellStyle name="SAPBEXHLevel2 10 2 27" xfId="52924"/>
    <cellStyle name="SAPBEXHLevel2 10 2 28" xfId="52925"/>
    <cellStyle name="SAPBEXHLevel2 10 2 29" xfId="52926"/>
    <cellStyle name="SAPBEXHLevel2 10 2 3" xfId="52927"/>
    <cellStyle name="SAPBEXHLevel2 10 2 4" xfId="52928"/>
    <cellStyle name="SAPBEXHLevel2 10 2 5" xfId="52929"/>
    <cellStyle name="SAPBEXHLevel2 10 2 6" xfId="52930"/>
    <cellStyle name="SAPBEXHLevel2 10 2 7" xfId="52931"/>
    <cellStyle name="SAPBEXHLevel2 10 2 8" xfId="52932"/>
    <cellStyle name="SAPBEXHLevel2 10 2 9" xfId="52933"/>
    <cellStyle name="SAPBEXHLevel2 10 20" xfId="52934"/>
    <cellStyle name="SAPBEXHLevel2 10 21" xfId="52935"/>
    <cellStyle name="SAPBEXHLevel2 10 22" xfId="52936"/>
    <cellStyle name="SAPBEXHLevel2 10 23" xfId="52937"/>
    <cellStyle name="SAPBEXHLevel2 10 24" xfId="52938"/>
    <cellStyle name="SAPBEXHLevel2 10 25" xfId="52939"/>
    <cellStyle name="SAPBEXHLevel2 10 26" xfId="52940"/>
    <cellStyle name="SAPBEXHLevel2 10 27" xfId="52941"/>
    <cellStyle name="SAPBEXHLevel2 10 28" xfId="52942"/>
    <cellStyle name="SAPBEXHLevel2 10 29" xfId="52943"/>
    <cellStyle name="SAPBEXHLevel2 10 3" xfId="52944"/>
    <cellStyle name="SAPBEXHLevel2 10 30" xfId="52945"/>
    <cellStyle name="SAPBEXHLevel2 10 4" xfId="52946"/>
    <cellStyle name="SAPBEXHLevel2 10 5" xfId="52947"/>
    <cellStyle name="SAPBEXHLevel2 10 6" xfId="52948"/>
    <cellStyle name="SAPBEXHLevel2 10 7" xfId="52949"/>
    <cellStyle name="SAPBEXHLevel2 10 8" xfId="52950"/>
    <cellStyle name="SAPBEXHLevel2 10 9" xfId="52951"/>
    <cellStyle name="SAPBEXHLevel2 11" xfId="52952"/>
    <cellStyle name="SAPBEXHLevel2 11 10" xfId="52953"/>
    <cellStyle name="SAPBEXHLevel2 11 11" xfId="52954"/>
    <cellStyle name="SAPBEXHLevel2 11 12" xfId="52955"/>
    <cellStyle name="SAPBEXHLevel2 11 13" xfId="52956"/>
    <cellStyle name="SAPBEXHLevel2 11 14" xfId="52957"/>
    <cellStyle name="SAPBEXHLevel2 11 15" xfId="52958"/>
    <cellStyle name="SAPBEXHLevel2 11 16" xfId="52959"/>
    <cellStyle name="SAPBEXHLevel2 11 17" xfId="52960"/>
    <cellStyle name="SAPBEXHLevel2 11 18" xfId="52961"/>
    <cellStyle name="SAPBEXHLevel2 11 19" xfId="52962"/>
    <cellStyle name="SAPBEXHLevel2 11 2" xfId="52963"/>
    <cellStyle name="SAPBEXHLevel2 11 2 10" xfId="52964"/>
    <cellStyle name="SAPBEXHLevel2 11 2 11" xfId="52965"/>
    <cellStyle name="SAPBEXHLevel2 11 2 12" xfId="52966"/>
    <cellStyle name="SAPBEXHLevel2 11 2 13" xfId="52967"/>
    <cellStyle name="SAPBEXHLevel2 11 2 14" xfId="52968"/>
    <cellStyle name="SAPBEXHLevel2 11 2 15" xfId="52969"/>
    <cellStyle name="SAPBEXHLevel2 11 2 16" xfId="52970"/>
    <cellStyle name="SAPBEXHLevel2 11 2 17" xfId="52971"/>
    <cellStyle name="SAPBEXHLevel2 11 2 18" xfId="52972"/>
    <cellStyle name="SAPBEXHLevel2 11 2 19" xfId="52973"/>
    <cellStyle name="SAPBEXHLevel2 11 2 2" xfId="52974"/>
    <cellStyle name="SAPBEXHLevel2 11 2 20" xfId="52975"/>
    <cellStyle name="SAPBEXHLevel2 11 2 21" xfId="52976"/>
    <cellStyle name="SAPBEXHLevel2 11 2 22" xfId="52977"/>
    <cellStyle name="SAPBEXHLevel2 11 2 23" xfId="52978"/>
    <cellStyle name="SAPBEXHLevel2 11 2 24" xfId="52979"/>
    <cellStyle name="SAPBEXHLevel2 11 2 25" xfId="52980"/>
    <cellStyle name="SAPBEXHLevel2 11 2 26" xfId="52981"/>
    <cellStyle name="SAPBEXHLevel2 11 2 27" xfId="52982"/>
    <cellStyle name="SAPBEXHLevel2 11 2 28" xfId="52983"/>
    <cellStyle name="SAPBEXHLevel2 11 2 29" xfId="52984"/>
    <cellStyle name="SAPBEXHLevel2 11 2 3" xfId="52985"/>
    <cellStyle name="SAPBEXHLevel2 11 2 4" xfId="52986"/>
    <cellStyle name="SAPBEXHLevel2 11 2 5" xfId="52987"/>
    <cellStyle name="SAPBEXHLevel2 11 2 6" xfId="52988"/>
    <cellStyle name="SAPBEXHLevel2 11 2 7" xfId="52989"/>
    <cellStyle name="SAPBEXHLevel2 11 2 8" xfId="52990"/>
    <cellStyle name="SAPBEXHLevel2 11 2 9" xfId="52991"/>
    <cellStyle name="SAPBEXHLevel2 11 20" xfId="52992"/>
    <cellStyle name="SAPBEXHLevel2 11 21" xfId="52993"/>
    <cellStyle name="SAPBEXHLevel2 11 22" xfId="52994"/>
    <cellStyle name="SAPBEXHLevel2 11 23" xfId="52995"/>
    <cellStyle name="SAPBEXHLevel2 11 24" xfId="52996"/>
    <cellStyle name="SAPBEXHLevel2 11 25" xfId="52997"/>
    <cellStyle name="SAPBEXHLevel2 11 26" xfId="52998"/>
    <cellStyle name="SAPBEXHLevel2 11 27" xfId="52999"/>
    <cellStyle name="SAPBEXHLevel2 11 28" xfId="53000"/>
    <cellStyle name="SAPBEXHLevel2 11 29" xfId="53001"/>
    <cellStyle name="SAPBEXHLevel2 11 3" xfId="53002"/>
    <cellStyle name="SAPBEXHLevel2 11 30" xfId="53003"/>
    <cellStyle name="SAPBEXHLevel2 11 4" xfId="53004"/>
    <cellStyle name="SAPBEXHLevel2 11 5" xfId="53005"/>
    <cellStyle name="SAPBEXHLevel2 11 6" xfId="53006"/>
    <cellStyle name="SAPBEXHLevel2 11 7" xfId="53007"/>
    <cellStyle name="SAPBEXHLevel2 11 8" xfId="53008"/>
    <cellStyle name="SAPBEXHLevel2 11 9" xfId="53009"/>
    <cellStyle name="SAPBEXHLevel2 12" xfId="53010"/>
    <cellStyle name="SAPBEXHLevel2 12 10" xfId="53011"/>
    <cellStyle name="SAPBEXHLevel2 12 11" xfId="53012"/>
    <cellStyle name="SAPBEXHLevel2 12 12" xfId="53013"/>
    <cellStyle name="SAPBEXHLevel2 12 13" xfId="53014"/>
    <cellStyle name="SAPBEXHLevel2 12 14" xfId="53015"/>
    <cellStyle name="SAPBEXHLevel2 12 15" xfId="53016"/>
    <cellStyle name="SAPBEXHLevel2 12 16" xfId="53017"/>
    <cellStyle name="SAPBEXHLevel2 12 17" xfId="53018"/>
    <cellStyle name="SAPBEXHLevel2 12 18" xfId="53019"/>
    <cellStyle name="SAPBEXHLevel2 12 19" xfId="53020"/>
    <cellStyle name="SAPBEXHLevel2 12 2" xfId="53021"/>
    <cellStyle name="SAPBEXHLevel2 12 2 10" xfId="53022"/>
    <cellStyle name="SAPBEXHLevel2 12 2 11" xfId="53023"/>
    <cellStyle name="SAPBEXHLevel2 12 2 12" xfId="53024"/>
    <cellStyle name="SAPBEXHLevel2 12 2 13" xfId="53025"/>
    <cellStyle name="SAPBEXHLevel2 12 2 14" xfId="53026"/>
    <cellStyle name="SAPBEXHLevel2 12 2 15" xfId="53027"/>
    <cellStyle name="SAPBEXHLevel2 12 2 16" xfId="53028"/>
    <cellStyle name="SAPBEXHLevel2 12 2 17" xfId="53029"/>
    <cellStyle name="SAPBEXHLevel2 12 2 18" xfId="53030"/>
    <cellStyle name="SAPBEXHLevel2 12 2 19" xfId="53031"/>
    <cellStyle name="SAPBEXHLevel2 12 2 2" xfId="53032"/>
    <cellStyle name="SAPBEXHLevel2 12 2 20" xfId="53033"/>
    <cellStyle name="SAPBEXHLevel2 12 2 21" xfId="53034"/>
    <cellStyle name="SAPBEXHLevel2 12 2 22" xfId="53035"/>
    <cellStyle name="SAPBEXHLevel2 12 2 23" xfId="53036"/>
    <cellStyle name="SAPBEXHLevel2 12 2 24" xfId="53037"/>
    <cellStyle name="SAPBEXHLevel2 12 2 25" xfId="53038"/>
    <cellStyle name="SAPBEXHLevel2 12 2 26" xfId="53039"/>
    <cellStyle name="SAPBEXHLevel2 12 2 27" xfId="53040"/>
    <cellStyle name="SAPBEXHLevel2 12 2 28" xfId="53041"/>
    <cellStyle name="SAPBEXHLevel2 12 2 29" xfId="53042"/>
    <cellStyle name="SAPBEXHLevel2 12 2 3" xfId="53043"/>
    <cellStyle name="SAPBEXHLevel2 12 2 4" xfId="53044"/>
    <cellStyle name="SAPBEXHLevel2 12 2 5" xfId="53045"/>
    <cellStyle name="SAPBEXHLevel2 12 2 6" xfId="53046"/>
    <cellStyle name="SAPBEXHLevel2 12 2 7" xfId="53047"/>
    <cellStyle name="SAPBEXHLevel2 12 2 8" xfId="53048"/>
    <cellStyle name="SAPBEXHLevel2 12 2 9" xfId="53049"/>
    <cellStyle name="SAPBEXHLevel2 12 20" xfId="53050"/>
    <cellStyle name="SAPBEXHLevel2 12 21" xfId="53051"/>
    <cellStyle name="SAPBEXHLevel2 12 22" xfId="53052"/>
    <cellStyle name="SAPBEXHLevel2 12 23" xfId="53053"/>
    <cellStyle name="SAPBEXHLevel2 12 24" xfId="53054"/>
    <cellStyle name="SAPBEXHLevel2 12 25" xfId="53055"/>
    <cellStyle name="SAPBEXHLevel2 12 26" xfId="53056"/>
    <cellStyle name="SAPBEXHLevel2 12 27" xfId="53057"/>
    <cellStyle name="SAPBEXHLevel2 12 28" xfId="53058"/>
    <cellStyle name="SAPBEXHLevel2 12 29" xfId="53059"/>
    <cellStyle name="SAPBEXHLevel2 12 3" xfId="53060"/>
    <cellStyle name="SAPBEXHLevel2 12 30" xfId="53061"/>
    <cellStyle name="SAPBEXHLevel2 12 4" xfId="53062"/>
    <cellStyle name="SAPBEXHLevel2 12 5" xfId="53063"/>
    <cellStyle name="SAPBEXHLevel2 12 6" xfId="53064"/>
    <cellStyle name="SAPBEXHLevel2 12 7" xfId="53065"/>
    <cellStyle name="SAPBEXHLevel2 12 8" xfId="53066"/>
    <cellStyle name="SAPBEXHLevel2 12 9" xfId="53067"/>
    <cellStyle name="SAPBEXHLevel2 13" xfId="53068"/>
    <cellStyle name="SAPBEXHLevel2 13 10" xfId="53069"/>
    <cellStyle name="SAPBEXHLevel2 13 11" xfId="53070"/>
    <cellStyle name="SAPBEXHLevel2 13 12" xfId="53071"/>
    <cellStyle name="SAPBEXHLevel2 13 13" xfId="53072"/>
    <cellStyle name="SAPBEXHLevel2 13 14" xfId="53073"/>
    <cellStyle name="SAPBEXHLevel2 13 15" xfId="53074"/>
    <cellStyle name="SAPBEXHLevel2 13 16" xfId="53075"/>
    <cellStyle name="SAPBEXHLevel2 13 17" xfId="53076"/>
    <cellStyle name="SAPBEXHLevel2 13 18" xfId="53077"/>
    <cellStyle name="SAPBEXHLevel2 13 19" xfId="53078"/>
    <cellStyle name="SAPBEXHLevel2 13 2" xfId="53079"/>
    <cellStyle name="SAPBEXHLevel2 13 2 10" xfId="53080"/>
    <cellStyle name="SAPBEXHLevel2 13 2 11" xfId="53081"/>
    <cellStyle name="SAPBEXHLevel2 13 2 12" xfId="53082"/>
    <cellStyle name="SAPBEXHLevel2 13 2 13" xfId="53083"/>
    <cellStyle name="SAPBEXHLevel2 13 2 14" xfId="53084"/>
    <cellStyle name="SAPBEXHLevel2 13 2 15" xfId="53085"/>
    <cellStyle name="SAPBEXHLevel2 13 2 16" xfId="53086"/>
    <cellStyle name="SAPBEXHLevel2 13 2 17" xfId="53087"/>
    <cellStyle name="SAPBEXHLevel2 13 2 18" xfId="53088"/>
    <cellStyle name="SAPBEXHLevel2 13 2 19" xfId="53089"/>
    <cellStyle name="SAPBEXHLevel2 13 2 2" xfId="53090"/>
    <cellStyle name="SAPBEXHLevel2 13 2 20" xfId="53091"/>
    <cellStyle name="SAPBEXHLevel2 13 2 21" xfId="53092"/>
    <cellStyle name="SAPBEXHLevel2 13 2 22" xfId="53093"/>
    <cellStyle name="SAPBEXHLevel2 13 2 23" xfId="53094"/>
    <cellStyle name="SAPBEXHLevel2 13 2 24" xfId="53095"/>
    <cellStyle name="SAPBEXHLevel2 13 2 25" xfId="53096"/>
    <cellStyle name="SAPBEXHLevel2 13 2 26" xfId="53097"/>
    <cellStyle name="SAPBEXHLevel2 13 2 27" xfId="53098"/>
    <cellStyle name="SAPBEXHLevel2 13 2 28" xfId="53099"/>
    <cellStyle name="SAPBEXHLevel2 13 2 29" xfId="53100"/>
    <cellStyle name="SAPBEXHLevel2 13 2 3" xfId="53101"/>
    <cellStyle name="SAPBEXHLevel2 13 2 4" xfId="53102"/>
    <cellStyle name="SAPBEXHLevel2 13 2 5" xfId="53103"/>
    <cellStyle name="SAPBEXHLevel2 13 2 6" xfId="53104"/>
    <cellStyle name="SAPBEXHLevel2 13 2 7" xfId="53105"/>
    <cellStyle name="SAPBEXHLevel2 13 2 8" xfId="53106"/>
    <cellStyle name="SAPBEXHLevel2 13 2 9" xfId="53107"/>
    <cellStyle name="SAPBEXHLevel2 13 20" xfId="53108"/>
    <cellStyle name="SAPBEXHLevel2 13 21" xfId="53109"/>
    <cellStyle name="SAPBEXHLevel2 13 22" xfId="53110"/>
    <cellStyle name="SAPBEXHLevel2 13 23" xfId="53111"/>
    <cellStyle name="SAPBEXHLevel2 13 24" xfId="53112"/>
    <cellStyle name="SAPBEXHLevel2 13 25" xfId="53113"/>
    <cellStyle name="SAPBEXHLevel2 13 26" xfId="53114"/>
    <cellStyle name="SAPBEXHLevel2 13 27" xfId="53115"/>
    <cellStyle name="SAPBEXHLevel2 13 28" xfId="53116"/>
    <cellStyle name="SAPBEXHLevel2 13 29" xfId="53117"/>
    <cellStyle name="SAPBEXHLevel2 13 3" xfId="53118"/>
    <cellStyle name="SAPBEXHLevel2 13 30" xfId="53119"/>
    <cellStyle name="SAPBEXHLevel2 13 4" xfId="53120"/>
    <cellStyle name="SAPBEXHLevel2 13 5" xfId="53121"/>
    <cellStyle name="SAPBEXHLevel2 13 6" xfId="53122"/>
    <cellStyle name="SAPBEXHLevel2 13 7" xfId="53123"/>
    <cellStyle name="SAPBEXHLevel2 13 8" xfId="53124"/>
    <cellStyle name="SAPBEXHLevel2 13 9" xfId="53125"/>
    <cellStyle name="SAPBEXHLevel2 14" xfId="53126"/>
    <cellStyle name="SAPBEXHLevel2 14 10" xfId="53127"/>
    <cellStyle name="SAPBEXHLevel2 14 11" xfId="53128"/>
    <cellStyle name="SAPBEXHLevel2 14 12" xfId="53129"/>
    <cellStyle name="SAPBEXHLevel2 14 13" xfId="53130"/>
    <cellStyle name="SAPBEXHLevel2 14 14" xfId="53131"/>
    <cellStyle name="SAPBEXHLevel2 14 15" xfId="53132"/>
    <cellStyle name="SAPBEXHLevel2 14 16" xfId="53133"/>
    <cellStyle name="SAPBEXHLevel2 14 17" xfId="53134"/>
    <cellStyle name="SAPBEXHLevel2 14 18" xfId="53135"/>
    <cellStyle name="SAPBEXHLevel2 14 19" xfId="53136"/>
    <cellStyle name="SAPBEXHLevel2 14 2" xfId="53137"/>
    <cellStyle name="SAPBEXHLevel2 14 2 10" xfId="53138"/>
    <cellStyle name="SAPBEXHLevel2 14 2 11" xfId="53139"/>
    <cellStyle name="SAPBEXHLevel2 14 2 12" xfId="53140"/>
    <cellStyle name="SAPBEXHLevel2 14 2 13" xfId="53141"/>
    <cellStyle name="SAPBEXHLevel2 14 2 14" xfId="53142"/>
    <cellStyle name="SAPBEXHLevel2 14 2 15" xfId="53143"/>
    <cellStyle name="SAPBEXHLevel2 14 2 16" xfId="53144"/>
    <cellStyle name="SAPBEXHLevel2 14 2 17" xfId="53145"/>
    <cellStyle name="SAPBEXHLevel2 14 2 18" xfId="53146"/>
    <cellStyle name="SAPBEXHLevel2 14 2 19" xfId="53147"/>
    <cellStyle name="SAPBEXHLevel2 14 2 2" xfId="53148"/>
    <cellStyle name="SAPBEXHLevel2 14 2 20" xfId="53149"/>
    <cellStyle name="SAPBEXHLevel2 14 2 21" xfId="53150"/>
    <cellStyle name="SAPBEXHLevel2 14 2 22" xfId="53151"/>
    <cellStyle name="SAPBEXHLevel2 14 2 23" xfId="53152"/>
    <cellStyle name="SAPBEXHLevel2 14 2 24" xfId="53153"/>
    <cellStyle name="SAPBEXHLevel2 14 2 25" xfId="53154"/>
    <cellStyle name="SAPBEXHLevel2 14 2 26" xfId="53155"/>
    <cellStyle name="SAPBEXHLevel2 14 2 27" xfId="53156"/>
    <cellStyle name="SAPBEXHLevel2 14 2 28" xfId="53157"/>
    <cellStyle name="SAPBEXHLevel2 14 2 29" xfId="53158"/>
    <cellStyle name="SAPBEXHLevel2 14 2 3" xfId="53159"/>
    <cellStyle name="SAPBEXHLevel2 14 2 4" xfId="53160"/>
    <cellStyle name="SAPBEXHLevel2 14 2 5" xfId="53161"/>
    <cellStyle name="SAPBEXHLevel2 14 2 6" xfId="53162"/>
    <cellStyle name="SAPBEXHLevel2 14 2 7" xfId="53163"/>
    <cellStyle name="SAPBEXHLevel2 14 2 8" xfId="53164"/>
    <cellStyle name="SAPBEXHLevel2 14 2 9" xfId="53165"/>
    <cellStyle name="SAPBEXHLevel2 14 20" xfId="53166"/>
    <cellStyle name="SAPBEXHLevel2 14 21" xfId="53167"/>
    <cellStyle name="SAPBEXHLevel2 14 22" xfId="53168"/>
    <cellStyle name="SAPBEXHLevel2 14 23" xfId="53169"/>
    <cellStyle name="SAPBEXHLevel2 14 24" xfId="53170"/>
    <cellStyle name="SAPBEXHLevel2 14 25" xfId="53171"/>
    <cellStyle name="SAPBEXHLevel2 14 26" xfId="53172"/>
    <cellStyle name="SAPBEXHLevel2 14 27" xfId="53173"/>
    <cellStyle name="SAPBEXHLevel2 14 28" xfId="53174"/>
    <cellStyle name="SAPBEXHLevel2 14 29" xfId="53175"/>
    <cellStyle name="SAPBEXHLevel2 14 3" xfId="53176"/>
    <cellStyle name="SAPBEXHLevel2 14 30" xfId="53177"/>
    <cellStyle name="SAPBEXHLevel2 14 4" xfId="53178"/>
    <cellStyle name="SAPBEXHLevel2 14 5" xfId="53179"/>
    <cellStyle name="SAPBEXHLevel2 14 6" xfId="53180"/>
    <cellStyle name="SAPBEXHLevel2 14 7" xfId="53181"/>
    <cellStyle name="SAPBEXHLevel2 14 8" xfId="53182"/>
    <cellStyle name="SAPBEXHLevel2 14 9" xfId="53183"/>
    <cellStyle name="SAPBEXHLevel2 15" xfId="53184"/>
    <cellStyle name="SAPBEXHLevel2 15 10" xfId="53185"/>
    <cellStyle name="SAPBEXHLevel2 15 11" xfId="53186"/>
    <cellStyle name="SAPBEXHLevel2 15 12" xfId="53187"/>
    <cellStyle name="SAPBEXHLevel2 15 13" xfId="53188"/>
    <cellStyle name="SAPBEXHLevel2 15 14" xfId="53189"/>
    <cellStyle name="SAPBEXHLevel2 15 15" xfId="53190"/>
    <cellStyle name="SAPBEXHLevel2 15 16" xfId="53191"/>
    <cellStyle name="SAPBEXHLevel2 15 17" xfId="53192"/>
    <cellStyle name="SAPBEXHLevel2 15 18" xfId="53193"/>
    <cellStyle name="SAPBEXHLevel2 15 19" xfId="53194"/>
    <cellStyle name="SAPBEXHLevel2 15 2" xfId="53195"/>
    <cellStyle name="SAPBEXHLevel2 15 2 10" xfId="53196"/>
    <cellStyle name="SAPBEXHLevel2 15 2 11" xfId="53197"/>
    <cellStyle name="SAPBEXHLevel2 15 2 12" xfId="53198"/>
    <cellStyle name="SAPBEXHLevel2 15 2 13" xfId="53199"/>
    <cellStyle name="SAPBEXHLevel2 15 2 14" xfId="53200"/>
    <cellStyle name="SAPBEXHLevel2 15 2 15" xfId="53201"/>
    <cellStyle name="SAPBEXHLevel2 15 2 16" xfId="53202"/>
    <cellStyle name="SAPBEXHLevel2 15 2 17" xfId="53203"/>
    <cellStyle name="SAPBEXHLevel2 15 2 18" xfId="53204"/>
    <cellStyle name="SAPBEXHLevel2 15 2 19" xfId="53205"/>
    <cellStyle name="SAPBEXHLevel2 15 2 2" xfId="53206"/>
    <cellStyle name="SAPBEXHLevel2 15 2 20" xfId="53207"/>
    <cellStyle name="SAPBEXHLevel2 15 2 21" xfId="53208"/>
    <cellStyle name="SAPBEXHLevel2 15 2 22" xfId="53209"/>
    <cellStyle name="SAPBEXHLevel2 15 2 23" xfId="53210"/>
    <cellStyle name="SAPBEXHLevel2 15 2 24" xfId="53211"/>
    <cellStyle name="SAPBEXHLevel2 15 2 25" xfId="53212"/>
    <cellStyle name="SAPBEXHLevel2 15 2 26" xfId="53213"/>
    <cellStyle name="SAPBEXHLevel2 15 2 27" xfId="53214"/>
    <cellStyle name="SAPBEXHLevel2 15 2 28" xfId="53215"/>
    <cellStyle name="SAPBEXHLevel2 15 2 29" xfId="53216"/>
    <cellStyle name="SAPBEXHLevel2 15 2 3" xfId="53217"/>
    <cellStyle name="SAPBEXHLevel2 15 2 4" xfId="53218"/>
    <cellStyle name="SAPBEXHLevel2 15 2 5" xfId="53219"/>
    <cellStyle name="SAPBEXHLevel2 15 2 6" xfId="53220"/>
    <cellStyle name="SAPBEXHLevel2 15 2 7" xfId="53221"/>
    <cellStyle name="SAPBEXHLevel2 15 2 8" xfId="53222"/>
    <cellStyle name="SAPBEXHLevel2 15 2 9" xfId="53223"/>
    <cellStyle name="SAPBEXHLevel2 15 20" xfId="53224"/>
    <cellStyle name="SAPBEXHLevel2 15 21" xfId="53225"/>
    <cellStyle name="SAPBEXHLevel2 15 22" xfId="53226"/>
    <cellStyle name="SAPBEXHLevel2 15 23" xfId="53227"/>
    <cellStyle name="SAPBEXHLevel2 15 24" xfId="53228"/>
    <cellStyle name="SAPBEXHLevel2 15 25" xfId="53229"/>
    <cellStyle name="SAPBEXHLevel2 15 26" xfId="53230"/>
    <cellStyle name="SAPBEXHLevel2 15 27" xfId="53231"/>
    <cellStyle name="SAPBEXHLevel2 15 28" xfId="53232"/>
    <cellStyle name="SAPBEXHLevel2 15 29" xfId="53233"/>
    <cellStyle name="SAPBEXHLevel2 15 3" xfId="53234"/>
    <cellStyle name="SAPBEXHLevel2 15 30" xfId="53235"/>
    <cellStyle name="SAPBEXHLevel2 15 4" xfId="53236"/>
    <cellStyle name="SAPBEXHLevel2 15 5" xfId="53237"/>
    <cellStyle name="SAPBEXHLevel2 15 6" xfId="53238"/>
    <cellStyle name="SAPBEXHLevel2 15 7" xfId="53239"/>
    <cellStyle name="SAPBEXHLevel2 15 8" xfId="53240"/>
    <cellStyle name="SAPBEXHLevel2 15 9" xfId="53241"/>
    <cellStyle name="SAPBEXHLevel2 16" xfId="53242"/>
    <cellStyle name="SAPBEXHLevel2 16 10" xfId="53243"/>
    <cellStyle name="SAPBEXHLevel2 16 11" xfId="53244"/>
    <cellStyle name="SAPBEXHLevel2 16 12" xfId="53245"/>
    <cellStyle name="SAPBEXHLevel2 16 13" xfId="53246"/>
    <cellStyle name="SAPBEXHLevel2 16 14" xfId="53247"/>
    <cellStyle name="SAPBEXHLevel2 16 15" xfId="53248"/>
    <cellStyle name="SAPBEXHLevel2 16 16" xfId="53249"/>
    <cellStyle name="SAPBEXHLevel2 16 17" xfId="53250"/>
    <cellStyle name="SAPBEXHLevel2 16 18" xfId="53251"/>
    <cellStyle name="SAPBEXHLevel2 16 19" xfId="53252"/>
    <cellStyle name="SAPBEXHLevel2 16 2" xfId="53253"/>
    <cellStyle name="SAPBEXHLevel2 16 2 10" xfId="53254"/>
    <cellStyle name="SAPBEXHLevel2 16 2 11" xfId="53255"/>
    <cellStyle name="SAPBEXHLevel2 16 2 12" xfId="53256"/>
    <cellStyle name="SAPBEXHLevel2 16 2 13" xfId="53257"/>
    <cellStyle name="SAPBEXHLevel2 16 2 14" xfId="53258"/>
    <cellStyle name="SAPBEXHLevel2 16 2 15" xfId="53259"/>
    <cellStyle name="SAPBEXHLevel2 16 2 16" xfId="53260"/>
    <cellStyle name="SAPBEXHLevel2 16 2 17" xfId="53261"/>
    <cellStyle name="SAPBEXHLevel2 16 2 18" xfId="53262"/>
    <cellStyle name="SAPBEXHLevel2 16 2 19" xfId="53263"/>
    <cellStyle name="SAPBEXHLevel2 16 2 2" xfId="53264"/>
    <cellStyle name="SAPBEXHLevel2 16 2 20" xfId="53265"/>
    <cellStyle name="SAPBEXHLevel2 16 2 21" xfId="53266"/>
    <cellStyle name="SAPBEXHLevel2 16 2 22" xfId="53267"/>
    <cellStyle name="SAPBEXHLevel2 16 2 23" xfId="53268"/>
    <cellStyle name="SAPBEXHLevel2 16 2 24" xfId="53269"/>
    <cellStyle name="SAPBEXHLevel2 16 2 25" xfId="53270"/>
    <cellStyle name="SAPBEXHLevel2 16 2 26" xfId="53271"/>
    <cellStyle name="SAPBEXHLevel2 16 2 27" xfId="53272"/>
    <cellStyle name="SAPBEXHLevel2 16 2 28" xfId="53273"/>
    <cellStyle name="SAPBEXHLevel2 16 2 29" xfId="53274"/>
    <cellStyle name="SAPBEXHLevel2 16 2 3" xfId="53275"/>
    <cellStyle name="SAPBEXHLevel2 16 2 4" xfId="53276"/>
    <cellStyle name="SAPBEXHLevel2 16 2 5" xfId="53277"/>
    <cellStyle name="SAPBEXHLevel2 16 2 6" xfId="53278"/>
    <cellStyle name="SAPBEXHLevel2 16 2 7" xfId="53279"/>
    <cellStyle name="SAPBEXHLevel2 16 2 8" xfId="53280"/>
    <cellStyle name="SAPBEXHLevel2 16 2 9" xfId="53281"/>
    <cellStyle name="SAPBEXHLevel2 16 20" xfId="53282"/>
    <cellStyle name="SAPBEXHLevel2 16 21" xfId="53283"/>
    <cellStyle name="SAPBEXHLevel2 16 22" xfId="53284"/>
    <cellStyle name="SAPBEXHLevel2 16 23" xfId="53285"/>
    <cellStyle name="SAPBEXHLevel2 16 24" xfId="53286"/>
    <cellStyle name="SAPBEXHLevel2 16 25" xfId="53287"/>
    <cellStyle name="SAPBEXHLevel2 16 26" xfId="53288"/>
    <cellStyle name="SAPBEXHLevel2 16 27" xfId="53289"/>
    <cellStyle name="SAPBEXHLevel2 16 28" xfId="53290"/>
    <cellStyle name="SAPBEXHLevel2 16 29" xfId="53291"/>
    <cellStyle name="SAPBEXHLevel2 16 3" xfId="53292"/>
    <cellStyle name="SAPBEXHLevel2 16 30" xfId="53293"/>
    <cellStyle name="SAPBEXHLevel2 16 4" xfId="53294"/>
    <cellStyle name="SAPBEXHLevel2 16 5" xfId="53295"/>
    <cellStyle name="SAPBEXHLevel2 16 6" xfId="53296"/>
    <cellStyle name="SAPBEXHLevel2 16 7" xfId="53297"/>
    <cellStyle name="SAPBEXHLevel2 16 8" xfId="53298"/>
    <cellStyle name="SAPBEXHLevel2 16 9" xfId="53299"/>
    <cellStyle name="SAPBEXHLevel2 17" xfId="53300"/>
    <cellStyle name="SAPBEXHLevel2 17 10" xfId="53301"/>
    <cellStyle name="SAPBEXHLevel2 17 11" xfId="53302"/>
    <cellStyle name="SAPBEXHLevel2 17 12" xfId="53303"/>
    <cellStyle name="SAPBEXHLevel2 17 13" xfId="53304"/>
    <cellStyle name="SAPBEXHLevel2 17 14" xfId="53305"/>
    <cellStyle name="SAPBEXHLevel2 17 15" xfId="53306"/>
    <cellStyle name="SAPBEXHLevel2 17 16" xfId="53307"/>
    <cellStyle name="SAPBEXHLevel2 17 17" xfId="53308"/>
    <cellStyle name="SAPBEXHLevel2 17 18" xfId="53309"/>
    <cellStyle name="SAPBEXHLevel2 17 19" xfId="53310"/>
    <cellStyle name="SAPBEXHLevel2 17 2" xfId="53311"/>
    <cellStyle name="SAPBEXHLevel2 17 2 10" xfId="53312"/>
    <cellStyle name="SAPBEXHLevel2 17 2 11" xfId="53313"/>
    <cellStyle name="SAPBEXHLevel2 17 2 12" xfId="53314"/>
    <cellStyle name="SAPBEXHLevel2 17 2 13" xfId="53315"/>
    <cellStyle name="SAPBEXHLevel2 17 2 14" xfId="53316"/>
    <cellStyle name="SAPBEXHLevel2 17 2 15" xfId="53317"/>
    <cellStyle name="SAPBEXHLevel2 17 2 16" xfId="53318"/>
    <cellStyle name="SAPBEXHLevel2 17 2 17" xfId="53319"/>
    <cellStyle name="SAPBEXHLevel2 17 2 18" xfId="53320"/>
    <cellStyle name="SAPBEXHLevel2 17 2 19" xfId="53321"/>
    <cellStyle name="SAPBEXHLevel2 17 2 2" xfId="53322"/>
    <cellStyle name="SAPBEXHLevel2 17 2 20" xfId="53323"/>
    <cellStyle name="SAPBEXHLevel2 17 2 21" xfId="53324"/>
    <cellStyle name="SAPBEXHLevel2 17 2 22" xfId="53325"/>
    <cellStyle name="SAPBEXHLevel2 17 2 23" xfId="53326"/>
    <cellStyle name="SAPBEXHLevel2 17 2 24" xfId="53327"/>
    <cellStyle name="SAPBEXHLevel2 17 2 25" xfId="53328"/>
    <cellStyle name="SAPBEXHLevel2 17 2 26" xfId="53329"/>
    <cellStyle name="SAPBEXHLevel2 17 2 27" xfId="53330"/>
    <cellStyle name="SAPBEXHLevel2 17 2 28" xfId="53331"/>
    <cellStyle name="SAPBEXHLevel2 17 2 29" xfId="53332"/>
    <cellStyle name="SAPBEXHLevel2 17 2 3" xfId="53333"/>
    <cellStyle name="SAPBEXHLevel2 17 2 4" xfId="53334"/>
    <cellStyle name="SAPBEXHLevel2 17 2 5" xfId="53335"/>
    <cellStyle name="SAPBEXHLevel2 17 2 6" xfId="53336"/>
    <cellStyle name="SAPBEXHLevel2 17 2 7" xfId="53337"/>
    <cellStyle name="SAPBEXHLevel2 17 2 8" xfId="53338"/>
    <cellStyle name="SAPBEXHLevel2 17 2 9" xfId="53339"/>
    <cellStyle name="SAPBEXHLevel2 17 20" xfId="53340"/>
    <cellStyle name="SAPBEXHLevel2 17 21" xfId="53341"/>
    <cellStyle name="SAPBEXHLevel2 17 22" xfId="53342"/>
    <cellStyle name="SAPBEXHLevel2 17 23" xfId="53343"/>
    <cellStyle name="SAPBEXHLevel2 17 24" xfId="53344"/>
    <cellStyle name="SAPBEXHLevel2 17 25" xfId="53345"/>
    <cellStyle name="SAPBEXHLevel2 17 26" xfId="53346"/>
    <cellStyle name="SAPBEXHLevel2 17 27" xfId="53347"/>
    <cellStyle name="SAPBEXHLevel2 17 28" xfId="53348"/>
    <cellStyle name="SAPBEXHLevel2 17 29" xfId="53349"/>
    <cellStyle name="SAPBEXHLevel2 17 3" xfId="53350"/>
    <cellStyle name="SAPBEXHLevel2 17 30" xfId="53351"/>
    <cellStyle name="SAPBEXHLevel2 17 4" xfId="53352"/>
    <cellStyle name="SAPBEXHLevel2 17 5" xfId="53353"/>
    <cellStyle name="SAPBEXHLevel2 17 6" xfId="53354"/>
    <cellStyle name="SAPBEXHLevel2 17 7" xfId="53355"/>
    <cellStyle name="SAPBEXHLevel2 17 8" xfId="53356"/>
    <cellStyle name="SAPBEXHLevel2 17 9" xfId="53357"/>
    <cellStyle name="SAPBEXHLevel2 18" xfId="53358"/>
    <cellStyle name="SAPBEXHLevel2 18 10" xfId="53359"/>
    <cellStyle name="SAPBEXHLevel2 18 11" xfId="53360"/>
    <cellStyle name="SAPBEXHLevel2 18 12" xfId="53361"/>
    <cellStyle name="SAPBEXHLevel2 18 13" xfId="53362"/>
    <cellStyle name="SAPBEXHLevel2 18 14" xfId="53363"/>
    <cellStyle name="SAPBEXHLevel2 18 15" xfId="53364"/>
    <cellStyle name="SAPBEXHLevel2 18 16" xfId="53365"/>
    <cellStyle name="SAPBEXHLevel2 18 17" xfId="53366"/>
    <cellStyle name="SAPBEXHLevel2 18 18" xfId="53367"/>
    <cellStyle name="SAPBEXHLevel2 18 19" xfId="53368"/>
    <cellStyle name="SAPBEXHLevel2 18 2" xfId="53369"/>
    <cellStyle name="SAPBEXHLevel2 18 20" xfId="53370"/>
    <cellStyle name="SAPBEXHLevel2 18 21" xfId="53371"/>
    <cellStyle name="SAPBEXHLevel2 18 22" xfId="53372"/>
    <cellStyle name="SAPBEXHLevel2 18 23" xfId="53373"/>
    <cellStyle name="SAPBEXHLevel2 18 24" xfId="53374"/>
    <cellStyle name="SAPBEXHLevel2 18 25" xfId="53375"/>
    <cellStyle name="SAPBEXHLevel2 18 26" xfId="53376"/>
    <cellStyle name="SAPBEXHLevel2 18 27" xfId="53377"/>
    <cellStyle name="SAPBEXHLevel2 18 28" xfId="53378"/>
    <cellStyle name="SAPBEXHLevel2 18 29" xfId="53379"/>
    <cellStyle name="SAPBEXHLevel2 18 3" xfId="53380"/>
    <cellStyle name="SAPBEXHLevel2 18 4" xfId="53381"/>
    <cellStyle name="SAPBEXHLevel2 18 5" xfId="53382"/>
    <cellStyle name="SAPBEXHLevel2 18 6" xfId="53383"/>
    <cellStyle name="SAPBEXHLevel2 18 7" xfId="53384"/>
    <cellStyle name="SAPBEXHLevel2 18 8" xfId="53385"/>
    <cellStyle name="SAPBEXHLevel2 18 9" xfId="53386"/>
    <cellStyle name="SAPBEXHLevel2 19" xfId="53387"/>
    <cellStyle name="SAPBEXHLevel2 19 10" xfId="53388"/>
    <cellStyle name="SAPBEXHLevel2 19 11" xfId="53389"/>
    <cellStyle name="SAPBEXHLevel2 19 12" xfId="53390"/>
    <cellStyle name="SAPBEXHLevel2 19 13" xfId="53391"/>
    <cellStyle name="SAPBEXHLevel2 19 14" xfId="53392"/>
    <cellStyle name="SAPBEXHLevel2 19 15" xfId="53393"/>
    <cellStyle name="SAPBEXHLevel2 19 16" xfId="53394"/>
    <cellStyle name="SAPBEXHLevel2 19 17" xfId="53395"/>
    <cellStyle name="SAPBEXHLevel2 19 18" xfId="53396"/>
    <cellStyle name="SAPBEXHLevel2 19 19" xfId="53397"/>
    <cellStyle name="SAPBEXHLevel2 19 2" xfId="53398"/>
    <cellStyle name="SAPBEXHLevel2 19 20" xfId="53399"/>
    <cellStyle name="SAPBEXHLevel2 19 21" xfId="53400"/>
    <cellStyle name="SAPBEXHLevel2 19 22" xfId="53401"/>
    <cellStyle name="SAPBEXHLevel2 19 23" xfId="53402"/>
    <cellStyle name="SAPBEXHLevel2 19 24" xfId="53403"/>
    <cellStyle name="SAPBEXHLevel2 19 25" xfId="53404"/>
    <cellStyle name="SAPBEXHLevel2 19 26" xfId="53405"/>
    <cellStyle name="SAPBEXHLevel2 19 27" xfId="53406"/>
    <cellStyle name="SAPBEXHLevel2 19 28" xfId="53407"/>
    <cellStyle name="SAPBEXHLevel2 19 29" xfId="53408"/>
    <cellStyle name="SAPBEXHLevel2 19 3" xfId="53409"/>
    <cellStyle name="SAPBEXHLevel2 19 4" xfId="53410"/>
    <cellStyle name="SAPBEXHLevel2 19 5" xfId="53411"/>
    <cellStyle name="SAPBEXHLevel2 19 6" xfId="53412"/>
    <cellStyle name="SAPBEXHLevel2 19 7" xfId="53413"/>
    <cellStyle name="SAPBEXHLevel2 19 8" xfId="53414"/>
    <cellStyle name="SAPBEXHLevel2 19 9" xfId="53415"/>
    <cellStyle name="SAPBEXHLevel2 2" xfId="53416"/>
    <cellStyle name="SAPBEXHLevel2 2 10" xfId="53417"/>
    <cellStyle name="SAPBEXHLevel2 2 11" xfId="53418"/>
    <cellStyle name="SAPBEXHLevel2 2 12" xfId="53419"/>
    <cellStyle name="SAPBEXHLevel2 2 13" xfId="53420"/>
    <cellStyle name="SAPBEXHLevel2 2 14" xfId="53421"/>
    <cellStyle name="SAPBEXHLevel2 2 15" xfId="53422"/>
    <cellStyle name="SAPBEXHLevel2 2 16" xfId="53423"/>
    <cellStyle name="SAPBEXHLevel2 2 17" xfId="53424"/>
    <cellStyle name="SAPBEXHLevel2 2 18" xfId="53425"/>
    <cellStyle name="SAPBEXHLevel2 2 19" xfId="53426"/>
    <cellStyle name="SAPBEXHLevel2 2 2" xfId="53427"/>
    <cellStyle name="SAPBEXHLevel2 2 2 10" xfId="53428"/>
    <cellStyle name="SAPBEXHLevel2 2 2 11" xfId="53429"/>
    <cellStyle name="SAPBEXHLevel2 2 2 12" xfId="53430"/>
    <cellStyle name="SAPBEXHLevel2 2 2 13" xfId="53431"/>
    <cellStyle name="SAPBEXHLevel2 2 2 14" xfId="53432"/>
    <cellStyle name="SAPBEXHLevel2 2 2 15" xfId="53433"/>
    <cellStyle name="SAPBEXHLevel2 2 2 16" xfId="53434"/>
    <cellStyle name="SAPBEXHLevel2 2 2 17" xfId="53435"/>
    <cellStyle name="SAPBEXHLevel2 2 2 18" xfId="53436"/>
    <cellStyle name="SAPBEXHLevel2 2 2 19" xfId="53437"/>
    <cellStyle name="SAPBEXHLevel2 2 2 2" xfId="53438"/>
    <cellStyle name="SAPBEXHLevel2 2 2 2 10" xfId="53439"/>
    <cellStyle name="SAPBEXHLevel2 2 2 2 11" xfId="53440"/>
    <cellStyle name="SAPBEXHLevel2 2 2 2 12" xfId="53441"/>
    <cellStyle name="SAPBEXHLevel2 2 2 2 13" xfId="53442"/>
    <cellStyle name="SAPBEXHLevel2 2 2 2 14" xfId="53443"/>
    <cellStyle name="SAPBEXHLevel2 2 2 2 15" xfId="53444"/>
    <cellStyle name="SAPBEXHLevel2 2 2 2 16" xfId="53445"/>
    <cellStyle name="SAPBEXHLevel2 2 2 2 17" xfId="53446"/>
    <cellStyle name="SAPBEXHLevel2 2 2 2 18" xfId="53447"/>
    <cellStyle name="SAPBEXHLevel2 2 2 2 19" xfId="53448"/>
    <cellStyle name="SAPBEXHLevel2 2 2 2 2" xfId="53449"/>
    <cellStyle name="SAPBEXHLevel2 2 2 2 20" xfId="53450"/>
    <cellStyle name="SAPBEXHLevel2 2 2 2 21" xfId="53451"/>
    <cellStyle name="SAPBEXHLevel2 2 2 2 22" xfId="53452"/>
    <cellStyle name="SAPBEXHLevel2 2 2 2 23" xfId="53453"/>
    <cellStyle name="SAPBEXHLevel2 2 2 2 24" xfId="53454"/>
    <cellStyle name="SAPBEXHLevel2 2 2 2 25" xfId="53455"/>
    <cellStyle name="SAPBEXHLevel2 2 2 2 26" xfId="53456"/>
    <cellStyle name="SAPBEXHLevel2 2 2 2 27" xfId="53457"/>
    <cellStyle name="SAPBEXHLevel2 2 2 2 28" xfId="53458"/>
    <cellStyle name="SAPBEXHLevel2 2 2 2 29" xfId="53459"/>
    <cellStyle name="SAPBEXHLevel2 2 2 2 3" xfId="53460"/>
    <cellStyle name="SAPBEXHLevel2 2 2 2 4" xfId="53461"/>
    <cellStyle name="SAPBEXHLevel2 2 2 2 5" xfId="53462"/>
    <cellStyle name="SAPBEXHLevel2 2 2 2 6" xfId="53463"/>
    <cellStyle name="SAPBEXHLevel2 2 2 2 7" xfId="53464"/>
    <cellStyle name="SAPBEXHLevel2 2 2 2 8" xfId="53465"/>
    <cellStyle name="SAPBEXHLevel2 2 2 2 9" xfId="53466"/>
    <cellStyle name="SAPBEXHLevel2 2 2 20" xfId="53467"/>
    <cellStyle name="SAPBEXHLevel2 2 2 21" xfId="53468"/>
    <cellStyle name="SAPBEXHLevel2 2 2 22" xfId="53469"/>
    <cellStyle name="SAPBEXHLevel2 2 2 23" xfId="53470"/>
    <cellStyle name="SAPBEXHLevel2 2 2 24" xfId="53471"/>
    <cellStyle name="SAPBEXHLevel2 2 2 25" xfId="53472"/>
    <cellStyle name="SAPBEXHLevel2 2 2 26" xfId="53473"/>
    <cellStyle name="SAPBEXHLevel2 2 2 27" xfId="53474"/>
    <cellStyle name="SAPBEXHLevel2 2 2 28" xfId="53475"/>
    <cellStyle name="SAPBEXHLevel2 2 2 29" xfId="53476"/>
    <cellStyle name="SAPBEXHLevel2 2 2 3" xfId="53477"/>
    <cellStyle name="SAPBEXHLevel2 2 2 30" xfId="53478"/>
    <cellStyle name="SAPBEXHLevel2 2 2 4" xfId="53479"/>
    <cellStyle name="SAPBEXHLevel2 2 2 5" xfId="53480"/>
    <cellStyle name="SAPBEXHLevel2 2 2 6" xfId="53481"/>
    <cellStyle name="SAPBEXHLevel2 2 2 7" xfId="53482"/>
    <cellStyle name="SAPBEXHLevel2 2 2 8" xfId="53483"/>
    <cellStyle name="SAPBEXHLevel2 2 2 9" xfId="53484"/>
    <cellStyle name="SAPBEXHLevel2 2 20" xfId="53485"/>
    <cellStyle name="SAPBEXHLevel2 2 21" xfId="53486"/>
    <cellStyle name="SAPBEXHLevel2 2 22" xfId="53487"/>
    <cellStyle name="SAPBEXHLevel2 2 23" xfId="53488"/>
    <cellStyle name="SAPBEXHLevel2 2 24" xfId="53489"/>
    <cellStyle name="SAPBEXHLevel2 2 25" xfId="53490"/>
    <cellStyle name="SAPBEXHLevel2 2 26" xfId="53491"/>
    <cellStyle name="SAPBEXHLevel2 2 27" xfId="53492"/>
    <cellStyle name="SAPBEXHLevel2 2 28" xfId="53493"/>
    <cellStyle name="SAPBEXHLevel2 2 29" xfId="53494"/>
    <cellStyle name="SAPBEXHLevel2 2 3" xfId="53495"/>
    <cellStyle name="SAPBEXHLevel2 2 3 10" xfId="53496"/>
    <cellStyle name="SAPBEXHLevel2 2 3 11" xfId="53497"/>
    <cellStyle name="SAPBEXHLevel2 2 3 12" xfId="53498"/>
    <cellStyle name="SAPBEXHLevel2 2 3 13" xfId="53499"/>
    <cellStyle name="SAPBEXHLevel2 2 3 14" xfId="53500"/>
    <cellStyle name="SAPBEXHLevel2 2 3 15" xfId="53501"/>
    <cellStyle name="SAPBEXHLevel2 2 3 16" xfId="53502"/>
    <cellStyle name="SAPBEXHLevel2 2 3 17" xfId="53503"/>
    <cellStyle name="SAPBEXHLevel2 2 3 18" xfId="53504"/>
    <cellStyle name="SAPBEXHLevel2 2 3 19" xfId="53505"/>
    <cellStyle name="SAPBEXHLevel2 2 3 2" xfId="53506"/>
    <cellStyle name="SAPBEXHLevel2 2 3 20" xfId="53507"/>
    <cellStyle name="SAPBEXHLevel2 2 3 21" xfId="53508"/>
    <cellStyle name="SAPBEXHLevel2 2 3 22" xfId="53509"/>
    <cellStyle name="SAPBEXHLevel2 2 3 23" xfId="53510"/>
    <cellStyle name="SAPBEXHLevel2 2 3 24" xfId="53511"/>
    <cellStyle name="SAPBEXHLevel2 2 3 25" xfId="53512"/>
    <cellStyle name="SAPBEXHLevel2 2 3 26" xfId="53513"/>
    <cellStyle name="SAPBEXHLevel2 2 3 27" xfId="53514"/>
    <cellStyle name="SAPBEXHLevel2 2 3 28" xfId="53515"/>
    <cellStyle name="SAPBEXHLevel2 2 3 29" xfId="53516"/>
    <cellStyle name="SAPBEXHLevel2 2 3 3" xfId="53517"/>
    <cellStyle name="SAPBEXHLevel2 2 3 4" xfId="53518"/>
    <cellStyle name="SAPBEXHLevel2 2 3 5" xfId="53519"/>
    <cellStyle name="SAPBEXHLevel2 2 3 6" xfId="53520"/>
    <cellStyle name="SAPBEXHLevel2 2 3 7" xfId="53521"/>
    <cellStyle name="SAPBEXHLevel2 2 3 8" xfId="53522"/>
    <cellStyle name="SAPBEXHLevel2 2 3 9" xfId="53523"/>
    <cellStyle name="SAPBEXHLevel2 2 30" xfId="53524"/>
    <cellStyle name="SAPBEXHLevel2 2 31" xfId="53525"/>
    <cellStyle name="SAPBEXHLevel2 2 4" xfId="53526"/>
    <cellStyle name="SAPBEXHLevel2 2 5" xfId="53527"/>
    <cellStyle name="SAPBEXHLevel2 2 6" xfId="53528"/>
    <cellStyle name="SAPBEXHLevel2 2 7" xfId="53529"/>
    <cellStyle name="SAPBEXHLevel2 2 8" xfId="53530"/>
    <cellStyle name="SAPBEXHLevel2 2 9" xfId="53531"/>
    <cellStyle name="SAPBEXHLevel2 20" xfId="53532"/>
    <cellStyle name="SAPBEXHLevel2 20 10" xfId="53533"/>
    <cellStyle name="SAPBEXHLevel2 20 11" xfId="53534"/>
    <cellStyle name="SAPBEXHLevel2 20 12" xfId="53535"/>
    <cellStyle name="SAPBEXHLevel2 20 13" xfId="53536"/>
    <cellStyle name="SAPBEXHLevel2 20 14" xfId="53537"/>
    <cellStyle name="SAPBEXHLevel2 20 15" xfId="53538"/>
    <cellStyle name="SAPBEXHLevel2 20 16" xfId="53539"/>
    <cellStyle name="SAPBEXHLevel2 20 17" xfId="53540"/>
    <cellStyle name="SAPBEXHLevel2 20 18" xfId="53541"/>
    <cellStyle name="SAPBEXHLevel2 20 19" xfId="53542"/>
    <cellStyle name="SAPBEXHLevel2 20 2" xfId="53543"/>
    <cellStyle name="SAPBEXHLevel2 20 20" xfId="53544"/>
    <cellStyle name="SAPBEXHLevel2 20 21" xfId="53545"/>
    <cellStyle name="SAPBEXHLevel2 20 22" xfId="53546"/>
    <cellStyle name="SAPBEXHLevel2 20 23" xfId="53547"/>
    <cellStyle name="SAPBEXHLevel2 20 24" xfId="53548"/>
    <cellStyle name="SAPBEXHLevel2 20 25" xfId="53549"/>
    <cellStyle name="SAPBEXHLevel2 20 26" xfId="53550"/>
    <cellStyle name="SAPBEXHLevel2 20 27" xfId="53551"/>
    <cellStyle name="SAPBEXHLevel2 20 28" xfId="53552"/>
    <cellStyle name="SAPBEXHLevel2 20 29" xfId="53553"/>
    <cellStyle name="SAPBEXHLevel2 20 3" xfId="53554"/>
    <cellStyle name="SAPBEXHLevel2 20 4" xfId="53555"/>
    <cellStyle name="SAPBEXHLevel2 20 5" xfId="53556"/>
    <cellStyle name="SAPBEXHLevel2 20 6" xfId="53557"/>
    <cellStyle name="SAPBEXHLevel2 20 7" xfId="53558"/>
    <cellStyle name="SAPBEXHLevel2 20 8" xfId="53559"/>
    <cellStyle name="SAPBEXHLevel2 20 9" xfId="53560"/>
    <cellStyle name="SAPBEXHLevel2 21" xfId="53561"/>
    <cellStyle name="SAPBEXHLevel2 21 10" xfId="53562"/>
    <cellStyle name="SAPBEXHLevel2 21 11" xfId="53563"/>
    <cellStyle name="SAPBEXHLevel2 21 12" xfId="53564"/>
    <cellStyle name="SAPBEXHLevel2 21 13" xfId="53565"/>
    <cellStyle name="SAPBEXHLevel2 21 14" xfId="53566"/>
    <cellStyle name="SAPBEXHLevel2 21 15" xfId="53567"/>
    <cellStyle name="SAPBEXHLevel2 21 16" xfId="53568"/>
    <cellStyle name="SAPBEXHLevel2 21 17" xfId="53569"/>
    <cellStyle name="SAPBEXHLevel2 21 18" xfId="53570"/>
    <cellStyle name="SAPBEXHLevel2 21 19" xfId="53571"/>
    <cellStyle name="SAPBEXHLevel2 21 2" xfId="53572"/>
    <cellStyle name="SAPBEXHLevel2 21 20" xfId="53573"/>
    <cellStyle name="SAPBEXHLevel2 21 21" xfId="53574"/>
    <cellStyle name="SAPBEXHLevel2 21 22" xfId="53575"/>
    <cellStyle name="SAPBEXHLevel2 21 23" xfId="53576"/>
    <cellStyle name="SAPBEXHLevel2 21 24" xfId="53577"/>
    <cellStyle name="SAPBEXHLevel2 21 25" xfId="53578"/>
    <cellStyle name="SAPBEXHLevel2 21 26" xfId="53579"/>
    <cellStyle name="SAPBEXHLevel2 21 27" xfId="53580"/>
    <cellStyle name="SAPBEXHLevel2 21 28" xfId="53581"/>
    <cellStyle name="SAPBEXHLevel2 21 29" xfId="53582"/>
    <cellStyle name="SAPBEXHLevel2 21 3" xfId="53583"/>
    <cellStyle name="SAPBEXHLevel2 21 4" xfId="53584"/>
    <cellStyle name="SAPBEXHLevel2 21 5" xfId="53585"/>
    <cellStyle name="SAPBEXHLevel2 21 6" xfId="53586"/>
    <cellStyle name="SAPBEXHLevel2 21 7" xfId="53587"/>
    <cellStyle name="SAPBEXHLevel2 21 8" xfId="53588"/>
    <cellStyle name="SAPBEXHLevel2 21 9" xfId="53589"/>
    <cellStyle name="SAPBEXHLevel2 22" xfId="53590"/>
    <cellStyle name="SAPBEXHLevel2 22 10" xfId="53591"/>
    <cellStyle name="SAPBEXHLevel2 22 11" xfId="53592"/>
    <cellStyle name="SAPBEXHLevel2 22 12" xfId="53593"/>
    <cellStyle name="SAPBEXHLevel2 22 13" xfId="53594"/>
    <cellStyle name="SAPBEXHLevel2 22 14" xfId="53595"/>
    <cellStyle name="SAPBEXHLevel2 22 15" xfId="53596"/>
    <cellStyle name="SAPBEXHLevel2 22 16" xfId="53597"/>
    <cellStyle name="SAPBEXHLevel2 22 17" xfId="53598"/>
    <cellStyle name="SAPBEXHLevel2 22 18" xfId="53599"/>
    <cellStyle name="SAPBEXHLevel2 22 19" xfId="53600"/>
    <cellStyle name="SAPBEXHLevel2 22 2" xfId="53601"/>
    <cellStyle name="SAPBEXHLevel2 22 20" xfId="53602"/>
    <cellStyle name="SAPBEXHLevel2 22 21" xfId="53603"/>
    <cellStyle name="SAPBEXHLevel2 22 22" xfId="53604"/>
    <cellStyle name="SAPBEXHLevel2 22 23" xfId="53605"/>
    <cellStyle name="SAPBEXHLevel2 22 24" xfId="53606"/>
    <cellStyle name="SAPBEXHLevel2 22 25" xfId="53607"/>
    <cellStyle name="SAPBEXHLevel2 22 26" xfId="53608"/>
    <cellStyle name="SAPBEXHLevel2 22 27" xfId="53609"/>
    <cellStyle name="SAPBEXHLevel2 22 28" xfId="53610"/>
    <cellStyle name="SAPBEXHLevel2 22 29" xfId="53611"/>
    <cellStyle name="SAPBEXHLevel2 22 3" xfId="53612"/>
    <cellStyle name="SAPBEXHLevel2 22 4" xfId="53613"/>
    <cellStyle name="SAPBEXHLevel2 22 5" xfId="53614"/>
    <cellStyle name="SAPBEXHLevel2 22 6" xfId="53615"/>
    <cellStyle name="SAPBEXHLevel2 22 7" xfId="53616"/>
    <cellStyle name="SAPBEXHLevel2 22 8" xfId="53617"/>
    <cellStyle name="SAPBEXHLevel2 22 9" xfId="53618"/>
    <cellStyle name="SAPBEXHLevel2 23" xfId="53619"/>
    <cellStyle name="SAPBEXHLevel2 23 10" xfId="53620"/>
    <cellStyle name="SAPBEXHLevel2 23 11" xfId="53621"/>
    <cellStyle name="SAPBEXHLevel2 23 12" xfId="53622"/>
    <cellStyle name="SAPBEXHLevel2 23 13" xfId="53623"/>
    <cellStyle name="SAPBEXHLevel2 23 14" xfId="53624"/>
    <cellStyle name="SAPBEXHLevel2 23 15" xfId="53625"/>
    <cellStyle name="SAPBEXHLevel2 23 16" xfId="53626"/>
    <cellStyle name="SAPBEXHLevel2 23 17" xfId="53627"/>
    <cellStyle name="SAPBEXHLevel2 23 18" xfId="53628"/>
    <cellStyle name="SAPBEXHLevel2 23 19" xfId="53629"/>
    <cellStyle name="SAPBEXHLevel2 23 2" xfId="53630"/>
    <cellStyle name="SAPBEXHLevel2 23 20" xfId="53631"/>
    <cellStyle name="SAPBEXHLevel2 23 21" xfId="53632"/>
    <cellStyle name="SAPBEXHLevel2 23 22" xfId="53633"/>
    <cellStyle name="SAPBEXHLevel2 23 23" xfId="53634"/>
    <cellStyle name="SAPBEXHLevel2 23 24" xfId="53635"/>
    <cellStyle name="SAPBEXHLevel2 23 25" xfId="53636"/>
    <cellStyle name="SAPBEXHLevel2 23 26" xfId="53637"/>
    <cellStyle name="SAPBEXHLevel2 23 27" xfId="53638"/>
    <cellStyle name="SAPBEXHLevel2 23 28" xfId="53639"/>
    <cellStyle name="SAPBEXHLevel2 23 29" xfId="53640"/>
    <cellStyle name="SAPBEXHLevel2 23 3" xfId="53641"/>
    <cellStyle name="SAPBEXHLevel2 23 4" xfId="53642"/>
    <cellStyle name="SAPBEXHLevel2 23 5" xfId="53643"/>
    <cellStyle name="SAPBEXHLevel2 23 6" xfId="53644"/>
    <cellStyle name="SAPBEXHLevel2 23 7" xfId="53645"/>
    <cellStyle name="SAPBEXHLevel2 23 8" xfId="53646"/>
    <cellStyle name="SAPBEXHLevel2 23 9" xfId="53647"/>
    <cellStyle name="SAPBEXHLevel2 24" xfId="53648"/>
    <cellStyle name="SAPBEXHLevel2 24 10" xfId="53649"/>
    <cellStyle name="SAPBEXHLevel2 24 11" xfId="53650"/>
    <cellStyle name="SAPBEXHLevel2 24 12" xfId="53651"/>
    <cellStyle name="SAPBEXHLevel2 24 13" xfId="53652"/>
    <cellStyle name="SAPBEXHLevel2 24 14" xfId="53653"/>
    <cellStyle name="SAPBEXHLevel2 24 15" xfId="53654"/>
    <cellStyle name="SAPBEXHLevel2 24 16" xfId="53655"/>
    <cellStyle name="SAPBEXHLevel2 24 17" xfId="53656"/>
    <cellStyle name="SAPBEXHLevel2 24 18" xfId="53657"/>
    <cellStyle name="SAPBEXHLevel2 24 19" xfId="53658"/>
    <cellStyle name="SAPBEXHLevel2 24 2" xfId="53659"/>
    <cellStyle name="SAPBEXHLevel2 24 20" xfId="53660"/>
    <cellStyle name="SAPBEXHLevel2 24 21" xfId="53661"/>
    <cellStyle name="SAPBEXHLevel2 24 22" xfId="53662"/>
    <cellStyle name="SAPBEXHLevel2 24 23" xfId="53663"/>
    <cellStyle name="SAPBEXHLevel2 24 24" xfId="53664"/>
    <cellStyle name="SAPBEXHLevel2 24 25" xfId="53665"/>
    <cellStyle name="SAPBEXHLevel2 24 26" xfId="53666"/>
    <cellStyle name="SAPBEXHLevel2 24 27" xfId="53667"/>
    <cellStyle name="SAPBEXHLevel2 24 28" xfId="53668"/>
    <cellStyle name="SAPBEXHLevel2 24 29" xfId="53669"/>
    <cellStyle name="SAPBEXHLevel2 24 3" xfId="53670"/>
    <cellStyle name="SAPBEXHLevel2 24 4" xfId="53671"/>
    <cellStyle name="SAPBEXHLevel2 24 5" xfId="53672"/>
    <cellStyle name="SAPBEXHLevel2 24 6" xfId="53673"/>
    <cellStyle name="SAPBEXHLevel2 24 7" xfId="53674"/>
    <cellStyle name="SAPBEXHLevel2 24 8" xfId="53675"/>
    <cellStyle name="SAPBEXHLevel2 24 9" xfId="53676"/>
    <cellStyle name="SAPBEXHLevel2 25" xfId="53677"/>
    <cellStyle name="SAPBEXHLevel2 26" xfId="53678"/>
    <cellStyle name="SAPBEXHLevel2 27" xfId="53679"/>
    <cellStyle name="SAPBEXHLevel2 28" xfId="53680"/>
    <cellStyle name="SAPBEXHLevel2 29" xfId="53681"/>
    <cellStyle name="SAPBEXHLevel2 3" xfId="53682"/>
    <cellStyle name="SAPBEXHLevel2 3 10" xfId="53683"/>
    <cellStyle name="SAPBEXHLevel2 3 11" xfId="53684"/>
    <cellStyle name="SAPBEXHLevel2 3 12" xfId="53685"/>
    <cellStyle name="SAPBEXHLevel2 3 13" xfId="53686"/>
    <cellStyle name="SAPBEXHLevel2 3 14" xfId="53687"/>
    <cellStyle name="SAPBEXHLevel2 3 15" xfId="53688"/>
    <cellStyle name="SAPBEXHLevel2 3 16" xfId="53689"/>
    <cellStyle name="SAPBEXHLevel2 3 17" xfId="53690"/>
    <cellStyle name="SAPBEXHLevel2 3 18" xfId="53691"/>
    <cellStyle name="SAPBEXHLevel2 3 19" xfId="53692"/>
    <cellStyle name="SAPBEXHLevel2 3 2" xfId="53693"/>
    <cellStyle name="SAPBEXHLevel2 3 2 10" xfId="53694"/>
    <cellStyle name="SAPBEXHLevel2 3 2 11" xfId="53695"/>
    <cellStyle name="SAPBEXHLevel2 3 2 12" xfId="53696"/>
    <cellStyle name="SAPBEXHLevel2 3 2 13" xfId="53697"/>
    <cellStyle name="SAPBEXHLevel2 3 2 14" xfId="53698"/>
    <cellStyle name="SAPBEXHLevel2 3 2 15" xfId="53699"/>
    <cellStyle name="SAPBEXHLevel2 3 2 16" xfId="53700"/>
    <cellStyle name="SAPBEXHLevel2 3 2 17" xfId="53701"/>
    <cellStyle name="SAPBEXHLevel2 3 2 18" xfId="53702"/>
    <cellStyle name="SAPBEXHLevel2 3 2 19" xfId="53703"/>
    <cellStyle name="SAPBEXHLevel2 3 2 2" xfId="53704"/>
    <cellStyle name="SAPBEXHLevel2 3 2 20" xfId="53705"/>
    <cellStyle name="SAPBEXHLevel2 3 2 21" xfId="53706"/>
    <cellStyle name="SAPBEXHLevel2 3 2 22" xfId="53707"/>
    <cellStyle name="SAPBEXHLevel2 3 2 23" xfId="53708"/>
    <cellStyle name="SAPBEXHLevel2 3 2 24" xfId="53709"/>
    <cellStyle name="SAPBEXHLevel2 3 2 25" xfId="53710"/>
    <cellStyle name="SAPBEXHLevel2 3 2 26" xfId="53711"/>
    <cellStyle name="SAPBEXHLevel2 3 2 27" xfId="53712"/>
    <cellStyle name="SAPBEXHLevel2 3 2 28" xfId="53713"/>
    <cellStyle name="SAPBEXHLevel2 3 2 29" xfId="53714"/>
    <cellStyle name="SAPBEXHLevel2 3 2 3" xfId="53715"/>
    <cellStyle name="SAPBEXHLevel2 3 2 4" xfId="53716"/>
    <cellStyle name="SAPBEXHLevel2 3 2 5" xfId="53717"/>
    <cellStyle name="SAPBEXHLevel2 3 2 6" xfId="53718"/>
    <cellStyle name="SAPBEXHLevel2 3 2 7" xfId="53719"/>
    <cellStyle name="SAPBEXHLevel2 3 2 8" xfId="53720"/>
    <cellStyle name="SAPBEXHLevel2 3 2 9" xfId="53721"/>
    <cellStyle name="SAPBEXHLevel2 3 20" xfId="53722"/>
    <cellStyle name="SAPBEXHLevel2 3 21" xfId="53723"/>
    <cellStyle name="SAPBEXHLevel2 3 22" xfId="53724"/>
    <cellStyle name="SAPBEXHLevel2 3 23" xfId="53725"/>
    <cellStyle name="SAPBEXHLevel2 3 24" xfId="53726"/>
    <cellStyle name="SAPBEXHLevel2 3 25" xfId="53727"/>
    <cellStyle name="SAPBEXHLevel2 3 26" xfId="53728"/>
    <cellStyle name="SAPBEXHLevel2 3 27" xfId="53729"/>
    <cellStyle name="SAPBEXHLevel2 3 28" xfId="53730"/>
    <cellStyle name="SAPBEXHLevel2 3 29" xfId="53731"/>
    <cellStyle name="SAPBEXHLevel2 3 3" xfId="53732"/>
    <cellStyle name="SAPBEXHLevel2 3 3 10" xfId="53733"/>
    <cellStyle name="SAPBEXHLevel2 3 3 11" xfId="53734"/>
    <cellStyle name="SAPBEXHLevel2 3 3 12" xfId="53735"/>
    <cellStyle name="SAPBEXHLevel2 3 3 13" xfId="53736"/>
    <cellStyle name="SAPBEXHLevel2 3 3 14" xfId="53737"/>
    <cellStyle name="SAPBEXHLevel2 3 3 15" xfId="53738"/>
    <cellStyle name="SAPBEXHLevel2 3 3 16" xfId="53739"/>
    <cellStyle name="SAPBEXHLevel2 3 3 17" xfId="53740"/>
    <cellStyle name="SAPBEXHLevel2 3 3 18" xfId="53741"/>
    <cellStyle name="SAPBEXHLevel2 3 3 19" xfId="53742"/>
    <cellStyle name="SAPBEXHLevel2 3 3 2" xfId="53743"/>
    <cellStyle name="SAPBEXHLevel2 3 3 20" xfId="53744"/>
    <cellStyle name="SAPBEXHLevel2 3 3 21" xfId="53745"/>
    <cellStyle name="SAPBEXHLevel2 3 3 22" xfId="53746"/>
    <cellStyle name="SAPBEXHLevel2 3 3 23" xfId="53747"/>
    <cellStyle name="SAPBEXHLevel2 3 3 24" xfId="53748"/>
    <cellStyle name="SAPBEXHLevel2 3 3 25" xfId="53749"/>
    <cellStyle name="SAPBEXHLevel2 3 3 26" xfId="53750"/>
    <cellStyle name="SAPBEXHLevel2 3 3 27" xfId="53751"/>
    <cellStyle name="SAPBEXHLevel2 3 3 28" xfId="53752"/>
    <cellStyle name="SAPBEXHLevel2 3 3 29" xfId="53753"/>
    <cellStyle name="SAPBEXHLevel2 3 3 3" xfId="53754"/>
    <cellStyle name="SAPBEXHLevel2 3 3 4" xfId="53755"/>
    <cellStyle name="SAPBEXHLevel2 3 3 5" xfId="53756"/>
    <cellStyle name="SAPBEXHLevel2 3 3 6" xfId="53757"/>
    <cellStyle name="SAPBEXHLevel2 3 3 7" xfId="53758"/>
    <cellStyle name="SAPBEXHLevel2 3 3 8" xfId="53759"/>
    <cellStyle name="SAPBEXHLevel2 3 3 9" xfId="53760"/>
    <cellStyle name="SAPBEXHLevel2 3 30" xfId="53761"/>
    <cellStyle name="SAPBEXHLevel2 3 31" xfId="53762"/>
    <cellStyle name="SAPBEXHLevel2 3 4" xfId="53763"/>
    <cellStyle name="SAPBEXHLevel2 3 5" xfId="53764"/>
    <cellStyle name="SAPBEXHLevel2 3 6" xfId="53765"/>
    <cellStyle name="SAPBEXHLevel2 3 7" xfId="53766"/>
    <cellStyle name="SAPBEXHLevel2 3 8" xfId="53767"/>
    <cellStyle name="SAPBEXHLevel2 3 9" xfId="53768"/>
    <cellStyle name="SAPBEXHLevel2 30" xfId="53769"/>
    <cellStyle name="SAPBEXHLevel2 31" xfId="53770"/>
    <cellStyle name="SAPBEXHLevel2 32" xfId="53771"/>
    <cellStyle name="SAPBEXHLevel2 33" xfId="53772"/>
    <cellStyle name="SAPBEXHLevel2 34" xfId="53773"/>
    <cellStyle name="SAPBEXHLevel2 35" xfId="53774"/>
    <cellStyle name="SAPBEXHLevel2 36" xfId="53775"/>
    <cellStyle name="SAPBEXHLevel2 37" xfId="53776"/>
    <cellStyle name="SAPBEXHLevel2 38" xfId="53777"/>
    <cellStyle name="SAPBEXHLevel2 39" xfId="53778"/>
    <cellStyle name="SAPBEXHLevel2 4" xfId="53779"/>
    <cellStyle name="SAPBEXHLevel2 4 10" xfId="53780"/>
    <cellStyle name="SAPBEXHLevel2 4 11" xfId="53781"/>
    <cellStyle name="SAPBEXHLevel2 4 12" xfId="53782"/>
    <cellStyle name="SAPBEXHLevel2 4 13" xfId="53783"/>
    <cellStyle name="SAPBEXHLevel2 4 14" xfId="53784"/>
    <cellStyle name="SAPBEXHLevel2 4 15" xfId="53785"/>
    <cellStyle name="SAPBEXHLevel2 4 16" xfId="53786"/>
    <cellStyle name="SAPBEXHLevel2 4 17" xfId="53787"/>
    <cellStyle name="SAPBEXHLevel2 4 18" xfId="53788"/>
    <cellStyle name="SAPBEXHLevel2 4 19" xfId="53789"/>
    <cellStyle name="SAPBEXHLevel2 4 2" xfId="53790"/>
    <cellStyle name="SAPBEXHLevel2 4 2 10" xfId="53791"/>
    <cellStyle name="SAPBEXHLevel2 4 2 11" xfId="53792"/>
    <cellStyle name="SAPBEXHLevel2 4 2 12" xfId="53793"/>
    <cellStyle name="SAPBEXHLevel2 4 2 13" xfId="53794"/>
    <cellStyle name="SAPBEXHLevel2 4 2 14" xfId="53795"/>
    <cellStyle name="SAPBEXHLevel2 4 2 15" xfId="53796"/>
    <cellStyle name="SAPBEXHLevel2 4 2 16" xfId="53797"/>
    <cellStyle name="SAPBEXHLevel2 4 2 17" xfId="53798"/>
    <cellStyle name="SAPBEXHLevel2 4 2 18" xfId="53799"/>
    <cellStyle name="SAPBEXHLevel2 4 2 19" xfId="53800"/>
    <cellStyle name="SAPBEXHLevel2 4 2 2" xfId="53801"/>
    <cellStyle name="SAPBEXHLevel2 4 2 20" xfId="53802"/>
    <cellStyle name="SAPBEXHLevel2 4 2 21" xfId="53803"/>
    <cellStyle name="SAPBEXHLevel2 4 2 22" xfId="53804"/>
    <cellStyle name="SAPBEXHLevel2 4 2 23" xfId="53805"/>
    <cellStyle name="SAPBEXHLevel2 4 2 24" xfId="53806"/>
    <cellStyle name="SAPBEXHLevel2 4 2 25" xfId="53807"/>
    <cellStyle name="SAPBEXHLevel2 4 2 26" xfId="53808"/>
    <cellStyle name="SAPBEXHLevel2 4 2 27" xfId="53809"/>
    <cellStyle name="SAPBEXHLevel2 4 2 28" xfId="53810"/>
    <cellStyle name="SAPBEXHLevel2 4 2 29" xfId="53811"/>
    <cellStyle name="SAPBEXHLevel2 4 2 3" xfId="53812"/>
    <cellStyle name="SAPBEXHLevel2 4 2 4" xfId="53813"/>
    <cellStyle name="SAPBEXHLevel2 4 2 5" xfId="53814"/>
    <cellStyle name="SAPBEXHLevel2 4 2 6" xfId="53815"/>
    <cellStyle name="SAPBEXHLevel2 4 2 7" xfId="53816"/>
    <cellStyle name="SAPBEXHLevel2 4 2 8" xfId="53817"/>
    <cellStyle name="SAPBEXHLevel2 4 2 9" xfId="53818"/>
    <cellStyle name="SAPBEXHLevel2 4 20" xfId="53819"/>
    <cellStyle name="SAPBEXHLevel2 4 21" xfId="53820"/>
    <cellStyle name="SAPBEXHLevel2 4 22" xfId="53821"/>
    <cellStyle name="SAPBEXHLevel2 4 23" xfId="53822"/>
    <cellStyle name="SAPBEXHLevel2 4 24" xfId="53823"/>
    <cellStyle name="SAPBEXHLevel2 4 25" xfId="53824"/>
    <cellStyle name="SAPBEXHLevel2 4 26" xfId="53825"/>
    <cellStyle name="SAPBEXHLevel2 4 27" xfId="53826"/>
    <cellStyle name="SAPBEXHLevel2 4 28" xfId="53827"/>
    <cellStyle name="SAPBEXHLevel2 4 29" xfId="53828"/>
    <cellStyle name="SAPBEXHLevel2 4 3" xfId="53829"/>
    <cellStyle name="SAPBEXHLevel2 4 3 10" xfId="53830"/>
    <cellStyle name="SAPBEXHLevel2 4 3 11" xfId="53831"/>
    <cellStyle name="SAPBEXHLevel2 4 3 12" xfId="53832"/>
    <cellStyle name="SAPBEXHLevel2 4 3 13" xfId="53833"/>
    <cellStyle name="SAPBEXHLevel2 4 3 14" xfId="53834"/>
    <cellStyle name="SAPBEXHLevel2 4 3 15" xfId="53835"/>
    <cellStyle name="SAPBEXHLevel2 4 3 16" xfId="53836"/>
    <cellStyle name="SAPBEXHLevel2 4 3 17" xfId="53837"/>
    <cellStyle name="SAPBEXHLevel2 4 3 18" xfId="53838"/>
    <cellStyle name="SAPBEXHLevel2 4 3 19" xfId="53839"/>
    <cellStyle name="SAPBEXHLevel2 4 3 2" xfId="53840"/>
    <cellStyle name="SAPBEXHLevel2 4 3 20" xfId="53841"/>
    <cellStyle name="SAPBEXHLevel2 4 3 21" xfId="53842"/>
    <cellStyle name="SAPBEXHLevel2 4 3 22" xfId="53843"/>
    <cellStyle name="SAPBEXHLevel2 4 3 23" xfId="53844"/>
    <cellStyle name="SAPBEXHLevel2 4 3 24" xfId="53845"/>
    <cellStyle name="SAPBEXHLevel2 4 3 25" xfId="53846"/>
    <cellStyle name="SAPBEXHLevel2 4 3 26" xfId="53847"/>
    <cellStyle name="SAPBEXHLevel2 4 3 27" xfId="53848"/>
    <cellStyle name="SAPBEXHLevel2 4 3 28" xfId="53849"/>
    <cellStyle name="SAPBEXHLevel2 4 3 29" xfId="53850"/>
    <cellStyle name="SAPBEXHLevel2 4 3 3" xfId="53851"/>
    <cellStyle name="SAPBEXHLevel2 4 3 4" xfId="53852"/>
    <cellStyle name="SAPBEXHLevel2 4 3 5" xfId="53853"/>
    <cellStyle name="SAPBEXHLevel2 4 3 6" xfId="53854"/>
    <cellStyle name="SAPBEXHLevel2 4 3 7" xfId="53855"/>
    <cellStyle name="SAPBEXHLevel2 4 3 8" xfId="53856"/>
    <cellStyle name="SAPBEXHLevel2 4 3 9" xfId="53857"/>
    <cellStyle name="SAPBEXHLevel2 4 30" xfId="53858"/>
    <cellStyle name="SAPBEXHLevel2 4 31" xfId="53859"/>
    <cellStyle name="SAPBEXHLevel2 4 4" xfId="53860"/>
    <cellStyle name="SAPBEXHLevel2 4 5" xfId="53861"/>
    <cellStyle name="SAPBEXHLevel2 4 6" xfId="53862"/>
    <cellStyle name="SAPBEXHLevel2 4 7" xfId="53863"/>
    <cellStyle name="SAPBEXHLevel2 4 8" xfId="53864"/>
    <cellStyle name="SAPBEXHLevel2 4 9" xfId="53865"/>
    <cellStyle name="SAPBEXHLevel2 40" xfId="53866"/>
    <cellStyle name="SAPBEXHLevel2 41" xfId="53867"/>
    <cellStyle name="SAPBEXHLevel2 42" xfId="53868"/>
    <cellStyle name="SAPBEXHLevel2 43" xfId="53869"/>
    <cellStyle name="SAPBEXHLevel2 44" xfId="53870"/>
    <cellStyle name="SAPBEXHLevel2 5" xfId="53871"/>
    <cellStyle name="SAPBEXHLevel2 5 10" xfId="53872"/>
    <cellStyle name="SAPBEXHLevel2 5 11" xfId="53873"/>
    <cellStyle name="SAPBEXHLevel2 5 12" xfId="53874"/>
    <cellStyle name="SAPBEXHLevel2 5 13" xfId="53875"/>
    <cellStyle name="SAPBEXHLevel2 5 14" xfId="53876"/>
    <cellStyle name="SAPBEXHLevel2 5 15" xfId="53877"/>
    <cellStyle name="SAPBEXHLevel2 5 16" xfId="53878"/>
    <cellStyle name="SAPBEXHLevel2 5 17" xfId="53879"/>
    <cellStyle name="SAPBEXHLevel2 5 18" xfId="53880"/>
    <cellStyle name="SAPBEXHLevel2 5 19" xfId="53881"/>
    <cellStyle name="SAPBEXHLevel2 5 2" xfId="53882"/>
    <cellStyle name="SAPBEXHLevel2 5 2 10" xfId="53883"/>
    <cellStyle name="SAPBEXHLevel2 5 2 11" xfId="53884"/>
    <cellStyle name="SAPBEXHLevel2 5 2 12" xfId="53885"/>
    <cellStyle name="SAPBEXHLevel2 5 2 13" xfId="53886"/>
    <cellStyle name="SAPBEXHLevel2 5 2 14" xfId="53887"/>
    <cellStyle name="SAPBEXHLevel2 5 2 15" xfId="53888"/>
    <cellStyle name="SAPBEXHLevel2 5 2 16" xfId="53889"/>
    <cellStyle name="SAPBEXHLevel2 5 2 17" xfId="53890"/>
    <cellStyle name="SAPBEXHLevel2 5 2 18" xfId="53891"/>
    <cellStyle name="SAPBEXHLevel2 5 2 19" xfId="53892"/>
    <cellStyle name="SAPBEXHLevel2 5 2 2" xfId="53893"/>
    <cellStyle name="SAPBEXHLevel2 5 2 20" xfId="53894"/>
    <cellStyle name="SAPBEXHLevel2 5 2 21" xfId="53895"/>
    <cellStyle name="SAPBEXHLevel2 5 2 22" xfId="53896"/>
    <cellStyle name="SAPBEXHLevel2 5 2 23" xfId="53897"/>
    <cellStyle name="SAPBEXHLevel2 5 2 24" xfId="53898"/>
    <cellStyle name="SAPBEXHLevel2 5 2 25" xfId="53899"/>
    <cellStyle name="SAPBEXHLevel2 5 2 26" xfId="53900"/>
    <cellStyle name="SAPBEXHLevel2 5 2 27" xfId="53901"/>
    <cellStyle name="SAPBEXHLevel2 5 2 28" xfId="53902"/>
    <cellStyle name="SAPBEXHLevel2 5 2 29" xfId="53903"/>
    <cellStyle name="SAPBEXHLevel2 5 2 3" xfId="53904"/>
    <cellStyle name="SAPBEXHLevel2 5 2 4" xfId="53905"/>
    <cellStyle name="SAPBEXHLevel2 5 2 5" xfId="53906"/>
    <cellStyle name="SAPBEXHLevel2 5 2 6" xfId="53907"/>
    <cellStyle name="SAPBEXHLevel2 5 2 7" xfId="53908"/>
    <cellStyle name="SAPBEXHLevel2 5 2 8" xfId="53909"/>
    <cellStyle name="SAPBEXHLevel2 5 2 9" xfId="53910"/>
    <cellStyle name="SAPBEXHLevel2 5 20" xfId="53911"/>
    <cellStyle name="SAPBEXHLevel2 5 21" xfId="53912"/>
    <cellStyle name="SAPBEXHLevel2 5 22" xfId="53913"/>
    <cellStyle name="SAPBEXHLevel2 5 23" xfId="53914"/>
    <cellStyle name="SAPBEXHLevel2 5 24" xfId="53915"/>
    <cellStyle name="SAPBEXHLevel2 5 25" xfId="53916"/>
    <cellStyle name="SAPBEXHLevel2 5 26" xfId="53917"/>
    <cellStyle name="SAPBEXHLevel2 5 27" xfId="53918"/>
    <cellStyle name="SAPBEXHLevel2 5 28" xfId="53919"/>
    <cellStyle name="SAPBEXHLevel2 5 29" xfId="53920"/>
    <cellStyle name="SAPBEXHLevel2 5 3" xfId="53921"/>
    <cellStyle name="SAPBEXHLevel2 5 30" xfId="53922"/>
    <cellStyle name="SAPBEXHLevel2 5 4" xfId="53923"/>
    <cellStyle name="SAPBEXHLevel2 5 5" xfId="53924"/>
    <cellStyle name="SAPBEXHLevel2 5 6" xfId="53925"/>
    <cellStyle name="SAPBEXHLevel2 5 7" xfId="53926"/>
    <cellStyle name="SAPBEXHLevel2 5 8" xfId="53927"/>
    <cellStyle name="SAPBEXHLevel2 5 9" xfId="53928"/>
    <cellStyle name="SAPBEXHLevel2 6" xfId="53929"/>
    <cellStyle name="SAPBEXHLevel2 6 10" xfId="53930"/>
    <cellStyle name="SAPBEXHLevel2 6 11" xfId="53931"/>
    <cellStyle name="SAPBEXHLevel2 6 12" xfId="53932"/>
    <cellStyle name="SAPBEXHLevel2 6 13" xfId="53933"/>
    <cellStyle name="SAPBEXHLevel2 6 14" xfId="53934"/>
    <cellStyle name="SAPBEXHLevel2 6 15" xfId="53935"/>
    <cellStyle name="SAPBEXHLevel2 6 16" xfId="53936"/>
    <cellStyle name="SAPBEXHLevel2 6 17" xfId="53937"/>
    <cellStyle name="SAPBEXHLevel2 6 18" xfId="53938"/>
    <cellStyle name="SAPBEXHLevel2 6 19" xfId="53939"/>
    <cellStyle name="SAPBEXHLevel2 6 2" xfId="53940"/>
    <cellStyle name="SAPBEXHLevel2 6 2 10" xfId="53941"/>
    <cellStyle name="SAPBEXHLevel2 6 2 11" xfId="53942"/>
    <cellStyle name="SAPBEXHLevel2 6 2 12" xfId="53943"/>
    <cellStyle name="SAPBEXHLevel2 6 2 13" xfId="53944"/>
    <cellStyle name="SAPBEXHLevel2 6 2 14" xfId="53945"/>
    <cellStyle name="SAPBEXHLevel2 6 2 15" xfId="53946"/>
    <cellStyle name="SAPBEXHLevel2 6 2 16" xfId="53947"/>
    <cellStyle name="SAPBEXHLevel2 6 2 17" xfId="53948"/>
    <cellStyle name="SAPBEXHLevel2 6 2 18" xfId="53949"/>
    <cellStyle name="SAPBEXHLevel2 6 2 19" xfId="53950"/>
    <cellStyle name="SAPBEXHLevel2 6 2 2" xfId="53951"/>
    <cellStyle name="SAPBEXHLevel2 6 2 20" xfId="53952"/>
    <cellStyle name="SAPBEXHLevel2 6 2 21" xfId="53953"/>
    <cellStyle name="SAPBEXHLevel2 6 2 22" xfId="53954"/>
    <cellStyle name="SAPBEXHLevel2 6 2 23" xfId="53955"/>
    <cellStyle name="SAPBEXHLevel2 6 2 24" xfId="53956"/>
    <cellStyle name="SAPBEXHLevel2 6 2 25" xfId="53957"/>
    <cellStyle name="SAPBEXHLevel2 6 2 26" xfId="53958"/>
    <cellStyle name="SAPBEXHLevel2 6 2 27" xfId="53959"/>
    <cellStyle name="SAPBEXHLevel2 6 2 28" xfId="53960"/>
    <cellStyle name="SAPBEXHLevel2 6 2 29" xfId="53961"/>
    <cellStyle name="SAPBEXHLevel2 6 2 3" xfId="53962"/>
    <cellStyle name="SAPBEXHLevel2 6 2 4" xfId="53963"/>
    <cellStyle name="SAPBEXHLevel2 6 2 5" xfId="53964"/>
    <cellStyle name="SAPBEXHLevel2 6 2 6" xfId="53965"/>
    <cellStyle name="SAPBEXHLevel2 6 2 7" xfId="53966"/>
    <cellStyle name="SAPBEXHLevel2 6 2 8" xfId="53967"/>
    <cellStyle name="SAPBEXHLevel2 6 2 9" xfId="53968"/>
    <cellStyle name="SAPBEXHLevel2 6 20" xfId="53969"/>
    <cellStyle name="SAPBEXHLevel2 6 21" xfId="53970"/>
    <cellStyle name="SAPBEXHLevel2 6 22" xfId="53971"/>
    <cellStyle name="SAPBEXHLevel2 6 23" xfId="53972"/>
    <cellStyle name="SAPBEXHLevel2 6 24" xfId="53973"/>
    <cellStyle name="SAPBEXHLevel2 6 25" xfId="53974"/>
    <cellStyle name="SAPBEXHLevel2 6 26" xfId="53975"/>
    <cellStyle name="SAPBEXHLevel2 6 27" xfId="53976"/>
    <cellStyle name="SAPBEXHLevel2 6 28" xfId="53977"/>
    <cellStyle name="SAPBEXHLevel2 6 29" xfId="53978"/>
    <cellStyle name="SAPBEXHLevel2 6 3" xfId="53979"/>
    <cellStyle name="SAPBEXHLevel2 6 30" xfId="53980"/>
    <cellStyle name="SAPBEXHLevel2 6 4" xfId="53981"/>
    <cellStyle name="SAPBEXHLevel2 6 5" xfId="53982"/>
    <cellStyle name="SAPBEXHLevel2 6 6" xfId="53983"/>
    <cellStyle name="SAPBEXHLevel2 6 7" xfId="53984"/>
    <cellStyle name="SAPBEXHLevel2 6 8" xfId="53985"/>
    <cellStyle name="SAPBEXHLevel2 6 9" xfId="53986"/>
    <cellStyle name="SAPBEXHLevel2 7" xfId="53987"/>
    <cellStyle name="SAPBEXHLevel2 7 10" xfId="53988"/>
    <cellStyle name="SAPBEXHLevel2 7 11" xfId="53989"/>
    <cellStyle name="SAPBEXHLevel2 7 12" xfId="53990"/>
    <cellStyle name="SAPBEXHLevel2 7 13" xfId="53991"/>
    <cellStyle name="SAPBEXHLevel2 7 14" xfId="53992"/>
    <cellStyle name="SAPBEXHLevel2 7 15" xfId="53993"/>
    <cellStyle name="SAPBEXHLevel2 7 16" xfId="53994"/>
    <cellStyle name="SAPBEXHLevel2 7 17" xfId="53995"/>
    <cellStyle name="SAPBEXHLevel2 7 18" xfId="53996"/>
    <cellStyle name="SAPBEXHLevel2 7 19" xfId="53997"/>
    <cellStyle name="SAPBEXHLevel2 7 2" xfId="53998"/>
    <cellStyle name="SAPBEXHLevel2 7 2 10" xfId="53999"/>
    <cellStyle name="SAPBEXHLevel2 7 2 11" xfId="54000"/>
    <cellStyle name="SAPBEXHLevel2 7 2 12" xfId="54001"/>
    <cellStyle name="SAPBEXHLevel2 7 2 13" xfId="54002"/>
    <cellStyle name="SAPBEXHLevel2 7 2 14" xfId="54003"/>
    <cellStyle name="SAPBEXHLevel2 7 2 15" xfId="54004"/>
    <cellStyle name="SAPBEXHLevel2 7 2 16" xfId="54005"/>
    <cellStyle name="SAPBEXHLevel2 7 2 17" xfId="54006"/>
    <cellStyle name="SAPBEXHLevel2 7 2 18" xfId="54007"/>
    <cellStyle name="SAPBEXHLevel2 7 2 19" xfId="54008"/>
    <cellStyle name="SAPBEXHLevel2 7 2 2" xfId="54009"/>
    <cellStyle name="SAPBEXHLevel2 7 2 20" xfId="54010"/>
    <cellStyle name="SAPBEXHLevel2 7 2 21" xfId="54011"/>
    <cellStyle name="SAPBEXHLevel2 7 2 22" xfId="54012"/>
    <cellStyle name="SAPBEXHLevel2 7 2 23" xfId="54013"/>
    <cellStyle name="SAPBEXHLevel2 7 2 24" xfId="54014"/>
    <cellStyle name="SAPBEXHLevel2 7 2 25" xfId="54015"/>
    <cellStyle name="SAPBEXHLevel2 7 2 26" xfId="54016"/>
    <cellStyle name="SAPBEXHLevel2 7 2 27" xfId="54017"/>
    <cellStyle name="SAPBEXHLevel2 7 2 28" xfId="54018"/>
    <cellStyle name="SAPBEXHLevel2 7 2 29" xfId="54019"/>
    <cellStyle name="SAPBEXHLevel2 7 2 3" xfId="54020"/>
    <cellStyle name="SAPBEXHLevel2 7 2 4" xfId="54021"/>
    <cellStyle name="SAPBEXHLevel2 7 2 5" xfId="54022"/>
    <cellStyle name="SAPBEXHLevel2 7 2 6" xfId="54023"/>
    <cellStyle name="SAPBEXHLevel2 7 2 7" xfId="54024"/>
    <cellStyle name="SAPBEXHLevel2 7 2 8" xfId="54025"/>
    <cellStyle name="SAPBEXHLevel2 7 2 9" xfId="54026"/>
    <cellStyle name="SAPBEXHLevel2 7 20" xfId="54027"/>
    <cellStyle name="SAPBEXHLevel2 7 21" xfId="54028"/>
    <cellStyle name="SAPBEXHLevel2 7 22" xfId="54029"/>
    <cellStyle name="SAPBEXHLevel2 7 23" xfId="54030"/>
    <cellStyle name="SAPBEXHLevel2 7 24" xfId="54031"/>
    <cellStyle name="SAPBEXHLevel2 7 25" xfId="54032"/>
    <cellStyle name="SAPBEXHLevel2 7 26" xfId="54033"/>
    <cellStyle name="SAPBEXHLevel2 7 27" xfId="54034"/>
    <cellStyle name="SAPBEXHLevel2 7 28" xfId="54035"/>
    <cellStyle name="SAPBEXHLevel2 7 29" xfId="54036"/>
    <cellStyle name="SAPBEXHLevel2 7 3" xfId="54037"/>
    <cellStyle name="SAPBEXHLevel2 7 30" xfId="54038"/>
    <cellStyle name="SAPBEXHLevel2 7 4" xfId="54039"/>
    <cellStyle name="SAPBEXHLevel2 7 5" xfId="54040"/>
    <cellStyle name="SAPBEXHLevel2 7 6" xfId="54041"/>
    <cellStyle name="SAPBEXHLevel2 7 7" xfId="54042"/>
    <cellStyle name="SAPBEXHLevel2 7 8" xfId="54043"/>
    <cellStyle name="SAPBEXHLevel2 7 9" xfId="54044"/>
    <cellStyle name="SAPBEXHLevel2 8" xfId="54045"/>
    <cellStyle name="SAPBEXHLevel2 8 10" xfId="54046"/>
    <cellStyle name="SAPBEXHLevel2 8 11" xfId="54047"/>
    <cellStyle name="SAPBEXHLevel2 8 12" xfId="54048"/>
    <cellStyle name="SAPBEXHLevel2 8 13" xfId="54049"/>
    <cellStyle name="SAPBEXHLevel2 8 14" xfId="54050"/>
    <cellStyle name="SAPBEXHLevel2 8 15" xfId="54051"/>
    <cellStyle name="SAPBEXHLevel2 8 16" xfId="54052"/>
    <cellStyle name="SAPBEXHLevel2 8 17" xfId="54053"/>
    <cellStyle name="SAPBEXHLevel2 8 18" xfId="54054"/>
    <cellStyle name="SAPBEXHLevel2 8 19" xfId="54055"/>
    <cellStyle name="SAPBEXHLevel2 8 2" xfId="54056"/>
    <cellStyle name="SAPBEXHLevel2 8 2 10" xfId="54057"/>
    <cellStyle name="SAPBEXHLevel2 8 2 11" xfId="54058"/>
    <cellStyle name="SAPBEXHLevel2 8 2 12" xfId="54059"/>
    <cellStyle name="SAPBEXHLevel2 8 2 13" xfId="54060"/>
    <cellStyle name="SAPBEXHLevel2 8 2 14" xfId="54061"/>
    <cellStyle name="SAPBEXHLevel2 8 2 15" xfId="54062"/>
    <cellStyle name="SAPBEXHLevel2 8 2 16" xfId="54063"/>
    <cellStyle name="SAPBEXHLevel2 8 2 17" xfId="54064"/>
    <cellStyle name="SAPBEXHLevel2 8 2 18" xfId="54065"/>
    <cellStyle name="SAPBEXHLevel2 8 2 19" xfId="54066"/>
    <cellStyle name="SAPBEXHLevel2 8 2 2" xfId="54067"/>
    <cellStyle name="SAPBEXHLevel2 8 2 20" xfId="54068"/>
    <cellStyle name="SAPBEXHLevel2 8 2 21" xfId="54069"/>
    <cellStyle name="SAPBEXHLevel2 8 2 22" xfId="54070"/>
    <cellStyle name="SAPBEXHLevel2 8 2 23" xfId="54071"/>
    <cellStyle name="SAPBEXHLevel2 8 2 24" xfId="54072"/>
    <cellStyle name="SAPBEXHLevel2 8 2 25" xfId="54073"/>
    <cellStyle name="SAPBEXHLevel2 8 2 26" xfId="54074"/>
    <cellStyle name="SAPBEXHLevel2 8 2 27" xfId="54075"/>
    <cellStyle name="SAPBEXHLevel2 8 2 28" xfId="54076"/>
    <cellStyle name="SAPBEXHLevel2 8 2 29" xfId="54077"/>
    <cellStyle name="SAPBEXHLevel2 8 2 3" xfId="54078"/>
    <cellStyle name="SAPBEXHLevel2 8 2 4" xfId="54079"/>
    <cellStyle name="SAPBEXHLevel2 8 2 5" xfId="54080"/>
    <cellStyle name="SAPBEXHLevel2 8 2 6" xfId="54081"/>
    <cellStyle name="SAPBEXHLevel2 8 2 7" xfId="54082"/>
    <cellStyle name="SAPBEXHLevel2 8 2 8" xfId="54083"/>
    <cellStyle name="SAPBEXHLevel2 8 2 9" xfId="54084"/>
    <cellStyle name="SAPBEXHLevel2 8 20" xfId="54085"/>
    <cellStyle name="SAPBEXHLevel2 8 21" xfId="54086"/>
    <cellStyle name="SAPBEXHLevel2 8 22" xfId="54087"/>
    <cellStyle name="SAPBEXHLevel2 8 23" xfId="54088"/>
    <cellStyle name="SAPBEXHLevel2 8 24" xfId="54089"/>
    <cellStyle name="SAPBEXHLevel2 8 25" xfId="54090"/>
    <cellStyle name="SAPBEXHLevel2 8 26" xfId="54091"/>
    <cellStyle name="SAPBEXHLevel2 8 27" xfId="54092"/>
    <cellStyle name="SAPBEXHLevel2 8 28" xfId="54093"/>
    <cellStyle name="SAPBEXHLevel2 8 29" xfId="54094"/>
    <cellStyle name="SAPBEXHLevel2 8 3" xfId="54095"/>
    <cellStyle name="SAPBEXHLevel2 8 30" xfId="54096"/>
    <cellStyle name="SAPBEXHLevel2 8 4" xfId="54097"/>
    <cellStyle name="SAPBEXHLevel2 8 5" xfId="54098"/>
    <cellStyle name="SAPBEXHLevel2 8 6" xfId="54099"/>
    <cellStyle name="SAPBEXHLevel2 8 7" xfId="54100"/>
    <cellStyle name="SAPBEXHLevel2 8 8" xfId="54101"/>
    <cellStyle name="SAPBEXHLevel2 8 9" xfId="54102"/>
    <cellStyle name="SAPBEXHLevel2 9" xfId="54103"/>
    <cellStyle name="SAPBEXHLevel2 9 10" xfId="54104"/>
    <cellStyle name="SAPBEXHLevel2 9 11" xfId="54105"/>
    <cellStyle name="SAPBEXHLevel2 9 12" xfId="54106"/>
    <cellStyle name="SAPBEXHLevel2 9 13" xfId="54107"/>
    <cellStyle name="SAPBEXHLevel2 9 14" xfId="54108"/>
    <cellStyle name="SAPBEXHLevel2 9 15" xfId="54109"/>
    <cellStyle name="SAPBEXHLevel2 9 16" xfId="54110"/>
    <cellStyle name="SAPBEXHLevel2 9 17" xfId="54111"/>
    <cellStyle name="SAPBEXHLevel2 9 18" xfId="54112"/>
    <cellStyle name="SAPBEXHLevel2 9 19" xfId="54113"/>
    <cellStyle name="SAPBEXHLevel2 9 2" xfId="54114"/>
    <cellStyle name="SAPBEXHLevel2 9 2 10" xfId="54115"/>
    <cellStyle name="SAPBEXHLevel2 9 2 11" xfId="54116"/>
    <cellStyle name="SAPBEXHLevel2 9 2 12" xfId="54117"/>
    <cellStyle name="SAPBEXHLevel2 9 2 13" xfId="54118"/>
    <cellStyle name="SAPBEXHLevel2 9 2 14" xfId="54119"/>
    <cellStyle name="SAPBEXHLevel2 9 2 15" xfId="54120"/>
    <cellStyle name="SAPBEXHLevel2 9 2 16" xfId="54121"/>
    <cellStyle name="SAPBEXHLevel2 9 2 17" xfId="54122"/>
    <cellStyle name="SAPBEXHLevel2 9 2 18" xfId="54123"/>
    <cellStyle name="SAPBEXHLevel2 9 2 19" xfId="54124"/>
    <cellStyle name="SAPBEXHLevel2 9 2 2" xfId="54125"/>
    <cellStyle name="SAPBEXHLevel2 9 2 20" xfId="54126"/>
    <cellStyle name="SAPBEXHLevel2 9 2 21" xfId="54127"/>
    <cellStyle name="SAPBEXHLevel2 9 2 22" xfId="54128"/>
    <cellStyle name="SAPBEXHLevel2 9 2 23" xfId="54129"/>
    <cellStyle name="SAPBEXHLevel2 9 2 24" xfId="54130"/>
    <cellStyle name="SAPBEXHLevel2 9 2 25" xfId="54131"/>
    <cellStyle name="SAPBEXHLevel2 9 2 26" xfId="54132"/>
    <cellStyle name="SAPBEXHLevel2 9 2 27" xfId="54133"/>
    <cellStyle name="SAPBEXHLevel2 9 2 28" xfId="54134"/>
    <cellStyle name="SAPBEXHLevel2 9 2 29" xfId="54135"/>
    <cellStyle name="SAPBEXHLevel2 9 2 3" xfId="54136"/>
    <cellStyle name="SAPBEXHLevel2 9 2 4" xfId="54137"/>
    <cellStyle name="SAPBEXHLevel2 9 2 5" xfId="54138"/>
    <cellStyle name="SAPBEXHLevel2 9 2 6" xfId="54139"/>
    <cellStyle name="SAPBEXHLevel2 9 2 7" xfId="54140"/>
    <cellStyle name="SAPBEXHLevel2 9 2 8" xfId="54141"/>
    <cellStyle name="SAPBEXHLevel2 9 2 9" xfId="54142"/>
    <cellStyle name="SAPBEXHLevel2 9 20" xfId="54143"/>
    <cellStyle name="SAPBEXHLevel2 9 21" xfId="54144"/>
    <cellStyle name="SAPBEXHLevel2 9 22" xfId="54145"/>
    <cellStyle name="SAPBEXHLevel2 9 23" xfId="54146"/>
    <cellStyle name="SAPBEXHLevel2 9 24" xfId="54147"/>
    <cellStyle name="SAPBEXHLevel2 9 25" xfId="54148"/>
    <cellStyle name="SAPBEXHLevel2 9 26" xfId="54149"/>
    <cellStyle name="SAPBEXHLevel2 9 27" xfId="54150"/>
    <cellStyle name="SAPBEXHLevel2 9 28" xfId="54151"/>
    <cellStyle name="SAPBEXHLevel2 9 29" xfId="54152"/>
    <cellStyle name="SAPBEXHLevel2 9 3" xfId="54153"/>
    <cellStyle name="SAPBEXHLevel2 9 30" xfId="54154"/>
    <cellStyle name="SAPBEXHLevel2 9 4" xfId="54155"/>
    <cellStyle name="SAPBEXHLevel2 9 5" xfId="54156"/>
    <cellStyle name="SAPBEXHLevel2 9 6" xfId="54157"/>
    <cellStyle name="SAPBEXHLevel2 9 7" xfId="54158"/>
    <cellStyle name="SAPBEXHLevel2 9 8" xfId="54159"/>
    <cellStyle name="SAPBEXHLevel2 9 9" xfId="54160"/>
    <cellStyle name="SAPBEXHLevel2X" xfId="54161"/>
    <cellStyle name="SAPBEXHLevel2X 10" xfId="54162"/>
    <cellStyle name="SAPBEXHLevel2X 10 10" xfId="54163"/>
    <cellStyle name="SAPBEXHLevel2X 10 11" xfId="54164"/>
    <cellStyle name="SAPBEXHLevel2X 10 12" xfId="54165"/>
    <cellStyle name="SAPBEXHLevel2X 10 13" xfId="54166"/>
    <cellStyle name="SAPBEXHLevel2X 10 14" xfId="54167"/>
    <cellStyle name="SAPBEXHLevel2X 10 15" xfId="54168"/>
    <cellStyle name="SAPBEXHLevel2X 10 16" xfId="54169"/>
    <cellStyle name="SAPBEXHLevel2X 10 17" xfId="54170"/>
    <cellStyle name="SAPBEXHLevel2X 10 18" xfId="54171"/>
    <cellStyle name="SAPBEXHLevel2X 10 19" xfId="54172"/>
    <cellStyle name="SAPBEXHLevel2X 10 2" xfId="54173"/>
    <cellStyle name="SAPBEXHLevel2X 10 2 10" xfId="54174"/>
    <cellStyle name="SAPBEXHLevel2X 10 2 11" xfId="54175"/>
    <cellStyle name="SAPBEXHLevel2X 10 2 12" xfId="54176"/>
    <cellStyle name="SAPBEXHLevel2X 10 2 13" xfId="54177"/>
    <cellStyle name="SAPBEXHLevel2X 10 2 14" xfId="54178"/>
    <cellStyle name="SAPBEXHLevel2X 10 2 15" xfId="54179"/>
    <cellStyle name="SAPBEXHLevel2X 10 2 16" xfId="54180"/>
    <cellStyle name="SAPBEXHLevel2X 10 2 17" xfId="54181"/>
    <cellStyle name="SAPBEXHLevel2X 10 2 18" xfId="54182"/>
    <cellStyle name="SAPBEXHLevel2X 10 2 19" xfId="54183"/>
    <cellStyle name="SAPBEXHLevel2X 10 2 2" xfId="54184"/>
    <cellStyle name="SAPBEXHLevel2X 10 2 20" xfId="54185"/>
    <cellStyle name="SAPBEXHLevel2X 10 2 21" xfId="54186"/>
    <cellStyle name="SAPBEXHLevel2X 10 2 22" xfId="54187"/>
    <cellStyle name="SAPBEXHLevel2X 10 2 23" xfId="54188"/>
    <cellStyle name="SAPBEXHLevel2X 10 2 24" xfId="54189"/>
    <cellStyle name="SAPBEXHLevel2X 10 2 25" xfId="54190"/>
    <cellStyle name="SAPBEXHLevel2X 10 2 26" xfId="54191"/>
    <cellStyle name="SAPBEXHLevel2X 10 2 27" xfId="54192"/>
    <cellStyle name="SAPBEXHLevel2X 10 2 28" xfId="54193"/>
    <cellStyle name="SAPBEXHLevel2X 10 2 29" xfId="54194"/>
    <cellStyle name="SAPBEXHLevel2X 10 2 3" xfId="54195"/>
    <cellStyle name="SAPBEXHLevel2X 10 2 4" xfId="54196"/>
    <cellStyle name="SAPBEXHLevel2X 10 2 5" xfId="54197"/>
    <cellStyle name="SAPBEXHLevel2X 10 2 6" xfId="54198"/>
    <cellStyle name="SAPBEXHLevel2X 10 2 7" xfId="54199"/>
    <cellStyle name="SAPBEXHLevel2X 10 2 8" xfId="54200"/>
    <cellStyle name="SAPBEXHLevel2X 10 2 9" xfId="54201"/>
    <cellStyle name="SAPBEXHLevel2X 10 20" xfId="54202"/>
    <cellStyle name="SAPBEXHLevel2X 10 21" xfId="54203"/>
    <cellStyle name="SAPBEXHLevel2X 10 22" xfId="54204"/>
    <cellStyle name="SAPBEXHLevel2X 10 23" xfId="54205"/>
    <cellStyle name="SAPBEXHLevel2X 10 24" xfId="54206"/>
    <cellStyle name="SAPBEXHLevel2X 10 25" xfId="54207"/>
    <cellStyle name="SAPBEXHLevel2X 10 26" xfId="54208"/>
    <cellStyle name="SAPBEXHLevel2X 10 27" xfId="54209"/>
    <cellStyle name="SAPBEXHLevel2X 10 28" xfId="54210"/>
    <cellStyle name="SAPBEXHLevel2X 10 29" xfId="54211"/>
    <cellStyle name="SAPBEXHLevel2X 10 3" xfId="54212"/>
    <cellStyle name="SAPBEXHLevel2X 10 30" xfId="54213"/>
    <cellStyle name="SAPBEXHLevel2X 10 4" xfId="54214"/>
    <cellStyle name="SAPBEXHLevel2X 10 5" xfId="54215"/>
    <cellStyle name="SAPBEXHLevel2X 10 6" xfId="54216"/>
    <cellStyle name="SAPBEXHLevel2X 10 7" xfId="54217"/>
    <cellStyle name="SAPBEXHLevel2X 10 8" xfId="54218"/>
    <cellStyle name="SAPBEXHLevel2X 10 9" xfId="54219"/>
    <cellStyle name="SAPBEXHLevel2X 11" xfId="54220"/>
    <cellStyle name="SAPBEXHLevel2X 11 10" xfId="54221"/>
    <cellStyle name="SAPBEXHLevel2X 11 11" xfId="54222"/>
    <cellStyle name="SAPBEXHLevel2X 11 12" xfId="54223"/>
    <cellStyle name="SAPBEXHLevel2X 11 13" xfId="54224"/>
    <cellStyle name="SAPBEXHLevel2X 11 14" xfId="54225"/>
    <cellStyle name="SAPBEXHLevel2X 11 15" xfId="54226"/>
    <cellStyle name="SAPBEXHLevel2X 11 16" xfId="54227"/>
    <cellStyle name="SAPBEXHLevel2X 11 17" xfId="54228"/>
    <cellStyle name="SAPBEXHLevel2X 11 18" xfId="54229"/>
    <cellStyle name="SAPBEXHLevel2X 11 19" xfId="54230"/>
    <cellStyle name="SAPBEXHLevel2X 11 2" xfId="54231"/>
    <cellStyle name="SAPBEXHLevel2X 11 2 10" xfId="54232"/>
    <cellStyle name="SAPBEXHLevel2X 11 2 11" xfId="54233"/>
    <cellStyle name="SAPBEXHLevel2X 11 2 12" xfId="54234"/>
    <cellStyle name="SAPBEXHLevel2X 11 2 13" xfId="54235"/>
    <cellStyle name="SAPBEXHLevel2X 11 2 14" xfId="54236"/>
    <cellStyle name="SAPBEXHLevel2X 11 2 15" xfId="54237"/>
    <cellStyle name="SAPBEXHLevel2X 11 2 16" xfId="54238"/>
    <cellStyle name="SAPBEXHLevel2X 11 2 17" xfId="54239"/>
    <cellStyle name="SAPBEXHLevel2X 11 2 18" xfId="54240"/>
    <cellStyle name="SAPBEXHLevel2X 11 2 19" xfId="54241"/>
    <cellStyle name="SAPBEXHLevel2X 11 2 2" xfId="54242"/>
    <cellStyle name="SAPBEXHLevel2X 11 2 20" xfId="54243"/>
    <cellStyle name="SAPBEXHLevel2X 11 2 21" xfId="54244"/>
    <cellStyle name="SAPBEXHLevel2X 11 2 22" xfId="54245"/>
    <cellStyle name="SAPBEXHLevel2X 11 2 23" xfId="54246"/>
    <cellStyle name="SAPBEXHLevel2X 11 2 24" xfId="54247"/>
    <cellStyle name="SAPBEXHLevel2X 11 2 25" xfId="54248"/>
    <cellStyle name="SAPBEXHLevel2X 11 2 26" xfId="54249"/>
    <cellStyle name="SAPBEXHLevel2X 11 2 27" xfId="54250"/>
    <cellStyle name="SAPBEXHLevel2X 11 2 28" xfId="54251"/>
    <cellStyle name="SAPBEXHLevel2X 11 2 29" xfId="54252"/>
    <cellStyle name="SAPBEXHLevel2X 11 2 3" xfId="54253"/>
    <cellStyle name="SAPBEXHLevel2X 11 2 4" xfId="54254"/>
    <cellStyle name="SAPBEXHLevel2X 11 2 5" xfId="54255"/>
    <cellStyle name="SAPBEXHLevel2X 11 2 6" xfId="54256"/>
    <cellStyle name="SAPBEXHLevel2X 11 2 7" xfId="54257"/>
    <cellStyle name="SAPBEXHLevel2X 11 2 8" xfId="54258"/>
    <cellStyle name="SAPBEXHLevel2X 11 2 9" xfId="54259"/>
    <cellStyle name="SAPBEXHLevel2X 11 20" xfId="54260"/>
    <cellStyle name="SAPBEXHLevel2X 11 21" xfId="54261"/>
    <cellStyle name="SAPBEXHLevel2X 11 22" xfId="54262"/>
    <cellStyle name="SAPBEXHLevel2X 11 23" xfId="54263"/>
    <cellStyle name="SAPBEXHLevel2X 11 24" xfId="54264"/>
    <cellStyle name="SAPBEXHLevel2X 11 25" xfId="54265"/>
    <cellStyle name="SAPBEXHLevel2X 11 26" xfId="54266"/>
    <cellStyle name="SAPBEXHLevel2X 11 27" xfId="54267"/>
    <cellStyle name="SAPBEXHLevel2X 11 28" xfId="54268"/>
    <cellStyle name="SAPBEXHLevel2X 11 29" xfId="54269"/>
    <cellStyle name="SAPBEXHLevel2X 11 3" xfId="54270"/>
    <cellStyle name="SAPBEXHLevel2X 11 30" xfId="54271"/>
    <cellStyle name="SAPBEXHLevel2X 11 4" xfId="54272"/>
    <cellStyle name="SAPBEXHLevel2X 11 5" xfId="54273"/>
    <cellStyle name="SAPBEXHLevel2X 11 6" xfId="54274"/>
    <cellStyle name="SAPBEXHLevel2X 11 7" xfId="54275"/>
    <cellStyle name="SAPBEXHLevel2X 11 8" xfId="54276"/>
    <cellStyle name="SAPBEXHLevel2X 11 9" xfId="54277"/>
    <cellStyle name="SAPBEXHLevel2X 12" xfId="54278"/>
    <cellStyle name="SAPBEXHLevel2X 12 10" xfId="54279"/>
    <cellStyle name="SAPBEXHLevel2X 12 11" xfId="54280"/>
    <cellStyle name="SAPBEXHLevel2X 12 12" xfId="54281"/>
    <cellStyle name="SAPBEXHLevel2X 12 13" xfId="54282"/>
    <cellStyle name="SAPBEXHLevel2X 12 14" xfId="54283"/>
    <cellStyle name="SAPBEXHLevel2X 12 15" xfId="54284"/>
    <cellStyle name="SAPBEXHLevel2X 12 16" xfId="54285"/>
    <cellStyle name="SAPBEXHLevel2X 12 17" xfId="54286"/>
    <cellStyle name="SAPBEXHLevel2X 12 18" xfId="54287"/>
    <cellStyle name="SAPBEXHLevel2X 12 19" xfId="54288"/>
    <cellStyle name="SAPBEXHLevel2X 12 2" xfId="54289"/>
    <cellStyle name="SAPBEXHLevel2X 12 2 10" xfId="54290"/>
    <cellStyle name="SAPBEXHLevel2X 12 2 11" xfId="54291"/>
    <cellStyle name="SAPBEXHLevel2X 12 2 12" xfId="54292"/>
    <cellStyle name="SAPBEXHLevel2X 12 2 13" xfId="54293"/>
    <cellStyle name="SAPBEXHLevel2X 12 2 14" xfId="54294"/>
    <cellStyle name="SAPBEXHLevel2X 12 2 15" xfId="54295"/>
    <cellStyle name="SAPBEXHLevel2X 12 2 16" xfId="54296"/>
    <cellStyle name="SAPBEXHLevel2X 12 2 17" xfId="54297"/>
    <cellStyle name="SAPBEXHLevel2X 12 2 18" xfId="54298"/>
    <cellStyle name="SAPBEXHLevel2X 12 2 19" xfId="54299"/>
    <cellStyle name="SAPBEXHLevel2X 12 2 2" xfId="54300"/>
    <cellStyle name="SAPBEXHLevel2X 12 2 20" xfId="54301"/>
    <cellStyle name="SAPBEXHLevel2X 12 2 21" xfId="54302"/>
    <cellStyle name="SAPBEXHLevel2X 12 2 22" xfId="54303"/>
    <cellStyle name="SAPBEXHLevel2X 12 2 23" xfId="54304"/>
    <cellStyle name="SAPBEXHLevel2X 12 2 24" xfId="54305"/>
    <cellStyle name="SAPBEXHLevel2X 12 2 25" xfId="54306"/>
    <cellStyle name="SAPBEXHLevel2X 12 2 26" xfId="54307"/>
    <cellStyle name="SAPBEXHLevel2X 12 2 27" xfId="54308"/>
    <cellStyle name="SAPBEXHLevel2X 12 2 28" xfId="54309"/>
    <cellStyle name="SAPBEXHLevel2X 12 2 29" xfId="54310"/>
    <cellStyle name="SAPBEXHLevel2X 12 2 3" xfId="54311"/>
    <cellStyle name="SAPBEXHLevel2X 12 2 4" xfId="54312"/>
    <cellStyle name="SAPBEXHLevel2X 12 2 5" xfId="54313"/>
    <cellStyle name="SAPBEXHLevel2X 12 2 6" xfId="54314"/>
    <cellStyle name="SAPBEXHLevel2X 12 2 7" xfId="54315"/>
    <cellStyle name="SAPBEXHLevel2X 12 2 8" xfId="54316"/>
    <cellStyle name="SAPBEXHLevel2X 12 2 9" xfId="54317"/>
    <cellStyle name="SAPBEXHLevel2X 12 20" xfId="54318"/>
    <cellStyle name="SAPBEXHLevel2X 12 21" xfId="54319"/>
    <cellStyle name="SAPBEXHLevel2X 12 22" xfId="54320"/>
    <cellStyle name="SAPBEXHLevel2X 12 23" xfId="54321"/>
    <cellStyle name="SAPBEXHLevel2X 12 24" xfId="54322"/>
    <cellStyle name="SAPBEXHLevel2X 12 25" xfId="54323"/>
    <cellStyle name="SAPBEXHLevel2X 12 26" xfId="54324"/>
    <cellStyle name="SAPBEXHLevel2X 12 27" xfId="54325"/>
    <cellStyle name="SAPBEXHLevel2X 12 28" xfId="54326"/>
    <cellStyle name="SAPBEXHLevel2X 12 29" xfId="54327"/>
    <cellStyle name="SAPBEXHLevel2X 12 3" xfId="54328"/>
    <cellStyle name="SAPBEXHLevel2X 12 30" xfId="54329"/>
    <cellStyle name="SAPBEXHLevel2X 12 4" xfId="54330"/>
    <cellStyle name="SAPBEXHLevel2X 12 5" xfId="54331"/>
    <cellStyle name="SAPBEXHLevel2X 12 6" xfId="54332"/>
    <cellStyle name="SAPBEXHLevel2X 12 7" xfId="54333"/>
    <cellStyle name="SAPBEXHLevel2X 12 8" xfId="54334"/>
    <cellStyle name="SAPBEXHLevel2X 12 9" xfId="54335"/>
    <cellStyle name="SAPBEXHLevel2X 13" xfId="54336"/>
    <cellStyle name="SAPBEXHLevel2X 13 10" xfId="54337"/>
    <cellStyle name="SAPBEXHLevel2X 13 11" xfId="54338"/>
    <cellStyle name="SAPBEXHLevel2X 13 12" xfId="54339"/>
    <cellStyle name="SAPBEXHLevel2X 13 13" xfId="54340"/>
    <cellStyle name="SAPBEXHLevel2X 13 14" xfId="54341"/>
    <cellStyle name="SAPBEXHLevel2X 13 15" xfId="54342"/>
    <cellStyle name="SAPBEXHLevel2X 13 16" xfId="54343"/>
    <cellStyle name="SAPBEXHLevel2X 13 17" xfId="54344"/>
    <cellStyle name="SAPBEXHLevel2X 13 18" xfId="54345"/>
    <cellStyle name="SAPBEXHLevel2X 13 19" xfId="54346"/>
    <cellStyle name="SAPBEXHLevel2X 13 2" xfId="54347"/>
    <cellStyle name="SAPBEXHLevel2X 13 2 10" xfId="54348"/>
    <cellStyle name="SAPBEXHLevel2X 13 2 11" xfId="54349"/>
    <cellStyle name="SAPBEXHLevel2X 13 2 12" xfId="54350"/>
    <cellStyle name="SAPBEXHLevel2X 13 2 13" xfId="54351"/>
    <cellStyle name="SAPBEXHLevel2X 13 2 14" xfId="54352"/>
    <cellStyle name="SAPBEXHLevel2X 13 2 15" xfId="54353"/>
    <cellStyle name="SAPBEXHLevel2X 13 2 16" xfId="54354"/>
    <cellStyle name="SAPBEXHLevel2X 13 2 17" xfId="54355"/>
    <cellStyle name="SAPBEXHLevel2X 13 2 18" xfId="54356"/>
    <cellStyle name="SAPBEXHLevel2X 13 2 19" xfId="54357"/>
    <cellStyle name="SAPBEXHLevel2X 13 2 2" xfId="54358"/>
    <cellStyle name="SAPBEXHLevel2X 13 2 20" xfId="54359"/>
    <cellStyle name="SAPBEXHLevel2X 13 2 21" xfId="54360"/>
    <cellStyle name="SAPBEXHLevel2X 13 2 22" xfId="54361"/>
    <cellStyle name="SAPBEXHLevel2X 13 2 23" xfId="54362"/>
    <cellStyle name="SAPBEXHLevel2X 13 2 24" xfId="54363"/>
    <cellStyle name="SAPBEXHLevel2X 13 2 25" xfId="54364"/>
    <cellStyle name="SAPBEXHLevel2X 13 2 26" xfId="54365"/>
    <cellStyle name="SAPBEXHLevel2X 13 2 27" xfId="54366"/>
    <cellStyle name="SAPBEXHLevel2X 13 2 28" xfId="54367"/>
    <cellStyle name="SAPBEXHLevel2X 13 2 29" xfId="54368"/>
    <cellStyle name="SAPBEXHLevel2X 13 2 3" xfId="54369"/>
    <cellStyle name="SAPBEXHLevel2X 13 2 4" xfId="54370"/>
    <cellStyle name="SAPBEXHLevel2X 13 2 5" xfId="54371"/>
    <cellStyle name="SAPBEXHLevel2X 13 2 6" xfId="54372"/>
    <cellStyle name="SAPBEXHLevel2X 13 2 7" xfId="54373"/>
    <cellStyle name="SAPBEXHLevel2X 13 2 8" xfId="54374"/>
    <cellStyle name="SAPBEXHLevel2X 13 2 9" xfId="54375"/>
    <cellStyle name="SAPBEXHLevel2X 13 20" xfId="54376"/>
    <cellStyle name="SAPBEXHLevel2X 13 21" xfId="54377"/>
    <cellStyle name="SAPBEXHLevel2X 13 22" xfId="54378"/>
    <cellStyle name="SAPBEXHLevel2X 13 23" xfId="54379"/>
    <cellStyle name="SAPBEXHLevel2X 13 24" xfId="54380"/>
    <cellStyle name="SAPBEXHLevel2X 13 25" xfId="54381"/>
    <cellStyle name="SAPBEXHLevel2X 13 26" xfId="54382"/>
    <cellStyle name="SAPBEXHLevel2X 13 27" xfId="54383"/>
    <cellStyle name="SAPBEXHLevel2X 13 28" xfId="54384"/>
    <cellStyle name="SAPBEXHLevel2X 13 29" xfId="54385"/>
    <cellStyle name="SAPBEXHLevel2X 13 3" xfId="54386"/>
    <cellStyle name="SAPBEXHLevel2X 13 30" xfId="54387"/>
    <cellStyle name="SAPBEXHLevel2X 13 4" xfId="54388"/>
    <cellStyle name="SAPBEXHLevel2X 13 5" xfId="54389"/>
    <cellStyle name="SAPBEXHLevel2X 13 6" xfId="54390"/>
    <cellStyle name="SAPBEXHLevel2X 13 7" xfId="54391"/>
    <cellStyle name="SAPBEXHLevel2X 13 8" xfId="54392"/>
    <cellStyle name="SAPBEXHLevel2X 13 9" xfId="54393"/>
    <cellStyle name="SAPBEXHLevel2X 14" xfId="54394"/>
    <cellStyle name="SAPBEXHLevel2X 14 10" xfId="54395"/>
    <cellStyle name="SAPBEXHLevel2X 14 11" xfId="54396"/>
    <cellStyle name="SAPBEXHLevel2X 14 12" xfId="54397"/>
    <cellStyle name="SAPBEXHLevel2X 14 13" xfId="54398"/>
    <cellStyle name="SAPBEXHLevel2X 14 14" xfId="54399"/>
    <cellStyle name="SAPBEXHLevel2X 14 15" xfId="54400"/>
    <cellStyle name="SAPBEXHLevel2X 14 16" xfId="54401"/>
    <cellStyle name="SAPBEXHLevel2X 14 17" xfId="54402"/>
    <cellStyle name="SAPBEXHLevel2X 14 18" xfId="54403"/>
    <cellStyle name="SAPBEXHLevel2X 14 19" xfId="54404"/>
    <cellStyle name="SAPBEXHLevel2X 14 2" xfId="54405"/>
    <cellStyle name="SAPBEXHLevel2X 14 2 10" xfId="54406"/>
    <cellStyle name="SAPBEXHLevel2X 14 2 11" xfId="54407"/>
    <cellStyle name="SAPBEXHLevel2X 14 2 12" xfId="54408"/>
    <cellStyle name="SAPBEXHLevel2X 14 2 13" xfId="54409"/>
    <cellStyle name="SAPBEXHLevel2X 14 2 14" xfId="54410"/>
    <cellStyle name="SAPBEXHLevel2X 14 2 15" xfId="54411"/>
    <cellStyle name="SAPBEXHLevel2X 14 2 16" xfId="54412"/>
    <cellStyle name="SAPBEXHLevel2X 14 2 17" xfId="54413"/>
    <cellStyle name="SAPBEXHLevel2X 14 2 18" xfId="54414"/>
    <cellStyle name="SAPBEXHLevel2X 14 2 19" xfId="54415"/>
    <cellStyle name="SAPBEXHLevel2X 14 2 2" xfId="54416"/>
    <cellStyle name="SAPBEXHLevel2X 14 2 20" xfId="54417"/>
    <cellStyle name="SAPBEXHLevel2X 14 2 21" xfId="54418"/>
    <cellStyle name="SAPBEXHLevel2X 14 2 22" xfId="54419"/>
    <cellStyle name="SAPBEXHLevel2X 14 2 23" xfId="54420"/>
    <cellStyle name="SAPBEXHLevel2X 14 2 24" xfId="54421"/>
    <cellStyle name="SAPBEXHLevel2X 14 2 25" xfId="54422"/>
    <cellStyle name="SAPBEXHLevel2X 14 2 26" xfId="54423"/>
    <cellStyle name="SAPBEXHLevel2X 14 2 27" xfId="54424"/>
    <cellStyle name="SAPBEXHLevel2X 14 2 28" xfId="54425"/>
    <cellStyle name="SAPBEXHLevel2X 14 2 29" xfId="54426"/>
    <cellStyle name="SAPBEXHLevel2X 14 2 3" xfId="54427"/>
    <cellStyle name="SAPBEXHLevel2X 14 2 4" xfId="54428"/>
    <cellStyle name="SAPBEXHLevel2X 14 2 5" xfId="54429"/>
    <cellStyle name="SAPBEXHLevel2X 14 2 6" xfId="54430"/>
    <cellStyle name="SAPBEXHLevel2X 14 2 7" xfId="54431"/>
    <cellStyle name="SAPBEXHLevel2X 14 2 8" xfId="54432"/>
    <cellStyle name="SAPBEXHLevel2X 14 2 9" xfId="54433"/>
    <cellStyle name="SAPBEXHLevel2X 14 20" xfId="54434"/>
    <cellStyle name="SAPBEXHLevel2X 14 21" xfId="54435"/>
    <cellStyle name="SAPBEXHLevel2X 14 22" xfId="54436"/>
    <cellStyle name="SAPBEXHLevel2X 14 23" xfId="54437"/>
    <cellStyle name="SAPBEXHLevel2X 14 24" xfId="54438"/>
    <cellStyle name="SAPBEXHLevel2X 14 25" xfId="54439"/>
    <cellStyle name="SAPBEXHLevel2X 14 26" xfId="54440"/>
    <cellStyle name="SAPBEXHLevel2X 14 27" xfId="54441"/>
    <cellStyle name="SAPBEXHLevel2X 14 28" xfId="54442"/>
    <cellStyle name="SAPBEXHLevel2X 14 29" xfId="54443"/>
    <cellStyle name="SAPBEXHLevel2X 14 3" xfId="54444"/>
    <cellStyle name="SAPBEXHLevel2X 14 30" xfId="54445"/>
    <cellStyle name="SAPBEXHLevel2X 14 4" xfId="54446"/>
    <cellStyle name="SAPBEXHLevel2X 14 5" xfId="54447"/>
    <cellStyle name="SAPBEXHLevel2X 14 6" xfId="54448"/>
    <cellStyle name="SAPBEXHLevel2X 14 7" xfId="54449"/>
    <cellStyle name="SAPBEXHLevel2X 14 8" xfId="54450"/>
    <cellStyle name="SAPBEXHLevel2X 14 9" xfId="54451"/>
    <cellStyle name="SAPBEXHLevel2X 15" xfId="54452"/>
    <cellStyle name="SAPBEXHLevel2X 15 10" xfId="54453"/>
    <cellStyle name="SAPBEXHLevel2X 15 11" xfId="54454"/>
    <cellStyle name="SAPBEXHLevel2X 15 12" xfId="54455"/>
    <cellStyle name="SAPBEXHLevel2X 15 13" xfId="54456"/>
    <cellStyle name="SAPBEXHLevel2X 15 14" xfId="54457"/>
    <cellStyle name="SAPBEXHLevel2X 15 15" xfId="54458"/>
    <cellStyle name="SAPBEXHLevel2X 15 16" xfId="54459"/>
    <cellStyle name="SAPBEXHLevel2X 15 17" xfId="54460"/>
    <cellStyle name="SAPBEXHLevel2X 15 18" xfId="54461"/>
    <cellStyle name="SAPBEXHLevel2X 15 19" xfId="54462"/>
    <cellStyle name="SAPBEXHLevel2X 15 2" xfId="54463"/>
    <cellStyle name="SAPBEXHLevel2X 15 2 10" xfId="54464"/>
    <cellStyle name="SAPBEXHLevel2X 15 2 11" xfId="54465"/>
    <cellStyle name="SAPBEXHLevel2X 15 2 12" xfId="54466"/>
    <cellStyle name="SAPBEXHLevel2X 15 2 13" xfId="54467"/>
    <cellStyle name="SAPBEXHLevel2X 15 2 14" xfId="54468"/>
    <cellStyle name="SAPBEXHLevel2X 15 2 15" xfId="54469"/>
    <cellStyle name="SAPBEXHLevel2X 15 2 16" xfId="54470"/>
    <cellStyle name="SAPBEXHLevel2X 15 2 17" xfId="54471"/>
    <cellStyle name="SAPBEXHLevel2X 15 2 18" xfId="54472"/>
    <cellStyle name="SAPBEXHLevel2X 15 2 19" xfId="54473"/>
    <cellStyle name="SAPBEXHLevel2X 15 2 2" xfId="54474"/>
    <cellStyle name="SAPBEXHLevel2X 15 2 20" xfId="54475"/>
    <cellStyle name="SAPBEXHLevel2X 15 2 21" xfId="54476"/>
    <cellStyle name="SAPBEXHLevel2X 15 2 22" xfId="54477"/>
    <cellStyle name="SAPBEXHLevel2X 15 2 23" xfId="54478"/>
    <cellStyle name="SAPBEXHLevel2X 15 2 24" xfId="54479"/>
    <cellStyle name="SAPBEXHLevel2X 15 2 25" xfId="54480"/>
    <cellStyle name="SAPBEXHLevel2X 15 2 26" xfId="54481"/>
    <cellStyle name="SAPBEXHLevel2X 15 2 27" xfId="54482"/>
    <cellStyle name="SAPBEXHLevel2X 15 2 28" xfId="54483"/>
    <cellStyle name="SAPBEXHLevel2X 15 2 29" xfId="54484"/>
    <cellStyle name="SAPBEXHLevel2X 15 2 3" xfId="54485"/>
    <cellStyle name="SAPBEXHLevel2X 15 2 4" xfId="54486"/>
    <cellStyle name="SAPBEXHLevel2X 15 2 5" xfId="54487"/>
    <cellStyle name="SAPBEXHLevel2X 15 2 6" xfId="54488"/>
    <cellStyle name="SAPBEXHLevel2X 15 2 7" xfId="54489"/>
    <cellStyle name="SAPBEXHLevel2X 15 2 8" xfId="54490"/>
    <cellStyle name="SAPBEXHLevel2X 15 2 9" xfId="54491"/>
    <cellStyle name="SAPBEXHLevel2X 15 20" xfId="54492"/>
    <cellStyle name="SAPBEXHLevel2X 15 21" xfId="54493"/>
    <cellStyle name="SAPBEXHLevel2X 15 22" xfId="54494"/>
    <cellStyle name="SAPBEXHLevel2X 15 23" xfId="54495"/>
    <cellStyle name="SAPBEXHLevel2X 15 24" xfId="54496"/>
    <cellStyle name="SAPBEXHLevel2X 15 25" xfId="54497"/>
    <cellStyle name="SAPBEXHLevel2X 15 26" xfId="54498"/>
    <cellStyle name="SAPBEXHLevel2X 15 27" xfId="54499"/>
    <cellStyle name="SAPBEXHLevel2X 15 28" xfId="54500"/>
    <cellStyle name="SAPBEXHLevel2X 15 29" xfId="54501"/>
    <cellStyle name="SAPBEXHLevel2X 15 3" xfId="54502"/>
    <cellStyle name="SAPBEXHLevel2X 15 30" xfId="54503"/>
    <cellStyle name="SAPBEXHLevel2X 15 4" xfId="54504"/>
    <cellStyle name="SAPBEXHLevel2X 15 5" xfId="54505"/>
    <cellStyle name="SAPBEXHLevel2X 15 6" xfId="54506"/>
    <cellStyle name="SAPBEXHLevel2X 15 7" xfId="54507"/>
    <cellStyle name="SAPBEXHLevel2X 15 8" xfId="54508"/>
    <cellStyle name="SAPBEXHLevel2X 15 9" xfId="54509"/>
    <cellStyle name="SAPBEXHLevel2X 16" xfId="54510"/>
    <cellStyle name="SAPBEXHLevel2X 16 10" xfId="54511"/>
    <cellStyle name="SAPBEXHLevel2X 16 11" xfId="54512"/>
    <cellStyle name="SAPBEXHLevel2X 16 12" xfId="54513"/>
    <cellStyle name="SAPBEXHLevel2X 16 13" xfId="54514"/>
    <cellStyle name="SAPBEXHLevel2X 16 14" xfId="54515"/>
    <cellStyle name="SAPBEXHLevel2X 16 15" xfId="54516"/>
    <cellStyle name="SAPBEXHLevel2X 16 16" xfId="54517"/>
    <cellStyle name="SAPBEXHLevel2X 16 17" xfId="54518"/>
    <cellStyle name="SAPBEXHLevel2X 16 18" xfId="54519"/>
    <cellStyle name="SAPBEXHLevel2X 16 19" xfId="54520"/>
    <cellStyle name="SAPBEXHLevel2X 16 2" xfId="54521"/>
    <cellStyle name="SAPBEXHLevel2X 16 2 10" xfId="54522"/>
    <cellStyle name="SAPBEXHLevel2X 16 2 11" xfId="54523"/>
    <cellStyle name="SAPBEXHLevel2X 16 2 12" xfId="54524"/>
    <cellStyle name="SAPBEXHLevel2X 16 2 13" xfId="54525"/>
    <cellStyle name="SAPBEXHLevel2X 16 2 14" xfId="54526"/>
    <cellStyle name="SAPBEXHLevel2X 16 2 15" xfId="54527"/>
    <cellStyle name="SAPBEXHLevel2X 16 2 16" xfId="54528"/>
    <cellStyle name="SAPBEXHLevel2X 16 2 17" xfId="54529"/>
    <cellStyle name="SAPBEXHLevel2X 16 2 18" xfId="54530"/>
    <cellStyle name="SAPBEXHLevel2X 16 2 19" xfId="54531"/>
    <cellStyle name="SAPBEXHLevel2X 16 2 2" xfId="54532"/>
    <cellStyle name="SAPBEXHLevel2X 16 2 20" xfId="54533"/>
    <cellStyle name="SAPBEXHLevel2X 16 2 21" xfId="54534"/>
    <cellStyle name="SAPBEXHLevel2X 16 2 22" xfId="54535"/>
    <cellStyle name="SAPBEXHLevel2X 16 2 23" xfId="54536"/>
    <cellStyle name="SAPBEXHLevel2X 16 2 24" xfId="54537"/>
    <cellStyle name="SAPBEXHLevel2X 16 2 25" xfId="54538"/>
    <cellStyle name="SAPBEXHLevel2X 16 2 26" xfId="54539"/>
    <cellStyle name="SAPBEXHLevel2X 16 2 27" xfId="54540"/>
    <cellStyle name="SAPBEXHLevel2X 16 2 28" xfId="54541"/>
    <cellStyle name="SAPBEXHLevel2X 16 2 29" xfId="54542"/>
    <cellStyle name="SAPBEXHLevel2X 16 2 3" xfId="54543"/>
    <cellStyle name="SAPBEXHLevel2X 16 2 4" xfId="54544"/>
    <cellStyle name="SAPBEXHLevel2X 16 2 5" xfId="54545"/>
    <cellStyle name="SAPBEXHLevel2X 16 2 6" xfId="54546"/>
    <cellStyle name="SAPBEXHLevel2X 16 2 7" xfId="54547"/>
    <cellStyle name="SAPBEXHLevel2X 16 2 8" xfId="54548"/>
    <cellStyle name="SAPBEXHLevel2X 16 2 9" xfId="54549"/>
    <cellStyle name="SAPBEXHLevel2X 16 20" xfId="54550"/>
    <cellStyle name="SAPBEXHLevel2X 16 21" xfId="54551"/>
    <cellStyle name="SAPBEXHLevel2X 16 22" xfId="54552"/>
    <cellStyle name="SAPBEXHLevel2X 16 23" xfId="54553"/>
    <cellStyle name="SAPBEXHLevel2X 16 24" xfId="54554"/>
    <cellStyle name="SAPBEXHLevel2X 16 25" xfId="54555"/>
    <cellStyle name="SAPBEXHLevel2X 16 26" xfId="54556"/>
    <cellStyle name="SAPBEXHLevel2X 16 27" xfId="54557"/>
    <cellStyle name="SAPBEXHLevel2X 16 28" xfId="54558"/>
    <cellStyle name="SAPBEXHLevel2X 16 29" xfId="54559"/>
    <cellStyle name="SAPBEXHLevel2X 16 3" xfId="54560"/>
    <cellStyle name="SAPBEXHLevel2X 16 30" xfId="54561"/>
    <cellStyle name="SAPBEXHLevel2X 16 4" xfId="54562"/>
    <cellStyle name="SAPBEXHLevel2X 16 5" xfId="54563"/>
    <cellStyle name="SAPBEXHLevel2X 16 6" xfId="54564"/>
    <cellStyle name="SAPBEXHLevel2X 16 7" xfId="54565"/>
    <cellStyle name="SAPBEXHLevel2X 16 8" xfId="54566"/>
    <cellStyle name="SAPBEXHLevel2X 16 9" xfId="54567"/>
    <cellStyle name="SAPBEXHLevel2X 17" xfId="54568"/>
    <cellStyle name="SAPBEXHLevel2X 17 10" xfId="54569"/>
    <cellStyle name="SAPBEXHLevel2X 17 11" xfId="54570"/>
    <cellStyle name="SAPBEXHLevel2X 17 12" xfId="54571"/>
    <cellStyle name="SAPBEXHLevel2X 17 13" xfId="54572"/>
    <cellStyle name="SAPBEXHLevel2X 17 14" xfId="54573"/>
    <cellStyle name="SAPBEXHLevel2X 17 15" xfId="54574"/>
    <cellStyle name="SAPBEXHLevel2X 17 16" xfId="54575"/>
    <cellStyle name="SAPBEXHLevel2X 17 17" xfId="54576"/>
    <cellStyle name="SAPBEXHLevel2X 17 18" xfId="54577"/>
    <cellStyle name="SAPBEXHLevel2X 17 19" xfId="54578"/>
    <cellStyle name="SAPBEXHLevel2X 17 2" xfId="54579"/>
    <cellStyle name="SAPBEXHLevel2X 17 2 10" xfId="54580"/>
    <cellStyle name="SAPBEXHLevel2X 17 2 11" xfId="54581"/>
    <cellStyle name="SAPBEXHLevel2X 17 2 12" xfId="54582"/>
    <cellStyle name="SAPBEXHLevel2X 17 2 13" xfId="54583"/>
    <cellStyle name="SAPBEXHLevel2X 17 2 14" xfId="54584"/>
    <cellStyle name="SAPBEXHLevel2X 17 2 15" xfId="54585"/>
    <cellStyle name="SAPBEXHLevel2X 17 2 16" xfId="54586"/>
    <cellStyle name="SAPBEXHLevel2X 17 2 17" xfId="54587"/>
    <cellStyle name="SAPBEXHLevel2X 17 2 18" xfId="54588"/>
    <cellStyle name="SAPBEXHLevel2X 17 2 19" xfId="54589"/>
    <cellStyle name="SAPBEXHLevel2X 17 2 2" xfId="54590"/>
    <cellStyle name="SAPBEXHLevel2X 17 2 20" xfId="54591"/>
    <cellStyle name="SAPBEXHLevel2X 17 2 21" xfId="54592"/>
    <cellStyle name="SAPBEXHLevel2X 17 2 22" xfId="54593"/>
    <cellStyle name="SAPBEXHLevel2X 17 2 23" xfId="54594"/>
    <cellStyle name="SAPBEXHLevel2X 17 2 24" xfId="54595"/>
    <cellStyle name="SAPBEXHLevel2X 17 2 25" xfId="54596"/>
    <cellStyle name="SAPBEXHLevel2X 17 2 26" xfId="54597"/>
    <cellStyle name="SAPBEXHLevel2X 17 2 27" xfId="54598"/>
    <cellStyle name="SAPBEXHLevel2X 17 2 28" xfId="54599"/>
    <cellStyle name="SAPBEXHLevel2X 17 2 29" xfId="54600"/>
    <cellStyle name="SAPBEXHLevel2X 17 2 3" xfId="54601"/>
    <cellStyle name="SAPBEXHLevel2X 17 2 4" xfId="54602"/>
    <cellStyle name="SAPBEXHLevel2X 17 2 5" xfId="54603"/>
    <cellStyle name="SAPBEXHLevel2X 17 2 6" xfId="54604"/>
    <cellStyle name="SAPBEXHLevel2X 17 2 7" xfId="54605"/>
    <cellStyle name="SAPBEXHLevel2X 17 2 8" xfId="54606"/>
    <cellStyle name="SAPBEXHLevel2X 17 2 9" xfId="54607"/>
    <cellStyle name="SAPBEXHLevel2X 17 20" xfId="54608"/>
    <cellStyle name="SAPBEXHLevel2X 17 21" xfId="54609"/>
    <cellStyle name="SAPBEXHLevel2X 17 22" xfId="54610"/>
    <cellStyle name="SAPBEXHLevel2X 17 23" xfId="54611"/>
    <cellStyle name="SAPBEXHLevel2X 17 24" xfId="54612"/>
    <cellStyle name="SAPBEXHLevel2X 17 25" xfId="54613"/>
    <cellStyle name="SAPBEXHLevel2X 17 26" xfId="54614"/>
    <cellStyle name="SAPBEXHLevel2X 17 27" xfId="54615"/>
    <cellStyle name="SAPBEXHLevel2X 17 28" xfId="54616"/>
    <cellStyle name="SAPBEXHLevel2X 17 29" xfId="54617"/>
    <cellStyle name="SAPBEXHLevel2X 17 3" xfId="54618"/>
    <cellStyle name="SAPBEXHLevel2X 17 30" xfId="54619"/>
    <cellStyle name="SAPBEXHLevel2X 17 4" xfId="54620"/>
    <cellStyle name="SAPBEXHLevel2X 17 5" xfId="54621"/>
    <cellStyle name="SAPBEXHLevel2X 17 6" xfId="54622"/>
    <cellStyle name="SAPBEXHLevel2X 17 7" xfId="54623"/>
    <cellStyle name="SAPBEXHLevel2X 17 8" xfId="54624"/>
    <cellStyle name="SAPBEXHLevel2X 17 9" xfId="54625"/>
    <cellStyle name="SAPBEXHLevel2X 18" xfId="54626"/>
    <cellStyle name="SAPBEXHLevel2X 18 10" xfId="54627"/>
    <cellStyle name="SAPBEXHLevel2X 18 11" xfId="54628"/>
    <cellStyle name="SAPBEXHLevel2X 18 12" xfId="54629"/>
    <cellStyle name="SAPBEXHLevel2X 18 13" xfId="54630"/>
    <cellStyle name="SAPBEXHLevel2X 18 14" xfId="54631"/>
    <cellStyle name="SAPBEXHLevel2X 18 15" xfId="54632"/>
    <cellStyle name="SAPBEXHLevel2X 18 16" xfId="54633"/>
    <cellStyle name="SAPBEXHLevel2X 18 17" xfId="54634"/>
    <cellStyle name="SAPBEXHLevel2X 18 18" xfId="54635"/>
    <cellStyle name="SAPBEXHLevel2X 18 19" xfId="54636"/>
    <cellStyle name="SAPBEXHLevel2X 18 2" xfId="54637"/>
    <cellStyle name="SAPBEXHLevel2X 18 20" xfId="54638"/>
    <cellStyle name="SAPBEXHLevel2X 18 21" xfId="54639"/>
    <cellStyle name="SAPBEXHLevel2X 18 22" xfId="54640"/>
    <cellStyle name="SAPBEXHLevel2X 18 23" xfId="54641"/>
    <cellStyle name="SAPBEXHLevel2X 18 24" xfId="54642"/>
    <cellStyle name="SAPBEXHLevel2X 18 25" xfId="54643"/>
    <cellStyle name="SAPBEXHLevel2X 18 26" xfId="54644"/>
    <cellStyle name="SAPBEXHLevel2X 18 27" xfId="54645"/>
    <cellStyle name="SAPBEXHLevel2X 18 28" xfId="54646"/>
    <cellStyle name="SAPBEXHLevel2X 18 29" xfId="54647"/>
    <cellStyle name="SAPBEXHLevel2X 18 3" xfId="54648"/>
    <cellStyle name="SAPBEXHLevel2X 18 4" xfId="54649"/>
    <cellStyle name="SAPBEXHLevel2X 18 5" xfId="54650"/>
    <cellStyle name="SAPBEXHLevel2X 18 6" xfId="54651"/>
    <cellStyle name="SAPBEXHLevel2X 18 7" xfId="54652"/>
    <cellStyle name="SAPBEXHLevel2X 18 8" xfId="54653"/>
    <cellStyle name="SAPBEXHLevel2X 18 9" xfId="54654"/>
    <cellStyle name="SAPBEXHLevel2X 19" xfId="54655"/>
    <cellStyle name="SAPBEXHLevel2X 19 10" xfId="54656"/>
    <cellStyle name="SAPBEXHLevel2X 19 11" xfId="54657"/>
    <cellStyle name="SAPBEXHLevel2X 19 12" xfId="54658"/>
    <cellStyle name="SAPBEXHLevel2X 19 13" xfId="54659"/>
    <cellStyle name="SAPBEXHLevel2X 19 14" xfId="54660"/>
    <cellStyle name="SAPBEXHLevel2X 19 15" xfId="54661"/>
    <cellStyle name="SAPBEXHLevel2X 19 16" xfId="54662"/>
    <cellStyle name="SAPBEXHLevel2X 19 17" xfId="54663"/>
    <cellStyle name="SAPBEXHLevel2X 19 18" xfId="54664"/>
    <cellStyle name="SAPBEXHLevel2X 19 19" xfId="54665"/>
    <cellStyle name="SAPBEXHLevel2X 19 2" xfId="54666"/>
    <cellStyle name="SAPBEXHLevel2X 19 20" xfId="54667"/>
    <cellStyle name="SAPBEXHLevel2X 19 21" xfId="54668"/>
    <cellStyle name="SAPBEXHLevel2X 19 22" xfId="54669"/>
    <cellStyle name="SAPBEXHLevel2X 19 23" xfId="54670"/>
    <cellStyle name="SAPBEXHLevel2X 19 24" xfId="54671"/>
    <cellStyle name="SAPBEXHLevel2X 19 25" xfId="54672"/>
    <cellStyle name="SAPBEXHLevel2X 19 26" xfId="54673"/>
    <cellStyle name="SAPBEXHLevel2X 19 27" xfId="54674"/>
    <cellStyle name="SAPBEXHLevel2X 19 28" xfId="54675"/>
    <cellStyle name="SAPBEXHLevel2X 19 29" xfId="54676"/>
    <cellStyle name="SAPBEXHLevel2X 19 3" xfId="54677"/>
    <cellStyle name="SAPBEXHLevel2X 19 4" xfId="54678"/>
    <cellStyle name="SAPBEXHLevel2X 19 5" xfId="54679"/>
    <cellStyle name="SAPBEXHLevel2X 19 6" xfId="54680"/>
    <cellStyle name="SAPBEXHLevel2X 19 7" xfId="54681"/>
    <cellStyle name="SAPBEXHLevel2X 19 8" xfId="54682"/>
    <cellStyle name="SAPBEXHLevel2X 19 9" xfId="54683"/>
    <cellStyle name="SAPBEXHLevel2X 2" xfId="54684"/>
    <cellStyle name="SAPBEXHLevel2X 2 10" xfId="54685"/>
    <cellStyle name="SAPBEXHLevel2X 2 11" xfId="54686"/>
    <cellStyle name="SAPBEXHLevel2X 2 12" xfId="54687"/>
    <cellStyle name="SAPBEXHLevel2X 2 13" xfId="54688"/>
    <cellStyle name="SAPBEXHLevel2X 2 14" xfId="54689"/>
    <cellStyle name="SAPBEXHLevel2X 2 15" xfId="54690"/>
    <cellStyle name="SAPBEXHLevel2X 2 16" xfId="54691"/>
    <cellStyle name="SAPBEXHLevel2X 2 17" xfId="54692"/>
    <cellStyle name="SAPBEXHLevel2X 2 18" xfId="54693"/>
    <cellStyle name="SAPBEXHLevel2X 2 19" xfId="54694"/>
    <cellStyle name="SAPBEXHLevel2X 2 2" xfId="54695"/>
    <cellStyle name="SAPBEXHLevel2X 2 2 10" xfId="54696"/>
    <cellStyle name="SAPBEXHLevel2X 2 2 11" xfId="54697"/>
    <cellStyle name="SAPBEXHLevel2X 2 2 12" xfId="54698"/>
    <cellStyle name="SAPBEXHLevel2X 2 2 13" xfId="54699"/>
    <cellStyle name="SAPBEXHLevel2X 2 2 14" xfId="54700"/>
    <cellStyle name="SAPBEXHLevel2X 2 2 15" xfId="54701"/>
    <cellStyle name="SAPBEXHLevel2X 2 2 16" xfId="54702"/>
    <cellStyle name="SAPBEXHLevel2X 2 2 17" xfId="54703"/>
    <cellStyle name="SAPBEXHLevel2X 2 2 18" xfId="54704"/>
    <cellStyle name="SAPBEXHLevel2X 2 2 19" xfId="54705"/>
    <cellStyle name="SAPBEXHLevel2X 2 2 2" xfId="54706"/>
    <cellStyle name="SAPBEXHLevel2X 2 2 2 10" xfId="54707"/>
    <cellStyle name="SAPBEXHLevel2X 2 2 2 11" xfId="54708"/>
    <cellStyle name="SAPBEXHLevel2X 2 2 2 12" xfId="54709"/>
    <cellStyle name="SAPBEXHLevel2X 2 2 2 13" xfId="54710"/>
    <cellStyle name="SAPBEXHLevel2X 2 2 2 14" xfId="54711"/>
    <cellStyle name="SAPBEXHLevel2X 2 2 2 15" xfId="54712"/>
    <cellStyle name="SAPBEXHLevel2X 2 2 2 16" xfId="54713"/>
    <cellStyle name="SAPBEXHLevel2X 2 2 2 17" xfId="54714"/>
    <cellStyle name="SAPBEXHLevel2X 2 2 2 18" xfId="54715"/>
    <cellStyle name="SAPBEXHLevel2X 2 2 2 19" xfId="54716"/>
    <cellStyle name="SAPBEXHLevel2X 2 2 2 2" xfId="54717"/>
    <cellStyle name="SAPBEXHLevel2X 2 2 2 20" xfId="54718"/>
    <cellStyle name="SAPBEXHLevel2X 2 2 2 21" xfId="54719"/>
    <cellStyle name="SAPBEXHLevel2X 2 2 2 22" xfId="54720"/>
    <cellStyle name="SAPBEXHLevel2X 2 2 2 23" xfId="54721"/>
    <cellStyle name="SAPBEXHLevel2X 2 2 2 24" xfId="54722"/>
    <cellStyle name="SAPBEXHLevel2X 2 2 2 25" xfId="54723"/>
    <cellStyle name="SAPBEXHLevel2X 2 2 2 26" xfId="54724"/>
    <cellStyle name="SAPBEXHLevel2X 2 2 2 27" xfId="54725"/>
    <cellStyle name="SAPBEXHLevel2X 2 2 2 28" xfId="54726"/>
    <cellStyle name="SAPBEXHLevel2X 2 2 2 29" xfId="54727"/>
    <cellStyle name="SAPBEXHLevel2X 2 2 2 3" xfId="54728"/>
    <cellStyle name="SAPBEXHLevel2X 2 2 2 4" xfId="54729"/>
    <cellStyle name="SAPBEXHLevel2X 2 2 2 5" xfId="54730"/>
    <cellStyle name="SAPBEXHLevel2X 2 2 2 6" xfId="54731"/>
    <cellStyle name="SAPBEXHLevel2X 2 2 2 7" xfId="54732"/>
    <cellStyle name="SAPBEXHLevel2X 2 2 2 8" xfId="54733"/>
    <cellStyle name="SAPBEXHLevel2X 2 2 2 9" xfId="54734"/>
    <cellStyle name="SAPBEXHLevel2X 2 2 20" xfId="54735"/>
    <cellStyle name="SAPBEXHLevel2X 2 2 21" xfId="54736"/>
    <cellStyle name="SAPBEXHLevel2X 2 2 22" xfId="54737"/>
    <cellStyle name="SAPBEXHLevel2X 2 2 23" xfId="54738"/>
    <cellStyle name="SAPBEXHLevel2X 2 2 24" xfId="54739"/>
    <cellStyle name="SAPBEXHLevel2X 2 2 25" xfId="54740"/>
    <cellStyle name="SAPBEXHLevel2X 2 2 26" xfId="54741"/>
    <cellStyle name="SAPBEXHLevel2X 2 2 27" xfId="54742"/>
    <cellStyle name="SAPBEXHLevel2X 2 2 28" xfId="54743"/>
    <cellStyle name="SAPBEXHLevel2X 2 2 29" xfId="54744"/>
    <cellStyle name="SAPBEXHLevel2X 2 2 3" xfId="54745"/>
    <cellStyle name="SAPBEXHLevel2X 2 2 30" xfId="54746"/>
    <cellStyle name="SAPBEXHLevel2X 2 2 4" xfId="54747"/>
    <cellStyle name="SAPBEXHLevel2X 2 2 5" xfId="54748"/>
    <cellStyle name="SAPBEXHLevel2X 2 2 6" xfId="54749"/>
    <cellStyle name="SAPBEXHLevel2X 2 2 7" xfId="54750"/>
    <cellStyle name="SAPBEXHLevel2X 2 2 8" xfId="54751"/>
    <cellStyle name="SAPBEXHLevel2X 2 2 9" xfId="54752"/>
    <cellStyle name="SAPBEXHLevel2X 2 20" xfId="54753"/>
    <cellStyle name="SAPBEXHLevel2X 2 21" xfId="54754"/>
    <cellStyle name="SAPBEXHLevel2X 2 22" xfId="54755"/>
    <cellStyle name="SAPBEXHLevel2X 2 23" xfId="54756"/>
    <cellStyle name="SAPBEXHLevel2X 2 24" xfId="54757"/>
    <cellStyle name="SAPBEXHLevel2X 2 25" xfId="54758"/>
    <cellStyle name="SAPBEXHLevel2X 2 26" xfId="54759"/>
    <cellStyle name="SAPBEXHLevel2X 2 27" xfId="54760"/>
    <cellStyle name="SAPBEXHLevel2X 2 28" xfId="54761"/>
    <cellStyle name="SAPBEXHLevel2X 2 29" xfId="54762"/>
    <cellStyle name="SAPBEXHLevel2X 2 3" xfId="54763"/>
    <cellStyle name="SAPBEXHLevel2X 2 3 10" xfId="54764"/>
    <cellStyle name="SAPBEXHLevel2X 2 3 11" xfId="54765"/>
    <cellStyle name="SAPBEXHLevel2X 2 3 12" xfId="54766"/>
    <cellStyle name="SAPBEXHLevel2X 2 3 13" xfId="54767"/>
    <cellStyle name="SAPBEXHLevel2X 2 3 14" xfId="54768"/>
    <cellStyle name="SAPBEXHLevel2X 2 3 15" xfId="54769"/>
    <cellStyle name="SAPBEXHLevel2X 2 3 16" xfId="54770"/>
    <cellStyle name="SAPBEXHLevel2X 2 3 17" xfId="54771"/>
    <cellStyle name="SAPBEXHLevel2X 2 3 18" xfId="54772"/>
    <cellStyle name="SAPBEXHLevel2X 2 3 19" xfId="54773"/>
    <cellStyle name="SAPBEXHLevel2X 2 3 2" xfId="54774"/>
    <cellStyle name="SAPBEXHLevel2X 2 3 20" xfId="54775"/>
    <cellStyle name="SAPBEXHLevel2X 2 3 21" xfId="54776"/>
    <cellStyle name="SAPBEXHLevel2X 2 3 22" xfId="54777"/>
    <cellStyle name="SAPBEXHLevel2X 2 3 23" xfId="54778"/>
    <cellStyle name="SAPBEXHLevel2X 2 3 24" xfId="54779"/>
    <cellStyle name="SAPBEXHLevel2X 2 3 25" xfId="54780"/>
    <cellStyle name="SAPBEXHLevel2X 2 3 26" xfId="54781"/>
    <cellStyle name="SAPBEXHLevel2X 2 3 27" xfId="54782"/>
    <cellStyle name="SAPBEXHLevel2X 2 3 28" xfId="54783"/>
    <cellStyle name="SAPBEXHLevel2X 2 3 29" xfId="54784"/>
    <cellStyle name="SAPBEXHLevel2X 2 3 3" xfId="54785"/>
    <cellStyle name="SAPBEXHLevel2X 2 3 4" xfId="54786"/>
    <cellStyle name="SAPBEXHLevel2X 2 3 5" xfId="54787"/>
    <cellStyle name="SAPBEXHLevel2X 2 3 6" xfId="54788"/>
    <cellStyle name="SAPBEXHLevel2X 2 3 7" xfId="54789"/>
    <cellStyle name="SAPBEXHLevel2X 2 3 8" xfId="54790"/>
    <cellStyle name="SAPBEXHLevel2X 2 3 9" xfId="54791"/>
    <cellStyle name="SAPBEXHLevel2X 2 30" xfId="54792"/>
    <cellStyle name="SAPBEXHLevel2X 2 31" xfId="54793"/>
    <cellStyle name="SAPBEXHLevel2X 2 4" xfId="54794"/>
    <cellStyle name="SAPBEXHLevel2X 2 5" xfId="54795"/>
    <cellStyle name="SAPBEXHLevel2X 2 6" xfId="54796"/>
    <cellStyle name="SAPBEXHLevel2X 2 7" xfId="54797"/>
    <cellStyle name="SAPBEXHLevel2X 2 8" xfId="54798"/>
    <cellStyle name="SAPBEXHLevel2X 2 9" xfId="54799"/>
    <cellStyle name="SAPBEXHLevel2X 20" xfId="54800"/>
    <cellStyle name="SAPBEXHLevel2X 20 10" xfId="54801"/>
    <cellStyle name="SAPBEXHLevel2X 20 11" xfId="54802"/>
    <cellStyle name="SAPBEXHLevel2X 20 12" xfId="54803"/>
    <cellStyle name="SAPBEXHLevel2X 20 13" xfId="54804"/>
    <cellStyle name="SAPBEXHLevel2X 20 14" xfId="54805"/>
    <cellStyle name="SAPBEXHLevel2X 20 15" xfId="54806"/>
    <cellStyle name="SAPBEXHLevel2X 20 16" xfId="54807"/>
    <cellStyle name="SAPBEXHLevel2X 20 17" xfId="54808"/>
    <cellStyle name="SAPBEXHLevel2X 20 18" xfId="54809"/>
    <cellStyle name="SAPBEXHLevel2X 20 19" xfId="54810"/>
    <cellStyle name="SAPBEXHLevel2X 20 2" xfId="54811"/>
    <cellStyle name="SAPBEXHLevel2X 20 20" xfId="54812"/>
    <cellStyle name="SAPBEXHLevel2X 20 21" xfId="54813"/>
    <cellStyle name="SAPBEXHLevel2X 20 22" xfId="54814"/>
    <cellStyle name="SAPBEXHLevel2X 20 23" xfId="54815"/>
    <cellStyle name="SAPBEXHLevel2X 20 24" xfId="54816"/>
    <cellStyle name="SAPBEXHLevel2X 20 25" xfId="54817"/>
    <cellStyle name="SAPBEXHLevel2X 20 26" xfId="54818"/>
    <cellStyle name="SAPBEXHLevel2X 20 27" xfId="54819"/>
    <cellStyle name="SAPBEXHLevel2X 20 28" xfId="54820"/>
    <cellStyle name="SAPBEXHLevel2X 20 29" xfId="54821"/>
    <cellStyle name="SAPBEXHLevel2X 20 3" xfId="54822"/>
    <cellStyle name="SAPBEXHLevel2X 20 4" xfId="54823"/>
    <cellStyle name="SAPBEXHLevel2X 20 5" xfId="54824"/>
    <cellStyle name="SAPBEXHLevel2X 20 6" xfId="54825"/>
    <cellStyle name="SAPBEXHLevel2X 20 7" xfId="54826"/>
    <cellStyle name="SAPBEXHLevel2X 20 8" xfId="54827"/>
    <cellStyle name="SAPBEXHLevel2X 20 9" xfId="54828"/>
    <cellStyle name="SAPBEXHLevel2X 21" xfId="54829"/>
    <cellStyle name="SAPBEXHLevel2X 21 10" xfId="54830"/>
    <cellStyle name="SAPBEXHLevel2X 21 11" xfId="54831"/>
    <cellStyle name="SAPBEXHLevel2X 21 12" xfId="54832"/>
    <cellStyle name="SAPBEXHLevel2X 21 13" xfId="54833"/>
    <cellStyle name="SAPBEXHLevel2X 21 14" xfId="54834"/>
    <cellStyle name="SAPBEXHLevel2X 21 15" xfId="54835"/>
    <cellStyle name="SAPBEXHLevel2X 21 16" xfId="54836"/>
    <cellStyle name="SAPBEXHLevel2X 21 17" xfId="54837"/>
    <cellStyle name="SAPBEXHLevel2X 21 18" xfId="54838"/>
    <cellStyle name="SAPBEXHLevel2X 21 19" xfId="54839"/>
    <cellStyle name="SAPBEXHLevel2X 21 2" xfId="54840"/>
    <cellStyle name="SAPBEXHLevel2X 21 20" xfId="54841"/>
    <cellStyle name="SAPBEXHLevel2X 21 21" xfId="54842"/>
    <cellStyle name="SAPBEXHLevel2X 21 22" xfId="54843"/>
    <cellStyle name="SAPBEXHLevel2X 21 23" xfId="54844"/>
    <cellStyle name="SAPBEXHLevel2X 21 24" xfId="54845"/>
    <cellStyle name="SAPBEXHLevel2X 21 25" xfId="54846"/>
    <cellStyle name="SAPBEXHLevel2X 21 26" xfId="54847"/>
    <cellStyle name="SAPBEXHLevel2X 21 27" xfId="54848"/>
    <cellStyle name="SAPBEXHLevel2X 21 28" xfId="54849"/>
    <cellStyle name="SAPBEXHLevel2X 21 29" xfId="54850"/>
    <cellStyle name="SAPBEXHLevel2X 21 3" xfId="54851"/>
    <cellStyle name="SAPBEXHLevel2X 21 4" xfId="54852"/>
    <cellStyle name="SAPBEXHLevel2X 21 5" xfId="54853"/>
    <cellStyle name="SAPBEXHLevel2X 21 6" xfId="54854"/>
    <cellStyle name="SAPBEXHLevel2X 21 7" xfId="54855"/>
    <cellStyle name="SAPBEXHLevel2X 21 8" xfId="54856"/>
    <cellStyle name="SAPBEXHLevel2X 21 9" xfId="54857"/>
    <cellStyle name="SAPBEXHLevel2X 22" xfId="54858"/>
    <cellStyle name="SAPBEXHLevel2X 22 10" xfId="54859"/>
    <cellStyle name="SAPBEXHLevel2X 22 11" xfId="54860"/>
    <cellStyle name="SAPBEXHLevel2X 22 12" xfId="54861"/>
    <cellStyle name="SAPBEXHLevel2X 22 13" xfId="54862"/>
    <cellStyle name="SAPBEXHLevel2X 22 14" xfId="54863"/>
    <cellStyle name="SAPBEXHLevel2X 22 15" xfId="54864"/>
    <cellStyle name="SAPBEXHLevel2X 22 16" xfId="54865"/>
    <cellStyle name="SAPBEXHLevel2X 22 17" xfId="54866"/>
    <cellStyle name="SAPBEXHLevel2X 22 18" xfId="54867"/>
    <cellStyle name="SAPBEXHLevel2X 22 19" xfId="54868"/>
    <cellStyle name="SAPBEXHLevel2X 22 2" xfId="54869"/>
    <cellStyle name="SAPBEXHLevel2X 22 20" xfId="54870"/>
    <cellStyle name="SAPBEXHLevel2X 22 21" xfId="54871"/>
    <cellStyle name="SAPBEXHLevel2X 22 22" xfId="54872"/>
    <cellStyle name="SAPBEXHLevel2X 22 23" xfId="54873"/>
    <cellStyle name="SAPBEXHLevel2X 22 24" xfId="54874"/>
    <cellStyle name="SAPBEXHLevel2X 22 25" xfId="54875"/>
    <cellStyle name="SAPBEXHLevel2X 22 26" xfId="54876"/>
    <cellStyle name="SAPBEXHLevel2X 22 27" xfId="54877"/>
    <cellStyle name="SAPBEXHLevel2X 22 28" xfId="54878"/>
    <cellStyle name="SAPBEXHLevel2X 22 29" xfId="54879"/>
    <cellStyle name="SAPBEXHLevel2X 22 3" xfId="54880"/>
    <cellStyle name="SAPBEXHLevel2X 22 4" xfId="54881"/>
    <cellStyle name="SAPBEXHLevel2X 22 5" xfId="54882"/>
    <cellStyle name="SAPBEXHLevel2X 22 6" xfId="54883"/>
    <cellStyle name="SAPBEXHLevel2X 22 7" xfId="54884"/>
    <cellStyle name="SAPBEXHLevel2X 22 8" xfId="54885"/>
    <cellStyle name="SAPBEXHLevel2X 22 9" xfId="54886"/>
    <cellStyle name="SAPBEXHLevel2X 23" xfId="54887"/>
    <cellStyle name="SAPBEXHLevel2X 23 10" xfId="54888"/>
    <cellStyle name="SAPBEXHLevel2X 23 11" xfId="54889"/>
    <cellStyle name="SAPBEXHLevel2X 23 12" xfId="54890"/>
    <cellStyle name="SAPBEXHLevel2X 23 13" xfId="54891"/>
    <cellStyle name="SAPBEXHLevel2X 23 14" xfId="54892"/>
    <cellStyle name="SAPBEXHLevel2X 23 15" xfId="54893"/>
    <cellStyle name="SAPBEXHLevel2X 23 16" xfId="54894"/>
    <cellStyle name="SAPBEXHLevel2X 23 17" xfId="54895"/>
    <cellStyle name="SAPBEXHLevel2X 23 18" xfId="54896"/>
    <cellStyle name="SAPBEXHLevel2X 23 19" xfId="54897"/>
    <cellStyle name="SAPBEXHLevel2X 23 2" xfId="54898"/>
    <cellStyle name="SAPBEXHLevel2X 23 20" xfId="54899"/>
    <cellStyle name="SAPBEXHLevel2X 23 21" xfId="54900"/>
    <cellStyle name="SAPBEXHLevel2X 23 22" xfId="54901"/>
    <cellStyle name="SAPBEXHLevel2X 23 23" xfId="54902"/>
    <cellStyle name="SAPBEXHLevel2X 23 24" xfId="54903"/>
    <cellStyle name="SAPBEXHLevel2X 23 25" xfId="54904"/>
    <cellStyle name="SAPBEXHLevel2X 23 26" xfId="54905"/>
    <cellStyle name="SAPBEXHLevel2X 23 27" xfId="54906"/>
    <cellStyle name="SAPBEXHLevel2X 23 28" xfId="54907"/>
    <cellStyle name="SAPBEXHLevel2X 23 29" xfId="54908"/>
    <cellStyle name="SAPBEXHLevel2X 23 3" xfId="54909"/>
    <cellStyle name="SAPBEXHLevel2X 23 4" xfId="54910"/>
    <cellStyle name="SAPBEXHLevel2X 23 5" xfId="54911"/>
    <cellStyle name="SAPBEXHLevel2X 23 6" xfId="54912"/>
    <cellStyle name="SAPBEXHLevel2X 23 7" xfId="54913"/>
    <cellStyle name="SAPBEXHLevel2X 23 8" xfId="54914"/>
    <cellStyle name="SAPBEXHLevel2X 23 9" xfId="54915"/>
    <cellStyle name="SAPBEXHLevel2X 24" xfId="54916"/>
    <cellStyle name="SAPBEXHLevel2X 24 10" xfId="54917"/>
    <cellStyle name="SAPBEXHLevel2X 24 11" xfId="54918"/>
    <cellStyle name="SAPBEXHLevel2X 24 12" xfId="54919"/>
    <cellStyle name="SAPBEXHLevel2X 24 13" xfId="54920"/>
    <cellStyle name="SAPBEXHLevel2X 24 14" xfId="54921"/>
    <cellStyle name="SAPBEXHLevel2X 24 15" xfId="54922"/>
    <cellStyle name="SAPBEXHLevel2X 24 16" xfId="54923"/>
    <cellStyle name="SAPBEXHLevel2X 24 17" xfId="54924"/>
    <cellStyle name="SAPBEXHLevel2X 24 18" xfId="54925"/>
    <cellStyle name="SAPBEXHLevel2X 24 19" xfId="54926"/>
    <cellStyle name="SAPBEXHLevel2X 24 2" xfId="54927"/>
    <cellStyle name="SAPBEXHLevel2X 24 20" xfId="54928"/>
    <cellStyle name="SAPBEXHLevel2X 24 21" xfId="54929"/>
    <cellStyle name="SAPBEXHLevel2X 24 22" xfId="54930"/>
    <cellStyle name="SAPBEXHLevel2X 24 23" xfId="54931"/>
    <cellStyle name="SAPBEXHLevel2X 24 24" xfId="54932"/>
    <cellStyle name="SAPBEXHLevel2X 24 25" xfId="54933"/>
    <cellStyle name="SAPBEXHLevel2X 24 26" xfId="54934"/>
    <cellStyle name="SAPBEXHLevel2X 24 27" xfId="54935"/>
    <cellStyle name="SAPBEXHLevel2X 24 28" xfId="54936"/>
    <cellStyle name="SAPBEXHLevel2X 24 29" xfId="54937"/>
    <cellStyle name="SAPBEXHLevel2X 24 3" xfId="54938"/>
    <cellStyle name="SAPBEXHLevel2X 24 4" xfId="54939"/>
    <cellStyle name="SAPBEXHLevel2X 24 5" xfId="54940"/>
    <cellStyle name="SAPBEXHLevel2X 24 6" xfId="54941"/>
    <cellStyle name="SAPBEXHLevel2X 24 7" xfId="54942"/>
    <cellStyle name="SAPBEXHLevel2X 24 8" xfId="54943"/>
    <cellStyle name="SAPBEXHLevel2X 24 9" xfId="54944"/>
    <cellStyle name="SAPBEXHLevel2X 25" xfId="54945"/>
    <cellStyle name="SAPBEXHLevel2X 26" xfId="54946"/>
    <cellStyle name="SAPBEXHLevel2X 27" xfId="54947"/>
    <cellStyle name="SAPBEXHLevel2X 28" xfId="54948"/>
    <cellStyle name="SAPBEXHLevel2X 29" xfId="54949"/>
    <cellStyle name="SAPBEXHLevel2X 3" xfId="54950"/>
    <cellStyle name="SAPBEXHLevel2X 3 10" xfId="54951"/>
    <cellStyle name="SAPBEXHLevel2X 3 11" xfId="54952"/>
    <cellStyle name="SAPBEXHLevel2X 3 12" xfId="54953"/>
    <cellStyle name="SAPBEXHLevel2X 3 13" xfId="54954"/>
    <cellStyle name="SAPBEXHLevel2X 3 14" xfId="54955"/>
    <cellStyle name="SAPBEXHLevel2X 3 15" xfId="54956"/>
    <cellStyle name="SAPBEXHLevel2X 3 16" xfId="54957"/>
    <cellStyle name="SAPBEXHLevel2X 3 17" xfId="54958"/>
    <cellStyle name="SAPBEXHLevel2X 3 18" xfId="54959"/>
    <cellStyle name="SAPBEXHLevel2X 3 19" xfId="54960"/>
    <cellStyle name="SAPBEXHLevel2X 3 2" xfId="54961"/>
    <cellStyle name="SAPBEXHLevel2X 3 2 10" xfId="54962"/>
    <cellStyle name="SAPBEXHLevel2X 3 2 11" xfId="54963"/>
    <cellStyle name="SAPBEXHLevel2X 3 2 12" xfId="54964"/>
    <cellStyle name="SAPBEXHLevel2X 3 2 13" xfId="54965"/>
    <cellStyle name="SAPBEXHLevel2X 3 2 14" xfId="54966"/>
    <cellStyle name="SAPBEXHLevel2X 3 2 15" xfId="54967"/>
    <cellStyle name="SAPBEXHLevel2X 3 2 16" xfId="54968"/>
    <cellStyle name="SAPBEXHLevel2X 3 2 17" xfId="54969"/>
    <cellStyle name="SAPBEXHLevel2X 3 2 18" xfId="54970"/>
    <cellStyle name="SAPBEXHLevel2X 3 2 19" xfId="54971"/>
    <cellStyle name="SAPBEXHLevel2X 3 2 2" xfId="54972"/>
    <cellStyle name="SAPBEXHLevel2X 3 2 20" xfId="54973"/>
    <cellStyle name="SAPBEXHLevel2X 3 2 21" xfId="54974"/>
    <cellStyle name="SAPBEXHLevel2X 3 2 22" xfId="54975"/>
    <cellStyle name="SAPBEXHLevel2X 3 2 23" xfId="54976"/>
    <cellStyle name="SAPBEXHLevel2X 3 2 24" xfId="54977"/>
    <cellStyle name="SAPBEXHLevel2X 3 2 25" xfId="54978"/>
    <cellStyle name="SAPBEXHLevel2X 3 2 26" xfId="54979"/>
    <cellStyle name="SAPBEXHLevel2X 3 2 27" xfId="54980"/>
    <cellStyle name="SAPBEXHLevel2X 3 2 28" xfId="54981"/>
    <cellStyle name="SAPBEXHLevel2X 3 2 29" xfId="54982"/>
    <cellStyle name="SAPBEXHLevel2X 3 2 3" xfId="54983"/>
    <cellStyle name="SAPBEXHLevel2X 3 2 4" xfId="54984"/>
    <cellStyle name="SAPBEXHLevel2X 3 2 5" xfId="54985"/>
    <cellStyle name="SAPBEXHLevel2X 3 2 6" xfId="54986"/>
    <cellStyle name="SAPBEXHLevel2X 3 2 7" xfId="54987"/>
    <cellStyle name="SAPBEXHLevel2X 3 2 8" xfId="54988"/>
    <cellStyle name="SAPBEXHLevel2X 3 2 9" xfId="54989"/>
    <cellStyle name="SAPBEXHLevel2X 3 20" xfId="54990"/>
    <cellStyle name="SAPBEXHLevel2X 3 21" xfId="54991"/>
    <cellStyle name="SAPBEXHLevel2X 3 22" xfId="54992"/>
    <cellStyle name="SAPBEXHLevel2X 3 23" xfId="54993"/>
    <cellStyle name="SAPBEXHLevel2X 3 24" xfId="54994"/>
    <cellStyle name="SAPBEXHLevel2X 3 25" xfId="54995"/>
    <cellStyle name="SAPBEXHLevel2X 3 26" xfId="54996"/>
    <cellStyle name="SAPBEXHLevel2X 3 27" xfId="54997"/>
    <cellStyle name="SAPBEXHLevel2X 3 28" xfId="54998"/>
    <cellStyle name="SAPBEXHLevel2X 3 29" xfId="54999"/>
    <cellStyle name="SAPBEXHLevel2X 3 3" xfId="55000"/>
    <cellStyle name="SAPBEXHLevel2X 3 3 10" xfId="55001"/>
    <cellStyle name="SAPBEXHLevel2X 3 3 11" xfId="55002"/>
    <cellStyle name="SAPBEXHLevel2X 3 3 12" xfId="55003"/>
    <cellStyle name="SAPBEXHLevel2X 3 3 13" xfId="55004"/>
    <cellStyle name="SAPBEXHLevel2X 3 3 14" xfId="55005"/>
    <cellStyle name="SAPBEXHLevel2X 3 3 15" xfId="55006"/>
    <cellStyle name="SAPBEXHLevel2X 3 3 16" xfId="55007"/>
    <cellStyle name="SAPBEXHLevel2X 3 3 17" xfId="55008"/>
    <cellStyle name="SAPBEXHLevel2X 3 3 18" xfId="55009"/>
    <cellStyle name="SAPBEXHLevel2X 3 3 19" xfId="55010"/>
    <cellStyle name="SAPBEXHLevel2X 3 3 2" xfId="55011"/>
    <cellStyle name="SAPBEXHLevel2X 3 3 20" xfId="55012"/>
    <cellStyle name="SAPBEXHLevel2X 3 3 21" xfId="55013"/>
    <cellStyle name="SAPBEXHLevel2X 3 3 22" xfId="55014"/>
    <cellStyle name="SAPBEXHLevel2X 3 3 23" xfId="55015"/>
    <cellStyle name="SAPBEXHLevel2X 3 3 24" xfId="55016"/>
    <cellStyle name="SAPBEXHLevel2X 3 3 25" xfId="55017"/>
    <cellStyle name="SAPBEXHLevel2X 3 3 26" xfId="55018"/>
    <cellStyle name="SAPBEXHLevel2X 3 3 27" xfId="55019"/>
    <cellStyle name="SAPBEXHLevel2X 3 3 28" xfId="55020"/>
    <cellStyle name="SAPBEXHLevel2X 3 3 29" xfId="55021"/>
    <cellStyle name="SAPBEXHLevel2X 3 3 3" xfId="55022"/>
    <cellStyle name="SAPBEXHLevel2X 3 3 4" xfId="55023"/>
    <cellStyle name="SAPBEXHLevel2X 3 3 5" xfId="55024"/>
    <cellStyle name="SAPBEXHLevel2X 3 3 6" xfId="55025"/>
    <cellStyle name="SAPBEXHLevel2X 3 3 7" xfId="55026"/>
    <cellStyle name="SAPBEXHLevel2X 3 3 8" xfId="55027"/>
    <cellStyle name="SAPBEXHLevel2X 3 3 9" xfId="55028"/>
    <cellStyle name="SAPBEXHLevel2X 3 30" xfId="55029"/>
    <cellStyle name="SAPBEXHLevel2X 3 31" xfId="55030"/>
    <cellStyle name="SAPBEXHLevel2X 3 4" xfId="55031"/>
    <cellStyle name="SAPBEXHLevel2X 3 5" xfId="55032"/>
    <cellStyle name="SAPBEXHLevel2X 3 6" xfId="55033"/>
    <cellStyle name="SAPBEXHLevel2X 3 7" xfId="55034"/>
    <cellStyle name="SAPBEXHLevel2X 3 8" xfId="55035"/>
    <cellStyle name="SAPBEXHLevel2X 3 9" xfId="55036"/>
    <cellStyle name="SAPBEXHLevel2X 30" xfId="55037"/>
    <cellStyle name="SAPBEXHLevel2X 31" xfId="55038"/>
    <cellStyle name="SAPBEXHLevel2X 32" xfId="55039"/>
    <cellStyle name="SAPBEXHLevel2X 33" xfId="55040"/>
    <cellStyle name="SAPBEXHLevel2X 34" xfId="55041"/>
    <cellStyle name="SAPBEXHLevel2X 35" xfId="55042"/>
    <cellStyle name="SAPBEXHLevel2X 36" xfId="55043"/>
    <cellStyle name="SAPBEXHLevel2X 37" xfId="55044"/>
    <cellStyle name="SAPBEXHLevel2X 38" xfId="55045"/>
    <cellStyle name="SAPBEXHLevel2X 39" xfId="55046"/>
    <cellStyle name="SAPBEXHLevel2X 4" xfId="55047"/>
    <cellStyle name="SAPBEXHLevel2X 4 10" xfId="55048"/>
    <cellStyle name="SAPBEXHLevel2X 4 11" xfId="55049"/>
    <cellStyle name="SAPBEXHLevel2X 4 12" xfId="55050"/>
    <cellStyle name="SAPBEXHLevel2X 4 13" xfId="55051"/>
    <cellStyle name="SAPBEXHLevel2X 4 14" xfId="55052"/>
    <cellStyle name="SAPBEXHLevel2X 4 15" xfId="55053"/>
    <cellStyle name="SAPBEXHLevel2X 4 16" xfId="55054"/>
    <cellStyle name="SAPBEXHLevel2X 4 17" xfId="55055"/>
    <cellStyle name="SAPBEXHLevel2X 4 18" xfId="55056"/>
    <cellStyle name="SAPBEXHLevel2X 4 19" xfId="55057"/>
    <cellStyle name="SAPBEXHLevel2X 4 2" xfId="55058"/>
    <cellStyle name="SAPBEXHLevel2X 4 2 10" xfId="55059"/>
    <cellStyle name="SAPBEXHLevel2X 4 2 11" xfId="55060"/>
    <cellStyle name="SAPBEXHLevel2X 4 2 12" xfId="55061"/>
    <cellStyle name="SAPBEXHLevel2X 4 2 13" xfId="55062"/>
    <cellStyle name="SAPBEXHLevel2X 4 2 14" xfId="55063"/>
    <cellStyle name="SAPBEXHLevel2X 4 2 15" xfId="55064"/>
    <cellStyle name="SAPBEXHLevel2X 4 2 16" xfId="55065"/>
    <cellStyle name="SAPBEXHLevel2X 4 2 17" xfId="55066"/>
    <cellStyle name="SAPBEXHLevel2X 4 2 18" xfId="55067"/>
    <cellStyle name="SAPBEXHLevel2X 4 2 19" xfId="55068"/>
    <cellStyle name="SAPBEXHLevel2X 4 2 2" xfId="55069"/>
    <cellStyle name="SAPBEXHLevel2X 4 2 20" xfId="55070"/>
    <cellStyle name="SAPBEXHLevel2X 4 2 21" xfId="55071"/>
    <cellStyle name="SAPBEXHLevel2X 4 2 22" xfId="55072"/>
    <cellStyle name="SAPBEXHLevel2X 4 2 23" xfId="55073"/>
    <cellStyle name="SAPBEXHLevel2X 4 2 24" xfId="55074"/>
    <cellStyle name="SAPBEXHLevel2X 4 2 25" xfId="55075"/>
    <cellStyle name="SAPBEXHLevel2X 4 2 26" xfId="55076"/>
    <cellStyle name="SAPBEXHLevel2X 4 2 27" xfId="55077"/>
    <cellStyle name="SAPBEXHLevel2X 4 2 28" xfId="55078"/>
    <cellStyle name="SAPBEXHLevel2X 4 2 29" xfId="55079"/>
    <cellStyle name="SAPBEXHLevel2X 4 2 3" xfId="55080"/>
    <cellStyle name="SAPBEXHLevel2X 4 2 4" xfId="55081"/>
    <cellStyle name="SAPBEXHLevel2X 4 2 5" xfId="55082"/>
    <cellStyle name="SAPBEXHLevel2X 4 2 6" xfId="55083"/>
    <cellStyle name="SAPBEXHLevel2X 4 2 7" xfId="55084"/>
    <cellStyle name="SAPBEXHLevel2X 4 2 8" xfId="55085"/>
    <cellStyle name="SAPBEXHLevel2X 4 2 9" xfId="55086"/>
    <cellStyle name="SAPBEXHLevel2X 4 20" xfId="55087"/>
    <cellStyle name="SAPBEXHLevel2X 4 21" xfId="55088"/>
    <cellStyle name="SAPBEXHLevel2X 4 22" xfId="55089"/>
    <cellStyle name="SAPBEXHLevel2X 4 23" xfId="55090"/>
    <cellStyle name="SAPBEXHLevel2X 4 24" xfId="55091"/>
    <cellStyle name="SAPBEXHLevel2X 4 25" xfId="55092"/>
    <cellStyle name="SAPBEXHLevel2X 4 26" xfId="55093"/>
    <cellStyle name="SAPBEXHLevel2X 4 27" xfId="55094"/>
    <cellStyle name="SAPBEXHLevel2X 4 28" xfId="55095"/>
    <cellStyle name="SAPBEXHLevel2X 4 29" xfId="55096"/>
    <cellStyle name="SAPBEXHLevel2X 4 3" xfId="55097"/>
    <cellStyle name="SAPBEXHLevel2X 4 3 10" xfId="55098"/>
    <cellStyle name="SAPBEXHLevel2X 4 3 11" xfId="55099"/>
    <cellStyle name="SAPBEXHLevel2X 4 3 12" xfId="55100"/>
    <cellStyle name="SAPBEXHLevel2X 4 3 13" xfId="55101"/>
    <cellStyle name="SAPBEXHLevel2X 4 3 14" xfId="55102"/>
    <cellStyle name="SAPBEXHLevel2X 4 3 15" xfId="55103"/>
    <cellStyle name="SAPBEXHLevel2X 4 3 16" xfId="55104"/>
    <cellStyle name="SAPBEXHLevel2X 4 3 17" xfId="55105"/>
    <cellStyle name="SAPBEXHLevel2X 4 3 18" xfId="55106"/>
    <cellStyle name="SAPBEXHLevel2X 4 3 19" xfId="55107"/>
    <cellStyle name="SAPBEXHLevel2X 4 3 2" xfId="55108"/>
    <cellStyle name="SAPBEXHLevel2X 4 3 20" xfId="55109"/>
    <cellStyle name="SAPBEXHLevel2X 4 3 21" xfId="55110"/>
    <cellStyle name="SAPBEXHLevel2X 4 3 22" xfId="55111"/>
    <cellStyle name="SAPBEXHLevel2X 4 3 23" xfId="55112"/>
    <cellStyle name="SAPBEXHLevel2X 4 3 24" xfId="55113"/>
    <cellStyle name="SAPBEXHLevel2X 4 3 25" xfId="55114"/>
    <cellStyle name="SAPBEXHLevel2X 4 3 26" xfId="55115"/>
    <cellStyle name="SAPBEXHLevel2X 4 3 27" xfId="55116"/>
    <cellStyle name="SAPBEXHLevel2X 4 3 28" xfId="55117"/>
    <cellStyle name="SAPBEXHLevel2X 4 3 29" xfId="55118"/>
    <cellStyle name="SAPBEXHLevel2X 4 3 3" xfId="55119"/>
    <cellStyle name="SAPBEXHLevel2X 4 3 4" xfId="55120"/>
    <cellStyle name="SAPBEXHLevel2X 4 3 5" xfId="55121"/>
    <cellStyle name="SAPBEXHLevel2X 4 3 6" xfId="55122"/>
    <cellStyle name="SAPBEXHLevel2X 4 3 7" xfId="55123"/>
    <cellStyle name="SAPBEXHLevel2X 4 3 8" xfId="55124"/>
    <cellStyle name="SAPBEXHLevel2X 4 3 9" xfId="55125"/>
    <cellStyle name="SAPBEXHLevel2X 4 30" xfId="55126"/>
    <cellStyle name="SAPBEXHLevel2X 4 31" xfId="55127"/>
    <cellStyle name="SAPBEXHLevel2X 4 4" xfId="55128"/>
    <cellStyle name="SAPBEXHLevel2X 4 5" xfId="55129"/>
    <cellStyle name="SAPBEXHLevel2X 4 6" xfId="55130"/>
    <cellStyle name="SAPBEXHLevel2X 4 7" xfId="55131"/>
    <cellStyle name="SAPBEXHLevel2X 4 8" xfId="55132"/>
    <cellStyle name="SAPBEXHLevel2X 4 9" xfId="55133"/>
    <cellStyle name="SAPBEXHLevel2X 40" xfId="55134"/>
    <cellStyle name="SAPBEXHLevel2X 41" xfId="55135"/>
    <cellStyle name="SAPBEXHLevel2X 42" xfId="55136"/>
    <cellStyle name="SAPBEXHLevel2X 43" xfId="55137"/>
    <cellStyle name="SAPBEXHLevel2X 44" xfId="55138"/>
    <cellStyle name="SAPBEXHLevel2X 5" xfId="55139"/>
    <cellStyle name="SAPBEXHLevel2X 5 10" xfId="55140"/>
    <cellStyle name="SAPBEXHLevel2X 5 11" xfId="55141"/>
    <cellStyle name="SAPBEXHLevel2X 5 12" xfId="55142"/>
    <cellStyle name="SAPBEXHLevel2X 5 13" xfId="55143"/>
    <cellStyle name="SAPBEXHLevel2X 5 14" xfId="55144"/>
    <cellStyle name="SAPBEXHLevel2X 5 15" xfId="55145"/>
    <cellStyle name="SAPBEXHLevel2X 5 16" xfId="55146"/>
    <cellStyle name="SAPBEXHLevel2X 5 17" xfId="55147"/>
    <cellStyle name="SAPBEXHLevel2X 5 18" xfId="55148"/>
    <cellStyle name="SAPBEXHLevel2X 5 19" xfId="55149"/>
    <cellStyle name="SAPBEXHLevel2X 5 2" xfId="55150"/>
    <cellStyle name="SAPBEXHLevel2X 5 2 10" xfId="55151"/>
    <cellStyle name="SAPBEXHLevel2X 5 2 11" xfId="55152"/>
    <cellStyle name="SAPBEXHLevel2X 5 2 12" xfId="55153"/>
    <cellStyle name="SAPBEXHLevel2X 5 2 13" xfId="55154"/>
    <cellStyle name="SAPBEXHLevel2X 5 2 14" xfId="55155"/>
    <cellStyle name="SAPBEXHLevel2X 5 2 15" xfId="55156"/>
    <cellStyle name="SAPBEXHLevel2X 5 2 16" xfId="55157"/>
    <cellStyle name="SAPBEXHLevel2X 5 2 17" xfId="55158"/>
    <cellStyle name="SAPBEXHLevel2X 5 2 18" xfId="55159"/>
    <cellStyle name="SAPBEXHLevel2X 5 2 19" xfId="55160"/>
    <cellStyle name="SAPBEXHLevel2X 5 2 2" xfId="55161"/>
    <cellStyle name="SAPBEXHLevel2X 5 2 20" xfId="55162"/>
    <cellStyle name="SAPBEXHLevel2X 5 2 21" xfId="55163"/>
    <cellStyle name="SAPBEXHLevel2X 5 2 22" xfId="55164"/>
    <cellStyle name="SAPBEXHLevel2X 5 2 23" xfId="55165"/>
    <cellStyle name="SAPBEXHLevel2X 5 2 24" xfId="55166"/>
    <cellStyle name="SAPBEXHLevel2X 5 2 25" xfId="55167"/>
    <cellStyle name="SAPBEXHLevel2X 5 2 26" xfId="55168"/>
    <cellStyle name="SAPBEXHLevel2X 5 2 27" xfId="55169"/>
    <cellStyle name="SAPBEXHLevel2X 5 2 28" xfId="55170"/>
    <cellStyle name="SAPBEXHLevel2X 5 2 29" xfId="55171"/>
    <cellStyle name="SAPBEXHLevel2X 5 2 3" xfId="55172"/>
    <cellStyle name="SAPBEXHLevel2X 5 2 4" xfId="55173"/>
    <cellStyle name="SAPBEXHLevel2X 5 2 5" xfId="55174"/>
    <cellStyle name="SAPBEXHLevel2X 5 2 6" xfId="55175"/>
    <cellStyle name="SAPBEXHLevel2X 5 2 7" xfId="55176"/>
    <cellStyle name="SAPBEXHLevel2X 5 2 8" xfId="55177"/>
    <cellStyle name="SAPBEXHLevel2X 5 2 9" xfId="55178"/>
    <cellStyle name="SAPBEXHLevel2X 5 20" xfId="55179"/>
    <cellStyle name="SAPBEXHLevel2X 5 21" xfId="55180"/>
    <cellStyle name="SAPBEXHLevel2X 5 22" xfId="55181"/>
    <cellStyle name="SAPBEXHLevel2X 5 23" xfId="55182"/>
    <cellStyle name="SAPBEXHLevel2X 5 24" xfId="55183"/>
    <cellStyle name="SAPBEXHLevel2X 5 25" xfId="55184"/>
    <cellStyle name="SAPBEXHLevel2X 5 26" xfId="55185"/>
    <cellStyle name="SAPBEXHLevel2X 5 27" xfId="55186"/>
    <cellStyle name="SAPBEXHLevel2X 5 28" xfId="55187"/>
    <cellStyle name="SAPBEXHLevel2X 5 29" xfId="55188"/>
    <cellStyle name="SAPBEXHLevel2X 5 3" xfId="55189"/>
    <cellStyle name="SAPBEXHLevel2X 5 30" xfId="55190"/>
    <cellStyle name="SAPBEXHLevel2X 5 4" xfId="55191"/>
    <cellStyle name="SAPBEXHLevel2X 5 5" xfId="55192"/>
    <cellStyle name="SAPBEXHLevel2X 5 6" xfId="55193"/>
    <cellStyle name="SAPBEXHLevel2X 5 7" xfId="55194"/>
    <cellStyle name="SAPBEXHLevel2X 5 8" xfId="55195"/>
    <cellStyle name="SAPBEXHLevel2X 5 9" xfId="55196"/>
    <cellStyle name="SAPBEXHLevel2X 6" xfId="55197"/>
    <cellStyle name="SAPBEXHLevel2X 6 10" xfId="55198"/>
    <cellStyle name="SAPBEXHLevel2X 6 11" xfId="55199"/>
    <cellStyle name="SAPBEXHLevel2X 6 12" xfId="55200"/>
    <cellStyle name="SAPBEXHLevel2X 6 13" xfId="55201"/>
    <cellStyle name="SAPBEXHLevel2X 6 14" xfId="55202"/>
    <cellStyle name="SAPBEXHLevel2X 6 15" xfId="55203"/>
    <cellStyle name="SAPBEXHLevel2X 6 16" xfId="55204"/>
    <cellStyle name="SAPBEXHLevel2X 6 17" xfId="55205"/>
    <cellStyle name="SAPBEXHLevel2X 6 18" xfId="55206"/>
    <cellStyle name="SAPBEXHLevel2X 6 19" xfId="55207"/>
    <cellStyle name="SAPBEXHLevel2X 6 2" xfId="55208"/>
    <cellStyle name="SAPBEXHLevel2X 6 2 10" xfId="55209"/>
    <cellStyle name="SAPBEXHLevel2X 6 2 11" xfId="55210"/>
    <cellStyle name="SAPBEXHLevel2X 6 2 12" xfId="55211"/>
    <cellStyle name="SAPBEXHLevel2X 6 2 13" xfId="55212"/>
    <cellStyle name="SAPBEXHLevel2X 6 2 14" xfId="55213"/>
    <cellStyle name="SAPBEXHLevel2X 6 2 15" xfId="55214"/>
    <cellStyle name="SAPBEXHLevel2X 6 2 16" xfId="55215"/>
    <cellStyle name="SAPBEXHLevel2X 6 2 17" xfId="55216"/>
    <cellStyle name="SAPBEXHLevel2X 6 2 18" xfId="55217"/>
    <cellStyle name="SAPBEXHLevel2X 6 2 19" xfId="55218"/>
    <cellStyle name="SAPBEXHLevel2X 6 2 2" xfId="55219"/>
    <cellStyle name="SAPBEXHLevel2X 6 2 20" xfId="55220"/>
    <cellStyle name="SAPBEXHLevel2X 6 2 21" xfId="55221"/>
    <cellStyle name="SAPBEXHLevel2X 6 2 22" xfId="55222"/>
    <cellStyle name="SAPBEXHLevel2X 6 2 23" xfId="55223"/>
    <cellStyle name="SAPBEXHLevel2X 6 2 24" xfId="55224"/>
    <cellStyle name="SAPBEXHLevel2X 6 2 25" xfId="55225"/>
    <cellStyle name="SAPBEXHLevel2X 6 2 26" xfId="55226"/>
    <cellStyle name="SAPBEXHLevel2X 6 2 27" xfId="55227"/>
    <cellStyle name="SAPBEXHLevel2X 6 2 28" xfId="55228"/>
    <cellStyle name="SAPBEXHLevel2X 6 2 29" xfId="55229"/>
    <cellStyle name="SAPBEXHLevel2X 6 2 3" xfId="55230"/>
    <cellStyle name="SAPBEXHLevel2X 6 2 4" xfId="55231"/>
    <cellStyle name="SAPBEXHLevel2X 6 2 5" xfId="55232"/>
    <cellStyle name="SAPBEXHLevel2X 6 2 6" xfId="55233"/>
    <cellStyle name="SAPBEXHLevel2X 6 2 7" xfId="55234"/>
    <cellStyle name="SAPBEXHLevel2X 6 2 8" xfId="55235"/>
    <cellStyle name="SAPBEXHLevel2X 6 2 9" xfId="55236"/>
    <cellStyle name="SAPBEXHLevel2X 6 20" xfId="55237"/>
    <cellStyle name="SAPBEXHLevel2X 6 21" xfId="55238"/>
    <cellStyle name="SAPBEXHLevel2X 6 22" xfId="55239"/>
    <cellStyle name="SAPBEXHLevel2X 6 23" xfId="55240"/>
    <cellStyle name="SAPBEXHLevel2X 6 24" xfId="55241"/>
    <cellStyle name="SAPBEXHLevel2X 6 25" xfId="55242"/>
    <cellStyle name="SAPBEXHLevel2X 6 26" xfId="55243"/>
    <cellStyle name="SAPBEXHLevel2X 6 27" xfId="55244"/>
    <cellStyle name="SAPBEXHLevel2X 6 28" xfId="55245"/>
    <cellStyle name="SAPBEXHLevel2X 6 29" xfId="55246"/>
    <cellStyle name="SAPBEXHLevel2X 6 3" xfId="55247"/>
    <cellStyle name="SAPBEXHLevel2X 6 30" xfId="55248"/>
    <cellStyle name="SAPBEXHLevel2X 6 4" xfId="55249"/>
    <cellStyle name="SAPBEXHLevel2X 6 5" xfId="55250"/>
    <cellStyle name="SAPBEXHLevel2X 6 6" xfId="55251"/>
    <cellStyle name="SAPBEXHLevel2X 6 7" xfId="55252"/>
    <cellStyle name="SAPBEXHLevel2X 6 8" xfId="55253"/>
    <cellStyle name="SAPBEXHLevel2X 6 9" xfId="55254"/>
    <cellStyle name="SAPBEXHLevel2X 7" xfId="55255"/>
    <cellStyle name="SAPBEXHLevel2X 7 10" xfId="55256"/>
    <cellStyle name="SAPBEXHLevel2X 7 11" xfId="55257"/>
    <cellStyle name="SAPBEXHLevel2X 7 12" xfId="55258"/>
    <cellStyle name="SAPBEXHLevel2X 7 13" xfId="55259"/>
    <cellStyle name="SAPBEXHLevel2X 7 14" xfId="55260"/>
    <cellStyle name="SAPBEXHLevel2X 7 15" xfId="55261"/>
    <cellStyle name="SAPBEXHLevel2X 7 16" xfId="55262"/>
    <cellStyle name="SAPBEXHLevel2X 7 17" xfId="55263"/>
    <cellStyle name="SAPBEXHLevel2X 7 18" xfId="55264"/>
    <cellStyle name="SAPBEXHLevel2X 7 19" xfId="55265"/>
    <cellStyle name="SAPBEXHLevel2X 7 2" xfId="55266"/>
    <cellStyle name="SAPBEXHLevel2X 7 2 10" xfId="55267"/>
    <cellStyle name="SAPBEXHLevel2X 7 2 11" xfId="55268"/>
    <cellStyle name="SAPBEXHLevel2X 7 2 12" xfId="55269"/>
    <cellStyle name="SAPBEXHLevel2X 7 2 13" xfId="55270"/>
    <cellStyle name="SAPBEXHLevel2X 7 2 14" xfId="55271"/>
    <cellStyle name="SAPBEXHLevel2X 7 2 15" xfId="55272"/>
    <cellStyle name="SAPBEXHLevel2X 7 2 16" xfId="55273"/>
    <cellStyle name="SAPBEXHLevel2X 7 2 17" xfId="55274"/>
    <cellStyle name="SAPBEXHLevel2X 7 2 18" xfId="55275"/>
    <cellStyle name="SAPBEXHLevel2X 7 2 19" xfId="55276"/>
    <cellStyle name="SAPBEXHLevel2X 7 2 2" xfId="55277"/>
    <cellStyle name="SAPBEXHLevel2X 7 2 20" xfId="55278"/>
    <cellStyle name="SAPBEXHLevel2X 7 2 21" xfId="55279"/>
    <cellStyle name="SAPBEXHLevel2X 7 2 22" xfId="55280"/>
    <cellStyle name="SAPBEXHLevel2X 7 2 23" xfId="55281"/>
    <cellStyle name="SAPBEXHLevel2X 7 2 24" xfId="55282"/>
    <cellStyle name="SAPBEXHLevel2X 7 2 25" xfId="55283"/>
    <cellStyle name="SAPBEXHLevel2X 7 2 26" xfId="55284"/>
    <cellStyle name="SAPBEXHLevel2X 7 2 27" xfId="55285"/>
    <cellStyle name="SAPBEXHLevel2X 7 2 28" xfId="55286"/>
    <cellStyle name="SAPBEXHLevel2X 7 2 29" xfId="55287"/>
    <cellStyle name="SAPBEXHLevel2X 7 2 3" xfId="55288"/>
    <cellStyle name="SAPBEXHLevel2X 7 2 4" xfId="55289"/>
    <cellStyle name="SAPBEXHLevel2X 7 2 5" xfId="55290"/>
    <cellStyle name="SAPBEXHLevel2X 7 2 6" xfId="55291"/>
    <cellStyle name="SAPBEXHLevel2X 7 2 7" xfId="55292"/>
    <cellStyle name="SAPBEXHLevel2X 7 2 8" xfId="55293"/>
    <cellStyle name="SAPBEXHLevel2X 7 2 9" xfId="55294"/>
    <cellStyle name="SAPBEXHLevel2X 7 20" xfId="55295"/>
    <cellStyle name="SAPBEXHLevel2X 7 21" xfId="55296"/>
    <cellStyle name="SAPBEXHLevel2X 7 22" xfId="55297"/>
    <cellStyle name="SAPBEXHLevel2X 7 23" xfId="55298"/>
    <cellStyle name="SAPBEXHLevel2X 7 24" xfId="55299"/>
    <cellStyle name="SAPBEXHLevel2X 7 25" xfId="55300"/>
    <cellStyle name="SAPBEXHLevel2X 7 26" xfId="55301"/>
    <cellStyle name="SAPBEXHLevel2X 7 27" xfId="55302"/>
    <cellStyle name="SAPBEXHLevel2X 7 28" xfId="55303"/>
    <cellStyle name="SAPBEXHLevel2X 7 29" xfId="55304"/>
    <cellStyle name="SAPBEXHLevel2X 7 3" xfId="55305"/>
    <cellStyle name="SAPBEXHLevel2X 7 30" xfId="55306"/>
    <cellStyle name="SAPBEXHLevel2X 7 4" xfId="55307"/>
    <cellStyle name="SAPBEXHLevel2X 7 5" xfId="55308"/>
    <cellStyle name="SAPBEXHLevel2X 7 6" xfId="55309"/>
    <cellStyle name="SAPBEXHLevel2X 7 7" xfId="55310"/>
    <cellStyle name="SAPBEXHLevel2X 7 8" xfId="55311"/>
    <cellStyle name="SAPBEXHLevel2X 7 9" xfId="55312"/>
    <cellStyle name="SAPBEXHLevel2X 8" xfId="55313"/>
    <cellStyle name="SAPBEXHLevel2X 8 10" xfId="55314"/>
    <cellStyle name="SAPBEXHLevel2X 8 11" xfId="55315"/>
    <cellStyle name="SAPBEXHLevel2X 8 12" xfId="55316"/>
    <cellStyle name="SAPBEXHLevel2X 8 13" xfId="55317"/>
    <cellStyle name="SAPBEXHLevel2X 8 14" xfId="55318"/>
    <cellStyle name="SAPBEXHLevel2X 8 15" xfId="55319"/>
    <cellStyle name="SAPBEXHLevel2X 8 16" xfId="55320"/>
    <cellStyle name="SAPBEXHLevel2X 8 17" xfId="55321"/>
    <cellStyle name="SAPBEXHLevel2X 8 18" xfId="55322"/>
    <cellStyle name="SAPBEXHLevel2X 8 19" xfId="55323"/>
    <cellStyle name="SAPBEXHLevel2X 8 2" xfId="55324"/>
    <cellStyle name="SAPBEXHLevel2X 8 2 10" xfId="55325"/>
    <cellStyle name="SAPBEXHLevel2X 8 2 11" xfId="55326"/>
    <cellStyle name="SAPBEXHLevel2X 8 2 12" xfId="55327"/>
    <cellStyle name="SAPBEXHLevel2X 8 2 13" xfId="55328"/>
    <cellStyle name="SAPBEXHLevel2X 8 2 14" xfId="55329"/>
    <cellStyle name="SAPBEXHLevel2X 8 2 15" xfId="55330"/>
    <cellStyle name="SAPBEXHLevel2X 8 2 16" xfId="55331"/>
    <cellStyle name="SAPBEXHLevel2X 8 2 17" xfId="55332"/>
    <cellStyle name="SAPBEXHLevel2X 8 2 18" xfId="55333"/>
    <cellStyle name="SAPBEXHLevel2X 8 2 19" xfId="55334"/>
    <cellStyle name="SAPBEXHLevel2X 8 2 2" xfId="55335"/>
    <cellStyle name="SAPBEXHLevel2X 8 2 20" xfId="55336"/>
    <cellStyle name="SAPBEXHLevel2X 8 2 21" xfId="55337"/>
    <cellStyle name="SAPBEXHLevel2X 8 2 22" xfId="55338"/>
    <cellStyle name="SAPBEXHLevel2X 8 2 23" xfId="55339"/>
    <cellStyle name="SAPBEXHLevel2X 8 2 24" xfId="55340"/>
    <cellStyle name="SAPBEXHLevel2X 8 2 25" xfId="55341"/>
    <cellStyle name="SAPBEXHLevel2X 8 2 26" xfId="55342"/>
    <cellStyle name="SAPBEXHLevel2X 8 2 27" xfId="55343"/>
    <cellStyle name="SAPBEXHLevel2X 8 2 28" xfId="55344"/>
    <cellStyle name="SAPBEXHLevel2X 8 2 29" xfId="55345"/>
    <cellStyle name="SAPBEXHLevel2X 8 2 3" xfId="55346"/>
    <cellStyle name="SAPBEXHLevel2X 8 2 4" xfId="55347"/>
    <cellStyle name="SAPBEXHLevel2X 8 2 5" xfId="55348"/>
    <cellStyle name="SAPBEXHLevel2X 8 2 6" xfId="55349"/>
    <cellStyle name="SAPBEXHLevel2X 8 2 7" xfId="55350"/>
    <cellStyle name="SAPBEXHLevel2X 8 2 8" xfId="55351"/>
    <cellStyle name="SAPBEXHLevel2X 8 2 9" xfId="55352"/>
    <cellStyle name="SAPBEXHLevel2X 8 20" xfId="55353"/>
    <cellStyle name="SAPBEXHLevel2X 8 21" xfId="55354"/>
    <cellStyle name="SAPBEXHLevel2X 8 22" xfId="55355"/>
    <cellStyle name="SAPBEXHLevel2X 8 23" xfId="55356"/>
    <cellStyle name="SAPBEXHLevel2X 8 24" xfId="55357"/>
    <cellStyle name="SAPBEXHLevel2X 8 25" xfId="55358"/>
    <cellStyle name="SAPBEXHLevel2X 8 26" xfId="55359"/>
    <cellStyle name="SAPBEXHLevel2X 8 27" xfId="55360"/>
    <cellStyle name="SAPBEXHLevel2X 8 28" xfId="55361"/>
    <cellStyle name="SAPBEXHLevel2X 8 29" xfId="55362"/>
    <cellStyle name="SAPBEXHLevel2X 8 3" xfId="55363"/>
    <cellStyle name="SAPBEXHLevel2X 8 30" xfId="55364"/>
    <cellStyle name="SAPBEXHLevel2X 8 4" xfId="55365"/>
    <cellStyle name="SAPBEXHLevel2X 8 5" xfId="55366"/>
    <cellStyle name="SAPBEXHLevel2X 8 6" xfId="55367"/>
    <cellStyle name="SAPBEXHLevel2X 8 7" xfId="55368"/>
    <cellStyle name="SAPBEXHLevel2X 8 8" xfId="55369"/>
    <cellStyle name="SAPBEXHLevel2X 8 9" xfId="55370"/>
    <cellStyle name="SAPBEXHLevel2X 9" xfId="55371"/>
    <cellStyle name="SAPBEXHLevel2X 9 10" xfId="55372"/>
    <cellStyle name="SAPBEXHLevel2X 9 11" xfId="55373"/>
    <cellStyle name="SAPBEXHLevel2X 9 12" xfId="55374"/>
    <cellStyle name="SAPBEXHLevel2X 9 13" xfId="55375"/>
    <cellStyle name="SAPBEXHLevel2X 9 14" xfId="55376"/>
    <cellStyle name="SAPBEXHLevel2X 9 15" xfId="55377"/>
    <cellStyle name="SAPBEXHLevel2X 9 16" xfId="55378"/>
    <cellStyle name="SAPBEXHLevel2X 9 17" xfId="55379"/>
    <cellStyle name="SAPBEXHLevel2X 9 18" xfId="55380"/>
    <cellStyle name="SAPBEXHLevel2X 9 19" xfId="55381"/>
    <cellStyle name="SAPBEXHLevel2X 9 2" xfId="55382"/>
    <cellStyle name="SAPBEXHLevel2X 9 2 10" xfId="55383"/>
    <cellStyle name="SAPBEXHLevel2X 9 2 11" xfId="55384"/>
    <cellStyle name="SAPBEXHLevel2X 9 2 12" xfId="55385"/>
    <cellStyle name="SAPBEXHLevel2X 9 2 13" xfId="55386"/>
    <cellStyle name="SAPBEXHLevel2X 9 2 14" xfId="55387"/>
    <cellStyle name="SAPBEXHLevel2X 9 2 15" xfId="55388"/>
    <cellStyle name="SAPBEXHLevel2X 9 2 16" xfId="55389"/>
    <cellStyle name="SAPBEXHLevel2X 9 2 17" xfId="55390"/>
    <cellStyle name="SAPBEXHLevel2X 9 2 18" xfId="55391"/>
    <cellStyle name="SAPBEXHLevel2X 9 2 19" xfId="55392"/>
    <cellStyle name="SAPBEXHLevel2X 9 2 2" xfId="55393"/>
    <cellStyle name="SAPBEXHLevel2X 9 2 20" xfId="55394"/>
    <cellStyle name="SAPBEXHLevel2X 9 2 21" xfId="55395"/>
    <cellStyle name="SAPBEXHLevel2X 9 2 22" xfId="55396"/>
    <cellStyle name="SAPBEXHLevel2X 9 2 23" xfId="55397"/>
    <cellStyle name="SAPBEXHLevel2X 9 2 24" xfId="55398"/>
    <cellStyle name="SAPBEXHLevel2X 9 2 25" xfId="55399"/>
    <cellStyle name="SAPBEXHLevel2X 9 2 26" xfId="55400"/>
    <cellStyle name="SAPBEXHLevel2X 9 2 27" xfId="55401"/>
    <cellStyle name="SAPBEXHLevel2X 9 2 28" xfId="55402"/>
    <cellStyle name="SAPBEXHLevel2X 9 2 29" xfId="55403"/>
    <cellStyle name="SAPBEXHLevel2X 9 2 3" xfId="55404"/>
    <cellStyle name="SAPBEXHLevel2X 9 2 4" xfId="55405"/>
    <cellStyle name="SAPBEXHLevel2X 9 2 5" xfId="55406"/>
    <cellStyle name="SAPBEXHLevel2X 9 2 6" xfId="55407"/>
    <cellStyle name="SAPBEXHLevel2X 9 2 7" xfId="55408"/>
    <cellStyle name="SAPBEXHLevel2X 9 2 8" xfId="55409"/>
    <cellStyle name="SAPBEXHLevel2X 9 2 9" xfId="55410"/>
    <cellStyle name="SAPBEXHLevel2X 9 20" xfId="55411"/>
    <cellStyle name="SAPBEXHLevel2X 9 21" xfId="55412"/>
    <cellStyle name="SAPBEXHLevel2X 9 22" xfId="55413"/>
    <cellStyle name="SAPBEXHLevel2X 9 23" xfId="55414"/>
    <cellStyle name="SAPBEXHLevel2X 9 24" xfId="55415"/>
    <cellStyle name="SAPBEXHLevel2X 9 25" xfId="55416"/>
    <cellStyle name="SAPBEXHLevel2X 9 26" xfId="55417"/>
    <cellStyle name="SAPBEXHLevel2X 9 27" xfId="55418"/>
    <cellStyle name="SAPBEXHLevel2X 9 28" xfId="55419"/>
    <cellStyle name="SAPBEXHLevel2X 9 29" xfId="55420"/>
    <cellStyle name="SAPBEXHLevel2X 9 3" xfId="55421"/>
    <cellStyle name="SAPBEXHLevel2X 9 30" xfId="55422"/>
    <cellStyle name="SAPBEXHLevel2X 9 4" xfId="55423"/>
    <cellStyle name="SAPBEXHLevel2X 9 5" xfId="55424"/>
    <cellStyle name="SAPBEXHLevel2X 9 6" xfId="55425"/>
    <cellStyle name="SAPBEXHLevel2X 9 7" xfId="55426"/>
    <cellStyle name="SAPBEXHLevel2X 9 8" xfId="55427"/>
    <cellStyle name="SAPBEXHLevel2X 9 9" xfId="55428"/>
    <cellStyle name="SAPBEXHLevel3" xfId="55429"/>
    <cellStyle name="SAPBEXHLevel3 10" xfId="55430"/>
    <cellStyle name="SAPBEXHLevel3 10 10" xfId="55431"/>
    <cellStyle name="SAPBEXHLevel3 10 11" xfId="55432"/>
    <cellStyle name="SAPBEXHLevel3 10 12" xfId="55433"/>
    <cellStyle name="SAPBEXHLevel3 10 13" xfId="55434"/>
    <cellStyle name="SAPBEXHLevel3 10 14" xfId="55435"/>
    <cellStyle name="SAPBEXHLevel3 10 15" xfId="55436"/>
    <cellStyle name="SAPBEXHLevel3 10 16" xfId="55437"/>
    <cellStyle name="SAPBEXHLevel3 10 17" xfId="55438"/>
    <cellStyle name="SAPBEXHLevel3 10 18" xfId="55439"/>
    <cellStyle name="SAPBEXHLevel3 10 19" xfId="55440"/>
    <cellStyle name="SAPBEXHLevel3 10 2" xfId="55441"/>
    <cellStyle name="SAPBEXHLevel3 10 2 10" xfId="55442"/>
    <cellStyle name="SAPBEXHLevel3 10 2 11" xfId="55443"/>
    <cellStyle name="SAPBEXHLevel3 10 2 12" xfId="55444"/>
    <cellStyle name="SAPBEXHLevel3 10 2 13" xfId="55445"/>
    <cellStyle name="SAPBEXHLevel3 10 2 14" xfId="55446"/>
    <cellStyle name="SAPBEXHLevel3 10 2 15" xfId="55447"/>
    <cellStyle name="SAPBEXHLevel3 10 2 16" xfId="55448"/>
    <cellStyle name="SAPBEXHLevel3 10 2 17" xfId="55449"/>
    <cellStyle name="SAPBEXHLevel3 10 2 18" xfId="55450"/>
    <cellStyle name="SAPBEXHLevel3 10 2 19" xfId="55451"/>
    <cellStyle name="SAPBEXHLevel3 10 2 2" xfId="55452"/>
    <cellStyle name="SAPBEXHLevel3 10 2 20" xfId="55453"/>
    <cellStyle name="SAPBEXHLevel3 10 2 21" xfId="55454"/>
    <cellStyle name="SAPBEXHLevel3 10 2 22" xfId="55455"/>
    <cellStyle name="SAPBEXHLevel3 10 2 23" xfId="55456"/>
    <cellStyle name="SAPBEXHLevel3 10 2 24" xfId="55457"/>
    <cellStyle name="SAPBEXHLevel3 10 2 25" xfId="55458"/>
    <cellStyle name="SAPBEXHLevel3 10 2 26" xfId="55459"/>
    <cellStyle name="SAPBEXHLevel3 10 2 27" xfId="55460"/>
    <cellStyle name="SAPBEXHLevel3 10 2 28" xfId="55461"/>
    <cellStyle name="SAPBEXHLevel3 10 2 29" xfId="55462"/>
    <cellStyle name="SAPBEXHLevel3 10 2 3" xfId="55463"/>
    <cellStyle name="SAPBEXHLevel3 10 2 4" xfId="55464"/>
    <cellStyle name="SAPBEXHLevel3 10 2 5" xfId="55465"/>
    <cellStyle name="SAPBEXHLevel3 10 2 6" xfId="55466"/>
    <cellStyle name="SAPBEXHLevel3 10 2 7" xfId="55467"/>
    <cellStyle name="SAPBEXHLevel3 10 2 8" xfId="55468"/>
    <cellStyle name="SAPBEXHLevel3 10 2 9" xfId="55469"/>
    <cellStyle name="SAPBEXHLevel3 10 20" xfId="55470"/>
    <cellStyle name="SAPBEXHLevel3 10 21" xfId="55471"/>
    <cellStyle name="SAPBEXHLevel3 10 22" xfId="55472"/>
    <cellStyle name="SAPBEXHLevel3 10 23" xfId="55473"/>
    <cellStyle name="SAPBEXHLevel3 10 24" xfId="55474"/>
    <cellStyle name="SAPBEXHLevel3 10 25" xfId="55475"/>
    <cellStyle name="SAPBEXHLevel3 10 26" xfId="55476"/>
    <cellStyle name="SAPBEXHLevel3 10 27" xfId="55477"/>
    <cellStyle name="SAPBEXHLevel3 10 28" xfId="55478"/>
    <cellStyle name="SAPBEXHLevel3 10 29" xfId="55479"/>
    <cellStyle name="SAPBEXHLevel3 10 3" xfId="55480"/>
    <cellStyle name="SAPBEXHLevel3 10 30" xfId="55481"/>
    <cellStyle name="SAPBEXHLevel3 10 4" xfId="55482"/>
    <cellStyle name="SAPBEXHLevel3 10 5" xfId="55483"/>
    <cellStyle name="SAPBEXHLevel3 10 6" xfId="55484"/>
    <cellStyle name="SAPBEXHLevel3 10 7" xfId="55485"/>
    <cellStyle name="SAPBEXHLevel3 10 8" xfId="55486"/>
    <cellStyle name="SAPBEXHLevel3 10 9" xfId="55487"/>
    <cellStyle name="SAPBEXHLevel3 11" xfId="55488"/>
    <cellStyle name="SAPBEXHLevel3 11 10" xfId="55489"/>
    <cellStyle name="SAPBEXHLevel3 11 11" xfId="55490"/>
    <cellStyle name="SAPBEXHLevel3 11 12" xfId="55491"/>
    <cellStyle name="SAPBEXHLevel3 11 13" xfId="55492"/>
    <cellStyle name="SAPBEXHLevel3 11 14" xfId="55493"/>
    <cellStyle name="SAPBEXHLevel3 11 15" xfId="55494"/>
    <cellStyle name="SAPBEXHLevel3 11 16" xfId="55495"/>
    <cellStyle name="SAPBEXHLevel3 11 17" xfId="55496"/>
    <cellStyle name="SAPBEXHLevel3 11 18" xfId="55497"/>
    <cellStyle name="SAPBEXHLevel3 11 19" xfId="55498"/>
    <cellStyle name="SAPBEXHLevel3 11 2" xfId="55499"/>
    <cellStyle name="SAPBEXHLevel3 11 2 10" xfId="55500"/>
    <cellStyle name="SAPBEXHLevel3 11 2 11" xfId="55501"/>
    <cellStyle name="SAPBEXHLevel3 11 2 12" xfId="55502"/>
    <cellStyle name="SAPBEXHLevel3 11 2 13" xfId="55503"/>
    <cellStyle name="SAPBEXHLevel3 11 2 14" xfId="55504"/>
    <cellStyle name="SAPBEXHLevel3 11 2 15" xfId="55505"/>
    <cellStyle name="SAPBEXHLevel3 11 2 16" xfId="55506"/>
    <cellStyle name="SAPBEXHLevel3 11 2 17" xfId="55507"/>
    <cellStyle name="SAPBEXHLevel3 11 2 18" xfId="55508"/>
    <cellStyle name="SAPBEXHLevel3 11 2 19" xfId="55509"/>
    <cellStyle name="SAPBEXHLevel3 11 2 2" xfId="55510"/>
    <cellStyle name="SAPBEXHLevel3 11 2 20" xfId="55511"/>
    <cellStyle name="SAPBEXHLevel3 11 2 21" xfId="55512"/>
    <cellStyle name="SAPBEXHLevel3 11 2 22" xfId="55513"/>
    <cellStyle name="SAPBEXHLevel3 11 2 23" xfId="55514"/>
    <cellStyle name="SAPBEXHLevel3 11 2 24" xfId="55515"/>
    <cellStyle name="SAPBEXHLevel3 11 2 25" xfId="55516"/>
    <cellStyle name="SAPBEXHLevel3 11 2 26" xfId="55517"/>
    <cellStyle name="SAPBEXHLevel3 11 2 27" xfId="55518"/>
    <cellStyle name="SAPBEXHLevel3 11 2 28" xfId="55519"/>
    <cellStyle name="SAPBEXHLevel3 11 2 29" xfId="55520"/>
    <cellStyle name="SAPBEXHLevel3 11 2 3" xfId="55521"/>
    <cellStyle name="SAPBEXHLevel3 11 2 4" xfId="55522"/>
    <cellStyle name="SAPBEXHLevel3 11 2 5" xfId="55523"/>
    <cellStyle name="SAPBEXHLevel3 11 2 6" xfId="55524"/>
    <cellStyle name="SAPBEXHLevel3 11 2 7" xfId="55525"/>
    <cellStyle name="SAPBEXHLevel3 11 2 8" xfId="55526"/>
    <cellStyle name="SAPBEXHLevel3 11 2 9" xfId="55527"/>
    <cellStyle name="SAPBEXHLevel3 11 20" xfId="55528"/>
    <cellStyle name="SAPBEXHLevel3 11 21" xfId="55529"/>
    <cellStyle name="SAPBEXHLevel3 11 22" xfId="55530"/>
    <cellStyle name="SAPBEXHLevel3 11 23" xfId="55531"/>
    <cellStyle name="SAPBEXHLevel3 11 24" xfId="55532"/>
    <cellStyle name="SAPBEXHLevel3 11 25" xfId="55533"/>
    <cellStyle name="SAPBEXHLevel3 11 26" xfId="55534"/>
    <cellStyle name="SAPBEXHLevel3 11 27" xfId="55535"/>
    <cellStyle name="SAPBEXHLevel3 11 28" xfId="55536"/>
    <cellStyle name="SAPBEXHLevel3 11 29" xfId="55537"/>
    <cellStyle name="SAPBEXHLevel3 11 3" xfId="55538"/>
    <cellStyle name="SAPBEXHLevel3 11 30" xfId="55539"/>
    <cellStyle name="SAPBEXHLevel3 11 4" xfId="55540"/>
    <cellStyle name="SAPBEXHLevel3 11 5" xfId="55541"/>
    <cellStyle name="SAPBEXHLevel3 11 6" xfId="55542"/>
    <cellStyle name="SAPBEXHLevel3 11 7" xfId="55543"/>
    <cellStyle name="SAPBEXHLevel3 11 8" xfId="55544"/>
    <cellStyle name="SAPBEXHLevel3 11 9" xfId="55545"/>
    <cellStyle name="SAPBEXHLevel3 12" xfId="55546"/>
    <cellStyle name="SAPBEXHLevel3 12 10" xfId="55547"/>
    <cellStyle name="SAPBEXHLevel3 12 11" xfId="55548"/>
    <cellStyle name="SAPBEXHLevel3 12 12" xfId="55549"/>
    <cellStyle name="SAPBEXHLevel3 12 13" xfId="55550"/>
    <cellStyle name="SAPBEXHLevel3 12 14" xfId="55551"/>
    <cellStyle name="SAPBEXHLevel3 12 15" xfId="55552"/>
    <cellStyle name="SAPBEXHLevel3 12 16" xfId="55553"/>
    <cellStyle name="SAPBEXHLevel3 12 17" xfId="55554"/>
    <cellStyle name="SAPBEXHLevel3 12 18" xfId="55555"/>
    <cellStyle name="SAPBEXHLevel3 12 19" xfId="55556"/>
    <cellStyle name="SAPBEXHLevel3 12 2" xfId="55557"/>
    <cellStyle name="SAPBEXHLevel3 12 2 10" xfId="55558"/>
    <cellStyle name="SAPBEXHLevel3 12 2 11" xfId="55559"/>
    <cellStyle name="SAPBEXHLevel3 12 2 12" xfId="55560"/>
    <cellStyle name="SAPBEXHLevel3 12 2 13" xfId="55561"/>
    <cellStyle name="SAPBEXHLevel3 12 2 14" xfId="55562"/>
    <cellStyle name="SAPBEXHLevel3 12 2 15" xfId="55563"/>
    <cellStyle name="SAPBEXHLevel3 12 2 16" xfId="55564"/>
    <cellStyle name="SAPBEXHLevel3 12 2 17" xfId="55565"/>
    <cellStyle name="SAPBEXHLevel3 12 2 18" xfId="55566"/>
    <cellStyle name="SAPBEXHLevel3 12 2 19" xfId="55567"/>
    <cellStyle name="SAPBEXHLevel3 12 2 2" xfId="55568"/>
    <cellStyle name="SAPBEXHLevel3 12 2 20" xfId="55569"/>
    <cellStyle name="SAPBEXHLevel3 12 2 21" xfId="55570"/>
    <cellStyle name="SAPBEXHLevel3 12 2 22" xfId="55571"/>
    <cellStyle name="SAPBEXHLevel3 12 2 23" xfId="55572"/>
    <cellStyle name="SAPBEXHLevel3 12 2 24" xfId="55573"/>
    <cellStyle name="SAPBEXHLevel3 12 2 25" xfId="55574"/>
    <cellStyle name="SAPBEXHLevel3 12 2 26" xfId="55575"/>
    <cellStyle name="SAPBEXHLevel3 12 2 27" xfId="55576"/>
    <cellStyle name="SAPBEXHLevel3 12 2 28" xfId="55577"/>
    <cellStyle name="SAPBEXHLevel3 12 2 29" xfId="55578"/>
    <cellStyle name="SAPBEXHLevel3 12 2 3" xfId="55579"/>
    <cellStyle name="SAPBEXHLevel3 12 2 4" xfId="55580"/>
    <cellStyle name="SAPBEXHLevel3 12 2 5" xfId="55581"/>
    <cellStyle name="SAPBEXHLevel3 12 2 6" xfId="55582"/>
    <cellStyle name="SAPBEXHLevel3 12 2 7" xfId="55583"/>
    <cellStyle name="SAPBEXHLevel3 12 2 8" xfId="55584"/>
    <cellStyle name="SAPBEXHLevel3 12 2 9" xfId="55585"/>
    <cellStyle name="SAPBEXHLevel3 12 20" xfId="55586"/>
    <cellStyle name="SAPBEXHLevel3 12 21" xfId="55587"/>
    <cellStyle name="SAPBEXHLevel3 12 22" xfId="55588"/>
    <cellStyle name="SAPBEXHLevel3 12 23" xfId="55589"/>
    <cellStyle name="SAPBEXHLevel3 12 24" xfId="55590"/>
    <cellStyle name="SAPBEXHLevel3 12 25" xfId="55591"/>
    <cellStyle name="SAPBEXHLevel3 12 26" xfId="55592"/>
    <cellStyle name="SAPBEXHLevel3 12 27" xfId="55593"/>
    <cellStyle name="SAPBEXHLevel3 12 28" xfId="55594"/>
    <cellStyle name="SAPBEXHLevel3 12 29" xfId="55595"/>
    <cellStyle name="SAPBEXHLevel3 12 3" xfId="55596"/>
    <cellStyle name="SAPBEXHLevel3 12 30" xfId="55597"/>
    <cellStyle name="SAPBEXHLevel3 12 4" xfId="55598"/>
    <cellStyle name="SAPBEXHLevel3 12 5" xfId="55599"/>
    <cellStyle name="SAPBEXHLevel3 12 6" xfId="55600"/>
    <cellStyle name="SAPBEXHLevel3 12 7" xfId="55601"/>
    <cellStyle name="SAPBEXHLevel3 12 8" xfId="55602"/>
    <cellStyle name="SAPBEXHLevel3 12 9" xfId="55603"/>
    <cellStyle name="SAPBEXHLevel3 13" xfId="55604"/>
    <cellStyle name="SAPBEXHLevel3 13 10" xfId="55605"/>
    <cellStyle name="SAPBEXHLevel3 13 11" xfId="55606"/>
    <cellStyle name="SAPBEXHLevel3 13 12" xfId="55607"/>
    <cellStyle name="SAPBEXHLevel3 13 13" xfId="55608"/>
    <cellStyle name="SAPBEXHLevel3 13 14" xfId="55609"/>
    <cellStyle name="SAPBEXHLevel3 13 15" xfId="55610"/>
    <cellStyle name="SAPBEXHLevel3 13 16" xfId="55611"/>
    <cellStyle name="SAPBEXHLevel3 13 17" xfId="55612"/>
    <cellStyle name="SAPBEXHLevel3 13 18" xfId="55613"/>
    <cellStyle name="SAPBEXHLevel3 13 19" xfId="55614"/>
    <cellStyle name="SAPBEXHLevel3 13 2" xfId="55615"/>
    <cellStyle name="SAPBEXHLevel3 13 2 10" xfId="55616"/>
    <cellStyle name="SAPBEXHLevel3 13 2 11" xfId="55617"/>
    <cellStyle name="SAPBEXHLevel3 13 2 12" xfId="55618"/>
    <cellStyle name="SAPBEXHLevel3 13 2 13" xfId="55619"/>
    <cellStyle name="SAPBEXHLevel3 13 2 14" xfId="55620"/>
    <cellStyle name="SAPBEXHLevel3 13 2 15" xfId="55621"/>
    <cellStyle name="SAPBEXHLevel3 13 2 16" xfId="55622"/>
    <cellStyle name="SAPBEXHLevel3 13 2 17" xfId="55623"/>
    <cellStyle name="SAPBEXHLevel3 13 2 18" xfId="55624"/>
    <cellStyle name="SAPBEXHLevel3 13 2 19" xfId="55625"/>
    <cellStyle name="SAPBEXHLevel3 13 2 2" xfId="55626"/>
    <cellStyle name="SAPBEXHLevel3 13 2 20" xfId="55627"/>
    <cellStyle name="SAPBEXHLevel3 13 2 21" xfId="55628"/>
    <cellStyle name="SAPBEXHLevel3 13 2 22" xfId="55629"/>
    <cellStyle name="SAPBEXHLevel3 13 2 23" xfId="55630"/>
    <cellStyle name="SAPBEXHLevel3 13 2 24" xfId="55631"/>
    <cellStyle name="SAPBEXHLevel3 13 2 25" xfId="55632"/>
    <cellStyle name="SAPBEXHLevel3 13 2 26" xfId="55633"/>
    <cellStyle name="SAPBEXHLevel3 13 2 27" xfId="55634"/>
    <cellStyle name="SAPBEXHLevel3 13 2 28" xfId="55635"/>
    <cellStyle name="SAPBEXHLevel3 13 2 29" xfId="55636"/>
    <cellStyle name="SAPBEXHLevel3 13 2 3" xfId="55637"/>
    <cellStyle name="SAPBEXHLevel3 13 2 4" xfId="55638"/>
    <cellStyle name="SAPBEXHLevel3 13 2 5" xfId="55639"/>
    <cellStyle name="SAPBEXHLevel3 13 2 6" xfId="55640"/>
    <cellStyle name="SAPBEXHLevel3 13 2 7" xfId="55641"/>
    <cellStyle name="SAPBEXHLevel3 13 2 8" xfId="55642"/>
    <cellStyle name="SAPBEXHLevel3 13 2 9" xfId="55643"/>
    <cellStyle name="SAPBEXHLevel3 13 20" xfId="55644"/>
    <cellStyle name="SAPBEXHLevel3 13 21" xfId="55645"/>
    <cellStyle name="SAPBEXHLevel3 13 22" xfId="55646"/>
    <cellStyle name="SAPBEXHLevel3 13 23" xfId="55647"/>
    <cellStyle name="SAPBEXHLevel3 13 24" xfId="55648"/>
    <cellStyle name="SAPBEXHLevel3 13 25" xfId="55649"/>
    <cellStyle name="SAPBEXHLevel3 13 26" xfId="55650"/>
    <cellStyle name="SAPBEXHLevel3 13 27" xfId="55651"/>
    <cellStyle name="SAPBEXHLevel3 13 28" xfId="55652"/>
    <cellStyle name="SAPBEXHLevel3 13 29" xfId="55653"/>
    <cellStyle name="SAPBEXHLevel3 13 3" xfId="55654"/>
    <cellStyle name="SAPBEXHLevel3 13 30" xfId="55655"/>
    <cellStyle name="SAPBEXHLevel3 13 4" xfId="55656"/>
    <cellStyle name="SAPBEXHLevel3 13 5" xfId="55657"/>
    <cellStyle name="SAPBEXHLevel3 13 6" xfId="55658"/>
    <cellStyle name="SAPBEXHLevel3 13 7" xfId="55659"/>
    <cellStyle name="SAPBEXHLevel3 13 8" xfId="55660"/>
    <cellStyle name="SAPBEXHLevel3 13 9" xfId="55661"/>
    <cellStyle name="SAPBEXHLevel3 14" xfId="55662"/>
    <cellStyle name="SAPBEXHLevel3 14 10" xfId="55663"/>
    <cellStyle name="SAPBEXHLevel3 14 11" xfId="55664"/>
    <cellStyle name="SAPBEXHLevel3 14 12" xfId="55665"/>
    <cellStyle name="SAPBEXHLevel3 14 13" xfId="55666"/>
    <cellStyle name="SAPBEXHLevel3 14 14" xfId="55667"/>
    <cellStyle name="SAPBEXHLevel3 14 15" xfId="55668"/>
    <cellStyle name="SAPBEXHLevel3 14 16" xfId="55669"/>
    <cellStyle name="SAPBEXHLevel3 14 17" xfId="55670"/>
    <cellStyle name="SAPBEXHLevel3 14 18" xfId="55671"/>
    <cellStyle name="SAPBEXHLevel3 14 19" xfId="55672"/>
    <cellStyle name="SAPBEXHLevel3 14 2" xfId="55673"/>
    <cellStyle name="SAPBEXHLevel3 14 2 10" xfId="55674"/>
    <cellStyle name="SAPBEXHLevel3 14 2 11" xfId="55675"/>
    <cellStyle name="SAPBEXHLevel3 14 2 12" xfId="55676"/>
    <cellStyle name="SAPBEXHLevel3 14 2 13" xfId="55677"/>
    <cellStyle name="SAPBEXHLevel3 14 2 14" xfId="55678"/>
    <cellStyle name="SAPBEXHLevel3 14 2 15" xfId="55679"/>
    <cellStyle name="SAPBEXHLevel3 14 2 16" xfId="55680"/>
    <cellStyle name="SAPBEXHLevel3 14 2 17" xfId="55681"/>
    <cellStyle name="SAPBEXHLevel3 14 2 18" xfId="55682"/>
    <cellStyle name="SAPBEXHLevel3 14 2 19" xfId="55683"/>
    <cellStyle name="SAPBEXHLevel3 14 2 2" xfId="55684"/>
    <cellStyle name="SAPBEXHLevel3 14 2 20" xfId="55685"/>
    <cellStyle name="SAPBEXHLevel3 14 2 21" xfId="55686"/>
    <cellStyle name="SAPBEXHLevel3 14 2 22" xfId="55687"/>
    <cellStyle name="SAPBEXHLevel3 14 2 23" xfId="55688"/>
    <cellStyle name="SAPBEXHLevel3 14 2 24" xfId="55689"/>
    <cellStyle name="SAPBEXHLevel3 14 2 25" xfId="55690"/>
    <cellStyle name="SAPBEXHLevel3 14 2 26" xfId="55691"/>
    <cellStyle name="SAPBEXHLevel3 14 2 27" xfId="55692"/>
    <cellStyle name="SAPBEXHLevel3 14 2 28" xfId="55693"/>
    <cellStyle name="SAPBEXHLevel3 14 2 29" xfId="55694"/>
    <cellStyle name="SAPBEXHLevel3 14 2 3" xfId="55695"/>
    <cellStyle name="SAPBEXHLevel3 14 2 4" xfId="55696"/>
    <cellStyle name="SAPBEXHLevel3 14 2 5" xfId="55697"/>
    <cellStyle name="SAPBEXHLevel3 14 2 6" xfId="55698"/>
    <cellStyle name="SAPBEXHLevel3 14 2 7" xfId="55699"/>
    <cellStyle name="SAPBEXHLevel3 14 2 8" xfId="55700"/>
    <cellStyle name="SAPBEXHLevel3 14 2 9" xfId="55701"/>
    <cellStyle name="SAPBEXHLevel3 14 20" xfId="55702"/>
    <cellStyle name="SAPBEXHLevel3 14 21" xfId="55703"/>
    <cellStyle name="SAPBEXHLevel3 14 22" xfId="55704"/>
    <cellStyle name="SAPBEXHLevel3 14 23" xfId="55705"/>
    <cellStyle name="SAPBEXHLevel3 14 24" xfId="55706"/>
    <cellStyle name="SAPBEXHLevel3 14 25" xfId="55707"/>
    <cellStyle name="SAPBEXHLevel3 14 26" xfId="55708"/>
    <cellStyle name="SAPBEXHLevel3 14 27" xfId="55709"/>
    <cellStyle name="SAPBEXHLevel3 14 28" xfId="55710"/>
    <cellStyle name="SAPBEXHLevel3 14 29" xfId="55711"/>
    <cellStyle name="SAPBEXHLevel3 14 3" xfId="55712"/>
    <cellStyle name="SAPBEXHLevel3 14 30" xfId="55713"/>
    <cellStyle name="SAPBEXHLevel3 14 4" xfId="55714"/>
    <cellStyle name="SAPBEXHLevel3 14 5" xfId="55715"/>
    <cellStyle name="SAPBEXHLevel3 14 6" xfId="55716"/>
    <cellStyle name="SAPBEXHLevel3 14 7" xfId="55717"/>
    <cellStyle name="SAPBEXHLevel3 14 8" xfId="55718"/>
    <cellStyle name="SAPBEXHLevel3 14 9" xfId="55719"/>
    <cellStyle name="SAPBEXHLevel3 15" xfId="55720"/>
    <cellStyle name="SAPBEXHLevel3 15 10" xfId="55721"/>
    <cellStyle name="SAPBEXHLevel3 15 11" xfId="55722"/>
    <cellStyle name="SAPBEXHLevel3 15 12" xfId="55723"/>
    <cellStyle name="SAPBEXHLevel3 15 13" xfId="55724"/>
    <cellStyle name="SAPBEXHLevel3 15 14" xfId="55725"/>
    <cellStyle name="SAPBEXHLevel3 15 15" xfId="55726"/>
    <cellStyle name="SAPBEXHLevel3 15 16" xfId="55727"/>
    <cellStyle name="SAPBEXHLevel3 15 17" xfId="55728"/>
    <cellStyle name="SAPBEXHLevel3 15 18" xfId="55729"/>
    <cellStyle name="SAPBEXHLevel3 15 19" xfId="55730"/>
    <cellStyle name="SAPBEXHLevel3 15 2" xfId="55731"/>
    <cellStyle name="SAPBEXHLevel3 15 2 10" xfId="55732"/>
    <cellStyle name="SAPBEXHLevel3 15 2 11" xfId="55733"/>
    <cellStyle name="SAPBEXHLevel3 15 2 12" xfId="55734"/>
    <cellStyle name="SAPBEXHLevel3 15 2 13" xfId="55735"/>
    <cellStyle name="SAPBEXHLevel3 15 2 14" xfId="55736"/>
    <cellStyle name="SAPBEXHLevel3 15 2 15" xfId="55737"/>
    <cellStyle name="SAPBEXHLevel3 15 2 16" xfId="55738"/>
    <cellStyle name="SAPBEXHLevel3 15 2 17" xfId="55739"/>
    <cellStyle name="SAPBEXHLevel3 15 2 18" xfId="55740"/>
    <cellStyle name="SAPBEXHLevel3 15 2 19" xfId="55741"/>
    <cellStyle name="SAPBEXHLevel3 15 2 2" xfId="55742"/>
    <cellStyle name="SAPBEXHLevel3 15 2 20" xfId="55743"/>
    <cellStyle name="SAPBEXHLevel3 15 2 21" xfId="55744"/>
    <cellStyle name="SAPBEXHLevel3 15 2 22" xfId="55745"/>
    <cellStyle name="SAPBEXHLevel3 15 2 23" xfId="55746"/>
    <cellStyle name="SAPBEXHLevel3 15 2 24" xfId="55747"/>
    <cellStyle name="SAPBEXHLevel3 15 2 25" xfId="55748"/>
    <cellStyle name="SAPBEXHLevel3 15 2 26" xfId="55749"/>
    <cellStyle name="SAPBEXHLevel3 15 2 27" xfId="55750"/>
    <cellStyle name="SAPBEXHLevel3 15 2 28" xfId="55751"/>
    <cellStyle name="SAPBEXHLevel3 15 2 29" xfId="55752"/>
    <cellStyle name="SAPBEXHLevel3 15 2 3" xfId="55753"/>
    <cellStyle name="SAPBEXHLevel3 15 2 4" xfId="55754"/>
    <cellStyle name="SAPBEXHLevel3 15 2 5" xfId="55755"/>
    <cellStyle name="SAPBEXHLevel3 15 2 6" xfId="55756"/>
    <cellStyle name="SAPBEXHLevel3 15 2 7" xfId="55757"/>
    <cellStyle name="SAPBEXHLevel3 15 2 8" xfId="55758"/>
    <cellStyle name="SAPBEXHLevel3 15 2 9" xfId="55759"/>
    <cellStyle name="SAPBEXHLevel3 15 20" xfId="55760"/>
    <cellStyle name="SAPBEXHLevel3 15 21" xfId="55761"/>
    <cellStyle name="SAPBEXHLevel3 15 22" xfId="55762"/>
    <cellStyle name="SAPBEXHLevel3 15 23" xfId="55763"/>
    <cellStyle name="SAPBEXHLevel3 15 24" xfId="55764"/>
    <cellStyle name="SAPBEXHLevel3 15 25" xfId="55765"/>
    <cellStyle name="SAPBEXHLevel3 15 26" xfId="55766"/>
    <cellStyle name="SAPBEXHLevel3 15 27" xfId="55767"/>
    <cellStyle name="SAPBEXHLevel3 15 28" xfId="55768"/>
    <cellStyle name="SAPBEXHLevel3 15 29" xfId="55769"/>
    <cellStyle name="SAPBEXHLevel3 15 3" xfId="55770"/>
    <cellStyle name="SAPBEXHLevel3 15 30" xfId="55771"/>
    <cellStyle name="SAPBEXHLevel3 15 4" xfId="55772"/>
    <cellStyle name="SAPBEXHLevel3 15 5" xfId="55773"/>
    <cellStyle name="SAPBEXHLevel3 15 6" xfId="55774"/>
    <cellStyle name="SAPBEXHLevel3 15 7" xfId="55775"/>
    <cellStyle name="SAPBEXHLevel3 15 8" xfId="55776"/>
    <cellStyle name="SAPBEXHLevel3 15 9" xfId="55777"/>
    <cellStyle name="SAPBEXHLevel3 16" xfId="55778"/>
    <cellStyle name="SAPBEXHLevel3 16 10" xfId="55779"/>
    <cellStyle name="SAPBEXHLevel3 16 11" xfId="55780"/>
    <cellStyle name="SAPBEXHLevel3 16 12" xfId="55781"/>
    <cellStyle name="SAPBEXHLevel3 16 13" xfId="55782"/>
    <cellStyle name="SAPBEXHLevel3 16 14" xfId="55783"/>
    <cellStyle name="SAPBEXHLevel3 16 15" xfId="55784"/>
    <cellStyle name="SAPBEXHLevel3 16 16" xfId="55785"/>
    <cellStyle name="SAPBEXHLevel3 16 17" xfId="55786"/>
    <cellStyle name="SAPBEXHLevel3 16 18" xfId="55787"/>
    <cellStyle name="SAPBEXHLevel3 16 19" xfId="55788"/>
    <cellStyle name="SAPBEXHLevel3 16 2" xfId="55789"/>
    <cellStyle name="SAPBEXHLevel3 16 2 10" xfId="55790"/>
    <cellStyle name="SAPBEXHLevel3 16 2 11" xfId="55791"/>
    <cellStyle name="SAPBEXHLevel3 16 2 12" xfId="55792"/>
    <cellStyle name="SAPBEXHLevel3 16 2 13" xfId="55793"/>
    <cellStyle name="SAPBEXHLevel3 16 2 14" xfId="55794"/>
    <cellStyle name="SAPBEXHLevel3 16 2 15" xfId="55795"/>
    <cellStyle name="SAPBEXHLevel3 16 2 16" xfId="55796"/>
    <cellStyle name="SAPBEXHLevel3 16 2 17" xfId="55797"/>
    <cellStyle name="SAPBEXHLevel3 16 2 18" xfId="55798"/>
    <cellStyle name="SAPBEXHLevel3 16 2 19" xfId="55799"/>
    <cellStyle name="SAPBEXHLevel3 16 2 2" xfId="55800"/>
    <cellStyle name="SAPBEXHLevel3 16 2 20" xfId="55801"/>
    <cellStyle name="SAPBEXHLevel3 16 2 21" xfId="55802"/>
    <cellStyle name="SAPBEXHLevel3 16 2 22" xfId="55803"/>
    <cellStyle name="SAPBEXHLevel3 16 2 23" xfId="55804"/>
    <cellStyle name="SAPBEXHLevel3 16 2 24" xfId="55805"/>
    <cellStyle name="SAPBEXHLevel3 16 2 25" xfId="55806"/>
    <cellStyle name="SAPBEXHLevel3 16 2 26" xfId="55807"/>
    <cellStyle name="SAPBEXHLevel3 16 2 27" xfId="55808"/>
    <cellStyle name="SAPBEXHLevel3 16 2 28" xfId="55809"/>
    <cellStyle name="SAPBEXHLevel3 16 2 29" xfId="55810"/>
    <cellStyle name="SAPBEXHLevel3 16 2 3" xfId="55811"/>
    <cellStyle name="SAPBEXHLevel3 16 2 4" xfId="55812"/>
    <cellStyle name="SAPBEXHLevel3 16 2 5" xfId="55813"/>
    <cellStyle name="SAPBEXHLevel3 16 2 6" xfId="55814"/>
    <cellStyle name="SAPBEXHLevel3 16 2 7" xfId="55815"/>
    <cellStyle name="SAPBEXHLevel3 16 2 8" xfId="55816"/>
    <cellStyle name="SAPBEXHLevel3 16 2 9" xfId="55817"/>
    <cellStyle name="SAPBEXHLevel3 16 20" xfId="55818"/>
    <cellStyle name="SAPBEXHLevel3 16 21" xfId="55819"/>
    <cellStyle name="SAPBEXHLevel3 16 22" xfId="55820"/>
    <cellStyle name="SAPBEXHLevel3 16 23" xfId="55821"/>
    <cellStyle name="SAPBEXHLevel3 16 24" xfId="55822"/>
    <cellStyle name="SAPBEXHLevel3 16 25" xfId="55823"/>
    <cellStyle name="SAPBEXHLevel3 16 26" xfId="55824"/>
    <cellStyle name="SAPBEXHLevel3 16 27" xfId="55825"/>
    <cellStyle name="SAPBEXHLevel3 16 28" xfId="55826"/>
    <cellStyle name="SAPBEXHLevel3 16 29" xfId="55827"/>
    <cellStyle name="SAPBEXHLevel3 16 3" xfId="55828"/>
    <cellStyle name="SAPBEXHLevel3 16 30" xfId="55829"/>
    <cellStyle name="SAPBEXHLevel3 16 4" xfId="55830"/>
    <cellStyle name="SAPBEXHLevel3 16 5" xfId="55831"/>
    <cellStyle name="SAPBEXHLevel3 16 6" xfId="55832"/>
    <cellStyle name="SAPBEXHLevel3 16 7" xfId="55833"/>
    <cellStyle name="SAPBEXHLevel3 16 8" xfId="55834"/>
    <cellStyle name="SAPBEXHLevel3 16 9" xfId="55835"/>
    <cellStyle name="SAPBEXHLevel3 17" xfId="55836"/>
    <cellStyle name="SAPBEXHLevel3 17 10" xfId="55837"/>
    <cellStyle name="SAPBEXHLevel3 17 11" xfId="55838"/>
    <cellStyle name="SAPBEXHLevel3 17 12" xfId="55839"/>
    <cellStyle name="SAPBEXHLevel3 17 13" xfId="55840"/>
    <cellStyle name="SAPBEXHLevel3 17 14" xfId="55841"/>
    <cellStyle name="SAPBEXHLevel3 17 15" xfId="55842"/>
    <cellStyle name="SAPBEXHLevel3 17 16" xfId="55843"/>
    <cellStyle name="SAPBEXHLevel3 17 17" xfId="55844"/>
    <cellStyle name="SAPBEXHLevel3 17 18" xfId="55845"/>
    <cellStyle name="SAPBEXHLevel3 17 19" xfId="55846"/>
    <cellStyle name="SAPBEXHLevel3 17 2" xfId="55847"/>
    <cellStyle name="SAPBEXHLevel3 17 2 10" xfId="55848"/>
    <cellStyle name="SAPBEXHLevel3 17 2 11" xfId="55849"/>
    <cellStyle name="SAPBEXHLevel3 17 2 12" xfId="55850"/>
    <cellStyle name="SAPBEXHLevel3 17 2 13" xfId="55851"/>
    <cellStyle name="SAPBEXHLevel3 17 2 14" xfId="55852"/>
    <cellStyle name="SAPBEXHLevel3 17 2 15" xfId="55853"/>
    <cellStyle name="SAPBEXHLevel3 17 2 16" xfId="55854"/>
    <cellStyle name="SAPBEXHLevel3 17 2 17" xfId="55855"/>
    <cellStyle name="SAPBEXHLevel3 17 2 18" xfId="55856"/>
    <cellStyle name="SAPBEXHLevel3 17 2 19" xfId="55857"/>
    <cellStyle name="SAPBEXHLevel3 17 2 2" xfId="55858"/>
    <cellStyle name="SAPBEXHLevel3 17 2 20" xfId="55859"/>
    <cellStyle name="SAPBEXHLevel3 17 2 21" xfId="55860"/>
    <cellStyle name="SAPBEXHLevel3 17 2 22" xfId="55861"/>
    <cellStyle name="SAPBEXHLevel3 17 2 23" xfId="55862"/>
    <cellStyle name="SAPBEXHLevel3 17 2 24" xfId="55863"/>
    <cellStyle name="SAPBEXHLevel3 17 2 25" xfId="55864"/>
    <cellStyle name="SAPBEXHLevel3 17 2 26" xfId="55865"/>
    <cellStyle name="SAPBEXHLevel3 17 2 27" xfId="55866"/>
    <cellStyle name="SAPBEXHLevel3 17 2 28" xfId="55867"/>
    <cellStyle name="SAPBEXHLevel3 17 2 29" xfId="55868"/>
    <cellStyle name="SAPBEXHLevel3 17 2 3" xfId="55869"/>
    <cellStyle name="SAPBEXHLevel3 17 2 4" xfId="55870"/>
    <cellStyle name="SAPBEXHLevel3 17 2 5" xfId="55871"/>
    <cellStyle name="SAPBEXHLevel3 17 2 6" xfId="55872"/>
    <cellStyle name="SAPBEXHLevel3 17 2 7" xfId="55873"/>
    <cellStyle name="SAPBEXHLevel3 17 2 8" xfId="55874"/>
    <cellStyle name="SAPBEXHLevel3 17 2 9" xfId="55875"/>
    <cellStyle name="SAPBEXHLevel3 17 20" xfId="55876"/>
    <cellStyle name="SAPBEXHLevel3 17 21" xfId="55877"/>
    <cellStyle name="SAPBEXHLevel3 17 22" xfId="55878"/>
    <cellStyle name="SAPBEXHLevel3 17 23" xfId="55879"/>
    <cellStyle name="SAPBEXHLevel3 17 24" xfId="55880"/>
    <cellStyle name="SAPBEXHLevel3 17 25" xfId="55881"/>
    <cellStyle name="SAPBEXHLevel3 17 26" xfId="55882"/>
    <cellStyle name="SAPBEXHLevel3 17 27" xfId="55883"/>
    <cellStyle name="SAPBEXHLevel3 17 28" xfId="55884"/>
    <cellStyle name="SAPBEXHLevel3 17 29" xfId="55885"/>
    <cellStyle name="SAPBEXHLevel3 17 3" xfId="55886"/>
    <cellStyle name="SAPBEXHLevel3 17 30" xfId="55887"/>
    <cellStyle name="SAPBEXHLevel3 17 4" xfId="55888"/>
    <cellStyle name="SAPBEXHLevel3 17 5" xfId="55889"/>
    <cellStyle name="SAPBEXHLevel3 17 6" xfId="55890"/>
    <cellStyle name="SAPBEXHLevel3 17 7" xfId="55891"/>
    <cellStyle name="SAPBEXHLevel3 17 8" xfId="55892"/>
    <cellStyle name="SAPBEXHLevel3 17 9" xfId="55893"/>
    <cellStyle name="SAPBEXHLevel3 18" xfId="55894"/>
    <cellStyle name="SAPBEXHLevel3 18 10" xfId="55895"/>
    <cellStyle name="SAPBEXHLevel3 18 11" xfId="55896"/>
    <cellStyle name="SAPBEXHLevel3 18 12" xfId="55897"/>
    <cellStyle name="SAPBEXHLevel3 18 13" xfId="55898"/>
    <cellStyle name="SAPBEXHLevel3 18 14" xfId="55899"/>
    <cellStyle name="SAPBEXHLevel3 18 15" xfId="55900"/>
    <cellStyle name="SAPBEXHLevel3 18 16" xfId="55901"/>
    <cellStyle name="SAPBEXHLevel3 18 17" xfId="55902"/>
    <cellStyle name="SAPBEXHLevel3 18 18" xfId="55903"/>
    <cellStyle name="SAPBEXHLevel3 18 19" xfId="55904"/>
    <cellStyle name="SAPBEXHLevel3 18 2" xfId="55905"/>
    <cellStyle name="SAPBEXHLevel3 18 20" xfId="55906"/>
    <cellStyle name="SAPBEXHLevel3 18 21" xfId="55907"/>
    <cellStyle name="SAPBEXHLevel3 18 22" xfId="55908"/>
    <cellStyle name="SAPBEXHLevel3 18 23" xfId="55909"/>
    <cellStyle name="SAPBEXHLevel3 18 24" xfId="55910"/>
    <cellStyle name="SAPBEXHLevel3 18 25" xfId="55911"/>
    <cellStyle name="SAPBEXHLevel3 18 26" xfId="55912"/>
    <cellStyle name="SAPBEXHLevel3 18 27" xfId="55913"/>
    <cellStyle name="SAPBEXHLevel3 18 28" xfId="55914"/>
    <cellStyle name="SAPBEXHLevel3 18 29" xfId="55915"/>
    <cellStyle name="SAPBEXHLevel3 18 3" xfId="55916"/>
    <cellStyle name="SAPBEXHLevel3 18 4" xfId="55917"/>
    <cellStyle name="SAPBEXHLevel3 18 5" xfId="55918"/>
    <cellStyle name="SAPBEXHLevel3 18 6" xfId="55919"/>
    <cellStyle name="SAPBEXHLevel3 18 7" xfId="55920"/>
    <cellStyle name="SAPBEXHLevel3 18 8" xfId="55921"/>
    <cellStyle name="SAPBEXHLevel3 18 9" xfId="55922"/>
    <cellStyle name="SAPBEXHLevel3 19" xfId="55923"/>
    <cellStyle name="SAPBEXHLevel3 19 10" xfId="55924"/>
    <cellStyle name="SAPBEXHLevel3 19 11" xfId="55925"/>
    <cellStyle name="SAPBEXHLevel3 19 12" xfId="55926"/>
    <cellStyle name="SAPBEXHLevel3 19 13" xfId="55927"/>
    <cellStyle name="SAPBEXHLevel3 19 14" xfId="55928"/>
    <cellStyle name="SAPBEXHLevel3 19 15" xfId="55929"/>
    <cellStyle name="SAPBEXHLevel3 19 16" xfId="55930"/>
    <cellStyle name="SAPBEXHLevel3 19 17" xfId="55931"/>
    <cellStyle name="SAPBEXHLevel3 19 18" xfId="55932"/>
    <cellStyle name="SAPBEXHLevel3 19 19" xfId="55933"/>
    <cellStyle name="SAPBEXHLevel3 19 2" xfId="55934"/>
    <cellStyle name="SAPBEXHLevel3 19 20" xfId="55935"/>
    <cellStyle name="SAPBEXHLevel3 19 21" xfId="55936"/>
    <cellStyle name="SAPBEXHLevel3 19 22" xfId="55937"/>
    <cellStyle name="SAPBEXHLevel3 19 23" xfId="55938"/>
    <cellStyle name="SAPBEXHLevel3 19 24" xfId="55939"/>
    <cellStyle name="SAPBEXHLevel3 19 25" xfId="55940"/>
    <cellStyle name="SAPBEXHLevel3 19 26" xfId="55941"/>
    <cellStyle name="SAPBEXHLevel3 19 27" xfId="55942"/>
    <cellStyle name="SAPBEXHLevel3 19 28" xfId="55943"/>
    <cellStyle name="SAPBEXHLevel3 19 29" xfId="55944"/>
    <cellStyle name="SAPBEXHLevel3 19 3" xfId="55945"/>
    <cellStyle name="SAPBEXHLevel3 19 4" xfId="55946"/>
    <cellStyle name="SAPBEXHLevel3 19 5" xfId="55947"/>
    <cellStyle name="SAPBEXHLevel3 19 6" xfId="55948"/>
    <cellStyle name="SAPBEXHLevel3 19 7" xfId="55949"/>
    <cellStyle name="SAPBEXHLevel3 19 8" xfId="55950"/>
    <cellStyle name="SAPBEXHLevel3 19 9" xfId="55951"/>
    <cellStyle name="SAPBEXHLevel3 2" xfId="55952"/>
    <cellStyle name="SAPBEXHLevel3 2 10" xfId="55953"/>
    <cellStyle name="SAPBEXHLevel3 2 11" xfId="55954"/>
    <cellStyle name="SAPBEXHLevel3 2 12" xfId="55955"/>
    <cellStyle name="SAPBEXHLevel3 2 13" xfId="55956"/>
    <cellStyle name="SAPBEXHLevel3 2 14" xfId="55957"/>
    <cellStyle name="SAPBEXHLevel3 2 15" xfId="55958"/>
    <cellStyle name="SAPBEXHLevel3 2 16" xfId="55959"/>
    <cellStyle name="SAPBEXHLevel3 2 17" xfId="55960"/>
    <cellStyle name="SAPBEXHLevel3 2 18" xfId="55961"/>
    <cellStyle name="SAPBEXHLevel3 2 19" xfId="55962"/>
    <cellStyle name="SAPBEXHLevel3 2 2" xfId="55963"/>
    <cellStyle name="SAPBEXHLevel3 2 2 10" xfId="55964"/>
    <cellStyle name="SAPBEXHLevel3 2 2 11" xfId="55965"/>
    <cellStyle name="SAPBEXHLevel3 2 2 12" xfId="55966"/>
    <cellStyle name="SAPBEXHLevel3 2 2 13" xfId="55967"/>
    <cellStyle name="SAPBEXHLevel3 2 2 14" xfId="55968"/>
    <cellStyle name="SAPBEXHLevel3 2 2 15" xfId="55969"/>
    <cellStyle name="SAPBEXHLevel3 2 2 16" xfId="55970"/>
    <cellStyle name="SAPBEXHLevel3 2 2 17" xfId="55971"/>
    <cellStyle name="SAPBEXHLevel3 2 2 18" xfId="55972"/>
    <cellStyle name="SAPBEXHLevel3 2 2 19" xfId="55973"/>
    <cellStyle name="SAPBEXHLevel3 2 2 2" xfId="55974"/>
    <cellStyle name="SAPBEXHLevel3 2 2 2 10" xfId="55975"/>
    <cellStyle name="SAPBEXHLevel3 2 2 2 11" xfId="55976"/>
    <cellStyle name="SAPBEXHLevel3 2 2 2 12" xfId="55977"/>
    <cellStyle name="SAPBEXHLevel3 2 2 2 13" xfId="55978"/>
    <cellStyle name="SAPBEXHLevel3 2 2 2 14" xfId="55979"/>
    <cellStyle name="SAPBEXHLevel3 2 2 2 15" xfId="55980"/>
    <cellStyle name="SAPBEXHLevel3 2 2 2 16" xfId="55981"/>
    <cellStyle name="SAPBEXHLevel3 2 2 2 17" xfId="55982"/>
    <cellStyle name="SAPBEXHLevel3 2 2 2 18" xfId="55983"/>
    <cellStyle name="SAPBEXHLevel3 2 2 2 19" xfId="55984"/>
    <cellStyle name="SAPBEXHLevel3 2 2 2 2" xfId="55985"/>
    <cellStyle name="SAPBEXHLevel3 2 2 2 20" xfId="55986"/>
    <cellStyle name="SAPBEXHLevel3 2 2 2 21" xfId="55987"/>
    <cellStyle name="SAPBEXHLevel3 2 2 2 22" xfId="55988"/>
    <cellStyle name="SAPBEXHLevel3 2 2 2 23" xfId="55989"/>
    <cellStyle name="SAPBEXHLevel3 2 2 2 24" xfId="55990"/>
    <cellStyle name="SAPBEXHLevel3 2 2 2 25" xfId="55991"/>
    <cellStyle name="SAPBEXHLevel3 2 2 2 26" xfId="55992"/>
    <cellStyle name="SAPBEXHLevel3 2 2 2 27" xfId="55993"/>
    <cellStyle name="SAPBEXHLevel3 2 2 2 28" xfId="55994"/>
    <cellStyle name="SAPBEXHLevel3 2 2 2 29" xfId="55995"/>
    <cellStyle name="SAPBEXHLevel3 2 2 2 3" xfId="55996"/>
    <cellStyle name="SAPBEXHLevel3 2 2 2 4" xfId="55997"/>
    <cellStyle name="SAPBEXHLevel3 2 2 2 5" xfId="55998"/>
    <cellStyle name="SAPBEXHLevel3 2 2 2 6" xfId="55999"/>
    <cellStyle name="SAPBEXHLevel3 2 2 2 7" xfId="56000"/>
    <cellStyle name="SAPBEXHLevel3 2 2 2 8" xfId="56001"/>
    <cellStyle name="SAPBEXHLevel3 2 2 2 9" xfId="56002"/>
    <cellStyle name="SAPBEXHLevel3 2 2 20" xfId="56003"/>
    <cellStyle name="SAPBEXHLevel3 2 2 21" xfId="56004"/>
    <cellStyle name="SAPBEXHLevel3 2 2 22" xfId="56005"/>
    <cellStyle name="SAPBEXHLevel3 2 2 23" xfId="56006"/>
    <cellStyle name="SAPBEXHLevel3 2 2 24" xfId="56007"/>
    <cellStyle name="SAPBEXHLevel3 2 2 25" xfId="56008"/>
    <cellStyle name="SAPBEXHLevel3 2 2 26" xfId="56009"/>
    <cellStyle name="SAPBEXHLevel3 2 2 27" xfId="56010"/>
    <cellStyle name="SAPBEXHLevel3 2 2 28" xfId="56011"/>
    <cellStyle name="SAPBEXHLevel3 2 2 29" xfId="56012"/>
    <cellStyle name="SAPBEXHLevel3 2 2 3" xfId="56013"/>
    <cellStyle name="SAPBEXHLevel3 2 2 30" xfId="56014"/>
    <cellStyle name="SAPBEXHLevel3 2 2 4" xfId="56015"/>
    <cellStyle name="SAPBEXHLevel3 2 2 5" xfId="56016"/>
    <cellStyle name="SAPBEXHLevel3 2 2 6" xfId="56017"/>
    <cellStyle name="SAPBEXHLevel3 2 2 7" xfId="56018"/>
    <cellStyle name="SAPBEXHLevel3 2 2 8" xfId="56019"/>
    <cellStyle name="SAPBEXHLevel3 2 2 9" xfId="56020"/>
    <cellStyle name="SAPBEXHLevel3 2 20" xfId="56021"/>
    <cellStyle name="SAPBEXHLevel3 2 21" xfId="56022"/>
    <cellStyle name="SAPBEXHLevel3 2 22" xfId="56023"/>
    <cellStyle name="SAPBEXHLevel3 2 23" xfId="56024"/>
    <cellStyle name="SAPBEXHLevel3 2 24" xfId="56025"/>
    <cellStyle name="SAPBEXHLevel3 2 25" xfId="56026"/>
    <cellStyle name="SAPBEXHLevel3 2 26" xfId="56027"/>
    <cellStyle name="SAPBEXHLevel3 2 27" xfId="56028"/>
    <cellStyle name="SAPBEXHLevel3 2 28" xfId="56029"/>
    <cellStyle name="SAPBEXHLevel3 2 29" xfId="56030"/>
    <cellStyle name="SAPBEXHLevel3 2 3" xfId="56031"/>
    <cellStyle name="SAPBEXHLevel3 2 3 10" xfId="56032"/>
    <cellStyle name="SAPBEXHLevel3 2 3 11" xfId="56033"/>
    <cellStyle name="SAPBEXHLevel3 2 3 12" xfId="56034"/>
    <cellStyle name="SAPBEXHLevel3 2 3 13" xfId="56035"/>
    <cellStyle name="SAPBEXHLevel3 2 3 14" xfId="56036"/>
    <cellStyle name="SAPBEXHLevel3 2 3 15" xfId="56037"/>
    <cellStyle name="SAPBEXHLevel3 2 3 16" xfId="56038"/>
    <cellStyle name="SAPBEXHLevel3 2 3 17" xfId="56039"/>
    <cellStyle name="SAPBEXHLevel3 2 3 18" xfId="56040"/>
    <cellStyle name="SAPBEXHLevel3 2 3 19" xfId="56041"/>
    <cellStyle name="SAPBEXHLevel3 2 3 2" xfId="56042"/>
    <cellStyle name="SAPBEXHLevel3 2 3 20" xfId="56043"/>
    <cellStyle name="SAPBEXHLevel3 2 3 21" xfId="56044"/>
    <cellStyle name="SAPBEXHLevel3 2 3 22" xfId="56045"/>
    <cellStyle name="SAPBEXHLevel3 2 3 23" xfId="56046"/>
    <cellStyle name="SAPBEXHLevel3 2 3 24" xfId="56047"/>
    <cellStyle name="SAPBEXHLevel3 2 3 25" xfId="56048"/>
    <cellStyle name="SAPBEXHLevel3 2 3 26" xfId="56049"/>
    <cellStyle name="SAPBEXHLevel3 2 3 27" xfId="56050"/>
    <cellStyle name="SAPBEXHLevel3 2 3 28" xfId="56051"/>
    <cellStyle name="SAPBEXHLevel3 2 3 29" xfId="56052"/>
    <cellStyle name="SAPBEXHLevel3 2 3 3" xfId="56053"/>
    <cellStyle name="SAPBEXHLevel3 2 3 4" xfId="56054"/>
    <cellStyle name="SAPBEXHLevel3 2 3 5" xfId="56055"/>
    <cellStyle name="SAPBEXHLevel3 2 3 6" xfId="56056"/>
    <cellStyle name="SAPBEXHLevel3 2 3 7" xfId="56057"/>
    <cellStyle name="SAPBEXHLevel3 2 3 8" xfId="56058"/>
    <cellStyle name="SAPBEXHLevel3 2 3 9" xfId="56059"/>
    <cellStyle name="SAPBEXHLevel3 2 30" xfId="56060"/>
    <cellStyle name="SAPBEXHLevel3 2 31" xfId="56061"/>
    <cellStyle name="SAPBEXHLevel3 2 4" xfId="56062"/>
    <cellStyle name="SAPBEXHLevel3 2 5" xfId="56063"/>
    <cellStyle name="SAPBEXHLevel3 2 6" xfId="56064"/>
    <cellStyle name="SAPBEXHLevel3 2 7" xfId="56065"/>
    <cellStyle name="SAPBEXHLevel3 2 8" xfId="56066"/>
    <cellStyle name="SAPBEXHLevel3 2 9" xfId="56067"/>
    <cellStyle name="SAPBEXHLevel3 20" xfId="56068"/>
    <cellStyle name="SAPBEXHLevel3 20 10" xfId="56069"/>
    <cellStyle name="SAPBEXHLevel3 20 11" xfId="56070"/>
    <cellStyle name="SAPBEXHLevel3 20 12" xfId="56071"/>
    <cellStyle name="SAPBEXHLevel3 20 13" xfId="56072"/>
    <cellStyle name="SAPBEXHLevel3 20 14" xfId="56073"/>
    <cellStyle name="SAPBEXHLevel3 20 15" xfId="56074"/>
    <cellStyle name="SAPBEXHLevel3 20 16" xfId="56075"/>
    <cellStyle name="SAPBEXHLevel3 20 17" xfId="56076"/>
    <cellStyle name="SAPBEXHLevel3 20 18" xfId="56077"/>
    <cellStyle name="SAPBEXHLevel3 20 19" xfId="56078"/>
    <cellStyle name="SAPBEXHLevel3 20 2" xfId="56079"/>
    <cellStyle name="SAPBEXHLevel3 20 20" xfId="56080"/>
    <cellStyle name="SAPBEXHLevel3 20 21" xfId="56081"/>
    <cellStyle name="SAPBEXHLevel3 20 22" xfId="56082"/>
    <cellStyle name="SAPBEXHLevel3 20 23" xfId="56083"/>
    <cellStyle name="SAPBEXHLevel3 20 24" xfId="56084"/>
    <cellStyle name="SAPBEXHLevel3 20 25" xfId="56085"/>
    <cellStyle name="SAPBEXHLevel3 20 26" xfId="56086"/>
    <cellStyle name="SAPBEXHLevel3 20 27" xfId="56087"/>
    <cellStyle name="SAPBEXHLevel3 20 28" xfId="56088"/>
    <cellStyle name="SAPBEXHLevel3 20 29" xfId="56089"/>
    <cellStyle name="SAPBEXHLevel3 20 3" xfId="56090"/>
    <cellStyle name="SAPBEXHLevel3 20 4" xfId="56091"/>
    <cellStyle name="SAPBEXHLevel3 20 5" xfId="56092"/>
    <cellStyle name="SAPBEXHLevel3 20 6" xfId="56093"/>
    <cellStyle name="SAPBEXHLevel3 20 7" xfId="56094"/>
    <cellStyle name="SAPBEXHLevel3 20 8" xfId="56095"/>
    <cellStyle name="SAPBEXHLevel3 20 9" xfId="56096"/>
    <cellStyle name="SAPBEXHLevel3 21" xfId="56097"/>
    <cellStyle name="SAPBEXHLevel3 21 10" xfId="56098"/>
    <cellStyle name="SAPBEXHLevel3 21 11" xfId="56099"/>
    <cellStyle name="SAPBEXHLevel3 21 12" xfId="56100"/>
    <cellStyle name="SAPBEXHLevel3 21 13" xfId="56101"/>
    <cellStyle name="SAPBEXHLevel3 21 14" xfId="56102"/>
    <cellStyle name="SAPBEXHLevel3 21 15" xfId="56103"/>
    <cellStyle name="SAPBEXHLevel3 21 16" xfId="56104"/>
    <cellStyle name="SAPBEXHLevel3 21 17" xfId="56105"/>
    <cellStyle name="SAPBEXHLevel3 21 18" xfId="56106"/>
    <cellStyle name="SAPBEXHLevel3 21 19" xfId="56107"/>
    <cellStyle name="SAPBEXHLevel3 21 2" xfId="56108"/>
    <cellStyle name="SAPBEXHLevel3 21 20" xfId="56109"/>
    <cellStyle name="SAPBEXHLevel3 21 21" xfId="56110"/>
    <cellStyle name="SAPBEXHLevel3 21 22" xfId="56111"/>
    <cellStyle name="SAPBEXHLevel3 21 23" xfId="56112"/>
    <cellStyle name="SAPBEXHLevel3 21 24" xfId="56113"/>
    <cellStyle name="SAPBEXHLevel3 21 25" xfId="56114"/>
    <cellStyle name="SAPBEXHLevel3 21 26" xfId="56115"/>
    <cellStyle name="SAPBEXHLevel3 21 27" xfId="56116"/>
    <cellStyle name="SAPBEXHLevel3 21 28" xfId="56117"/>
    <cellStyle name="SAPBEXHLevel3 21 29" xfId="56118"/>
    <cellStyle name="SAPBEXHLevel3 21 3" xfId="56119"/>
    <cellStyle name="SAPBEXHLevel3 21 4" xfId="56120"/>
    <cellStyle name="SAPBEXHLevel3 21 5" xfId="56121"/>
    <cellStyle name="SAPBEXHLevel3 21 6" xfId="56122"/>
    <cellStyle name="SAPBEXHLevel3 21 7" xfId="56123"/>
    <cellStyle name="SAPBEXHLevel3 21 8" xfId="56124"/>
    <cellStyle name="SAPBEXHLevel3 21 9" xfId="56125"/>
    <cellStyle name="SAPBEXHLevel3 22" xfId="56126"/>
    <cellStyle name="SAPBEXHLevel3 22 10" xfId="56127"/>
    <cellStyle name="SAPBEXHLevel3 22 11" xfId="56128"/>
    <cellStyle name="SAPBEXHLevel3 22 12" xfId="56129"/>
    <cellStyle name="SAPBEXHLevel3 22 13" xfId="56130"/>
    <cellStyle name="SAPBEXHLevel3 22 14" xfId="56131"/>
    <cellStyle name="SAPBEXHLevel3 22 15" xfId="56132"/>
    <cellStyle name="SAPBEXHLevel3 22 16" xfId="56133"/>
    <cellStyle name="SAPBEXHLevel3 22 17" xfId="56134"/>
    <cellStyle name="SAPBEXHLevel3 22 18" xfId="56135"/>
    <cellStyle name="SAPBEXHLevel3 22 19" xfId="56136"/>
    <cellStyle name="SAPBEXHLevel3 22 2" xfId="56137"/>
    <cellStyle name="SAPBEXHLevel3 22 20" xfId="56138"/>
    <cellStyle name="SAPBEXHLevel3 22 21" xfId="56139"/>
    <cellStyle name="SAPBEXHLevel3 22 22" xfId="56140"/>
    <cellStyle name="SAPBEXHLevel3 22 23" xfId="56141"/>
    <cellStyle name="SAPBEXHLevel3 22 24" xfId="56142"/>
    <cellStyle name="SAPBEXHLevel3 22 25" xfId="56143"/>
    <cellStyle name="SAPBEXHLevel3 22 26" xfId="56144"/>
    <cellStyle name="SAPBEXHLevel3 22 27" xfId="56145"/>
    <cellStyle name="SAPBEXHLevel3 22 28" xfId="56146"/>
    <cellStyle name="SAPBEXHLevel3 22 29" xfId="56147"/>
    <cellStyle name="SAPBEXHLevel3 22 3" xfId="56148"/>
    <cellStyle name="SAPBEXHLevel3 22 4" xfId="56149"/>
    <cellStyle name="SAPBEXHLevel3 22 5" xfId="56150"/>
    <cellStyle name="SAPBEXHLevel3 22 6" xfId="56151"/>
    <cellStyle name="SAPBEXHLevel3 22 7" xfId="56152"/>
    <cellStyle name="SAPBEXHLevel3 22 8" xfId="56153"/>
    <cellStyle name="SAPBEXHLevel3 22 9" xfId="56154"/>
    <cellStyle name="SAPBEXHLevel3 23" xfId="56155"/>
    <cellStyle name="SAPBEXHLevel3 23 10" xfId="56156"/>
    <cellStyle name="SAPBEXHLevel3 23 11" xfId="56157"/>
    <cellStyle name="SAPBEXHLevel3 23 12" xfId="56158"/>
    <cellStyle name="SAPBEXHLevel3 23 13" xfId="56159"/>
    <cellStyle name="SAPBEXHLevel3 23 14" xfId="56160"/>
    <cellStyle name="SAPBEXHLevel3 23 15" xfId="56161"/>
    <cellStyle name="SAPBEXHLevel3 23 16" xfId="56162"/>
    <cellStyle name="SAPBEXHLevel3 23 17" xfId="56163"/>
    <cellStyle name="SAPBEXHLevel3 23 18" xfId="56164"/>
    <cellStyle name="SAPBEXHLevel3 23 19" xfId="56165"/>
    <cellStyle name="SAPBEXHLevel3 23 2" xfId="56166"/>
    <cellStyle name="SAPBEXHLevel3 23 20" xfId="56167"/>
    <cellStyle name="SAPBEXHLevel3 23 21" xfId="56168"/>
    <cellStyle name="SAPBEXHLevel3 23 22" xfId="56169"/>
    <cellStyle name="SAPBEXHLevel3 23 23" xfId="56170"/>
    <cellStyle name="SAPBEXHLevel3 23 24" xfId="56171"/>
    <cellStyle name="SAPBEXHLevel3 23 25" xfId="56172"/>
    <cellStyle name="SAPBEXHLevel3 23 26" xfId="56173"/>
    <cellStyle name="SAPBEXHLevel3 23 27" xfId="56174"/>
    <cellStyle name="SAPBEXHLevel3 23 28" xfId="56175"/>
    <cellStyle name="SAPBEXHLevel3 23 29" xfId="56176"/>
    <cellStyle name="SAPBEXHLevel3 23 3" xfId="56177"/>
    <cellStyle name="SAPBEXHLevel3 23 4" xfId="56178"/>
    <cellStyle name="SAPBEXHLevel3 23 5" xfId="56179"/>
    <cellStyle name="SAPBEXHLevel3 23 6" xfId="56180"/>
    <cellStyle name="SAPBEXHLevel3 23 7" xfId="56181"/>
    <cellStyle name="SAPBEXHLevel3 23 8" xfId="56182"/>
    <cellStyle name="SAPBEXHLevel3 23 9" xfId="56183"/>
    <cellStyle name="SAPBEXHLevel3 24" xfId="56184"/>
    <cellStyle name="SAPBEXHLevel3 24 10" xfId="56185"/>
    <cellStyle name="SAPBEXHLevel3 24 11" xfId="56186"/>
    <cellStyle name="SAPBEXHLevel3 24 12" xfId="56187"/>
    <cellStyle name="SAPBEXHLevel3 24 13" xfId="56188"/>
    <cellStyle name="SAPBEXHLevel3 24 14" xfId="56189"/>
    <cellStyle name="SAPBEXHLevel3 24 15" xfId="56190"/>
    <cellStyle name="SAPBEXHLevel3 24 16" xfId="56191"/>
    <cellStyle name="SAPBEXHLevel3 24 17" xfId="56192"/>
    <cellStyle name="SAPBEXHLevel3 24 18" xfId="56193"/>
    <cellStyle name="SAPBEXHLevel3 24 19" xfId="56194"/>
    <cellStyle name="SAPBEXHLevel3 24 2" xfId="56195"/>
    <cellStyle name="SAPBEXHLevel3 24 20" xfId="56196"/>
    <cellStyle name="SAPBEXHLevel3 24 21" xfId="56197"/>
    <cellStyle name="SAPBEXHLevel3 24 22" xfId="56198"/>
    <cellStyle name="SAPBEXHLevel3 24 23" xfId="56199"/>
    <cellStyle name="SAPBEXHLevel3 24 24" xfId="56200"/>
    <cellStyle name="SAPBEXHLevel3 24 25" xfId="56201"/>
    <cellStyle name="SAPBEXHLevel3 24 26" xfId="56202"/>
    <cellStyle name="SAPBEXHLevel3 24 27" xfId="56203"/>
    <cellStyle name="SAPBEXHLevel3 24 28" xfId="56204"/>
    <cellStyle name="SAPBEXHLevel3 24 29" xfId="56205"/>
    <cellStyle name="SAPBEXHLevel3 24 3" xfId="56206"/>
    <cellStyle name="SAPBEXHLevel3 24 4" xfId="56207"/>
    <cellStyle name="SAPBEXHLevel3 24 5" xfId="56208"/>
    <cellStyle name="SAPBEXHLevel3 24 6" xfId="56209"/>
    <cellStyle name="SAPBEXHLevel3 24 7" xfId="56210"/>
    <cellStyle name="SAPBEXHLevel3 24 8" xfId="56211"/>
    <cellStyle name="SAPBEXHLevel3 24 9" xfId="56212"/>
    <cellStyle name="SAPBEXHLevel3 25" xfId="56213"/>
    <cellStyle name="SAPBEXHLevel3 26" xfId="56214"/>
    <cellStyle name="SAPBEXHLevel3 27" xfId="56215"/>
    <cellStyle name="SAPBEXHLevel3 28" xfId="56216"/>
    <cellStyle name="SAPBEXHLevel3 29" xfId="56217"/>
    <cellStyle name="SAPBEXHLevel3 3" xfId="56218"/>
    <cellStyle name="SAPBEXHLevel3 3 10" xfId="56219"/>
    <cellStyle name="SAPBEXHLevel3 3 11" xfId="56220"/>
    <cellStyle name="SAPBEXHLevel3 3 12" xfId="56221"/>
    <cellStyle name="SAPBEXHLevel3 3 13" xfId="56222"/>
    <cellStyle name="SAPBEXHLevel3 3 14" xfId="56223"/>
    <cellStyle name="SAPBEXHLevel3 3 15" xfId="56224"/>
    <cellStyle name="SAPBEXHLevel3 3 16" xfId="56225"/>
    <cellStyle name="SAPBEXHLevel3 3 17" xfId="56226"/>
    <cellStyle name="SAPBEXHLevel3 3 18" xfId="56227"/>
    <cellStyle name="SAPBEXHLevel3 3 19" xfId="56228"/>
    <cellStyle name="SAPBEXHLevel3 3 2" xfId="56229"/>
    <cellStyle name="SAPBEXHLevel3 3 2 10" xfId="56230"/>
    <cellStyle name="SAPBEXHLevel3 3 2 11" xfId="56231"/>
    <cellStyle name="SAPBEXHLevel3 3 2 12" xfId="56232"/>
    <cellStyle name="SAPBEXHLevel3 3 2 13" xfId="56233"/>
    <cellStyle name="SAPBEXHLevel3 3 2 14" xfId="56234"/>
    <cellStyle name="SAPBEXHLevel3 3 2 15" xfId="56235"/>
    <cellStyle name="SAPBEXHLevel3 3 2 16" xfId="56236"/>
    <cellStyle name="SAPBEXHLevel3 3 2 17" xfId="56237"/>
    <cellStyle name="SAPBEXHLevel3 3 2 18" xfId="56238"/>
    <cellStyle name="SAPBEXHLevel3 3 2 19" xfId="56239"/>
    <cellStyle name="SAPBEXHLevel3 3 2 2" xfId="56240"/>
    <cellStyle name="SAPBEXHLevel3 3 2 20" xfId="56241"/>
    <cellStyle name="SAPBEXHLevel3 3 2 21" xfId="56242"/>
    <cellStyle name="SAPBEXHLevel3 3 2 22" xfId="56243"/>
    <cellStyle name="SAPBEXHLevel3 3 2 23" xfId="56244"/>
    <cellStyle name="SAPBEXHLevel3 3 2 24" xfId="56245"/>
    <cellStyle name="SAPBEXHLevel3 3 2 25" xfId="56246"/>
    <cellStyle name="SAPBEXHLevel3 3 2 26" xfId="56247"/>
    <cellStyle name="SAPBEXHLevel3 3 2 27" xfId="56248"/>
    <cellStyle name="SAPBEXHLevel3 3 2 28" xfId="56249"/>
    <cellStyle name="SAPBEXHLevel3 3 2 29" xfId="56250"/>
    <cellStyle name="SAPBEXHLevel3 3 2 3" xfId="56251"/>
    <cellStyle name="SAPBEXHLevel3 3 2 4" xfId="56252"/>
    <cellStyle name="SAPBEXHLevel3 3 2 5" xfId="56253"/>
    <cellStyle name="SAPBEXHLevel3 3 2 6" xfId="56254"/>
    <cellStyle name="SAPBEXHLevel3 3 2 7" xfId="56255"/>
    <cellStyle name="SAPBEXHLevel3 3 2 8" xfId="56256"/>
    <cellStyle name="SAPBEXHLevel3 3 2 9" xfId="56257"/>
    <cellStyle name="SAPBEXHLevel3 3 20" xfId="56258"/>
    <cellStyle name="SAPBEXHLevel3 3 21" xfId="56259"/>
    <cellStyle name="SAPBEXHLevel3 3 22" xfId="56260"/>
    <cellStyle name="SAPBEXHLevel3 3 23" xfId="56261"/>
    <cellStyle name="SAPBEXHLevel3 3 24" xfId="56262"/>
    <cellStyle name="SAPBEXHLevel3 3 25" xfId="56263"/>
    <cellStyle name="SAPBEXHLevel3 3 26" xfId="56264"/>
    <cellStyle name="SAPBEXHLevel3 3 27" xfId="56265"/>
    <cellStyle name="SAPBEXHLevel3 3 28" xfId="56266"/>
    <cellStyle name="SAPBEXHLevel3 3 29" xfId="56267"/>
    <cellStyle name="SAPBEXHLevel3 3 3" xfId="56268"/>
    <cellStyle name="SAPBEXHLevel3 3 3 10" xfId="56269"/>
    <cellStyle name="SAPBEXHLevel3 3 3 11" xfId="56270"/>
    <cellStyle name="SAPBEXHLevel3 3 3 12" xfId="56271"/>
    <cellStyle name="SAPBEXHLevel3 3 3 13" xfId="56272"/>
    <cellStyle name="SAPBEXHLevel3 3 3 14" xfId="56273"/>
    <cellStyle name="SAPBEXHLevel3 3 3 15" xfId="56274"/>
    <cellStyle name="SAPBEXHLevel3 3 3 16" xfId="56275"/>
    <cellStyle name="SAPBEXHLevel3 3 3 17" xfId="56276"/>
    <cellStyle name="SAPBEXHLevel3 3 3 18" xfId="56277"/>
    <cellStyle name="SAPBEXHLevel3 3 3 19" xfId="56278"/>
    <cellStyle name="SAPBEXHLevel3 3 3 2" xfId="56279"/>
    <cellStyle name="SAPBEXHLevel3 3 3 20" xfId="56280"/>
    <cellStyle name="SAPBEXHLevel3 3 3 21" xfId="56281"/>
    <cellStyle name="SAPBEXHLevel3 3 3 22" xfId="56282"/>
    <cellStyle name="SAPBEXHLevel3 3 3 23" xfId="56283"/>
    <cellStyle name="SAPBEXHLevel3 3 3 24" xfId="56284"/>
    <cellStyle name="SAPBEXHLevel3 3 3 25" xfId="56285"/>
    <cellStyle name="SAPBEXHLevel3 3 3 26" xfId="56286"/>
    <cellStyle name="SAPBEXHLevel3 3 3 27" xfId="56287"/>
    <cellStyle name="SAPBEXHLevel3 3 3 28" xfId="56288"/>
    <cellStyle name="SAPBEXHLevel3 3 3 29" xfId="56289"/>
    <cellStyle name="SAPBEXHLevel3 3 3 3" xfId="56290"/>
    <cellStyle name="SAPBEXHLevel3 3 3 4" xfId="56291"/>
    <cellStyle name="SAPBEXHLevel3 3 3 5" xfId="56292"/>
    <cellStyle name="SAPBEXHLevel3 3 3 6" xfId="56293"/>
    <cellStyle name="SAPBEXHLevel3 3 3 7" xfId="56294"/>
    <cellStyle name="SAPBEXHLevel3 3 3 8" xfId="56295"/>
    <cellStyle name="SAPBEXHLevel3 3 3 9" xfId="56296"/>
    <cellStyle name="SAPBEXHLevel3 3 30" xfId="56297"/>
    <cellStyle name="SAPBEXHLevel3 3 31" xfId="56298"/>
    <cellStyle name="SAPBEXHLevel3 3 4" xfId="56299"/>
    <cellStyle name="SAPBEXHLevel3 3 5" xfId="56300"/>
    <cellStyle name="SAPBEXHLevel3 3 6" xfId="56301"/>
    <cellStyle name="SAPBEXHLevel3 3 7" xfId="56302"/>
    <cellStyle name="SAPBEXHLevel3 3 8" xfId="56303"/>
    <cellStyle name="SAPBEXHLevel3 3 9" xfId="56304"/>
    <cellStyle name="SAPBEXHLevel3 30" xfId="56305"/>
    <cellStyle name="SAPBEXHLevel3 31" xfId="56306"/>
    <cellStyle name="SAPBEXHLevel3 32" xfId="56307"/>
    <cellStyle name="SAPBEXHLevel3 33" xfId="56308"/>
    <cellStyle name="SAPBEXHLevel3 34" xfId="56309"/>
    <cellStyle name="SAPBEXHLevel3 35" xfId="56310"/>
    <cellStyle name="SAPBEXHLevel3 36" xfId="56311"/>
    <cellStyle name="SAPBEXHLevel3 37" xfId="56312"/>
    <cellStyle name="SAPBEXHLevel3 38" xfId="56313"/>
    <cellStyle name="SAPBEXHLevel3 39" xfId="56314"/>
    <cellStyle name="SAPBEXHLevel3 4" xfId="56315"/>
    <cellStyle name="SAPBEXHLevel3 4 10" xfId="56316"/>
    <cellStyle name="SAPBEXHLevel3 4 11" xfId="56317"/>
    <cellStyle name="SAPBEXHLevel3 4 12" xfId="56318"/>
    <cellStyle name="SAPBEXHLevel3 4 13" xfId="56319"/>
    <cellStyle name="SAPBEXHLevel3 4 14" xfId="56320"/>
    <cellStyle name="SAPBEXHLevel3 4 15" xfId="56321"/>
    <cellStyle name="SAPBEXHLevel3 4 16" xfId="56322"/>
    <cellStyle name="SAPBEXHLevel3 4 17" xfId="56323"/>
    <cellStyle name="SAPBEXHLevel3 4 18" xfId="56324"/>
    <cellStyle name="SAPBEXHLevel3 4 19" xfId="56325"/>
    <cellStyle name="SAPBEXHLevel3 4 2" xfId="56326"/>
    <cellStyle name="SAPBEXHLevel3 4 2 10" xfId="56327"/>
    <cellStyle name="SAPBEXHLevel3 4 2 11" xfId="56328"/>
    <cellStyle name="SAPBEXHLevel3 4 2 12" xfId="56329"/>
    <cellStyle name="SAPBEXHLevel3 4 2 13" xfId="56330"/>
    <cellStyle name="SAPBEXHLevel3 4 2 14" xfId="56331"/>
    <cellStyle name="SAPBEXHLevel3 4 2 15" xfId="56332"/>
    <cellStyle name="SAPBEXHLevel3 4 2 16" xfId="56333"/>
    <cellStyle name="SAPBEXHLevel3 4 2 17" xfId="56334"/>
    <cellStyle name="SAPBEXHLevel3 4 2 18" xfId="56335"/>
    <cellStyle name="SAPBEXHLevel3 4 2 19" xfId="56336"/>
    <cellStyle name="SAPBEXHLevel3 4 2 2" xfId="56337"/>
    <cellStyle name="SAPBEXHLevel3 4 2 20" xfId="56338"/>
    <cellStyle name="SAPBEXHLevel3 4 2 21" xfId="56339"/>
    <cellStyle name="SAPBEXHLevel3 4 2 22" xfId="56340"/>
    <cellStyle name="SAPBEXHLevel3 4 2 23" xfId="56341"/>
    <cellStyle name="SAPBEXHLevel3 4 2 24" xfId="56342"/>
    <cellStyle name="SAPBEXHLevel3 4 2 25" xfId="56343"/>
    <cellStyle name="SAPBEXHLevel3 4 2 26" xfId="56344"/>
    <cellStyle name="SAPBEXHLevel3 4 2 27" xfId="56345"/>
    <cellStyle name="SAPBEXHLevel3 4 2 28" xfId="56346"/>
    <cellStyle name="SAPBEXHLevel3 4 2 29" xfId="56347"/>
    <cellStyle name="SAPBEXHLevel3 4 2 3" xfId="56348"/>
    <cellStyle name="SAPBEXHLevel3 4 2 4" xfId="56349"/>
    <cellStyle name="SAPBEXHLevel3 4 2 5" xfId="56350"/>
    <cellStyle name="SAPBEXHLevel3 4 2 6" xfId="56351"/>
    <cellStyle name="SAPBEXHLevel3 4 2 7" xfId="56352"/>
    <cellStyle name="SAPBEXHLevel3 4 2 8" xfId="56353"/>
    <cellStyle name="SAPBEXHLevel3 4 2 9" xfId="56354"/>
    <cellStyle name="SAPBEXHLevel3 4 20" xfId="56355"/>
    <cellStyle name="SAPBEXHLevel3 4 21" xfId="56356"/>
    <cellStyle name="SAPBEXHLevel3 4 22" xfId="56357"/>
    <cellStyle name="SAPBEXHLevel3 4 23" xfId="56358"/>
    <cellStyle name="SAPBEXHLevel3 4 24" xfId="56359"/>
    <cellStyle name="SAPBEXHLevel3 4 25" xfId="56360"/>
    <cellStyle name="SAPBEXHLevel3 4 26" xfId="56361"/>
    <cellStyle name="SAPBEXHLevel3 4 27" xfId="56362"/>
    <cellStyle name="SAPBEXHLevel3 4 28" xfId="56363"/>
    <cellStyle name="SAPBEXHLevel3 4 29" xfId="56364"/>
    <cellStyle name="SAPBEXHLevel3 4 3" xfId="56365"/>
    <cellStyle name="SAPBEXHLevel3 4 3 10" xfId="56366"/>
    <cellStyle name="SAPBEXHLevel3 4 3 11" xfId="56367"/>
    <cellStyle name="SAPBEXHLevel3 4 3 12" xfId="56368"/>
    <cellStyle name="SAPBEXHLevel3 4 3 13" xfId="56369"/>
    <cellStyle name="SAPBEXHLevel3 4 3 14" xfId="56370"/>
    <cellStyle name="SAPBEXHLevel3 4 3 15" xfId="56371"/>
    <cellStyle name="SAPBEXHLevel3 4 3 16" xfId="56372"/>
    <cellStyle name="SAPBEXHLevel3 4 3 17" xfId="56373"/>
    <cellStyle name="SAPBEXHLevel3 4 3 18" xfId="56374"/>
    <cellStyle name="SAPBEXHLevel3 4 3 19" xfId="56375"/>
    <cellStyle name="SAPBEXHLevel3 4 3 2" xfId="56376"/>
    <cellStyle name="SAPBEXHLevel3 4 3 20" xfId="56377"/>
    <cellStyle name="SAPBEXHLevel3 4 3 21" xfId="56378"/>
    <cellStyle name="SAPBEXHLevel3 4 3 22" xfId="56379"/>
    <cellStyle name="SAPBEXHLevel3 4 3 23" xfId="56380"/>
    <cellStyle name="SAPBEXHLevel3 4 3 24" xfId="56381"/>
    <cellStyle name="SAPBEXHLevel3 4 3 25" xfId="56382"/>
    <cellStyle name="SAPBEXHLevel3 4 3 26" xfId="56383"/>
    <cellStyle name="SAPBEXHLevel3 4 3 27" xfId="56384"/>
    <cellStyle name="SAPBEXHLevel3 4 3 28" xfId="56385"/>
    <cellStyle name="SAPBEXHLevel3 4 3 29" xfId="56386"/>
    <cellStyle name="SAPBEXHLevel3 4 3 3" xfId="56387"/>
    <cellStyle name="SAPBEXHLevel3 4 3 4" xfId="56388"/>
    <cellStyle name="SAPBEXHLevel3 4 3 5" xfId="56389"/>
    <cellStyle name="SAPBEXHLevel3 4 3 6" xfId="56390"/>
    <cellStyle name="SAPBEXHLevel3 4 3 7" xfId="56391"/>
    <cellStyle name="SAPBEXHLevel3 4 3 8" xfId="56392"/>
    <cellStyle name="SAPBEXHLevel3 4 3 9" xfId="56393"/>
    <cellStyle name="SAPBEXHLevel3 4 30" xfId="56394"/>
    <cellStyle name="SAPBEXHLevel3 4 31" xfId="56395"/>
    <cellStyle name="SAPBEXHLevel3 4 4" xfId="56396"/>
    <cellStyle name="SAPBEXHLevel3 4 5" xfId="56397"/>
    <cellStyle name="SAPBEXHLevel3 4 6" xfId="56398"/>
    <cellStyle name="SAPBEXHLevel3 4 7" xfId="56399"/>
    <cellStyle name="SAPBEXHLevel3 4 8" xfId="56400"/>
    <cellStyle name="SAPBEXHLevel3 4 9" xfId="56401"/>
    <cellStyle name="SAPBEXHLevel3 40" xfId="56402"/>
    <cellStyle name="SAPBEXHLevel3 41" xfId="56403"/>
    <cellStyle name="SAPBEXHLevel3 42" xfId="56404"/>
    <cellStyle name="SAPBEXHLevel3 43" xfId="56405"/>
    <cellStyle name="SAPBEXHLevel3 44" xfId="56406"/>
    <cellStyle name="SAPBEXHLevel3 5" xfId="56407"/>
    <cellStyle name="SAPBEXHLevel3 5 10" xfId="56408"/>
    <cellStyle name="SAPBEXHLevel3 5 11" xfId="56409"/>
    <cellStyle name="SAPBEXHLevel3 5 12" xfId="56410"/>
    <cellStyle name="SAPBEXHLevel3 5 13" xfId="56411"/>
    <cellStyle name="SAPBEXHLevel3 5 14" xfId="56412"/>
    <cellStyle name="SAPBEXHLevel3 5 15" xfId="56413"/>
    <cellStyle name="SAPBEXHLevel3 5 16" xfId="56414"/>
    <cellStyle name="SAPBEXHLevel3 5 17" xfId="56415"/>
    <cellStyle name="SAPBEXHLevel3 5 18" xfId="56416"/>
    <cellStyle name="SAPBEXHLevel3 5 19" xfId="56417"/>
    <cellStyle name="SAPBEXHLevel3 5 2" xfId="56418"/>
    <cellStyle name="SAPBEXHLevel3 5 2 10" xfId="56419"/>
    <cellStyle name="SAPBEXHLevel3 5 2 11" xfId="56420"/>
    <cellStyle name="SAPBEXHLevel3 5 2 12" xfId="56421"/>
    <cellStyle name="SAPBEXHLevel3 5 2 13" xfId="56422"/>
    <cellStyle name="SAPBEXHLevel3 5 2 14" xfId="56423"/>
    <cellStyle name="SAPBEXHLevel3 5 2 15" xfId="56424"/>
    <cellStyle name="SAPBEXHLevel3 5 2 16" xfId="56425"/>
    <cellStyle name="SAPBEXHLevel3 5 2 17" xfId="56426"/>
    <cellStyle name="SAPBEXHLevel3 5 2 18" xfId="56427"/>
    <cellStyle name="SAPBEXHLevel3 5 2 19" xfId="56428"/>
    <cellStyle name="SAPBEXHLevel3 5 2 2" xfId="56429"/>
    <cellStyle name="SAPBEXHLevel3 5 2 20" xfId="56430"/>
    <cellStyle name="SAPBEXHLevel3 5 2 21" xfId="56431"/>
    <cellStyle name="SAPBEXHLevel3 5 2 22" xfId="56432"/>
    <cellStyle name="SAPBEXHLevel3 5 2 23" xfId="56433"/>
    <cellStyle name="SAPBEXHLevel3 5 2 24" xfId="56434"/>
    <cellStyle name="SAPBEXHLevel3 5 2 25" xfId="56435"/>
    <cellStyle name="SAPBEXHLevel3 5 2 26" xfId="56436"/>
    <cellStyle name="SAPBEXHLevel3 5 2 27" xfId="56437"/>
    <cellStyle name="SAPBEXHLevel3 5 2 28" xfId="56438"/>
    <cellStyle name="SAPBEXHLevel3 5 2 29" xfId="56439"/>
    <cellStyle name="SAPBEXHLevel3 5 2 3" xfId="56440"/>
    <cellStyle name="SAPBEXHLevel3 5 2 4" xfId="56441"/>
    <cellStyle name="SAPBEXHLevel3 5 2 5" xfId="56442"/>
    <cellStyle name="SAPBEXHLevel3 5 2 6" xfId="56443"/>
    <cellStyle name="SAPBEXHLevel3 5 2 7" xfId="56444"/>
    <cellStyle name="SAPBEXHLevel3 5 2 8" xfId="56445"/>
    <cellStyle name="SAPBEXHLevel3 5 2 9" xfId="56446"/>
    <cellStyle name="SAPBEXHLevel3 5 20" xfId="56447"/>
    <cellStyle name="SAPBEXHLevel3 5 21" xfId="56448"/>
    <cellStyle name="SAPBEXHLevel3 5 22" xfId="56449"/>
    <cellStyle name="SAPBEXHLevel3 5 23" xfId="56450"/>
    <cellStyle name="SAPBEXHLevel3 5 24" xfId="56451"/>
    <cellStyle name="SAPBEXHLevel3 5 25" xfId="56452"/>
    <cellStyle name="SAPBEXHLevel3 5 26" xfId="56453"/>
    <cellStyle name="SAPBEXHLevel3 5 27" xfId="56454"/>
    <cellStyle name="SAPBEXHLevel3 5 28" xfId="56455"/>
    <cellStyle name="SAPBEXHLevel3 5 29" xfId="56456"/>
    <cellStyle name="SAPBEXHLevel3 5 3" xfId="56457"/>
    <cellStyle name="SAPBEXHLevel3 5 30" xfId="56458"/>
    <cellStyle name="SAPBEXHLevel3 5 4" xfId="56459"/>
    <cellStyle name="SAPBEXHLevel3 5 5" xfId="56460"/>
    <cellStyle name="SAPBEXHLevel3 5 6" xfId="56461"/>
    <cellStyle name="SAPBEXHLevel3 5 7" xfId="56462"/>
    <cellStyle name="SAPBEXHLevel3 5 8" xfId="56463"/>
    <cellStyle name="SAPBEXHLevel3 5 9" xfId="56464"/>
    <cellStyle name="SAPBEXHLevel3 6" xfId="56465"/>
    <cellStyle name="SAPBEXHLevel3 6 10" xfId="56466"/>
    <cellStyle name="SAPBEXHLevel3 6 11" xfId="56467"/>
    <cellStyle name="SAPBEXHLevel3 6 12" xfId="56468"/>
    <cellStyle name="SAPBEXHLevel3 6 13" xfId="56469"/>
    <cellStyle name="SAPBEXHLevel3 6 14" xfId="56470"/>
    <cellStyle name="SAPBEXHLevel3 6 15" xfId="56471"/>
    <cellStyle name="SAPBEXHLevel3 6 16" xfId="56472"/>
    <cellStyle name="SAPBEXHLevel3 6 17" xfId="56473"/>
    <cellStyle name="SAPBEXHLevel3 6 18" xfId="56474"/>
    <cellStyle name="SAPBEXHLevel3 6 19" xfId="56475"/>
    <cellStyle name="SAPBEXHLevel3 6 2" xfId="56476"/>
    <cellStyle name="SAPBEXHLevel3 6 2 10" xfId="56477"/>
    <cellStyle name="SAPBEXHLevel3 6 2 11" xfId="56478"/>
    <cellStyle name="SAPBEXHLevel3 6 2 12" xfId="56479"/>
    <cellStyle name="SAPBEXHLevel3 6 2 13" xfId="56480"/>
    <cellStyle name="SAPBEXHLevel3 6 2 14" xfId="56481"/>
    <cellStyle name="SAPBEXHLevel3 6 2 15" xfId="56482"/>
    <cellStyle name="SAPBEXHLevel3 6 2 16" xfId="56483"/>
    <cellStyle name="SAPBEXHLevel3 6 2 17" xfId="56484"/>
    <cellStyle name="SAPBEXHLevel3 6 2 18" xfId="56485"/>
    <cellStyle name="SAPBEXHLevel3 6 2 19" xfId="56486"/>
    <cellStyle name="SAPBEXHLevel3 6 2 2" xfId="56487"/>
    <cellStyle name="SAPBEXHLevel3 6 2 20" xfId="56488"/>
    <cellStyle name="SAPBEXHLevel3 6 2 21" xfId="56489"/>
    <cellStyle name="SAPBEXHLevel3 6 2 22" xfId="56490"/>
    <cellStyle name="SAPBEXHLevel3 6 2 23" xfId="56491"/>
    <cellStyle name="SAPBEXHLevel3 6 2 24" xfId="56492"/>
    <cellStyle name="SAPBEXHLevel3 6 2 25" xfId="56493"/>
    <cellStyle name="SAPBEXHLevel3 6 2 26" xfId="56494"/>
    <cellStyle name="SAPBEXHLevel3 6 2 27" xfId="56495"/>
    <cellStyle name="SAPBEXHLevel3 6 2 28" xfId="56496"/>
    <cellStyle name="SAPBEXHLevel3 6 2 29" xfId="56497"/>
    <cellStyle name="SAPBEXHLevel3 6 2 3" xfId="56498"/>
    <cellStyle name="SAPBEXHLevel3 6 2 4" xfId="56499"/>
    <cellStyle name="SAPBEXHLevel3 6 2 5" xfId="56500"/>
    <cellStyle name="SAPBEXHLevel3 6 2 6" xfId="56501"/>
    <cellStyle name="SAPBEXHLevel3 6 2 7" xfId="56502"/>
    <cellStyle name="SAPBEXHLevel3 6 2 8" xfId="56503"/>
    <cellStyle name="SAPBEXHLevel3 6 2 9" xfId="56504"/>
    <cellStyle name="SAPBEXHLevel3 6 20" xfId="56505"/>
    <cellStyle name="SAPBEXHLevel3 6 21" xfId="56506"/>
    <cellStyle name="SAPBEXHLevel3 6 22" xfId="56507"/>
    <cellStyle name="SAPBEXHLevel3 6 23" xfId="56508"/>
    <cellStyle name="SAPBEXHLevel3 6 24" xfId="56509"/>
    <cellStyle name="SAPBEXHLevel3 6 25" xfId="56510"/>
    <cellStyle name="SAPBEXHLevel3 6 26" xfId="56511"/>
    <cellStyle name="SAPBEXHLevel3 6 27" xfId="56512"/>
    <cellStyle name="SAPBEXHLevel3 6 28" xfId="56513"/>
    <cellStyle name="SAPBEXHLevel3 6 29" xfId="56514"/>
    <cellStyle name="SAPBEXHLevel3 6 3" xfId="56515"/>
    <cellStyle name="SAPBEXHLevel3 6 30" xfId="56516"/>
    <cellStyle name="SAPBEXHLevel3 6 4" xfId="56517"/>
    <cellStyle name="SAPBEXHLevel3 6 5" xfId="56518"/>
    <cellStyle name="SAPBEXHLevel3 6 6" xfId="56519"/>
    <cellStyle name="SAPBEXHLevel3 6 7" xfId="56520"/>
    <cellStyle name="SAPBEXHLevel3 6 8" xfId="56521"/>
    <cellStyle name="SAPBEXHLevel3 6 9" xfId="56522"/>
    <cellStyle name="SAPBEXHLevel3 7" xfId="56523"/>
    <cellStyle name="SAPBEXHLevel3 7 10" xfId="56524"/>
    <cellStyle name="SAPBEXHLevel3 7 11" xfId="56525"/>
    <cellStyle name="SAPBEXHLevel3 7 12" xfId="56526"/>
    <cellStyle name="SAPBEXHLevel3 7 13" xfId="56527"/>
    <cellStyle name="SAPBEXHLevel3 7 14" xfId="56528"/>
    <cellStyle name="SAPBEXHLevel3 7 15" xfId="56529"/>
    <cellStyle name="SAPBEXHLevel3 7 16" xfId="56530"/>
    <cellStyle name="SAPBEXHLevel3 7 17" xfId="56531"/>
    <cellStyle name="SAPBEXHLevel3 7 18" xfId="56532"/>
    <cellStyle name="SAPBEXHLevel3 7 19" xfId="56533"/>
    <cellStyle name="SAPBEXHLevel3 7 2" xfId="56534"/>
    <cellStyle name="SAPBEXHLevel3 7 2 10" xfId="56535"/>
    <cellStyle name="SAPBEXHLevel3 7 2 11" xfId="56536"/>
    <cellStyle name="SAPBEXHLevel3 7 2 12" xfId="56537"/>
    <cellStyle name="SAPBEXHLevel3 7 2 13" xfId="56538"/>
    <cellStyle name="SAPBEXHLevel3 7 2 14" xfId="56539"/>
    <cellStyle name="SAPBEXHLevel3 7 2 15" xfId="56540"/>
    <cellStyle name="SAPBEXHLevel3 7 2 16" xfId="56541"/>
    <cellStyle name="SAPBEXHLevel3 7 2 17" xfId="56542"/>
    <cellStyle name="SAPBEXHLevel3 7 2 18" xfId="56543"/>
    <cellStyle name="SAPBEXHLevel3 7 2 19" xfId="56544"/>
    <cellStyle name="SAPBEXHLevel3 7 2 2" xfId="56545"/>
    <cellStyle name="SAPBEXHLevel3 7 2 20" xfId="56546"/>
    <cellStyle name="SAPBEXHLevel3 7 2 21" xfId="56547"/>
    <cellStyle name="SAPBEXHLevel3 7 2 22" xfId="56548"/>
    <cellStyle name="SAPBEXHLevel3 7 2 23" xfId="56549"/>
    <cellStyle name="SAPBEXHLevel3 7 2 24" xfId="56550"/>
    <cellStyle name="SAPBEXHLevel3 7 2 25" xfId="56551"/>
    <cellStyle name="SAPBEXHLevel3 7 2 26" xfId="56552"/>
    <cellStyle name="SAPBEXHLevel3 7 2 27" xfId="56553"/>
    <cellStyle name="SAPBEXHLevel3 7 2 28" xfId="56554"/>
    <cellStyle name="SAPBEXHLevel3 7 2 29" xfId="56555"/>
    <cellStyle name="SAPBEXHLevel3 7 2 3" xfId="56556"/>
    <cellStyle name="SAPBEXHLevel3 7 2 4" xfId="56557"/>
    <cellStyle name="SAPBEXHLevel3 7 2 5" xfId="56558"/>
    <cellStyle name="SAPBEXHLevel3 7 2 6" xfId="56559"/>
    <cellStyle name="SAPBEXHLevel3 7 2 7" xfId="56560"/>
    <cellStyle name="SAPBEXHLevel3 7 2 8" xfId="56561"/>
    <cellStyle name="SAPBEXHLevel3 7 2 9" xfId="56562"/>
    <cellStyle name="SAPBEXHLevel3 7 20" xfId="56563"/>
    <cellStyle name="SAPBEXHLevel3 7 21" xfId="56564"/>
    <cellStyle name="SAPBEXHLevel3 7 22" xfId="56565"/>
    <cellStyle name="SAPBEXHLevel3 7 23" xfId="56566"/>
    <cellStyle name="SAPBEXHLevel3 7 24" xfId="56567"/>
    <cellStyle name="SAPBEXHLevel3 7 25" xfId="56568"/>
    <cellStyle name="SAPBEXHLevel3 7 26" xfId="56569"/>
    <cellStyle name="SAPBEXHLevel3 7 27" xfId="56570"/>
    <cellStyle name="SAPBEXHLevel3 7 28" xfId="56571"/>
    <cellStyle name="SAPBEXHLevel3 7 29" xfId="56572"/>
    <cellStyle name="SAPBEXHLevel3 7 3" xfId="56573"/>
    <cellStyle name="SAPBEXHLevel3 7 30" xfId="56574"/>
    <cellStyle name="SAPBEXHLevel3 7 4" xfId="56575"/>
    <cellStyle name="SAPBEXHLevel3 7 5" xfId="56576"/>
    <cellStyle name="SAPBEXHLevel3 7 6" xfId="56577"/>
    <cellStyle name="SAPBEXHLevel3 7 7" xfId="56578"/>
    <cellStyle name="SAPBEXHLevel3 7 8" xfId="56579"/>
    <cellStyle name="SAPBEXHLevel3 7 9" xfId="56580"/>
    <cellStyle name="SAPBEXHLevel3 8" xfId="56581"/>
    <cellStyle name="SAPBEXHLevel3 8 10" xfId="56582"/>
    <cellStyle name="SAPBEXHLevel3 8 11" xfId="56583"/>
    <cellStyle name="SAPBEXHLevel3 8 12" xfId="56584"/>
    <cellStyle name="SAPBEXHLevel3 8 13" xfId="56585"/>
    <cellStyle name="SAPBEXHLevel3 8 14" xfId="56586"/>
    <cellStyle name="SAPBEXHLevel3 8 15" xfId="56587"/>
    <cellStyle name="SAPBEXHLevel3 8 16" xfId="56588"/>
    <cellStyle name="SAPBEXHLevel3 8 17" xfId="56589"/>
    <cellStyle name="SAPBEXHLevel3 8 18" xfId="56590"/>
    <cellStyle name="SAPBEXHLevel3 8 19" xfId="56591"/>
    <cellStyle name="SAPBEXHLevel3 8 2" xfId="56592"/>
    <cellStyle name="SAPBEXHLevel3 8 2 10" xfId="56593"/>
    <cellStyle name="SAPBEXHLevel3 8 2 11" xfId="56594"/>
    <cellStyle name="SAPBEXHLevel3 8 2 12" xfId="56595"/>
    <cellStyle name="SAPBEXHLevel3 8 2 13" xfId="56596"/>
    <cellStyle name="SAPBEXHLevel3 8 2 14" xfId="56597"/>
    <cellStyle name="SAPBEXHLevel3 8 2 15" xfId="56598"/>
    <cellStyle name="SAPBEXHLevel3 8 2 16" xfId="56599"/>
    <cellStyle name="SAPBEXHLevel3 8 2 17" xfId="56600"/>
    <cellStyle name="SAPBEXHLevel3 8 2 18" xfId="56601"/>
    <cellStyle name="SAPBEXHLevel3 8 2 19" xfId="56602"/>
    <cellStyle name="SAPBEXHLevel3 8 2 2" xfId="56603"/>
    <cellStyle name="SAPBEXHLevel3 8 2 20" xfId="56604"/>
    <cellStyle name="SAPBEXHLevel3 8 2 21" xfId="56605"/>
    <cellStyle name="SAPBEXHLevel3 8 2 22" xfId="56606"/>
    <cellStyle name="SAPBEXHLevel3 8 2 23" xfId="56607"/>
    <cellStyle name="SAPBEXHLevel3 8 2 24" xfId="56608"/>
    <cellStyle name="SAPBEXHLevel3 8 2 25" xfId="56609"/>
    <cellStyle name="SAPBEXHLevel3 8 2 26" xfId="56610"/>
    <cellStyle name="SAPBEXHLevel3 8 2 27" xfId="56611"/>
    <cellStyle name="SAPBEXHLevel3 8 2 28" xfId="56612"/>
    <cellStyle name="SAPBEXHLevel3 8 2 29" xfId="56613"/>
    <cellStyle name="SAPBEXHLevel3 8 2 3" xfId="56614"/>
    <cellStyle name="SAPBEXHLevel3 8 2 4" xfId="56615"/>
    <cellStyle name="SAPBEXHLevel3 8 2 5" xfId="56616"/>
    <cellStyle name="SAPBEXHLevel3 8 2 6" xfId="56617"/>
    <cellStyle name="SAPBEXHLevel3 8 2 7" xfId="56618"/>
    <cellStyle name="SAPBEXHLevel3 8 2 8" xfId="56619"/>
    <cellStyle name="SAPBEXHLevel3 8 2 9" xfId="56620"/>
    <cellStyle name="SAPBEXHLevel3 8 20" xfId="56621"/>
    <cellStyle name="SAPBEXHLevel3 8 21" xfId="56622"/>
    <cellStyle name="SAPBEXHLevel3 8 22" xfId="56623"/>
    <cellStyle name="SAPBEXHLevel3 8 23" xfId="56624"/>
    <cellStyle name="SAPBEXHLevel3 8 24" xfId="56625"/>
    <cellStyle name="SAPBEXHLevel3 8 25" xfId="56626"/>
    <cellStyle name="SAPBEXHLevel3 8 26" xfId="56627"/>
    <cellStyle name="SAPBEXHLevel3 8 27" xfId="56628"/>
    <cellStyle name="SAPBEXHLevel3 8 28" xfId="56629"/>
    <cellStyle name="SAPBEXHLevel3 8 29" xfId="56630"/>
    <cellStyle name="SAPBEXHLevel3 8 3" xfId="56631"/>
    <cellStyle name="SAPBEXHLevel3 8 30" xfId="56632"/>
    <cellStyle name="SAPBEXHLevel3 8 4" xfId="56633"/>
    <cellStyle name="SAPBEXHLevel3 8 5" xfId="56634"/>
    <cellStyle name="SAPBEXHLevel3 8 6" xfId="56635"/>
    <cellStyle name="SAPBEXHLevel3 8 7" xfId="56636"/>
    <cellStyle name="SAPBEXHLevel3 8 8" xfId="56637"/>
    <cellStyle name="SAPBEXHLevel3 8 9" xfId="56638"/>
    <cellStyle name="SAPBEXHLevel3 9" xfId="56639"/>
    <cellStyle name="SAPBEXHLevel3 9 10" xfId="56640"/>
    <cellStyle name="SAPBEXHLevel3 9 11" xfId="56641"/>
    <cellStyle name="SAPBEXHLevel3 9 12" xfId="56642"/>
    <cellStyle name="SAPBEXHLevel3 9 13" xfId="56643"/>
    <cellStyle name="SAPBEXHLevel3 9 14" xfId="56644"/>
    <cellStyle name="SAPBEXHLevel3 9 15" xfId="56645"/>
    <cellStyle name="SAPBEXHLevel3 9 16" xfId="56646"/>
    <cellStyle name="SAPBEXHLevel3 9 17" xfId="56647"/>
    <cellStyle name="SAPBEXHLevel3 9 18" xfId="56648"/>
    <cellStyle name="SAPBEXHLevel3 9 19" xfId="56649"/>
    <cellStyle name="SAPBEXHLevel3 9 2" xfId="56650"/>
    <cellStyle name="SAPBEXHLevel3 9 2 10" xfId="56651"/>
    <cellStyle name="SAPBEXHLevel3 9 2 11" xfId="56652"/>
    <cellStyle name="SAPBEXHLevel3 9 2 12" xfId="56653"/>
    <cellStyle name="SAPBEXHLevel3 9 2 13" xfId="56654"/>
    <cellStyle name="SAPBEXHLevel3 9 2 14" xfId="56655"/>
    <cellStyle name="SAPBEXHLevel3 9 2 15" xfId="56656"/>
    <cellStyle name="SAPBEXHLevel3 9 2 16" xfId="56657"/>
    <cellStyle name="SAPBEXHLevel3 9 2 17" xfId="56658"/>
    <cellStyle name="SAPBEXHLevel3 9 2 18" xfId="56659"/>
    <cellStyle name="SAPBEXHLevel3 9 2 19" xfId="56660"/>
    <cellStyle name="SAPBEXHLevel3 9 2 2" xfId="56661"/>
    <cellStyle name="SAPBEXHLevel3 9 2 20" xfId="56662"/>
    <cellStyle name="SAPBEXHLevel3 9 2 21" xfId="56663"/>
    <cellStyle name="SAPBEXHLevel3 9 2 22" xfId="56664"/>
    <cellStyle name="SAPBEXHLevel3 9 2 23" xfId="56665"/>
    <cellStyle name="SAPBEXHLevel3 9 2 24" xfId="56666"/>
    <cellStyle name="SAPBEXHLevel3 9 2 25" xfId="56667"/>
    <cellStyle name="SAPBEXHLevel3 9 2 26" xfId="56668"/>
    <cellStyle name="SAPBEXHLevel3 9 2 27" xfId="56669"/>
    <cellStyle name="SAPBEXHLevel3 9 2 28" xfId="56670"/>
    <cellStyle name="SAPBEXHLevel3 9 2 29" xfId="56671"/>
    <cellStyle name="SAPBEXHLevel3 9 2 3" xfId="56672"/>
    <cellStyle name="SAPBEXHLevel3 9 2 4" xfId="56673"/>
    <cellStyle name="SAPBEXHLevel3 9 2 5" xfId="56674"/>
    <cellStyle name="SAPBEXHLevel3 9 2 6" xfId="56675"/>
    <cellStyle name="SAPBEXHLevel3 9 2 7" xfId="56676"/>
    <cellStyle name="SAPBEXHLevel3 9 2 8" xfId="56677"/>
    <cellStyle name="SAPBEXHLevel3 9 2 9" xfId="56678"/>
    <cellStyle name="SAPBEXHLevel3 9 20" xfId="56679"/>
    <cellStyle name="SAPBEXHLevel3 9 21" xfId="56680"/>
    <cellStyle name="SAPBEXHLevel3 9 22" xfId="56681"/>
    <cellStyle name="SAPBEXHLevel3 9 23" xfId="56682"/>
    <cellStyle name="SAPBEXHLevel3 9 24" xfId="56683"/>
    <cellStyle name="SAPBEXHLevel3 9 25" xfId="56684"/>
    <cellStyle name="SAPBEXHLevel3 9 26" xfId="56685"/>
    <cellStyle name="SAPBEXHLevel3 9 27" xfId="56686"/>
    <cellStyle name="SAPBEXHLevel3 9 28" xfId="56687"/>
    <cellStyle name="SAPBEXHLevel3 9 29" xfId="56688"/>
    <cellStyle name="SAPBEXHLevel3 9 3" xfId="56689"/>
    <cellStyle name="SAPBEXHLevel3 9 30" xfId="56690"/>
    <cellStyle name="SAPBEXHLevel3 9 4" xfId="56691"/>
    <cellStyle name="SAPBEXHLevel3 9 5" xfId="56692"/>
    <cellStyle name="SAPBEXHLevel3 9 6" xfId="56693"/>
    <cellStyle name="SAPBEXHLevel3 9 7" xfId="56694"/>
    <cellStyle name="SAPBEXHLevel3 9 8" xfId="56695"/>
    <cellStyle name="SAPBEXHLevel3 9 9" xfId="56696"/>
    <cellStyle name="SAPBEXHLevel3X" xfId="56697"/>
    <cellStyle name="SAPBEXHLevel3X 10" xfId="56698"/>
    <cellStyle name="SAPBEXHLevel3X 10 10" xfId="56699"/>
    <cellStyle name="SAPBEXHLevel3X 10 11" xfId="56700"/>
    <cellStyle name="SAPBEXHLevel3X 10 12" xfId="56701"/>
    <cellStyle name="SAPBEXHLevel3X 10 13" xfId="56702"/>
    <cellStyle name="SAPBEXHLevel3X 10 14" xfId="56703"/>
    <cellStyle name="SAPBEXHLevel3X 10 15" xfId="56704"/>
    <cellStyle name="SAPBEXHLevel3X 10 16" xfId="56705"/>
    <cellStyle name="SAPBEXHLevel3X 10 17" xfId="56706"/>
    <cellStyle name="SAPBEXHLevel3X 10 18" xfId="56707"/>
    <cellStyle name="SAPBEXHLevel3X 10 19" xfId="56708"/>
    <cellStyle name="SAPBEXHLevel3X 10 2" xfId="56709"/>
    <cellStyle name="SAPBEXHLevel3X 10 2 10" xfId="56710"/>
    <cellStyle name="SAPBEXHLevel3X 10 2 11" xfId="56711"/>
    <cellStyle name="SAPBEXHLevel3X 10 2 12" xfId="56712"/>
    <cellStyle name="SAPBEXHLevel3X 10 2 13" xfId="56713"/>
    <cellStyle name="SAPBEXHLevel3X 10 2 14" xfId="56714"/>
    <cellStyle name="SAPBEXHLevel3X 10 2 15" xfId="56715"/>
    <cellStyle name="SAPBEXHLevel3X 10 2 16" xfId="56716"/>
    <cellStyle name="SAPBEXHLevel3X 10 2 17" xfId="56717"/>
    <cellStyle name="SAPBEXHLevel3X 10 2 18" xfId="56718"/>
    <cellStyle name="SAPBEXHLevel3X 10 2 19" xfId="56719"/>
    <cellStyle name="SAPBEXHLevel3X 10 2 2" xfId="56720"/>
    <cellStyle name="SAPBEXHLevel3X 10 2 20" xfId="56721"/>
    <cellStyle name="SAPBEXHLevel3X 10 2 21" xfId="56722"/>
    <cellStyle name="SAPBEXHLevel3X 10 2 22" xfId="56723"/>
    <cellStyle name="SAPBEXHLevel3X 10 2 23" xfId="56724"/>
    <cellStyle name="SAPBEXHLevel3X 10 2 24" xfId="56725"/>
    <cellStyle name="SAPBEXHLevel3X 10 2 25" xfId="56726"/>
    <cellStyle name="SAPBEXHLevel3X 10 2 26" xfId="56727"/>
    <cellStyle name="SAPBEXHLevel3X 10 2 27" xfId="56728"/>
    <cellStyle name="SAPBEXHLevel3X 10 2 28" xfId="56729"/>
    <cellStyle name="SAPBEXHLevel3X 10 2 29" xfId="56730"/>
    <cellStyle name="SAPBEXHLevel3X 10 2 3" xfId="56731"/>
    <cellStyle name="SAPBEXHLevel3X 10 2 4" xfId="56732"/>
    <cellStyle name="SAPBEXHLevel3X 10 2 5" xfId="56733"/>
    <cellStyle name="SAPBEXHLevel3X 10 2 6" xfId="56734"/>
    <cellStyle name="SAPBEXHLevel3X 10 2 7" xfId="56735"/>
    <cellStyle name="SAPBEXHLevel3X 10 2 8" xfId="56736"/>
    <cellStyle name="SAPBEXHLevel3X 10 2 9" xfId="56737"/>
    <cellStyle name="SAPBEXHLevel3X 10 20" xfId="56738"/>
    <cellStyle name="SAPBEXHLevel3X 10 21" xfId="56739"/>
    <cellStyle name="SAPBEXHLevel3X 10 22" xfId="56740"/>
    <cellStyle name="SAPBEXHLevel3X 10 23" xfId="56741"/>
    <cellStyle name="SAPBEXHLevel3X 10 24" xfId="56742"/>
    <cellStyle name="SAPBEXHLevel3X 10 25" xfId="56743"/>
    <cellStyle name="SAPBEXHLevel3X 10 26" xfId="56744"/>
    <cellStyle name="SAPBEXHLevel3X 10 27" xfId="56745"/>
    <cellStyle name="SAPBEXHLevel3X 10 28" xfId="56746"/>
    <cellStyle name="SAPBEXHLevel3X 10 29" xfId="56747"/>
    <cellStyle name="SAPBEXHLevel3X 10 3" xfId="56748"/>
    <cellStyle name="SAPBEXHLevel3X 10 30" xfId="56749"/>
    <cellStyle name="SAPBEXHLevel3X 10 4" xfId="56750"/>
    <cellStyle name="SAPBEXHLevel3X 10 5" xfId="56751"/>
    <cellStyle name="SAPBEXHLevel3X 10 6" xfId="56752"/>
    <cellStyle name="SAPBEXHLevel3X 10 7" xfId="56753"/>
    <cellStyle name="SAPBEXHLevel3X 10 8" xfId="56754"/>
    <cellStyle name="SAPBEXHLevel3X 10 9" xfId="56755"/>
    <cellStyle name="SAPBEXHLevel3X 11" xfId="56756"/>
    <cellStyle name="SAPBEXHLevel3X 11 10" xfId="56757"/>
    <cellStyle name="SAPBEXHLevel3X 11 11" xfId="56758"/>
    <cellStyle name="SAPBEXHLevel3X 11 12" xfId="56759"/>
    <cellStyle name="SAPBEXHLevel3X 11 13" xfId="56760"/>
    <cellStyle name="SAPBEXHLevel3X 11 14" xfId="56761"/>
    <cellStyle name="SAPBEXHLevel3X 11 15" xfId="56762"/>
    <cellStyle name="SAPBEXHLevel3X 11 16" xfId="56763"/>
    <cellStyle name="SAPBEXHLevel3X 11 17" xfId="56764"/>
    <cellStyle name="SAPBEXHLevel3X 11 18" xfId="56765"/>
    <cellStyle name="SAPBEXHLevel3X 11 19" xfId="56766"/>
    <cellStyle name="SAPBEXHLevel3X 11 2" xfId="56767"/>
    <cellStyle name="SAPBEXHLevel3X 11 2 10" xfId="56768"/>
    <cellStyle name="SAPBEXHLevel3X 11 2 11" xfId="56769"/>
    <cellStyle name="SAPBEXHLevel3X 11 2 12" xfId="56770"/>
    <cellStyle name="SAPBEXHLevel3X 11 2 13" xfId="56771"/>
    <cellStyle name="SAPBEXHLevel3X 11 2 14" xfId="56772"/>
    <cellStyle name="SAPBEXHLevel3X 11 2 15" xfId="56773"/>
    <cellStyle name="SAPBEXHLevel3X 11 2 16" xfId="56774"/>
    <cellStyle name="SAPBEXHLevel3X 11 2 17" xfId="56775"/>
    <cellStyle name="SAPBEXHLevel3X 11 2 18" xfId="56776"/>
    <cellStyle name="SAPBEXHLevel3X 11 2 19" xfId="56777"/>
    <cellStyle name="SAPBEXHLevel3X 11 2 2" xfId="56778"/>
    <cellStyle name="SAPBEXHLevel3X 11 2 20" xfId="56779"/>
    <cellStyle name="SAPBEXHLevel3X 11 2 21" xfId="56780"/>
    <cellStyle name="SAPBEXHLevel3X 11 2 22" xfId="56781"/>
    <cellStyle name="SAPBEXHLevel3X 11 2 23" xfId="56782"/>
    <cellStyle name="SAPBEXHLevel3X 11 2 24" xfId="56783"/>
    <cellStyle name="SAPBEXHLevel3X 11 2 25" xfId="56784"/>
    <cellStyle name="SAPBEXHLevel3X 11 2 26" xfId="56785"/>
    <cellStyle name="SAPBEXHLevel3X 11 2 27" xfId="56786"/>
    <cellStyle name="SAPBEXHLevel3X 11 2 28" xfId="56787"/>
    <cellStyle name="SAPBEXHLevel3X 11 2 29" xfId="56788"/>
    <cellStyle name="SAPBEXHLevel3X 11 2 3" xfId="56789"/>
    <cellStyle name="SAPBEXHLevel3X 11 2 4" xfId="56790"/>
    <cellStyle name="SAPBEXHLevel3X 11 2 5" xfId="56791"/>
    <cellStyle name="SAPBEXHLevel3X 11 2 6" xfId="56792"/>
    <cellStyle name="SAPBEXHLevel3X 11 2 7" xfId="56793"/>
    <cellStyle name="SAPBEXHLevel3X 11 2 8" xfId="56794"/>
    <cellStyle name="SAPBEXHLevel3X 11 2 9" xfId="56795"/>
    <cellStyle name="SAPBEXHLevel3X 11 20" xfId="56796"/>
    <cellStyle name="SAPBEXHLevel3X 11 21" xfId="56797"/>
    <cellStyle name="SAPBEXHLevel3X 11 22" xfId="56798"/>
    <cellStyle name="SAPBEXHLevel3X 11 23" xfId="56799"/>
    <cellStyle name="SAPBEXHLevel3X 11 24" xfId="56800"/>
    <cellStyle name="SAPBEXHLevel3X 11 25" xfId="56801"/>
    <cellStyle name="SAPBEXHLevel3X 11 26" xfId="56802"/>
    <cellStyle name="SAPBEXHLevel3X 11 27" xfId="56803"/>
    <cellStyle name="SAPBEXHLevel3X 11 28" xfId="56804"/>
    <cellStyle name="SAPBEXHLevel3X 11 29" xfId="56805"/>
    <cellStyle name="SAPBEXHLevel3X 11 3" xfId="56806"/>
    <cellStyle name="SAPBEXHLevel3X 11 30" xfId="56807"/>
    <cellStyle name="SAPBEXHLevel3X 11 4" xfId="56808"/>
    <cellStyle name="SAPBEXHLevel3X 11 5" xfId="56809"/>
    <cellStyle name="SAPBEXHLevel3X 11 6" xfId="56810"/>
    <cellStyle name="SAPBEXHLevel3X 11 7" xfId="56811"/>
    <cellStyle name="SAPBEXHLevel3X 11 8" xfId="56812"/>
    <cellStyle name="SAPBEXHLevel3X 11 9" xfId="56813"/>
    <cellStyle name="SAPBEXHLevel3X 12" xfId="56814"/>
    <cellStyle name="SAPBEXHLevel3X 12 10" xfId="56815"/>
    <cellStyle name="SAPBEXHLevel3X 12 11" xfId="56816"/>
    <cellStyle name="SAPBEXHLevel3X 12 12" xfId="56817"/>
    <cellStyle name="SAPBEXHLevel3X 12 13" xfId="56818"/>
    <cellStyle name="SAPBEXHLevel3X 12 14" xfId="56819"/>
    <cellStyle name="SAPBEXHLevel3X 12 15" xfId="56820"/>
    <cellStyle name="SAPBEXHLevel3X 12 16" xfId="56821"/>
    <cellStyle name="SAPBEXHLevel3X 12 17" xfId="56822"/>
    <cellStyle name="SAPBEXHLevel3X 12 18" xfId="56823"/>
    <cellStyle name="SAPBEXHLevel3X 12 19" xfId="56824"/>
    <cellStyle name="SAPBEXHLevel3X 12 2" xfId="56825"/>
    <cellStyle name="SAPBEXHLevel3X 12 2 10" xfId="56826"/>
    <cellStyle name="SAPBEXHLevel3X 12 2 11" xfId="56827"/>
    <cellStyle name="SAPBEXHLevel3X 12 2 12" xfId="56828"/>
    <cellStyle name="SAPBEXHLevel3X 12 2 13" xfId="56829"/>
    <cellStyle name="SAPBEXHLevel3X 12 2 14" xfId="56830"/>
    <cellStyle name="SAPBEXHLevel3X 12 2 15" xfId="56831"/>
    <cellStyle name="SAPBEXHLevel3X 12 2 16" xfId="56832"/>
    <cellStyle name="SAPBEXHLevel3X 12 2 17" xfId="56833"/>
    <cellStyle name="SAPBEXHLevel3X 12 2 18" xfId="56834"/>
    <cellStyle name="SAPBEXHLevel3X 12 2 19" xfId="56835"/>
    <cellStyle name="SAPBEXHLevel3X 12 2 2" xfId="56836"/>
    <cellStyle name="SAPBEXHLevel3X 12 2 20" xfId="56837"/>
    <cellStyle name="SAPBEXHLevel3X 12 2 21" xfId="56838"/>
    <cellStyle name="SAPBEXHLevel3X 12 2 22" xfId="56839"/>
    <cellStyle name="SAPBEXHLevel3X 12 2 23" xfId="56840"/>
    <cellStyle name="SAPBEXHLevel3X 12 2 24" xfId="56841"/>
    <cellStyle name="SAPBEXHLevel3X 12 2 25" xfId="56842"/>
    <cellStyle name="SAPBEXHLevel3X 12 2 26" xfId="56843"/>
    <cellStyle name="SAPBEXHLevel3X 12 2 27" xfId="56844"/>
    <cellStyle name="SAPBEXHLevel3X 12 2 28" xfId="56845"/>
    <cellStyle name="SAPBEXHLevel3X 12 2 29" xfId="56846"/>
    <cellStyle name="SAPBEXHLevel3X 12 2 3" xfId="56847"/>
    <cellStyle name="SAPBEXHLevel3X 12 2 4" xfId="56848"/>
    <cellStyle name="SAPBEXHLevel3X 12 2 5" xfId="56849"/>
    <cellStyle name="SAPBEXHLevel3X 12 2 6" xfId="56850"/>
    <cellStyle name="SAPBEXHLevel3X 12 2 7" xfId="56851"/>
    <cellStyle name="SAPBEXHLevel3X 12 2 8" xfId="56852"/>
    <cellStyle name="SAPBEXHLevel3X 12 2 9" xfId="56853"/>
    <cellStyle name="SAPBEXHLevel3X 12 20" xfId="56854"/>
    <cellStyle name="SAPBEXHLevel3X 12 21" xfId="56855"/>
    <cellStyle name="SAPBEXHLevel3X 12 22" xfId="56856"/>
    <cellStyle name="SAPBEXHLevel3X 12 23" xfId="56857"/>
    <cellStyle name="SAPBEXHLevel3X 12 24" xfId="56858"/>
    <cellStyle name="SAPBEXHLevel3X 12 25" xfId="56859"/>
    <cellStyle name="SAPBEXHLevel3X 12 26" xfId="56860"/>
    <cellStyle name="SAPBEXHLevel3X 12 27" xfId="56861"/>
    <cellStyle name="SAPBEXHLevel3X 12 28" xfId="56862"/>
    <cellStyle name="SAPBEXHLevel3X 12 29" xfId="56863"/>
    <cellStyle name="SAPBEXHLevel3X 12 3" xfId="56864"/>
    <cellStyle name="SAPBEXHLevel3X 12 30" xfId="56865"/>
    <cellStyle name="SAPBEXHLevel3X 12 4" xfId="56866"/>
    <cellStyle name="SAPBEXHLevel3X 12 5" xfId="56867"/>
    <cellStyle name="SAPBEXHLevel3X 12 6" xfId="56868"/>
    <cellStyle name="SAPBEXHLevel3X 12 7" xfId="56869"/>
    <cellStyle name="SAPBEXHLevel3X 12 8" xfId="56870"/>
    <cellStyle name="SAPBEXHLevel3X 12 9" xfId="56871"/>
    <cellStyle name="SAPBEXHLevel3X 13" xfId="56872"/>
    <cellStyle name="SAPBEXHLevel3X 13 10" xfId="56873"/>
    <cellStyle name="SAPBEXHLevel3X 13 11" xfId="56874"/>
    <cellStyle name="SAPBEXHLevel3X 13 12" xfId="56875"/>
    <cellStyle name="SAPBEXHLevel3X 13 13" xfId="56876"/>
    <cellStyle name="SAPBEXHLevel3X 13 14" xfId="56877"/>
    <cellStyle name="SAPBEXHLevel3X 13 15" xfId="56878"/>
    <cellStyle name="SAPBEXHLevel3X 13 16" xfId="56879"/>
    <cellStyle name="SAPBEXHLevel3X 13 17" xfId="56880"/>
    <cellStyle name="SAPBEXHLevel3X 13 18" xfId="56881"/>
    <cellStyle name="SAPBEXHLevel3X 13 19" xfId="56882"/>
    <cellStyle name="SAPBEXHLevel3X 13 2" xfId="56883"/>
    <cellStyle name="SAPBEXHLevel3X 13 2 10" xfId="56884"/>
    <cellStyle name="SAPBEXHLevel3X 13 2 11" xfId="56885"/>
    <cellStyle name="SAPBEXHLevel3X 13 2 12" xfId="56886"/>
    <cellStyle name="SAPBEXHLevel3X 13 2 13" xfId="56887"/>
    <cellStyle name="SAPBEXHLevel3X 13 2 14" xfId="56888"/>
    <cellStyle name="SAPBEXHLevel3X 13 2 15" xfId="56889"/>
    <cellStyle name="SAPBEXHLevel3X 13 2 16" xfId="56890"/>
    <cellStyle name="SAPBEXHLevel3X 13 2 17" xfId="56891"/>
    <cellStyle name="SAPBEXHLevel3X 13 2 18" xfId="56892"/>
    <cellStyle name="SAPBEXHLevel3X 13 2 19" xfId="56893"/>
    <cellStyle name="SAPBEXHLevel3X 13 2 2" xfId="56894"/>
    <cellStyle name="SAPBEXHLevel3X 13 2 20" xfId="56895"/>
    <cellStyle name="SAPBEXHLevel3X 13 2 21" xfId="56896"/>
    <cellStyle name="SAPBEXHLevel3X 13 2 22" xfId="56897"/>
    <cellStyle name="SAPBEXHLevel3X 13 2 23" xfId="56898"/>
    <cellStyle name="SAPBEXHLevel3X 13 2 24" xfId="56899"/>
    <cellStyle name="SAPBEXHLevel3X 13 2 25" xfId="56900"/>
    <cellStyle name="SAPBEXHLevel3X 13 2 26" xfId="56901"/>
    <cellStyle name="SAPBEXHLevel3X 13 2 27" xfId="56902"/>
    <cellStyle name="SAPBEXHLevel3X 13 2 28" xfId="56903"/>
    <cellStyle name="SAPBEXHLevel3X 13 2 29" xfId="56904"/>
    <cellStyle name="SAPBEXHLevel3X 13 2 3" xfId="56905"/>
    <cellStyle name="SAPBEXHLevel3X 13 2 4" xfId="56906"/>
    <cellStyle name="SAPBEXHLevel3X 13 2 5" xfId="56907"/>
    <cellStyle name="SAPBEXHLevel3X 13 2 6" xfId="56908"/>
    <cellStyle name="SAPBEXHLevel3X 13 2 7" xfId="56909"/>
    <cellStyle name="SAPBEXHLevel3X 13 2 8" xfId="56910"/>
    <cellStyle name="SAPBEXHLevel3X 13 2 9" xfId="56911"/>
    <cellStyle name="SAPBEXHLevel3X 13 20" xfId="56912"/>
    <cellStyle name="SAPBEXHLevel3X 13 21" xfId="56913"/>
    <cellStyle name="SAPBEXHLevel3X 13 22" xfId="56914"/>
    <cellStyle name="SAPBEXHLevel3X 13 23" xfId="56915"/>
    <cellStyle name="SAPBEXHLevel3X 13 24" xfId="56916"/>
    <cellStyle name="SAPBEXHLevel3X 13 25" xfId="56917"/>
    <cellStyle name="SAPBEXHLevel3X 13 26" xfId="56918"/>
    <cellStyle name="SAPBEXHLevel3X 13 27" xfId="56919"/>
    <cellStyle name="SAPBEXHLevel3X 13 28" xfId="56920"/>
    <cellStyle name="SAPBEXHLevel3X 13 29" xfId="56921"/>
    <cellStyle name="SAPBEXHLevel3X 13 3" xfId="56922"/>
    <cellStyle name="SAPBEXHLevel3X 13 30" xfId="56923"/>
    <cellStyle name="SAPBEXHLevel3X 13 4" xfId="56924"/>
    <cellStyle name="SAPBEXHLevel3X 13 5" xfId="56925"/>
    <cellStyle name="SAPBEXHLevel3X 13 6" xfId="56926"/>
    <cellStyle name="SAPBEXHLevel3X 13 7" xfId="56927"/>
    <cellStyle name="SAPBEXHLevel3X 13 8" xfId="56928"/>
    <cellStyle name="SAPBEXHLevel3X 13 9" xfId="56929"/>
    <cellStyle name="SAPBEXHLevel3X 14" xfId="56930"/>
    <cellStyle name="SAPBEXHLevel3X 14 10" xfId="56931"/>
    <cellStyle name="SAPBEXHLevel3X 14 11" xfId="56932"/>
    <cellStyle name="SAPBEXHLevel3X 14 12" xfId="56933"/>
    <cellStyle name="SAPBEXHLevel3X 14 13" xfId="56934"/>
    <cellStyle name="SAPBEXHLevel3X 14 14" xfId="56935"/>
    <cellStyle name="SAPBEXHLevel3X 14 15" xfId="56936"/>
    <cellStyle name="SAPBEXHLevel3X 14 16" xfId="56937"/>
    <cellStyle name="SAPBEXHLevel3X 14 17" xfId="56938"/>
    <cellStyle name="SAPBEXHLevel3X 14 18" xfId="56939"/>
    <cellStyle name="SAPBEXHLevel3X 14 19" xfId="56940"/>
    <cellStyle name="SAPBEXHLevel3X 14 2" xfId="56941"/>
    <cellStyle name="SAPBEXHLevel3X 14 2 10" xfId="56942"/>
    <cellStyle name="SAPBEXHLevel3X 14 2 11" xfId="56943"/>
    <cellStyle name="SAPBEXHLevel3X 14 2 12" xfId="56944"/>
    <cellStyle name="SAPBEXHLevel3X 14 2 13" xfId="56945"/>
    <cellStyle name="SAPBEXHLevel3X 14 2 14" xfId="56946"/>
    <cellStyle name="SAPBEXHLevel3X 14 2 15" xfId="56947"/>
    <cellStyle name="SAPBEXHLevel3X 14 2 16" xfId="56948"/>
    <cellStyle name="SAPBEXHLevel3X 14 2 17" xfId="56949"/>
    <cellStyle name="SAPBEXHLevel3X 14 2 18" xfId="56950"/>
    <cellStyle name="SAPBEXHLevel3X 14 2 19" xfId="56951"/>
    <cellStyle name="SAPBEXHLevel3X 14 2 2" xfId="56952"/>
    <cellStyle name="SAPBEXHLevel3X 14 2 20" xfId="56953"/>
    <cellStyle name="SAPBEXHLevel3X 14 2 21" xfId="56954"/>
    <cellStyle name="SAPBEXHLevel3X 14 2 22" xfId="56955"/>
    <cellStyle name="SAPBEXHLevel3X 14 2 23" xfId="56956"/>
    <cellStyle name="SAPBEXHLevel3X 14 2 24" xfId="56957"/>
    <cellStyle name="SAPBEXHLevel3X 14 2 25" xfId="56958"/>
    <cellStyle name="SAPBEXHLevel3X 14 2 26" xfId="56959"/>
    <cellStyle name="SAPBEXHLevel3X 14 2 27" xfId="56960"/>
    <cellStyle name="SAPBEXHLevel3X 14 2 28" xfId="56961"/>
    <cellStyle name="SAPBEXHLevel3X 14 2 29" xfId="56962"/>
    <cellStyle name="SAPBEXHLevel3X 14 2 3" xfId="56963"/>
    <cellStyle name="SAPBEXHLevel3X 14 2 4" xfId="56964"/>
    <cellStyle name="SAPBEXHLevel3X 14 2 5" xfId="56965"/>
    <cellStyle name="SAPBEXHLevel3X 14 2 6" xfId="56966"/>
    <cellStyle name="SAPBEXHLevel3X 14 2 7" xfId="56967"/>
    <cellStyle name="SAPBEXHLevel3X 14 2 8" xfId="56968"/>
    <cellStyle name="SAPBEXHLevel3X 14 2 9" xfId="56969"/>
    <cellStyle name="SAPBEXHLevel3X 14 20" xfId="56970"/>
    <cellStyle name="SAPBEXHLevel3X 14 21" xfId="56971"/>
    <cellStyle name="SAPBEXHLevel3X 14 22" xfId="56972"/>
    <cellStyle name="SAPBEXHLevel3X 14 23" xfId="56973"/>
    <cellStyle name="SAPBEXHLevel3X 14 24" xfId="56974"/>
    <cellStyle name="SAPBEXHLevel3X 14 25" xfId="56975"/>
    <cellStyle name="SAPBEXHLevel3X 14 26" xfId="56976"/>
    <cellStyle name="SAPBEXHLevel3X 14 27" xfId="56977"/>
    <cellStyle name="SAPBEXHLevel3X 14 28" xfId="56978"/>
    <cellStyle name="SAPBEXHLevel3X 14 29" xfId="56979"/>
    <cellStyle name="SAPBEXHLevel3X 14 3" xfId="56980"/>
    <cellStyle name="SAPBEXHLevel3X 14 30" xfId="56981"/>
    <cellStyle name="SAPBEXHLevel3X 14 4" xfId="56982"/>
    <cellStyle name="SAPBEXHLevel3X 14 5" xfId="56983"/>
    <cellStyle name="SAPBEXHLevel3X 14 6" xfId="56984"/>
    <cellStyle name="SAPBEXHLevel3X 14 7" xfId="56985"/>
    <cellStyle name="SAPBEXHLevel3X 14 8" xfId="56986"/>
    <cellStyle name="SAPBEXHLevel3X 14 9" xfId="56987"/>
    <cellStyle name="SAPBEXHLevel3X 15" xfId="56988"/>
    <cellStyle name="SAPBEXHLevel3X 15 10" xfId="56989"/>
    <cellStyle name="SAPBEXHLevel3X 15 11" xfId="56990"/>
    <cellStyle name="SAPBEXHLevel3X 15 12" xfId="56991"/>
    <cellStyle name="SAPBEXHLevel3X 15 13" xfId="56992"/>
    <cellStyle name="SAPBEXHLevel3X 15 14" xfId="56993"/>
    <cellStyle name="SAPBEXHLevel3X 15 15" xfId="56994"/>
    <cellStyle name="SAPBEXHLevel3X 15 16" xfId="56995"/>
    <cellStyle name="SAPBEXHLevel3X 15 17" xfId="56996"/>
    <cellStyle name="SAPBEXHLevel3X 15 18" xfId="56997"/>
    <cellStyle name="SAPBEXHLevel3X 15 19" xfId="56998"/>
    <cellStyle name="SAPBEXHLevel3X 15 2" xfId="56999"/>
    <cellStyle name="SAPBEXHLevel3X 15 2 10" xfId="57000"/>
    <cellStyle name="SAPBEXHLevel3X 15 2 11" xfId="57001"/>
    <cellStyle name="SAPBEXHLevel3X 15 2 12" xfId="57002"/>
    <cellStyle name="SAPBEXHLevel3X 15 2 13" xfId="57003"/>
    <cellStyle name="SAPBEXHLevel3X 15 2 14" xfId="57004"/>
    <cellStyle name="SAPBEXHLevel3X 15 2 15" xfId="57005"/>
    <cellStyle name="SAPBEXHLevel3X 15 2 16" xfId="57006"/>
    <cellStyle name="SAPBEXHLevel3X 15 2 17" xfId="57007"/>
    <cellStyle name="SAPBEXHLevel3X 15 2 18" xfId="57008"/>
    <cellStyle name="SAPBEXHLevel3X 15 2 19" xfId="57009"/>
    <cellStyle name="SAPBEXHLevel3X 15 2 2" xfId="57010"/>
    <cellStyle name="SAPBEXHLevel3X 15 2 20" xfId="57011"/>
    <cellStyle name="SAPBEXHLevel3X 15 2 21" xfId="57012"/>
    <cellStyle name="SAPBEXHLevel3X 15 2 22" xfId="57013"/>
    <cellStyle name="SAPBEXHLevel3X 15 2 23" xfId="57014"/>
    <cellStyle name="SAPBEXHLevel3X 15 2 24" xfId="57015"/>
    <cellStyle name="SAPBEXHLevel3X 15 2 25" xfId="57016"/>
    <cellStyle name="SAPBEXHLevel3X 15 2 26" xfId="57017"/>
    <cellStyle name="SAPBEXHLevel3X 15 2 27" xfId="57018"/>
    <cellStyle name="SAPBEXHLevel3X 15 2 28" xfId="57019"/>
    <cellStyle name="SAPBEXHLevel3X 15 2 29" xfId="57020"/>
    <cellStyle name="SAPBEXHLevel3X 15 2 3" xfId="57021"/>
    <cellStyle name="SAPBEXHLevel3X 15 2 4" xfId="57022"/>
    <cellStyle name="SAPBEXHLevel3X 15 2 5" xfId="57023"/>
    <cellStyle name="SAPBEXHLevel3X 15 2 6" xfId="57024"/>
    <cellStyle name="SAPBEXHLevel3X 15 2 7" xfId="57025"/>
    <cellStyle name="SAPBEXHLevel3X 15 2 8" xfId="57026"/>
    <cellStyle name="SAPBEXHLevel3X 15 2 9" xfId="57027"/>
    <cellStyle name="SAPBEXHLevel3X 15 20" xfId="57028"/>
    <cellStyle name="SAPBEXHLevel3X 15 21" xfId="57029"/>
    <cellStyle name="SAPBEXHLevel3X 15 22" xfId="57030"/>
    <cellStyle name="SAPBEXHLevel3X 15 23" xfId="57031"/>
    <cellStyle name="SAPBEXHLevel3X 15 24" xfId="57032"/>
    <cellStyle name="SAPBEXHLevel3X 15 25" xfId="57033"/>
    <cellStyle name="SAPBEXHLevel3X 15 26" xfId="57034"/>
    <cellStyle name="SAPBEXHLevel3X 15 27" xfId="57035"/>
    <cellStyle name="SAPBEXHLevel3X 15 28" xfId="57036"/>
    <cellStyle name="SAPBEXHLevel3X 15 29" xfId="57037"/>
    <cellStyle name="SAPBEXHLevel3X 15 3" xfId="57038"/>
    <cellStyle name="SAPBEXHLevel3X 15 30" xfId="57039"/>
    <cellStyle name="SAPBEXHLevel3X 15 4" xfId="57040"/>
    <cellStyle name="SAPBEXHLevel3X 15 5" xfId="57041"/>
    <cellStyle name="SAPBEXHLevel3X 15 6" xfId="57042"/>
    <cellStyle name="SAPBEXHLevel3X 15 7" xfId="57043"/>
    <cellStyle name="SAPBEXHLevel3X 15 8" xfId="57044"/>
    <cellStyle name="SAPBEXHLevel3X 15 9" xfId="57045"/>
    <cellStyle name="SAPBEXHLevel3X 16" xfId="57046"/>
    <cellStyle name="SAPBEXHLevel3X 16 10" xfId="57047"/>
    <cellStyle name="SAPBEXHLevel3X 16 11" xfId="57048"/>
    <cellStyle name="SAPBEXHLevel3X 16 12" xfId="57049"/>
    <cellStyle name="SAPBEXHLevel3X 16 13" xfId="57050"/>
    <cellStyle name="SAPBEXHLevel3X 16 14" xfId="57051"/>
    <cellStyle name="SAPBEXHLevel3X 16 15" xfId="57052"/>
    <cellStyle name="SAPBEXHLevel3X 16 16" xfId="57053"/>
    <cellStyle name="SAPBEXHLevel3X 16 17" xfId="57054"/>
    <cellStyle name="SAPBEXHLevel3X 16 18" xfId="57055"/>
    <cellStyle name="SAPBEXHLevel3X 16 19" xfId="57056"/>
    <cellStyle name="SAPBEXHLevel3X 16 2" xfId="57057"/>
    <cellStyle name="SAPBEXHLevel3X 16 2 10" xfId="57058"/>
    <cellStyle name="SAPBEXHLevel3X 16 2 11" xfId="57059"/>
    <cellStyle name="SAPBEXHLevel3X 16 2 12" xfId="57060"/>
    <cellStyle name="SAPBEXHLevel3X 16 2 13" xfId="57061"/>
    <cellStyle name="SAPBEXHLevel3X 16 2 14" xfId="57062"/>
    <cellStyle name="SAPBEXHLevel3X 16 2 15" xfId="57063"/>
    <cellStyle name="SAPBEXHLevel3X 16 2 16" xfId="57064"/>
    <cellStyle name="SAPBEXHLevel3X 16 2 17" xfId="57065"/>
    <cellStyle name="SAPBEXHLevel3X 16 2 18" xfId="57066"/>
    <cellStyle name="SAPBEXHLevel3X 16 2 19" xfId="57067"/>
    <cellStyle name="SAPBEXHLevel3X 16 2 2" xfId="57068"/>
    <cellStyle name="SAPBEXHLevel3X 16 2 20" xfId="57069"/>
    <cellStyle name="SAPBEXHLevel3X 16 2 21" xfId="57070"/>
    <cellStyle name="SAPBEXHLevel3X 16 2 22" xfId="57071"/>
    <cellStyle name="SAPBEXHLevel3X 16 2 23" xfId="57072"/>
    <cellStyle name="SAPBEXHLevel3X 16 2 24" xfId="57073"/>
    <cellStyle name="SAPBEXHLevel3X 16 2 25" xfId="57074"/>
    <cellStyle name="SAPBEXHLevel3X 16 2 26" xfId="57075"/>
    <cellStyle name="SAPBEXHLevel3X 16 2 27" xfId="57076"/>
    <cellStyle name="SAPBEXHLevel3X 16 2 28" xfId="57077"/>
    <cellStyle name="SAPBEXHLevel3X 16 2 29" xfId="57078"/>
    <cellStyle name="SAPBEXHLevel3X 16 2 3" xfId="57079"/>
    <cellStyle name="SAPBEXHLevel3X 16 2 4" xfId="57080"/>
    <cellStyle name="SAPBEXHLevel3X 16 2 5" xfId="57081"/>
    <cellStyle name="SAPBEXHLevel3X 16 2 6" xfId="57082"/>
    <cellStyle name="SAPBEXHLevel3X 16 2 7" xfId="57083"/>
    <cellStyle name="SAPBEXHLevel3X 16 2 8" xfId="57084"/>
    <cellStyle name="SAPBEXHLevel3X 16 2 9" xfId="57085"/>
    <cellStyle name="SAPBEXHLevel3X 16 20" xfId="57086"/>
    <cellStyle name="SAPBEXHLevel3X 16 21" xfId="57087"/>
    <cellStyle name="SAPBEXHLevel3X 16 22" xfId="57088"/>
    <cellStyle name="SAPBEXHLevel3X 16 23" xfId="57089"/>
    <cellStyle name="SAPBEXHLevel3X 16 24" xfId="57090"/>
    <cellStyle name="SAPBEXHLevel3X 16 25" xfId="57091"/>
    <cellStyle name="SAPBEXHLevel3X 16 26" xfId="57092"/>
    <cellStyle name="SAPBEXHLevel3X 16 27" xfId="57093"/>
    <cellStyle name="SAPBEXHLevel3X 16 28" xfId="57094"/>
    <cellStyle name="SAPBEXHLevel3X 16 29" xfId="57095"/>
    <cellStyle name="SAPBEXHLevel3X 16 3" xfId="57096"/>
    <cellStyle name="SAPBEXHLevel3X 16 30" xfId="57097"/>
    <cellStyle name="SAPBEXHLevel3X 16 4" xfId="57098"/>
    <cellStyle name="SAPBEXHLevel3X 16 5" xfId="57099"/>
    <cellStyle name="SAPBEXHLevel3X 16 6" xfId="57100"/>
    <cellStyle name="SAPBEXHLevel3X 16 7" xfId="57101"/>
    <cellStyle name="SAPBEXHLevel3X 16 8" xfId="57102"/>
    <cellStyle name="SAPBEXHLevel3X 16 9" xfId="57103"/>
    <cellStyle name="SAPBEXHLevel3X 17" xfId="57104"/>
    <cellStyle name="SAPBEXHLevel3X 17 10" xfId="57105"/>
    <cellStyle name="SAPBEXHLevel3X 17 11" xfId="57106"/>
    <cellStyle name="SAPBEXHLevel3X 17 12" xfId="57107"/>
    <cellStyle name="SAPBEXHLevel3X 17 13" xfId="57108"/>
    <cellStyle name="SAPBEXHLevel3X 17 14" xfId="57109"/>
    <cellStyle name="SAPBEXHLevel3X 17 15" xfId="57110"/>
    <cellStyle name="SAPBEXHLevel3X 17 16" xfId="57111"/>
    <cellStyle name="SAPBEXHLevel3X 17 17" xfId="57112"/>
    <cellStyle name="SAPBEXHLevel3X 17 18" xfId="57113"/>
    <cellStyle name="SAPBEXHLevel3X 17 19" xfId="57114"/>
    <cellStyle name="SAPBEXHLevel3X 17 2" xfId="57115"/>
    <cellStyle name="SAPBEXHLevel3X 17 2 10" xfId="57116"/>
    <cellStyle name="SAPBEXHLevel3X 17 2 11" xfId="57117"/>
    <cellStyle name="SAPBEXHLevel3X 17 2 12" xfId="57118"/>
    <cellStyle name="SAPBEXHLevel3X 17 2 13" xfId="57119"/>
    <cellStyle name="SAPBEXHLevel3X 17 2 14" xfId="57120"/>
    <cellStyle name="SAPBEXHLevel3X 17 2 15" xfId="57121"/>
    <cellStyle name="SAPBEXHLevel3X 17 2 16" xfId="57122"/>
    <cellStyle name="SAPBEXHLevel3X 17 2 17" xfId="57123"/>
    <cellStyle name="SAPBEXHLevel3X 17 2 18" xfId="57124"/>
    <cellStyle name="SAPBEXHLevel3X 17 2 19" xfId="57125"/>
    <cellStyle name="SAPBEXHLevel3X 17 2 2" xfId="57126"/>
    <cellStyle name="SAPBEXHLevel3X 17 2 20" xfId="57127"/>
    <cellStyle name="SAPBEXHLevel3X 17 2 21" xfId="57128"/>
    <cellStyle name="SAPBEXHLevel3X 17 2 22" xfId="57129"/>
    <cellStyle name="SAPBEXHLevel3X 17 2 23" xfId="57130"/>
    <cellStyle name="SAPBEXHLevel3X 17 2 24" xfId="57131"/>
    <cellStyle name="SAPBEXHLevel3X 17 2 25" xfId="57132"/>
    <cellStyle name="SAPBEXHLevel3X 17 2 26" xfId="57133"/>
    <cellStyle name="SAPBEXHLevel3X 17 2 27" xfId="57134"/>
    <cellStyle name="SAPBEXHLevel3X 17 2 28" xfId="57135"/>
    <cellStyle name="SAPBEXHLevel3X 17 2 29" xfId="57136"/>
    <cellStyle name="SAPBEXHLevel3X 17 2 3" xfId="57137"/>
    <cellStyle name="SAPBEXHLevel3X 17 2 4" xfId="57138"/>
    <cellStyle name="SAPBEXHLevel3X 17 2 5" xfId="57139"/>
    <cellStyle name="SAPBEXHLevel3X 17 2 6" xfId="57140"/>
    <cellStyle name="SAPBEXHLevel3X 17 2 7" xfId="57141"/>
    <cellStyle name="SAPBEXHLevel3X 17 2 8" xfId="57142"/>
    <cellStyle name="SAPBEXHLevel3X 17 2 9" xfId="57143"/>
    <cellStyle name="SAPBEXHLevel3X 17 20" xfId="57144"/>
    <cellStyle name="SAPBEXHLevel3X 17 21" xfId="57145"/>
    <cellStyle name="SAPBEXHLevel3X 17 22" xfId="57146"/>
    <cellStyle name="SAPBEXHLevel3X 17 23" xfId="57147"/>
    <cellStyle name="SAPBEXHLevel3X 17 24" xfId="57148"/>
    <cellStyle name="SAPBEXHLevel3X 17 25" xfId="57149"/>
    <cellStyle name="SAPBEXHLevel3X 17 26" xfId="57150"/>
    <cellStyle name="SAPBEXHLevel3X 17 27" xfId="57151"/>
    <cellStyle name="SAPBEXHLevel3X 17 28" xfId="57152"/>
    <cellStyle name="SAPBEXHLevel3X 17 29" xfId="57153"/>
    <cellStyle name="SAPBEXHLevel3X 17 3" xfId="57154"/>
    <cellStyle name="SAPBEXHLevel3X 17 30" xfId="57155"/>
    <cellStyle name="SAPBEXHLevel3X 17 4" xfId="57156"/>
    <cellStyle name="SAPBEXHLevel3X 17 5" xfId="57157"/>
    <cellStyle name="SAPBEXHLevel3X 17 6" xfId="57158"/>
    <cellStyle name="SAPBEXHLevel3X 17 7" xfId="57159"/>
    <cellStyle name="SAPBEXHLevel3X 17 8" xfId="57160"/>
    <cellStyle name="SAPBEXHLevel3X 17 9" xfId="57161"/>
    <cellStyle name="SAPBEXHLevel3X 18" xfId="57162"/>
    <cellStyle name="SAPBEXHLevel3X 18 10" xfId="57163"/>
    <cellStyle name="SAPBEXHLevel3X 18 11" xfId="57164"/>
    <cellStyle name="SAPBEXHLevel3X 18 12" xfId="57165"/>
    <cellStyle name="SAPBEXHLevel3X 18 13" xfId="57166"/>
    <cellStyle name="SAPBEXHLevel3X 18 14" xfId="57167"/>
    <cellStyle name="SAPBEXHLevel3X 18 15" xfId="57168"/>
    <cellStyle name="SAPBEXHLevel3X 18 16" xfId="57169"/>
    <cellStyle name="SAPBEXHLevel3X 18 17" xfId="57170"/>
    <cellStyle name="SAPBEXHLevel3X 18 18" xfId="57171"/>
    <cellStyle name="SAPBEXHLevel3X 18 19" xfId="57172"/>
    <cellStyle name="SAPBEXHLevel3X 18 2" xfId="57173"/>
    <cellStyle name="SAPBEXHLevel3X 18 20" xfId="57174"/>
    <cellStyle name="SAPBEXHLevel3X 18 21" xfId="57175"/>
    <cellStyle name="SAPBEXHLevel3X 18 22" xfId="57176"/>
    <cellStyle name="SAPBEXHLevel3X 18 23" xfId="57177"/>
    <cellStyle name="SAPBEXHLevel3X 18 24" xfId="57178"/>
    <cellStyle name="SAPBEXHLevel3X 18 25" xfId="57179"/>
    <cellStyle name="SAPBEXHLevel3X 18 26" xfId="57180"/>
    <cellStyle name="SAPBEXHLevel3X 18 27" xfId="57181"/>
    <cellStyle name="SAPBEXHLevel3X 18 28" xfId="57182"/>
    <cellStyle name="SAPBEXHLevel3X 18 29" xfId="57183"/>
    <cellStyle name="SAPBEXHLevel3X 18 3" xfId="57184"/>
    <cellStyle name="SAPBEXHLevel3X 18 4" xfId="57185"/>
    <cellStyle name="SAPBEXHLevel3X 18 5" xfId="57186"/>
    <cellStyle name="SAPBEXHLevel3X 18 6" xfId="57187"/>
    <cellStyle name="SAPBEXHLevel3X 18 7" xfId="57188"/>
    <cellStyle name="SAPBEXHLevel3X 18 8" xfId="57189"/>
    <cellStyle name="SAPBEXHLevel3X 18 9" xfId="57190"/>
    <cellStyle name="SAPBEXHLevel3X 19" xfId="57191"/>
    <cellStyle name="SAPBEXHLevel3X 19 10" xfId="57192"/>
    <cellStyle name="SAPBEXHLevel3X 19 11" xfId="57193"/>
    <cellStyle name="SAPBEXHLevel3X 19 12" xfId="57194"/>
    <cellStyle name="SAPBEXHLevel3X 19 13" xfId="57195"/>
    <cellStyle name="SAPBEXHLevel3X 19 14" xfId="57196"/>
    <cellStyle name="SAPBEXHLevel3X 19 15" xfId="57197"/>
    <cellStyle name="SAPBEXHLevel3X 19 16" xfId="57198"/>
    <cellStyle name="SAPBEXHLevel3X 19 17" xfId="57199"/>
    <cellStyle name="SAPBEXHLevel3X 19 18" xfId="57200"/>
    <cellStyle name="SAPBEXHLevel3X 19 19" xfId="57201"/>
    <cellStyle name="SAPBEXHLevel3X 19 2" xfId="57202"/>
    <cellStyle name="SAPBEXHLevel3X 19 20" xfId="57203"/>
    <cellStyle name="SAPBEXHLevel3X 19 21" xfId="57204"/>
    <cellStyle name="SAPBEXHLevel3X 19 22" xfId="57205"/>
    <cellStyle name="SAPBEXHLevel3X 19 23" xfId="57206"/>
    <cellStyle name="SAPBEXHLevel3X 19 24" xfId="57207"/>
    <cellStyle name="SAPBEXHLevel3X 19 25" xfId="57208"/>
    <cellStyle name="SAPBEXHLevel3X 19 26" xfId="57209"/>
    <cellStyle name="SAPBEXHLevel3X 19 27" xfId="57210"/>
    <cellStyle name="SAPBEXHLevel3X 19 28" xfId="57211"/>
    <cellStyle name="SAPBEXHLevel3X 19 29" xfId="57212"/>
    <cellStyle name="SAPBEXHLevel3X 19 3" xfId="57213"/>
    <cellStyle name="SAPBEXHLevel3X 19 4" xfId="57214"/>
    <cellStyle name="SAPBEXHLevel3X 19 5" xfId="57215"/>
    <cellStyle name="SAPBEXHLevel3X 19 6" xfId="57216"/>
    <cellStyle name="SAPBEXHLevel3X 19 7" xfId="57217"/>
    <cellStyle name="SAPBEXHLevel3X 19 8" xfId="57218"/>
    <cellStyle name="SAPBEXHLevel3X 19 9" xfId="57219"/>
    <cellStyle name="SAPBEXHLevel3X 2" xfId="57220"/>
    <cellStyle name="SAPBEXHLevel3X 2 10" xfId="57221"/>
    <cellStyle name="SAPBEXHLevel3X 2 11" xfId="57222"/>
    <cellStyle name="SAPBEXHLevel3X 2 12" xfId="57223"/>
    <cellStyle name="SAPBEXHLevel3X 2 13" xfId="57224"/>
    <cellStyle name="SAPBEXHLevel3X 2 14" xfId="57225"/>
    <cellStyle name="SAPBEXHLevel3X 2 15" xfId="57226"/>
    <cellStyle name="SAPBEXHLevel3X 2 16" xfId="57227"/>
    <cellStyle name="SAPBEXHLevel3X 2 17" xfId="57228"/>
    <cellStyle name="SAPBEXHLevel3X 2 18" xfId="57229"/>
    <cellStyle name="SAPBEXHLevel3X 2 19" xfId="57230"/>
    <cellStyle name="SAPBEXHLevel3X 2 2" xfId="57231"/>
    <cellStyle name="SAPBEXHLevel3X 2 2 10" xfId="57232"/>
    <cellStyle name="SAPBEXHLevel3X 2 2 11" xfId="57233"/>
    <cellStyle name="SAPBEXHLevel3X 2 2 12" xfId="57234"/>
    <cellStyle name="SAPBEXHLevel3X 2 2 13" xfId="57235"/>
    <cellStyle name="SAPBEXHLevel3X 2 2 14" xfId="57236"/>
    <cellStyle name="SAPBEXHLevel3X 2 2 15" xfId="57237"/>
    <cellStyle name="SAPBEXHLevel3X 2 2 16" xfId="57238"/>
    <cellStyle name="SAPBEXHLevel3X 2 2 17" xfId="57239"/>
    <cellStyle name="SAPBEXHLevel3X 2 2 18" xfId="57240"/>
    <cellStyle name="SAPBEXHLevel3X 2 2 19" xfId="57241"/>
    <cellStyle name="SAPBEXHLevel3X 2 2 2" xfId="57242"/>
    <cellStyle name="SAPBEXHLevel3X 2 2 2 10" xfId="57243"/>
    <cellStyle name="SAPBEXHLevel3X 2 2 2 11" xfId="57244"/>
    <cellStyle name="SAPBEXHLevel3X 2 2 2 12" xfId="57245"/>
    <cellStyle name="SAPBEXHLevel3X 2 2 2 13" xfId="57246"/>
    <cellStyle name="SAPBEXHLevel3X 2 2 2 14" xfId="57247"/>
    <cellStyle name="SAPBEXHLevel3X 2 2 2 15" xfId="57248"/>
    <cellStyle name="SAPBEXHLevel3X 2 2 2 16" xfId="57249"/>
    <cellStyle name="SAPBEXHLevel3X 2 2 2 17" xfId="57250"/>
    <cellStyle name="SAPBEXHLevel3X 2 2 2 18" xfId="57251"/>
    <cellStyle name="SAPBEXHLevel3X 2 2 2 19" xfId="57252"/>
    <cellStyle name="SAPBEXHLevel3X 2 2 2 2" xfId="57253"/>
    <cellStyle name="SAPBEXHLevel3X 2 2 2 20" xfId="57254"/>
    <cellStyle name="SAPBEXHLevel3X 2 2 2 21" xfId="57255"/>
    <cellStyle name="SAPBEXHLevel3X 2 2 2 22" xfId="57256"/>
    <cellStyle name="SAPBEXHLevel3X 2 2 2 23" xfId="57257"/>
    <cellStyle name="SAPBEXHLevel3X 2 2 2 24" xfId="57258"/>
    <cellStyle name="SAPBEXHLevel3X 2 2 2 25" xfId="57259"/>
    <cellStyle name="SAPBEXHLevel3X 2 2 2 26" xfId="57260"/>
    <cellStyle name="SAPBEXHLevel3X 2 2 2 27" xfId="57261"/>
    <cellStyle name="SAPBEXHLevel3X 2 2 2 28" xfId="57262"/>
    <cellStyle name="SAPBEXHLevel3X 2 2 2 29" xfId="57263"/>
    <cellStyle name="SAPBEXHLevel3X 2 2 2 3" xfId="57264"/>
    <cellStyle name="SAPBEXHLevel3X 2 2 2 4" xfId="57265"/>
    <cellStyle name="SAPBEXHLevel3X 2 2 2 5" xfId="57266"/>
    <cellStyle name="SAPBEXHLevel3X 2 2 2 6" xfId="57267"/>
    <cellStyle name="SAPBEXHLevel3X 2 2 2 7" xfId="57268"/>
    <cellStyle name="SAPBEXHLevel3X 2 2 2 8" xfId="57269"/>
    <cellStyle name="SAPBEXHLevel3X 2 2 2 9" xfId="57270"/>
    <cellStyle name="SAPBEXHLevel3X 2 2 20" xfId="57271"/>
    <cellStyle name="SAPBEXHLevel3X 2 2 21" xfId="57272"/>
    <cellStyle name="SAPBEXHLevel3X 2 2 22" xfId="57273"/>
    <cellStyle name="SAPBEXHLevel3X 2 2 23" xfId="57274"/>
    <cellStyle name="SAPBEXHLevel3X 2 2 24" xfId="57275"/>
    <cellStyle name="SAPBEXHLevel3X 2 2 25" xfId="57276"/>
    <cellStyle name="SAPBEXHLevel3X 2 2 26" xfId="57277"/>
    <cellStyle name="SAPBEXHLevel3X 2 2 27" xfId="57278"/>
    <cellStyle name="SAPBEXHLevel3X 2 2 28" xfId="57279"/>
    <cellStyle name="SAPBEXHLevel3X 2 2 29" xfId="57280"/>
    <cellStyle name="SAPBEXHLevel3X 2 2 3" xfId="57281"/>
    <cellStyle name="SAPBEXHLevel3X 2 2 30" xfId="57282"/>
    <cellStyle name="SAPBEXHLevel3X 2 2 4" xfId="57283"/>
    <cellStyle name="SAPBEXHLevel3X 2 2 5" xfId="57284"/>
    <cellStyle name="SAPBEXHLevel3X 2 2 6" xfId="57285"/>
    <cellStyle name="SAPBEXHLevel3X 2 2 7" xfId="57286"/>
    <cellStyle name="SAPBEXHLevel3X 2 2 8" xfId="57287"/>
    <cellStyle name="SAPBEXHLevel3X 2 2 9" xfId="57288"/>
    <cellStyle name="SAPBEXHLevel3X 2 20" xfId="57289"/>
    <cellStyle name="SAPBEXHLevel3X 2 21" xfId="57290"/>
    <cellStyle name="SAPBEXHLevel3X 2 22" xfId="57291"/>
    <cellStyle name="SAPBEXHLevel3X 2 23" xfId="57292"/>
    <cellStyle name="SAPBEXHLevel3X 2 24" xfId="57293"/>
    <cellStyle name="SAPBEXHLevel3X 2 25" xfId="57294"/>
    <cellStyle name="SAPBEXHLevel3X 2 26" xfId="57295"/>
    <cellStyle name="SAPBEXHLevel3X 2 27" xfId="57296"/>
    <cellStyle name="SAPBEXHLevel3X 2 28" xfId="57297"/>
    <cellStyle name="SAPBEXHLevel3X 2 29" xfId="57298"/>
    <cellStyle name="SAPBEXHLevel3X 2 3" xfId="57299"/>
    <cellStyle name="SAPBEXHLevel3X 2 3 10" xfId="57300"/>
    <cellStyle name="SAPBEXHLevel3X 2 3 11" xfId="57301"/>
    <cellStyle name="SAPBEXHLevel3X 2 3 12" xfId="57302"/>
    <cellStyle name="SAPBEXHLevel3X 2 3 13" xfId="57303"/>
    <cellStyle name="SAPBEXHLevel3X 2 3 14" xfId="57304"/>
    <cellStyle name="SAPBEXHLevel3X 2 3 15" xfId="57305"/>
    <cellStyle name="SAPBEXHLevel3X 2 3 16" xfId="57306"/>
    <cellStyle name="SAPBEXHLevel3X 2 3 17" xfId="57307"/>
    <cellStyle name="SAPBEXHLevel3X 2 3 18" xfId="57308"/>
    <cellStyle name="SAPBEXHLevel3X 2 3 19" xfId="57309"/>
    <cellStyle name="SAPBEXHLevel3X 2 3 2" xfId="57310"/>
    <cellStyle name="SAPBEXHLevel3X 2 3 20" xfId="57311"/>
    <cellStyle name="SAPBEXHLevel3X 2 3 21" xfId="57312"/>
    <cellStyle name="SAPBEXHLevel3X 2 3 22" xfId="57313"/>
    <cellStyle name="SAPBEXHLevel3X 2 3 23" xfId="57314"/>
    <cellStyle name="SAPBEXHLevel3X 2 3 24" xfId="57315"/>
    <cellStyle name="SAPBEXHLevel3X 2 3 25" xfId="57316"/>
    <cellStyle name="SAPBEXHLevel3X 2 3 26" xfId="57317"/>
    <cellStyle name="SAPBEXHLevel3X 2 3 27" xfId="57318"/>
    <cellStyle name="SAPBEXHLevel3X 2 3 28" xfId="57319"/>
    <cellStyle name="SAPBEXHLevel3X 2 3 29" xfId="57320"/>
    <cellStyle name="SAPBEXHLevel3X 2 3 3" xfId="57321"/>
    <cellStyle name="SAPBEXHLevel3X 2 3 4" xfId="57322"/>
    <cellStyle name="SAPBEXHLevel3X 2 3 5" xfId="57323"/>
    <cellStyle name="SAPBEXHLevel3X 2 3 6" xfId="57324"/>
    <cellStyle name="SAPBEXHLevel3X 2 3 7" xfId="57325"/>
    <cellStyle name="SAPBEXHLevel3X 2 3 8" xfId="57326"/>
    <cellStyle name="SAPBEXHLevel3X 2 3 9" xfId="57327"/>
    <cellStyle name="SAPBEXHLevel3X 2 30" xfId="57328"/>
    <cellStyle name="SAPBEXHLevel3X 2 31" xfId="57329"/>
    <cellStyle name="SAPBEXHLevel3X 2 4" xfId="57330"/>
    <cellStyle name="SAPBEXHLevel3X 2 5" xfId="57331"/>
    <cellStyle name="SAPBEXHLevel3X 2 6" xfId="57332"/>
    <cellStyle name="SAPBEXHLevel3X 2 7" xfId="57333"/>
    <cellStyle name="SAPBEXHLevel3X 2 8" xfId="57334"/>
    <cellStyle name="SAPBEXHLevel3X 2 9" xfId="57335"/>
    <cellStyle name="SAPBEXHLevel3X 20" xfId="57336"/>
    <cellStyle name="SAPBEXHLevel3X 20 10" xfId="57337"/>
    <cellStyle name="SAPBEXHLevel3X 20 11" xfId="57338"/>
    <cellStyle name="SAPBEXHLevel3X 20 12" xfId="57339"/>
    <cellStyle name="SAPBEXHLevel3X 20 13" xfId="57340"/>
    <cellStyle name="SAPBEXHLevel3X 20 14" xfId="57341"/>
    <cellStyle name="SAPBEXHLevel3X 20 15" xfId="57342"/>
    <cellStyle name="SAPBEXHLevel3X 20 16" xfId="57343"/>
    <cellStyle name="SAPBEXHLevel3X 20 17" xfId="57344"/>
    <cellStyle name="SAPBEXHLevel3X 20 18" xfId="57345"/>
    <cellStyle name="SAPBEXHLevel3X 20 19" xfId="57346"/>
    <cellStyle name="SAPBEXHLevel3X 20 2" xfId="57347"/>
    <cellStyle name="SAPBEXHLevel3X 20 20" xfId="57348"/>
    <cellStyle name="SAPBEXHLevel3X 20 21" xfId="57349"/>
    <cellStyle name="SAPBEXHLevel3X 20 22" xfId="57350"/>
    <cellStyle name="SAPBEXHLevel3X 20 23" xfId="57351"/>
    <cellStyle name="SAPBEXHLevel3X 20 24" xfId="57352"/>
    <cellStyle name="SAPBEXHLevel3X 20 25" xfId="57353"/>
    <cellStyle name="SAPBEXHLevel3X 20 26" xfId="57354"/>
    <cellStyle name="SAPBEXHLevel3X 20 27" xfId="57355"/>
    <cellStyle name="SAPBEXHLevel3X 20 28" xfId="57356"/>
    <cellStyle name="SAPBEXHLevel3X 20 29" xfId="57357"/>
    <cellStyle name="SAPBEXHLevel3X 20 3" xfId="57358"/>
    <cellStyle name="SAPBEXHLevel3X 20 4" xfId="57359"/>
    <cellStyle name="SAPBEXHLevel3X 20 5" xfId="57360"/>
    <cellStyle name="SAPBEXHLevel3X 20 6" xfId="57361"/>
    <cellStyle name="SAPBEXHLevel3X 20 7" xfId="57362"/>
    <cellStyle name="SAPBEXHLevel3X 20 8" xfId="57363"/>
    <cellStyle name="SAPBEXHLevel3X 20 9" xfId="57364"/>
    <cellStyle name="SAPBEXHLevel3X 21" xfId="57365"/>
    <cellStyle name="SAPBEXHLevel3X 21 10" xfId="57366"/>
    <cellStyle name="SAPBEXHLevel3X 21 11" xfId="57367"/>
    <cellStyle name="SAPBEXHLevel3X 21 12" xfId="57368"/>
    <cellStyle name="SAPBEXHLevel3X 21 13" xfId="57369"/>
    <cellStyle name="SAPBEXHLevel3X 21 14" xfId="57370"/>
    <cellStyle name="SAPBEXHLevel3X 21 15" xfId="57371"/>
    <cellStyle name="SAPBEXHLevel3X 21 16" xfId="57372"/>
    <cellStyle name="SAPBEXHLevel3X 21 17" xfId="57373"/>
    <cellStyle name="SAPBEXHLevel3X 21 18" xfId="57374"/>
    <cellStyle name="SAPBEXHLevel3X 21 19" xfId="57375"/>
    <cellStyle name="SAPBEXHLevel3X 21 2" xfId="57376"/>
    <cellStyle name="SAPBEXHLevel3X 21 20" xfId="57377"/>
    <cellStyle name="SAPBEXHLevel3X 21 21" xfId="57378"/>
    <cellStyle name="SAPBEXHLevel3X 21 22" xfId="57379"/>
    <cellStyle name="SAPBEXHLevel3X 21 23" xfId="57380"/>
    <cellStyle name="SAPBEXHLevel3X 21 24" xfId="57381"/>
    <cellStyle name="SAPBEXHLevel3X 21 25" xfId="57382"/>
    <cellStyle name="SAPBEXHLevel3X 21 26" xfId="57383"/>
    <cellStyle name="SAPBEXHLevel3X 21 27" xfId="57384"/>
    <cellStyle name="SAPBEXHLevel3X 21 28" xfId="57385"/>
    <cellStyle name="SAPBEXHLevel3X 21 29" xfId="57386"/>
    <cellStyle name="SAPBEXHLevel3X 21 3" xfId="57387"/>
    <cellStyle name="SAPBEXHLevel3X 21 4" xfId="57388"/>
    <cellStyle name="SAPBEXHLevel3X 21 5" xfId="57389"/>
    <cellStyle name="SAPBEXHLevel3X 21 6" xfId="57390"/>
    <cellStyle name="SAPBEXHLevel3X 21 7" xfId="57391"/>
    <cellStyle name="SAPBEXHLevel3X 21 8" xfId="57392"/>
    <cellStyle name="SAPBEXHLevel3X 21 9" xfId="57393"/>
    <cellStyle name="SAPBEXHLevel3X 22" xfId="57394"/>
    <cellStyle name="SAPBEXHLevel3X 22 10" xfId="57395"/>
    <cellStyle name="SAPBEXHLevel3X 22 11" xfId="57396"/>
    <cellStyle name="SAPBEXHLevel3X 22 12" xfId="57397"/>
    <cellStyle name="SAPBEXHLevel3X 22 13" xfId="57398"/>
    <cellStyle name="SAPBEXHLevel3X 22 14" xfId="57399"/>
    <cellStyle name="SAPBEXHLevel3X 22 15" xfId="57400"/>
    <cellStyle name="SAPBEXHLevel3X 22 16" xfId="57401"/>
    <cellStyle name="SAPBEXHLevel3X 22 17" xfId="57402"/>
    <cellStyle name="SAPBEXHLevel3X 22 18" xfId="57403"/>
    <cellStyle name="SAPBEXHLevel3X 22 19" xfId="57404"/>
    <cellStyle name="SAPBEXHLevel3X 22 2" xfId="57405"/>
    <cellStyle name="SAPBEXHLevel3X 22 20" xfId="57406"/>
    <cellStyle name="SAPBEXHLevel3X 22 21" xfId="57407"/>
    <cellStyle name="SAPBEXHLevel3X 22 22" xfId="57408"/>
    <cellStyle name="SAPBEXHLevel3X 22 23" xfId="57409"/>
    <cellStyle name="SAPBEXHLevel3X 22 24" xfId="57410"/>
    <cellStyle name="SAPBEXHLevel3X 22 25" xfId="57411"/>
    <cellStyle name="SAPBEXHLevel3X 22 26" xfId="57412"/>
    <cellStyle name="SAPBEXHLevel3X 22 27" xfId="57413"/>
    <cellStyle name="SAPBEXHLevel3X 22 28" xfId="57414"/>
    <cellStyle name="SAPBEXHLevel3X 22 29" xfId="57415"/>
    <cellStyle name="SAPBEXHLevel3X 22 3" xfId="57416"/>
    <cellStyle name="SAPBEXHLevel3X 22 4" xfId="57417"/>
    <cellStyle name="SAPBEXHLevel3X 22 5" xfId="57418"/>
    <cellStyle name="SAPBEXHLevel3X 22 6" xfId="57419"/>
    <cellStyle name="SAPBEXHLevel3X 22 7" xfId="57420"/>
    <cellStyle name="SAPBEXHLevel3X 22 8" xfId="57421"/>
    <cellStyle name="SAPBEXHLevel3X 22 9" xfId="57422"/>
    <cellStyle name="SAPBEXHLevel3X 23" xfId="57423"/>
    <cellStyle name="SAPBEXHLevel3X 23 10" xfId="57424"/>
    <cellStyle name="SAPBEXHLevel3X 23 11" xfId="57425"/>
    <cellStyle name="SAPBEXHLevel3X 23 12" xfId="57426"/>
    <cellStyle name="SAPBEXHLevel3X 23 13" xfId="57427"/>
    <cellStyle name="SAPBEXHLevel3X 23 14" xfId="57428"/>
    <cellStyle name="SAPBEXHLevel3X 23 15" xfId="57429"/>
    <cellStyle name="SAPBEXHLevel3X 23 16" xfId="57430"/>
    <cellStyle name="SAPBEXHLevel3X 23 17" xfId="57431"/>
    <cellStyle name="SAPBEXHLevel3X 23 18" xfId="57432"/>
    <cellStyle name="SAPBEXHLevel3X 23 19" xfId="57433"/>
    <cellStyle name="SAPBEXHLevel3X 23 2" xfId="57434"/>
    <cellStyle name="SAPBEXHLevel3X 23 20" xfId="57435"/>
    <cellStyle name="SAPBEXHLevel3X 23 21" xfId="57436"/>
    <cellStyle name="SAPBEXHLevel3X 23 22" xfId="57437"/>
    <cellStyle name="SAPBEXHLevel3X 23 23" xfId="57438"/>
    <cellStyle name="SAPBEXHLevel3X 23 24" xfId="57439"/>
    <cellStyle name="SAPBEXHLevel3X 23 25" xfId="57440"/>
    <cellStyle name="SAPBEXHLevel3X 23 26" xfId="57441"/>
    <cellStyle name="SAPBEXHLevel3X 23 27" xfId="57442"/>
    <cellStyle name="SAPBEXHLevel3X 23 28" xfId="57443"/>
    <cellStyle name="SAPBEXHLevel3X 23 29" xfId="57444"/>
    <cellStyle name="SAPBEXHLevel3X 23 3" xfId="57445"/>
    <cellStyle name="SAPBEXHLevel3X 23 4" xfId="57446"/>
    <cellStyle name="SAPBEXHLevel3X 23 5" xfId="57447"/>
    <cellStyle name="SAPBEXHLevel3X 23 6" xfId="57448"/>
    <cellStyle name="SAPBEXHLevel3X 23 7" xfId="57449"/>
    <cellStyle name="SAPBEXHLevel3X 23 8" xfId="57450"/>
    <cellStyle name="SAPBEXHLevel3X 23 9" xfId="57451"/>
    <cellStyle name="SAPBEXHLevel3X 24" xfId="57452"/>
    <cellStyle name="SAPBEXHLevel3X 24 10" xfId="57453"/>
    <cellStyle name="SAPBEXHLevel3X 24 11" xfId="57454"/>
    <cellStyle name="SAPBEXHLevel3X 24 12" xfId="57455"/>
    <cellStyle name="SAPBEXHLevel3X 24 13" xfId="57456"/>
    <cellStyle name="SAPBEXHLevel3X 24 14" xfId="57457"/>
    <cellStyle name="SAPBEXHLevel3X 24 15" xfId="57458"/>
    <cellStyle name="SAPBEXHLevel3X 24 16" xfId="57459"/>
    <cellStyle name="SAPBEXHLevel3X 24 17" xfId="57460"/>
    <cellStyle name="SAPBEXHLevel3X 24 18" xfId="57461"/>
    <cellStyle name="SAPBEXHLevel3X 24 19" xfId="57462"/>
    <cellStyle name="SAPBEXHLevel3X 24 2" xfId="57463"/>
    <cellStyle name="SAPBEXHLevel3X 24 20" xfId="57464"/>
    <cellStyle name="SAPBEXHLevel3X 24 21" xfId="57465"/>
    <cellStyle name="SAPBEXHLevel3X 24 22" xfId="57466"/>
    <cellStyle name="SAPBEXHLevel3X 24 23" xfId="57467"/>
    <cellStyle name="SAPBEXHLevel3X 24 24" xfId="57468"/>
    <cellStyle name="SAPBEXHLevel3X 24 25" xfId="57469"/>
    <cellStyle name="SAPBEXHLevel3X 24 26" xfId="57470"/>
    <cellStyle name="SAPBEXHLevel3X 24 27" xfId="57471"/>
    <cellStyle name="SAPBEXHLevel3X 24 28" xfId="57472"/>
    <cellStyle name="SAPBEXHLevel3X 24 29" xfId="57473"/>
    <cellStyle name="SAPBEXHLevel3X 24 3" xfId="57474"/>
    <cellStyle name="SAPBEXHLevel3X 24 4" xfId="57475"/>
    <cellStyle name="SAPBEXHLevel3X 24 5" xfId="57476"/>
    <cellStyle name="SAPBEXHLevel3X 24 6" xfId="57477"/>
    <cellStyle name="SAPBEXHLevel3X 24 7" xfId="57478"/>
    <cellStyle name="SAPBEXHLevel3X 24 8" xfId="57479"/>
    <cellStyle name="SAPBEXHLevel3X 24 9" xfId="57480"/>
    <cellStyle name="SAPBEXHLevel3X 25" xfId="57481"/>
    <cellStyle name="SAPBEXHLevel3X 26" xfId="57482"/>
    <cellStyle name="SAPBEXHLevel3X 27" xfId="57483"/>
    <cellStyle name="SAPBEXHLevel3X 28" xfId="57484"/>
    <cellStyle name="SAPBEXHLevel3X 29" xfId="57485"/>
    <cellStyle name="SAPBEXHLevel3X 3" xfId="57486"/>
    <cellStyle name="SAPBEXHLevel3X 3 10" xfId="57487"/>
    <cellStyle name="SAPBEXHLevel3X 3 11" xfId="57488"/>
    <cellStyle name="SAPBEXHLevel3X 3 12" xfId="57489"/>
    <cellStyle name="SAPBEXHLevel3X 3 13" xfId="57490"/>
    <cellStyle name="SAPBEXHLevel3X 3 14" xfId="57491"/>
    <cellStyle name="SAPBEXHLevel3X 3 15" xfId="57492"/>
    <cellStyle name="SAPBEXHLevel3X 3 16" xfId="57493"/>
    <cellStyle name="SAPBEXHLevel3X 3 17" xfId="57494"/>
    <cellStyle name="SAPBEXHLevel3X 3 18" xfId="57495"/>
    <cellStyle name="SAPBEXHLevel3X 3 19" xfId="57496"/>
    <cellStyle name="SAPBEXHLevel3X 3 2" xfId="57497"/>
    <cellStyle name="SAPBEXHLevel3X 3 2 10" xfId="57498"/>
    <cellStyle name="SAPBEXHLevel3X 3 2 11" xfId="57499"/>
    <cellStyle name="SAPBEXHLevel3X 3 2 12" xfId="57500"/>
    <cellStyle name="SAPBEXHLevel3X 3 2 13" xfId="57501"/>
    <cellStyle name="SAPBEXHLevel3X 3 2 14" xfId="57502"/>
    <cellStyle name="SAPBEXHLevel3X 3 2 15" xfId="57503"/>
    <cellStyle name="SAPBEXHLevel3X 3 2 16" xfId="57504"/>
    <cellStyle name="SAPBEXHLevel3X 3 2 17" xfId="57505"/>
    <cellStyle name="SAPBEXHLevel3X 3 2 18" xfId="57506"/>
    <cellStyle name="SAPBEXHLevel3X 3 2 19" xfId="57507"/>
    <cellStyle name="SAPBEXHLevel3X 3 2 2" xfId="57508"/>
    <cellStyle name="SAPBEXHLevel3X 3 2 20" xfId="57509"/>
    <cellStyle name="SAPBEXHLevel3X 3 2 21" xfId="57510"/>
    <cellStyle name="SAPBEXHLevel3X 3 2 22" xfId="57511"/>
    <cellStyle name="SAPBEXHLevel3X 3 2 23" xfId="57512"/>
    <cellStyle name="SAPBEXHLevel3X 3 2 24" xfId="57513"/>
    <cellStyle name="SAPBEXHLevel3X 3 2 25" xfId="57514"/>
    <cellStyle name="SAPBEXHLevel3X 3 2 26" xfId="57515"/>
    <cellStyle name="SAPBEXHLevel3X 3 2 27" xfId="57516"/>
    <cellStyle name="SAPBEXHLevel3X 3 2 28" xfId="57517"/>
    <cellStyle name="SAPBEXHLevel3X 3 2 29" xfId="57518"/>
    <cellStyle name="SAPBEXHLevel3X 3 2 3" xfId="57519"/>
    <cellStyle name="SAPBEXHLevel3X 3 2 4" xfId="57520"/>
    <cellStyle name="SAPBEXHLevel3X 3 2 5" xfId="57521"/>
    <cellStyle name="SAPBEXHLevel3X 3 2 6" xfId="57522"/>
    <cellStyle name="SAPBEXHLevel3X 3 2 7" xfId="57523"/>
    <cellStyle name="SAPBEXHLevel3X 3 2 8" xfId="57524"/>
    <cellStyle name="SAPBEXHLevel3X 3 2 9" xfId="57525"/>
    <cellStyle name="SAPBEXHLevel3X 3 20" xfId="57526"/>
    <cellStyle name="SAPBEXHLevel3X 3 21" xfId="57527"/>
    <cellStyle name="SAPBEXHLevel3X 3 22" xfId="57528"/>
    <cellStyle name="SAPBEXHLevel3X 3 23" xfId="57529"/>
    <cellStyle name="SAPBEXHLevel3X 3 24" xfId="57530"/>
    <cellStyle name="SAPBEXHLevel3X 3 25" xfId="57531"/>
    <cellStyle name="SAPBEXHLevel3X 3 26" xfId="57532"/>
    <cellStyle name="SAPBEXHLevel3X 3 27" xfId="57533"/>
    <cellStyle name="SAPBEXHLevel3X 3 28" xfId="57534"/>
    <cellStyle name="SAPBEXHLevel3X 3 29" xfId="57535"/>
    <cellStyle name="SAPBEXHLevel3X 3 3" xfId="57536"/>
    <cellStyle name="SAPBEXHLevel3X 3 3 10" xfId="57537"/>
    <cellStyle name="SAPBEXHLevel3X 3 3 11" xfId="57538"/>
    <cellStyle name="SAPBEXHLevel3X 3 3 12" xfId="57539"/>
    <cellStyle name="SAPBEXHLevel3X 3 3 13" xfId="57540"/>
    <cellStyle name="SAPBEXHLevel3X 3 3 14" xfId="57541"/>
    <cellStyle name="SAPBEXHLevel3X 3 3 15" xfId="57542"/>
    <cellStyle name="SAPBEXHLevel3X 3 3 16" xfId="57543"/>
    <cellStyle name="SAPBEXHLevel3X 3 3 17" xfId="57544"/>
    <cellStyle name="SAPBEXHLevel3X 3 3 18" xfId="57545"/>
    <cellStyle name="SAPBEXHLevel3X 3 3 19" xfId="57546"/>
    <cellStyle name="SAPBEXHLevel3X 3 3 2" xfId="57547"/>
    <cellStyle name="SAPBEXHLevel3X 3 3 20" xfId="57548"/>
    <cellStyle name="SAPBEXHLevel3X 3 3 21" xfId="57549"/>
    <cellStyle name="SAPBEXHLevel3X 3 3 22" xfId="57550"/>
    <cellStyle name="SAPBEXHLevel3X 3 3 23" xfId="57551"/>
    <cellStyle name="SAPBEXHLevel3X 3 3 24" xfId="57552"/>
    <cellStyle name="SAPBEXHLevel3X 3 3 25" xfId="57553"/>
    <cellStyle name="SAPBEXHLevel3X 3 3 26" xfId="57554"/>
    <cellStyle name="SAPBEXHLevel3X 3 3 27" xfId="57555"/>
    <cellStyle name="SAPBEXHLevel3X 3 3 28" xfId="57556"/>
    <cellStyle name="SAPBEXHLevel3X 3 3 29" xfId="57557"/>
    <cellStyle name="SAPBEXHLevel3X 3 3 3" xfId="57558"/>
    <cellStyle name="SAPBEXHLevel3X 3 3 4" xfId="57559"/>
    <cellStyle name="SAPBEXHLevel3X 3 3 5" xfId="57560"/>
    <cellStyle name="SAPBEXHLevel3X 3 3 6" xfId="57561"/>
    <cellStyle name="SAPBEXHLevel3X 3 3 7" xfId="57562"/>
    <cellStyle name="SAPBEXHLevel3X 3 3 8" xfId="57563"/>
    <cellStyle name="SAPBEXHLevel3X 3 3 9" xfId="57564"/>
    <cellStyle name="SAPBEXHLevel3X 3 30" xfId="57565"/>
    <cellStyle name="SAPBEXHLevel3X 3 31" xfId="57566"/>
    <cellStyle name="SAPBEXHLevel3X 3 4" xfId="57567"/>
    <cellStyle name="SAPBEXHLevel3X 3 5" xfId="57568"/>
    <cellStyle name="SAPBEXHLevel3X 3 6" xfId="57569"/>
    <cellStyle name="SAPBEXHLevel3X 3 7" xfId="57570"/>
    <cellStyle name="SAPBEXHLevel3X 3 8" xfId="57571"/>
    <cellStyle name="SAPBEXHLevel3X 3 9" xfId="57572"/>
    <cellStyle name="SAPBEXHLevel3X 30" xfId="57573"/>
    <cellStyle name="SAPBEXHLevel3X 31" xfId="57574"/>
    <cellStyle name="SAPBEXHLevel3X 32" xfId="57575"/>
    <cellStyle name="SAPBEXHLevel3X 33" xfId="57576"/>
    <cellStyle name="SAPBEXHLevel3X 34" xfId="57577"/>
    <cellStyle name="SAPBEXHLevel3X 35" xfId="57578"/>
    <cellStyle name="SAPBEXHLevel3X 36" xfId="57579"/>
    <cellStyle name="SAPBEXHLevel3X 37" xfId="57580"/>
    <cellStyle name="SAPBEXHLevel3X 38" xfId="57581"/>
    <cellStyle name="SAPBEXHLevel3X 39" xfId="57582"/>
    <cellStyle name="SAPBEXHLevel3X 4" xfId="57583"/>
    <cellStyle name="SAPBEXHLevel3X 4 10" xfId="57584"/>
    <cellStyle name="SAPBEXHLevel3X 4 11" xfId="57585"/>
    <cellStyle name="SAPBEXHLevel3X 4 12" xfId="57586"/>
    <cellStyle name="SAPBEXHLevel3X 4 13" xfId="57587"/>
    <cellStyle name="SAPBEXHLevel3X 4 14" xfId="57588"/>
    <cellStyle name="SAPBEXHLevel3X 4 15" xfId="57589"/>
    <cellStyle name="SAPBEXHLevel3X 4 16" xfId="57590"/>
    <cellStyle name="SAPBEXHLevel3X 4 17" xfId="57591"/>
    <cellStyle name="SAPBEXHLevel3X 4 18" xfId="57592"/>
    <cellStyle name="SAPBEXHLevel3X 4 19" xfId="57593"/>
    <cellStyle name="SAPBEXHLevel3X 4 2" xfId="57594"/>
    <cellStyle name="SAPBEXHLevel3X 4 2 10" xfId="57595"/>
    <cellStyle name="SAPBEXHLevel3X 4 2 11" xfId="57596"/>
    <cellStyle name="SAPBEXHLevel3X 4 2 12" xfId="57597"/>
    <cellStyle name="SAPBEXHLevel3X 4 2 13" xfId="57598"/>
    <cellStyle name="SAPBEXHLevel3X 4 2 14" xfId="57599"/>
    <cellStyle name="SAPBEXHLevel3X 4 2 15" xfId="57600"/>
    <cellStyle name="SAPBEXHLevel3X 4 2 16" xfId="57601"/>
    <cellStyle name="SAPBEXHLevel3X 4 2 17" xfId="57602"/>
    <cellStyle name="SAPBEXHLevel3X 4 2 18" xfId="57603"/>
    <cellStyle name="SAPBEXHLevel3X 4 2 19" xfId="57604"/>
    <cellStyle name="SAPBEXHLevel3X 4 2 2" xfId="57605"/>
    <cellStyle name="SAPBEXHLevel3X 4 2 20" xfId="57606"/>
    <cellStyle name="SAPBEXHLevel3X 4 2 21" xfId="57607"/>
    <cellStyle name="SAPBEXHLevel3X 4 2 22" xfId="57608"/>
    <cellStyle name="SAPBEXHLevel3X 4 2 23" xfId="57609"/>
    <cellStyle name="SAPBEXHLevel3X 4 2 24" xfId="57610"/>
    <cellStyle name="SAPBEXHLevel3X 4 2 25" xfId="57611"/>
    <cellStyle name="SAPBEXHLevel3X 4 2 26" xfId="57612"/>
    <cellStyle name="SAPBEXHLevel3X 4 2 27" xfId="57613"/>
    <cellStyle name="SAPBEXHLevel3X 4 2 28" xfId="57614"/>
    <cellStyle name="SAPBEXHLevel3X 4 2 29" xfId="57615"/>
    <cellStyle name="SAPBEXHLevel3X 4 2 3" xfId="57616"/>
    <cellStyle name="SAPBEXHLevel3X 4 2 4" xfId="57617"/>
    <cellStyle name="SAPBEXHLevel3X 4 2 5" xfId="57618"/>
    <cellStyle name="SAPBEXHLevel3X 4 2 6" xfId="57619"/>
    <cellStyle name="SAPBEXHLevel3X 4 2 7" xfId="57620"/>
    <cellStyle name="SAPBEXHLevel3X 4 2 8" xfId="57621"/>
    <cellStyle name="SAPBEXHLevel3X 4 2 9" xfId="57622"/>
    <cellStyle name="SAPBEXHLevel3X 4 20" xfId="57623"/>
    <cellStyle name="SAPBEXHLevel3X 4 21" xfId="57624"/>
    <cellStyle name="SAPBEXHLevel3X 4 22" xfId="57625"/>
    <cellStyle name="SAPBEXHLevel3X 4 23" xfId="57626"/>
    <cellStyle name="SAPBEXHLevel3X 4 24" xfId="57627"/>
    <cellStyle name="SAPBEXHLevel3X 4 25" xfId="57628"/>
    <cellStyle name="SAPBEXHLevel3X 4 26" xfId="57629"/>
    <cellStyle name="SAPBEXHLevel3X 4 27" xfId="57630"/>
    <cellStyle name="SAPBEXHLevel3X 4 28" xfId="57631"/>
    <cellStyle name="SAPBEXHLevel3X 4 29" xfId="57632"/>
    <cellStyle name="SAPBEXHLevel3X 4 3" xfId="57633"/>
    <cellStyle name="SAPBEXHLevel3X 4 3 10" xfId="57634"/>
    <cellStyle name="SAPBEXHLevel3X 4 3 11" xfId="57635"/>
    <cellStyle name="SAPBEXHLevel3X 4 3 12" xfId="57636"/>
    <cellStyle name="SAPBEXHLevel3X 4 3 13" xfId="57637"/>
    <cellStyle name="SAPBEXHLevel3X 4 3 14" xfId="57638"/>
    <cellStyle name="SAPBEXHLevel3X 4 3 15" xfId="57639"/>
    <cellStyle name="SAPBEXHLevel3X 4 3 16" xfId="57640"/>
    <cellStyle name="SAPBEXHLevel3X 4 3 17" xfId="57641"/>
    <cellStyle name="SAPBEXHLevel3X 4 3 18" xfId="57642"/>
    <cellStyle name="SAPBEXHLevel3X 4 3 19" xfId="57643"/>
    <cellStyle name="SAPBEXHLevel3X 4 3 2" xfId="57644"/>
    <cellStyle name="SAPBEXHLevel3X 4 3 20" xfId="57645"/>
    <cellStyle name="SAPBEXHLevel3X 4 3 21" xfId="57646"/>
    <cellStyle name="SAPBEXHLevel3X 4 3 22" xfId="57647"/>
    <cellStyle name="SAPBEXHLevel3X 4 3 23" xfId="57648"/>
    <cellStyle name="SAPBEXHLevel3X 4 3 24" xfId="57649"/>
    <cellStyle name="SAPBEXHLevel3X 4 3 25" xfId="57650"/>
    <cellStyle name="SAPBEXHLevel3X 4 3 26" xfId="57651"/>
    <cellStyle name="SAPBEXHLevel3X 4 3 27" xfId="57652"/>
    <cellStyle name="SAPBEXHLevel3X 4 3 28" xfId="57653"/>
    <cellStyle name="SAPBEXHLevel3X 4 3 29" xfId="57654"/>
    <cellStyle name="SAPBEXHLevel3X 4 3 3" xfId="57655"/>
    <cellStyle name="SAPBEXHLevel3X 4 3 4" xfId="57656"/>
    <cellStyle name="SAPBEXHLevel3X 4 3 5" xfId="57657"/>
    <cellStyle name="SAPBEXHLevel3X 4 3 6" xfId="57658"/>
    <cellStyle name="SAPBEXHLevel3X 4 3 7" xfId="57659"/>
    <cellStyle name="SAPBEXHLevel3X 4 3 8" xfId="57660"/>
    <cellStyle name="SAPBEXHLevel3X 4 3 9" xfId="57661"/>
    <cellStyle name="SAPBEXHLevel3X 4 30" xfId="57662"/>
    <cellStyle name="SAPBEXHLevel3X 4 31" xfId="57663"/>
    <cellStyle name="SAPBEXHLevel3X 4 4" xfId="57664"/>
    <cellStyle name="SAPBEXHLevel3X 4 5" xfId="57665"/>
    <cellStyle name="SAPBEXHLevel3X 4 6" xfId="57666"/>
    <cellStyle name="SAPBEXHLevel3X 4 7" xfId="57667"/>
    <cellStyle name="SAPBEXHLevel3X 4 8" xfId="57668"/>
    <cellStyle name="SAPBEXHLevel3X 4 9" xfId="57669"/>
    <cellStyle name="SAPBEXHLevel3X 40" xfId="57670"/>
    <cellStyle name="SAPBEXHLevel3X 41" xfId="57671"/>
    <cellStyle name="SAPBEXHLevel3X 42" xfId="57672"/>
    <cellStyle name="SAPBEXHLevel3X 43" xfId="57673"/>
    <cellStyle name="SAPBEXHLevel3X 44" xfId="57674"/>
    <cellStyle name="SAPBEXHLevel3X 5" xfId="57675"/>
    <cellStyle name="SAPBEXHLevel3X 5 10" xfId="57676"/>
    <cellStyle name="SAPBEXHLevel3X 5 11" xfId="57677"/>
    <cellStyle name="SAPBEXHLevel3X 5 12" xfId="57678"/>
    <cellStyle name="SAPBEXHLevel3X 5 13" xfId="57679"/>
    <cellStyle name="SAPBEXHLevel3X 5 14" xfId="57680"/>
    <cellStyle name="SAPBEXHLevel3X 5 15" xfId="57681"/>
    <cellStyle name="SAPBEXHLevel3X 5 16" xfId="57682"/>
    <cellStyle name="SAPBEXHLevel3X 5 17" xfId="57683"/>
    <cellStyle name="SAPBEXHLevel3X 5 18" xfId="57684"/>
    <cellStyle name="SAPBEXHLevel3X 5 19" xfId="57685"/>
    <cellStyle name="SAPBEXHLevel3X 5 2" xfId="57686"/>
    <cellStyle name="SAPBEXHLevel3X 5 2 10" xfId="57687"/>
    <cellStyle name="SAPBEXHLevel3X 5 2 11" xfId="57688"/>
    <cellStyle name="SAPBEXHLevel3X 5 2 12" xfId="57689"/>
    <cellStyle name="SAPBEXHLevel3X 5 2 13" xfId="57690"/>
    <cellStyle name="SAPBEXHLevel3X 5 2 14" xfId="57691"/>
    <cellStyle name="SAPBEXHLevel3X 5 2 15" xfId="57692"/>
    <cellStyle name="SAPBEXHLevel3X 5 2 16" xfId="57693"/>
    <cellStyle name="SAPBEXHLevel3X 5 2 17" xfId="57694"/>
    <cellStyle name="SAPBEXHLevel3X 5 2 18" xfId="57695"/>
    <cellStyle name="SAPBEXHLevel3X 5 2 19" xfId="57696"/>
    <cellStyle name="SAPBEXHLevel3X 5 2 2" xfId="57697"/>
    <cellStyle name="SAPBEXHLevel3X 5 2 20" xfId="57698"/>
    <cellStyle name="SAPBEXHLevel3X 5 2 21" xfId="57699"/>
    <cellStyle name="SAPBEXHLevel3X 5 2 22" xfId="57700"/>
    <cellStyle name="SAPBEXHLevel3X 5 2 23" xfId="57701"/>
    <cellStyle name="SAPBEXHLevel3X 5 2 24" xfId="57702"/>
    <cellStyle name="SAPBEXHLevel3X 5 2 25" xfId="57703"/>
    <cellStyle name="SAPBEXHLevel3X 5 2 26" xfId="57704"/>
    <cellStyle name="SAPBEXHLevel3X 5 2 27" xfId="57705"/>
    <cellStyle name="SAPBEXHLevel3X 5 2 28" xfId="57706"/>
    <cellStyle name="SAPBEXHLevel3X 5 2 29" xfId="57707"/>
    <cellStyle name="SAPBEXHLevel3X 5 2 3" xfId="57708"/>
    <cellStyle name="SAPBEXHLevel3X 5 2 4" xfId="57709"/>
    <cellStyle name="SAPBEXHLevel3X 5 2 5" xfId="57710"/>
    <cellStyle name="SAPBEXHLevel3X 5 2 6" xfId="57711"/>
    <cellStyle name="SAPBEXHLevel3X 5 2 7" xfId="57712"/>
    <cellStyle name="SAPBEXHLevel3X 5 2 8" xfId="57713"/>
    <cellStyle name="SAPBEXHLevel3X 5 2 9" xfId="57714"/>
    <cellStyle name="SAPBEXHLevel3X 5 20" xfId="57715"/>
    <cellStyle name="SAPBEXHLevel3X 5 21" xfId="57716"/>
    <cellStyle name="SAPBEXHLevel3X 5 22" xfId="57717"/>
    <cellStyle name="SAPBEXHLevel3X 5 23" xfId="57718"/>
    <cellStyle name="SAPBEXHLevel3X 5 24" xfId="57719"/>
    <cellStyle name="SAPBEXHLevel3X 5 25" xfId="57720"/>
    <cellStyle name="SAPBEXHLevel3X 5 26" xfId="57721"/>
    <cellStyle name="SAPBEXHLevel3X 5 27" xfId="57722"/>
    <cellStyle name="SAPBEXHLevel3X 5 28" xfId="57723"/>
    <cellStyle name="SAPBEXHLevel3X 5 29" xfId="57724"/>
    <cellStyle name="SAPBEXHLevel3X 5 3" xfId="57725"/>
    <cellStyle name="SAPBEXHLevel3X 5 30" xfId="57726"/>
    <cellStyle name="SAPBEXHLevel3X 5 4" xfId="57727"/>
    <cellStyle name="SAPBEXHLevel3X 5 5" xfId="57728"/>
    <cellStyle name="SAPBEXHLevel3X 5 6" xfId="57729"/>
    <cellStyle name="SAPBEXHLevel3X 5 7" xfId="57730"/>
    <cellStyle name="SAPBEXHLevel3X 5 8" xfId="57731"/>
    <cellStyle name="SAPBEXHLevel3X 5 9" xfId="57732"/>
    <cellStyle name="SAPBEXHLevel3X 6" xfId="57733"/>
    <cellStyle name="SAPBEXHLevel3X 6 10" xfId="57734"/>
    <cellStyle name="SAPBEXHLevel3X 6 11" xfId="57735"/>
    <cellStyle name="SAPBEXHLevel3X 6 12" xfId="57736"/>
    <cellStyle name="SAPBEXHLevel3X 6 13" xfId="57737"/>
    <cellStyle name="SAPBEXHLevel3X 6 14" xfId="57738"/>
    <cellStyle name="SAPBEXHLevel3X 6 15" xfId="57739"/>
    <cellStyle name="SAPBEXHLevel3X 6 16" xfId="57740"/>
    <cellStyle name="SAPBEXHLevel3X 6 17" xfId="57741"/>
    <cellStyle name="SAPBEXHLevel3X 6 18" xfId="57742"/>
    <cellStyle name="SAPBEXHLevel3X 6 19" xfId="57743"/>
    <cellStyle name="SAPBEXHLevel3X 6 2" xfId="57744"/>
    <cellStyle name="SAPBEXHLevel3X 6 2 10" xfId="57745"/>
    <cellStyle name="SAPBEXHLevel3X 6 2 11" xfId="57746"/>
    <cellStyle name="SAPBEXHLevel3X 6 2 12" xfId="57747"/>
    <cellStyle name="SAPBEXHLevel3X 6 2 13" xfId="57748"/>
    <cellStyle name="SAPBEXHLevel3X 6 2 14" xfId="57749"/>
    <cellStyle name="SAPBEXHLevel3X 6 2 15" xfId="57750"/>
    <cellStyle name="SAPBEXHLevel3X 6 2 16" xfId="57751"/>
    <cellStyle name="SAPBEXHLevel3X 6 2 17" xfId="57752"/>
    <cellStyle name="SAPBEXHLevel3X 6 2 18" xfId="57753"/>
    <cellStyle name="SAPBEXHLevel3X 6 2 19" xfId="57754"/>
    <cellStyle name="SAPBEXHLevel3X 6 2 2" xfId="57755"/>
    <cellStyle name="SAPBEXHLevel3X 6 2 20" xfId="57756"/>
    <cellStyle name="SAPBEXHLevel3X 6 2 21" xfId="57757"/>
    <cellStyle name="SAPBEXHLevel3X 6 2 22" xfId="57758"/>
    <cellStyle name="SAPBEXHLevel3X 6 2 23" xfId="57759"/>
    <cellStyle name="SAPBEXHLevel3X 6 2 24" xfId="57760"/>
    <cellStyle name="SAPBEXHLevel3X 6 2 25" xfId="57761"/>
    <cellStyle name="SAPBEXHLevel3X 6 2 26" xfId="57762"/>
    <cellStyle name="SAPBEXHLevel3X 6 2 27" xfId="57763"/>
    <cellStyle name="SAPBEXHLevel3X 6 2 28" xfId="57764"/>
    <cellStyle name="SAPBEXHLevel3X 6 2 29" xfId="57765"/>
    <cellStyle name="SAPBEXHLevel3X 6 2 3" xfId="57766"/>
    <cellStyle name="SAPBEXHLevel3X 6 2 4" xfId="57767"/>
    <cellStyle name="SAPBEXHLevel3X 6 2 5" xfId="57768"/>
    <cellStyle name="SAPBEXHLevel3X 6 2 6" xfId="57769"/>
    <cellStyle name="SAPBEXHLevel3X 6 2 7" xfId="57770"/>
    <cellStyle name="SAPBEXHLevel3X 6 2 8" xfId="57771"/>
    <cellStyle name="SAPBEXHLevel3X 6 2 9" xfId="57772"/>
    <cellStyle name="SAPBEXHLevel3X 6 20" xfId="57773"/>
    <cellStyle name="SAPBEXHLevel3X 6 21" xfId="57774"/>
    <cellStyle name="SAPBEXHLevel3X 6 22" xfId="57775"/>
    <cellStyle name="SAPBEXHLevel3X 6 23" xfId="57776"/>
    <cellStyle name="SAPBEXHLevel3X 6 24" xfId="57777"/>
    <cellStyle name="SAPBEXHLevel3X 6 25" xfId="57778"/>
    <cellStyle name="SAPBEXHLevel3X 6 26" xfId="57779"/>
    <cellStyle name="SAPBEXHLevel3X 6 27" xfId="57780"/>
    <cellStyle name="SAPBEXHLevel3X 6 28" xfId="57781"/>
    <cellStyle name="SAPBEXHLevel3X 6 29" xfId="57782"/>
    <cellStyle name="SAPBEXHLevel3X 6 3" xfId="57783"/>
    <cellStyle name="SAPBEXHLevel3X 6 30" xfId="57784"/>
    <cellStyle name="SAPBEXHLevel3X 6 4" xfId="57785"/>
    <cellStyle name="SAPBEXHLevel3X 6 5" xfId="57786"/>
    <cellStyle name="SAPBEXHLevel3X 6 6" xfId="57787"/>
    <cellStyle name="SAPBEXHLevel3X 6 7" xfId="57788"/>
    <cellStyle name="SAPBEXHLevel3X 6 8" xfId="57789"/>
    <cellStyle name="SAPBEXHLevel3X 6 9" xfId="57790"/>
    <cellStyle name="SAPBEXHLevel3X 7" xfId="57791"/>
    <cellStyle name="SAPBEXHLevel3X 7 10" xfId="57792"/>
    <cellStyle name="SAPBEXHLevel3X 7 11" xfId="57793"/>
    <cellStyle name="SAPBEXHLevel3X 7 12" xfId="57794"/>
    <cellStyle name="SAPBEXHLevel3X 7 13" xfId="57795"/>
    <cellStyle name="SAPBEXHLevel3X 7 14" xfId="57796"/>
    <cellStyle name="SAPBEXHLevel3X 7 15" xfId="57797"/>
    <cellStyle name="SAPBEXHLevel3X 7 16" xfId="57798"/>
    <cellStyle name="SAPBEXHLevel3X 7 17" xfId="57799"/>
    <cellStyle name="SAPBEXHLevel3X 7 18" xfId="57800"/>
    <cellStyle name="SAPBEXHLevel3X 7 19" xfId="57801"/>
    <cellStyle name="SAPBEXHLevel3X 7 2" xfId="57802"/>
    <cellStyle name="SAPBEXHLevel3X 7 2 10" xfId="57803"/>
    <cellStyle name="SAPBEXHLevel3X 7 2 11" xfId="57804"/>
    <cellStyle name="SAPBEXHLevel3X 7 2 12" xfId="57805"/>
    <cellStyle name="SAPBEXHLevel3X 7 2 13" xfId="57806"/>
    <cellStyle name="SAPBEXHLevel3X 7 2 14" xfId="57807"/>
    <cellStyle name="SAPBEXHLevel3X 7 2 15" xfId="57808"/>
    <cellStyle name="SAPBEXHLevel3X 7 2 16" xfId="57809"/>
    <cellStyle name="SAPBEXHLevel3X 7 2 17" xfId="57810"/>
    <cellStyle name="SAPBEXHLevel3X 7 2 18" xfId="57811"/>
    <cellStyle name="SAPBEXHLevel3X 7 2 19" xfId="57812"/>
    <cellStyle name="SAPBEXHLevel3X 7 2 2" xfId="57813"/>
    <cellStyle name="SAPBEXHLevel3X 7 2 20" xfId="57814"/>
    <cellStyle name="SAPBEXHLevel3X 7 2 21" xfId="57815"/>
    <cellStyle name="SAPBEXHLevel3X 7 2 22" xfId="57816"/>
    <cellStyle name="SAPBEXHLevel3X 7 2 23" xfId="57817"/>
    <cellStyle name="SAPBEXHLevel3X 7 2 24" xfId="57818"/>
    <cellStyle name="SAPBEXHLevel3X 7 2 25" xfId="57819"/>
    <cellStyle name="SAPBEXHLevel3X 7 2 26" xfId="57820"/>
    <cellStyle name="SAPBEXHLevel3X 7 2 27" xfId="57821"/>
    <cellStyle name="SAPBEXHLevel3X 7 2 28" xfId="57822"/>
    <cellStyle name="SAPBEXHLevel3X 7 2 29" xfId="57823"/>
    <cellStyle name="SAPBEXHLevel3X 7 2 3" xfId="57824"/>
    <cellStyle name="SAPBEXHLevel3X 7 2 4" xfId="57825"/>
    <cellStyle name="SAPBEXHLevel3X 7 2 5" xfId="57826"/>
    <cellStyle name="SAPBEXHLevel3X 7 2 6" xfId="57827"/>
    <cellStyle name="SAPBEXHLevel3X 7 2 7" xfId="57828"/>
    <cellStyle name="SAPBEXHLevel3X 7 2 8" xfId="57829"/>
    <cellStyle name="SAPBEXHLevel3X 7 2 9" xfId="57830"/>
    <cellStyle name="SAPBEXHLevel3X 7 20" xfId="57831"/>
    <cellStyle name="SAPBEXHLevel3X 7 21" xfId="57832"/>
    <cellStyle name="SAPBEXHLevel3X 7 22" xfId="57833"/>
    <cellStyle name="SAPBEXHLevel3X 7 23" xfId="57834"/>
    <cellStyle name="SAPBEXHLevel3X 7 24" xfId="57835"/>
    <cellStyle name="SAPBEXHLevel3X 7 25" xfId="57836"/>
    <cellStyle name="SAPBEXHLevel3X 7 26" xfId="57837"/>
    <cellStyle name="SAPBEXHLevel3X 7 27" xfId="57838"/>
    <cellStyle name="SAPBEXHLevel3X 7 28" xfId="57839"/>
    <cellStyle name="SAPBEXHLevel3X 7 29" xfId="57840"/>
    <cellStyle name="SAPBEXHLevel3X 7 3" xfId="57841"/>
    <cellStyle name="SAPBEXHLevel3X 7 30" xfId="57842"/>
    <cellStyle name="SAPBEXHLevel3X 7 4" xfId="57843"/>
    <cellStyle name="SAPBEXHLevel3X 7 5" xfId="57844"/>
    <cellStyle name="SAPBEXHLevel3X 7 6" xfId="57845"/>
    <cellStyle name="SAPBEXHLevel3X 7 7" xfId="57846"/>
    <cellStyle name="SAPBEXHLevel3X 7 8" xfId="57847"/>
    <cellStyle name="SAPBEXHLevel3X 7 9" xfId="57848"/>
    <cellStyle name="SAPBEXHLevel3X 8" xfId="57849"/>
    <cellStyle name="SAPBEXHLevel3X 8 10" xfId="57850"/>
    <cellStyle name="SAPBEXHLevel3X 8 11" xfId="57851"/>
    <cellStyle name="SAPBEXHLevel3X 8 12" xfId="57852"/>
    <cellStyle name="SAPBEXHLevel3X 8 13" xfId="57853"/>
    <cellStyle name="SAPBEXHLevel3X 8 14" xfId="57854"/>
    <cellStyle name="SAPBEXHLevel3X 8 15" xfId="57855"/>
    <cellStyle name="SAPBEXHLevel3X 8 16" xfId="57856"/>
    <cellStyle name="SAPBEXHLevel3X 8 17" xfId="57857"/>
    <cellStyle name="SAPBEXHLevel3X 8 18" xfId="57858"/>
    <cellStyle name="SAPBEXHLevel3X 8 19" xfId="57859"/>
    <cellStyle name="SAPBEXHLevel3X 8 2" xfId="57860"/>
    <cellStyle name="SAPBEXHLevel3X 8 2 10" xfId="57861"/>
    <cellStyle name="SAPBEXHLevel3X 8 2 11" xfId="57862"/>
    <cellStyle name="SAPBEXHLevel3X 8 2 12" xfId="57863"/>
    <cellStyle name="SAPBEXHLevel3X 8 2 13" xfId="57864"/>
    <cellStyle name="SAPBEXHLevel3X 8 2 14" xfId="57865"/>
    <cellStyle name="SAPBEXHLevel3X 8 2 15" xfId="57866"/>
    <cellStyle name="SAPBEXHLevel3X 8 2 16" xfId="57867"/>
    <cellStyle name="SAPBEXHLevel3X 8 2 17" xfId="57868"/>
    <cellStyle name="SAPBEXHLevel3X 8 2 18" xfId="57869"/>
    <cellStyle name="SAPBEXHLevel3X 8 2 19" xfId="57870"/>
    <cellStyle name="SAPBEXHLevel3X 8 2 2" xfId="57871"/>
    <cellStyle name="SAPBEXHLevel3X 8 2 20" xfId="57872"/>
    <cellStyle name="SAPBEXHLevel3X 8 2 21" xfId="57873"/>
    <cellStyle name="SAPBEXHLevel3X 8 2 22" xfId="57874"/>
    <cellStyle name="SAPBEXHLevel3X 8 2 23" xfId="57875"/>
    <cellStyle name="SAPBEXHLevel3X 8 2 24" xfId="57876"/>
    <cellStyle name="SAPBEXHLevel3X 8 2 25" xfId="57877"/>
    <cellStyle name="SAPBEXHLevel3X 8 2 26" xfId="57878"/>
    <cellStyle name="SAPBEXHLevel3X 8 2 27" xfId="57879"/>
    <cellStyle name="SAPBEXHLevel3X 8 2 28" xfId="57880"/>
    <cellStyle name="SAPBEXHLevel3X 8 2 29" xfId="57881"/>
    <cellStyle name="SAPBEXHLevel3X 8 2 3" xfId="57882"/>
    <cellStyle name="SAPBEXHLevel3X 8 2 4" xfId="57883"/>
    <cellStyle name="SAPBEXHLevel3X 8 2 5" xfId="57884"/>
    <cellStyle name="SAPBEXHLevel3X 8 2 6" xfId="57885"/>
    <cellStyle name="SAPBEXHLevel3X 8 2 7" xfId="57886"/>
    <cellStyle name="SAPBEXHLevel3X 8 2 8" xfId="57887"/>
    <cellStyle name="SAPBEXHLevel3X 8 2 9" xfId="57888"/>
    <cellStyle name="SAPBEXHLevel3X 8 20" xfId="57889"/>
    <cellStyle name="SAPBEXHLevel3X 8 21" xfId="57890"/>
    <cellStyle name="SAPBEXHLevel3X 8 22" xfId="57891"/>
    <cellStyle name="SAPBEXHLevel3X 8 23" xfId="57892"/>
    <cellStyle name="SAPBEXHLevel3X 8 24" xfId="57893"/>
    <cellStyle name="SAPBEXHLevel3X 8 25" xfId="57894"/>
    <cellStyle name="SAPBEXHLevel3X 8 26" xfId="57895"/>
    <cellStyle name="SAPBEXHLevel3X 8 27" xfId="57896"/>
    <cellStyle name="SAPBEXHLevel3X 8 28" xfId="57897"/>
    <cellStyle name="SAPBEXHLevel3X 8 29" xfId="57898"/>
    <cellStyle name="SAPBEXHLevel3X 8 3" xfId="57899"/>
    <cellStyle name="SAPBEXHLevel3X 8 30" xfId="57900"/>
    <cellStyle name="SAPBEXHLevel3X 8 4" xfId="57901"/>
    <cellStyle name="SAPBEXHLevel3X 8 5" xfId="57902"/>
    <cellStyle name="SAPBEXHLevel3X 8 6" xfId="57903"/>
    <cellStyle name="SAPBEXHLevel3X 8 7" xfId="57904"/>
    <cellStyle name="SAPBEXHLevel3X 8 8" xfId="57905"/>
    <cellStyle name="SAPBEXHLevel3X 8 9" xfId="57906"/>
    <cellStyle name="SAPBEXHLevel3X 9" xfId="57907"/>
    <cellStyle name="SAPBEXHLevel3X 9 10" xfId="57908"/>
    <cellStyle name="SAPBEXHLevel3X 9 11" xfId="57909"/>
    <cellStyle name="SAPBEXHLevel3X 9 12" xfId="57910"/>
    <cellStyle name="SAPBEXHLevel3X 9 13" xfId="57911"/>
    <cellStyle name="SAPBEXHLevel3X 9 14" xfId="57912"/>
    <cellStyle name="SAPBEXHLevel3X 9 15" xfId="57913"/>
    <cellStyle name="SAPBEXHLevel3X 9 16" xfId="57914"/>
    <cellStyle name="SAPBEXHLevel3X 9 17" xfId="57915"/>
    <cellStyle name="SAPBEXHLevel3X 9 18" xfId="57916"/>
    <cellStyle name="SAPBEXHLevel3X 9 19" xfId="57917"/>
    <cellStyle name="SAPBEXHLevel3X 9 2" xfId="57918"/>
    <cellStyle name="SAPBEXHLevel3X 9 2 10" xfId="57919"/>
    <cellStyle name="SAPBEXHLevel3X 9 2 11" xfId="57920"/>
    <cellStyle name="SAPBEXHLevel3X 9 2 12" xfId="57921"/>
    <cellStyle name="SAPBEXHLevel3X 9 2 13" xfId="57922"/>
    <cellStyle name="SAPBEXHLevel3X 9 2 14" xfId="57923"/>
    <cellStyle name="SAPBEXHLevel3X 9 2 15" xfId="57924"/>
    <cellStyle name="SAPBEXHLevel3X 9 2 16" xfId="57925"/>
    <cellStyle name="SAPBEXHLevel3X 9 2 17" xfId="57926"/>
    <cellStyle name="SAPBEXHLevel3X 9 2 18" xfId="57927"/>
    <cellStyle name="SAPBEXHLevel3X 9 2 19" xfId="57928"/>
    <cellStyle name="SAPBEXHLevel3X 9 2 2" xfId="57929"/>
    <cellStyle name="SAPBEXHLevel3X 9 2 20" xfId="57930"/>
    <cellStyle name="SAPBEXHLevel3X 9 2 21" xfId="57931"/>
    <cellStyle name="SAPBEXHLevel3X 9 2 22" xfId="57932"/>
    <cellStyle name="SAPBEXHLevel3X 9 2 23" xfId="57933"/>
    <cellStyle name="SAPBEXHLevel3X 9 2 24" xfId="57934"/>
    <cellStyle name="SAPBEXHLevel3X 9 2 25" xfId="57935"/>
    <cellStyle name="SAPBEXHLevel3X 9 2 26" xfId="57936"/>
    <cellStyle name="SAPBEXHLevel3X 9 2 27" xfId="57937"/>
    <cellStyle name="SAPBEXHLevel3X 9 2 28" xfId="57938"/>
    <cellStyle name="SAPBEXHLevel3X 9 2 29" xfId="57939"/>
    <cellStyle name="SAPBEXHLevel3X 9 2 3" xfId="57940"/>
    <cellStyle name="SAPBEXHLevel3X 9 2 4" xfId="57941"/>
    <cellStyle name="SAPBEXHLevel3X 9 2 5" xfId="57942"/>
    <cellStyle name="SAPBEXHLevel3X 9 2 6" xfId="57943"/>
    <cellStyle name="SAPBEXHLevel3X 9 2 7" xfId="57944"/>
    <cellStyle name="SAPBEXHLevel3X 9 2 8" xfId="57945"/>
    <cellStyle name="SAPBEXHLevel3X 9 2 9" xfId="57946"/>
    <cellStyle name="SAPBEXHLevel3X 9 20" xfId="57947"/>
    <cellStyle name="SAPBEXHLevel3X 9 21" xfId="57948"/>
    <cellStyle name="SAPBEXHLevel3X 9 22" xfId="57949"/>
    <cellStyle name="SAPBEXHLevel3X 9 23" xfId="57950"/>
    <cellStyle name="SAPBEXHLevel3X 9 24" xfId="57951"/>
    <cellStyle name="SAPBEXHLevel3X 9 25" xfId="57952"/>
    <cellStyle name="SAPBEXHLevel3X 9 26" xfId="57953"/>
    <cellStyle name="SAPBEXHLevel3X 9 27" xfId="57954"/>
    <cellStyle name="SAPBEXHLevel3X 9 28" xfId="57955"/>
    <cellStyle name="SAPBEXHLevel3X 9 29" xfId="57956"/>
    <cellStyle name="SAPBEXHLevel3X 9 3" xfId="57957"/>
    <cellStyle name="SAPBEXHLevel3X 9 30" xfId="57958"/>
    <cellStyle name="SAPBEXHLevel3X 9 4" xfId="57959"/>
    <cellStyle name="SAPBEXHLevel3X 9 5" xfId="57960"/>
    <cellStyle name="SAPBEXHLevel3X 9 6" xfId="57961"/>
    <cellStyle name="SAPBEXHLevel3X 9 7" xfId="57962"/>
    <cellStyle name="SAPBEXHLevel3X 9 8" xfId="57963"/>
    <cellStyle name="SAPBEXHLevel3X 9 9" xfId="57964"/>
    <cellStyle name="SAPBEXinputData" xfId="57965"/>
    <cellStyle name="SAPBEXinputData 2" xfId="57966"/>
    <cellStyle name="SAPBEXinputData 3" xfId="57967"/>
    <cellStyle name="SAPBEXresData" xfId="57968"/>
    <cellStyle name="SAPBEXresData 2" xfId="57969"/>
    <cellStyle name="SAPBEXresData 3" xfId="57970"/>
    <cellStyle name="SAPBEXresData 3 2" xfId="57971"/>
    <cellStyle name="SAPBEXresData 4" xfId="57972"/>
    <cellStyle name="SAPBEXresDataEmph" xfId="57973"/>
    <cellStyle name="SAPBEXresDataEmph 2" xfId="57974"/>
    <cellStyle name="SAPBEXresDataEmph 3" xfId="57975"/>
    <cellStyle name="SAPBEXresDataEmph 3 2" xfId="57976"/>
    <cellStyle name="SAPBEXresDataEmph 4" xfId="57977"/>
    <cellStyle name="SAPBEXresItem" xfId="57978"/>
    <cellStyle name="SAPBEXresItem 2" xfId="57979"/>
    <cellStyle name="SAPBEXresItem 3" xfId="57980"/>
    <cellStyle name="SAPBEXresItem 3 2" xfId="57981"/>
    <cellStyle name="SAPBEXresItem 4" xfId="57982"/>
    <cellStyle name="SAPBEXresItemX" xfId="57983"/>
    <cellStyle name="SAPBEXresItemX 10" xfId="57984"/>
    <cellStyle name="SAPBEXresItemX 10 10" xfId="57985"/>
    <cellStyle name="SAPBEXresItemX 10 11" xfId="57986"/>
    <cellStyle name="SAPBEXresItemX 10 12" xfId="57987"/>
    <cellStyle name="SAPBEXresItemX 10 13" xfId="57988"/>
    <cellStyle name="SAPBEXresItemX 10 14" xfId="57989"/>
    <cellStyle name="SAPBEXresItemX 10 15" xfId="57990"/>
    <cellStyle name="SAPBEXresItemX 10 16" xfId="57991"/>
    <cellStyle name="SAPBEXresItemX 10 17" xfId="57992"/>
    <cellStyle name="SAPBEXresItemX 10 18" xfId="57993"/>
    <cellStyle name="SAPBEXresItemX 10 19" xfId="57994"/>
    <cellStyle name="SAPBEXresItemX 10 2" xfId="57995"/>
    <cellStyle name="SAPBEXresItemX 10 2 10" xfId="57996"/>
    <cellStyle name="SAPBEXresItemX 10 2 11" xfId="57997"/>
    <cellStyle name="SAPBEXresItemX 10 2 12" xfId="57998"/>
    <cellStyle name="SAPBEXresItemX 10 2 13" xfId="57999"/>
    <cellStyle name="SAPBEXresItemX 10 2 14" xfId="58000"/>
    <cellStyle name="SAPBEXresItemX 10 2 15" xfId="58001"/>
    <cellStyle name="SAPBEXresItemX 10 2 16" xfId="58002"/>
    <cellStyle name="SAPBEXresItemX 10 2 17" xfId="58003"/>
    <cellStyle name="SAPBEXresItemX 10 2 18" xfId="58004"/>
    <cellStyle name="SAPBEXresItemX 10 2 19" xfId="58005"/>
    <cellStyle name="SAPBEXresItemX 10 2 2" xfId="58006"/>
    <cellStyle name="SAPBEXresItemX 10 2 20" xfId="58007"/>
    <cellStyle name="SAPBEXresItemX 10 2 21" xfId="58008"/>
    <cellStyle name="SAPBEXresItemX 10 2 22" xfId="58009"/>
    <cellStyle name="SAPBEXresItemX 10 2 23" xfId="58010"/>
    <cellStyle name="SAPBEXresItemX 10 2 24" xfId="58011"/>
    <cellStyle name="SAPBEXresItemX 10 2 25" xfId="58012"/>
    <cellStyle name="SAPBEXresItemX 10 2 26" xfId="58013"/>
    <cellStyle name="SAPBEXresItemX 10 2 27" xfId="58014"/>
    <cellStyle name="SAPBEXresItemX 10 2 28" xfId="58015"/>
    <cellStyle name="SAPBEXresItemX 10 2 29" xfId="58016"/>
    <cellStyle name="SAPBEXresItemX 10 2 3" xfId="58017"/>
    <cellStyle name="SAPBEXresItemX 10 2 4" xfId="58018"/>
    <cellStyle name="SAPBEXresItemX 10 2 5" xfId="58019"/>
    <cellStyle name="SAPBEXresItemX 10 2 6" xfId="58020"/>
    <cellStyle name="SAPBEXresItemX 10 2 7" xfId="58021"/>
    <cellStyle name="SAPBEXresItemX 10 2 8" xfId="58022"/>
    <cellStyle name="SAPBEXresItemX 10 2 9" xfId="58023"/>
    <cellStyle name="SAPBEXresItemX 10 20" xfId="58024"/>
    <cellStyle name="SAPBEXresItemX 10 21" xfId="58025"/>
    <cellStyle name="SAPBEXresItemX 10 22" xfId="58026"/>
    <cellStyle name="SAPBEXresItemX 10 23" xfId="58027"/>
    <cellStyle name="SAPBEXresItemX 10 24" xfId="58028"/>
    <cellStyle name="SAPBEXresItemX 10 25" xfId="58029"/>
    <cellStyle name="SAPBEXresItemX 10 26" xfId="58030"/>
    <cellStyle name="SAPBEXresItemX 10 27" xfId="58031"/>
    <cellStyle name="SAPBEXresItemX 10 28" xfId="58032"/>
    <cellStyle name="SAPBEXresItemX 10 29" xfId="58033"/>
    <cellStyle name="SAPBEXresItemX 10 3" xfId="58034"/>
    <cellStyle name="SAPBEXresItemX 10 30" xfId="58035"/>
    <cellStyle name="SAPBEXresItemX 10 4" xfId="58036"/>
    <cellStyle name="SAPBEXresItemX 10 5" xfId="58037"/>
    <cellStyle name="SAPBEXresItemX 10 6" xfId="58038"/>
    <cellStyle name="SAPBEXresItemX 10 7" xfId="58039"/>
    <cellStyle name="SAPBEXresItemX 10 8" xfId="58040"/>
    <cellStyle name="SAPBEXresItemX 10 9" xfId="58041"/>
    <cellStyle name="SAPBEXresItemX 11" xfId="58042"/>
    <cellStyle name="SAPBEXresItemX 11 10" xfId="58043"/>
    <cellStyle name="SAPBEXresItemX 11 11" xfId="58044"/>
    <cellStyle name="SAPBEXresItemX 11 12" xfId="58045"/>
    <cellStyle name="SAPBEXresItemX 11 13" xfId="58046"/>
    <cellStyle name="SAPBEXresItemX 11 14" xfId="58047"/>
    <cellStyle name="SAPBEXresItemX 11 15" xfId="58048"/>
    <cellStyle name="SAPBEXresItemX 11 16" xfId="58049"/>
    <cellStyle name="SAPBEXresItemX 11 17" xfId="58050"/>
    <cellStyle name="SAPBEXresItemX 11 18" xfId="58051"/>
    <cellStyle name="SAPBEXresItemX 11 19" xfId="58052"/>
    <cellStyle name="SAPBEXresItemX 11 2" xfId="58053"/>
    <cellStyle name="SAPBEXresItemX 11 2 10" xfId="58054"/>
    <cellStyle name="SAPBEXresItemX 11 2 11" xfId="58055"/>
    <cellStyle name="SAPBEXresItemX 11 2 12" xfId="58056"/>
    <cellStyle name="SAPBEXresItemX 11 2 13" xfId="58057"/>
    <cellStyle name="SAPBEXresItemX 11 2 14" xfId="58058"/>
    <cellStyle name="SAPBEXresItemX 11 2 15" xfId="58059"/>
    <cellStyle name="SAPBEXresItemX 11 2 16" xfId="58060"/>
    <cellStyle name="SAPBEXresItemX 11 2 17" xfId="58061"/>
    <cellStyle name="SAPBEXresItemX 11 2 18" xfId="58062"/>
    <cellStyle name="SAPBEXresItemX 11 2 19" xfId="58063"/>
    <cellStyle name="SAPBEXresItemX 11 2 2" xfId="58064"/>
    <cellStyle name="SAPBEXresItemX 11 2 20" xfId="58065"/>
    <cellStyle name="SAPBEXresItemX 11 2 21" xfId="58066"/>
    <cellStyle name="SAPBEXresItemX 11 2 22" xfId="58067"/>
    <cellStyle name="SAPBEXresItemX 11 2 23" xfId="58068"/>
    <cellStyle name="SAPBEXresItemX 11 2 24" xfId="58069"/>
    <cellStyle name="SAPBEXresItemX 11 2 25" xfId="58070"/>
    <cellStyle name="SAPBEXresItemX 11 2 26" xfId="58071"/>
    <cellStyle name="SAPBEXresItemX 11 2 27" xfId="58072"/>
    <cellStyle name="SAPBEXresItemX 11 2 28" xfId="58073"/>
    <cellStyle name="SAPBEXresItemX 11 2 29" xfId="58074"/>
    <cellStyle name="SAPBEXresItemX 11 2 3" xfId="58075"/>
    <cellStyle name="SAPBEXresItemX 11 2 4" xfId="58076"/>
    <cellStyle name="SAPBEXresItemX 11 2 5" xfId="58077"/>
    <cellStyle name="SAPBEXresItemX 11 2 6" xfId="58078"/>
    <cellStyle name="SAPBEXresItemX 11 2 7" xfId="58079"/>
    <cellStyle name="SAPBEXresItemX 11 2 8" xfId="58080"/>
    <cellStyle name="SAPBEXresItemX 11 2 9" xfId="58081"/>
    <cellStyle name="SAPBEXresItemX 11 20" xfId="58082"/>
    <cellStyle name="SAPBEXresItemX 11 21" xfId="58083"/>
    <cellStyle name="SAPBEXresItemX 11 22" xfId="58084"/>
    <cellStyle name="SAPBEXresItemX 11 23" xfId="58085"/>
    <cellStyle name="SAPBEXresItemX 11 24" xfId="58086"/>
    <cellStyle name="SAPBEXresItemX 11 25" xfId="58087"/>
    <cellStyle name="SAPBEXresItemX 11 26" xfId="58088"/>
    <cellStyle name="SAPBEXresItemX 11 27" xfId="58089"/>
    <cellStyle name="SAPBEXresItemX 11 28" xfId="58090"/>
    <cellStyle name="SAPBEXresItemX 11 29" xfId="58091"/>
    <cellStyle name="SAPBEXresItemX 11 3" xfId="58092"/>
    <cellStyle name="SAPBEXresItemX 11 30" xfId="58093"/>
    <cellStyle name="SAPBEXresItemX 11 4" xfId="58094"/>
    <cellStyle name="SAPBEXresItemX 11 5" xfId="58095"/>
    <cellStyle name="SAPBEXresItemX 11 6" xfId="58096"/>
    <cellStyle name="SAPBEXresItemX 11 7" xfId="58097"/>
    <cellStyle name="SAPBEXresItemX 11 8" xfId="58098"/>
    <cellStyle name="SAPBEXresItemX 11 9" xfId="58099"/>
    <cellStyle name="SAPBEXresItemX 12" xfId="58100"/>
    <cellStyle name="SAPBEXresItemX 12 10" xfId="58101"/>
    <cellStyle name="SAPBEXresItemX 12 11" xfId="58102"/>
    <cellStyle name="SAPBEXresItemX 12 12" xfId="58103"/>
    <cellStyle name="SAPBEXresItemX 12 13" xfId="58104"/>
    <cellStyle name="SAPBEXresItemX 12 14" xfId="58105"/>
    <cellStyle name="SAPBEXresItemX 12 15" xfId="58106"/>
    <cellStyle name="SAPBEXresItemX 12 16" xfId="58107"/>
    <cellStyle name="SAPBEXresItemX 12 17" xfId="58108"/>
    <cellStyle name="SAPBEXresItemX 12 18" xfId="58109"/>
    <cellStyle name="SAPBEXresItemX 12 19" xfId="58110"/>
    <cellStyle name="SAPBEXresItemX 12 2" xfId="58111"/>
    <cellStyle name="SAPBEXresItemX 12 2 10" xfId="58112"/>
    <cellStyle name="SAPBEXresItemX 12 2 11" xfId="58113"/>
    <cellStyle name="SAPBEXresItemX 12 2 12" xfId="58114"/>
    <cellStyle name="SAPBEXresItemX 12 2 13" xfId="58115"/>
    <cellStyle name="SAPBEXresItemX 12 2 14" xfId="58116"/>
    <cellStyle name="SAPBEXresItemX 12 2 15" xfId="58117"/>
    <cellStyle name="SAPBEXresItemX 12 2 16" xfId="58118"/>
    <cellStyle name="SAPBEXresItemX 12 2 17" xfId="58119"/>
    <cellStyle name="SAPBEXresItemX 12 2 18" xfId="58120"/>
    <cellStyle name="SAPBEXresItemX 12 2 19" xfId="58121"/>
    <cellStyle name="SAPBEXresItemX 12 2 2" xfId="58122"/>
    <cellStyle name="SAPBEXresItemX 12 2 20" xfId="58123"/>
    <cellStyle name="SAPBEXresItemX 12 2 21" xfId="58124"/>
    <cellStyle name="SAPBEXresItemX 12 2 22" xfId="58125"/>
    <cellStyle name="SAPBEXresItemX 12 2 23" xfId="58126"/>
    <cellStyle name="SAPBEXresItemX 12 2 24" xfId="58127"/>
    <cellStyle name="SAPBEXresItemX 12 2 25" xfId="58128"/>
    <cellStyle name="SAPBEXresItemX 12 2 26" xfId="58129"/>
    <cellStyle name="SAPBEXresItemX 12 2 27" xfId="58130"/>
    <cellStyle name="SAPBEXresItemX 12 2 28" xfId="58131"/>
    <cellStyle name="SAPBEXresItemX 12 2 29" xfId="58132"/>
    <cellStyle name="SAPBEXresItemX 12 2 3" xfId="58133"/>
    <cellStyle name="SAPBEXresItemX 12 2 4" xfId="58134"/>
    <cellStyle name="SAPBEXresItemX 12 2 5" xfId="58135"/>
    <cellStyle name="SAPBEXresItemX 12 2 6" xfId="58136"/>
    <cellStyle name="SAPBEXresItemX 12 2 7" xfId="58137"/>
    <cellStyle name="SAPBEXresItemX 12 2 8" xfId="58138"/>
    <cellStyle name="SAPBEXresItemX 12 2 9" xfId="58139"/>
    <cellStyle name="SAPBEXresItemX 12 20" xfId="58140"/>
    <cellStyle name="SAPBEXresItemX 12 21" xfId="58141"/>
    <cellStyle name="SAPBEXresItemX 12 22" xfId="58142"/>
    <cellStyle name="SAPBEXresItemX 12 23" xfId="58143"/>
    <cellStyle name="SAPBEXresItemX 12 24" xfId="58144"/>
    <cellStyle name="SAPBEXresItemX 12 25" xfId="58145"/>
    <cellStyle name="SAPBEXresItemX 12 26" xfId="58146"/>
    <cellStyle name="SAPBEXresItemX 12 27" xfId="58147"/>
    <cellStyle name="SAPBEXresItemX 12 28" xfId="58148"/>
    <cellStyle name="SAPBEXresItemX 12 29" xfId="58149"/>
    <cellStyle name="SAPBEXresItemX 12 3" xfId="58150"/>
    <cellStyle name="SAPBEXresItemX 12 30" xfId="58151"/>
    <cellStyle name="SAPBEXresItemX 12 4" xfId="58152"/>
    <cellStyle name="SAPBEXresItemX 12 5" xfId="58153"/>
    <cellStyle name="SAPBEXresItemX 12 6" xfId="58154"/>
    <cellStyle name="SAPBEXresItemX 12 7" xfId="58155"/>
    <cellStyle name="SAPBEXresItemX 12 8" xfId="58156"/>
    <cellStyle name="SAPBEXresItemX 12 9" xfId="58157"/>
    <cellStyle name="SAPBEXresItemX 13" xfId="58158"/>
    <cellStyle name="SAPBEXresItemX 13 10" xfId="58159"/>
    <cellStyle name="SAPBEXresItemX 13 11" xfId="58160"/>
    <cellStyle name="SAPBEXresItemX 13 12" xfId="58161"/>
    <cellStyle name="SAPBEXresItemX 13 13" xfId="58162"/>
    <cellStyle name="SAPBEXresItemX 13 14" xfId="58163"/>
    <cellStyle name="SAPBEXresItemX 13 15" xfId="58164"/>
    <cellStyle name="SAPBEXresItemX 13 16" xfId="58165"/>
    <cellStyle name="SAPBEXresItemX 13 17" xfId="58166"/>
    <cellStyle name="SAPBEXresItemX 13 18" xfId="58167"/>
    <cellStyle name="SAPBEXresItemX 13 19" xfId="58168"/>
    <cellStyle name="SAPBEXresItemX 13 2" xfId="58169"/>
    <cellStyle name="SAPBEXresItemX 13 2 10" xfId="58170"/>
    <cellStyle name="SAPBEXresItemX 13 2 11" xfId="58171"/>
    <cellStyle name="SAPBEXresItemX 13 2 12" xfId="58172"/>
    <cellStyle name="SAPBEXresItemX 13 2 13" xfId="58173"/>
    <cellStyle name="SAPBEXresItemX 13 2 14" xfId="58174"/>
    <cellStyle name="SAPBEXresItemX 13 2 15" xfId="58175"/>
    <cellStyle name="SAPBEXresItemX 13 2 16" xfId="58176"/>
    <cellStyle name="SAPBEXresItemX 13 2 17" xfId="58177"/>
    <cellStyle name="SAPBEXresItemX 13 2 18" xfId="58178"/>
    <cellStyle name="SAPBEXresItemX 13 2 19" xfId="58179"/>
    <cellStyle name="SAPBEXresItemX 13 2 2" xfId="58180"/>
    <cellStyle name="SAPBEXresItemX 13 2 20" xfId="58181"/>
    <cellStyle name="SAPBEXresItemX 13 2 21" xfId="58182"/>
    <cellStyle name="SAPBEXresItemX 13 2 22" xfId="58183"/>
    <cellStyle name="SAPBEXresItemX 13 2 23" xfId="58184"/>
    <cellStyle name="SAPBEXresItemX 13 2 24" xfId="58185"/>
    <cellStyle name="SAPBEXresItemX 13 2 25" xfId="58186"/>
    <cellStyle name="SAPBEXresItemX 13 2 26" xfId="58187"/>
    <cellStyle name="SAPBEXresItemX 13 2 27" xfId="58188"/>
    <cellStyle name="SAPBEXresItemX 13 2 28" xfId="58189"/>
    <cellStyle name="SAPBEXresItemX 13 2 29" xfId="58190"/>
    <cellStyle name="SAPBEXresItemX 13 2 3" xfId="58191"/>
    <cellStyle name="SAPBEXresItemX 13 2 4" xfId="58192"/>
    <cellStyle name="SAPBEXresItemX 13 2 5" xfId="58193"/>
    <cellStyle name="SAPBEXresItemX 13 2 6" xfId="58194"/>
    <cellStyle name="SAPBEXresItemX 13 2 7" xfId="58195"/>
    <cellStyle name="SAPBEXresItemX 13 2 8" xfId="58196"/>
    <cellStyle name="SAPBEXresItemX 13 2 9" xfId="58197"/>
    <cellStyle name="SAPBEXresItemX 13 20" xfId="58198"/>
    <cellStyle name="SAPBEXresItemX 13 21" xfId="58199"/>
    <cellStyle name="SAPBEXresItemX 13 22" xfId="58200"/>
    <cellStyle name="SAPBEXresItemX 13 23" xfId="58201"/>
    <cellStyle name="SAPBEXresItemX 13 24" xfId="58202"/>
    <cellStyle name="SAPBEXresItemX 13 25" xfId="58203"/>
    <cellStyle name="SAPBEXresItemX 13 26" xfId="58204"/>
    <cellStyle name="SAPBEXresItemX 13 27" xfId="58205"/>
    <cellStyle name="SAPBEXresItemX 13 28" xfId="58206"/>
    <cellStyle name="SAPBEXresItemX 13 29" xfId="58207"/>
    <cellStyle name="SAPBEXresItemX 13 3" xfId="58208"/>
    <cellStyle name="SAPBEXresItemX 13 30" xfId="58209"/>
    <cellStyle name="SAPBEXresItemX 13 4" xfId="58210"/>
    <cellStyle name="SAPBEXresItemX 13 5" xfId="58211"/>
    <cellStyle name="SAPBEXresItemX 13 6" xfId="58212"/>
    <cellStyle name="SAPBEXresItemX 13 7" xfId="58213"/>
    <cellStyle name="SAPBEXresItemX 13 8" xfId="58214"/>
    <cellStyle name="SAPBEXresItemX 13 9" xfId="58215"/>
    <cellStyle name="SAPBEXresItemX 14" xfId="58216"/>
    <cellStyle name="SAPBEXresItemX 14 10" xfId="58217"/>
    <cellStyle name="SAPBEXresItemX 14 11" xfId="58218"/>
    <cellStyle name="SAPBEXresItemX 14 12" xfId="58219"/>
    <cellStyle name="SAPBEXresItemX 14 13" xfId="58220"/>
    <cellStyle name="SAPBEXresItemX 14 14" xfId="58221"/>
    <cellStyle name="SAPBEXresItemX 14 15" xfId="58222"/>
    <cellStyle name="SAPBEXresItemX 14 16" xfId="58223"/>
    <cellStyle name="SAPBEXresItemX 14 17" xfId="58224"/>
    <cellStyle name="SAPBEXresItemX 14 18" xfId="58225"/>
    <cellStyle name="SAPBEXresItemX 14 19" xfId="58226"/>
    <cellStyle name="SAPBEXresItemX 14 2" xfId="58227"/>
    <cellStyle name="SAPBEXresItemX 14 2 10" xfId="58228"/>
    <cellStyle name="SAPBEXresItemX 14 2 11" xfId="58229"/>
    <cellStyle name="SAPBEXresItemX 14 2 12" xfId="58230"/>
    <cellStyle name="SAPBEXresItemX 14 2 13" xfId="58231"/>
    <cellStyle name="SAPBEXresItemX 14 2 14" xfId="58232"/>
    <cellStyle name="SAPBEXresItemX 14 2 15" xfId="58233"/>
    <cellStyle name="SAPBEXresItemX 14 2 16" xfId="58234"/>
    <cellStyle name="SAPBEXresItemX 14 2 17" xfId="58235"/>
    <cellStyle name="SAPBEXresItemX 14 2 18" xfId="58236"/>
    <cellStyle name="SAPBEXresItemX 14 2 19" xfId="58237"/>
    <cellStyle name="SAPBEXresItemX 14 2 2" xfId="58238"/>
    <cellStyle name="SAPBEXresItemX 14 2 20" xfId="58239"/>
    <cellStyle name="SAPBEXresItemX 14 2 21" xfId="58240"/>
    <cellStyle name="SAPBEXresItemX 14 2 22" xfId="58241"/>
    <cellStyle name="SAPBEXresItemX 14 2 23" xfId="58242"/>
    <cellStyle name="SAPBEXresItemX 14 2 24" xfId="58243"/>
    <cellStyle name="SAPBEXresItemX 14 2 25" xfId="58244"/>
    <cellStyle name="SAPBEXresItemX 14 2 26" xfId="58245"/>
    <cellStyle name="SAPBEXresItemX 14 2 27" xfId="58246"/>
    <cellStyle name="SAPBEXresItemX 14 2 28" xfId="58247"/>
    <cellStyle name="SAPBEXresItemX 14 2 29" xfId="58248"/>
    <cellStyle name="SAPBEXresItemX 14 2 3" xfId="58249"/>
    <cellStyle name="SAPBEXresItemX 14 2 4" xfId="58250"/>
    <cellStyle name="SAPBEXresItemX 14 2 5" xfId="58251"/>
    <cellStyle name="SAPBEXresItemX 14 2 6" xfId="58252"/>
    <cellStyle name="SAPBEXresItemX 14 2 7" xfId="58253"/>
    <cellStyle name="SAPBEXresItemX 14 2 8" xfId="58254"/>
    <cellStyle name="SAPBEXresItemX 14 2 9" xfId="58255"/>
    <cellStyle name="SAPBEXresItemX 14 20" xfId="58256"/>
    <cellStyle name="SAPBEXresItemX 14 21" xfId="58257"/>
    <cellStyle name="SAPBEXresItemX 14 22" xfId="58258"/>
    <cellStyle name="SAPBEXresItemX 14 23" xfId="58259"/>
    <cellStyle name="SAPBEXresItemX 14 24" xfId="58260"/>
    <cellStyle name="SAPBEXresItemX 14 25" xfId="58261"/>
    <cellStyle name="SAPBEXresItemX 14 26" xfId="58262"/>
    <cellStyle name="SAPBEXresItemX 14 27" xfId="58263"/>
    <cellStyle name="SAPBEXresItemX 14 28" xfId="58264"/>
    <cellStyle name="SAPBEXresItemX 14 29" xfId="58265"/>
    <cellStyle name="SAPBEXresItemX 14 3" xfId="58266"/>
    <cellStyle name="SAPBEXresItemX 14 30" xfId="58267"/>
    <cellStyle name="SAPBEXresItemX 14 4" xfId="58268"/>
    <cellStyle name="SAPBEXresItemX 14 5" xfId="58269"/>
    <cellStyle name="SAPBEXresItemX 14 6" xfId="58270"/>
    <cellStyle name="SAPBEXresItemX 14 7" xfId="58271"/>
    <cellStyle name="SAPBEXresItemX 14 8" xfId="58272"/>
    <cellStyle name="SAPBEXresItemX 14 9" xfId="58273"/>
    <cellStyle name="SAPBEXresItemX 15" xfId="58274"/>
    <cellStyle name="SAPBEXresItemX 15 10" xfId="58275"/>
    <cellStyle name="SAPBEXresItemX 15 11" xfId="58276"/>
    <cellStyle name="SAPBEXresItemX 15 12" xfId="58277"/>
    <cellStyle name="SAPBEXresItemX 15 13" xfId="58278"/>
    <cellStyle name="SAPBEXresItemX 15 14" xfId="58279"/>
    <cellStyle name="SAPBEXresItemX 15 15" xfId="58280"/>
    <cellStyle name="SAPBEXresItemX 15 16" xfId="58281"/>
    <cellStyle name="SAPBEXresItemX 15 17" xfId="58282"/>
    <cellStyle name="SAPBEXresItemX 15 18" xfId="58283"/>
    <cellStyle name="SAPBEXresItemX 15 19" xfId="58284"/>
    <cellStyle name="SAPBEXresItemX 15 2" xfId="58285"/>
    <cellStyle name="SAPBEXresItemX 15 2 10" xfId="58286"/>
    <cellStyle name="SAPBEXresItemX 15 2 11" xfId="58287"/>
    <cellStyle name="SAPBEXresItemX 15 2 12" xfId="58288"/>
    <cellStyle name="SAPBEXresItemX 15 2 13" xfId="58289"/>
    <cellStyle name="SAPBEXresItemX 15 2 14" xfId="58290"/>
    <cellStyle name="SAPBEXresItemX 15 2 15" xfId="58291"/>
    <cellStyle name="SAPBEXresItemX 15 2 16" xfId="58292"/>
    <cellStyle name="SAPBEXresItemX 15 2 17" xfId="58293"/>
    <cellStyle name="SAPBEXresItemX 15 2 18" xfId="58294"/>
    <cellStyle name="SAPBEXresItemX 15 2 19" xfId="58295"/>
    <cellStyle name="SAPBEXresItemX 15 2 2" xfId="58296"/>
    <cellStyle name="SAPBEXresItemX 15 2 20" xfId="58297"/>
    <cellStyle name="SAPBEXresItemX 15 2 21" xfId="58298"/>
    <cellStyle name="SAPBEXresItemX 15 2 22" xfId="58299"/>
    <cellStyle name="SAPBEXresItemX 15 2 23" xfId="58300"/>
    <cellStyle name="SAPBEXresItemX 15 2 24" xfId="58301"/>
    <cellStyle name="SAPBEXresItemX 15 2 25" xfId="58302"/>
    <cellStyle name="SAPBEXresItemX 15 2 26" xfId="58303"/>
    <cellStyle name="SAPBEXresItemX 15 2 27" xfId="58304"/>
    <cellStyle name="SAPBEXresItemX 15 2 28" xfId="58305"/>
    <cellStyle name="SAPBEXresItemX 15 2 29" xfId="58306"/>
    <cellStyle name="SAPBEXresItemX 15 2 3" xfId="58307"/>
    <cellStyle name="SAPBEXresItemX 15 2 4" xfId="58308"/>
    <cellStyle name="SAPBEXresItemX 15 2 5" xfId="58309"/>
    <cellStyle name="SAPBEXresItemX 15 2 6" xfId="58310"/>
    <cellStyle name="SAPBEXresItemX 15 2 7" xfId="58311"/>
    <cellStyle name="SAPBEXresItemX 15 2 8" xfId="58312"/>
    <cellStyle name="SAPBEXresItemX 15 2 9" xfId="58313"/>
    <cellStyle name="SAPBEXresItemX 15 20" xfId="58314"/>
    <cellStyle name="SAPBEXresItemX 15 21" xfId="58315"/>
    <cellStyle name="SAPBEXresItemX 15 22" xfId="58316"/>
    <cellStyle name="SAPBEXresItemX 15 23" xfId="58317"/>
    <cellStyle name="SAPBEXresItemX 15 24" xfId="58318"/>
    <cellStyle name="SAPBEXresItemX 15 25" xfId="58319"/>
    <cellStyle name="SAPBEXresItemX 15 26" xfId="58320"/>
    <cellStyle name="SAPBEXresItemX 15 27" xfId="58321"/>
    <cellStyle name="SAPBEXresItemX 15 28" xfId="58322"/>
    <cellStyle name="SAPBEXresItemX 15 29" xfId="58323"/>
    <cellStyle name="SAPBEXresItemX 15 3" xfId="58324"/>
    <cellStyle name="SAPBEXresItemX 15 30" xfId="58325"/>
    <cellStyle name="SAPBEXresItemX 15 4" xfId="58326"/>
    <cellStyle name="SAPBEXresItemX 15 5" xfId="58327"/>
    <cellStyle name="SAPBEXresItemX 15 6" xfId="58328"/>
    <cellStyle name="SAPBEXresItemX 15 7" xfId="58329"/>
    <cellStyle name="SAPBEXresItemX 15 8" xfId="58330"/>
    <cellStyle name="SAPBEXresItemX 15 9" xfId="58331"/>
    <cellStyle name="SAPBEXresItemX 16" xfId="58332"/>
    <cellStyle name="SAPBEXresItemX 16 10" xfId="58333"/>
    <cellStyle name="SAPBEXresItemX 16 11" xfId="58334"/>
    <cellStyle name="SAPBEXresItemX 16 12" xfId="58335"/>
    <cellStyle name="SAPBEXresItemX 16 13" xfId="58336"/>
    <cellStyle name="SAPBEXresItemX 16 14" xfId="58337"/>
    <cellStyle name="SAPBEXresItemX 16 15" xfId="58338"/>
    <cellStyle name="SAPBEXresItemX 16 16" xfId="58339"/>
    <cellStyle name="SAPBEXresItemX 16 17" xfId="58340"/>
    <cellStyle name="SAPBEXresItemX 16 18" xfId="58341"/>
    <cellStyle name="SAPBEXresItemX 16 19" xfId="58342"/>
    <cellStyle name="SAPBEXresItemX 16 2" xfId="58343"/>
    <cellStyle name="SAPBEXresItemX 16 2 10" xfId="58344"/>
    <cellStyle name="SAPBEXresItemX 16 2 11" xfId="58345"/>
    <cellStyle name="SAPBEXresItemX 16 2 12" xfId="58346"/>
    <cellStyle name="SAPBEXresItemX 16 2 13" xfId="58347"/>
    <cellStyle name="SAPBEXresItemX 16 2 14" xfId="58348"/>
    <cellStyle name="SAPBEXresItemX 16 2 15" xfId="58349"/>
    <cellStyle name="SAPBEXresItemX 16 2 16" xfId="58350"/>
    <cellStyle name="SAPBEXresItemX 16 2 17" xfId="58351"/>
    <cellStyle name="SAPBEXresItemX 16 2 18" xfId="58352"/>
    <cellStyle name="SAPBEXresItemX 16 2 19" xfId="58353"/>
    <cellStyle name="SAPBEXresItemX 16 2 2" xfId="58354"/>
    <cellStyle name="SAPBEXresItemX 16 2 20" xfId="58355"/>
    <cellStyle name="SAPBEXresItemX 16 2 21" xfId="58356"/>
    <cellStyle name="SAPBEXresItemX 16 2 22" xfId="58357"/>
    <cellStyle name="SAPBEXresItemX 16 2 23" xfId="58358"/>
    <cellStyle name="SAPBEXresItemX 16 2 24" xfId="58359"/>
    <cellStyle name="SAPBEXresItemX 16 2 25" xfId="58360"/>
    <cellStyle name="SAPBEXresItemX 16 2 26" xfId="58361"/>
    <cellStyle name="SAPBEXresItemX 16 2 27" xfId="58362"/>
    <cellStyle name="SAPBEXresItemX 16 2 28" xfId="58363"/>
    <cellStyle name="SAPBEXresItemX 16 2 29" xfId="58364"/>
    <cellStyle name="SAPBEXresItemX 16 2 3" xfId="58365"/>
    <cellStyle name="SAPBEXresItemX 16 2 4" xfId="58366"/>
    <cellStyle name="SAPBEXresItemX 16 2 5" xfId="58367"/>
    <cellStyle name="SAPBEXresItemX 16 2 6" xfId="58368"/>
    <cellStyle name="SAPBEXresItemX 16 2 7" xfId="58369"/>
    <cellStyle name="SAPBEXresItemX 16 2 8" xfId="58370"/>
    <cellStyle name="SAPBEXresItemX 16 2 9" xfId="58371"/>
    <cellStyle name="SAPBEXresItemX 16 20" xfId="58372"/>
    <cellStyle name="SAPBEXresItemX 16 21" xfId="58373"/>
    <cellStyle name="SAPBEXresItemX 16 22" xfId="58374"/>
    <cellStyle name="SAPBEXresItemX 16 23" xfId="58375"/>
    <cellStyle name="SAPBEXresItemX 16 24" xfId="58376"/>
    <cellStyle name="SAPBEXresItemX 16 25" xfId="58377"/>
    <cellStyle name="SAPBEXresItemX 16 26" xfId="58378"/>
    <cellStyle name="SAPBEXresItemX 16 27" xfId="58379"/>
    <cellStyle name="SAPBEXresItemX 16 28" xfId="58380"/>
    <cellStyle name="SAPBEXresItemX 16 29" xfId="58381"/>
    <cellStyle name="SAPBEXresItemX 16 3" xfId="58382"/>
    <cellStyle name="SAPBEXresItemX 16 30" xfId="58383"/>
    <cellStyle name="SAPBEXresItemX 16 4" xfId="58384"/>
    <cellStyle name="SAPBEXresItemX 16 5" xfId="58385"/>
    <cellStyle name="SAPBEXresItemX 16 6" xfId="58386"/>
    <cellStyle name="SAPBEXresItemX 16 7" xfId="58387"/>
    <cellStyle name="SAPBEXresItemX 16 8" xfId="58388"/>
    <cellStyle name="SAPBEXresItemX 16 9" xfId="58389"/>
    <cellStyle name="SAPBEXresItemX 17" xfId="58390"/>
    <cellStyle name="SAPBEXresItemX 17 10" xfId="58391"/>
    <cellStyle name="SAPBEXresItemX 17 11" xfId="58392"/>
    <cellStyle name="SAPBEXresItemX 17 12" xfId="58393"/>
    <cellStyle name="SAPBEXresItemX 17 13" xfId="58394"/>
    <cellStyle name="SAPBEXresItemX 17 14" xfId="58395"/>
    <cellStyle name="SAPBEXresItemX 17 15" xfId="58396"/>
    <cellStyle name="SAPBEXresItemX 17 16" xfId="58397"/>
    <cellStyle name="SAPBEXresItemX 17 17" xfId="58398"/>
    <cellStyle name="SAPBEXresItemX 17 18" xfId="58399"/>
    <cellStyle name="SAPBEXresItemX 17 19" xfId="58400"/>
    <cellStyle name="SAPBEXresItemX 17 2" xfId="58401"/>
    <cellStyle name="SAPBEXresItemX 17 2 10" xfId="58402"/>
    <cellStyle name="SAPBEXresItemX 17 2 11" xfId="58403"/>
    <cellStyle name="SAPBEXresItemX 17 2 12" xfId="58404"/>
    <cellStyle name="SAPBEXresItemX 17 2 13" xfId="58405"/>
    <cellStyle name="SAPBEXresItemX 17 2 14" xfId="58406"/>
    <cellStyle name="SAPBEXresItemX 17 2 15" xfId="58407"/>
    <cellStyle name="SAPBEXresItemX 17 2 16" xfId="58408"/>
    <cellStyle name="SAPBEXresItemX 17 2 17" xfId="58409"/>
    <cellStyle name="SAPBEXresItemX 17 2 18" xfId="58410"/>
    <cellStyle name="SAPBEXresItemX 17 2 19" xfId="58411"/>
    <cellStyle name="SAPBEXresItemX 17 2 2" xfId="58412"/>
    <cellStyle name="SAPBEXresItemX 17 2 20" xfId="58413"/>
    <cellStyle name="SAPBEXresItemX 17 2 21" xfId="58414"/>
    <cellStyle name="SAPBEXresItemX 17 2 22" xfId="58415"/>
    <cellStyle name="SAPBEXresItemX 17 2 23" xfId="58416"/>
    <cellStyle name="SAPBEXresItemX 17 2 24" xfId="58417"/>
    <cellStyle name="SAPBEXresItemX 17 2 25" xfId="58418"/>
    <cellStyle name="SAPBEXresItemX 17 2 26" xfId="58419"/>
    <cellStyle name="SAPBEXresItemX 17 2 27" xfId="58420"/>
    <cellStyle name="SAPBEXresItemX 17 2 28" xfId="58421"/>
    <cellStyle name="SAPBEXresItemX 17 2 29" xfId="58422"/>
    <cellStyle name="SAPBEXresItemX 17 2 3" xfId="58423"/>
    <cellStyle name="SAPBEXresItemX 17 2 4" xfId="58424"/>
    <cellStyle name="SAPBEXresItemX 17 2 5" xfId="58425"/>
    <cellStyle name="SAPBEXresItemX 17 2 6" xfId="58426"/>
    <cellStyle name="SAPBEXresItemX 17 2 7" xfId="58427"/>
    <cellStyle name="SAPBEXresItemX 17 2 8" xfId="58428"/>
    <cellStyle name="SAPBEXresItemX 17 2 9" xfId="58429"/>
    <cellStyle name="SAPBEXresItemX 17 20" xfId="58430"/>
    <cellStyle name="SAPBEXresItemX 17 21" xfId="58431"/>
    <cellStyle name="SAPBEXresItemX 17 22" xfId="58432"/>
    <cellStyle name="SAPBEXresItemX 17 23" xfId="58433"/>
    <cellStyle name="SAPBEXresItemX 17 24" xfId="58434"/>
    <cellStyle name="SAPBEXresItemX 17 25" xfId="58435"/>
    <cellStyle name="SAPBEXresItemX 17 26" xfId="58436"/>
    <cellStyle name="SAPBEXresItemX 17 27" xfId="58437"/>
    <cellStyle name="SAPBEXresItemX 17 28" xfId="58438"/>
    <cellStyle name="SAPBEXresItemX 17 29" xfId="58439"/>
    <cellStyle name="SAPBEXresItemX 17 3" xfId="58440"/>
    <cellStyle name="SAPBEXresItemX 17 30" xfId="58441"/>
    <cellStyle name="SAPBEXresItemX 17 4" xfId="58442"/>
    <cellStyle name="SAPBEXresItemX 17 5" xfId="58443"/>
    <cellStyle name="SAPBEXresItemX 17 6" xfId="58444"/>
    <cellStyle name="SAPBEXresItemX 17 7" xfId="58445"/>
    <cellStyle name="SAPBEXresItemX 17 8" xfId="58446"/>
    <cellStyle name="SAPBEXresItemX 17 9" xfId="58447"/>
    <cellStyle name="SAPBEXresItemX 18" xfId="58448"/>
    <cellStyle name="SAPBEXresItemX 18 10" xfId="58449"/>
    <cellStyle name="SAPBEXresItemX 18 11" xfId="58450"/>
    <cellStyle name="SAPBEXresItemX 18 12" xfId="58451"/>
    <cellStyle name="SAPBEXresItemX 18 13" xfId="58452"/>
    <cellStyle name="SAPBEXresItemX 18 14" xfId="58453"/>
    <cellStyle name="SAPBEXresItemX 18 15" xfId="58454"/>
    <cellStyle name="SAPBEXresItemX 18 16" xfId="58455"/>
    <cellStyle name="SAPBEXresItemX 18 17" xfId="58456"/>
    <cellStyle name="SAPBEXresItemX 18 18" xfId="58457"/>
    <cellStyle name="SAPBEXresItemX 18 19" xfId="58458"/>
    <cellStyle name="SAPBEXresItemX 18 2" xfId="58459"/>
    <cellStyle name="SAPBEXresItemX 18 20" xfId="58460"/>
    <cellStyle name="SAPBEXresItemX 18 21" xfId="58461"/>
    <cellStyle name="SAPBEXresItemX 18 22" xfId="58462"/>
    <cellStyle name="SAPBEXresItemX 18 23" xfId="58463"/>
    <cellStyle name="SAPBEXresItemX 18 24" xfId="58464"/>
    <cellStyle name="SAPBEXresItemX 18 25" xfId="58465"/>
    <cellStyle name="SAPBEXresItemX 18 26" xfId="58466"/>
    <cellStyle name="SAPBEXresItemX 18 27" xfId="58467"/>
    <cellStyle name="SAPBEXresItemX 18 28" xfId="58468"/>
    <cellStyle name="SAPBEXresItemX 18 29" xfId="58469"/>
    <cellStyle name="SAPBEXresItemX 18 3" xfId="58470"/>
    <cellStyle name="SAPBEXresItemX 18 4" xfId="58471"/>
    <cellStyle name="SAPBEXresItemX 18 5" xfId="58472"/>
    <cellStyle name="SAPBEXresItemX 18 6" xfId="58473"/>
    <cellStyle name="SAPBEXresItemX 18 7" xfId="58474"/>
    <cellStyle name="SAPBEXresItemX 18 8" xfId="58475"/>
    <cellStyle name="SAPBEXresItemX 18 9" xfId="58476"/>
    <cellStyle name="SAPBEXresItemX 19" xfId="58477"/>
    <cellStyle name="SAPBEXresItemX 19 10" xfId="58478"/>
    <cellStyle name="SAPBEXresItemX 19 11" xfId="58479"/>
    <cellStyle name="SAPBEXresItemX 19 12" xfId="58480"/>
    <cellStyle name="SAPBEXresItemX 19 13" xfId="58481"/>
    <cellStyle name="SAPBEXresItemX 19 14" xfId="58482"/>
    <cellStyle name="SAPBEXresItemX 19 15" xfId="58483"/>
    <cellStyle name="SAPBEXresItemX 19 16" xfId="58484"/>
    <cellStyle name="SAPBEXresItemX 19 17" xfId="58485"/>
    <cellStyle name="SAPBEXresItemX 19 18" xfId="58486"/>
    <cellStyle name="SAPBEXresItemX 19 19" xfId="58487"/>
    <cellStyle name="SAPBEXresItemX 19 2" xfId="58488"/>
    <cellStyle name="SAPBEXresItemX 19 20" xfId="58489"/>
    <cellStyle name="SAPBEXresItemX 19 21" xfId="58490"/>
    <cellStyle name="SAPBEXresItemX 19 22" xfId="58491"/>
    <cellStyle name="SAPBEXresItemX 19 23" xfId="58492"/>
    <cellStyle name="SAPBEXresItemX 19 24" xfId="58493"/>
    <cellStyle name="SAPBEXresItemX 19 25" xfId="58494"/>
    <cellStyle name="SAPBEXresItemX 19 26" xfId="58495"/>
    <cellStyle name="SAPBEXresItemX 19 27" xfId="58496"/>
    <cellStyle name="SAPBEXresItemX 19 28" xfId="58497"/>
    <cellStyle name="SAPBEXresItemX 19 29" xfId="58498"/>
    <cellStyle name="SAPBEXresItemX 19 3" xfId="58499"/>
    <cellStyle name="SAPBEXresItemX 19 4" xfId="58500"/>
    <cellStyle name="SAPBEXresItemX 19 5" xfId="58501"/>
    <cellStyle name="SAPBEXresItemX 19 6" xfId="58502"/>
    <cellStyle name="SAPBEXresItemX 19 7" xfId="58503"/>
    <cellStyle name="SAPBEXresItemX 19 8" xfId="58504"/>
    <cellStyle name="SAPBEXresItemX 19 9" xfId="58505"/>
    <cellStyle name="SAPBEXresItemX 2" xfId="58506"/>
    <cellStyle name="SAPBEXresItemX 2 10" xfId="58507"/>
    <cellStyle name="SAPBEXresItemX 2 11" xfId="58508"/>
    <cellStyle name="SAPBEXresItemX 2 12" xfId="58509"/>
    <cellStyle name="SAPBEXresItemX 2 13" xfId="58510"/>
    <cellStyle name="SAPBEXresItemX 2 14" xfId="58511"/>
    <cellStyle name="SAPBEXresItemX 2 15" xfId="58512"/>
    <cellStyle name="SAPBEXresItemX 2 16" xfId="58513"/>
    <cellStyle name="SAPBEXresItemX 2 17" xfId="58514"/>
    <cellStyle name="SAPBEXresItemX 2 18" xfId="58515"/>
    <cellStyle name="SAPBEXresItemX 2 19" xfId="58516"/>
    <cellStyle name="SAPBEXresItemX 2 2" xfId="58517"/>
    <cellStyle name="SAPBEXresItemX 2 2 10" xfId="58518"/>
    <cellStyle name="SAPBEXresItemX 2 2 11" xfId="58519"/>
    <cellStyle name="SAPBEXresItemX 2 2 12" xfId="58520"/>
    <cellStyle name="SAPBEXresItemX 2 2 13" xfId="58521"/>
    <cellStyle name="SAPBEXresItemX 2 2 14" xfId="58522"/>
    <cellStyle name="SAPBEXresItemX 2 2 15" xfId="58523"/>
    <cellStyle name="SAPBEXresItemX 2 2 16" xfId="58524"/>
    <cellStyle name="SAPBEXresItemX 2 2 17" xfId="58525"/>
    <cellStyle name="SAPBEXresItemX 2 2 18" xfId="58526"/>
    <cellStyle name="SAPBEXresItemX 2 2 19" xfId="58527"/>
    <cellStyle name="SAPBEXresItemX 2 2 2" xfId="58528"/>
    <cellStyle name="SAPBEXresItemX 2 2 2 10" xfId="58529"/>
    <cellStyle name="SAPBEXresItemX 2 2 2 11" xfId="58530"/>
    <cellStyle name="SAPBEXresItemX 2 2 2 12" xfId="58531"/>
    <cellStyle name="SAPBEXresItemX 2 2 2 13" xfId="58532"/>
    <cellStyle name="SAPBEXresItemX 2 2 2 14" xfId="58533"/>
    <cellStyle name="SAPBEXresItemX 2 2 2 15" xfId="58534"/>
    <cellStyle name="SAPBEXresItemX 2 2 2 16" xfId="58535"/>
    <cellStyle name="SAPBEXresItemX 2 2 2 17" xfId="58536"/>
    <cellStyle name="SAPBEXresItemX 2 2 2 18" xfId="58537"/>
    <cellStyle name="SAPBEXresItemX 2 2 2 19" xfId="58538"/>
    <cellStyle name="SAPBEXresItemX 2 2 2 2" xfId="58539"/>
    <cellStyle name="SAPBEXresItemX 2 2 2 20" xfId="58540"/>
    <cellStyle name="SAPBEXresItemX 2 2 2 21" xfId="58541"/>
    <cellStyle name="SAPBEXresItemX 2 2 2 22" xfId="58542"/>
    <cellStyle name="SAPBEXresItemX 2 2 2 23" xfId="58543"/>
    <cellStyle name="SAPBEXresItemX 2 2 2 24" xfId="58544"/>
    <cellStyle name="SAPBEXresItemX 2 2 2 25" xfId="58545"/>
    <cellStyle name="SAPBEXresItemX 2 2 2 26" xfId="58546"/>
    <cellStyle name="SAPBEXresItemX 2 2 2 27" xfId="58547"/>
    <cellStyle name="SAPBEXresItemX 2 2 2 28" xfId="58548"/>
    <cellStyle name="SAPBEXresItemX 2 2 2 29" xfId="58549"/>
    <cellStyle name="SAPBEXresItemX 2 2 2 3" xfId="58550"/>
    <cellStyle name="SAPBEXresItemX 2 2 2 4" xfId="58551"/>
    <cellStyle name="SAPBEXresItemX 2 2 2 5" xfId="58552"/>
    <cellStyle name="SAPBEXresItemX 2 2 2 6" xfId="58553"/>
    <cellStyle name="SAPBEXresItemX 2 2 2 7" xfId="58554"/>
    <cellStyle name="SAPBEXresItemX 2 2 2 8" xfId="58555"/>
    <cellStyle name="SAPBEXresItemX 2 2 2 9" xfId="58556"/>
    <cellStyle name="SAPBEXresItemX 2 2 20" xfId="58557"/>
    <cellStyle name="SAPBEXresItemX 2 2 21" xfId="58558"/>
    <cellStyle name="SAPBEXresItemX 2 2 22" xfId="58559"/>
    <cellStyle name="SAPBEXresItemX 2 2 23" xfId="58560"/>
    <cellStyle name="SAPBEXresItemX 2 2 24" xfId="58561"/>
    <cellStyle name="SAPBEXresItemX 2 2 25" xfId="58562"/>
    <cellStyle name="SAPBEXresItemX 2 2 26" xfId="58563"/>
    <cellStyle name="SAPBEXresItemX 2 2 27" xfId="58564"/>
    <cellStyle name="SAPBEXresItemX 2 2 28" xfId="58565"/>
    <cellStyle name="SAPBEXresItemX 2 2 29" xfId="58566"/>
    <cellStyle name="SAPBEXresItemX 2 2 3" xfId="58567"/>
    <cellStyle name="SAPBEXresItemX 2 2 30" xfId="58568"/>
    <cellStyle name="SAPBEXresItemX 2 2 4" xfId="58569"/>
    <cellStyle name="SAPBEXresItemX 2 2 5" xfId="58570"/>
    <cellStyle name="SAPBEXresItemX 2 2 6" xfId="58571"/>
    <cellStyle name="SAPBEXresItemX 2 2 7" xfId="58572"/>
    <cellStyle name="SAPBEXresItemX 2 2 8" xfId="58573"/>
    <cellStyle name="SAPBEXresItemX 2 2 9" xfId="58574"/>
    <cellStyle name="SAPBEXresItemX 2 20" xfId="58575"/>
    <cellStyle name="SAPBEXresItemX 2 21" xfId="58576"/>
    <cellStyle name="SAPBEXresItemX 2 22" xfId="58577"/>
    <cellStyle name="SAPBEXresItemX 2 23" xfId="58578"/>
    <cellStyle name="SAPBEXresItemX 2 24" xfId="58579"/>
    <cellStyle name="SAPBEXresItemX 2 25" xfId="58580"/>
    <cellStyle name="SAPBEXresItemX 2 26" xfId="58581"/>
    <cellStyle name="SAPBEXresItemX 2 27" xfId="58582"/>
    <cellStyle name="SAPBEXresItemX 2 28" xfId="58583"/>
    <cellStyle name="SAPBEXresItemX 2 29" xfId="58584"/>
    <cellStyle name="SAPBEXresItemX 2 3" xfId="58585"/>
    <cellStyle name="SAPBEXresItemX 2 3 10" xfId="58586"/>
    <cellStyle name="SAPBEXresItemX 2 3 11" xfId="58587"/>
    <cellStyle name="SAPBEXresItemX 2 3 12" xfId="58588"/>
    <cellStyle name="SAPBEXresItemX 2 3 13" xfId="58589"/>
    <cellStyle name="SAPBEXresItemX 2 3 14" xfId="58590"/>
    <cellStyle name="SAPBEXresItemX 2 3 15" xfId="58591"/>
    <cellStyle name="SAPBEXresItemX 2 3 16" xfId="58592"/>
    <cellStyle name="SAPBEXresItemX 2 3 17" xfId="58593"/>
    <cellStyle name="SAPBEXresItemX 2 3 18" xfId="58594"/>
    <cellStyle name="SAPBEXresItemX 2 3 19" xfId="58595"/>
    <cellStyle name="SAPBEXresItemX 2 3 2" xfId="58596"/>
    <cellStyle name="SAPBEXresItemX 2 3 20" xfId="58597"/>
    <cellStyle name="SAPBEXresItemX 2 3 21" xfId="58598"/>
    <cellStyle name="SAPBEXresItemX 2 3 22" xfId="58599"/>
    <cellStyle name="SAPBEXresItemX 2 3 23" xfId="58600"/>
    <cellStyle name="SAPBEXresItemX 2 3 24" xfId="58601"/>
    <cellStyle name="SAPBEXresItemX 2 3 25" xfId="58602"/>
    <cellStyle name="SAPBEXresItemX 2 3 26" xfId="58603"/>
    <cellStyle name="SAPBEXresItemX 2 3 27" xfId="58604"/>
    <cellStyle name="SAPBEXresItemX 2 3 28" xfId="58605"/>
    <cellStyle name="SAPBEXresItemX 2 3 29" xfId="58606"/>
    <cellStyle name="SAPBEXresItemX 2 3 3" xfId="58607"/>
    <cellStyle name="SAPBEXresItemX 2 3 4" xfId="58608"/>
    <cellStyle name="SAPBEXresItemX 2 3 5" xfId="58609"/>
    <cellStyle name="SAPBEXresItemX 2 3 6" xfId="58610"/>
    <cellStyle name="SAPBEXresItemX 2 3 7" xfId="58611"/>
    <cellStyle name="SAPBEXresItemX 2 3 8" xfId="58612"/>
    <cellStyle name="SAPBEXresItemX 2 3 9" xfId="58613"/>
    <cellStyle name="SAPBEXresItemX 2 30" xfId="58614"/>
    <cellStyle name="SAPBEXresItemX 2 31" xfId="58615"/>
    <cellStyle name="SAPBEXresItemX 2 4" xfId="58616"/>
    <cellStyle name="SAPBEXresItemX 2 5" xfId="58617"/>
    <cellStyle name="SAPBEXresItemX 2 6" xfId="58618"/>
    <cellStyle name="SAPBEXresItemX 2 7" xfId="58619"/>
    <cellStyle name="SAPBEXresItemX 2 8" xfId="58620"/>
    <cellStyle name="SAPBEXresItemX 2 9" xfId="58621"/>
    <cellStyle name="SAPBEXresItemX 20" xfId="58622"/>
    <cellStyle name="SAPBEXresItemX 20 10" xfId="58623"/>
    <cellStyle name="SAPBEXresItemX 20 11" xfId="58624"/>
    <cellStyle name="SAPBEXresItemX 20 12" xfId="58625"/>
    <cellStyle name="SAPBEXresItemX 20 13" xfId="58626"/>
    <cellStyle name="SAPBEXresItemX 20 14" xfId="58627"/>
    <cellStyle name="SAPBEXresItemX 20 15" xfId="58628"/>
    <cellStyle name="SAPBEXresItemX 20 16" xfId="58629"/>
    <cellStyle name="SAPBEXresItemX 20 17" xfId="58630"/>
    <cellStyle name="SAPBEXresItemX 20 18" xfId="58631"/>
    <cellStyle name="SAPBEXresItemX 20 19" xfId="58632"/>
    <cellStyle name="SAPBEXresItemX 20 2" xfId="58633"/>
    <cellStyle name="SAPBEXresItemX 20 20" xfId="58634"/>
    <cellStyle name="SAPBEXresItemX 20 21" xfId="58635"/>
    <cellStyle name="SAPBEXresItemX 20 22" xfId="58636"/>
    <cellStyle name="SAPBEXresItemX 20 23" xfId="58637"/>
    <cellStyle name="SAPBEXresItemX 20 24" xfId="58638"/>
    <cellStyle name="SAPBEXresItemX 20 25" xfId="58639"/>
    <cellStyle name="SAPBEXresItemX 20 26" xfId="58640"/>
    <cellStyle name="SAPBEXresItemX 20 27" xfId="58641"/>
    <cellStyle name="SAPBEXresItemX 20 28" xfId="58642"/>
    <cellStyle name="SAPBEXresItemX 20 29" xfId="58643"/>
    <cellStyle name="SAPBEXresItemX 20 3" xfId="58644"/>
    <cellStyle name="SAPBEXresItemX 20 4" xfId="58645"/>
    <cellStyle name="SAPBEXresItemX 20 5" xfId="58646"/>
    <cellStyle name="SAPBEXresItemX 20 6" xfId="58647"/>
    <cellStyle name="SAPBEXresItemX 20 7" xfId="58648"/>
    <cellStyle name="SAPBEXresItemX 20 8" xfId="58649"/>
    <cellStyle name="SAPBEXresItemX 20 9" xfId="58650"/>
    <cellStyle name="SAPBEXresItemX 21" xfId="58651"/>
    <cellStyle name="SAPBEXresItemX 21 10" xfId="58652"/>
    <cellStyle name="SAPBEXresItemX 21 11" xfId="58653"/>
    <cellStyle name="SAPBEXresItemX 21 12" xfId="58654"/>
    <cellStyle name="SAPBEXresItemX 21 13" xfId="58655"/>
    <cellStyle name="SAPBEXresItemX 21 14" xfId="58656"/>
    <cellStyle name="SAPBEXresItemX 21 15" xfId="58657"/>
    <cellStyle name="SAPBEXresItemX 21 16" xfId="58658"/>
    <cellStyle name="SAPBEXresItemX 21 17" xfId="58659"/>
    <cellStyle name="SAPBEXresItemX 21 18" xfId="58660"/>
    <cellStyle name="SAPBEXresItemX 21 19" xfId="58661"/>
    <cellStyle name="SAPBEXresItemX 21 2" xfId="58662"/>
    <cellStyle name="SAPBEXresItemX 21 20" xfId="58663"/>
    <cellStyle name="SAPBEXresItemX 21 21" xfId="58664"/>
    <cellStyle name="SAPBEXresItemX 21 22" xfId="58665"/>
    <cellStyle name="SAPBEXresItemX 21 23" xfId="58666"/>
    <cellStyle name="SAPBEXresItemX 21 24" xfId="58667"/>
    <cellStyle name="SAPBEXresItemX 21 25" xfId="58668"/>
    <cellStyle name="SAPBEXresItemX 21 26" xfId="58669"/>
    <cellStyle name="SAPBEXresItemX 21 27" xfId="58670"/>
    <cellStyle name="SAPBEXresItemX 21 28" xfId="58671"/>
    <cellStyle name="SAPBEXresItemX 21 29" xfId="58672"/>
    <cellStyle name="SAPBEXresItemX 21 3" xfId="58673"/>
    <cellStyle name="SAPBEXresItemX 21 4" xfId="58674"/>
    <cellStyle name="SAPBEXresItemX 21 5" xfId="58675"/>
    <cellStyle name="SAPBEXresItemX 21 6" xfId="58676"/>
    <cellStyle name="SAPBEXresItemX 21 7" xfId="58677"/>
    <cellStyle name="SAPBEXresItemX 21 8" xfId="58678"/>
    <cellStyle name="SAPBEXresItemX 21 9" xfId="58679"/>
    <cellStyle name="SAPBEXresItemX 22" xfId="58680"/>
    <cellStyle name="SAPBEXresItemX 22 10" xfId="58681"/>
    <cellStyle name="SAPBEXresItemX 22 11" xfId="58682"/>
    <cellStyle name="SAPBEXresItemX 22 12" xfId="58683"/>
    <cellStyle name="SAPBEXresItemX 22 13" xfId="58684"/>
    <cellStyle name="SAPBEXresItemX 22 14" xfId="58685"/>
    <cellStyle name="SAPBEXresItemX 22 15" xfId="58686"/>
    <cellStyle name="SAPBEXresItemX 22 16" xfId="58687"/>
    <cellStyle name="SAPBEXresItemX 22 17" xfId="58688"/>
    <cellStyle name="SAPBEXresItemX 22 18" xfId="58689"/>
    <cellStyle name="SAPBEXresItemX 22 19" xfId="58690"/>
    <cellStyle name="SAPBEXresItemX 22 2" xfId="58691"/>
    <cellStyle name="SAPBEXresItemX 22 20" xfId="58692"/>
    <cellStyle name="SAPBEXresItemX 22 21" xfId="58693"/>
    <cellStyle name="SAPBEXresItemX 22 22" xfId="58694"/>
    <cellStyle name="SAPBEXresItemX 22 23" xfId="58695"/>
    <cellStyle name="SAPBEXresItemX 22 24" xfId="58696"/>
    <cellStyle name="SAPBEXresItemX 22 25" xfId="58697"/>
    <cellStyle name="SAPBEXresItemX 22 26" xfId="58698"/>
    <cellStyle name="SAPBEXresItemX 22 27" xfId="58699"/>
    <cellStyle name="SAPBEXresItemX 22 28" xfId="58700"/>
    <cellStyle name="SAPBEXresItemX 22 29" xfId="58701"/>
    <cellStyle name="SAPBEXresItemX 22 3" xfId="58702"/>
    <cellStyle name="SAPBEXresItemX 22 4" xfId="58703"/>
    <cellStyle name="SAPBEXresItemX 22 5" xfId="58704"/>
    <cellStyle name="SAPBEXresItemX 22 6" xfId="58705"/>
    <cellStyle name="SAPBEXresItemX 22 7" xfId="58706"/>
    <cellStyle name="SAPBEXresItemX 22 8" xfId="58707"/>
    <cellStyle name="SAPBEXresItemX 22 9" xfId="58708"/>
    <cellStyle name="SAPBEXresItemX 23" xfId="58709"/>
    <cellStyle name="SAPBEXresItemX 23 10" xfId="58710"/>
    <cellStyle name="SAPBEXresItemX 23 11" xfId="58711"/>
    <cellStyle name="SAPBEXresItemX 23 12" xfId="58712"/>
    <cellStyle name="SAPBEXresItemX 23 13" xfId="58713"/>
    <cellStyle name="SAPBEXresItemX 23 14" xfId="58714"/>
    <cellStyle name="SAPBEXresItemX 23 15" xfId="58715"/>
    <cellStyle name="SAPBEXresItemX 23 16" xfId="58716"/>
    <cellStyle name="SAPBEXresItemX 23 17" xfId="58717"/>
    <cellStyle name="SAPBEXresItemX 23 18" xfId="58718"/>
    <cellStyle name="SAPBEXresItemX 23 19" xfId="58719"/>
    <cellStyle name="SAPBEXresItemX 23 2" xfId="58720"/>
    <cellStyle name="SAPBEXresItemX 23 20" xfId="58721"/>
    <cellStyle name="SAPBEXresItemX 23 21" xfId="58722"/>
    <cellStyle name="SAPBEXresItemX 23 22" xfId="58723"/>
    <cellStyle name="SAPBEXresItemX 23 23" xfId="58724"/>
    <cellStyle name="SAPBEXresItemX 23 24" xfId="58725"/>
    <cellStyle name="SAPBEXresItemX 23 25" xfId="58726"/>
    <cellStyle name="SAPBEXresItemX 23 26" xfId="58727"/>
    <cellStyle name="SAPBEXresItemX 23 27" xfId="58728"/>
    <cellStyle name="SAPBEXresItemX 23 28" xfId="58729"/>
    <cellStyle name="SAPBEXresItemX 23 29" xfId="58730"/>
    <cellStyle name="SAPBEXresItemX 23 3" xfId="58731"/>
    <cellStyle name="SAPBEXresItemX 23 4" xfId="58732"/>
    <cellStyle name="SAPBEXresItemX 23 5" xfId="58733"/>
    <cellStyle name="SAPBEXresItemX 23 6" xfId="58734"/>
    <cellStyle name="SAPBEXresItemX 23 7" xfId="58735"/>
    <cellStyle name="SAPBEXresItemX 23 8" xfId="58736"/>
    <cellStyle name="SAPBEXresItemX 23 9" xfId="58737"/>
    <cellStyle name="SAPBEXresItemX 24" xfId="58738"/>
    <cellStyle name="SAPBEXresItemX 24 10" xfId="58739"/>
    <cellStyle name="SAPBEXresItemX 24 11" xfId="58740"/>
    <cellStyle name="SAPBEXresItemX 24 12" xfId="58741"/>
    <cellStyle name="SAPBEXresItemX 24 13" xfId="58742"/>
    <cellStyle name="SAPBEXresItemX 24 14" xfId="58743"/>
    <cellStyle name="SAPBEXresItemX 24 15" xfId="58744"/>
    <cellStyle name="SAPBEXresItemX 24 16" xfId="58745"/>
    <cellStyle name="SAPBEXresItemX 24 17" xfId="58746"/>
    <cellStyle name="SAPBEXresItemX 24 18" xfId="58747"/>
    <cellStyle name="SAPBEXresItemX 24 19" xfId="58748"/>
    <cellStyle name="SAPBEXresItemX 24 2" xfId="58749"/>
    <cellStyle name="SAPBEXresItemX 24 20" xfId="58750"/>
    <cellStyle name="SAPBEXresItemX 24 21" xfId="58751"/>
    <cellStyle name="SAPBEXresItemX 24 22" xfId="58752"/>
    <cellStyle name="SAPBEXresItemX 24 23" xfId="58753"/>
    <cellStyle name="SAPBEXresItemX 24 24" xfId="58754"/>
    <cellStyle name="SAPBEXresItemX 24 25" xfId="58755"/>
    <cellStyle name="SAPBEXresItemX 24 26" xfId="58756"/>
    <cellStyle name="SAPBEXresItemX 24 27" xfId="58757"/>
    <cellStyle name="SAPBEXresItemX 24 28" xfId="58758"/>
    <cellStyle name="SAPBEXresItemX 24 29" xfId="58759"/>
    <cellStyle name="SAPBEXresItemX 24 3" xfId="58760"/>
    <cellStyle name="SAPBEXresItemX 24 4" xfId="58761"/>
    <cellStyle name="SAPBEXresItemX 24 5" xfId="58762"/>
    <cellStyle name="SAPBEXresItemX 24 6" xfId="58763"/>
    <cellStyle name="SAPBEXresItemX 24 7" xfId="58764"/>
    <cellStyle name="SAPBEXresItemX 24 8" xfId="58765"/>
    <cellStyle name="SAPBEXresItemX 24 9" xfId="58766"/>
    <cellStyle name="SAPBEXresItemX 25" xfId="58767"/>
    <cellStyle name="SAPBEXresItemX 26" xfId="58768"/>
    <cellStyle name="SAPBEXresItemX 27" xfId="58769"/>
    <cellStyle name="SAPBEXresItemX 28" xfId="58770"/>
    <cellStyle name="SAPBEXresItemX 29" xfId="58771"/>
    <cellStyle name="SAPBEXresItemX 3" xfId="58772"/>
    <cellStyle name="SAPBEXresItemX 3 10" xfId="58773"/>
    <cellStyle name="SAPBEXresItemX 3 11" xfId="58774"/>
    <cellStyle name="SAPBEXresItemX 3 12" xfId="58775"/>
    <cellStyle name="SAPBEXresItemX 3 13" xfId="58776"/>
    <cellStyle name="SAPBEXresItemX 3 14" xfId="58777"/>
    <cellStyle name="SAPBEXresItemX 3 15" xfId="58778"/>
    <cellStyle name="SAPBEXresItemX 3 16" xfId="58779"/>
    <cellStyle name="SAPBEXresItemX 3 17" xfId="58780"/>
    <cellStyle name="SAPBEXresItemX 3 18" xfId="58781"/>
    <cellStyle name="SAPBEXresItemX 3 19" xfId="58782"/>
    <cellStyle name="SAPBEXresItemX 3 2" xfId="58783"/>
    <cellStyle name="SAPBEXresItemX 3 2 10" xfId="58784"/>
    <cellStyle name="SAPBEXresItemX 3 2 11" xfId="58785"/>
    <cellStyle name="SAPBEXresItemX 3 2 12" xfId="58786"/>
    <cellStyle name="SAPBEXresItemX 3 2 13" xfId="58787"/>
    <cellStyle name="SAPBEXresItemX 3 2 14" xfId="58788"/>
    <cellStyle name="SAPBEXresItemX 3 2 15" xfId="58789"/>
    <cellStyle name="SAPBEXresItemX 3 2 16" xfId="58790"/>
    <cellStyle name="SAPBEXresItemX 3 2 17" xfId="58791"/>
    <cellStyle name="SAPBEXresItemX 3 2 18" xfId="58792"/>
    <cellStyle name="SAPBEXresItemX 3 2 19" xfId="58793"/>
    <cellStyle name="SAPBEXresItemX 3 2 2" xfId="58794"/>
    <cellStyle name="SAPBEXresItemX 3 2 20" xfId="58795"/>
    <cellStyle name="SAPBEXresItemX 3 2 21" xfId="58796"/>
    <cellStyle name="SAPBEXresItemX 3 2 22" xfId="58797"/>
    <cellStyle name="SAPBEXresItemX 3 2 23" xfId="58798"/>
    <cellStyle name="SAPBEXresItemX 3 2 24" xfId="58799"/>
    <cellStyle name="SAPBEXresItemX 3 2 25" xfId="58800"/>
    <cellStyle name="SAPBEXresItemX 3 2 26" xfId="58801"/>
    <cellStyle name="SAPBEXresItemX 3 2 27" xfId="58802"/>
    <cellStyle name="SAPBEXresItemX 3 2 28" xfId="58803"/>
    <cellStyle name="SAPBEXresItemX 3 2 29" xfId="58804"/>
    <cellStyle name="SAPBEXresItemX 3 2 3" xfId="58805"/>
    <cellStyle name="SAPBEXresItemX 3 2 4" xfId="58806"/>
    <cellStyle name="SAPBEXresItemX 3 2 5" xfId="58807"/>
    <cellStyle name="SAPBEXresItemX 3 2 6" xfId="58808"/>
    <cellStyle name="SAPBEXresItemX 3 2 7" xfId="58809"/>
    <cellStyle name="SAPBEXresItemX 3 2 8" xfId="58810"/>
    <cellStyle name="SAPBEXresItemX 3 2 9" xfId="58811"/>
    <cellStyle name="SAPBEXresItemX 3 20" xfId="58812"/>
    <cellStyle name="SAPBEXresItemX 3 21" xfId="58813"/>
    <cellStyle name="SAPBEXresItemX 3 22" xfId="58814"/>
    <cellStyle name="SAPBEXresItemX 3 23" xfId="58815"/>
    <cellStyle name="SAPBEXresItemX 3 24" xfId="58816"/>
    <cellStyle name="SAPBEXresItemX 3 25" xfId="58817"/>
    <cellStyle name="SAPBEXresItemX 3 26" xfId="58818"/>
    <cellStyle name="SAPBEXresItemX 3 27" xfId="58819"/>
    <cellStyle name="SAPBEXresItemX 3 28" xfId="58820"/>
    <cellStyle name="SAPBEXresItemX 3 29" xfId="58821"/>
    <cellStyle name="SAPBEXresItemX 3 3" xfId="58822"/>
    <cellStyle name="SAPBEXresItemX 3 3 10" xfId="58823"/>
    <cellStyle name="SAPBEXresItemX 3 3 11" xfId="58824"/>
    <cellStyle name="SAPBEXresItemX 3 3 12" xfId="58825"/>
    <cellStyle name="SAPBEXresItemX 3 3 13" xfId="58826"/>
    <cellStyle name="SAPBEXresItemX 3 3 14" xfId="58827"/>
    <cellStyle name="SAPBEXresItemX 3 3 15" xfId="58828"/>
    <cellStyle name="SAPBEXresItemX 3 3 16" xfId="58829"/>
    <cellStyle name="SAPBEXresItemX 3 3 17" xfId="58830"/>
    <cellStyle name="SAPBEXresItemX 3 3 18" xfId="58831"/>
    <cellStyle name="SAPBEXresItemX 3 3 19" xfId="58832"/>
    <cellStyle name="SAPBEXresItemX 3 3 2" xfId="58833"/>
    <cellStyle name="SAPBEXresItemX 3 3 20" xfId="58834"/>
    <cellStyle name="SAPBEXresItemX 3 3 21" xfId="58835"/>
    <cellStyle name="SAPBEXresItemX 3 3 22" xfId="58836"/>
    <cellStyle name="SAPBEXresItemX 3 3 23" xfId="58837"/>
    <cellStyle name="SAPBEXresItemX 3 3 24" xfId="58838"/>
    <cellStyle name="SAPBEXresItemX 3 3 25" xfId="58839"/>
    <cellStyle name="SAPBEXresItemX 3 3 26" xfId="58840"/>
    <cellStyle name="SAPBEXresItemX 3 3 27" xfId="58841"/>
    <cellStyle name="SAPBEXresItemX 3 3 28" xfId="58842"/>
    <cellStyle name="SAPBEXresItemX 3 3 29" xfId="58843"/>
    <cellStyle name="SAPBEXresItemX 3 3 3" xfId="58844"/>
    <cellStyle name="SAPBEXresItemX 3 3 4" xfId="58845"/>
    <cellStyle name="SAPBEXresItemX 3 3 5" xfId="58846"/>
    <cellStyle name="SAPBEXresItemX 3 3 6" xfId="58847"/>
    <cellStyle name="SAPBEXresItemX 3 3 7" xfId="58848"/>
    <cellStyle name="SAPBEXresItemX 3 3 8" xfId="58849"/>
    <cellStyle name="SAPBEXresItemX 3 3 9" xfId="58850"/>
    <cellStyle name="SAPBEXresItemX 3 30" xfId="58851"/>
    <cellStyle name="SAPBEXresItemX 3 31" xfId="58852"/>
    <cellStyle name="SAPBEXresItemX 3 4" xfId="58853"/>
    <cellStyle name="SAPBEXresItemX 3 5" xfId="58854"/>
    <cellStyle name="SAPBEXresItemX 3 6" xfId="58855"/>
    <cellStyle name="SAPBEXresItemX 3 7" xfId="58856"/>
    <cellStyle name="SAPBEXresItemX 3 8" xfId="58857"/>
    <cellStyle name="SAPBEXresItemX 3 9" xfId="58858"/>
    <cellStyle name="SAPBEXresItemX 30" xfId="58859"/>
    <cellStyle name="SAPBEXresItemX 31" xfId="58860"/>
    <cellStyle name="SAPBEXresItemX 32" xfId="58861"/>
    <cellStyle name="SAPBEXresItemX 33" xfId="58862"/>
    <cellStyle name="SAPBEXresItemX 34" xfId="58863"/>
    <cellStyle name="SAPBEXresItemX 35" xfId="58864"/>
    <cellStyle name="SAPBEXresItemX 36" xfId="58865"/>
    <cellStyle name="SAPBEXresItemX 37" xfId="58866"/>
    <cellStyle name="SAPBEXresItemX 38" xfId="58867"/>
    <cellStyle name="SAPBEXresItemX 39" xfId="58868"/>
    <cellStyle name="SAPBEXresItemX 4" xfId="58869"/>
    <cellStyle name="SAPBEXresItemX 4 10" xfId="58870"/>
    <cellStyle name="SAPBEXresItemX 4 11" xfId="58871"/>
    <cellStyle name="SAPBEXresItemX 4 12" xfId="58872"/>
    <cellStyle name="SAPBEXresItemX 4 13" xfId="58873"/>
    <cellStyle name="SAPBEXresItemX 4 14" xfId="58874"/>
    <cellStyle name="SAPBEXresItemX 4 15" xfId="58875"/>
    <cellStyle name="SAPBEXresItemX 4 16" xfId="58876"/>
    <cellStyle name="SAPBEXresItemX 4 17" xfId="58877"/>
    <cellStyle name="SAPBEXresItemX 4 18" xfId="58878"/>
    <cellStyle name="SAPBEXresItemX 4 19" xfId="58879"/>
    <cellStyle name="SAPBEXresItemX 4 2" xfId="58880"/>
    <cellStyle name="SAPBEXresItemX 4 2 10" xfId="58881"/>
    <cellStyle name="SAPBEXresItemX 4 2 11" xfId="58882"/>
    <cellStyle name="SAPBEXresItemX 4 2 12" xfId="58883"/>
    <cellStyle name="SAPBEXresItemX 4 2 13" xfId="58884"/>
    <cellStyle name="SAPBEXresItemX 4 2 14" xfId="58885"/>
    <cellStyle name="SAPBEXresItemX 4 2 15" xfId="58886"/>
    <cellStyle name="SAPBEXresItemX 4 2 16" xfId="58887"/>
    <cellStyle name="SAPBEXresItemX 4 2 17" xfId="58888"/>
    <cellStyle name="SAPBEXresItemX 4 2 18" xfId="58889"/>
    <cellStyle name="SAPBEXresItemX 4 2 19" xfId="58890"/>
    <cellStyle name="SAPBEXresItemX 4 2 2" xfId="58891"/>
    <cellStyle name="SAPBEXresItemX 4 2 20" xfId="58892"/>
    <cellStyle name="SAPBEXresItemX 4 2 21" xfId="58893"/>
    <cellStyle name="SAPBEXresItemX 4 2 22" xfId="58894"/>
    <cellStyle name="SAPBEXresItemX 4 2 23" xfId="58895"/>
    <cellStyle name="SAPBEXresItemX 4 2 24" xfId="58896"/>
    <cellStyle name="SAPBEXresItemX 4 2 25" xfId="58897"/>
    <cellStyle name="SAPBEXresItemX 4 2 26" xfId="58898"/>
    <cellStyle name="SAPBEXresItemX 4 2 27" xfId="58899"/>
    <cellStyle name="SAPBEXresItemX 4 2 28" xfId="58900"/>
    <cellStyle name="SAPBEXresItemX 4 2 29" xfId="58901"/>
    <cellStyle name="SAPBEXresItemX 4 2 3" xfId="58902"/>
    <cellStyle name="SAPBEXresItemX 4 2 4" xfId="58903"/>
    <cellStyle name="SAPBEXresItemX 4 2 5" xfId="58904"/>
    <cellStyle name="SAPBEXresItemX 4 2 6" xfId="58905"/>
    <cellStyle name="SAPBEXresItemX 4 2 7" xfId="58906"/>
    <cellStyle name="SAPBEXresItemX 4 2 8" xfId="58907"/>
    <cellStyle name="SAPBEXresItemX 4 2 9" xfId="58908"/>
    <cellStyle name="SAPBEXresItemX 4 20" xfId="58909"/>
    <cellStyle name="SAPBEXresItemX 4 21" xfId="58910"/>
    <cellStyle name="SAPBEXresItemX 4 22" xfId="58911"/>
    <cellStyle name="SAPBEXresItemX 4 23" xfId="58912"/>
    <cellStyle name="SAPBEXresItemX 4 24" xfId="58913"/>
    <cellStyle name="SAPBEXresItemX 4 25" xfId="58914"/>
    <cellStyle name="SAPBEXresItemX 4 26" xfId="58915"/>
    <cellStyle name="SAPBEXresItemX 4 27" xfId="58916"/>
    <cellStyle name="SAPBEXresItemX 4 28" xfId="58917"/>
    <cellStyle name="SAPBEXresItemX 4 29" xfId="58918"/>
    <cellStyle name="SAPBEXresItemX 4 3" xfId="58919"/>
    <cellStyle name="SAPBEXresItemX 4 3 10" xfId="58920"/>
    <cellStyle name="SAPBEXresItemX 4 3 11" xfId="58921"/>
    <cellStyle name="SAPBEXresItemX 4 3 12" xfId="58922"/>
    <cellStyle name="SAPBEXresItemX 4 3 13" xfId="58923"/>
    <cellStyle name="SAPBEXresItemX 4 3 14" xfId="58924"/>
    <cellStyle name="SAPBEXresItemX 4 3 15" xfId="58925"/>
    <cellStyle name="SAPBEXresItemX 4 3 16" xfId="58926"/>
    <cellStyle name="SAPBEXresItemX 4 3 17" xfId="58927"/>
    <cellStyle name="SAPBEXresItemX 4 3 18" xfId="58928"/>
    <cellStyle name="SAPBEXresItemX 4 3 19" xfId="58929"/>
    <cellStyle name="SAPBEXresItemX 4 3 2" xfId="58930"/>
    <cellStyle name="SAPBEXresItemX 4 3 20" xfId="58931"/>
    <cellStyle name="SAPBEXresItemX 4 3 21" xfId="58932"/>
    <cellStyle name="SAPBEXresItemX 4 3 22" xfId="58933"/>
    <cellStyle name="SAPBEXresItemX 4 3 23" xfId="58934"/>
    <cellStyle name="SAPBEXresItemX 4 3 24" xfId="58935"/>
    <cellStyle name="SAPBEXresItemX 4 3 25" xfId="58936"/>
    <cellStyle name="SAPBEXresItemX 4 3 26" xfId="58937"/>
    <cellStyle name="SAPBEXresItemX 4 3 27" xfId="58938"/>
    <cellStyle name="SAPBEXresItemX 4 3 28" xfId="58939"/>
    <cellStyle name="SAPBEXresItemX 4 3 29" xfId="58940"/>
    <cellStyle name="SAPBEXresItemX 4 3 3" xfId="58941"/>
    <cellStyle name="SAPBEXresItemX 4 3 4" xfId="58942"/>
    <cellStyle name="SAPBEXresItemX 4 3 5" xfId="58943"/>
    <cellStyle name="SAPBEXresItemX 4 3 6" xfId="58944"/>
    <cellStyle name="SAPBEXresItemX 4 3 7" xfId="58945"/>
    <cellStyle name="SAPBEXresItemX 4 3 8" xfId="58946"/>
    <cellStyle name="SAPBEXresItemX 4 3 9" xfId="58947"/>
    <cellStyle name="SAPBEXresItemX 4 30" xfId="58948"/>
    <cellStyle name="SAPBEXresItemX 4 31" xfId="58949"/>
    <cellStyle name="SAPBEXresItemX 4 4" xfId="58950"/>
    <cellStyle name="SAPBEXresItemX 4 5" xfId="58951"/>
    <cellStyle name="SAPBEXresItemX 4 6" xfId="58952"/>
    <cellStyle name="SAPBEXresItemX 4 7" xfId="58953"/>
    <cellStyle name="SAPBEXresItemX 4 8" xfId="58954"/>
    <cellStyle name="SAPBEXresItemX 4 9" xfId="58955"/>
    <cellStyle name="SAPBEXresItemX 40" xfId="58956"/>
    <cellStyle name="SAPBEXresItemX 41" xfId="58957"/>
    <cellStyle name="SAPBEXresItemX 42" xfId="58958"/>
    <cellStyle name="SAPBEXresItemX 43" xfId="58959"/>
    <cellStyle name="SAPBEXresItemX 44" xfId="58960"/>
    <cellStyle name="SAPBEXresItemX 5" xfId="58961"/>
    <cellStyle name="SAPBEXresItemX 5 10" xfId="58962"/>
    <cellStyle name="SAPBEXresItemX 5 11" xfId="58963"/>
    <cellStyle name="SAPBEXresItemX 5 12" xfId="58964"/>
    <cellStyle name="SAPBEXresItemX 5 13" xfId="58965"/>
    <cellStyle name="SAPBEXresItemX 5 14" xfId="58966"/>
    <cellStyle name="SAPBEXresItemX 5 15" xfId="58967"/>
    <cellStyle name="SAPBEXresItemX 5 16" xfId="58968"/>
    <cellStyle name="SAPBEXresItemX 5 17" xfId="58969"/>
    <cellStyle name="SAPBEXresItemX 5 18" xfId="58970"/>
    <cellStyle name="SAPBEXresItemX 5 19" xfId="58971"/>
    <cellStyle name="SAPBEXresItemX 5 2" xfId="58972"/>
    <cellStyle name="SAPBEXresItemX 5 2 10" xfId="58973"/>
    <cellStyle name="SAPBEXresItemX 5 2 11" xfId="58974"/>
    <cellStyle name="SAPBEXresItemX 5 2 12" xfId="58975"/>
    <cellStyle name="SAPBEXresItemX 5 2 13" xfId="58976"/>
    <cellStyle name="SAPBEXresItemX 5 2 14" xfId="58977"/>
    <cellStyle name="SAPBEXresItemX 5 2 15" xfId="58978"/>
    <cellStyle name="SAPBEXresItemX 5 2 16" xfId="58979"/>
    <cellStyle name="SAPBEXresItemX 5 2 17" xfId="58980"/>
    <cellStyle name="SAPBEXresItemX 5 2 18" xfId="58981"/>
    <cellStyle name="SAPBEXresItemX 5 2 19" xfId="58982"/>
    <cellStyle name="SAPBEXresItemX 5 2 2" xfId="58983"/>
    <cellStyle name="SAPBEXresItemX 5 2 20" xfId="58984"/>
    <cellStyle name="SAPBEXresItemX 5 2 21" xfId="58985"/>
    <cellStyle name="SAPBEXresItemX 5 2 22" xfId="58986"/>
    <cellStyle name="SAPBEXresItemX 5 2 23" xfId="58987"/>
    <cellStyle name="SAPBEXresItemX 5 2 24" xfId="58988"/>
    <cellStyle name="SAPBEXresItemX 5 2 25" xfId="58989"/>
    <cellStyle name="SAPBEXresItemX 5 2 26" xfId="58990"/>
    <cellStyle name="SAPBEXresItemX 5 2 27" xfId="58991"/>
    <cellStyle name="SAPBEXresItemX 5 2 28" xfId="58992"/>
    <cellStyle name="SAPBEXresItemX 5 2 29" xfId="58993"/>
    <cellStyle name="SAPBEXresItemX 5 2 3" xfId="58994"/>
    <cellStyle name="SAPBEXresItemX 5 2 4" xfId="58995"/>
    <cellStyle name="SAPBEXresItemX 5 2 5" xfId="58996"/>
    <cellStyle name="SAPBEXresItemX 5 2 6" xfId="58997"/>
    <cellStyle name="SAPBEXresItemX 5 2 7" xfId="58998"/>
    <cellStyle name="SAPBEXresItemX 5 2 8" xfId="58999"/>
    <cellStyle name="SAPBEXresItemX 5 2 9" xfId="59000"/>
    <cellStyle name="SAPBEXresItemX 5 20" xfId="59001"/>
    <cellStyle name="SAPBEXresItemX 5 21" xfId="59002"/>
    <cellStyle name="SAPBEXresItemX 5 22" xfId="59003"/>
    <cellStyle name="SAPBEXresItemX 5 23" xfId="59004"/>
    <cellStyle name="SAPBEXresItemX 5 24" xfId="59005"/>
    <cellStyle name="SAPBEXresItemX 5 25" xfId="59006"/>
    <cellStyle name="SAPBEXresItemX 5 26" xfId="59007"/>
    <cellStyle name="SAPBEXresItemX 5 27" xfId="59008"/>
    <cellStyle name="SAPBEXresItemX 5 28" xfId="59009"/>
    <cellStyle name="SAPBEXresItemX 5 29" xfId="59010"/>
    <cellStyle name="SAPBEXresItemX 5 3" xfId="59011"/>
    <cellStyle name="SAPBEXresItemX 5 30" xfId="59012"/>
    <cellStyle name="SAPBEXresItemX 5 4" xfId="59013"/>
    <cellStyle name="SAPBEXresItemX 5 5" xfId="59014"/>
    <cellStyle name="SAPBEXresItemX 5 6" xfId="59015"/>
    <cellStyle name="SAPBEXresItemX 5 7" xfId="59016"/>
    <cellStyle name="SAPBEXresItemX 5 8" xfId="59017"/>
    <cellStyle name="SAPBEXresItemX 5 9" xfId="59018"/>
    <cellStyle name="SAPBEXresItemX 6" xfId="59019"/>
    <cellStyle name="SAPBEXresItemX 6 10" xfId="59020"/>
    <cellStyle name="SAPBEXresItemX 6 11" xfId="59021"/>
    <cellStyle name="SAPBEXresItemX 6 12" xfId="59022"/>
    <cellStyle name="SAPBEXresItemX 6 13" xfId="59023"/>
    <cellStyle name="SAPBEXresItemX 6 14" xfId="59024"/>
    <cellStyle name="SAPBEXresItemX 6 15" xfId="59025"/>
    <cellStyle name="SAPBEXresItemX 6 16" xfId="59026"/>
    <cellStyle name="SAPBEXresItemX 6 17" xfId="59027"/>
    <cellStyle name="SAPBEXresItemX 6 18" xfId="59028"/>
    <cellStyle name="SAPBEXresItemX 6 19" xfId="59029"/>
    <cellStyle name="SAPBEXresItemX 6 2" xfId="59030"/>
    <cellStyle name="SAPBEXresItemX 6 2 10" xfId="59031"/>
    <cellStyle name="SAPBEXresItemX 6 2 11" xfId="59032"/>
    <cellStyle name="SAPBEXresItemX 6 2 12" xfId="59033"/>
    <cellStyle name="SAPBEXresItemX 6 2 13" xfId="59034"/>
    <cellStyle name="SAPBEXresItemX 6 2 14" xfId="59035"/>
    <cellStyle name="SAPBEXresItemX 6 2 15" xfId="59036"/>
    <cellStyle name="SAPBEXresItemX 6 2 16" xfId="59037"/>
    <cellStyle name="SAPBEXresItemX 6 2 17" xfId="59038"/>
    <cellStyle name="SAPBEXresItemX 6 2 18" xfId="59039"/>
    <cellStyle name="SAPBEXresItemX 6 2 19" xfId="59040"/>
    <cellStyle name="SAPBEXresItemX 6 2 2" xfId="59041"/>
    <cellStyle name="SAPBEXresItemX 6 2 20" xfId="59042"/>
    <cellStyle name="SAPBEXresItemX 6 2 21" xfId="59043"/>
    <cellStyle name="SAPBEXresItemX 6 2 22" xfId="59044"/>
    <cellStyle name="SAPBEXresItemX 6 2 23" xfId="59045"/>
    <cellStyle name="SAPBEXresItemX 6 2 24" xfId="59046"/>
    <cellStyle name="SAPBEXresItemX 6 2 25" xfId="59047"/>
    <cellStyle name="SAPBEXresItemX 6 2 26" xfId="59048"/>
    <cellStyle name="SAPBEXresItemX 6 2 27" xfId="59049"/>
    <cellStyle name="SAPBEXresItemX 6 2 28" xfId="59050"/>
    <cellStyle name="SAPBEXresItemX 6 2 29" xfId="59051"/>
    <cellStyle name="SAPBEXresItemX 6 2 3" xfId="59052"/>
    <cellStyle name="SAPBEXresItemX 6 2 4" xfId="59053"/>
    <cellStyle name="SAPBEXresItemX 6 2 5" xfId="59054"/>
    <cellStyle name="SAPBEXresItemX 6 2 6" xfId="59055"/>
    <cellStyle name="SAPBEXresItemX 6 2 7" xfId="59056"/>
    <cellStyle name="SAPBEXresItemX 6 2 8" xfId="59057"/>
    <cellStyle name="SAPBEXresItemX 6 2 9" xfId="59058"/>
    <cellStyle name="SAPBEXresItemX 6 20" xfId="59059"/>
    <cellStyle name="SAPBEXresItemX 6 21" xfId="59060"/>
    <cellStyle name="SAPBEXresItemX 6 22" xfId="59061"/>
    <cellStyle name="SAPBEXresItemX 6 23" xfId="59062"/>
    <cellStyle name="SAPBEXresItemX 6 24" xfId="59063"/>
    <cellStyle name="SAPBEXresItemX 6 25" xfId="59064"/>
    <cellStyle name="SAPBEXresItemX 6 26" xfId="59065"/>
    <cellStyle name="SAPBEXresItemX 6 27" xfId="59066"/>
    <cellStyle name="SAPBEXresItemX 6 28" xfId="59067"/>
    <cellStyle name="SAPBEXresItemX 6 29" xfId="59068"/>
    <cellStyle name="SAPBEXresItemX 6 3" xfId="59069"/>
    <cellStyle name="SAPBEXresItemX 6 30" xfId="59070"/>
    <cellStyle name="SAPBEXresItemX 6 4" xfId="59071"/>
    <cellStyle name="SAPBEXresItemX 6 5" xfId="59072"/>
    <cellStyle name="SAPBEXresItemX 6 6" xfId="59073"/>
    <cellStyle name="SAPBEXresItemX 6 7" xfId="59074"/>
    <cellStyle name="SAPBEXresItemX 6 8" xfId="59075"/>
    <cellStyle name="SAPBEXresItemX 6 9" xfId="59076"/>
    <cellStyle name="SAPBEXresItemX 7" xfId="59077"/>
    <cellStyle name="SAPBEXresItemX 7 10" xfId="59078"/>
    <cellStyle name="SAPBEXresItemX 7 11" xfId="59079"/>
    <cellStyle name="SAPBEXresItemX 7 12" xfId="59080"/>
    <cellStyle name="SAPBEXresItemX 7 13" xfId="59081"/>
    <cellStyle name="SAPBEXresItemX 7 14" xfId="59082"/>
    <cellStyle name="SAPBEXresItemX 7 15" xfId="59083"/>
    <cellStyle name="SAPBEXresItemX 7 16" xfId="59084"/>
    <cellStyle name="SAPBEXresItemX 7 17" xfId="59085"/>
    <cellStyle name="SAPBEXresItemX 7 18" xfId="59086"/>
    <cellStyle name="SAPBEXresItemX 7 19" xfId="59087"/>
    <cellStyle name="SAPBEXresItemX 7 2" xfId="59088"/>
    <cellStyle name="SAPBEXresItemX 7 2 10" xfId="59089"/>
    <cellStyle name="SAPBEXresItemX 7 2 11" xfId="59090"/>
    <cellStyle name="SAPBEXresItemX 7 2 12" xfId="59091"/>
    <cellStyle name="SAPBEXresItemX 7 2 13" xfId="59092"/>
    <cellStyle name="SAPBEXresItemX 7 2 14" xfId="59093"/>
    <cellStyle name="SAPBEXresItemX 7 2 15" xfId="59094"/>
    <cellStyle name="SAPBEXresItemX 7 2 16" xfId="59095"/>
    <cellStyle name="SAPBEXresItemX 7 2 17" xfId="59096"/>
    <cellStyle name="SAPBEXresItemX 7 2 18" xfId="59097"/>
    <cellStyle name="SAPBEXresItemX 7 2 19" xfId="59098"/>
    <cellStyle name="SAPBEXresItemX 7 2 2" xfId="59099"/>
    <cellStyle name="SAPBEXresItemX 7 2 20" xfId="59100"/>
    <cellStyle name="SAPBEXresItemX 7 2 21" xfId="59101"/>
    <cellStyle name="SAPBEXresItemX 7 2 22" xfId="59102"/>
    <cellStyle name="SAPBEXresItemX 7 2 23" xfId="59103"/>
    <cellStyle name="SAPBEXresItemX 7 2 24" xfId="59104"/>
    <cellStyle name="SAPBEXresItemX 7 2 25" xfId="59105"/>
    <cellStyle name="SAPBEXresItemX 7 2 26" xfId="59106"/>
    <cellStyle name="SAPBEXresItemX 7 2 27" xfId="59107"/>
    <cellStyle name="SAPBEXresItemX 7 2 28" xfId="59108"/>
    <cellStyle name="SAPBEXresItemX 7 2 29" xfId="59109"/>
    <cellStyle name="SAPBEXresItemX 7 2 3" xfId="59110"/>
    <cellStyle name="SAPBEXresItemX 7 2 4" xfId="59111"/>
    <cellStyle name="SAPBEXresItemX 7 2 5" xfId="59112"/>
    <cellStyle name="SAPBEXresItemX 7 2 6" xfId="59113"/>
    <cellStyle name="SAPBEXresItemX 7 2 7" xfId="59114"/>
    <cellStyle name="SAPBEXresItemX 7 2 8" xfId="59115"/>
    <cellStyle name="SAPBEXresItemX 7 2 9" xfId="59116"/>
    <cellStyle name="SAPBEXresItemX 7 20" xfId="59117"/>
    <cellStyle name="SAPBEXresItemX 7 21" xfId="59118"/>
    <cellStyle name="SAPBEXresItemX 7 22" xfId="59119"/>
    <cellStyle name="SAPBEXresItemX 7 23" xfId="59120"/>
    <cellStyle name="SAPBEXresItemX 7 24" xfId="59121"/>
    <cellStyle name="SAPBEXresItemX 7 25" xfId="59122"/>
    <cellStyle name="SAPBEXresItemX 7 26" xfId="59123"/>
    <cellStyle name="SAPBEXresItemX 7 27" xfId="59124"/>
    <cellStyle name="SAPBEXresItemX 7 28" xfId="59125"/>
    <cellStyle name="SAPBEXresItemX 7 29" xfId="59126"/>
    <cellStyle name="SAPBEXresItemX 7 3" xfId="59127"/>
    <cellStyle name="SAPBEXresItemX 7 30" xfId="59128"/>
    <cellStyle name="SAPBEXresItemX 7 4" xfId="59129"/>
    <cellStyle name="SAPBEXresItemX 7 5" xfId="59130"/>
    <cellStyle name="SAPBEXresItemX 7 6" xfId="59131"/>
    <cellStyle name="SAPBEXresItemX 7 7" xfId="59132"/>
    <cellStyle name="SAPBEXresItemX 7 8" xfId="59133"/>
    <cellStyle name="SAPBEXresItemX 7 9" xfId="59134"/>
    <cellStyle name="SAPBEXresItemX 8" xfId="59135"/>
    <cellStyle name="SAPBEXresItemX 8 10" xfId="59136"/>
    <cellStyle name="SAPBEXresItemX 8 11" xfId="59137"/>
    <cellStyle name="SAPBEXresItemX 8 12" xfId="59138"/>
    <cellStyle name="SAPBEXresItemX 8 13" xfId="59139"/>
    <cellStyle name="SAPBEXresItemX 8 14" xfId="59140"/>
    <cellStyle name="SAPBEXresItemX 8 15" xfId="59141"/>
    <cellStyle name="SAPBEXresItemX 8 16" xfId="59142"/>
    <cellStyle name="SAPBEXresItemX 8 17" xfId="59143"/>
    <cellStyle name="SAPBEXresItemX 8 18" xfId="59144"/>
    <cellStyle name="SAPBEXresItemX 8 19" xfId="59145"/>
    <cellStyle name="SAPBEXresItemX 8 2" xfId="59146"/>
    <cellStyle name="SAPBEXresItemX 8 2 10" xfId="59147"/>
    <cellStyle name="SAPBEXresItemX 8 2 11" xfId="59148"/>
    <cellStyle name="SAPBEXresItemX 8 2 12" xfId="59149"/>
    <cellStyle name="SAPBEXresItemX 8 2 13" xfId="59150"/>
    <cellStyle name="SAPBEXresItemX 8 2 14" xfId="59151"/>
    <cellStyle name="SAPBEXresItemX 8 2 15" xfId="59152"/>
    <cellStyle name="SAPBEXresItemX 8 2 16" xfId="59153"/>
    <cellStyle name="SAPBEXresItemX 8 2 17" xfId="59154"/>
    <cellStyle name="SAPBEXresItemX 8 2 18" xfId="59155"/>
    <cellStyle name="SAPBEXresItemX 8 2 19" xfId="59156"/>
    <cellStyle name="SAPBEXresItemX 8 2 2" xfId="59157"/>
    <cellStyle name="SAPBEXresItemX 8 2 20" xfId="59158"/>
    <cellStyle name="SAPBEXresItemX 8 2 21" xfId="59159"/>
    <cellStyle name="SAPBEXresItemX 8 2 22" xfId="59160"/>
    <cellStyle name="SAPBEXresItemX 8 2 23" xfId="59161"/>
    <cellStyle name="SAPBEXresItemX 8 2 24" xfId="59162"/>
    <cellStyle name="SAPBEXresItemX 8 2 25" xfId="59163"/>
    <cellStyle name="SAPBEXresItemX 8 2 26" xfId="59164"/>
    <cellStyle name="SAPBEXresItemX 8 2 27" xfId="59165"/>
    <cellStyle name="SAPBEXresItemX 8 2 28" xfId="59166"/>
    <cellStyle name="SAPBEXresItemX 8 2 29" xfId="59167"/>
    <cellStyle name="SAPBEXresItemX 8 2 3" xfId="59168"/>
    <cellStyle name="SAPBEXresItemX 8 2 4" xfId="59169"/>
    <cellStyle name="SAPBEXresItemX 8 2 5" xfId="59170"/>
    <cellStyle name="SAPBEXresItemX 8 2 6" xfId="59171"/>
    <cellStyle name="SAPBEXresItemX 8 2 7" xfId="59172"/>
    <cellStyle name="SAPBEXresItemX 8 2 8" xfId="59173"/>
    <cellStyle name="SAPBEXresItemX 8 2 9" xfId="59174"/>
    <cellStyle name="SAPBEXresItemX 8 20" xfId="59175"/>
    <cellStyle name="SAPBEXresItemX 8 21" xfId="59176"/>
    <cellStyle name="SAPBEXresItemX 8 22" xfId="59177"/>
    <cellStyle name="SAPBEXresItemX 8 23" xfId="59178"/>
    <cellStyle name="SAPBEXresItemX 8 24" xfId="59179"/>
    <cellStyle name="SAPBEXresItemX 8 25" xfId="59180"/>
    <cellStyle name="SAPBEXresItemX 8 26" xfId="59181"/>
    <cellStyle name="SAPBEXresItemX 8 27" xfId="59182"/>
    <cellStyle name="SAPBEXresItemX 8 28" xfId="59183"/>
    <cellStyle name="SAPBEXresItemX 8 29" xfId="59184"/>
    <cellStyle name="SAPBEXresItemX 8 3" xfId="59185"/>
    <cellStyle name="SAPBEXresItemX 8 30" xfId="59186"/>
    <cellStyle name="SAPBEXresItemX 8 4" xfId="59187"/>
    <cellStyle name="SAPBEXresItemX 8 5" xfId="59188"/>
    <cellStyle name="SAPBEXresItemX 8 6" xfId="59189"/>
    <cellStyle name="SAPBEXresItemX 8 7" xfId="59190"/>
    <cellStyle name="SAPBEXresItemX 8 8" xfId="59191"/>
    <cellStyle name="SAPBEXresItemX 8 9" xfId="59192"/>
    <cellStyle name="SAPBEXresItemX 9" xfId="59193"/>
    <cellStyle name="SAPBEXresItemX 9 10" xfId="59194"/>
    <cellStyle name="SAPBEXresItemX 9 11" xfId="59195"/>
    <cellStyle name="SAPBEXresItemX 9 12" xfId="59196"/>
    <cellStyle name="SAPBEXresItemX 9 13" xfId="59197"/>
    <cellStyle name="SAPBEXresItemX 9 14" xfId="59198"/>
    <cellStyle name="SAPBEXresItemX 9 15" xfId="59199"/>
    <cellStyle name="SAPBEXresItemX 9 16" xfId="59200"/>
    <cellStyle name="SAPBEXresItemX 9 17" xfId="59201"/>
    <cellStyle name="SAPBEXresItemX 9 18" xfId="59202"/>
    <cellStyle name="SAPBEXresItemX 9 19" xfId="59203"/>
    <cellStyle name="SAPBEXresItemX 9 2" xfId="59204"/>
    <cellStyle name="SAPBEXresItemX 9 2 10" xfId="59205"/>
    <cellStyle name="SAPBEXresItemX 9 2 11" xfId="59206"/>
    <cellStyle name="SAPBEXresItemX 9 2 12" xfId="59207"/>
    <cellStyle name="SAPBEXresItemX 9 2 13" xfId="59208"/>
    <cellStyle name="SAPBEXresItemX 9 2 14" xfId="59209"/>
    <cellStyle name="SAPBEXresItemX 9 2 15" xfId="59210"/>
    <cellStyle name="SAPBEXresItemX 9 2 16" xfId="59211"/>
    <cellStyle name="SAPBEXresItemX 9 2 17" xfId="59212"/>
    <cellStyle name="SAPBEXresItemX 9 2 18" xfId="59213"/>
    <cellStyle name="SAPBEXresItemX 9 2 19" xfId="59214"/>
    <cellStyle name="SAPBEXresItemX 9 2 2" xfId="59215"/>
    <cellStyle name="SAPBEXresItemX 9 2 20" xfId="59216"/>
    <cellStyle name="SAPBEXresItemX 9 2 21" xfId="59217"/>
    <cellStyle name="SAPBEXresItemX 9 2 22" xfId="59218"/>
    <cellStyle name="SAPBEXresItemX 9 2 23" xfId="59219"/>
    <cellStyle name="SAPBEXresItemX 9 2 24" xfId="59220"/>
    <cellStyle name="SAPBEXresItemX 9 2 25" xfId="59221"/>
    <cellStyle name="SAPBEXresItemX 9 2 26" xfId="59222"/>
    <cellStyle name="SAPBEXresItemX 9 2 27" xfId="59223"/>
    <cellStyle name="SAPBEXresItemX 9 2 28" xfId="59224"/>
    <cellStyle name="SAPBEXresItemX 9 2 29" xfId="59225"/>
    <cellStyle name="SAPBEXresItemX 9 2 3" xfId="59226"/>
    <cellStyle name="SAPBEXresItemX 9 2 4" xfId="59227"/>
    <cellStyle name="SAPBEXresItemX 9 2 5" xfId="59228"/>
    <cellStyle name="SAPBEXresItemX 9 2 6" xfId="59229"/>
    <cellStyle name="SAPBEXresItemX 9 2 7" xfId="59230"/>
    <cellStyle name="SAPBEXresItemX 9 2 8" xfId="59231"/>
    <cellStyle name="SAPBEXresItemX 9 2 9" xfId="59232"/>
    <cellStyle name="SAPBEXresItemX 9 20" xfId="59233"/>
    <cellStyle name="SAPBEXresItemX 9 21" xfId="59234"/>
    <cellStyle name="SAPBEXresItemX 9 22" xfId="59235"/>
    <cellStyle name="SAPBEXresItemX 9 23" xfId="59236"/>
    <cellStyle name="SAPBEXresItemX 9 24" xfId="59237"/>
    <cellStyle name="SAPBEXresItemX 9 25" xfId="59238"/>
    <cellStyle name="SAPBEXresItemX 9 26" xfId="59239"/>
    <cellStyle name="SAPBEXresItemX 9 27" xfId="59240"/>
    <cellStyle name="SAPBEXresItemX 9 28" xfId="59241"/>
    <cellStyle name="SAPBEXresItemX 9 29" xfId="59242"/>
    <cellStyle name="SAPBEXresItemX 9 3" xfId="59243"/>
    <cellStyle name="SAPBEXresItemX 9 30" xfId="59244"/>
    <cellStyle name="SAPBEXresItemX 9 4" xfId="59245"/>
    <cellStyle name="SAPBEXresItemX 9 5" xfId="59246"/>
    <cellStyle name="SAPBEXresItemX 9 6" xfId="59247"/>
    <cellStyle name="SAPBEXresItemX 9 7" xfId="59248"/>
    <cellStyle name="SAPBEXresItemX 9 8" xfId="59249"/>
    <cellStyle name="SAPBEXresItemX 9 9" xfId="59250"/>
    <cellStyle name="SAPBEXstdData" xfId="59251"/>
    <cellStyle name="SAPBEXstdData 2" xfId="59252"/>
    <cellStyle name="SAPBEXstdData 2 10" xfId="59253"/>
    <cellStyle name="SAPBEXstdData 2 10 10" xfId="59254"/>
    <cellStyle name="SAPBEXstdData 2 10 11" xfId="59255"/>
    <cellStyle name="SAPBEXstdData 2 10 12" xfId="59256"/>
    <cellStyle name="SAPBEXstdData 2 10 13" xfId="59257"/>
    <cellStyle name="SAPBEXstdData 2 10 14" xfId="59258"/>
    <cellStyle name="SAPBEXstdData 2 10 15" xfId="59259"/>
    <cellStyle name="SAPBEXstdData 2 10 16" xfId="59260"/>
    <cellStyle name="SAPBEXstdData 2 10 17" xfId="59261"/>
    <cellStyle name="SAPBEXstdData 2 10 18" xfId="59262"/>
    <cellStyle name="SAPBEXstdData 2 10 19" xfId="59263"/>
    <cellStyle name="SAPBEXstdData 2 10 2" xfId="59264"/>
    <cellStyle name="SAPBEXstdData 2 10 2 10" xfId="59265"/>
    <cellStyle name="SAPBEXstdData 2 10 2 11" xfId="59266"/>
    <cellStyle name="SAPBEXstdData 2 10 2 12" xfId="59267"/>
    <cellStyle name="SAPBEXstdData 2 10 2 13" xfId="59268"/>
    <cellStyle name="SAPBEXstdData 2 10 2 14" xfId="59269"/>
    <cellStyle name="SAPBEXstdData 2 10 2 15" xfId="59270"/>
    <cellStyle name="SAPBEXstdData 2 10 2 16" xfId="59271"/>
    <cellStyle name="SAPBEXstdData 2 10 2 17" xfId="59272"/>
    <cellStyle name="SAPBEXstdData 2 10 2 18" xfId="59273"/>
    <cellStyle name="SAPBEXstdData 2 10 2 19" xfId="59274"/>
    <cellStyle name="SAPBEXstdData 2 10 2 2" xfId="59275"/>
    <cellStyle name="SAPBEXstdData 2 10 2 20" xfId="59276"/>
    <cellStyle name="SAPBEXstdData 2 10 2 21" xfId="59277"/>
    <cellStyle name="SAPBEXstdData 2 10 2 22" xfId="59278"/>
    <cellStyle name="SAPBEXstdData 2 10 2 23" xfId="59279"/>
    <cellStyle name="SAPBEXstdData 2 10 2 24" xfId="59280"/>
    <cellStyle name="SAPBEXstdData 2 10 2 25" xfId="59281"/>
    <cellStyle name="SAPBEXstdData 2 10 2 26" xfId="59282"/>
    <cellStyle name="SAPBEXstdData 2 10 2 27" xfId="59283"/>
    <cellStyle name="SAPBEXstdData 2 10 2 28" xfId="59284"/>
    <cellStyle name="SAPBEXstdData 2 10 2 29" xfId="59285"/>
    <cellStyle name="SAPBEXstdData 2 10 2 3" xfId="59286"/>
    <cellStyle name="SAPBEXstdData 2 10 2 4" xfId="59287"/>
    <cellStyle name="SAPBEXstdData 2 10 2 5" xfId="59288"/>
    <cellStyle name="SAPBEXstdData 2 10 2 6" xfId="59289"/>
    <cellStyle name="SAPBEXstdData 2 10 2 7" xfId="59290"/>
    <cellStyle name="SAPBEXstdData 2 10 2 8" xfId="59291"/>
    <cellStyle name="SAPBEXstdData 2 10 2 9" xfId="59292"/>
    <cellStyle name="SAPBEXstdData 2 10 20" xfId="59293"/>
    <cellStyle name="SAPBEXstdData 2 10 21" xfId="59294"/>
    <cellStyle name="SAPBEXstdData 2 10 22" xfId="59295"/>
    <cellStyle name="SAPBEXstdData 2 10 23" xfId="59296"/>
    <cellStyle name="SAPBEXstdData 2 10 24" xfId="59297"/>
    <cellStyle name="SAPBEXstdData 2 10 25" xfId="59298"/>
    <cellStyle name="SAPBEXstdData 2 10 26" xfId="59299"/>
    <cellStyle name="SAPBEXstdData 2 10 27" xfId="59300"/>
    <cellStyle name="SAPBEXstdData 2 10 28" xfId="59301"/>
    <cellStyle name="SAPBEXstdData 2 10 29" xfId="59302"/>
    <cellStyle name="SAPBEXstdData 2 10 3" xfId="59303"/>
    <cellStyle name="SAPBEXstdData 2 10 30" xfId="59304"/>
    <cellStyle name="SAPBEXstdData 2 10 4" xfId="59305"/>
    <cellStyle name="SAPBEXstdData 2 10 5" xfId="59306"/>
    <cellStyle name="SAPBEXstdData 2 10 6" xfId="59307"/>
    <cellStyle name="SAPBEXstdData 2 10 7" xfId="59308"/>
    <cellStyle name="SAPBEXstdData 2 10 8" xfId="59309"/>
    <cellStyle name="SAPBEXstdData 2 10 9" xfId="59310"/>
    <cellStyle name="SAPBEXstdData 2 11" xfId="59311"/>
    <cellStyle name="SAPBEXstdData 2 11 10" xfId="59312"/>
    <cellStyle name="SAPBEXstdData 2 11 11" xfId="59313"/>
    <cellStyle name="SAPBEXstdData 2 11 12" xfId="59314"/>
    <cellStyle name="SAPBEXstdData 2 11 13" xfId="59315"/>
    <cellStyle name="SAPBEXstdData 2 11 14" xfId="59316"/>
    <cellStyle name="SAPBEXstdData 2 11 15" xfId="59317"/>
    <cellStyle name="SAPBEXstdData 2 11 16" xfId="59318"/>
    <cellStyle name="SAPBEXstdData 2 11 17" xfId="59319"/>
    <cellStyle name="SAPBEXstdData 2 11 18" xfId="59320"/>
    <cellStyle name="SAPBEXstdData 2 11 19" xfId="59321"/>
    <cellStyle name="SAPBEXstdData 2 11 2" xfId="59322"/>
    <cellStyle name="SAPBEXstdData 2 11 2 10" xfId="59323"/>
    <cellStyle name="SAPBEXstdData 2 11 2 11" xfId="59324"/>
    <cellStyle name="SAPBEXstdData 2 11 2 12" xfId="59325"/>
    <cellStyle name="SAPBEXstdData 2 11 2 13" xfId="59326"/>
    <cellStyle name="SAPBEXstdData 2 11 2 14" xfId="59327"/>
    <cellStyle name="SAPBEXstdData 2 11 2 15" xfId="59328"/>
    <cellStyle name="SAPBEXstdData 2 11 2 16" xfId="59329"/>
    <cellStyle name="SAPBEXstdData 2 11 2 17" xfId="59330"/>
    <cellStyle name="SAPBEXstdData 2 11 2 18" xfId="59331"/>
    <cellStyle name="SAPBEXstdData 2 11 2 19" xfId="59332"/>
    <cellStyle name="SAPBEXstdData 2 11 2 2" xfId="59333"/>
    <cellStyle name="SAPBEXstdData 2 11 2 20" xfId="59334"/>
    <cellStyle name="SAPBEXstdData 2 11 2 21" xfId="59335"/>
    <cellStyle name="SAPBEXstdData 2 11 2 22" xfId="59336"/>
    <cellStyle name="SAPBEXstdData 2 11 2 23" xfId="59337"/>
    <cellStyle name="SAPBEXstdData 2 11 2 24" xfId="59338"/>
    <cellStyle name="SAPBEXstdData 2 11 2 25" xfId="59339"/>
    <cellStyle name="SAPBEXstdData 2 11 2 26" xfId="59340"/>
    <cellStyle name="SAPBEXstdData 2 11 2 27" xfId="59341"/>
    <cellStyle name="SAPBEXstdData 2 11 2 28" xfId="59342"/>
    <cellStyle name="SAPBEXstdData 2 11 2 29" xfId="59343"/>
    <cellStyle name="SAPBEXstdData 2 11 2 3" xfId="59344"/>
    <cellStyle name="SAPBEXstdData 2 11 2 4" xfId="59345"/>
    <cellStyle name="SAPBEXstdData 2 11 2 5" xfId="59346"/>
    <cellStyle name="SAPBEXstdData 2 11 2 6" xfId="59347"/>
    <cellStyle name="SAPBEXstdData 2 11 2 7" xfId="59348"/>
    <cellStyle name="SAPBEXstdData 2 11 2 8" xfId="59349"/>
    <cellStyle name="SAPBEXstdData 2 11 2 9" xfId="59350"/>
    <cellStyle name="SAPBEXstdData 2 11 20" xfId="59351"/>
    <cellStyle name="SAPBEXstdData 2 11 21" xfId="59352"/>
    <cellStyle name="SAPBEXstdData 2 11 22" xfId="59353"/>
    <cellStyle name="SAPBEXstdData 2 11 23" xfId="59354"/>
    <cellStyle name="SAPBEXstdData 2 11 24" xfId="59355"/>
    <cellStyle name="SAPBEXstdData 2 11 25" xfId="59356"/>
    <cellStyle name="SAPBEXstdData 2 11 26" xfId="59357"/>
    <cellStyle name="SAPBEXstdData 2 11 27" xfId="59358"/>
    <cellStyle name="SAPBEXstdData 2 11 28" xfId="59359"/>
    <cellStyle name="SAPBEXstdData 2 11 29" xfId="59360"/>
    <cellStyle name="SAPBEXstdData 2 11 3" xfId="59361"/>
    <cellStyle name="SAPBEXstdData 2 11 30" xfId="59362"/>
    <cellStyle name="SAPBEXstdData 2 11 4" xfId="59363"/>
    <cellStyle name="SAPBEXstdData 2 11 5" xfId="59364"/>
    <cellStyle name="SAPBEXstdData 2 11 6" xfId="59365"/>
    <cellStyle name="SAPBEXstdData 2 11 7" xfId="59366"/>
    <cellStyle name="SAPBEXstdData 2 11 8" xfId="59367"/>
    <cellStyle name="SAPBEXstdData 2 11 9" xfId="59368"/>
    <cellStyle name="SAPBEXstdData 2 12" xfId="59369"/>
    <cellStyle name="SAPBEXstdData 2 12 10" xfId="59370"/>
    <cellStyle name="SAPBEXstdData 2 12 11" xfId="59371"/>
    <cellStyle name="SAPBEXstdData 2 12 12" xfId="59372"/>
    <cellStyle name="SAPBEXstdData 2 12 13" xfId="59373"/>
    <cellStyle name="SAPBEXstdData 2 12 14" xfId="59374"/>
    <cellStyle name="SAPBEXstdData 2 12 15" xfId="59375"/>
    <cellStyle name="SAPBEXstdData 2 12 16" xfId="59376"/>
    <cellStyle name="SAPBEXstdData 2 12 17" xfId="59377"/>
    <cellStyle name="SAPBEXstdData 2 12 18" xfId="59378"/>
    <cellStyle name="SAPBEXstdData 2 12 19" xfId="59379"/>
    <cellStyle name="SAPBEXstdData 2 12 2" xfId="59380"/>
    <cellStyle name="SAPBEXstdData 2 12 2 10" xfId="59381"/>
    <cellStyle name="SAPBEXstdData 2 12 2 11" xfId="59382"/>
    <cellStyle name="SAPBEXstdData 2 12 2 12" xfId="59383"/>
    <cellStyle name="SAPBEXstdData 2 12 2 13" xfId="59384"/>
    <cellStyle name="SAPBEXstdData 2 12 2 14" xfId="59385"/>
    <cellStyle name="SAPBEXstdData 2 12 2 15" xfId="59386"/>
    <cellStyle name="SAPBEXstdData 2 12 2 16" xfId="59387"/>
    <cellStyle name="SAPBEXstdData 2 12 2 17" xfId="59388"/>
    <cellStyle name="SAPBEXstdData 2 12 2 18" xfId="59389"/>
    <cellStyle name="SAPBEXstdData 2 12 2 19" xfId="59390"/>
    <cellStyle name="SAPBEXstdData 2 12 2 2" xfId="59391"/>
    <cellStyle name="SAPBEXstdData 2 12 2 20" xfId="59392"/>
    <cellStyle name="SAPBEXstdData 2 12 2 21" xfId="59393"/>
    <cellStyle name="SAPBEXstdData 2 12 2 22" xfId="59394"/>
    <cellStyle name="SAPBEXstdData 2 12 2 23" xfId="59395"/>
    <cellStyle name="SAPBEXstdData 2 12 2 24" xfId="59396"/>
    <cellStyle name="SAPBEXstdData 2 12 2 25" xfId="59397"/>
    <cellStyle name="SAPBEXstdData 2 12 2 26" xfId="59398"/>
    <cellStyle name="SAPBEXstdData 2 12 2 27" xfId="59399"/>
    <cellStyle name="SAPBEXstdData 2 12 2 28" xfId="59400"/>
    <cellStyle name="SAPBEXstdData 2 12 2 29" xfId="59401"/>
    <cellStyle name="SAPBEXstdData 2 12 2 3" xfId="59402"/>
    <cellStyle name="SAPBEXstdData 2 12 2 4" xfId="59403"/>
    <cellStyle name="SAPBEXstdData 2 12 2 5" xfId="59404"/>
    <cellStyle name="SAPBEXstdData 2 12 2 6" xfId="59405"/>
    <cellStyle name="SAPBEXstdData 2 12 2 7" xfId="59406"/>
    <cellStyle name="SAPBEXstdData 2 12 2 8" xfId="59407"/>
    <cellStyle name="SAPBEXstdData 2 12 2 9" xfId="59408"/>
    <cellStyle name="SAPBEXstdData 2 12 20" xfId="59409"/>
    <cellStyle name="SAPBEXstdData 2 12 21" xfId="59410"/>
    <cellStyle name="SAPBEXstdData 2 12 22" xfId="59411"/>
    <cellStyle name="SAPBEXstdData 2 12 23" xfId="59412"/>
    <cellStyle name="SAPBEXstdData 2 12 24" xfId="59413"/>
    <cellStyle name="SAPBEXstdData 2 12 25" xfId="59414"/>
    <cellStyle name="SAPBEXstdData 2 12 26" xfId="59415"/>
    <cellStyle name="SAPBEXstdData 2 12 27" xfId="59416"/>
    <cellStyle name="SAPBEXstdData 2 12 28" xfId="59417"/>
    <cellStyle name="SAPBEXstdData 2 12 29" xfId="59418"/>
    <cellStyle name="SAPBEXstdData 2 12 3" xfId="59419"/>
    <cellStyle name="SAPBEXstdData 2 12 30" xfId="59420"/>
    <cellStyle name="SAPBEXstdData 2 12 4" xfId="59421"/>
    <cellStyle name="SAPBEXstdData 2 12 5" xfId="59422"/>
    <cellStyle name="SAPBEXstdData 2 12 6" xfId="59423"/>
    <cellStyle name="SAPBEXstdData 2 12 7" xfId="59424"/>
    <cellStyle name="SAPBEXstdData 2 12 8" xfId="59425"/>
    <cellStyle name="SAPBEXstdData 2 12 9" xfId="59426"/>
    <cellStyle name="SAPBEXstdData 2 13" xfId="59427"/>
    <cellStyle name="SAPBEXstdData 2 13 10" xfId="59428"/>
    <cellStyle name="SAPBEXstdData 2 13 11" xfId="59429"/>
    <cellStyle name="SAPBEXstdData 2 13 12" xfId="59430"/>
    <cellStyle name="SAPBEXstdData 2 13 13" xfId="59431"/>
    <cellStyle name="SAPBEXstdData 2 13 14" xfId="59432"/>
    <cellStyle name="SAPBEXstdData 2 13 15" xfId="59433"/>
    <cellStyle name="SAPBEXstdData 2 13 16" xfId="59434"/>
    <cellStyle name="SAPBEXstdData 2 13 17" xfId="59435"/>
    <cellStyle name="SAPBEXstdData 2 13 18" xfId="59436"/>
    <cellStyle name="SAPBEXstdData 2 13 19" xfId="59437"/>
    <cellStyle name="SAPBEXstdData 2 13 2" xfId="59438"/>
    <cellStyle name="SAPBEXstdData 2 13 2 10" xfId="59439"/>
    <cellStyle name="SAPBEXstdData 2 13 2 11" xfId="59440"/>
    <cellStyle name="SAPBEXstdData 2 13 2 12" xfId="59441"/>
    <cellStyle name="SAPBEXstdData 2 13 2 13" xfId="59442"/>
    <cellStyle name="SAPBEXstdData 2 13 2 14" xfId="59443"/>
    <cellStyle name="SAPBEXstdData 2 13 2 15" xfId="59444"/>
    <cellStyle name="SAPBEXstdData 2 13 2 16" xfId="59445"/>
    <cellStyle name="SAPBEXstdData 2 13 2 17" xfId="59446"/>
    <cellStyle name="SAPBEXstdData 2 13 2 18" xfId="59447"/>
    <cellStyle name="SAPBEXstdData 2 13 2 19" xfId="59448"/>
    <cellStyle name="SAPBEXstdData 2 13 2 2" xfId="59449"/>
    <cellStyle name="SAPBEXstdData 2 13 2 20" xfId="59450"/>
    <cellStyle name="SAPBEXstdData 2 13 2 21" xfId="59451"/>
    <cellStyle name="SAPBEXstdData 2 13 2 22" xfId="59452"/>
    <cellStyle name="SAPBEXstdData 2 13 2 23" xfId="59453"/>
    <cellStyle name="SAPBEXstdData 2 13 2 24" xfId="59454"/>
    <cellStyle name="SAPBEXstdData 2 13 2 25" xfId="59455"/>
    <cellStyle name="SAPBEXstdData 2 13 2 26" xfId="59456"/>
    <cellStyle name="SAPBEXstdData 2 13 2 27" xfId="59457"/>
    <cellStyle name="SAPBEXstdData 2 13 2 28" xfId="59458"/>
    <cellStyle name="SAPBEXstdData 2 13 2 29" xfId="59459"/>
    <cellStyle name="SAPBEXstdData 2 13 2 3" xfId="59460"/>
    <cellStyle name="SAPBEXstdData 2 13 2 4" xfId="59461"/>
    <cellStyle name="SAPBEXstdData 2 13 2 5" xfId="59462"/>
    <cellStyle name="SAPBEXstdData 2 13 2 6" xfId="59463"/>
    <cellStyle name="SAPBEXstdData 2 13 2 7" xfId="59464"/>
    <cellStyle name="SAPBEXstdData 2 13 2 8" xfId="59465"/>
    <cellStyle name="SAPBEXstdData 2 13 2 9" xfId="59466"/>
    <cellStyle name="SAPBEXstdData 2 13 20" xfId="59467"/>
    <cellStyle name="SAPBEXstdData 2 13 21" xfId="59468"/>
    <cellStyle name="SAPBEXstdData 2 13 22" xfId="59469"/>
    <cellStyle name="SAPBEXstdData 2 13 23" xfId="59470"/>
    <cellStyle name="SAPBEXstdData 2 13 24" xfId="59471"/>
    <cellStyle name="SAPBEXstdData 2 13 25" xfId="59472"/>
    <cellStyle name="SAPBEXstdData 2 13 26" xfId="59473"/>
    <cellStyle name="SAPBEXstdData 2 13 27" xfId="59474"/>
    <cellStyle name="SAPBEXstdData 2 13 28" xfId="59475"/>
    <cellStyle name="SAPBEXstdData 2 13 29" xfId="59476"/>
    <cellStyle name="SAPBEXstdData 2 13 3" xfId="59477"/>
    <cellStyle name="SAPBEXstdData 2 13 30" xfId="59478"/>
    <cellStyle name="SAPBEXstdData 2 13 4" xfId="59479"/>
    <cellStyle name="SAPBEXstdData 2 13 5" xfId="59480"/>
    <cellStyle name="SAPBEXstdData 2 13 6" xfId="59481"/>
    <cellStyle name="SAPBEXstdData 2 13 7" xfId="59482"/>
    <cellStyle name="SAPBEXstdData 2 13 8" xfId="59483"/>
    <cellStyle name="SAPBEXstdData 2 13 9" xfId="59484"/>
    <cellStyle name="SAPBEXstdData 2 14" xfId="59485"/>
    <cellStyle name="SAPBEXstdData 2 14 10" xfId="59486"/>
    <cellStyle name="SAPBEXstdData 2 14 11" xfId="59487"/>
    <cellStyle name="SAPBEXstdData 2 14 12" xfId="59488"/>
    <cellStyle name="SAPBEXstdData 2 14 13" xfId="59489"/>
    <cellStyle name="SAPBEXstdData 2 14 14" xfId="59490"/>
    <cellStyle name="SAPBEXstdData 2 14 15" xfId="59491"/>
    <cellStyle name="SAPBEXstdData 2 14 16" xfId="59492"/>
    <cellStyle name="SAPBEXstdData 2 14 17" xfId="59493"/>
    <cellStyle name="SAPBEXstdData 2 14 18" xfId="59494"/>
    <cellStyle name="SAPBEXstdData 2 14 19" xfId="59495"/>
    <cellStyle name="SAPBEXstdData 2 14 2" xfId="59496"/>
    <cellStyle name="SAPBEXstdData 2 14 2 10" xfId="59497"/>
    <cellStyle name="SAPBEXstdData 2 14 2 11" xfId="59498"/>
    <cellStyle name="SAPBEXstdData 2 14 2 12" xfId="59499"/>
    <cellStyle name="SAPBEXstdData 2 14 2 13" xfId="59500"/>
    <cellStyle name="SAPBEXstdData 2 14 2 14" xfId="59501"/>
    <cellStyle name="SAPBEXstdData 2 14 2 15" xfId="59502"/>
    <cellStyle name="SAPBEXstdData 2 14 2 16" xfId="59503"/>
    <cellStyle name="SAPBEXstdData 2 14 2 17" xfId="59504"/>
    <cellStyle name="SAPBEXstdData 2 14 2 18" xfId="59505"/>
    <cellStyle name="SAPBEXstdData 2 14 2 19" xfId="59506"/>
    <cellStyle name="SAPBEXstdData 2 14 2 2" xfId="59507"/>
    <cellStyle name="SAPBEXstdData 2 14 2 20" xfId="59508"/>
    <cellStyle name="SAPBEXstdData 2 14 2 21" xfId="59509"/>
    <cellStyle name="SAPBEXstdData 2 14 2 22" xfId="59510"/>
    <cellStyle name="SAPBEXstdData 2 14 2 23" xfId="59511"/>
    <cellStyle name="SAPBEXstdData 2 14 2 24" xfId="59512"/>
    <cellStyle name="SAPBEXstdData 2 14 2 25" xfId="59513"/>
    <cellStyle name="SAPBEXstdData 2 14 2 26" xfId="59514"/>
    <cellStyle name="SAPBEXstdData 2 14 2 27" xfId="59515"/>
    <cellStyle name="SAPBEXstdData 2 14 2 28" xfId="59516"/>
    <cellStyle name="SAPBEXstdData 2 14 2 29" xfId="59517"/>
    <cellStyle name="SAPBEXstdData 2 14 2 3" xfId="59518"/>
    <cellStyle name="SAPBEXstdData 2 14 2 4" xfId="59519"/>
    <cellStyle name="SAPBEXstdData 2 14 2 5" xfId="59520"/>
    <cellStyle name="SAPBEXstdData 2 14 2 6" xfId="59521"/>
    <cellStyle name="SAPBEXstdData 2 14 2 7" xfId="59522"/>
    <cellStyle name="SAPBEXstdData 2 14 2 8" xfId="59523"/>
    <cellStyle name="SAPBEXstdData 2 14 2 9" xfId="59524"/>
    <cellStyle name="SAPBEXstdData 2 14 20" xfId="59525"/>
    <cellStyle name="SAPBEXstdData 2 14 21" xfId="59526"/>
    <cellStyle name="SAPBEXstdData 2 14 22" xfId="59527"/>
    <cellStyle name="SAPBEXstdData 2 14 23" xfId="59528"/>
    <cellStyle name="SAPBEXstdData 2 14 24" xfId="59529"/>
    <cellStyle name="SAPBEXstdData 2 14 25" xfId="59530"/>
    <cellStyle name="SAPBEXstdData 2 14 26" xfId="59531"/>
    <cellStyle name="SAPBEXstdData 2 14 27" xfId="59532"/>
    <cellStyle name="SAPBEXstdData 2 14 28" xfId="59533"/>
    <cellStyle name="SAPBEXstdData 2 14 29" xfId="59534"/>
    <cellStyle name="SAPBEXstdData 2 14 3" xfId="59535"/>
    <cellStyle name="SAPBEXstdData 2 14 30" xfId="59536"/>
    <cellStyle name="SAPBEXstdData 2 14 4" xfId="59537"/>
    <cellStyle name="SAPBEXstdData 2 14 5" xfId="59538"/>
    <cellStyle name="SAPBEXstdData 2 14 6" xfId="59539"/>
    <cellStyle name="SAPBEXstdData 2 14 7" xfId="59540"/>
    <cellStyle name="SAPBEXstdData 2 14 8" xfId="59541"/>
    <cellStyle name="SAPBEXstdData 2 14 9" xfId="59542"/>
    <cellStyle name="SAPBEXstdData 2 15" xfId="59543"/>
    <cellStyle name="SAPBEXstdData 2 15 10" xfId="59544"/>
    <cellStyle name="SAPBEXstdData 2 15 11" xfId="59545"/>
    <cellStyle name="SAPBEXstdData 2 15 12" xfId="59546"/>
    <cellStyle name="SAPBEXstdData 2 15 13" xfId="59547"/>
    <cellStyle name="SAPBEXstdData 2 15 14" xfId="59548"/>
    <cellStyle name="SAPBEXstdData 2 15 15" xfId="59549"/>
    <cellStyle name="SAPBEXstdData 2 15 16" xfId="59550"/>
    <cellStyle name="SAPBEXstdData 2 15 17" xfId="59551"/>
    <cellStyle name="SAPBEXstdData 2 15 18" xfId="59552"/>
    <cellStyle name="SAPBEXstdData 2 15 19" xfId="59553"/>
    <cellStyle name="SAPBEXstdData 2 15 2" xfId="59554"/>
    <cellStyle name="SAPBEXstdData 2 15 2 10" xfId="59555"/>
    <cellStyle name="SAPBEXstdData 2 15 2 11" xfId="59556"/>
    <cellStyle name="SAPBEXstdData 2 15 2 12" xfId="59557"/>
    <cellStyle name="SAPBEXstdData 2 15 2 13" xfId="59558"/>
    <cellStyle name="SAPBEXstdData 2 15 2 14" xfId="59559"/>
    <cellStyle name="SAPBEXstdData 2 15 2 15" xfId="59560"/>
    <cellStyle name="SAPBEXstdData 2 15 2 16" xfId="59561"/>
    <cellStyle name="SAPBEXstdData 2 15 2 17" xfId="59562"/>
    <cellStyle name="SAPBEXstdData 2 15 2 18" xfId="59563"/>
    <cellStyle name="SAPBEXstdData 2 15 2 19" xfId="59564"/>
    <cellStyle name="SAPBEXstdData 2 15 2 2" xfId="59565"/>
    <cellStyle name="SAPBEXstdData 2 15 2 20" xfId="59566"/>
    <cellStyle name="SAPBEXstdData 2 15 2 21" xfId="59567"/>
    <cellStyle name="SAPBEXstdData 2 15 2 22" xfId="59568"/>
    <cellStyle name="SAPBEXstdData 2 15 2 23" xfId="59569"/>
    <cellStyle name="SAPBEXstdData 2 15 2 24" xfId="59570"/>
    <cellStyle name="SAPBEXstdData 2 15 2 25" xfId="59571"/>
    <cellStyle name="SAPBEXstdData 2 15 2 26" xfId="59572"/>
    <cellStyle name="SAPBEXstdData 2 15 2 27" xfId="59573"/>
    <cellStyle name="SAPBEXstdData 2 15 2 28" xfId="59574"/>
    <cellStyle name="SAPBEXstdData 2 15 2 29" xfId="59575"/>
    <cellStyle name="SAPBEXstdData 2 15 2 3" xfId="59576"/>
    <cellStyle name="SAPBEXstdData 2 15 2 4" xfId="59577"/>
    <cellStyle name="SAPBEXstdData 2 15 2 5" xfId="59578"/>
    <cellStyle name="SAPBEXstdData 2 15 2 6" xfId="59579"/>
    <cellStyle name="SAPBEXstdData 2 15 2 7" xfId="59580"/>
    <cellStyle name="SAPBEXstdData 2 15 2 8" xfId="59581"/>
    <cellStyle name="SAPBEXstdData 2 15 2 9" xfId="59582"/>
    <cellStyle name="SAPBEXstdData 2 15 20" xfId="59583"/>
    <cellStyle name="SAPBEXstdData 2 15 21" xfId="59584"/>
    <cellStyle name="SAPBEXstdData 2 15 22" xfId="59585"/>
    <cellStyle name="SAPBEXstdData 2 15 23" xfId="59586"/>
    <cellStyle name="SAPBEXstdData 2 15 24" xfId="59587"/>
    <cellStyle name="SAPBEXstdData 2 15 25" xfId="59588"/>
    <cellStyle name="SAPBEXstdData 2 15 26" xfId="59589"/>
    <cellStyle name="SAPBEXstdData 2 15 27" xfId="59590"/>
    <cellStyle name="SAPBEXstdData 2 15 28" xfId="59591"/>
    <cellStyle name="SAPBEXstdData 2 15 29" xfId="59592"/>
    <cellStyle name="SAPBEXstdData 2 15 3" xfId="59593"/>
    <cellStyle name="SAPBEXstdData 2 15 30" xfId="59594"/>
    <cellStyle name="SAPBEXstdData 2 15 4" xfId="59595"/>
    <cellStyle name="SAPBEXstdData 2 15 5" xfId="59596"/>
    <cellStyle name="SAPBEXstdData 2 15 6" xfId="59597"/>
    <cellStyle name="SAPBEXstdData 2 15 7" xfId="59598"/>
    <cellStyle name="SAPBEXstdData 2 15 8" xfId="59599"/>
    <cellStyle name="SAPBEXstdData 2 15 9" xfId="59600"/>
    <cellStyle name="SAPBEXstdData 2 16" xfId="59601"/>
    <cellStyle name="SAPBEXstdData 2 16 10" xfId="59602"/>
    <cellStyle name="SAPBEXstdData 2 16 11" xfId="59603"/>
    <cellStyle name="SAPBEXstdData 2 16 12" xfId="59604"/>
    <cellStyle name="SAPBEXstdData 2 16 13" xfId="59605"/>
    <cellStyle name="SAPBEXstdData 2 16 14" xfId="59606"/>
    <cellStyle name="SAPBEXstdData 2 16 15" xfId="59607"/>
    <cellStyle name="SAPBEXstdData 2 16 16" xfId="59608"/>
    <cellStyle name="SAPBEXstdData 2 16 17" xfId="59609"/>
    <cellStyle name="SAPBEXstdData 2 16 18" xfId="59610"/>
    <cellStyle name="SAPBEXstdData 2 16 19" xfId="59611"/>
    <cellStyle name="SAPBEXstdData 2 16 2" xfId="59612"/>
    <cellStyle name="SAPBEXstdData 2 16 2 10" xfId="59613"/>
    <cellStyle name="SAPBEXstdData 2 16 2 11" xfId="59614"/>
    <cellStyle name="SAPBEXstdData 2 16 2 12" xfId="59615"/>
    <cellStyle name="SAPBEXstdData 2 16 2 13" xfId="59616"/>
    <cellStyle name="SAPBEXstdData 2 16 2 14" xfId="59617"/>
    <cellStyle name="SAPBEXstdData 2 16 2 15" xfId="59618"/>
    <cellStyle name="SAPBEXstdData 2 16 2 16" xfId="59619"/>
    <cellStyle name="SAPBEXstdData 2 16 2 17" xfId="59620"/>
    <cellStyle name="SAPBEXstdData 2 16 2 18" xfId="59621"/>
    <cellStyle name="SAPBEXstdData 2 16 2 19" xfId="59622"/>
    <cellStyle name="SAPBEXstdData 2 16 2 2" xfId="59623"/>
    <cellStyle name="SAPBEXstdData 2 16 2 20" xfId="59624"/>
    <cellStyle name="SAPBEXstdData 2 16 2 21" xfId="59625"/>
    <cellStyle name="SAPBEXstdData 2 16 2 22" xfId="59626"/>
    <cellStyle name="SAPBEXstdData 2 16 2 23" xfId="59627"/>
    <cellStyle name="SAPBEXstdData 2 16 2 24" xfId="59628"/>
    <cellStyle name="SAPBEXstdData 2 16 2 25" xfId="59629"/>
    <cellStyle name="SAPBEXstdData 2 16 2 26" xfId="59630"/>
    <cellStyle name="SAPBEXstdData 2 16 2 27" xfId="59631"/>
    <cellStyle name="SAPBEXstdData 2 16 2 28" xfId="59632"/>
    <cellStyle name="SAPBEXstdData 2 16 2 29" xfId="59633"/>
    <cellStyle name="SAPBEXstdData 2 16 2 3" xfId="59634"/>
    <cellStyle name="SAPBEXstdData 2 16 2 4" xfId="59635"/>
    <cellStyle name="SAPBEXstdData 2 16 2 5" xfId="59636"/>
    <cellStyle name="SAPBEXstdData 2 16 2 6" xfId="59637"/>
    <cellStyle name="SAPBEXstdData 2 16 2 7" xfId="59638"/>
    <cellStyle name="SAPBEXstdData 2 16 2 8" xfId="59639"/>
    <cellStyle name="SAPBEXstdData 2 16 2 9" xfId="59640"/>
    <cellStyle name="SAPBEXstdData 2 16 20" xfId="59641"/>
    <cellStyle name="SAPBEXstdData 2 16 21" xfId="59642"/>
    <cellStyle name="SAPBEXstdData 2 16 22" xfId="59643"/>
    <cellStyle name="SAPBEXstdData 2 16 23" xfId="59644"/>
    <cellStyle name="SAPBEXstdData 2 16 24" xfId="59645"/>
    <cellStyle name="SAPBEXstdData 2 16 25" xfId="59646"/>
    <cellStyle name="SAPBEXstdData 2 16 26" xfId="59647"/>
    <cellStyle name="SAPBEXstdData 2 16 27" xfId="59648"/>
    <cellStyle name="SAPBEXstdData 2 16 28" xfId="59649"/>
    <cellStyle name="SAPBEXstdData 2 16 29" xfId="59650"/>
    <cellStyle name="SAPBEXstdData 2 16 3" xfId="59651"/>
    <cellStyle name="SAPBEXstdData 2 16 30" xfId="59652"/>
    <cellStyle name="SAPBEXstdData 2 16 4" xfId="59653"/>
    <cellStyle name="SAPBEXstdData 2 16 5" xfId="59654"/>
    <cellStyle name="SAPBEXstdData 2 16 6" xfId="59655"/>
    <cellStyle name="SAPBEXstdData 2 16 7" xfId="59656"/>
    <cellStyle name="SAPBEXstdData 2 16 8" xfId="59657"/>
    <cellStyle name="SAPBEXstdData 2 16 9" xfId="59658"/>
    <cellStyle name="SAPBEXstdData 2 17" xfId="59659"/>
    <cellStyle name="SAPBEXstdData 2 17 10" xfId="59660"/>
    <cellStyle name="SAPBEXstdData 2 17 11" xfId="59661"/>
    <cellStyle name="SAPBEXstdData 2 17 12" xfId="59662"/>
    <cellStyle name="SAPBEXstdData 2 17 13" xfId="59663"/>
    <cellStyle name="SAPBEXstdData 2 17 14" xfId="59664"/>
    <cellStyle name="SAPBEXstdData 2 17 15" xfId="59665"/>
    <cellStyle name="SAPBEXstdData 2 17 16" xfId="59666"/>
    <cellStyle name="SAPBEXstdData 2 17 17" xfId="59667"/>
    <cellStyle name="SAPBEXstdData 2 17 18" xfId="59668"/>
    <cellStyle name="SAPBEXstdData 2 17 19" xfId="59669"/>
    <cellStyle name="SAPBEXstdData 2 17 2" xfId="59670"/>
    <cellStyle name="SAPBEXstdData 2 17 2 10" xfId="59671"/>
    <cellStyle name="SAPBEXstdData 2 17 2 11" xfId="59672"/>
    <cellStyle name="SAPBEXstdData 2 17 2 12" xfId="59673"/>
    <cellStyle name="SAPBEXstdData 2 17 2 13" xfId="59674"/>
    <cellStyle name="SAPBEXstdData 2 17 2 14" xfId="59675"/>
    <cellStyle name="SAPBEXstdData 2 17 2 15" xfId="59676"/>
    <cellStyle name="SAPBEXstdData 2 17 2 16" xfId="59677"/>
    <cellStyle name="SAPBEXstdData 2 17 2 17" xfId="59678"/>
    <cellStyle name="SAPBEXstdData 2 17 2 18" xfId="59679"/>
    <cellStyle name="SAPBEXstdData 2 17 2 19" xfId="59680"/>
    <cellStyle name="SAPBEXstdData 2 17 2 2" xfId="59681"/>
    <cellStyle name="SAPBEXstdData 2 17 2 20" xfId="59682"/>
    <cellStyle name="SAPBEXstdData 2 17 2 21" xfId="59683"/>
    <cellStyle name="SAPBEXstdData 2 17 2 22" xfId="59684"/>
    <cellStyle name="SAPBEXstdData 2 17 2 23" xfId="59685"/>
    <cellStyle name="SAPBEXstdData 2 17 2 24" xfId="59686"/>
    <cellStyle name="SAPBEXstdData 2 17 2 25" xfId="59687"/>
    <cellStyle name="SAPBEXstdData 2 17 2 26" xfId="59688"/>
    <cellStyle name="SAPBEXstdData 2 17 2 27" xfId="59689"/>
    <cellStyle name="SAPBEXstdData 2 17 2 28" xfId="59690"/>
    <cellStyle name="SAPBEXstdData 2 17 2 29" xfId="59691"/>
    <cellStyle name="SAPBEXstdData 2 17 2 3" xfId="59692"/>
    <cellStyle name="SAPBEXstdData 2 17 2 4" xfId="59693"/>
    <cellStyle name="SAPBEXstdData 2 17 2 5" xfId="59694"/>
    <cellStyle name="SAPBEXstdData 2 17 2 6" xfId="59695"/>
    <cellStyle name="SAPBEXstdData 2 17 2 7" xfId="59696"/>
    <cellStyle name="SAPBEXstdData 2 17 2 8" xfId="59697"/>
    <cellStyle name="SAPBEXstdData 2 17 2 9" xfId="59698"/>
    <cellStyle name="SAPBEXstdData 2 17 20" xfId="59699"/>
    <cellStyle name="SAPBEXstdData 2 17 21" xfId="59700"/>
    <cellStyle name="SAPBEXstdData 2 17 22" xfId="59701"/>
    <cellStyle name="SAPBEXstdData 2 17 23" xfId="59702"/>
    <cellStyle name="SAPBEXstdData 2 17 24" xfId="59703"/>
    <cellStyle name="SAPBEXstdData 2 17 25" xfId="59704"/>
    <cellStyle name="SAPBEXstdData 2 17 26" xfId="59705"/>
    <cellStyle name="SAPBEXstdData 2 17 27" xfId="59706"/>
    <cellStyle name="SAPBEXstdData 2 17 28" xfId="59707"/>
    <cellStyle name="SAPBEXstdData 2 17 29" xfId="59708"/>
    <cellStyle name="SAPBEXstdData 2 17 3" xfId="59709"/>
    <cellStyle name="SAPBEXstdData 2 17 30" xfId="59710"/>
    <cellStyle name="SAPBEXstdData 2 17 4" xfId="59711"/>
    <cellStyle name="SAPBEXstdData 2 17 5" xfId="59712"/>
    <cellStyle name="SAPBEXstdData 2 17 6" xfId="59713"/>
    <cellStyle name="SAPBEXstdData 2 17 7" xfId="59714"/>
    <cellStyle name="SAPBEXstdData 2 17 8" xfId="59715"/>
    <cellStyle name="SAPBEXstdData 2 17 9" xfId="59716"/>
    <cellStyle name="SAPBEXstdData 2 18" xfId="59717"/>
    <cellStyle name="SAPBEXstdData 2 18 10" xfId="59718"/>
    <cellStyle name="SAPBEXstdData 2 18 11" xfId="59719"/>
    <cellStyle name="SAPBEXstdData 2 18 12" xfId="59720"/>
    <cellStyle name="SAPBEXstdData 2 18 13" xfId="59721"/>
    <cellStyle name="SAPBEXstdData 2 18 14" xfId="59722"/>
    <cellStyle name="SAPBEXstdData 2 18 15" xfId="59723"/>
    <cellStyle name="SAPBEXstdData 2 18 16" xfId="59724"/>
    <cellStyle name="SAPBEXstdData 2 18 17" xfId="59725"/>
    <cellStyle name="SAPBEXstdData 2 18 18" xfId="59726"/>
    <cellStyle name="SAPBEXstdData 2 18 19" xfId="59727"/>
    <cellStyle name="SAPBEXstdData 2 18 2" xfId="59728"/>
    <cellStyle name="SAPBEXstdData 2 18 20" xfId="59729"/>
    <cellStyle name="SAPBEXstdData 2 18 21" xfId="59730"/>
    <cellStyle name="SAPBEXstdData 2 18 22" xfId="59731"/>
    <cellStyle name="SAPBEXstdData 2 18 23" xfId="59732"/>
    <cellStyle name="SAPBEXstdData 2 18 24" xfId="59733"/>
    <cellStyle name="SAPBEXstdData 2 18 25" xfId="59734"/>
    <cellStyle name="SAPBEXstdData 2 18 26" xfId="59735"/>
    <cellStyle name="SAPBEXstdData 2 18 27" xfId="59736"/>
    <cellStyle name="SAPBEXstdData 2 18 28" xfId="59737"/>
    <cellStyle name="SAPBEXstdData 2 18 29" xfId="59738"/>
    <cellStyle name="SAPBEXstdData 2 18 3" xfId="59739"/>
    <cellStyle name="SAPBEXstdData 2 18 4" xfId="59740"/>
    <cellStyle name="SAPBEXstdData 2 18 5" xfId="59741"/>
    <cellStyle name="SAPBEXstdData 2 18 6" xfId="59742"/>
    <cellStyle name="SAPBEXstdData 2 18 7" xfId="59743"/>
    <cellStyle name="SAPBEXstdData 2 18 8" xfId="59744"/>
    <cellStyle name="SAPBEXstdData 2 18 9" xfId="59745"/>
    <cellStyle name="SAPBEXstdData 2 19" xfId="59746"/>
    <cellStyle name="SAPBEXstdData 2 19 10" xfId="59747"/>
    <cellStyle name="SAPBEXstdData 2 19 11" xfId="59748"/>
    <cellStyle name="SAPBEXstdData 2 19 12" xfId="59749"/>
    <cellStyle name="SAPBEXstdData 2 19 13" xfId="59750"/>
    <cellStyle name="SAPBEXstdData 2 19 14" xfId="59751"/>
    <cellStyle name="SAPBEXstdData 2 19 15" xfId="59752"/>
    <cellStyle name="SAPBEXstdData 2 19 16" xfId="59753"/>
    <cellStyle name="SAPBEXstdData 2 19 17" xfId="59754"/>
    <cellStyle name="SAPBEXstdData 2 19 18" xfId="59755"/>
    <cellStyle name="SAPBEXstdData 2 19 19" xfId="59756"/>
    <cellStyle name="SAPBEXstdData 2 19 2" xfId="59757"/>
    <cellStyle name="SAPBEXstdData 2 19 20" xfId="59758"/>
    <cellStyle name="SAPBEXstdData 2 19 21" xfId="59759"/>
    <cellStyle name="SAPBEXstdData 2 19 22" xfId="59760"/>
    <cellStyle name="SAPBEXstdData 2 19 23" xfId="59761"/>
    <cellStyle name="SAPBEXstdData 2 19 24" xfId="59762"/>
    <cellStyle name="SAPBEXstdData 2 19 25" xfId="59763"/>
    <cellStyle name="SAPBEXstdData 2 19 26" xfId="59764"/>
    <cellStyle name="SAPBEXstdData 2 19 27" xfId="59765"/>
    <cellStyle name="SAPBEXstdData 2 19 28" xfId="59766"/>
    <cellStyle name="SAPBEXstdData 2 19 29" xfId="59767"/>
    <cellStyle name="SAPBEXstdData 2 19 3" xfId="59768"/>
    <cellStyle name="SAPBEXstdData 2 19 4" xfId="59769"/>
    <cellStyle name="SAPBEXstdData 2 19 5" xfId="59770"/>
    <cellStyle name="SAPBEXstdData 2 19 6" xfId="59771"/>
    <cellStyle name="SAPBEXstdData 2 19 7" xfId="59772"/>
    <cellStyle name="SAPBEXstdData 2 19 8" xfId="59773"/>
    <cellStyle name="SAPBEXstdData 2 19 9" xfId="59774"/>
    <cellStyle name="SAPBEXstdData 2 2" xfId="59775"/>
    <cellStyle name="SAPBEXstdData 2 2 10" xfId="59776"/>
    <cellStyle name="SAPBEXstdData 2 2 11" xfId="59777"/>
    <cellStyle name="SAPBEXstdData 2 2 12" xfId="59778"/>
    <cellStyle name="SAPBEXstdData 2 2 13" xfId="59779"/>
    <cellStyle name="SAPBEXstdData 2 2 14" xfId="59780"/>
    <cellStyle name="SAPBEXstdData 2 2 15" xfId="59781"/>
    <cellStyle name="SAPBEXstdData 2 2 16" xfId="59782"/>
    <cellStyle name="SAPBEXstdData 2 2 17" xfId="59783"/>
    <cellStyle name="SAPBEXstdData 2 2 18" xfId="59784"/>
    <cellStyle name="SAPBEXstdData 2 2 19" xfId="59785"/>
    <cellStyle name="SAPBEXstdData 2 2 2" xfId="59786"/>
    <cellStyle name="SAPBEXstdData 2 2 2 10" xfId="59787"/>
    <cellStyle name="SAPBEXstdData 2 2 2 11" xfId="59788"/>
    <cellStyle name="SAPBEXstdData 2 2 2 12" xfId="59789"/>
    <cellStyle name="SAPBEXstdData 2 2 2 13" xfId="59790"/>
    <cellStyle name="SAPBEXstdData 2 2 2 14" xfId="59791"/>
    <cellStyle name="SAPBEXstdData 2 2 2 15" xfId="59792"/>
    <cellStyle name="SAPBEXstdData 2 2 2 16" xfId="59793"/>
    <cellStyle name="SAPBEXstdData 2 2 2 17" xfId="59794"/>
    <cellStyle name="SAPBEXstdData 2 2 2 18" xfId="59795"/>
    <cellStyle name="SAPBEXstdData 2 2 2 19" xfId="59796"/>
    <cellStyle name="SAPBEXstdData 2 2 2 2" xfId="59797"/>
    <cellStyle name="SAPBEXstdData 2 2 2 2 10" xfId="59798"/>
    <cellStyle name="SAPBEXstdData 2 2 2 2 11" xfId="59799"/>
    <cellStyle name="SAPBEXstdData 2 2 2 2 12" xfId="59800"/>
    <cellStyle name="SAPBEXstdData 2 2 2 2 13" xfId="59801"/>
    <cellStyle name="SAPBEXstdData 2 2 2 2 14" xfId="59802"/>
    <cellStyle name="SAPBEXstdData 2 2 2 2 15" xfId="59803"/>
    <cellStyle name="SAPBEXstdData 2 2 2 2 16" xfId="59804"/>
    <cellStyle name="SAPBEXstdData 2 2 2 2 17" xfId="59805"/>
    <cellStyle name="SAPBEXstdData 2 2 2 2 18" xfId="59806"/>
    <cellStyle name="SAPBEXstdData 2 2 2 2 19" xfId="59807"/>
    <cellStyle name="SAPBEXstdData 2 2 2 2 2" xfId="59808"/>
    <cellStyle name="SAPBEXstdData 2 2 2 2 20" xfId="59809"/>
    <cellStyle name="SAPBEXstdData 2 2 2 2 21" xfId="59810"/>
    <cellStyle name="SAPBEXstdData 2 2 2 2 22" xfId="59811"/>
    <cellStyle name="SAPBEXstdData 2 2 2 2 23" xfId="59812"/>
    <cellStyle name="SAPBEXstdData 2 2 2 2 24" xfId="59813"/>
    <cellStyle name="SAPBEXstdData 2 2 2 2 25" xfId="59814"/>
    <cellStyle name="SAPBEXstdData 2 2 2 2 26" xfId="59815"/>
    <cellStyle name="SAPBEXstdData 2 2 2 2 27" xfId="59816"/>
    <cellStyle name="SAPBEXstdData 2 2 2 2 28" xfId="59817"/>
    <cellStyle name="SAPBEXstdData 2 2 2 2 29" xfId="59818"/>
    <cellStyle name="SAPBEXstdData 2 2 2 2 3" xfId="59819"/>
    <cellStyle name="SAPBEXstdData 2 2 2 2 4" xfId="59820"/>
    <cellStyle name="SAPBEXstdData 2 2 2 2 5" xfId="59821"/>
    <cellStyle name="SAPBEXstdData 2 2 2 2 6" xfId="59822"/>
    <cellStyle name="SAPBEXstdData 2 2 2 2 7" xfId="59823"/>
    <cellStyle name="SAPBEXstdData 2 2 2 2 8" xfId="59824"/>
    <cellStyle name="SAPBEXstdData 2 2 2 2 9" xfId="59825"/>
    <cellStyle name="SAPBEXstdData 2 2 2 20" xfId="59826"/>
    <cellStyle name="SAPBEXstdData 2 2 2 21" xfId="59827"/>
    <cellStyle name="SAPBEXstdData 2 2 2 22" xfId="59828"/>
    <cellStyle name="SAPBEXstdData 2 2 2 23" xfId="59829"/>
    <cellStyle name="SAPBEXstdData 2 2 2 24" xfId="59830"/>
    <cellStyle name="SAPBEXstdData 2 2 2 25" xfId="59831"/>
    <cellStyle name="SAPBEXstdData 2 2 2 26" xfId="59832"/>
    <cellStyle name="SAPBEXstdData 2 2 2 27" xfId="59833"/>
    <cellStyle name="SAPBEXstdData 2 2 2 28" xfId="59834"/>
    <cellStyle name="SAPBEXstdData 2 2 2 29" xfId="59835"/>
    <cellStyle name="SAPBEXstdData 2 2 2 3" xfId="59836"/>
    <cellStyle name="SAPBEXstdData 2 2 2 30" xfId="59837"/>
    <cellStyle name="SAPBEXstdData 2 2 2 4" xfId="59838"/>
    <cellStyle name="SAPBEXstdData 2 2 2 5" xfId="59839"/>
    <cellStyle name="SAPBEXstdData 2 2 2 6" xfId="59840"/>
    <cellStyle name="SAPBEXstdData 2 2 2 7" xfId="59841"/>
    <cellStyle name="SAPBEXstdData 2 2 2 8" xfId="59842"/>
    <cellStyle name="SAPBEXstdData 2 2 2 9" xfId="59843"/>
    <cellStyle name="SAPBEXstdData 2 2 20" xfId="59844"/>
    <cellStyle name="SAPBEXstdData 2 2 21" xfId="59845"/>
    <cellStyle name="SAPBEXstdData 2 2 22" xfId="59846"/>
    <cellStyle name="SAPBEXstdData 2 2 23" xfId="59847"/>
    <cellStyle name="SAPBEXstdData 2 2 24" xfId="59848"/>
    <cellStyle name="SAPBEXstdData 2 2 25" xfId="59849"/>
    <cellStyle name="SAPBEXstdData 2 2 26" xfId="59850"/>
    <cellStyle name="SAPBEXstdData 2 2 27" xfId="59851"/>
    <cellStyle name="SAPBEXstdData 2 2 28" xfId="59852"/>
    <cellStyle name="SAPBEXstdData 2 2 29" xfId="59853"/>
    <cellStyle name="SAPBEXstdData 2 2 3" xfId="59854"/>
    <cellStyle name="SAPBEXstdData 2 2 3 10" xfId="59855"/>
    <cellStyle name="SAPBEXstdData 2 2 3 11" xfId="59856"/>
    <cellStyle name="SAPBEXstdData 2 2 3 12" xfId="59857"/>
    <cellStyle name="SAPBEXstdData 2 2 3 13" xfId="59858"/>
    <cellStyle name="SAPBEXstdData 2 2 3 14" xfId="59859"/>
    <cellStyle name="SAPBEXstdData 2 2 3 15" xfId="59860"/>
    <cellStyle name="SAPBEXstdData 2 2 3 16" xfId="59861"/>
    <cellStyle name="SAPBEXstdData 2 2 3 17" xfId="59862"/>
    <cellStyle name="SAPBEXstdData 2 2 3 18" xfId="59863"/>
    <cellStyle name="SAPBEXstdData 2 2 3 19" xfId="59864"/>
    <cellStyle name="SAPBEXstdData 2 2 3 2" xfId="59865"/>
    <cellStyle name="SAPBEXstdData 2 2 3 20" xfId="59866"/>
    <cellStyle name="SAPBEXstdData 2 2 3 21" xfId="59867"/>
    <cellStyle name="SAPBEXstdData 2 2 3 22" xfId="59868"/>
    <cellStyle name="SAPBEXstdData 2 2 3 23" xfId="59869"/>
    <cellStyle name="SAPBEXstdData 2 2 3 24" xfId="59870"/>
    <cellStyle name="SAPBEXstdData 2 2 3 25" xfId="59871"/>
    <cellStyle name="SAPBEXstdData 2 2 3 26" xfId="59872"/>
    <cellStyle name="SAPBEXstdData 2 2 3 27" xfId="59873"/>
    <cellStyle name="SAPBEXstdData 2 2 3 28" xfId="59874"/>
    <cellStyle name="SAPBEXstdData 2 2 3 29" xfId="59875"/>
    <cellStyle name="SAPBEXstdData 2 2 3 3" xfId="59876"/>
    <cellStyle name="SAPBEXstdData 2 2 3 4" xfId="59877"/>
    <cellStyle name="SAPBEXstdData 2 2 3 5" xfId="59878"/>
    <cellStyle name="SAPBEXstdData 2 2 3 6" xfId="59879"/>
    <cellStyle name="SAPBEXstdData 2 2 3 7" xfId="59880"/>
    <cellStyle name="SAPBEXstdData 2 2 3 8" xfId="59881"/>
    <cellStyle name="SAPBEXstdData 2 2 3 9" xfId="59882"/>
    <cellStyle name="SAPBEXstdData 2 2 30" xfId="59883"/>
    <cellStyle name="SAPBEXstdData 2 2 31" xfId="59884"/>
    <cellStyle name="SAPBEXstdData 2 2 4" xfId="59885"/>
    <cellStyle name="SAPBEXstdData 2 2 5" xfId="59886"/>
    <cellStyle name="SAPBEXstdData 2 2 6" xfId="59887"/>
    <cellStyle name="SAPBEXstdData 2 2 7" xfId="59888"/>
    <cellStyle name="SAPBEXstdData 2 2 8" xfId="59889"/>
    <cellStyle name="SAPBEXstdData 2 2 9" xfId="59890"/>
    <cellStyle name="SAPBEXstdData 2 20" xfId="59891"/>
    <cellStyle name="SAPBEXstdData 2 20 10" xfId="59892"/>
    <cellStyle name="SAPBEXstdData 2 20 11" xfId="59893"/>
    <cellStyle name="SAPBEXstdData 2 20 12" xfId="59894"/>
    <cellStyle name="SAPBEXstdData 2 20 13" xfId="59895"/>
    <cellStyle name="SAPBEXstdData 2 20 14" xfId="59896"/>
    <cellStyle name="SAPBEXstdData 2 20 15" xfId="59897"/>
    <cellStyle name="SAPBEXstdData 2 20 16" xfId="59898"/>
    <cellStyle name="SAPBEXstdData 2 20 17" xfId="59899"/>
    <cellStyle name="SAPBEXstdData 2 20 18" xfId="59900"/>
    <cellStyle name="SAPBEXstdData 2 20 19" xfId="59901"/>
    <cellStyle name="SAPBEXstdData 2 20 2" xfId="59902"/>
    <cellStyle name="SAPBEXstdData 2 20 20" xfId="59903"/>
    <cellStyle name="SAPBEXstdData 2 20 21" xfId="59904"/>
    <cellStyle name="SAPBEXstdData 2 20 22" xfId="59905"/>
    <cellStyle name="SAPBEXstdData 2 20 23" xfId="59906"/>
    <cellStyle name="SAPBEXstdData 2 20 24" xfId="59907"/>
    <cellStyle name="SAPBEXstdData 2 20 25" xfId="59908"/>
    <cellStyle name="SAPBEXstdData 2 20 26" xfId="59909"/>
    <cellStyle name="SAPBEXstdData 2 20 27" xfId="59910"/>
    <cellStyle name="SAPBEXstdData 2 20 28" xfId="59911"/>
    <cellStyle name="SAPBEXstdData 2 20 29" xfId="59912"/>
    <cellStyle name="SAPBEXstdData 2 20 3" xfId="59913"/>
    <cellStyle name="SAPBEXstdData 2 20 4" xfId="59914"/>
    <cellStyle name="SAPBEXstdData 2 20 5" xfId="59915"/>
    <cellStyle name="SAPBEXstdData 2 20 6" xfId="59916"/>
    <cellStyle name="SAPBEXstdData 2 20 7" xfId="59917"/>
    <cellStyle name="SAPBEXstdData 2 20 8" xfId="59918"/>
    <cellStyle name="SAPBEXstdData 2 20 9" xfId="59919"/>
    <cellStyle name="SAPBEXstdData 2 21" xfId="59920"/>
    <cellStyle name="SAPBEXstdData 2 21 10" xfId="59921"/>
    <cellStyle name="SAPBEXstdData 2 21 11" xfId="59922"/>
    <cellStyle name="SAPBEXstdData 2 21 12" xfId="59923"/>
    <cellStyle name="SAPBEXstdData 2 21 13" xfId="59924"/>
    <cellStyle name="SAPBEXstdData 2 21 14" xfId="59925"/>
    <cellStyle name="SAPBEXstdData 2 21 15" xfId="59926"/>
    <cellStyle name="SAPBEXstdData 2 21 16" xfId="59927"/>
    <cellStyle name="SAPBEXstdData 2 21 17" xfId="59928"/>
    <cellStyle name="SAPBEXstdData 2 21 18" xfId="59929"/>
    <cellStyle name="SAPBEXstdData 2 21 19" xfId="59930"/>
    <cellStyle name="SAPBEXstdData 2 21 2" xfId="59931"/>
    <cellStyle name="SAPBEXstdData 2 21 20" xfId="59932"/>
    <cellStyle name="SAPBEXstdData 2 21 21" xfId="59933"/>
    <cellStyle name="SAPBEXstdData 2 21 22" xfId="59934"/>
    <cellStyle name="SAPBEXstdData 2 21 23" xfId="59935"/>
    <cellStyle name="SAPBEXstdData 2 21 24" xfId="59936"/>
    <cellStyle name="SAPBEXstdData 2 21 25" xfId="59937"/>
    <cellStyle name="SAPBEXstdData 2 21 26" xfId="59938"/>
    <cellStyle name="SAPBEXstdData 2 21 27" xfId="59939"/>
    <cellStyle name="SAPBEXstdData 2 21 28" xfId="59940"/>
    <cellStyle name="SAPBEXstdData 2 21 29" xfId="59941"/>
    <cellStyle name="SAPBEXstdData 2 21 3" xfId="59942"/>
    <cellStyle name="SAPBEXstdData 2 21 4" xfId="59943"/>
    <cellStyle name="SAPBEXstdData 2 21 5" xfId="59944"/>
    <cellStyle name="SAPBEXstdData 2 21 6" xfId="59945"/>
    <cellStyle name="SAPBEXstdData 2 21 7" xfId="59946"/>
    <cellStyle name="SAPBEXstdData 2 21 8" xfId="59947"/>
    <cellStyle name="SAPBEXstdData 2 21 9" xfId="59948"/>
    <cellStyle name="SAPBEXstdData 2 22" xfId="59949"/>
    <cellStyle name="SAPBEXstdData 2 22 10" xfId="59950"/>
    <cellStyle name="SAPBEXstdData 2 22 11" xfId="59951"/>
    <cellStyle name="SAPBEXstdData 2 22 12" xfId="59952"/>
    <cellStyle name="SAPBEXstdData 2 22 13" xfId="59953"/>
    <cellStyle name="SAPBEXstdData 2 22 14" xfId="59954"/>
    <cellStyle name="SAPBEXstdData 2 22 15" xfId="59955"/>
    <cellStyle name="SAPBEXstdData 2 22 16" xfId="59956"/>
    <cellStyle name="SAPBEXstdData 2 22 17" xfId="59957"/>
    <cellStyle name="SAPBEXstdData 2 22 18" xfId="59958"/>
    <cellStyle name="SAPBEXstdData 2 22 19" xfId="59959"/>
    <cellStyle name="SAPBEXstdData 2 22 2" xfId="59960"/>
    <cellStyle name="SAPBEXstdData 2 22 20" xfId="59961"/>
    <cellStyle name="SAPBEXstdData 2 22 21" xfId="59962"/>
    <cellStyle name="SAPBEXstdData 2 22 22" xfId="59963"/>
    <cellStyle name="SAPBEXstdData 2 22 23" xfId="59964"/>
    <cellStyle name="SAPBEXstdData 2 22 24" xfId="59965"/>
    <cellStyle name="SAPBEXstdData 2 22 25" xfId="59966"/>
    <cellStyle name="SAPBEXstdData 2 22 26" xfId="59967"/>
    <cellStyle name="SAPBEXstdData 2 22 27" xfId="59968"/>
    <cellStyle name="SAPBEXstdData 2 22 28" xfId="59969"/>
    <cellStyle name="SAPBEXstdData 2 22 29" xfId="59970"/>
    <cellStyle name="SAPBEXstdData 2 22 3" xfId="59971"/>
    <cellStyle name="SAPBEXstdData 2 22 4" xfId="59972"/>
    <cellStyle name="SAPBEXstdData 2 22 5" xfId="59973"/>
    <cellStyle name="SAPBEXstdData 2 22 6" xfId="59974"/>
    <cellStyle name="SAPBEXstdData 2 22 7" xfId="59975"/>
    <cellStyle name="SAPBEXstdData 2 22 8" xfId="59976"/>
    <cellStyle name="SAPBEXstdData 2 22 9" xfId="59977"/>
    <cellStyle name="SAPBEXstdData 2 23" xfId="59978"/>
    <cellStyle name="SAPBEXstdData 2 23 10" xfId="59979"/>
    <cellStyle name="SAPBEXstdData 2 23 11" xfId="59980"/>
    <cellStyle name="SAPBEXstdData 2 23 12" xfId="59981"/>
    <cellStyle name="SAPBEXstdData 2 23 13" xfId="59982"/>
    <cellStyle name="SAPBEXstdData 2 23 14" xfId="59983"/>
    <cellStyle name="SAPBEXstdData 2 23 15" xfId="59984"/>
    <cellStyle name="SAPBEXstdData 2 23 16" xfId="59985"/>
    <cellStyle name="SAPBEXstdData 2 23 17" xfId="59986"/>
    <cellStyle name="SAPBEXstdData 2 23 18" xfId="59987"/>
    <cellStyle name="SAPBEXstdData 2 23 19" xfId="59988"/>
    <cellStyle name="SAPBEXstdData 2 23 2" xfId="59989"/>
    <cellStyle name="SAPBEXstdData 2 23 20" xfId="59990"/>
    <cellStyle name="SAPBEXstdData 2 23 21" xfId="59991"/>
    <cellStyle name="SAPBEXstdData 2 23 22" xfId="59992"/>
    <cellStyle name="SAPBEXstdData 2 23 23" xfId="59993"/>
    <cellStyle name="SAPBEXstdData 2 23 24" xfId="59994"/>
    <cellStyle name="SAPBEXstdData 2 23 25" xfId="59995"/>
    <cellStyle name="SAPBEXstdData 2 23 26" xfId="59996"/>
    <cellStyle name="SAPBEXstdData 2 23 27" xfId="59997"/>
    <cellStyle name="SAPBEXstdData 2 23 28" xfId="59998"/>
    <cellStyle name="SAPBEXstdData 2 23 29" xfId="59999"/>
    <cellStyle name="SAPBEXstdData 2 23 3" xfId="60000"/>
    <cellStyle name="SAPBEXstdData 2 23 4" xfId="60001"/>
    <cellStyle name="SAPBEXstdData 2 23 5" xfId="60002"/>
    <cellStyle name="SAPBEXstdData 2 23 6" xfId="60003"/>
    <cellStyle name="SAPBEXstdData 2 23 7" xfId="60004"/>
    <cellStyle name="SAPBEXstdData 2 23 8" xfId="60005"/>
    <cellStyle name="SAPBEXstdData 2 23 9" xfId="60006"/>
    <cellStyle name="SAPBEXstdData 2 24" xfId="60007"/>
    <cellStyle name="SAPBEXstdData 2 24 10" xfId="60008"/>
    <cellStyle name="SAPBEXstdData 2 24 11" xfId="60009"/>
    <cellStyle name="SAPBEXstdData 2 24 12" xfId="60010"/>
    <cellStyle name="SAPBEXstdData 2 24 13" xfId="60011"/>
    <cellStyle name="SAPBEXstdData 2 24 14" xfId="60012"/>
    <cellStyle name="SAPBEXstdData 2 24 15" xfId="60013"/>
    <cellStyle name="SAPBEXstdData 2 24 16" xfId="60014"/>
    <cellStyle name="SAPBEXstdData 2 24 17" xfId="60015"/>
    <cellStyle name="SAPBEXstdData 2 24 18" xfId="60016"/>
    <cellStyle name="SAPBEXstdData 2 24 19" xfId="60017"/>
    <cellStyle name="SAPBEXstdData 2 24 2" xfId="60018"/>
    <cellStyle name="SAPBEXstdData 2 24 20" xfId="60019"/>
    <cellStyle name="SAPBEXstdData 2 24 21" xfId="60020"/>
    <cellStyle name="SAPBEXstdData 2 24 22" xfId="60021"/>
    <cellStyle name="SAPBEXstdData 2 24 23" xfId="60022"/>
    <cellStyle name="SAPBEXstdData 2 24 24" xfId="60023"/>
    <cellStyle name="SAPBEXstdData 2 24 25" xfId="60024"/>
    <cellStyle name="SAPBEXstdData 2 24 26" xfId="60025"/>
    <cellStyle name="SAPBEXstdData 2 24 27" xfId="60026"/>
    <cellStyle name="SAPBEXstdData 2 24 28" xfId="60027"/>
    <cellStyle name="SAPBEXstdData 2 24 29" xfId="60028"/>
    <cellStyle name="SAPBEXstdData 2 24 3" xfId="60029"/>
    <cellStyle name="SAPBEXstdData 2 24 4" xfId="60030"/>
    <cellStyle name="SAPBEXstdData 2 24 5" xfId="60031"/>
    <cellStyle name="SAPBEXstdData 2 24 6" xfId="60032"/>
    <cellStyle name="SAPBEXstdData 2 24 7" xfId="60033"/>
    <cellStyle name="SAPBEXstdData 2 24 8" xfId="60034"/>
    <cellStyle name="SAPBEXstdData 2 24 9" xfId="60035"/>
    <cellStyle name="SAPBEXstdData 2 25" xfId="60036"/>
    <cellStyle name="SAPBEXstdData 2 26" xfId="60037"/>
    <cellStyle name="SAPBEXstdData 2 27" xfId="60038"/>
    <cellStyle name="SAPBEXstdData 2 28" xfId="60039"/>
    <cellStyle name="SAPBEXstdData 2 29" xfId="60040"/>
    <cellStyle name="SAPBEXstdData 2 3" xfId="60041"/>
    <cellStyle name="SAPBEXstdData 2 3 10" xfId="60042"/>
    <cellStyle name="SAPBEXstdData 2 3 11" xfId="60043"/>
    <cellStyle name="SAPBEXstdData 2 3 12" xfId="60044"/>
    <cellStyle name="SAPBEXstdData 2 3 13" xfId="60045"/>
    <cellStyle name="SAPBEXstdData 2 3 14" xfId="60046"/>
    <cellStyle name="SAPBEXstdData 2 3 15" xfId="60047"/>
    <cellStyle name="SAPBEXstdData 2 3 16" xfId="60048"/>
    <cellStyle name="SAPBEXstdData 2 3 17" xfId="60049"/>
    <cellStyle name="SAPBEXstdData 2 3 18" xfId="60050"/>
    <cellStyle name="SAPBEXstdData 2 3 19" xfId="60051"/>
    <cellStyle name="SAPBEXstdData 2 3 2" xfId="60052"/>
    <cellStyle name="SAPBEXstdData 2 3 2 10" xfId="60053"/>
    <cellStyle name="SAPBEXstdData 2 3 2 11" xfId="60054"/>
    <cellStyle name="SAPBEXstdData 2 3 2 12" xfId="60055"/>
    <cellStyle name="SAPBEXstdData 2 3 2 13" xfId="60056"/>
    <cellStyle name="SAPBEXstdData 2 3 2 14" xfId="60057"/>
    <cellStyle name="SAPBEXstdData 2 3 2 15" xfId="60058"/>
    <cellStyle name="SAPBEXstdData 2 3 2 16" xfId="60059"/>
    <cellStyle name="SAPBEXstdData 2 3 2 17" xfId="60060"/>
    <cellStyle name="SAPBEXstdData 2 3 2 18" xfId="60061"/>
    <cellStyle name="SAPBEXstdData 2 3 2 19" xfId="60062"/>
    <cellStyle name="SAPBEXstdData 2 3 2 2" xfId="60063"/>
    <cellStyle name="SAPBEXstdData 2 3 2 20" xfId="60064"/>
    <cellStyle name="SAPBEXstdData 2 3 2 21" xfId="60065"/>
    <cellStyle name="SAPBEXstdData 2 3 2 22" xfId="60066"/>
    <cellStyle name="SAPBEXstdData 2 3 2 23" xfId="60067"/>
    <cellStyle name="SAPBEXstdData 2 3 2 24" xfId="60068"/>
    <cellStyle name="SAPBEXstdData 2 3 2 25" xfId="60069"/>
    <cellStyle name="SAPBEXstdData 2 3 2 26" xfId="60070"/>
    <cellStyle name="SAPBEXstdData 2 3 2 27" xfId="60071"/>
    <cellStyle name="SAPBEXstdData 2 3 2 28" xfId="60072"/>
    <cellStyle name="SAPBEXstdData 2 3 2 29" xfId="60073"/>
    <cellStyle name="SAPBEXstdData 2 3 2 3" xfId="60074"/>
    <cellStyle name="SAPBEXstdData 2 3 2 4" xfId="60075"/>
    <cellStyle name="SAPBEXstdData 2 3 2 5" xfId="60076"/>
    <cellStyle name="SAPBEXstdData 2 3 2 6" xfId="60077"/>
    <cellStyle name="SAPBEXstdData 2 3 2 7" xfId="60078"/>
    <cellStyle name="SAPBEXstdData 2 3 2 8" xfId="60079"/>
    <cellStyle name="SAPBEXstdData 2 3 2 9" xfId="60080"/>
    <cellStyle name="SAPBEXstdData 2 3 20" xfId="60081"/>
    <cellStyle name="SAPBEXstdData 2 3 21" xfId="60082"/>
    <cellStyle name="SAPBEXstdData 2 3 22" xfId="60083"/>
    <cellStyle name="SAPBEXstdData 2 3 23" xfId="60084"/>
    <cellStyle name="SAPBEXstdData 2 3 24" xfId="60085"/>
    <cellStyle name="SAPBEXstdData 2 3 25" xfId="60086"/>
    <cellStyle name="SAPBEXstdData 2 3 26" xfId="60087"/>
    <cellStyle name="SAPBEXstdData 2 3 27" xfId="60088"/>
    <cellStyle name="SAPBEXstdData 2 3 28" xfId="60089"/>
    <cellStyle name="SAPBEXstdData 2 3 29" xfId="60090"/>
    <cellStyle name="SAPBEXstdData 2 3 3" xfId="60091"/>
    <cellStyle name="SAPBEXstdData 2 3 3 10" xfId="60092"/>
    <cellStyle name="SAPBEXstdData 2 3 3 11" xfId="60093"/>
    <cellStyle name="SAPBEXstdData 2 3 3 12" xfId="60094"/>
    <cellStyle name="SAPBEXstdData 2 3 3 13" xfId="60095"/>
    <cellStyle name="SAPBEXstdData 2 3 3 14" xfId="60096"/>
    <cellStyle name="SAPBEXstdData 2 3 3 15" xfId="60097"/>
    <cellStyle name="SAPBEXstdData 2 3 3 16" xfId="60098"/>
    <cellStyle name="SAPBEXstdData 2 3 3 17" xfId="60099"/>
    <cellStyle name="SAPBEXstdData 2 3 3 18" xfId="60100"/>
    <cellStyle name="SAPBEXstdData 2 3 3 19" xfId="60101"/>
    <cellStyle name="SAPBEXstdData 2 3 3 2" xfId="60102"/>
    <cellStyle name="SAPBEXstdData 2 3 3 20" xfId="60103"/>
    <cellStyle name="SAPBEXstdData 2 3 3 21" xfId="60104"/>
    <cellStyle name="SAPBEXstdData 2 3 3 22" xfId="60105"/>
    <cellStyle name="SAPBEXstdData 2 3 3 23" xfId="60106"/>
    <cellStyle name="SAPBEXstdData 2 3 3 24" xfId="60107"/>
    <cellStyle name="SAPBEXstdData 2 3 3 25" xfId="60108"/>
    <cellStyle name="SAPBEXstdData 2 3 3 26" xfId="60109"/>
    <cellStyle name="SAPBEXstdData 2 3 3 27" xfId="60110"/>
    <cellStyle name="SAPBEXstdData 2 3 3 28" xfId="60111"/>
    <cellStyle name="SAPBEXstdData 2 3 3 29" xfId="60112"/>
    <cellStyle name="SAPBEXstdData 2 3 3 3" xfId="60113"/>
    <cellStyle name="SAPBEXstdData 2 3 3 4" xfId="60114"/>
    <cellStyle name="SAPBEXstdData 2 3 3 5" xfId="60115"/>
    <cellStyle name="SAPBEXstdData 2 3 3 6" xfId="60116"/>
    <cellStyle name="SAPBEXstdData 2 3 3 7" xfId="60117"/>
    <cellStyle name="SAPBEXstdData 2 3 3 8" xfId="60118"/>
    <cellStyle name="SAPBEXstdData 2 3 3 9" xfId="60119"/>
    <cellStyle name="SAPBEXstdData 2 3 30" xfId="60120"/>
    <cellStyle name="SAPBEXstdData 2 3 31" xfId="60121"/>
    <cellStyle name="SAPBEXstdData 2 3 4" xfId="60122"/>
    <cellStyle name="SAPBEXstdData 2 3 5" xfId="60123"/>
    <cellStyle name="SAPBEXstdData 2 3 6" xfId="60124"/>
    <cellStyle name="SAPBEXstdData 2 3 7" xfId="60125"/>
    <cellStyle name="SAPBEXstdData 2 3 8" xfId="60126"/>
    <cellStyle name="SAPBEXstdData 2 3 9" xfId="60127"/>
    <cellStyle name="SAPBEXstdData 2 30" xfId="60128"/>
    <cellStyle name="SAPBEXstdData 2 31" xfId="60129"/>
    <cellStyle name="SAPBEXstdData 2 32" xfId="60130"/>
    <cellStyle name="SAPBEXstdData 2 33" xfId="60131"/>
    <cellStyle name="SAPBEXstdData 2 34" xfId="60132"/>
    <cellStyle name="SAPBEXstdData 2 35" xfId="60133"/>
    <cellStyle name="SAPBEXstdData 2 36" xfId="60134"/>
    <cellStyle name="SAPBEXstdData 2 37" xfId="60135"/>
    <cellStyle name="SAPBEXstdData 2 38" xfId="60136"/>
    <cellStyle name="SAPBEXstdData 2 39" xfId="60137"/>
    <cellStyle name="SAPBEXstdData 2 4" xfId="60138"/>
    <cellStyle name="SAPBEXstdData 2 4 10" xfId="60139"/>
    <cellStyle name="SAPBEXstdData 2 4 11" xfId="60140"/>
    <cellStyle name="SAPBEXstdData 2 4 12" xfId="60141"/>
    <cellStyle name="SAPBEXstdData 2 4 13" xfId="60142"/>
    <cellStyle name="SAPBEXstdData 2 4 14" xfId="60143"/>
    <cellStyle name="SAPBEXstdData 2 4 15" xfId="60144"/>
    <cellStyle name="SAPBEXstdData 2 4 16" xfId="60145"/>
    <cellStyle name="SAPBEXstdData 2 4 17" xfId="60146"/>
    <cellStyle name="SAPBEXstdData 2 4 18" xfId="60147"/>
    <cellStyle name="SAPBEXstdData 2 4 19" xfId="60148"/>
    <cellStyle name="SAPBEXstdData 2 4 2" xfId="60149"/>
    <cellStyle name="SAPBEXstdData 2 4 2 10" xfId="60150"/>
    <cellStyle name="SAPBEXstdData 2 4 2 11" xfId="60151"/>
    <cellStyle name="SAPBEXstdData 2 4 2 12" xfId="60152"/>
    <cellStyle name="SAPBEXstdData 2 4 2 13" xfId="60153"/>
    <cellStyle name="SAPBEXstdData 2 4 2 14" xfId="60154"/>
    <cellStyle name="SAPBEXstdData 2 4 2 15" xfId="60155"/>
    <cellStyle name="SAPBEXstdData 2 4 2 16" xfId="60156"/>
    <cellStyle name="SAPBEXstdData 2 4 2 17" xfId="60157"/>
    <cellStyle name="SAPBEXstdData 2 4 2 18" xfId="60158"/>
    <cellStyle name="SAPBEXstdData 2 4 2 19" xfId="60159"/>
    <cellStyle name="SAPBEXstdData 2 4 2 2" xfId="60160"/>
    <cellStyle name="SAPBEXstdData 2 4 2 20" xfId="60161"/>
    <cellStyle name="SAPBEXstdData 2 4 2 21" xfId="60162"/>
    <cellStyle name="SAPBEXstdData 2 4 2 22" xfId="60163"/>
    <cellStyle name="SAPBEXstdData 2 4 2 23" xfId="60164"/>
    <cellStyle name="SAPBEXstdData 2 4 2 24" xfId="60165"/>
    <cellStyle name="SAPBEXstdData 2 4 2 25" xfId="60166"/>
    <cellStyle name="SAPBEXstdData 2 4 2 26" xfId="60167"/>
    <cellStyle name="SAPBEXstdData 2 4 2 27" xfId="60168"/>
    <cellStyle name="SAPBEXstdData 2 4 2 28" xfId="60169"/>
    <cellStyle name="SAPBEXstdData 2 4 2 29" xfId="60170"/>
    <cellStyle name="SAPBEXstdData 2 4 2 3" xfId="60171"/>
    <cellStyle name="SAPBEXstdData 2 4 2 4" xfId="60172"/>
    <cellStyle name="SAPBEXstdData 2 4 2 5" xfId="60173"/>
    <cellStyle name="SAPBEXstdData 2 4 2 6" xfId="60174"/>
    <cellStyle name="SAPBEXstdData 2 4 2 7" xfId="60175"/>
    <cellStyle name="SAPBEXstdData 2 4 2 8" xfId="60176"/>
    <cellStyle name="SAPBEXstdData 2 4 2 9" xfId="60177"/>
    <cellStyle name="SAPBEXstdData 2 4 20" xfId="60178"/>
    <cellStyle name="SAPBEXstdData 2 4 21" xfId="60179"/>
    <cellStyle name="SAPBEXstdData 2 4 22" xfId="60180"/>
    <cellStyle name="SAPBEXstdData 2 4 23" xfId="60181"/>
    <cellStyle name="SAPBEXstdData 2 4 24" xfId="60182"/>
    <cellStyle name="SAPBEXstdData 2 4 25" xfId="60183"/>
    <cellStyle name="SAPBEXstdData 2 4 26" xfId="60184"/>
    <cellStyle name="SAPBEXstdData 2 4 27" xfId="60185"/>
    <cellStyle name="SAPBEXstdData 2 4 28" xfId="60186"/>
    <cellStyle name="SAPBEXstdData 2 4 29" xfId="60187"/>
    <cellStyle name="SAPBEXstdData 2 4 3" xfId="60188"/>
    <cellStyle name="SAPBEXstdData 2 4 3 10" xfId="60189"/>
    <cellStyle name="SAPBEXstdData 2 4 3 11" xfId="60190"/>
    <cellStyle name="SAPBEXstdData 2 4 3 12" xfId="60191"/>
    <cellStyle name="SAPBEXstdData 2 4 3 13" xfId="60192"/>
    <cellStyle name="SAPBEXstdData 2 4 3 14" xfId="60193"/>
    <cellStyle name="SAPBEXstdData 2 4 3 15" xfId="60194"/>
    <cellStyle name="SAPBEXstdData 2 4 3 16" xfId="60195"/>
    <cellStyle name="SAPBEXstdData 2 4 3 17" xfId="60196"/>
    <cellStyle name="SAPBEXstdData 2 4 3 18" xfId="60197"/>
    <cellStyle name="SAPBEXstdData 2 4 3 19" xfId="60198"/>
    <cellStyle name="SAPBEXstdData 2 4 3 2" xfId="60199"/>
    <cellStyle name="SAPBEXstdData 2 4 3 20" xfId="60200"/>
    <cellStyle name="SAPBEXstdData 2 4 3 21" xfId="60201"/>
    <cellStyle name="SAPBEXstdData 2 4 3 22" xfId="60202"/>
    <cellStyle name="SAPBEXstdData 2 4 3 23" xfId="60203"/>
    <cellStyle name="SAPBEXstdData 2 4 3 24" xfId="60204"/>
    <cellStyle name="SAPBEXstdData 2 4 3 25" xfId="60205"/>
    <cellStyle name="SAPBEXstdData 2 4 3 26" xfId="60206"/>
    <cellStyle name="SAPBEXstdData 2 4 3 27" xfId="60207"/>
    <cellStyle name="SAPBEXstdData 2 4 3 28" xfId="60208"/>
    <cellStyle name="SAPBEXstdData 2 4 3 29" xfId="60209"/>
    <cellStyle name="SAPBEXstdData 2 4 3 3" xfId="60210"/>
    <cellStyle name="SAPBEXstdData 2 4 3 4" xfId="60211"/>
    <cellStyle name="SAPBEXstdData 2 4 3 5" xfId="60212"/>
    <cellStyle name="SAPBEXstdData 2 4 3 6" xfId="60213"/>
    <cellStyle name="SAPBEXstdData 2 4 3 7" xfId="60214"/>
    <cellStyle name="SAPBEXstdData 2 4 3 8" xfId="60215"/>
    <cellStyle name="SAPBEXstdData 2 4 3 9" xfId="60216"/>
    <cellStyle name="SAPBEXstdData 2 4 30" xfId="60217"/>
    <cellStyle name="SAPBEXstdData 2 4 31" xfId="60218"/>
    <cellStyle name="SAPBEXstdData 2 4 4" xfId="60219"/>
    <cellStyle name="SAPBEXstdData 2 4 5" xfId="60220"/>
    <cellStyle name="SAPBEXstdData 2 4 6" xfId="60221"/>
    <cellStyle name="SAPBEXstdData 2 4 7" xfId="60222"/>
    <cellStyle name="SAPBEXstdData 2 4 8" xfId="60223"/>
    <cellStyle name="SAPBEXstdData 2 4 9" xfId="60224"/>
    <cellStyle name="SAPBEXstdData 2 40" xfId="60225"/>
    <cellStyle name="SAPBEXstdData 2 41" xfId="60226"/>
    <cellStyle name="SAPBEXstdData 2 42" xfId="60227"/>
    <cellStyle name="SAPBEXstdData 2 43" xfId="60228"/>
    <cellStyle name="SAPBEXstdData 2 44" xfId="60229"/>
    <cellStyle name="SAPBEXstdData 2 5" xfId="60230"/>
    <cellStyle name="SAPBEXstdData 2 5 10" xfId="60231"/>
    <cellStyle name="SAPBEXstdData 2 5 11" xfId="60232"/>
    <cellStyle name="SAPBEXstdData 2 5 12" xfId="60233"/>
    <cellStyle name="SAPBEXstdData 2 5 13" xfId="60234"/>
    <cellStyle name="SAPBEXstdData 2 5 14" xfId="60235"/>
    <cellStyle name="SAPBEXstdData 2 5 15" xfId="60236"/>
    <cellStyle name="SAPBEXstdData 2 5 16" xfId="60237"/>
    <cellStyle name="SAPBEXstdData 2 5 17" xfId="60238"/>
    <cellStyle name="SAPBEXstdData 2 5 18" xfId="60239"/>
    <cellStyle name="SAPBEXstdData 2 5 19" xfId="60240"/>
    <cellStyle name="SAPBEXstdData 2 5 2" xfId="60241"/>
    <cellStyle name="SAPBEXstdData 2 5 2 10" xfId="60242"/>
    <cellStyle name="SAPBEXstdData 2 5 2 11" xfId="60243"/>
    <cellStyle name="SAPBEXstdData 2 5 2 12" xfId="60244"/>
    <cellStyle name="SAPBEXstdData 2 5 2 13" xfId="60245"/>
    <cellStyle name="SAPBEXstdData 2 5 2 14" xfId="60246"/>
    <cellStyle name="SAPBEXstdData 2 5 2 15" xfId="60247"/>
    <cellStyle name="SAPBEXstdData 2 5 2 16" xfId="60248"/>
    <cellStyle name="SAPBEXstdData 2 5 2 17" xfId="60249"/>
    <cellStyle name="SAPBEXstdData 2 5 2 18" xfId="60250"/>
    <cellStyle name="SAPBEXstdData 2 5 2 19" xfId="60251"/>
    <cellStyle name="SAPBEXstdData 2 5 2 2" xfId="60252"/>
    <cellStyle name="SAPBEXstdData 2 5 2 20" xfId="60253"/>
    <cellStyle name="SAPBEXstdData 2 5 2 21" xfId="60254"/>
    <cellStyle name="SAPBEXstdData 2 5 2 22" xfId="60255"/>
    <cellStyle name="SAPBEXstdData 2 5 2 23" xfId="60256"/>
    <cellStyle name="SAPBEXstdData 2 5 2 24" xfId="60257"/>
    <cellStyle name="SAPBEXstdData 2 5 2 25" xfId="60258"/>
    <cellStyle name="SAPBEXstdData 2 5 2 26" xfId="60259"/>
    <cellStyle name="SAPBEXstdData 2 5 2 27" xfId="60260"/>
    <cellStyle name="SAPBEXstdData 2 5 2 28" xfId="60261"/>
    <cellStyle name="SAPBEXstdData 2 5 2 29" xfId="60262"/>
    <cellStyle name="SAPBEXstdData 2 5 2 3" xfId="60263"/>
    <cellStyle name="SAPBEXstdData 2 5 2 4" xfId="60264"/>
    <cellStyle name="SAPBEXstdData 2 5 2 5" xfId="60265"/>
    <cellStyle name="SAPBEXstdData 2 5 2 6" xfId="60266"/>
    <cellStyle name="SAPBEXstdData 2 5 2 7" xfId="60267"/>
    <cellStyle name="SAPBEXstdData 2 5 2 8" xfId="60268"/>
    <cellStyle name="SAPBEXstdData 2 5 2 9" xfId="60269"/>
    <cellStyle name="SAPBEXstdData 2 5 20" xfId="60270"/>
    <cellStyle name="SAPBEXstdData 2 5 21" xfId="60271"/>
    <cellStyle name="SAPBEXstdData 2 5 22" xfId="60272"/>
    <cellStyle name="SAPBEXstdData 2 5 23" xfId="60273"/>
    <cellStyle name="SAPBEXstdData 2 5 24" xfId="60274"/>
    <cellStyle name="SAPBEXstdData 2 5 25" xfId="60275"/>
    <cellStyle name="SAPBEXstdData 2 5 26" xfId="60276"/>
    <cellStyle name="SAPBEXstdData 2 5 27" xfId="60277"/>
    <cellStyle name="SAPBEXstdData 2 5 28" xfId="60278"/>
    <cellStyle name="SAPBEXstdData 2 5 29" xfId="60279"/>
    <cellStyle name="SAPBEXstdData 2 5 3" xfId="60280"/>
    <cellStyle name="SAPBEXstdData 2 5 30" xfId="60281"/>
    <cellStyle name="SAPBEXstdData 2 5 4" xfId="60282"/>
    <cellStyle name="SAPBEXstdData 2 5 5" xfId="60283"/>
    <cellStyle name="SAPBEXstdData 2 5 6" xfId="60284"/>
    <cellStyle name="SAPBEXstdData 2 5 7" xfId="60285"/>
    <cellStyle name="SAPBEXstdData 2 5 8" xfId="60286"/>
    <cellStyle name="SAPBEXstdData 2 5 9" xfId="60287"/>
    <cellStyle name="SAPBEXstdData 2 6" xfId="60288"/>
    <cellStyle name="SAPBEXstdData 2 6 10" xfId="60289"/>
    <cellStyle name="SAPBEXstdData 2 6 11" xfId="60290"/>
    <cellStyle name="SAPBEXstdData 2 6 12" xfId="60291"/>
    <cellStyle name="SAPBEXstdData 2 6 13" xfId="60292"/>
    <cellStyle name="SAPBEXstdData 2 6 14" xfId="60293"/>
    <cellStyle name="SAPBEXstdData 2 6 15" xfId="60294"/>
    <cellStyle name="SAPBEXstdData 2 6 16" xfId="60295"/>
    <cellStyle name="SAPBEXstdData 2 6 17" xfId="60296"/>
    <cellStyle name="SAPBEXstdData 2 6 18" xfId="60297"/>
    <cellStyle name="SAPBEXstdData 2 6 19" xfId="60298"/>
    <cellStyle name="SAPBEXstdData 2 6 2" xfId="60299"/>
    <cellStyle name="SAPBEXstdData 2 6 2 10" xfId="60300"/>
    <cellStyle name="SAPBEXstdData 2 6 2 11" xfId="60301"/>
    <cellStyle name="SAPBEXstdData 2 6 2 12" xfId="60302"/>
    <cellStyle name="SAPBEXstdData 2 6 2 13" xfId="60303"/>
    <cellStyle name="SAPBEXstdData 2 6 2 14" xfId="60304"/>
    <cellStyle name="SAPBEXstdData 2 6 2 15" xfId="60305"/>
    <cellStyle name="SAPBEXstdData 2 6 2 16" xfId="60306"/>
    <cellStyle name="SAPBEXstdData 2 6 2 17" xfId="60307"/>
    <cellStyle name="SAPBEXstdData 2 6 2 18" xfId="60308"/>
    <cellStyle name="SAPBEXstdData 2 6 2 19" xfId="60309"/>
    <cellStyle name="SAPBEXstdData 2 6 2 2" xfId="60310"/>
    <cellStyle name="SAPBEXstdData 2 6 2 20" xfId="60311"/>
    <cellStyle name="SAPBEXstdData 2 6 2 21" xfId="60312"/>
    <cellStyle name="SAPBEXstdData 2 6 2 22" xfId="60313"/>
    <cellStyle name="SAPBEXstdData 2 6 2 23" xfId="60314"/>
    <cellStyle name="SAPBEXstdData 2 6 2 24" xfId="60315"/>
    <cellStyle name="SAPBEXstdData 2 6 2 25" xfId="60316"/>
    <cellStyle name="SAPBEXstdData 2 6 2 26" xfId="60317"/>
    <cellStyle name="SAPBEXstdData 2 6 2 27" xfId="60318"/>
    <cellStyle name="SAPBEXstdData 2 6 2 28" xfId="60319"/>
    <cellStyle name="SAPBEXstdData 2 6 2 29" xfId="60320"/>
    <cellStyle name="SAPBEXstdData 2 6 2 3" xfId="60321"/>
    <cellStyle name="SAPBEXstdData 2 6 2 4" xfId="60322"/>
    <cellStyle name="SAPBEXstdData 2 6 2 5" xfId="60323"/>
    <cellStyle name="SAPBEXstdData 2 6 2 6" xfId="60324"/>
    <cellStyle name="SAPBEXstdData 2 6 2 7" xfId="60325"/>
    <cellStyle name="SAPBEXstdData 2 6 2 8" xfId="60326"/>
    <cellStyle name="SAPBEXstdData 2 6 2 9" xfId="60327"/>
    <cellStyle name="SAPBEXstdData 2 6 20" xfId="60328"/>
    <cellStyle name="SAPBEXstdData 2 6 21" xfId="60329"/>
    <cellStyle name="SAPBEXstdData 2 6 22" xfId="60330"/>
    <cellStyle name="SAPBEXstdData 2 6 23" xfId="60331"/>
    <cellStyle name="SAPBEXstdData 2 6 24" xfId="60332"/>
    <cellStyle name="SAPBEXstdData 2 6 25" xfId="60333"/>
    <cellStyle name="SAPBEXstdData 2 6 26" xfId="60334"/>
    <cellStyle name="SAPBEXstdData 2 6 27" xfId="60335"/>
    <cellStyle name="SAPBEXstdData 2 6 28" xfId="60336"/>
    <cellStyle name="SAPBEXstdData 2 6 29" xfId="60337"/>
    <cellStyle name="SAPBEXstdData 2 6 3" xfId="60338"/>
    <cellStyle name="SAPBEXstdData 2 6 30" xfId="60339"/>
    <cellStyle name="SAPBEXstdData 2 6 4" xfId="60340"/>
    <cellStyle name="SAPBEXstdData 2 6 5" xfId="60341"/>
    <cellStyle name="SAPBEXstdData 2 6 6" xfId="60342"/>
    <cellStyle name="SAPBEXstdData 2 6 7" xfId="60343"/>
    <cellStyle name="SAPBEXstdData 2 6 8" xfId="60344"/>
    <cellStyle name="SAPBEXstdData 2 6 9" xfId="60345"/>
    <cellStyle name="SAPBEXstdData 2 7" xfId="60346"/>
    <cellStyle name="SAPBEXstdData 2 7 10" xfId="60347"/>
    <cellStyle name="SAPBEXstdData 2 7 11" xfId="60348"/>
    <cellStyle name="SAPBEXstdData 2 7 12" xfId="60349"/>
    <cellStyle name="SAPBEXstdData 2 7 13" xfId="60350"/>
    <cellStyle name="SAPBEXstdData 2 7 14" xfId="60351"/>
    <cellStyle name="SAPBEXstdData 2 7 15" xfId="60352"/>
    <cellStyle name="SAPBEXstdData 2 7 16" xfId="60353"/>
    <cellStyle name="SAPBEXstdData 2 7 17" xfId="60354"/>
    <cellStyle name="SAPBEXstdData 2 7 18" xfId="60355"/>
    <cellStyle name="SAPBEXstdData 2 7 19" xfId="60356"/>
    <cellStyle name="SAPBEXstdData 2 7 2" xfId="60357"/>
    <cellStyle name="SAPBEXstdData 2 7 2 10" xfId="60358"/>
    <cellStyle name="SAPBEXstdData 2 7 2 11" xfId="60359"/>
    <cellStyle name="SAPBEXstdData 2 7 2 12" xfId="60360"/>
    <cellStyle name="SAPBEXstdData 2 7 2 13" xfId="60361"/>
    <cellStyle name="SAPBEXstdData 2 7 2 14" xfId="60362"/>
    <cellStyle name="SAPBEXstdData 2 7 2 15" xfId="60363"/>
    <cellStyle name="SAPBEXstdData 2 7 2 16" xfId="60364"/>
    <cellStyle name="SAPBEXstdData 2 7 2 17" xfId="60365"/>
    <cellStyle name="SAPBEXstdData 2 7 2 18" xfId="60366"/>
    <cellStyle name="SAPBEXstdData 2 7 2 19" xfId="60367"/>
    <cellStyle name="SAPBEXstdData 2 7 2 2" xfId="60368"/>
    <cellStyle name="SAPBEXstdData 2 7 2 20" xfId="60369"/>
    <cellStyle name="SAPBEXstdData 2 7 2 21" xfId="60370"/>
    <cellStyle name="SAPBEXstdData 2 7 2 22" xfId="60371"/>
    <cellStyle name="SAPBEXstdData 2 7 2 23" xfId="60372"/>
    <cellStyle name="SAPBEXstdData 2 7 2 24" xfId="60373"/>
    <cellStyle name="SAPBEXstdData 2 7 2 25" xfId="60374"/>
    <cellStyle name="SAPBEXstdData 2 7 2 26" xfId="60375"/>
    <cellStyle name="SAPBEXstdData 2 7 2 27" xfId="60376"/>
    <cellStyle name="SAPBEXstdData 2 7 2 28" xfId="60377"/>
    <cellStyle name="SAPBEXstdData 2 7 2 29" xfId="60378"/>
    <cellStyle name="SAPBEXstdData 2 7 2 3" xfId="60379"/>
    <cellStyle name="SAPBEXstdData 2 7 2 4" xfId="60380"/>
    <cellStyle name="SAPBEXstdData 2 7 2 5" xfId="60381"/>
    <cellStyle name="SAPBEXstdData 2 7 2 6" xfId="60382"/>
    <cellStyle name="SAPBEXstdData 2 7 2 7" xfId="60383"/>
    <cellStyle name="SAPBEXstdData 2 7 2 8" xfId="60384"/>
    <cellStyle name="SAPBEXstdData 2 7 2 9" xfId="60385"/>
    <cellStyle name="SAPBEXstdData 2 7 20" xfId="60386"/>
    <cellStyle name="SAPBEXstdData 2 7 21" xfId="60387"/>
    <cellStyle name="SAPBEXstdData 2 7 22" xfId="60388"/>
    <cellStyle name="SAPBEXstdData 2 7 23" xfId="60389"/>
    <cellStyle name="SAPBEXstdData 2 7 24" xfId="60390"/>
    <cellStyle name="SAPBEXstdData 2 7 25" xfId="60391"/>
    <cellStyle name="SAPBEXstdData 2 7 26" xfId="60392"/>
    <cellStyle name="SAPBEXstdData 2 7 27" xfId="60393"/>
    <cellStyle name="SAPBEXstdData 2 7 28" xfId="60394"/>
    <cellStyle name="SAPBEXstdData 2 7 29" xfId="60395"/>
    <cellStyle name="SAPBEXstdData 2 7 3" xfId="60396"/>
    <cellStyle name="SAPBEXstdData 2 7 30" xfId="60397"/>
    <cellStyle name="SAPBEXstdData 2 7 4" xfId="60398"/>
    <cellStyle name="SAPBEXstdData 2 7 5" xfId="60399"/>
    <cellStyle name="SAPBEXstdData 2 7 6" xfId="60400"/>
    <cellStyle name="SAPBEXstdData 2 7 7" xfId="60401"/>
    <cellStyle name="SAPBEXstdData 2 7 8" xfId="60402"/>
    <cellStyle name="SAPBEXstdData 2 7 9" xfId="60403"/>
    <cellStyle name="SAPBEXstdData 2 8" xfId="60404"/>
    <cellStyle name="SAPBEXstdData 2 8 10" xfId="60405"/>
    <cellStyle name="SAPBEXstdData 2 8 11" xfId="60406"/>
    <cellStyle name="SAPBEXstdData 2 8 12" xfId="60407"/>
    <cellStyle name="SAPBEXstdData 2 8 13" xfId="60408"/>
    <cellStyle name="SAPBEXstdData 2 8 14" xfId="60409"/>
    <cellStyle name="SAPBEXstdData 2 8 15" xfId="60410"/>
    <cellStyle name="SAPBEXstdData 2 8 16" xfId="60411"/>
    <cellStyle name="SAPBEXstdData 2 8 17" xfId="60412"/>
    <cellStyle name="SAPBEXstdData 2 8 18" xfId="60413"/>
    <cellStyle name="SAPBEXstdData 2 8 19" xfId="60414"/>
    <cellStyle name="SAPBEXstdData 2 8 2" xfId="60415"/>
    <cellStyle name="SAPBEXstdData 2 8 2 10" xfId="60416"/>
    <cellStyle name="SAPBEXstdData 2 8 2 11" xfId="60417"/>
    <cellStyle name="SAPBEXstdData 2 8 2 12" xfId="60418"/>
    <cellStyle name="SAPBEXstdData 2 8 2 13" xfId="60419"/>
    <cellStyle name="SAPBEXstdData 2 8 2 14" xfId="60420"/>
    <cellStyle name="SAPBEXstdData 2 8 2 15" xfId="60421"/>
    <cellStyle name="SAPBEXstdData 2 8 2 16" xfId="60422"/>
    <cellStyle name="SAPBEXstdData 2 8 2 17" xfId="60423"/>
    <cellStyle name="SAPBEXstdData 2 8 2 18" xfId="60424"/>
    <cellStyle name="SAPBEXstdData 2 8 2 19" xfId="60425"/>
    <cellStyle name="SAPBEXstdData 2 8 2 2" xfId="60426"/>
    <cellStyle name="SAPBEXstdData 2 8 2 20" xfId="60427"/>
    <cellStyle name="SAPBEXstdData 2 8 2 21" xfId="60428"/>
    <cellStyle name="SAPBEXstdData 2 8 2 22" xfId="60429"/>
    <cellStyle name="SAPBEXstdData 2 8 2 23" xfId="60430"/>
    <cellStyle name="SAPBEXstdData 2 8 2 24" xfId="60431"/>
    <cellStyle name="SAPBEXstdData 2 8 2 25" xfId="60432"/>
    <cellStyle name="SAPBEXstdData 2 8 2 26" xfId="60433"/>
    <cellStyle name="SAPBEXstdData 2 8 2 27" xfId="60434"/>
    <cellStyle name="SAPBEXstdData 2 8 2 28" xfId="60435"/>
    <cellStyle name="SAPBEXstdData 2 8 2 29" xfId="60436"/>
    <cellStyle name="SAPBEXstdData 2 8 2 3" xfId="60437"/>
    <cellStyle name="SAPBEXstdData 2 8 2 4" xfId="60438"/>
    <cellStyle name="SAPBEXstdData 2 8 2 5" xfId="60439"/>
    <cellStyle name="SAPBEXstdData 2 8 2 6" xfId="60440"/>
    <cellStyle name="SAPBEXstdData 2 8 2 7" xfId="60441"/>
    <cellStyle name="SAPBEXstdData 2 8 2 8" xfId="60442"/>
    <cellStyle name="SAPBEXstdData 2 8 2 9" xfId="60443"/>
    <cellStyle name="SAPBEXstdData 2 8 20" xfId="60444"/>
    <cellStyle name="SAPBEXstdData 2 8 21" xfId="60445"/>
    <cellStyle name="SAPBEXstdData 2 8 22" xfId="60446"/>
    <cellStyle name="SAPBEXstdData 2 8 23" xfId="60447"/>
    <cellStyle name="SAPBEXstdData 2 8 24" xfId="60448"/>
    <cellStyle name="SAPBEXstdData 2 8 25" xfId="60449"/>
    <cellStyle name="SAPBEXstdData 2 8 26" xfId="60450"/>
    <cellStyle name="SAPBEXstdData 2 8 27" xfId="60451"/>
    <cellStyle name="SAPBEXstdData 2 8 28" xfId="60452"/>
    <cellStyle name="SAPBEXstdData 2 8 29" xfId="60453"/>
    <cellStyle name="SAPBEXstdData 2 8 3" xfId="60454"/>
    <cellStyle name="SAPBEXstdData 2 8 30" xfId="60455"/>
    <cellStyle name="SAPBEXstdData 2 8 4" xfId="60456"/>
    <cellStyle name="SAPBEXstdData 2 8 5" xfId="60457"/>
    <cellStyle name="SAPBEXstdData 2 8 6" xfId="60458"/>
    <cellStyle name="SAPBEXstdData 2 8 7" xfId="60459"/>
    <cellStyle name="SAPBEXstdData 2 8 8" xfId="60460"/>
    <cellStyle name="SAPBEXstdData 2 8 9" xfId="60461"/>
    <cellStyle name="SAPBEXstdData 2 9" xfId="60462"/>
    <cellStyle name="SAPBEXstdData 2 9 10" xfId="60463"/>
    <cellStyle name="SAPBEXstdData 2 9 11" xfId="60464"/>
    <cellStyle name="SAPBEXstdData 2 9 12" xfId="60465"/>
    <cellStyle name="SAPBEXstdData 2 9 13" xfId="60466"/>
    <cellStyle name="SAPBEXstdData 2 9 14" xfId="60467"/>
    <cellStyle name="SAPBEXstdData 2 9 15" xfId="60468"/>
    <cellStyle name="SAPBEXstdData 2 9 16" xfId="60469"/>
    <cellStyle name="SAPBEXstdData 2 9 17" xfId="60470"/>
    <cellStyle name="SAPBEXstdData 2 9 18" xfId="60471"/>
    <cellStyle name="SAPBEXstdData 2 9 19" xfId="60472"/>
    <cellStyle name="SAPBEXstdData 2 9 2" xfId="60473"/>
    <cellStyle name="SAPBEXstdData 2 9 2 10" xfId="60474"/>
    <cellStyle name="SAPBEXstdData 2 9 2 11" xfId="60475"/>
    <cellStyle name="SAPBEXstdData 2 9 2 12" xfId="60476"/>
    <cellStyle name="SAPBEXstdData 2 9 2 13" xfId="60477"/>
    <cellStyle name="SAPBEXstdData 2 9 2 14" xfId="60478"/>
    <cellStyle name="SAPBEXstdData 2 9 2 15" xfId="60479"/>
    <cellStyle name="SAPBEXstdData 2 9 2 16" xfId="60480"/>
    <cellStyle name="SAPBEXstdData 2 9 2 17" xfId="60481"/>
    <cellStyle name="SAPBEXstdData 2 9 2 18" xfId="60482"/>
    <cellStyle name="SAPBEXstdData 2 9 2 19" xfId="60483"/>
    <cellStyle name="SAPBEXstdData 2 9 2 2" xfId="60484"/>
    <cellStyle name="SAPBEXstdData 2 9 2 20" xfId="60485"/>
    <cellStyle name="SAPBEXstdData 2 9 2 21" xfId="60486"/>
    <cellStyle name="SAPBEXstdData 2 9 2 22" xfId="60487"/>
    <cellStyle name="SAPBEXstdData 2 9 2 23" xfId="60488"/>
    <cellStyle name="SAPBEXstdData 2 9 2 24" xfId="60489"/>
    <cellStyle name="SAPBEXstdData 2 9 2 25" xfId="60490"/>
    <cellStyle name="SAPBEXstdData 2 9 2 26" xfId="60491"/>
    <cellStyle name="SAPBEXstdData 2 9 2 27" xfId="60492"/>
    <cellStyle name="SAPBEXstdData 2 9 2 28" xfId="60493"/>
    <cellStyle name="SAPBEXstdData 2 9 2 29" xfId="60494"/>
    <cellStyle name="SAPBEXstdData 2 9 2 3" xfId="60495"/>
    <cellStyle name="SAPBEXstdData 2 9 2 4" xfId="60496"/>
    <cellStyle name="SAPBEXstdData 2 9 2 5" xfId="60497"/>
    <cellStyle name="SAPBEXstdData 2 9 2 6" xfId="60498"/>
    <cellStyle name="SAPBEXstdData 2 9 2 7" xfId="60499"/>
    <cellStyle name="SAPBEXstdData 2 9 2 8" xfId="60500"/>
    <cellStyle name="SAPBEXstdData 2 9 2 9" xfId="60501"/>
    <cellStyle name="SAPBEXstdData 2 9 20" xfId="60502"/>
    <cellStyle name="SAPBEXstdData 2 9 21" xfId="60503"/>
    <cellStyle name="SAPBEXstdData 2 9 22" xfId="60504"/>
    <cellStyle name="SAPBEXstdData 2 9 23" xfId="60505"/>
    <cellStyle name="SAPBEXstdData 2 9 24" xfId="60506"/>
    <cellStyle name="SAPBEXstdData 2 9 25" xfId="60507"/>
    <cellStyle name="SAPBEXstdData 2 9 26" xfId="60508"/>
    <cellStyle name="SAPBEXstdData 2 9 27" xfId="60509"/>
    <cellStyle name="SAPBEXstdData 2 9 28" xfId="60510"/>
    <cellStyle name="SAPBEXstdData 2 9 29" xfId="60511"/>
    <cellStyle name="SAPBEXstdData 2 9 3" xfId="60512"/>
    <cellStyle name="SAPBEXstdData 2 9 30" xfId="60513"/>
    <cellStyle name="SAPBEXstdData 2 9 4" xfId="60514"/>
    <cellStyle name="SAPBEXstdData 2 9 5" xfId="60515"/>
    <cellStyle name="SAPBEXstdData 2 9 6" xfId="60516"/>
    <cellStyle name="SAPBEXstdData 2 9 7" xfId="60517"/>
    <cellStyle name="SAPBEXstdData 2 9 8" xfId="60518"/>
    <cellStyle name="SAPBEXstdData 2 9 9" xfId="60519"/>
    <cellStyle name="SAPBEXstdData 3" xfId="60520"/>
    <cellStyle name="SAPBEXstdData 4" xfId="60521"/>
    <cellStyle name="SAPBEXstdData 4 2" xfId="60522"/>
    <cellStyle name="SAPBEXstdData 5" xfId="60523"/>
    <cellStyle name="SAPBEXstdData_21 07 09_LV_Fiscal_Tables" xfId="60524"/>
    <cellStyle name="SAPBEXstdDataEmph" xfId="60525"/>
    <cellStyle name="SAPBEXstdDataEmph 2" xfId="60526"/>
    <cellStyle name="SAPBEXstdDataEmph 3" xfId="60527"/>
    <cellStyle name="SAPBEXstdDataEmph 3 2" xfId="60528"/>
    <cellStyle name="SAPBEXstdDataEmph 4" xfId="60529"/>
    <cellStyle name="SAPBEXstdItem" xfId="60530"/>
    <cellStyle name="SAPBEXstdItem 2" xfId="60531"/>
    <cellStyle name="SAPBEXstdItem 2 10" xfId="60532"/>
    <cellStyle name="SAPBEXstdItem 2 10 10" xfId="60533"/>
    <cellStyle name="SAPBEXstdItem 2 10 11" xfId="60534"/>
    <cellStyle name="SAPBEXstdItem 2 10 12" xfId="60535"/>
    <cellStyle name="SAPBEXstdItem 2 10 13" xfId="60536"/>
    <cellStyle name="SAPBEXstdItem 2 10 14" xfId="60537"/>
    <cellStyle name="SAPBEXstdItem 2 10 15" xfId="60538"/>
    <cellStyle name="SAPBEXstdItem 2 10 16" xfId="60539"/>
    <cellStyle name="SAPBEXstdItem 2 10 17" xfId="60540"/>
    <cellStyle name="SAPBEXstdItem 2 10 18" xfId="60541"/>
    <cellStyle name="SAPBEXstdItem 2 10 19" xfId="60542"/>
    <cellStyle name="SAPBEXstdItem 2 10 2" xfId="60543"/>
    <cellStyle name="SAPBEXstdItem 2 10 2 10" xfId="60544"/>
    <cellStyle name="SAPBEXstdItem 2 10 2 11" xfId="60545"/>
    <cellStyle name="SAPBEXstdItem 2 10 2 12" xfId="60546"/>
    <cellStyle name="SAPBEXstdItem 2 10 2 13" xfId="60547"/>
    <cellStyle name="SAPBEXstdItem 2 10 2 14" xfId="60548"/>
    <cellStyle name="SAPBEXstdItem 2 10 2 15" xfId="60549"/>
    <cellStyle name="SAPBEXstdItem 2 10 2 16" xfId="60550"/>
    <cellStyle name="SAPBEXstdItem 2 10 2 17" xfId="60551"/>
    <cellStyle name="SAPBEXstdItem 2 10 2 18" xfId="60552"/>
    <cellStyle name="SAPBEXstdItem 2 10 2 19" xfId="60553"/>
    <cellStyle name="SAPBEXstdItem 2 10 2 2" xfId="60554"/>
    <cellStyle name="SAPBEXstdItem 2 10 2 20" xfId="60555"/>
    <cellStyle name="SAPBEXstdItem 2 10 2 21" xfId="60556"/>
    <cellStyle name="SAPBEXstdItem 2 10 2 22" xfId="60557"/>
    <cellStyle name="SAPBEXstdItem 2 10 2 23" xfId="60558"/>
    <cellStyle name="SAPBEXstdItem 2 10 2 24" xfId="60559"/>
    <cellStyle name="SAPBEXstdItem 2 10 2 25" xfId="60560"/>
    <cellStyle name="SAPBEXstdItem 2 10 2 26" xfId="60561"/>
    <cellStyle name="SAPBEXstdItem 2 10 2 27" xfId="60562"/>
    <cellStyle name="SAPBEXstdItem 2 10 2 28" xfId="60563"/>
    <cellStyle name="SAPBEXstdItem 2 10 2 29" xfId="60564"/>
    <cellStyle name="SAPBEXstdItem 2 10 2 3" xfId="60565"/>
    <cellStyle name="SAPBEXstdItem 2 10 2 4" xfId="60566"/>
    <cellStyle name="SAPBEXstdItem 2 10 2 5" xfId="60567"/>
    <cellStyle name="SAPBEXstdItem 2 10 2 6" xfId="60568"/>
    <cellStyle name="SAPBEXstdItem 2 10 2 7" xfId="60569"/>
    <cellStyle name="SAPBEXstdItem 2 10 2 8" xfId="60570"/>
    <cellStyle name="SAPBEXstdItem 2 10 2 9" xfId="60571"/>
    <cellStyle name="SAPBEXstdItem 2 10 20" xfId="60572"/>
    <cellStyle name="SAPBEXstdItem 2 10 21" xfId="60573"/>
    <cellStyle name="SAPBEXstdItem 2 10 22" xfId="60574"/>
    <cellStyle name="SAPBEXstdItem 2 10 23" xfId="60575"/>
    <cellStyle name="SAPBEXstdItem 2 10 24" xfId="60576"/>
    <cellStyle name="SAPBEXstdItem 2 10 25" xfId="60577"/>
    <cellStyle name="SAPBEXstdItem 2 10 26" xfId="60578"/>
    <cellStyle name="SAPBEXstdItem 2 10 27" xfId="60579"/>
    <cellStyle name="SAPBEXstdItem 2 10 28" xfId="60580"/>
    <cellStyle name="SAPBEXstdItem 2 10 29" xfId="60581"/>
    <cellStyle name="SAPBEXstdItem 2 10 3" xfId="60582"/>
    <cellStyle name="SAPBEXstdItem 2 10 30" xfId="60583"/>
    <cellStyle name="SAPBEXstdItem 2 10 4" xfId="60584"/>
    <cellStyle name="SAPBEXstdItem 2 10 5" xfId="60585"/>
    <cellStyle name="SAPBEXstdItem 2 10 6" xfId="60586"/>
    <cellStyle name="SAPBEXstdItem 2 10 7" xfId="60587"/>
    <cellStyle name="SAPBEXstdItem 2 10 8" xfId="60588"/>
    <cellStyle name="SAPBEXstdItem 2 10 9" xfId="60589"/>
    <cellStyle name="SAPBEXstdItem 2 11" xfId="60590"/>
    <cellStyle name="SAPBEXstdItem 2 11 10" xfId="60591"/>
    <cellStyle name="SAPBEXstdItem 2 11 11" xfId="60592"/>
    <cellStyle name="SAPBEXstdItem 2 11 12" xfId="60593"/>
    <cellStyle name="SAPBEXstdItem 2 11 13" xfId="60594"/>
    <cellStyle name="SAPBEXstdItem 2 11 14" xfId="60595"/>
    <cellStyle name="SAPBEXstdItem 2 11 15" xfId="60596"/>
    <cellStyle name="SAPBEXstdItem 2 11 16" xfId="60597"/>
    <cellStyle name="SAPBEXstdItem 2 11 17" xfId="60598"/>
    <cellStyle name="SAPBEXstdItem 2 11 18" xfId="60599"/>
    <cellStyle name="SAPBEXstdItem 2 11 19" xfId="60600"/>
    <cellStyle name="SAPBEXstdItem 2 11 2" xfId="60601"/>
    <cellStyle name="SAPBEXstdItem 2 11 2 10" xfId="60602"/>
    <cellStyle name="SAPBEXstdItem 2 11 2 11" xfId="60603"/>
    <cellStyle name="SAPBEXstdItem 2 11 2 12" xfId="60604"/>
    <cellStyle name="SAPBEXstdItem 2 11 2 13" xfId="60605"/>
    <cellStyle name="SAPBEXstdItem 2 11 2 14" xfId="60606"/>
    <cellStyle name="SAPBEXstdItem 2 11 2 15" xfId="60607"/>
    <cellStyle name="SAPBEXstdItem 2 11 2 16" xfId="60608"/>
    <cellStyle name="SAPBEXstdItem 2 11 2 17" xfId="60609"/>
    <cellStyle name="SAPBEXstdItem 2 11 2 18" xfId="60610"/>
    <cellStyle name="SAPBEXstdItem 2 11 2 19" xfId="60611"/>
    <cellStyle name="SAPBEXstdItem 2 11 2 2" xfId="60612"/>
    <cellStyle name="SAPBEXstdItem 2 11 2 20" xfId="60613"/>
    <cellStyle name="SAPBEXstdItem 2 11 2 21" xfId="60614"/>
    <cellStyle name="SAPBEXstdItem 2 11 2 22" xfId="60615"/>
    <cellStyle name="SAPBEXstdItem 2 11 2 23" xfId="60616"/>
    <cellStyle name="SAPBEXstdItem 2 11 2 24" xfId="60617"/>
    <cellStyle name="SAPBEXstdItem 2 11 2 25" xfId="60618"/>
    <cellStyle name="SAPBEXstdItem 2 11 2 26" xfId="60619"/>
    <cellStyle name="SAPBEXstdItem 2 11 2 27" xfId="60620"/>
    <cellStyle name="SAPBEXstdItem 2 11 2 28" xfId="60621"/>
    <cellStyle name="SAPBEXstdItem 2 11 2 29" xfId="60622"/>
    <cellStyle name="SAPBEXstdItem 2 11 2 3" xfId="60623"/>
    <cellStyle name="SAPBEXstdItem 2 11 2 4" xfId="60624"/>
    <cellStyle name="SAPBEXstdItem 2 11 2 5" xfId="60625"/>
    <cellStyle name="SAPBEXstdItem 2 11 2 6" xfId="60626"/>
    <cellStyle name="SAPBEXstdItem 2 11 2 7" xfId="60627"/>
    <cellStyle name="SAPBEXstdItem 2 11 2 8" xfId="60628"/>
    <cellStyle name="SAPBEXstdItem 2 11 2 9" xfId="60629"/>
    <cellStyle name="SAPBEXstdItem 2 11 20" xfId="60630"/>
    <cellStyle name="SAPBEXstdItem 2 11 21" xfId="60631"/>
    <cellStyle name="SAPBEXstdItem 2 11 22" xfId="60632"/>
    <cellStyle name="SAPBEXstdItem 2 11 23" xfId="60633"/>
    <cellStyle name="SAPBEXstdItem 2 11 24" xfId="60634"/>
    <cellStyle name="SAPBEXstdItem 2 11 25" xfId="60635"/>
    <cellStyle name="SAPBEXstdItem 2 11 26" xfId="60636"/>
    <cellStyle name="SAPBEXstdItem 2 11 27" xfId="60637"/>
    <cellStyle name="SAPBEXstdItem 2 11 28" xfId="60638"/>
    <cellStyle name="SAPBEXstdItem 2 11 29" xfId="60639"/>
    <cellStyle name="SAPBEXstdItem 2 11 3" xfId="60640"/>
    <cellStyle name="SAPBEXstdItem 2 11 30" xfId="60641"/>
    <cellStyle name="SAPBEXstdItem 2 11 4" xfId="60642"/>
    <cellStyle name="SAPBEXstdItem 2 11 5" xfId="60643"/>
    <cellStyle name="SAPBEXstdItem 2 11 6" xfId="60644"/>
    <cellStyle name="SAPBEXstdItem 2 11 7" xfId="60645"/>
    <cellStyle name="SAPBEXstdItem 2 11 8" xfId="60646"/>
    <cellStyle name="SAPBEXstdItem 2 11 9" xfId="60647"/>
    <cellStyle name="SAPBEXstdItem 2 12" xfId="60648"/>
    <cellStyle name="SAPBEXstdItem 2 12 10" xfId="60649"/>
    <cellStyle name="SAPBEXstdItem 2 12 11" xfId="60650"/>
    <cellStyle name="SAPBEXstdItem 2 12 12" xfId="60651"/>
    <cellStyle name="SAPBEXstdItem 2 12 13" xfId="60652"/>
    <cellStyle name="SAPBEXstdItem 2 12 14" xfId="60653"/>
    <cellStyle name="SAPBEXstdItem 2 12 15" xfId="60654"/>
    <cellStyle name="SAPBEXstdItem 2 12 16" xfId="60655"/>
    <cellStyle name="SAPBEXstdItem 2 12 17" xfId="60656"/>
    <cellStyle name="SAPBEXstdItem 2 12 18" xfId="60657"/>
    <cellStyle name="SAPBEXstdItem 2 12 19" xfId="60658"/>
    <cellStyle name="SAPBEXstdItem 2 12 2" xfId="60659"/>
    <cellStyle name="SAPBEXstdItem 2 12 2 10" xfId="60660"/>
    <cellStyle name="SAPBEXstdItem 2 12 2 11" xfId="60661"/>
    <cellStyle name="SAPBEXstdItem 2 12 2 12" xfId="60662"/>
    <cellStyle name="SAPBEXstdItem 2 12 2 13" xfId="60663"/>
    <cellStyle name="SAPBEXstdItem 2 12 2 14" xfId="60664"/>
    <cellStyle name="SAPBEXstdItem 2 12 2 15" xfId="60665"/>
    <cellStyle name="SAPBEXstdItem 2 12 2 16" xfId="60666"/>
    <cellStyle name="SAPBEXstdItem 2 12 2 17" xfId="60667"/>
    <cellStyle name="SAPBEXstdItem 2 12 2 18" xfId="60668"/>
    <cellStyle name="SAPBEXstdItem 2 12 2 19" xfId="60669"/>
    <cellStyle name="SAPBEXstdItem 2 12 2 2" xfId="60670"/>
    <cellStyle name="SAPBEXstdItem 2 12 2 20" xfId="60671"/>
    <cellStyle name="SAPBEXstdItem 2 12 2 21" xfId="60672"/>
    <cellStyle name="SAPBEXstdItem 2 12 2 22" xfId="60673"/>
    <cellStyle name="SAPBEXstdItem 2 12 2 23" xfId="60674"/>
    <cellStyle name="SAPBEXstdItem 2 12 2 24" xfId="60675"/>
    <cellStyle name="SAPBEXstdItem 2 12 2 25" xfId="60676"/>
    <cellStyle name="SAPBEXstdItem 2 12 2 26" xfId="60677"/>
    <cellStyle name="SAPBEXstdItem 2 12 2 27" xfId="60678"/>
    <cellStyle name="SAPBEXstdItem 2 12 2 28" xfId="60679"/>
    <cellStyle name="SAPBEXstdItem 2 12 2 29" xfId="60680"/>
    <cellStyle name="SAPBEXstdItem 2 12 2 3" xfId="60681"/>
    <cellStyle name="SAPBEXstdItem 2 12 2 4" xfId="60682"/>
    <cellStyle name="SAPBEXstdItem 2 12 2 5" xfId="60683"/>
    <cellStyle name="SAPBEXstdItem 2 12 2 6" xfId="60684"/>
    <cellStyle name="SAPBEXstdItem 2 12 2 7" xfId="60685"/>
    <cellStyle name="SAPBEXstdItem 2 12 2 8" xfId="60686"/>
    <cellStyle name="SAPBEXstdItem 2 12 2 9" xfId="60687"/>
    <cellStyle name="SAPBEXstdItem 2 12 20" xfId="60688"/>
    <cellStyle name="SAPBEXstdItem 2 12 21" xfId="60689"/>
    <cellStyle name="SAPBEXstdItem 2 12 22" xfId="60690"/>
    <cellStyle name="SAPBEXstdItem 2 12 23" xfId="60691"/>
    <cellStyle name="SAPBEXstdItem 2 12 24" xfId="60692"/>
    <cellStyle name="SAPBEXstdItem 2 12 25" xfId="60693"/>
    <cellStyle name="SAPBEXstdItem 2 12 26" xfId="60694"/>
    <cellStyle name="SAPBEXstdItem 2 12 27" xfId="60695"/>
    <cellStyle name="SAPBEXstdItem 2 12 28" xfId="60696"/>
    <cellStyle name="SAPBEXstdItem 2 12 29" xfId="60697"/>
    <cellStyle name="SAPBEXstdItem 2 12 3" xfId="60698"/>
    <cellStyle name="SAPBEXstdItem 2 12 30" xfId="60699"/>
    <cellStyle name="SAPBEXstdItem 2 12 4" xfId="60700"/>
    <cellStyle name="SAPBEXstdItem 2 12 5" xfId="60701"/>
    <cellStyle name="SAPBEXstdItem 2 12 6" xfId="60702"/>
    <cellStyle name="SAPBEXstdItem 2 12 7" xfId="60703"/>
    <cellStyle name="SAPBEXstdItem 2 12 8" xfId="60704"/>
    <cellStyle name="SAPBEXstdItem 2 12 9" xfId="60705"/>
    <cellStyle name="SAPBEXstdItem 2 13" xfId="60706"/>
    <cellStyle name="SAPBEXstdItem 2 13 10" xfId="60707"/>
    <cellStyle name="SAPBEXstdItem 2 13 11" xfId="60708"/>
    <cellStyle name="SAPBEXstdItem 2 13 12" xfId="60709"/>
    <cellStyle name="SAPBEXstdItem 2 13 13" xfId="60710"/>
    <cellStyle name="SAPBEXstdItem 2 13 14" xfId="60711"/>
    <cellStyle name="SAPBEXstdItem 2 13 15" xfId="60712"/>
    <cellStyle name="SAPBEXstdItem 2 13 16" xfId="60713"/>
    <cellStyle name="SAPBEXstdItem 2 13 17" xfId="60714"/>
    <cellStyle name="SAPBEXstdItem 2 13 18" xfId="60715"/>
    <cellStyle name="SAPBEXstdItem 2 13 19" xfId="60716"/>
    <cellStyle name="SAPBEXstdItem 2 13 2" xfId="60717"/>
    <cellStyle name="SAPBEXstdItem 2 13 2 10" xfId="60718"/>
    <cellStyle name="SAPBEXstdItem 2 13 2 11" xfId="60719"/>
    <cellStyle name="SAPBEXstdItem 2 13 2 12" xfId="60720"/>
    <cellStyle name="SAPBEXstdItem 2 13 2 13" xfId="60721"/>
    <cellStyle name="SAPBEXstdItem 2 13 2 14" xfId="60722"/>
    <cellStyle name="SAPBEXstdItem 2 13 2 15" xfId="60723"/>
    <cellStyle name="SAPBEXstdItem 2 13 2 16" xfId="60724"/>
    <cellStyle name="SAPBEXstdItem 2 13 2 17" xfId="60725"/>
    <cellStyle name="SAPBEXstdItem 2 13 2 18" xfId="60726"/>
    <cellStyle name="SAPBEXstdItem 2 13 2 19" xfId="60727"/>
    <cellStyle name="SAPBEXstdItem 2 13 2 2" xfId="60728"/>
    <cellStyle name="SAPBEXstdItem 2 13 2 20" xfId="60729"/>
    <cellStyle name="SAPBEXstdItem 2 13 2 21" xfId="60730"/>
    <cellStyle name="SAPBEXstdItem 2 13 2 22" xfId="60731"/>
    <cellStyle name="SAPBEXstdItem 2 13 2 23" xfId="60732"/>
    <cellStyle name="SAPBEXstdItem 2 13 2 24" xfId="60733"/>
    <cellStyle name="SAPBEXstdItem 2 13 2 25" xfId="60734"/>
    <cellStyle name="SAPBEXstdItem 2 13 2 26" xfId="60735"/>
    <cellStyle name="SAPBEXstdItem 2 13 2 27" xfId="60736"/>
    <cellStyle name="SAPBEXstdItem 2 13 2 28" xfId="60737"/>
    <cellStyle name="SAPBEXstdItem 2 13 2 29" xfId="60738"/>
    <cellStyle name="SAPBEXstdItem 2 13 2 3" xfId="60739"/>
    <cellStyle name="SAPBEXstdItem 2 13 2 4" xfId="60740"/>
    <cellStyle name="SAPBEXstdItem 2 13 2 5" xfId="60741"/>
    <cellStyle name="SAPBEXstdItem 2 13 2 6" xfId="60742"/>
    <cellStyle name="SAPBEXstdItem 2 13 2 7" xfId="60743"/>
    <cellStyle name="SAPBEXstdItem 2 13 2 8" xfId="60744"/>
    <cellStyle name="SAPBEXstdItem 2 13 2 9" xfId="60745"/>
    <cellStyle name="SAPBEXstdItem 2 13 20" xfId="60746"/>
    <cellStyle name="SAPBEXstdItem 2 13 21" xfId="60747"/>
    <cellStyle name="SAPBEXstdItem 2 13 22" xfId="60748"/>
    <cellStyle name="SAPBEXstdItem 2 13 23" xfId="60749"/>
    <cellStyle name="SAPBEXstdItem 2 13 24" xfId="60750"/>
    <cellStyle name="SAPBEXstdItem 2 13 25" xfId="60751"/>
    <cellStyle name="SAPBEXstdItem 2 13 26" xfId="60752"/>
    <cellStyle name="SAPBEXstdItem 2 13 27" xfId="60753"/>
    <cellStyle name="SAPBEXstdItem 2 13 28" xfId="60754"/>
    <cellStyle name="SAPBEXstdItem 2 13 29" xfId="60755"/>
    <cellStyle name="SAPBEXstdItem 2 13 3" xfId="60756"/>
    <cellStyle name="SAPBEXstdItem 2 13 30" xfId="60757"/>
    <cellStyle name="SAPBEXstdItem 2 13 4" xfId="60758"/>
    <cellStyle name="SAPBEXstdItem 2 13 5" xfId="60759"/>
    <cellStyle name="SAPBEXstdItem 2 13 6" xfId="60760"/>
    <cellStyle name="SAPBEXstdItem 2 13 7" xfId="60761"/>
    <cellStyle name="SAPBEXstdItem 2 13 8" xfId="60762"/>
    <cellStyle name="SAPBEXstdItem 2 13 9" xfId="60763"/>
    <cellStyle name="SAPBEXstdItem 2 14" xfId="60764"/>
    <cellStyle name="SAPBEXstdItem 2 14 10" xfId="60765"/>
    <cellStyle name="SAPBEXstdItem 2 14 11" xfId="60766"/>
    <cellStyle name="SAPBEXstdItem 2 14 12" xfId="60767"/>
    <cellStyle name="SAPBEXstdItem 2 14 13" xfId="60768"/>
    <cellStyle name="SAPBEXstdItem 2 14 14" xfId="60769"/>
    <cellStyle name="SAPBEXstdItem 2 14 15" xfId="60770"/>
    <cellStyle name="SAPBEXstdItem 2 14 16" xfId="60771"/>
    <cellStyle name="SAPBEXstdItem 2 14 17" xfId="60772"/>
    <cellStyle name="SAPBEXstdItem 2 14 18" xfId="60773"/>
    <cellStyle name="SAPBEXstdItem 2 14 19" xfId="60774"/>
    <cellStyle name="SAPBEXstdItem 2 14 2" xfId="60775"/>
    <cellStyle name="SAPBEXstdItem 2 14 2 10" xfId="60776"/>
    <cellStyle name="SAPBEXstdItem 2 14 2 11" xfId="60777"/>
    <cellStyle name="SAPBEXstdItem 2 14 2 12" xfId="60778"/>
    <cellStyle name="SAPBEXstdItem 2 14 2 13" xfId="60779"/>
    <cellStyle name="SAPBEXstdItem 2 14 2 14" xfId="60780"/>
    <cellStyle name="SAPBEXstdItem 2 14 2 15" xfId="60781"/>
    <cellStyle name="SAPBEXstdItem 2 14 2 16" xfId="60782"/>
    <cellStyle name="SAPBEXstdItem 2 14 2 17" xfId="60783"/>
    <cellStyle name="SAPBEXstdItem 2 14 2 18" xfId="60784"/>
    <cellStyle name="SAPBEXstdItem 2 14 2 19" xfId="60785"/>
    <cellStyle name="SAPBEXstdItem 2 14 2 2" xfId="60786"/>
    <cellStyle name="SAPBEXstdItem 2 14 2 20" xfId="60787"/>
    <cellStyle name="SAPBEXstdItem 2 14 2 21" xfId="60788"/>
    <cellStyle name="SAPBEXstdItem 2 14 2 22" xfId="60789"/>
    <cellStyle name="SAPBEXstdItem 2 14 2 23" xfId="60790"/>
    <cellStyle name="SAPBEXstdItem 2 14 2 24" xfId="60791"/>
    <cellStyle name="SAPBEXstdItem 2 14 2 25" xfId="60792"/>
    <cellStyle name="SAPBEXstdItem 2 14 2 26" xfId="60793"/>
    <cellStyle name="SAPBEXstdItem 2 14 2 27" xfId="60794"/>
    <cellStyle name="SAPBEXstdItem 2 14 2 28" xfId="60795"/>
    <cellStyle name="SAPBEXstdItem 2 14 2 29" xfId="60796"/>
    <cellStyle name="SAPBEXstdItem 2 14 2 3" xfId="60797"/>
    <cellStyle name="SAPBEXstdItem 2 14 2 4" xfId="60798"/>
    <cellStyle name="SAPBEXstdItem 2 14 2 5" xfId="60799"/>
    <cellStyle name="SAPBEXstdItem 2 14 2 6" xfId="60800"/>
    <cellStyle name="SAPBEXstdItem 2 14 2 7" xfId="60801"/>
    <cellStyle name="SAPBEXstdItem 2 14 2 8" xfId="60802"/>
    <cellStyle name="SAPBEXstdItem 2 14 2 9" xfId="60803"/>
    <cellStyle name="SAPBEXstdItem 2 14 20" xfId="60804"/>
    <cellStyle name="SAPBEXstdItem 2 14 21" xfId="60805"/>
    <cellStyle name="SAPBEXstdItem 2 14 22" xfId="60806"/>
    <cellStyle name="SAPBEXstdItem 2 14 23" xfId="60807"/>
    <cellStyle name="SAPBEXstdItem 2 14 24" xfId="60808"/>
    <cellStyle name="SAPBEXstdItem 2 14 25" xfId="60809"/>
    <cellStyle name="SAPBEXstdItem 2 14 26" xfId="60810"/>
    <cellStyle name="SAPBEXstdItem 2 14 27" xfId="60811"/>
    <cellStyle name="SAPBEXstdItem 2 14 28" xfId="60812"/>
    <cellStyle name="SAPBEXstdItem 2 14 29" xfId="60813"/>
    <cellStyle name="SAPBEXstdItem 2 14 3" xfId="60814"/>
    <cellStyle name="SAPBEXstdItem 2 14 30" xfId="60815"/>
    <cellStyle name="SAPBEXstdItem 2 14 4" xfId="60816"/>
    <cellStyle name="SAPBEXstdItem 2 14 5" xfId="60817"/>
    <cellStyle name="SAPBEXstdItem 2 14 6" xfId="60818"/>
    <cellStyle name="SAPBEXstdItem 2 14 7" xfId="60819"/>
    <cellStyle name="SAPBEXstdItem 2 14 8" xfId="60820"/>
    <cellStyle name="SAPBEXstdItem 2 14 9" xfId="60821"/>
    <cellStyle name="SAPBEXstdItem 2 15" xfId="60822"/>
    <cellStyle name="SAPBEXstdItem 2 15 10" xfId="60823"/>
    <cellStyle name="SAPBEXstdItem 2 15 11" xfId="60824"/>
    <cellStyle name="SAPBEXstdItem 2 15 12" xfId="60825"/>
    <cellStyle name="SAPBEXstdItem 2 15 13" xfId="60826"/>
    <cellStyle name="SAPBEXstdItem 2 15 14" xfId="60827"/>
    <cellStyle name="SAPBEXstdItem 2 15 15" xfId="60828"/>
    <cellStyle name="SAPBEXstdItem 2 15 16" xfId="60829"/>
    <cellStyle name="SAPBEXstdItem 2 15 17" xfId="60830"/>
    <cellStyle name="SAPBEXstdItem 2 15 18" xfId="60831"/>
    <cellStyle name="SAPBEXstdItem 2 15 19" xfId="60832"/>
    <cellStyle name="SAPBEXstdItem 2 15 2" xfId="60833"/>
    <cellStyle name="SAPBEXstdItem 2 15 2 10" xfId="60834"/>
    <cellStyle name="SAPBEXstdItem 2 15 2 11" xfId="60835"/>
    <cellStyle name="SAPBEXstdItem 2 15 2 12" xfId="60836"/>
    <cellStyle name="SAPBEXstdItem 2 15 2 13" xfId="60837"/>
    <cellStyle name="SAPBEXstdItem 2 15 2 14" xfId="60838"/>
    <cellStyle name="SAPBEXstdItem 2 15 2 15" xfId="60839"/>
    <cellStyle name="SAPBEXstdItem 2 15 2 16" xfId="60840"/>
    <cellStyle name="SAPBEXstdItem 2 15 2 17" xfId="60841"/>
    <cellStyle name="SAPBEXstdItem 2 15 2 18" xfId="60842"/>
    <cellStyle name="SAPBEXstdItem 2 15 2 19" xfId="60843"/>
    <cellStyle name="SAPBEXstdItem 2 15 2 2" xfId="60844"/>
    <cellStyle name="SAPBEXstdItem 2 15 2 20" xfId="60845"/>
    <cellStyle name="SAPBEXstdItem 2 15 2 21" xfId="60846"/>
    <cellStyle name="SAPBEXstdItem 2 15 2 22" xfId="60847"/>
    <cellStyle name="SAPBEXstdItem 2 15 2 23" xfId="60848"/>
    <cellStyle name="SAPBEXstdItem 2 15 2 24" xfId="60849"/>
    <cellStyle name="SAPBEXstdItem 2 15 2 25" xfId="60850"/>
    <cellStyle name="SAPBEXstdItem 2 15 2 26" xfId="60851"/>
    <cellStyle name="SAPBEXstdItem 2 15 2 27" xfId="60852"/>
    <cellStyle name="SAPBEXstdItem 2 15 2 28" xfId="60853"/>
    <cellStyle name="SAPBEXstdItem 2 15 2 29" xfId="60854"/>
    <cellStyle name="SAPBEXstdItem 2 15 2 3" xfId="60855"/>
    <cellStyle name="SAPBEXstdItem 2 15 2 4" xfId="60856"/>
    <cellStyle name="SAPBEXstdItem 2 15 2 5" xfId="60857"/>
    <cellStyle name="SAPBEXstdItem 2 15 2 6" xfId="60858"/>
    <cellStyle name="SAPBEXstdItem 2 15 2 7" xfId="60859"/>
    <cellStyle name="SAPBEXstdItem 2 15 2 8" xfId="60860"/>
    <cellStyle name="SAPBEXstdItem 2 15 2 9" xfId="60861"/>
    <cellStyle name="SAPBEXstdItem 2 15 20" xfId="60862"/>
    <cellStyle name="SAPBEXstdItem 2 15 21" xfId="60863"/>
    <cellStyle name="SAPBEXstdItem 2 15 22" xfId="60864"/>
    <cellStyle name="SAPBEXstdItem 2 15 23" xfId="60865"/>
    <cellStyle name="SAPBEXstdItem 2 15 24" xfId="60866"/>
    <cellStyle name="SAPBEXstdItem 2 15 25" xfId="60867"/>
    <cellStyle name="SAPBEXstdItem 2 15 26" xfId="60868"/>
    <cellStyle name="SAPBEXstdItem 2 15 27" xfId="60869"/>
    <cellStyle name="SAPBEXstdItem 2 15 28" xfId="60870"/>
    <cellStyle name="SAPBEXstdItem 2 15 29" xfId="60871"/>
    <cellStyle name="SAPBEXstdItem 2 15 3" xfId="60872"/>
    <cellStyle name="SAPBEXstdItem 2 15 30" xfId="60873"/>
    <cellStyle name="SAPBEXstdItem 2 15 4" xfId="60874"/>
    <cellStyle name="SAPBEXstdItem 2 15 5" xfId="60875"/>
    <cellStyle name="SAPBEXstdItem 2 15 6" xfId="60876"/>
    <cellStyle name="SAPBEXstdItem 2 15 7" xfId="60877"/>
    <cellStyle name="SAPBEXstdItem 2 15 8" xfId="60878"/>
    <cellStyle name="SAPBEXstdItem 2 15 9" xfId="60879"/>
    <cellStyle name="SAPBEXstdItem 2 16" xfId="60880"/>
    <cellStyle name="SAPBEXstdItem 2 16 10" xfId="60881"/>
    <cellStyle name="SAPBEXstdItem 2 16 11" xfId="60882"/>
    <cellStyle name="SAPBEXstdItem 2 16 12" xfId="60883"/>
    <cellStyle name="SAPBEXstdItem 2 16 13" xfId="60884"/>
    <cellStyle name="SAPBEXstdItem 2 16 14" xfId="60885"/>
    <cellStyle name="SAPBEXstdItem 2 16 15" xfId="60886"/>
    <cellStyle name="SAPBEXstdItem 2 16 16" xfId="60887"/>
    <cellStyle name="SAPBEXstdItem 2 16 17" xfId="60888"/>
    <cellStyle name="SAPBEXstdItem 2 16 18" xfId="60889"/>
    <cellStyle name="SAPBEXstdItem 2 16 19" xfId="60890"/>
    <cellStyle name="SAPBEXstdItem 2 16 2" xfId="60891"/>
    <cellStyle name="SAPBEXstdItem 2 16 2 10" xfId="60892"/>
    <cellStyle name="SAPBEXstdItem 2 16 2 11" xfId="60893"/>
    <cellStyle name="SAPBEXstdItem 2 16 2 12" xfId="60894"/>
    <cellStyle name="SAPBEXstdItem 2 16 2 13" xfId="60895"/>
    <cellStyle name="SAPBEXstdItem 2 16 2 14" xfId="60896"/>
    <cellStyle name="SAPBEXstdItem 2 16 2 15" xfId="60897"/>
    <cellStyle name="SAPBEXstdItem 2 16 2 16" xfId="60898"/>
    <cellStyle name="SAPBEXstdItem 2 16 2 17" xfId="60899"/>
    <cellStyle name="SAPBEXstdItem 2 16 2 18" xfId="60900"/>
    <cellStyle name="SAPBEXstdItem 2 16 2 19" xfId="60901"/>
    <cellStyle name="SAPBEXstdItem 2 16 2 2" xfId="60902"/>
    <cellStyle name="SAPBEXstdItem 2 16 2 20" xfId="60903"/>
    <cellStyle name="SAPBEXstdItem 2 16 2 21" xfId="60904"/>
    <cellStyle name="SAPBEXstdItem 2 16 2 22" xfId="60905"/>
    <cellStyle name="SAPBEXstdItem 2 16 2 23" xfId="60906"/>
    <cellStyle name="SAPBEXstdItem 2 16 2 24" xfId="60907"/>
    <cellStyle name="SAPBEXstdItem 2 16 2 25" xfId="60908"/>
    <cellStyle name="SAPBEXstdItem 2 16 2 26" xfId="60909"/>
    <cellStyle name="SAPBEXstdItem 2 16 2 27" xfId="60910"/>
    <cellStyle name="SAPBEXstdItem 2 16 2 28" xfId="60911"/>
    <cellStyle name="SAPBEXstdItem 2 16 2 29" xfId="60912"/>
    <cellStyle name="SAPBEXstdItem 2 16 2 3" xfId="60913"/>
    <cellStyle name="SAPBEXstdItem 2 16 2 4" xfId="60914"/>
    <cellStyle name="SAPBEXstdItem 2 16 2 5" xfId="60915"/>
    <cellStyle name="SAPBEXstdItem 2 16 2 6" xfId="60916"/>
    <cellStyle name="SAPBEXstdItem 2 16 2 7" xfId="60917"/>
    <cellStyle name="SAPBEXstdItem 2 16 2 8" xfId="60918"/>
    <cellStyle name="SAPBEXstdItem 2 16 2 9" xfId="60919"/>
    <cellStyle name="SAPBEXstdItem 2 16 20" xfId="60920"/>
    <cellStyle name="SAPBEXstdItem 2 16 21" xfId="60921"/>
    <cellStyle name="SAPBEXstdItem 2 16 22" xfId="60922"/>
    <cellStyle name="SAPBEXstdItem 2 16 23" xfId="60923"/>
    <cellStyle name="SAPBEXstdItem 2 16 24" xfId="60924"/>
    <cellStyle name="SAPBEXstdItem 2 16 25" xfId="60925"/>
    <cellStyle name="SAPBEXstdItem 2 16 26" xfId="60926"/>
    <cellStyle name="SAPBEXstdItem 2 16 27" xfId="60927"/>
    <cellStyle name="SAPBEXstdItem 2 16 28" xfId="60928"/>
    <cellStyle name="SAPBEXstdItem 2 16 29" xfId="60929"/>
    <cellStyle name="SAPBEXstdItem 2 16 3" xfId="60930"/>
    <cellStyle name="SAPBEXstdItem 2 16 30" xfId="60931"/>
    <cellStyle name="SAPBEXstdItem 2 16 4" xfId="60932"/>
    <cellStyle name="SAPBEXstdItem 2 16 5" xfId="60933"/>
    <cellStyle name="SAPBEXstdItem 2 16 6" xfId="60934"/>
    <cellStyle name="SAPBEXstdItem 2 16 7" xfId="60935"/>
    <cellStyle name="SAPBEXstdItem 2 16 8" xfId="60936"/>
    <cellStyle name="SAPBEXstdItem 2 16 9" xfId="60937"/>
    <cellStyle name="SAPBEXstdItem 2 17" xfId="60938"/>
    <cellStyle name="SAPBEXstdItem 2 17 10" xfId="60939"/>
    <cellStyle name="SAPBEXstdItem 2 17 11" xfId="60940"/>
    <cellStyle name="SAPBEXstdItem 2 17 12" xfId="60941"/>
    <cellStyle name="SAPBEXstdItem 2 17 13" xfId="60942"/>
    <cellStyle name="SAPBEXstdItem 2 17 14" xfId="60943"/>
    <cellStyle name="SAPBEXstdItem 2 17 15" xfId="60944"/>
    <cellStyle name="SAPBEXstdItem 2 17 16" xfId="60945"/>
    <cellStyle name="SAPBEXstdItem 2 17 17" xfId="60946"/>
    <cellStyle name="SAPBEXstdItem 2 17 18" xfId="60947"/>
    <cellStyle name="SAPBEXstdItem 2 17 19" xfId="60948"/>
    <cellStyle name="SAPBEXstdItem 2 17 2" xfId="60949"/>
    <cellStyle name="SAPBEXstdItem 2 17 2 10" xfId="60950"/>
    <cellStyle name="SAPBEXstdItem 2 17 2 11" xfId="60951"/>
    <cellStyle name="SAPBEXstdItem 2 17 2 12" xfId="60952"/>
    <cellStyle name="SAPBEXstdItem 2 17 2 13" xfId="60953"/>
    <cellStyle name="SAPBEXstdItem 2 17 2 14" xfId="60954"/>
    <cellStyle name="SAPBEXstdItem 2 17 2 15" xfId="60955"/>
    <cellStyle name="SAPBEXstdItem 2 17 2 16" xfId="60956"/>
    <cellStyle name="SAPBEXstdItem 2 17 2 17" xfId="60957"/>
    <cellStyle name="SAPBEXstdItem 2 17 2 18" xfId="60958"/>
    <cellStyle name="SAPBEXstdItem 2 17 2 19" xfId="60959"/>
    <cellStyle name="SAPBEXstdItem 2 17 2 2" xfId="60960"/>
    <cellStyle name="SAPBEXstdItem 2 17 2 20" xfId="60961"/>
    <cellStyle name="SAPBEXstdItem 2 17 2 21" xfId="60962"/>
    <cellStyle name="SAPBEXstdItem 2 17 2 22" xfId="60963"/>
    <cellStyle name="SAPBEXstdItem 2 17 2 23" xfId="60964"/>
    <cellStyle name="SAPBEXstdItem 2 17 2 24" xfId="60965"/>
    <cellStyle name="SAPBEXstdItem 2 17 2 25" xfId="60966"/>
    <cellStyle name="SAPBEXstdItem 2 17 2 26" xfId="60967"/>
    <cellStyle name="SAPBEXstdItem 2 17 2 27" xfId="60968"/>
    <cellStyle name="SAPBEXstdItem 2 17 2 28" xfId="60969"/>
    <cellStyle name="SAPBEXstdItem 2 17 2 29" xfId="60970"/>
    <cellStyle name="SAPBEXstdItem 2 17 2 3" xfId="60971"/>
    <cellStyle name="SAPBEXstdItem 2 17 2 4" xfId="60972"/>
    <cellStyle name="SAPBEXstdItem 2 17 2 5" xfId="60973"/>
    <cellStyle name="SAPBEXstdItem 2 17 2 6" xfId="60974"/>
    <cellStyle name="SAPBEXstdItem 2 17 2 7" xfId="60975"/>
    <cellStyle name="SAPBEXstdItem 2 17 2 8" xfId="60976"/>
    <cellStyle name="SAPBEXstdItem 2 17 2 9" xfId="60977"/>
    <cellStyle name="SAPBEXstdItem 2 17 20" xfId="60978"/>
    <cellStyle name="SAPBEXstdItem 2 17 21" xfId="60979"/>
    <cellStyle name="SAPBEXstdItem 2 17 22" xfId="60980"/>
    <cellStyle name="SAPBEXstdItem 2 17 23" xfId="60981"/>
    <cellStyle name="SAPBEXstdItem 2 17 24" xfId="60982"/>
    <cellStyle name="SAPBEXstdItem 2 17 25" xfId="60983"/>
    <cellStyle name="SAPBEXstdItem 2 17 26" xfId="60984"/>
    <cellStyle name="SAPBEXstdItem 2 17 27" xfId="60985"/>
    <cellStyle name="SAPBEXstdItem 2 17 28" xfId="60986"/>
    <cellStyle name="SAPBEXstdItem 2 17 29" xfId="60987"/>
    <cellStyle name="SAPBEXstdItem 2 17 3" xfId="60988"/>
    <cellStyle name="SAPBEXstdItem 2 17 30" xfId="60989"/>
    <cellStyle name="SAPBEXstdItem 2 17 4" xfId="60990"/>
    <cellStyle name="SAPBEXstdItem 2 17 5" xfId="60991"/>
    <cellStyle name="SAPBEXstdItem 2 17 6" xfId="60992"/>
    <cellStyle name="SAPBEXstdItem 2 17 7" xfId="60993"/>
    <cellStyle name="SAPBEXstdItem 2 17 8" xfId="60994"/>
    <cellStyle name="SAPBEXstdItem 2 17 9" xfId="60995"/>
    <cellStyle name="SAPBEXstdItem 2 18" xfId="60996"/>
    <cellStyle name="SAPBEXstdItem 2 18 10" xfId="60997"/>
    <cellStyle name="SAPBEXstdItem 2 18 11" xfId="60998"/>
    <cellStyle name="SAPBEXstdItem 2 18 12" xfId="60999"/>
    <cellStyle name="SAPBEXstdItem 2 18 13" xfId="61000"/>
    <cellStyle name="SAPBEXstdItem 2 18 14" xfId="61001"/>
    <cellStyle name="SAPBEXstdItem 2 18 15" xfId="61002"/>
    <cellStyle name="SAPBEXstdItem 2 18 16" xfId="61003"/>
    <cellStyle name="SAPBEXstdItem 2 18 17" xfId="61004"/>
    <cellStyle name="SAPBEXstdItem 2 18 18" xfId="61005"/>
    <cellStyle name="SAPBEXstdItem 2 18 19" xfId="61006"/>
    <cellStyle name="SAPBEXstdItem 2 18 2" xfId="61007"/>
    <cellStyle name="SAPBEXstdItem 2 18 20" xfId="61008"/>
    <cellStyle name="SAPBEXstdItem 2 18 21" xfId="61009"/>
    <cellStyle name="SAPBEXstdItem 2 18 22" xfId="61010"/>
    <cellStyle name="SAPBEXstdItem 2 18 23" xfId="61011"/>
    <cellStyle name="SAPBEXstdItem 2 18 24" xfId="61012"/>
    <cellStyle name="SAPBEXstdItem 2 18 25" xfId="61013"/>
    <cellStyle name="SAPBEXstdItem 2 18 26" xfId="61014"/>
    <cellStyle name="SAPBEXstdItem 2 18 27" xfId="61015"/>
    <cellStyle name="SAPBEXstdItem 2 18 28" xfId="61016"/>
    <cellStyle name="SAPBEXstdItem 2 18 29" xfId="61017"/>
    <cellStyle name="SAPBEXstdItem 2 18 3" xfId="61018"/>
    <cellStyle name="SAPBEXstdItem 2 18 4" xfId="61019"/>
    <cellStyle name="SAPBEXstdItem 2 18 5" xfId="61020"/>
    <cellStyle name="SAPBEXstdItem 2 18 6" xfId="61021"/>
    <cellStyle name="SAPBEXstdItem 2 18 7" xfId="61022"/>
    <cellStyle name="SAPBEXstdItem 2 18 8" xfId="61023"/>
    <cellStyle name="SAPBEXstdItem 2 18 9" xfId="61024"/>
    <cellStyle name="SAPBEXstdItem 2 19" xfId="61025"/>
    <cellStyle name="SAPBEXstdItem 2 19 10" xfId="61026"/>
    <cellStyle name="SAPBEXstdItem 2 19 11" xfId="61027"/>
    <cellStyle name="SAPBEXstdItem 2 19 12" xfId="61028"/>
    <cellStyle name="SAPBEXstdItem 2 19 13" xfId="61029"/>
    <cellStyle name="SAPBEXstdItem 2 19 14" xfId="61030"/>
    <cellStyle name="SAPBEXstdItem 2 19 15" xfId="61031"/>
    <cellStyle name="SAPBEXstdItem 2 19 16" xfId="61032"/>
    <cellStyle name="SAPBEXstdItem 2 19 17" xfId="61033"/>
    <cellStyle name="SAPBEXstdItem 2 19 18" xfId="61034"/>
    <cellStyle name="SAPBEXstdItem 2 19 19" xfId="61035"/>
    <cellStyle name="SAPBEXstdItem 2 19 2" xfId="61036"/>
    <cellStyle name="SAPBEXstdItem 2 19 20" xfId="61037"/>
    <cellStyle name="SAPBEXstdItem 2 19 21" xfId="61038"/>
    <cellStyle name="SAPBEXstdItem 2 19 22" xfId="61039"/>
    <cellStyle name="SAPBEXstdItem 2 19 23" xfId="61040"/>
    <cellStyle name="SAPBEXstdItem 2 19 24" xfId="61041"/>
    <cellStyle name="SAPBEXstdItem 2 19 25" xfId="61042"/>
    <cellStyle name="SAPBEXstdItem 2 19 26" xfId="61043"/>
    <cellStyle name="SAPBEXstdItem 2 19 27" xfId="61044"/>
    <cellStyle name="SAPBEXstdItem 2 19 28" xfId="61045"/>
    <cellStyle name="SAPBEXstdItem 2 19 29" xfId="61046"/>
    <cellStyle name="SAPBEXstdItem 2 19 3" xfId="61047"/>
    <cellStyle name="SAPBEXstdItem 2 19 4" xfId="61048"/>
    <cellStyle name="SAPBEXstdItem 2 19 5" xfId="61049"/>
    <cellStyle name="SAPBEXstdItem 2 19 6" xfId="61050"/>
    <cellStyle name="SAPBEXstdItem 2 19 7" xfId="61051"/>
    <cellStyle name="SAPBEXstdItem 2 19 8" xfId="61052"/>
    <cellStyle name="SAPBEXstdItem 2 19 9" xfId="61053"/>
    <cellStyle name="SAPBEXstdItem 2 2" xfId="61054"/>
    <cellStyle name="SAPBEXstdItem 2 2 10" xfId="61055"/>
    <cellStyle name="SAPBEXstdItem 2 2 11" xfId="61056"/>
    <cellStyle name="SAPBEXstdItem 2 2 12" xfId="61057"/>
    <cellStyle name="SAPBEXstdItem 2 2 13" xfId="61058"/>
    <cellStyle name="SAPBEXstdItem 2 2 14" xfId="61059"/>
    <cellStyle name="SAPBEXstdItem 2 2 15" xfId="61060"/>
    <cellStyle name="SAPBEXstdItem 2 2 16" xfId="61061"/>
    <cellStyle name="SAPBEXstdItem 2 2 17" xfId="61062"/>
    <cellStyle name="SAPBEXstdItem 2 2 18" xfId="61063"/>
    <cellStyle name="SAPBEXstdItem 2 2 19" xfId="61064"/>
    <cellStyle name="SAPBEXstdItem 2 2 2" xfId="61065"/>
    <cellStyle name="SAPBEXstdItem 2 2 2 10" xfId="61066"/>
    <cellStyle name="SAPBEXstdItem 2 2 2 11" xfId="61067"/>
    <cellStyle name="SAPBEXstdItem 2 2 2 12" xfId="61068"/>
    <cellStyle name="SAPBEXstdItem 2 2 2 13" xfId="61069"/>
    <cellStyle name="SAPBEXstdItem 2 2 2 14" xfId="61070"/>
    <cellStyle name="SAPBEXstdItem 2 2 2 15" xfId="61071"/>
    <cellStyle name="SAPBEXstdItem 2 2 2 16" xfId="61072"/>
    <cellStyle name="SAPBEXstdItem 2 2 2 17" xfId="61073"/>
    <cellStyle name="SAPBEXstdItem 2 2 2 18" xfId="61074"/>
    <cellStyle name="SAPBEXstdItem 2 2 2 19" xfId="61075"/>
    <cellStyle name="SAPBEXstdItem 2 2 2 2" xfId="61076"/>
    <cellStyle name="SAPBEXstdItem 2 2 2 2 10" xfId="61077"/>
    <cellStyle name="SAPBEXstdItem 2 2 2 2 11" xfId="61078"/>
    <cellStyle name="SAPBEXstdItem 2 2 2 2 12" xfId="61079"/>
    <cellStyle name="SAPBEXstdItem 2 2 2 2 13" xfId="61080"/>
    <cellStyle name="SAPBEXstdItem 2 2 2 2 14" xfId="61081"/>
    <cellStyle name="SAPBEXstdItem 2 2 2 2 15" xfId="61082"/>
    <cellStyle name="SAPBEXstdItem 2 2 2 2 16" xfId="61083"/>
    <cellStyle name="SAPBEXstdItem 2 2 2 2 17" xfId="61084"/>
    <cellStyle name="SAPBEXstdItem 2 2 2 2 18" xfId="61085"/>
    <cellStyle name="SAPBEXstdItem 2 2 2 2 19" xfId="61086"/>
    <cellStyle name="SAPBEXstdItem 2 2 2 2 2" xfId="61087"/>
    <cellStyle name="SAPBEXstdItem 2 2 2 2 20" xfId="61088"/>
    <cellStyle name="SAPBEXstdItem 2 2 2 2 21" xfId="61089"/>
    <cellStyle name="SAPBEXstdItem 2 2 2 2 22" xfId="61090"/>
    <cellStyle name="SAPBEXstdItem 2 2 2 2 23" xfId="61091"/>
    <cellStyle name="SAPBEXstdItem 2 2 2 2 24" xfId="61092"/>
    <cellStyle name="SAPBEXstdItem 2 2 2 2 25" xfId="61093"/>
    <cellStyle name="SAPBEXstdItem 2 2 2 2 26" xfId="61094"/>
    <cellStyle name="SAPBEXstdItem 2 2 2 2 27" xfId="61095"/>
    <cellStyle name="SAPBEXstdItem 2 2 2 2 28" xfId="61096"/>
    <cellStyle name="SAPBEXstdItem 2 2 2 2 29" xfId="61097"/>
    <cellStyle name="SAPBEXstdItem 2 2 2 2 3" xfId="61098"/>
    <cellStyle name="SAPBEXstdItem 2 2 2 2 4" xfId="61099"/>
    <cellStyle name="SAPBEXstdItem 2 2 2 2 5" xfId="61100"/>
    <cellStyle name="SAPBEXstdItem 2 2 2 2 6" xfId="61101"/>
    <cellStyle name="SAPBEXstdItem 2 2 2 2 7" xfId="61102"/>
    <cellStyle name="SAPBEXstdItem 2 2 2 2 8" xfId="61103"/>
    <cellStyle name="SAPBEXstdItem 2 2 2 2 9" xfId="61104"/>
    <cellStyle name="SAPBEXstdItem 2 2 2 20" xfId="61105"/>
    <cellStyle name="SAPBEXstdItem 2 2 2 21" xfId="61106"/>
    <cellStyle name="SAPBEXstdItem 2 2 2 22" xfId="61107"/>
    <cellStyle name="SAPBEXstdItem 2 2 2 23" xfId="61108"/>
    <cellStyle name="SAPBEXstdItem 2 2 2 24" xfId="61109"/>
    <cellStyle name="SAPBEXstdItem 2 2 2 25" xfId="61110"/>
    <cellStyle name="SAPBEXstdItem 2 2 2 26" xfId="61111"/>
    <cellStyle name="SAPBEXstdItem 2 2 2 27" xfId="61112"/>
    <cellStyle name="SAPBEXstdItem 2 2 2 28" xfId="61113"/>
    <cellStyle name="SAPBEXstdItem 2 2 2 29" xfId="61114"/>
    <cellStyle name="SAPBEXstdItem 2 2 2 3" xfId="61115"/>
    <cellStyle name="SAPBEXstdItem 2 2 2 30" xfId="61116"/>
    <cellStyle name="SAPBEXstdItem 2 2 2 4" xfId="61117"/>
    <cellStyle name="SAPBEXstdItem 2 2 2 5" xfId="61118"/>
    <cellStyle name="SAPBEXstdItem 2 2 2 6" xfId="61119"/>
    <cellStyle name="SAPBEXstdItem 2 2 2 7" xfId="61120"/>
    <cellStyle name="SAPBEXstdItem 2 2 2 8" xfId="61121"/>
    <cellStyle name="SAPBEXstdItem 2 2 2 9" xfId="61122"/>
    <cellStyle name="SAPBEXstdItem 2 2 20" xfId="61123"/>
    <cellStyle name="SAPBEXstdItem 2 2 21" xfId="61124"/>
    <cellStyle name="SAPBEXstdItem 2 2 22" xfId="61125"/>
    <cellStyle name="SAPBEXstdItem 2 2 23" xfId="61126"/>
    <cellStyle name="SAPBEXstdItem 2 2 24" xfId="61127"/>
    <cellStyle name="SAPBEXstdItem 2 2 25" xfId="61128"/>
    <cellStyle name="SAPBEXstdItem 2 2 26" xfId="61129"/>
    <cellStyle name="SAPBEXstdItem 2 2 27" xfId="61130"/>
    <cellStyle name="SAPBEXstdItem 2 2 28" xfId="61131"/>
    <cellStyle name="SAPBEXstdItem 2 2 29" xfId="61132"/>
    <cellStyle name="SAPBEXstdItem 2 2 3" xfId="61133"/>
    <cellStyle name="SAPBEXstdItem 2 2 3 10" xfId="61134"/>
    <cellStyle name="SAPBEXstdItem 2 2 3 11" xfId="61135"/>
    <cellStyle name="SAPBEXstdItem 2 2 3 12" xfId="61136"/>
    <cellStyle name="SAPBEXstdItem 2 2 3 13" xfId="61137"/>
    <cellStyle name="SAPBEXstdItem 2 2 3 14" xfId="61138"/>
    <cellStyle name="SAPBEXstdItem 2 2 3 15" xfId="61139"/>
    <cellStyle name="SAPBEXstdItem 2 2 3 16" xfId="61140"/>
    <cellStyle name="SAPBEXstdItem 2 2 3 17" xfId="61141"/>
    <cellStyle name="SAPBEXstdItem 2 2 3 18" xfId="61142"/>
    <cellStyle name="SAPBEXstdItem 2 2 3 19" xfId="61143"/>
    <cellStyle name="SAPBEXstdItem 2 2 3 2" xfId="61144"/>
    <cellStyle name="SAPBEXstdItem 2 2 3 20" xfId="61145"/>
    <cellStyle name="SAPBEXstdItem 2 2 3 21" xfId="61146"/>
    <cellStyle name="SAPBEXstdItem 2 2 3 22" xfId="61147"/>
    <cellStyle name="SAPBEXstdItem 2 2 3 23" xfId="61148"/>
    <cellStyle name="SAPBEXstdItem 2 2 3 24" xfId="61149"/>
    <cellStyle name="SAPBEXstdItem 2 2 3 25" xfId="61150"/>
    <cellStyle name="SAPBEXstdItem 2 2 3 26" xfId="61151"/>
    <cellStyle name="SAPBEXstdItem 2 2 3 27" xfId="61152"/>
    <cellStyle name="SAPBEXstdItem 2 2 3 28" xfId="61153"/>
    <cellStyle name="SAPBEXstdItem 2 2 3 29" xfId="61154"/>
    <cellStyle name="SAPBEXstdItem 2 2 3 3" xfId="61155"/>
    <cellStyle name="SAPBEXstdItem 2 2 3 4" xfId="61156"/>
    <cellStyle name="SAPBEXstdItem 2 2 3 5" xfId="61157"/>
    <cellStyle name="SAPBEXstdItem 2 2 3 6" xfId="61158"/>
    <cellStyle name="SAPBEXstdItem 2 2 3 7" xfId="61159"/>
    <cellStyle name="SAPBEXstdItem 2 2 3 8" xfId="61160"/>
    <cellStyle name="SAPBEXstdItem 2 2 3 9" xfId="61161"/>
    <cellStyle name="SAPBEXstdItem 2 2 30" xfId="61162"/>
    <cellStyle name="SAPBEXstdItem 2 2 31" xfId="61163"/>
    <cellStyle name="SAPBEXstdItem 2 2 4" xfId="61164"/>
    <cellStyle name="SAPBEXstdItem 2 2 5" xfId="61165"/>
    <cellStyle name="SAPBEXstdItem 2 2 6" xfId="61166"/>
    <cellStyle name="SAPBEXstdItem 2 2 7" xfId="61167"/>
    <cellStyle name="SAPBEXstdItem 2 2 8" xfId="61168"/>
    <cellStyle name="SAPBEXstdItem 2 2 9" xfId="61169"/>
    <cellStyle name="SAPBEXstdItem 2 20" xfId="61170"/>
    <cellStyle name="SAPBEXstdItem 2 20 10" xfId="61171"/>
    <cellStyle name="SAPBEXstdItem 2 20 11" xfId="61172"/>
    <cellStyle name="SAPBEXstdItem 2 20 12" xfId="61173"/>
    <cellStyle name="SAPBEXstdItem 2 20 13" xfId="61174"/>
    <cellStyle name="SAPBEXstdItem 2 20 14" xfId="61175"/>
    <cellStyle name="SAPBEXstdItem 2 20 15" xfId="61176"/>
    <cellStyle name="SAPBEXstdItem 2 20 16" xfId="61177"/>
    <cellStyle name="SAPBEXstdItem 2 20 17" xfId="61178"/>
    <cellStyle name="SAPBEXstdItem 2 20 18" xfId="61179"/>
    <cellStyle name="SAPBEXstdItem 2 20 19" xfId="61180"/>
    <cellStyle name="SAPBEXstdItem 2 20 2" xfId="61181"/>
    <cellStyle name="SAPBEXstdItem 2 20 20" xfId="61182"/>
    <cellStyle name="SAPBEXstdItem 2 20 21" xfId="61183"/>
    <cellStyle name="SAPBEXstdItem 2 20 22" xfId="61184"/>
    <cellStyle name="SAPBEXstdItem 2 20 23" xfId="61185"/>
    <cellStyle name="SAPBEXstdItem 2 20 24" xfId="61186"/>
    <cellStyle name="SAPBEXstdItem 2 20 25" xfId="61187"/>
    <cellStyle name="SAPBEXstdItem 2 20 26" xfId="61188"/>
    <cellStyle name="SAPBEXstdItem 2 20 27" xfId="61189"/>
    <cellStyle name="SAPBEXstdItem 2 20 28" xfId="61190"/>
    <cellStyle name="SAPBEXstdItem 2 20 29" xfId="61191"/>
    <cellStyle name="SAPBEXstdItem 2 20 3" xfId="61192"/>
    <cellStyle name="SAPBEXstdItem 2 20 4" xfId="61193"/>
    <cellStyle name="SAPBEXstdItem 2 20 5" xfId="61194"/>
    <cellStyle name="SAPBEXstdItem 2 20 6" xfId="61195"/>
    <cellStyle name="SAPBEXstdItem 2 20 7" xfId="61196"/>
    <cellStyle name="SAPBEXstdItem 2 20 8" xfId="61197"/>
    <cellStyle name="SAPBEXstdItem 2 20 9" xfId="61198"/>
    <cellStyle name="SAPBEXstdItem 2 21" xfId="61199"/>
    <cellStyle name="SAPBEXstdItem 2 21 10" xfId="61200"/>
    <cellStyle name="SAPBEXstdItem 2 21 11" xfId="61201"/>
    <cellStyle name="SAPBEXstdItem 2 21 12" xfId="61202"/>
    <cellStyle name="SAPBEXstdItem 2 21 13" xfId="61203"/>
    <cellStyle name="SAPBEXstdItem 2 21 14" xfId="61204"/>
    <cellStyle name="SAPBEXstdItem 2 21 15" xfId="61205"/>
    <cellStyle name="SAPBEXstdItem 2 21 16" xfId="61206"/>
    <cellStyle name="SAPBEXstdItem 2 21 17" xfId="61207"/>
    <cellStyle name="SAPBEXstdItem 2 21 18" xfId="61208"/>
    <cellStyle name="SAPBEXstdItem 2 21 19" xfId="61209"/>
    <cellStyle name="SAPBEXstdItem 2 21 2" xfId="61210"/>
    <cellStyle name="SAPBEXstdItem 2 21 20" xfId="61211"/>
    <cellStyle name="SAPBEXstdItem 2 21 21" xfId="61212"/>
    <cellStyle name="SAPBEXstdItem 2 21 22" xfId="61213"/>
    <cellStyle name="SAPBEXstdItem 2 21 23" xfId="61214"/>
    <cellStyle name="SAPBEXstdItem 2 21 24" xfId="61215"/>
    <cellStyle name="SAPBEXstdItem 2 21 25" xfId="61216"/>
    <cellStyle name="SAPBEXstdItem 2 21 26" xfId="61217"/>
    <cellStyle name="SAPBEXstdItem 2 21 27" xfId="61218"/>
    <cellStyle name="SAPBEXstdItem 2 21 28" xfId="61219"/>
    <cellStyle name="SAPBEXstdItem 2 21 29" xfId="61220"/>
    <cellStyle name="SAPBEXstdItem 2 21 3" xfId="61221"/>
    <cellStyle name="SAPBEXstdItem 2 21 4" xfId="61222"/>
    <cellStyle name="SAPBEXstdItem 2 21 5" xfId="61223"/>
    <cellStyle name="SAPBEXstdItem 2 21 6" xfId="61224"/>
    <cellStyle name="SAPBEXstdItem 2 21 7" xfId="61225"/>
    <cellStyle name="SAPBEXstdItem 2 21 8" xfId="61226"/>
    <cellStyle name="SAPBEXstdItem 2 21 9" xfId="61227"/>
    <cellStyle name="SAPBEXstdItem 2 22" xfId="61228"/>
    <cellStyle name="SAPBEXstdItem 2 22 10" xfId="61229"/>
    <cellStyle name="SAPBEXstdItem 2 22 11" xfId="61230"/>
    <cellStyle name="SAPBEXstdItem 2 22 12" xfId="61231"/>
    <cellStyle name="SAPBEXstdItem 2 22 13" xfId="61232"/>
    <cellStyle name="SAPBEXstdItem 2 22 14" xfId="61233"/>
    <cellStyle name="SAPBEXstdItem 2 22 15" xfId="61234"/>
    <cellStyle name="SAPBEXstdItem 2 22 16" xfId="61235"/>
    <cellStyle name="SAPBEXstdItem 2 22 17" xfId="61236"/>
    <cellStyle name="SAPBEXstdItem 2 22 18" xfId="61237"/>
    <cellStyle name="SAPBEXstdItem 2 22 19" xfId="61238"/>
    <cellStyle name="SAPBEXstdItem 2 22 2" xfId="61239"/>
    <cellStyle name="SAPBEXstdItem 2 22 20" xfId="61240"/>
    <cellStyle name="SAPBEXstdItem 2 22 21" xfId="61241"/>
    <cellStyle name="SAPBEXstdItem 2 22 22" xfId="61242"/>
    <cellStyle name="SAPBEXstdItem 2 22 23" xfId="61243"/>
    <cellStyle name="SAPBEXstdItem 2 22 24" xfId="61244"/>
    <cellStyle name="SAPBEXstdItem 2 22 25" xfId="61245"/>
    <cellStyle name="SAPBEXstdItem 2 22 26" xfId="61246"/>
    <cellStyle name="SAPBEXstdItem 2 22 27" xfId="61247"/>
    <cellStyle name="SAPBEXstdItem 2 22 28" xfId="61248"/>
    <cellStyle name="SAPBEXstdItem 2 22 29" xfId="61249"/>
    <cellStyle name="SAPBEXstdItem 2 22 3" xfId="61250"/>
    <cellStyle name="SAPBEXstdItem 2 22 4" xfId="61251"/>
    <cellStyle name="SAPBEXstdItem 2 22 5" xfId="61252"/>
    <cellStyle name="SAPBEXstdItem 2 22 6" xfId="61253"/>
    <cellStyle name="SAPBEXstdItem 2 22 7" xfId="61254"/>
    <cellStyle name="SAPBEXstdItem 2 22 8" xfId="61255"/>
    <cellStyle name="SAPBEXstdItem 2 22 9" xfId="61256"/>
    <cellStyle name="SAPBEXstdItem 2 23" xfId="61257"/>
    <cellStyle name="SAPBEXstdItem 2 23 10" xfId="61258"/>
    <cellStyle name="SAPBEXstdItem 2 23 11" xfId="61259"/>
    <cellStyle name="SAPBEXstdItem 2 23 12" xfId="61260"/>
    <cellStyle name="SAPBEXstdItem 2 23 13" xfId="61261"/>
    <cellStyle name="SAPBEXstdItem 2 23 14" xfId="61262"/>
    <cellStyle name="SAPBEXstdItem 2 23 15" xfId="61263"/>
    <cellStyle name="SAPBEXstdItem 2 23 16" xfId="61264"/>
    <cellStyle name="SAPBEXstdItem 2 23 17" xfId="61265"/>
    <cellStyle name="SAPBEXstdItem 2 23 18" xfId="61266"/>
    <cellStyle name="SAPBEXstdItem 2 23 19" xfId="61267"/>
    <cellStyle name="SAPBEXstdItem 2 23 2" xfId="61268"/>
    <cellStyle name="SAPBEXstdItem 2 23 20" xfId="61269"/>
    <cellStyle name="SAPBEXstdItem 2 23 21" xfId="61270"/>
    <cellStyle name="SAPBEXstdItem 2 23 22" xfId="61271"/>
    <cellStyle name="SAPBEXstdItem 2 23 23" xfId="61272"/>
    <cellStyle name="SAPBEXstdItem 2 23 24" xfId="61273"/>
    <cellStyle name="SAPBEXstdItem 2 23 25" xfId="61274"/>
    <cellStyle name="SAPBEXstdItem 2 23 26" xfId="61275"/>
    <cellStyle name="SAPBEXstdItem 2 23 27" xfId="61276"/>
    <cellStyle name="SAPBEXstdItem 2 23 28" xfId="61277"/>
    <cellStyle name="SAPBEXstdItem 2 23 29" xfId="61278"/>
    <cellStyle name="SAPBEXstdItem 2 23 3" xfId="61279"/>
    <cellStyle name="SAPBEXstdItem 2 23 4" xfId="61280"/>
    <cellStyle name="SAPBEXstdItem 2 23 5" xfId="61281"/>
    <cellStyle name="SAPBEXstdItem 2 23 6" xfId="61282"/>
    <cellStyle name="SAPBEXstdItem 2 23 7" xfId="61283"/>
    <cellStyle name="SAPBEXstdItem 2 23 8" xfId="61284"/>
    <cellStyle name="SAPBEXstdItem 2 23 9" xfId="61285"/>
    <cellStyle name="SAPBEXstdItem 2 24" xfId="61286"/>
    <cellStyle name="SAPBEXstdItem 2 24 10" xfId="61287"/>
    <cellStyle name="SAPBEXstdItem 2 24 11" xfId="61288"/>
    <cellStyle name="SAPBEXstdItem 2 24 12" xfId="61289"/>
    <cellStyle name="SAPBEXstdItem 2 24 13" xfId="61290"/>
    <cellStyle name="SAPBEXstdItem 2 24 14" xfId="61291"/>
    <cellStyle name="SAPBEXstdItem 2 24 15" xfId="61292"/>
    <cellStyle name="SAPBEXstdItem 2 24 16" xfId="61293"/>
    <cellStyle name="SAPBEXstdItem 2 24 17" xfId="61294"/>
    <cellStyle name="SAPBEXstdItem 2 24 18" xfId="61295"/>
    <cellStyle name="SAPBEXstdItem 2 24 19" xfId="61296"/>
    <cellStyle name="SAPBEXstdItem 2 24 2" xfId="61297"/>
    <cellStyle name="SAPBEXstdItem 2 24 20" xfId="61298"/>
    <cellStyle name="SAPBEXstdItem 2 24 21" xfId="61299"/>
    <cellStyle name="SAPBEXstdItem 2 24 22" xfId="61300"/>
    <cellStyle name="SAPBEXstdItem 2 24 23" xfId="61301"/>
    <cellStyle name="SAPBEXstdItem 2 24 24" xfId="61302"/>
    <cellStyle name="SAPBEXstdItem 2 24 25" xfId="61303"/>
    <cellStyle name="SAPBEXstdItem 2 24 26" xfId="61304"/>
    <cellStyle name="SAPBEXstdItem 2 24 27" xfId="61305"/>
    <cellStyle name="SAPBEXstdItem 2 24 28" xfId="61306"/>
    <cellStyle name="SAPBEXstdItem 2 24 29" xfId="61307"/>
    <cellStyle name="SAPBEXstdItem 2 24 3" xfId="61308"/>
    <cellStyle name="SAPBEXstdItem 2 24 4" xfId="61309"/>
    <cellStyle name="SAPBEXstdItem 2 24 5" xfId="61310"/>
    <cellStyle name="SAPBEXstdItem 2 24 6" xfId="61311"/>
    <cellStyle name="SAPBEXstdItem 2 24 7" xfId="61312"/>
    <cellStyle name="SAPBEXstdItem 2 24 8" xfId="61313"/>
    <cellStyle name="SAPBEXstdItem 2 24 9" xfId="61314"/>
    <cellStyle name="SAPBEXstdItem 2 25" xfId="61315"/>
    <cellStyle name="SAPBEXstdItem 2 26" xfId="61316"/>
    <cellStyle name="SAPBEXstdItem 2 27" xfId="61317"/>
    <cellStyle name="SAPBEXstdItem 2 28" xfId="61318"/>
    <cellStyle name="SAPBEXstdItem 2 29" xfId="61319"/>
    <cellStyle name="SAPBEXstdItem 2 3" xfId="61320"/>
    <cellStyle name="SAPBEXstdItem 2 3 10" xfId="61321"/>
    <cellStyle name="SAPBEXstdItem 2 3 11" xfId="61322"/>
    <cellStyle name="SAPBEXstdItem 2 3 12" xfId="61323"/>
    <cellStyle name="SAPBEXstdItem 2 3 13" xfId="61324"/>
    <cellStyle name="SAPBEXstdItem 2 3 14" xfId="61325"/>
    <cellStyle name="SAPBEXstdItem 2 3 15" xfId="61326"/>
    <cellStyle name="SAPBEXstdItem 2 3 16" xfId="61327"/>
    <cellStyle name="SAPBEXstdItem 2 3 17" xfId="61328"/>
    <cellStyle name="SAPBEXstdItem 2 3 18" xfId="61329"/>
    <cellStyle name="SAPBEXstdItem 2 3 19" xfId="61330"/>
    <cellStyle name="SAPBEXstdItem 2 3 2" xfId="61331"/>
    <cellStyle name="SAPBEXstdItem 2 3 2 10" xfId="61332"/>
    <cellStyle name="SAPBEXstdItem 2 3 2 11" xfId="61333"/>
    <cellStyle name="SAPBEXstdItem 2 3 2 12" xfId="61334"/>
    <cellStyle name="SAPBEXstdItem 2 3 2 13" xfId="61335"/>
    <cellStyle name="SAPBEXstdItem 2 3 2 14" xfId="61336"/>
    <cellStyle name="SAPBEXstdItem 2 3 2 15" xfId="61337"/>
    <cellStyle name="SAPBEXstdItem 2 3 2 16" xfId="61338"/>
    <cellStyle name="SAPBEXstdItem 2 3 2 17" xfId="61339"/>
    <cellStyle name="SAPBEXstdItem 2 3 2 18" xfId="61340"/>
    <cellStyle name="SAPBEXstdItem 2 3 2 19" xfId="61341"/>
    <cellStyle name="SAPBEXstdItem 2 3 2 2" xfId="61342"/>
    <cellStyle name="SAPBEXstdItem 2 3 2 20" xfId="61343"/>
    <cellStyle name="SAPBEXstdItem 2 3 2 21" xfId="61344"/>
    <cellStyle name="SAPBEXstdItem 2 3 2 22" xfId="61345"/>
    <cellStyle name="SAPBEXstdItem 2 3 2 23" xfId="61346"/>
    <cellStyle name="SAPBEXstdItem 2 3 2 24" xfId="61347"/>
    <cellStyle name="SAPBEXstdItem 2 3 2 25" xfId="61348"/>
    <cellStyle name="SAPBEXstdItem 2 3 2 26" xfId="61349"/>
    <cellStyle name="SAPBEXstdItem 2 3 2 27" xfId="61350"/>
    <cellStyle name="SAPBEXstdItem 2 3 2 28" xfId="61351"/>
    <cellStyle name="SAPBEXstdItem 2 3 2 29" xfId="61352"/>
    <cellStyle name="SAPBEXstdItem 2 3 2 3" xfId="61353"/>
    <cellStyle name="SAPBEXstdItem 2 3 2 4" xfId="61354"/>
    <cellStyle name="SAPBEXstdItem 2 3 2 5" xfId="61355"/>
    <cellStyle name="SAPBEXstdItem 2 3 2 6" xfId="61356"/>
    <cellStyle name="SAPBEXstdItem 2 3 2 7" xfId="61357"/>
    <cellStyle name="SAPBEXstdItem 2 3 2 8" xfId="61358"/>
    <cellStyle name="SAPBEXstdItem 2 3 2 9" xfId="61359"/>
    <cellStyle name="SAPBEXstdItem 2 3 20" xfId="61360"/>
    <cellStyle name="SAPBEXstdItem 2 3 21" xfId="61361"/>
    <cellStyle name="SAPBEXstdItem 2 3 22" xfId="61362"/>
    <cellStyle name="SAPBEXstdItem 2 3 23" xfId="61363"/>
    <cellStyle name="SAPBEXstdItem 2 3 24" xfId="61364"/>
    <cellStyle name="SAPBEXstdItem 2 3 25" xfId="61365"/>
    <cellStyle name="SAPBEXstdItem 2 3 26" xfId="61366"/>
    <cellStyle name="SAPBEXstdItem 2 3 27" xfId="61367"/>
    <cellStyle name="SAPBEXstdItem 2 3 28" xfId="61368"/>
    <cellStyle name="SAPBEXstdItem 2 3 29" xfId="61369"/>
    <cellStyle name="SAPBEXstdItem 2 3 3" xfId="61370"/>
    <cellStyle name="SAPBEXstdItem 2 3 3 10" xfId="61371"/>
    <cellStyle name="SAPBEXstdItem 2 3 3 11" xfId="61372"/>
    <cellStyle name="SAPBEXstdItem 2 3 3 12" xfId="61373"/>
    <cellStyle name="SAPBEXstdItem 2 3 3 13" xfId="61374"/>
    <cellStyle name="SAPBEXstdItem 2 3 3 14" xfId="61375"/>
    <cellStyle name="SAPBEXstdItem 2 3 3 15" xfId="61376"/>
    <cellStyle name="SAPBEXstdItem 2 3 3 16" xfId="61377"/>
    <cellStyle name="SAPBEXstdItem 2 3 3 17" xfId="61378"/>
    <cellStyle name="SAPBEXstdItem 2 3 3 18" xfId="61379"/>
    <cellStyle name="SAPBEXstdItem 2 3 3 19" xfId="61380"/>
    <cellStyle name="SAPBEXstdItem 2 3 3 2" xfId="61381"/>
    <cellStyle name="SAPBEXstdItem 2 3 3 20" xfId="61382"/>
    <cellStyle name="SAPBEXstdItem 2 3 3 21" xfId="61383"/>
    <cellStyle name="SAPBEXstdItem 2 3 3 22" xfId="61384"/>
    <cellStyle name="SAPBEXstdItem 2 3 3 23" xfId="61385"/>
    <cellStyle name="SAPBEXstdItem 2 3 3 24" xfId="61386"/>
    <cellStyle name="SAPBEXstdItem 2 3 3 25" xfId="61387"/>
    <cellStyle name="SAPBEXstdItem 2 3 3 26" xfId="61388"/>
    <cellStyle name="SAPBEXstdItem 2 3 3 27" xfId="61389"/>
    <cellStyle name="SAPBEXstdItem 2 3 3 28" xfId="61390"/>
    <cellStyle name="SAPBEXstdItem 2 3 3 29" xfId="61391"/>
    <cellStyle name="SAPBEXstdItem 2 3 3 3" xfId="61392"/>
    <cellStyle name="SAPBEXstdItem 2 3 3 4" xfId="61393"/>
    <cellStyle name="SAPBEXstdItem 2 3 3 5" xfId="61394"/>
    <cellStyle name="SAPBEXstdItem 2 3 3 6" xfId="61395"/>
    <cellStyle name="SAPBEXstdItem 2 3 3 7" xfId="61396"/>
    <cellStyle name="SAPBEXstdItem 2 3 3 8" xfId="61397"/>
    <cellStyle name="SAPBEXstdItem 2 3 3 9" xfId="61398"/>
    <cellStyle name="SAPBEXstdItem 2 3 30" xfId="61399"/>
    <cellStyle name="SAPBEXstdItem 2 3 31" xfId="61400"/>
    <cellStyle name="SAPBEXstdItem 2 3 4" xfId="61401"/>
    <cellStyle name="SAPBEXstdItem 2 3 5" xfId="61402"/>
    <cellStyle name="SAPBEXstdItem 2 3 6" xfId="61403"/>
    <cellStyle name="SAPBEXstdItem 2 3 7" xfId="61404"/>
    <cellStyle name="SAPBEXstdItem 2 3 8" xfId="61405"/>
    <cellStyle name="SAPBEXstdItem 2 3 9" xfId="61406"/>
    <cellStyle name="SAPBEXstdItem 2 30" xfId="61407"/>
    <cellStyle name="SAPBEXstdItem 2 31" xfId="61408"/>
    <cellStyle name="SAPBEXstdItem 2 32" xfId="61409"/>
    <cellStyle name="SAPBEXstdItem 2 33" xfId="61410"/>
    <cellStyle name="SAPBEXstdItem 2 34" xfId="61411"/>
    <cellStyle name="SAPBEXstdItem 2 35" xfId="61412"/>
    <cellStyle name="SAPBEXstdItem 2 36" xfId="61413"/>
    <cellStyle name="SAPBEXstdItem 2 37" xfId="61414"/>
    <cellStyle name="SAPBEXstdItem 2 38" xfId="61415"/>
    <cellStyle name="SAPBEXstdItem 2 39" xfId="61416"/>
    <cellStyle name="SAPBEXstdItem 2 4" xfId="61417"/>
    <cellStyle name="SAPBEXstdItem 2 4 10" xfId="61418"/>
    <cellStyle name="SAPBEXstdItem 2 4 11" xfId="61419"/>
    <cellStyle name="SAPBEXstdItem 2 4 12" xfId="61420"/>
    <cellStyle name="SAPBEXstdItem 2 4 13" xfId="61421"/>
    <cellStyle name="SAPBEXstdItem 2 4 14" xfId="61422"/>
    <cellStyle name="SAPBEXstdItem 2 4 15" xfId="61423"/>
    <cellStyle name="SAPBEXstdItem 2 4 16" xfId="61424"/>
    <cellStyle name="SAPBEXstdItem 2 4 17" xfId="61425"/>
    <cellStyle name="SAPBEXstdItem 2 4 18" xfId="61426"/>
    <cellStyle name="SAPBEXstdItem 2 4 19" xfId="61427"/>
    <cellStyle name="SAPBEXstdItem 2 4 2" xfId="61428"/>
    <cellStyle name="SAPBEXstdItem 2 4 2 10" xfId="61429"/>
    <cellStyle name="SAPBEXstdItem 2 4 2 11" xfId="61430"/>
    <cellStyle name="SAPBEXstdItem 2 4 2 12" xfId="61431"/>
    <cellStyle name="SAPBEXstdItem 2 4 2 13" xfId="61432"/>
    <cellStyle name="SAPBEXstdItem 2 4 2 14" xfId="61433"/>
    <cellStyle name="SAPBEXstdItem 2 4 2 15" xfId="61434"/>
    <cellStyle name="SAPBEXstdItem 2 4 2 16" xfId="61435"/>
    <cellStyle name="SAPBEXstdItem 2 4 2 17" xfId="61436"/>
    <cellStyle name="SAPBEXstdItem 2 4 2 18" xfId="61437"/>
    <cellStyle name="SAPBEXstdItem 2 4 2 19" xfId="61438"/>
    <cellStyle name="SAPBEXstdItem 2 4 2 2" xfId="61439"/>
    <cellStyle name="SAPBEXstdItem 2 4 2 20" xfId="61440"/>
    <cellStyle name="SAPBEXstdItem 2 4 2 21" xfId="61441"/>
    <cellStyle name="SAPBEXstdItem 2 4 2 22" xfId="61442"/>
    <cellStyle name="SAPBEXstdItem 2 4 2 23" xfId="61443"/>
    <cellStyle name="SAPBEXstdItem 2 4 2 24" xfId="61444"/>
    <cellStyle name="SAPBEXstdItem 2 4 2 25" xfId="61445"/>
    <cellStyle name="SAPBEXstdItem 2 4 2 26" xfId="61446"/>
    <cellStyle name="SAPBEXstdItem 2 4 2 27" xfId="61447"/>
    <cellStyle name="SAPBEXstdItem 2 4 2 28" xfId="61448"/>
    <cellStyle name="SAPBEXstdItem 2 4 2 29" xfId="61449"/>
    <cellStyle name="SAPBEXstdItem 2 4 2 3" xfId="61450"/>
    <cellStyle name="SAPBEXstdItem 2 4 2 4" xfId="61451"/>
    <cellStyle name="SAPBEXstdItem 2 4 2 5" xfId="61452"/>
    <cellStyle name="SAPBEXstdItem 2 4 2 6" xfId="61453"/>
    <cellStyle name="SAPBEXstdItem 2 4 2 7" xfId="61454"/>
    <cellStyle name="SAPBEXstdItem 2 4 2 8" xfId="61455"/>
    <cellStyle name="SAPBEXstdItem 2 4 2 9" xfId="61456"/>
    <cellStyle name="SAPBEXstdItem 2 4 20" xfId="61457"/>
    <cellStyle name="SAPBEXstdItem 2 4 21" xfId="61458"/>
    <cellStyle name="SAPBEXstdItem 2 4 22" xfId="61459"/>
    <cellStyle name="SAPBEXstdItem 2 4 23" xfId="61460"/>
    <cellStyle name="SAPBEXstdItem 2 4 24" xfId="61461"/>
    <cellStyle name="SAPBEXstdItem 2 4 25" xfId="61462"/>
    <cellStyle name="SAPBEXstdItem 2 4 26" xfId="61463"/>
    <cellStyle name="SAPBEXstdItem 2 4 27" xfId="61464"/>
    <cellStyle name="SAPBEXstdItem 2 4 28" xfId="61465"/>
    <cellStyle name="SAPBEXstdItem 2 4 29" xfId="61466"/>
    <cellStyle name="SAPBEXstdItem 2 4 3" xfId="61467"/>
    <cellStyle name="SAPBEXstdItem 2 4 3 10" xfId="61468"/>
    <cellStyle name="SAPBEXstdItem 2 4 3 11" xfId="61469"/>
    <cellStyle name="SAPBEXstdItem 2 4 3 12" xfId="61470"/>
    <cellStyle name="SAPBEXstdItem 2 4 3 13" xfId="61471"/>
    <cellStyle name="SAPBEXstdItem 2 4 3 14" xfId="61472"/>
    <cellStyle name="SAPBEXstdItem 2 4 3 15" xfId="61473"/>
    <cellStyle name="SAPBEXstdItem 2 4 3 16" xfId="61474"/>
    <cellStyle name="SAPBEXstdItem 2 4 3 17" xfId="61475"/>
    <cellStyle name="SAPBEXstdItem 2 4 3 18" xfId="61476"/>
    <cellStyle name="SAPBEXstdItem 2 4 3 19" xfId="61477"/>
    <cellStyle name="SAPBEXstdItem 2 4 3 2" xfId="61478"/>
    <cellStyle name="SAPBEXstdItem 2 4 3 20" xfId="61479"/>
    <cellStyle name="SAPBEXstdItem 2 4 3 21" xfId="61480"/>
    <cellStyle name="SAPBEXstdItem 2 4 3 22" xfId="61481"/>
    <cellStyle name="SAPBEXstdItem 2 4 3 23" xfId="61482"/>
    <cellStyle name="SAPBEXstdItem 2 4 3 24" xfId="61483"/>
    <cellStyle name="SAPBEXstdItem 2 4 3 25" xfId="61484"/>
    <cellStyle name="SAPBEXstdItem 2 4 3 26" xfId="61485"/>
    <cellStyle name="SAPBEXstdItem 2 4 3 27" xfId="61486"/>
    <cellStyle name="SAPBEXstdItem 2 4 3 28" xfId="61487"/>
    <cellStyle name="SAPBEXstdItem 2 4 3 29" xfId="61488"/>
    <cellStyle name="SAPBEXstdItem 2 4 3 3" xfId="61489"/>
    <cellStyle name="SAPBEXstdItem 2 4 3 4" xfId="61490"/>
    <cellStyle name="SAPBEXstdItem 2 4 3 5" xfId="61491"/>
    <cellStyle name="SAPBEXstdItem 2 4 3 6" xfId="61492"/>
    <cellStyle name="SAPBEXstdItem 2 4 3 7" xfId="61493"/>
    <cellStyle name="SAPBEXstdItem 2 4 3 8" xfId="61494"/>
    <cellStyle name="SAPBEXstdItem 2 4 3 9" xfId="61495"/>
    <cellStyle name="SAPBEXstdItem 2 4 30" xfId="61496"/>
    <cellStyle name="SAPBEXstdItem 2 4 31" xfId="61497"/>
    <cellStyle name="SAPBEXstdItem 2 4 4" xfId="61498"/>
    <cellStyle name="SAPBEXstdItem 2 4 5" xfId="61499"/>
    <cellStyle name="SAPBEXstdItem 2 4 6" xfId="61500"/>
    <cellStyle name="SAPBEXstdItem 2 4 7" xfId="61501"/>
    <cellStyle name="SAPBEXstdItem 2 4 8" xfId="61502"/>
    <cellStyle name="SAPBEXstdItem 2 4 9" xfId="61503"/>
    <cellStyle name="SAPBEXstdItem 2 40" xfId="61504"/>
    <cellStyle name="SAPBEXstdItem 2 41" xfId="61505"/>
    <cellStyle name="SAPBEXstdItem 2 42" xfId="61506"/>
    <cellStyle name="SAPBEXstdItem 2 43" xfId="61507"/>
    <cellStyle name="SAPBEXstdItem 2 44" xfId="61508"/>
    <cellStyle name="SAPBEXstdItem 2 5" xfId="61509"/>
    <cellStyle name="SAPBEXstdItem 2 5 10" xfId="61510"/>
    <cellStyle name="SAPBEXstdItem 2 5 11" xfId="61511"/>
    <cellStyle name="SAPBEXstdItem 2 5 12" xfId="61512"/>
    <cellStyle name="SAPBEXstdItem 2 5 13" xfId="61513"/>
    <cellStyle name="SAPBEXstdItem 2 5 14" xfId="61514"/>
    <cellStyle name="SAPBEXstdItem 2 5 15" xfId="61515"/>
    <cellStyle name="SAPBEXstdItem 2 5 16" xfId="61516"/>
    <cellStyle name="SAPBEXstdItem 2 5 17" xfId="61517"/>
    <cellStyle name="SAPBEXstdItem 2 5 18" xfId="61518"/>
    <cellStyle name="SAPBEXstdItem 2 5 19" xfId="61519"/>
    <cellStyle name="SAPBEXstdItem 2 5 2" xfId="61520"/>
    <cellStyle name="SAPBEXstdItem 2 5 2 10" xfId="61521"/>
    <cellStyle name="SAPBEXstdItem 2 5 2 11" xfId="61522"/>
    <cellStyle name="SAPBEXstdItem 2 5 2 12" xfId="61523"/>
    <cellStyle name="SAPBEXstdItem 2 5 2 13" xfId="61524"/>
    <cellStyle name="SAPBEXstdItem 2 5 2 14" xfId="61525"/>
    <cellStyle name="SAPBEXstdItem 2 5 2 15" xfId="61526"/>
    <cellStyle name="SAPBEXstdItem 2 5 2 16" xfId="61527"/>
    <cellStyle name="SAPBEXstdItem 2 5 2 17" xfId="61528"/>
    <cellStyle name="SAPBEXstdItem 2 5 2 18" xfId="61529"/>
    <cellStyle name="SAPBEXstdItem 2 5 2 19" xfId="61530"/>
    <cellStyle name="SAPBEXstdItem 2 5 2 2" xfId="61531"/>
    <cellStyle name="SAPBEXstdItem 2 5 2 20" xfId="61532"/>
    <cellStyle name="SAPBEXstdItem 2 5 2 21" xfId="61533"/>
    <cellStyle name="SAPBEXstdItem 2 5 2 22" xfId="61534"/>
    <cellStyle name="SAPBEXstdItem 2 5 2 23" xfId="61535"/>
    <cellStyle name="SAPBEXstdItem 2 5 2 24" xfId="61536"/>
    <cellStyle name="SAPBEXstdItem 2 5 2 25" xfId="61537"/>
    <cellStyle name="SAPBEXstdItem 2 5 2 26" xfId="61538"/>
    <cellStyle name="SAPBEXstdItem 2 5 2 27" xfId="61539"/>
    <cellStyle name="SAPBEXstdItem 2 5 2 28" xfId="61540"/>
    <cellStyle name="SAPBEXstdItem 2 5 2 29" xfId="61541"/>
    <cellStyle name="SAPBEXstdItem 2 5 2 3" xfId="61542"/>
    <cellStyle name="SAPBEXstdItem 2 5 2 4" xfId="61543"/>
    <cellStyle name="SAPBEXstdItem 2 5 2 5" xfId="61544"/>
    <cellStyle name="SAPBEXstdItem 2 5 2 6" xfId="61545"/>
    <cellStyle name="SAPBEXstdItem 2 5 2 7" xfId="61546"/>
    <cellStyle name="SAPBEXstdItem 2 5 2 8" xfId="61547"/>
    <cellStyle name="SAPBEXstdItem 2 5 2 9" xfId="61548"/>
    <cellStyle name="SAPBEXstdItem 2 5 20" xfId="61549"/>
    <cellStyle name="SAPBEXstdItem 2 5 21" xfId="61550"/>
    <cellStyle name="SAPBEXstdItem 2 5 22" xfId="61551"/>
    <cellStyle name="SAPBEXstdItem 2 5 23" xfId="61552"/>
    <cellStyle name="SAPBEXstdItem 2 5 24" xfId="61553"/>
    <cellStyle name="SAPBEXstdItem 2 5 25" xfId="61554"/>
    <cellStyle name="SAPBEXstdItem 2 5 26" xfId="61555"/>
    <cellStyle name="SAPBEXstdItem 2 5 27" xfId="61556"/>
    <cellStyle name="SAPBEXstdItem 2 5 28" xfId="61557"/>
    <cellStyle name="SAPBEXstdItem 2 5 29" xfId="61558"/>
    <cellStyle name="SAPBEXstdItem 2 5 3" xfId="61559"/>
    <cellStyle name="SAPBEXstdItem 2 5 30" xfId="61560"/>
    <cellStyle name="SAPBEXstdItem 2 5 4" xfId="61561"/>
    <cellStyle name="SAPBEXstdItem 2 5 5" xfId="61562"/>
    <cellStyle name="SAPBEXstdItem 2 5 6" xfId="61563"/>
    <cellStyle name="SAPBEXstdItem 2 5 7" xfId="61564"/>
    <cellStyle name="SAPBEXstdItem 2 5 8" xfId="61565"/>
    <cellStyle name="SAPBEXstdItem 2 5 9" xfId="61566"/>
    <cellStyle name="SAPBEXstdItem 2 6" xfId="61567"/>
    <cellStyle name="SAPBEXstdItem 2 6 10" xfId="61568"/>
    <cellStyle name="SAPBEXstdItem 2 6 11" xfId="61569"/>
    <cellStyle name="SAPBEXstdItem 2 6 12" xfId="61570"/>
    <cellStyle name="SAPBEXstdItem 2 6 13" xfId="61571"/>
    <cellStyle name="SAPBEXstdItem 2 6 14" xfId="61572"/>
    <cellStyle name="SAPBEXstdItem 2 6 15" xfId="61573"/>
    <cellStyle name="SAPBEXstdItem 2 6 16" xfId="61574"/>
    <cellStyle name="SAPBEXstdItem 2 6 17" xfId="61575"/>
    <cellStyle name="SAPBEXstdItem 2 6 18" xfId="61576"/>
    <cellStyle name="SAPBEXstdItem 2 6 19" xfId="61577"/>
    <cellStyle name="SAPBEXstdItem 2 6 2" xfId="61578"/>
    <cellStyle name="SAPBEXstdItem 2 6 2 10" xfId="61579"/>
    <cellStyle name="SAPBEXstdItem 2 6 2 11" xfId="61580"/>
    <cellStyle name="SAPBEXstdItem 2 6 2 12" xfId="61581"/>
    <cellStyle name="SAPBEXstdItem 2 6 2 13" xfId="61582"/>
    <cellStyle name="SAPBEXstdItem 2 6 2 14" xfId="61583"/>
    <cellStyle name="SAPBEXstdItem 2 6 2 15" xfId="61584"/>
    <cellStyle name="SAPBEXstdItem 2 6 2 16" xfId="61585"/>
    <cellStyle name="SAPBEXstdItem 2 6 2 17" xfId="61586"/>
    <cellStyle name="SAPBEXstdItem 2 6 2 18" xfId="61587"/>
    <cellStyle name="SAPBEXstdItem 2 6 2 19" xfId="61588"/>
    <cellStyle name="SAPBEXstdItem 2 6 2 2" xfId="61589"/>
    <cellStyle name="SAPBEXstdItem 2 6 2 20" xfId="61590"/>
    <cellStyle name="SAPBEXstdItem 2 6 2 21" xfId="61591"/>
    <cellStyle name="SAPBEXstdItem 2 6 2 22" xfId="61592"/>
    <cellStyle name="SAPBEXstdItem 2 6 2 23" xfId="61593"/>
    <cellStyle name="SAPBEXstdItem 2 6 2 24" xfId="61594"/>
    <cellStyle name="SAPBEXstdItem 2 6 2 25" xfId="61595"/>
    <cellStyle name="SAPBEXstdItem 2 6 2 26" xfId="61596"/>
    <cellStyle name="SAPBEXstdItem 2 6 2 27" xfId="61597"/>
    <cellStyle name="SAPBEXstdItem 2 6 2 28" xfId="61598"/>
    <cellStyle name="SAPBEXstdItem 2 6 2 29" xfId="61599"/>
    <cellStyle name="SAPBEXstdItem 2 6 2 3" xfId="61600"/>
    <cellStyle name="SAPBEXstdItem 2 6 2 4" xfId="61601"/>
    <cellStyle name="SAPBEXstdItem 2 6 2 5" xfId="61602"/>
    <cellStyle name="SAPBEXstdItem 2 6 2 6" xfId="61603"/>
    <cellStyle name="SAPBEXstdItem 2 6 2 7" xfId="61604"/>
    <cellStyle name="SAPBEXstdItem 2 6 2 8" xfId="61605"/>
    <cellStyle name="SAPBEXstdItem 2 6 2 9" xfId="61606"/>
    <cellStyle name="SAPBEXstdItem 2 6 20" xfId="61607"/>
    <cellStyle name="SAPBEXstdItem 2 6 21" xfId="61608"/>
    <cellStyle name="SAPBEXstdItem 2 6 22" xfId="61609"/>
    <cellStyle name="SAPBEXstdItem 2 6 23" xfId="61610"/>
    <cellStyle name="SAPBEXstdItem 2 6 24" xfId="61611"/>
    <cellStyle name="SAPBEXstdItem 2 6 25" xfId="61612"/>
    <cellStyle name="SAPBEXstdItem 2 6 26" xfId="61613"/>
    <cellStyle name="SAPBEXstdItem 2 6 27" xfId="61614"/>
    <cellStyle name="SAPBEXstdItem 2 6 28" xfId="61615"/>
    <cellStyle name="SAPBEXstdItem 2 6 29" xfId="61616"/>
    <cellStyle name="SAPBEXstdItem 2 6 3" xfId="61617"/>
    <cellStyle name="SAPBEXstdItem 2 6 30" xfId="61618"/>
    <cellStyle name="SAPBEXstdItem 2 6 4" xfId="61619"/>
    <cellStyle name="SAPBEXstdItem 2 6 5" xfId="61620"/>
    <cellStyle name="SAPBEXstdItem 2 6 6" xfId="61621"/>
    <cellStyle name="SAPBEXstdItem 2 6 7" xfId="61622"/>
    <cellStyle name="SAPBEXstdItem 2 6 8" xfId="61623"/>
    <cellStyle name="SAPBEXstdItem 2 6 9" xfId="61624"/>
    <cellStyle name="SAPBEXstdItem 2 7" xfId="61625"/>
    <cellStyle name="SAPBEXstdItem 2 7 10" xfId="61626"/>
    <cellStyle name="SAPBEXstdItem 2 7 11" xfId="61627"/>
    <cellStyle name="SAPBEXstdItem 2 7 12" xfId="61628"/>
    <cellStyle name="SAPBEXstdItem 2 7 13" xfId="61629"/>
    <cellStyle name="SAPBEXstdItem 2 7 14" xfId="61630"/>
    <cellStyle name="SAPBEXstdItem 2 7 15" xfId="61631"/>
    <cellStyle name="SAPBEXstdItem 2 7 16" xfId="61632"/>
    <cellStyle name="SAPBEXstdItem 2 7 17" xfId="61633"/>
    <cellStyle name="SAPBEXstdItem 2 7 18" xfId="61634"/>
    <cellStyle name="SAPBEXstdItem 2 7 19" xfId="61635"/>
    <cellStyle name="SAPBEXstdItem 2 7 2" xfId="61636"/>
    <cellStyle name="SAPBEXstdItem 2 7 2 10" xfId="61637"/>
    <cellStyle name="SAPBEXstdItem 2 7 2 11" xfId="61638"/>
    <cellStyle name="SAPBEXstdItem 2 7 2 12" xfId="61639"/>
    <cellStyle name="SAPBEXstdItem 2 7 2 13" xfId="61640"/>
    <cellStyle name="SAPBEXstdItem 2 7 2 14" xfId="61641"/>
    <cellStyle name="SAPBEXstdItem 2 7 2 15" xfId="61642"/>
    <cellStyle name="SAPBEXstdItem 2 7 2 16" xfId="61643"/>
    <cellStyle name="SAPBEXstdItem 2 7 2 17" xfId="61644"/>
    <cellStyle name="SAPBEXstdItem 2 7 2 18" xfId="61645"/>
    <cellStyle name="SAPBEXstdItem 2 7 2 19" xfId="61646"/>
    <cellStyle name="SAPBEXstdItem 2 7 2 2" xfId="61647"/>
    <cellStyle name="SAPBEXstdItem 2 7 2 20" xfId="61648"/>
    <cellStyle name="SAPBEXstdItem 2 7 2 21" xfId="61649"/>
    <cellStyle name="SAPBEXstdItem 2 7 2 22" xfId="61650"/>
    <cellStyle name="SAPBEXstdItem 2 7 2 23" xfId="61651"/>
    <cellStyle name="SAPBEXstdItem 2 7 2 24" xfId="61652"/>
    <cellStyle name="SAPBEXstdItem 2 7 2 25" xfId="61653"/>
    <cellStyle name="SAPBEXstdItem 2 7 2 26" xfId="61654"/>
    <cellStyle name="SAPBEXstdItem 2 7 2 27" xfId="61655"/>
    <cellStyle name="SAPBEXstdItem 2 7 2 28" xfId="61656"/>
    <cellStyle name="SAPBEXstdItem 2 7 2 29" xfId="61657"/>
    <cellStyle name="SAPBEXstdItem 2 7 2 3" xfId="61658"/>
    <cellStyle name="SAPBEXstdItem 2 7 2 4" xfId="61659"/>
    <cellStyle name="SAPBEXstdItem 2 7 2 5" xfId="61660"/>
    <cellStyle name="SAPBEXstdItem 2 7 2 6" xfId="61661"/>
    <cellStyle name="SAPBEXstdItem 2 7 2 7" xfId="61662"/>
    <cellStyle name="SAPBEXstdItem 2 7 2 8" xfId="61663"/>
    <cellStyle name="SAPBEXstdItem 2 7 2 9" xfId="61664"/>
    <cellStyle name="SAPBEXstdItem 2 7 20" xfId="61665"/>
    <cellStyle name="SAPBEXstdItem 2 7 21" xfId="61666"/>
    <cellStyle name="SAPBEXstdItem 2 7 22" xfId="61667"/>
    <cellStyle name="SAPBEXstdItem 2 7 23" xfId="61668"/>
    <cellStyle name="SAPBEXstdItem 2 7 24" xfId="61669"/>
    <cellStyle name="SAPBEXstdItem 2 7 25" xfId="61670"/>
    <cellStyle name="SAPBEXstdItem 2 7 26" xfId="61671"/>
    <cellStyle name="SAPBEXstdItem 2 7 27" xfId="61672"/>
    <cellStyle name="SAPBEXstdItem 2 7 28" xfId="61673"/>
    <cellStyle name="SAPBEXstdItem 2 7 29" xfId="61674"/>
    <cellStyle name="SAPBEXstdItem 2 7 3" xfId="61675"/>
    <cellStyle name="SAPBEXstdItem 2 7 30" xfId="61676"/>
    <cellStyle name="SAPBEXstdItem 2 7 4" xfId="61677"/>
    <cellStyle name="SAPBEXstdItem 2 7 5" xfId="61678"/>
    <cellStyle name="SAPBEXstdItem 2 7 6" xfId="61679"/>
    <cellStyle name="SAPBEXstdItem 2 7 7" xfId="61680"/>
    <cellStyle name="SAPBEXstdItem 2 7 8" xfId="61681"/>
    <cellStyle name="SAPBEXstdItem 2 7 9" xfId="61682"/>
    <cellStyle name="SAPBEXstdItem 2 8" xfId="61683"/>
    <cellStyle name="SAPBEXstdItem 2 8 10" xfId="61684"/>
    <cellStyle name="SAPBEXstdItem 2 8 11" xfId="61685"/>
    <cellStyle name="SAPBEXstdItem 2 8 12" xfId="61686"/>
    <cellStyle name="SAPBEXstdItem 2 8 13" xfId="61687"/>
    <cellStyle name="SAPBEXstdItem 2 8 14" xfId="61688"/>
    <cellStyle name="SAPBEXstdItem 2 8 15" xfId="61689"/>
    <cellStyle name="SAPBEXstdItem 2 8 16" xfId="61690"/>
    <cellStyle name="SAPBEXstdItem 2 8 17" xfId="61691"/>
    <cellStyle name="SAPBEXstdItem 2 8 18" xfId="61692"/>
    <cellStyle name="SAPBEXstdItem 2 8 19" xfId="61693"/>
    <cellStyle name="SAPBEXstdItem 2 8 2" xfId="61694"/>
    <cellStyle name="SAPBEXstdItem 2 8 2 10" xfId="61695"/>
    <cellStyle name="SAPBEXstdItem 2 8 2 11" xfId="61696"/>
    <cellStyle name="SAPBEXstdItem 2 8 2 12" xfId="61697"/>
    <cellStyle name="SAPBEXstdItem 2 8 2 13" xfId="61698"/>
    <cellStyle name="SAPBEXstdItem 2 8 2 14" xfId="61699"/>
    <cellStyle name="SAPBEXstdItem 2 8 2 15" xfId="61700"/>
    <cellStyle name="SAPBEXstdItem 2 8 2 16" xfId="61701"/>
    <cellStyle name="SAPBEXstdItem 2 8 2 17" xfId="61702"/>
    <cellStyle name="SAPBEXstdItem 2 8 2 18" xfId="61703"/>
    <cellStyle name="SAPBEXstdItem 2 8 2 19" xfId="61704"/>
    <cellStyle name="SAPBEXstdItem 2 8 2 2" xfId="61705"/>
    <cellStyle name="SAPBEXstdItem 2 8 2 20" xfId="61706"/>
    <cellStyle name="SAPBEXstdItem 2 8 2 21" xfId="61707"/>
    <cellStyle name="SAPBEXstdItem 2 8 2 22" xfId="61708"/>
    <cellStyle name="SAPBEXstdItem 2 8 2 23" xfId="61709"/>
    <cellStyle name="SAPBEXstdItem 2 8 2 24" xfId="61710"/>
    <cellStyle name="SAPBEXstdItem 2 8 2 25" xfId="61711"/>
    <cellStyle name="SAPBEXstdItem 2 8 2 26" xfId="61712"/>
    <cellStyle name="SAPBEXstdItem 2 8 2 27" xfId="61713"/>
    <cellStyle name="SAPBEXstdItem 2 8 2 28" xfId="61714"/>
    <cellStyle name="SAPBEXstdItem 2 8 2 29" xfId="61715"/>
    <cellStyle name="SAPBEXstdItem 2 8 2 3" xfId="61716"/>
    <cellStyle name="SAPBEXstdItem 2 8 2 4" xfId="61717"/>
    <cellStyle name="SAPBEXstdItem 2 8 2 5" xfId="61718"/>
    <cellStyle name="SAPBEXstdItem 2 8 2 6" xfId="61719"/>
    <cellStyle name="SAPBEXstdItem 2 8 2 7" xfId="61720"/>
    <cellStyle name="SAPBEXstdItem 2 8 2 8" xfId="61721"/>
    <cellStyle name="SAPBEXstdItem 2 8 2 9" xfId="61722"/>
    <cellStyle name="SAPBEXstdItem 2 8 20" xfId="61723"/>
    <cellStyle name="SAPBEXstdItem 2 8 21" xfId="61724"/>
    <cellStyle name="SAPBEXstdItem 2 8 22" xfId="61725"/>
    <cellStyle name="SAPBEXstdItem 2 8 23" xfId="61726"/>
    <cellStyle name="SAPBEXstdItem 2 8 24" xfId="61727"/>
    <cellStyle name="SAPBEXstdItem 2 8 25" xfId="61728"/>
    <cellStyle name="SAPBEXstdItem 2 8 26" xfId="61729"/>
    <cellStyle name="SAPBEXstdItem 2 8 27" xfId="61730"/>
    <cellStyle name="SAPBEXstdItem 2 8 28" xfId="61731"/>
    <cellStyle name="SAPBEXstdItem 2 8 29" xfId="61732"/>
    <cellStyle name="SAPBEXstdItem 2 8 3" xfId="61733"/>
    <cellStyle name="SAPBEXstdItem 2 8 30" xfId="61734"/>
    <cellStyle name="SAPBEXstdItem 2 8 4" xfId="61735"/>
    <cellStyle name="SAPBEXstdItem 2 8 5" xfId="61736"/>
    <cellStyle name="SAPBEXstdItem 2 8 6" xfId="61737"/>
    <cellStyle name="SAPBEXstdItem 2 8 7" xfId="61738"/>
    <cellStyle name="SAPBEXstdItem 2 8 8" xfId="61739"/>
    <cellStyle name="SAPBEXstdItem 2 8 9" xfId="61740"/>
    <cellStyle name="SAPBEXstdItem 2 9" xfId="61741"/>
    <cellStyle name="SAPBEXstdItem 2 9 10" xfId="61742"/>
    <cellStyle name="SAPBEXstdItem 2 9 11" xfId="61743"/>
    <cellStyle name="SAPBEXstdItem 2 9 12" xfId="61744"/>
    <cellStyle name="SAPBEXstdItem 2 9 13" xfId="61745"/>
    <cellStyle name="SAPBEXstdItem 2 9 14" xfId="61746"/>
    <cellStyle name="SAPBEXstdItem 2 9 15" xfId="61747"/>
    <cellStyle name="SAPBEXstdItem 2 9 16" xfId="61748"/>
    <cellStyle name="SAPBEXstdItem 2 9 17" xfId="61749"/>
    <cellStyle name="SAPBEXstdItem 2 9 18" xfId="61750"/>
    <cellStyle name="SAPBEXstdItem 2 9 19" xfId="61751"/>
    <cellStyle name="SAPBEXstdItem 2 9 2" xfId="61752"/>
    <cellStyle name="SAPBEXstdItem 2 9 2 10" xfId="61753"/>
    <cellStyle name="SAPBEXstdItem 2 9 2 11" xfId="61754"/>
    <cellStyle name="SAPBEXstdItem 2 9 2 12" xfId="61755"/>
    <cellStyle name="SAPBEXstdItem 2 9 2 13" xfId="61756"/>
    <cellStyle name="SAPBEXstdItem 2 9 2 14" xfId="61757"/>
    <cellStyle name="SAPBEXstdItem 2 9 2 15" xfId="61758"/>
    <cellStyle name="SAPBEXstdItem 2 9 2 16" xfId="61759"/>
    <cellStyle name="SAPBEXstdItem 2 9 2 17" xfId="61760"/>
    <cellStyle name="SAPBEXstdItem 2 9 2 18" xfId="61761"/>
    <cellStyle name="SAPBEXstdItem 2 9 2 19" xfId="61762"/>
    <cellStyle name="SAPBEXstdItem 2 9 2 2" xfId="61763"/>
    <cellStyle name="SAPBEXstdItem 2 9 2 20" xfId="61764"/>
    <cellStyle name="SAPBEXstdItem 2 9 2 21" xfId="61765"/>
    <cellStyle name="SAPBEXstdItem 2 9 2 22" xfId="61766"/>
    <cellStyle name="SAPBEXstdItem 2 9 2 23" xfId="61767"/>
    <cellStyle name="SAPBEXstdItem 2 9 2 24" xfId="61768"/>
    <cellStyle name="SAPBEXstdItem 2 9 2 25" xfId="61769"/>
    <cellStyle name="SAPBEXstdItem 2 9 2 26" xfId="61770"/>
    <cellStyle name="SAPBEXstdItem 2 9 2 27" xfId="61771"/>
    <cellStyle name="SAPBEXstdItem 2 9 2 28" xfId="61772"/>
    <cellStyle name="SAPBEXstdItem 2 9 2 29" xfId="61773"/>
    <cellStyle name="SAPBEXstdItem 2 9 2 3" xfId="61774"/>
    <cellStyle name="SAPBEXstdItem 2 9 2 4" xfId="61775"/>
    <cellStyle name="SAPBEXstdItem 2 9 2 5" xfId="61776"/>
    <cellStyle name="SAPBEXstdItem 2 9 2 6" xfId="61777"/>
    <cellStyle name="SAPBEXstdItem 2 9 2 7" xfId="61778"/>
    <cellStyle name="SAPBEXstdItem 2 9 2 8" xfId="61779"/>
    <cellStyle name="SAPBEXstdItem 2 9 2 9" xfId="61780"/>
    <cellStyle name="SAPBEXstdItem 2 9 20" xfId="61781"/>
    <cellStyle name="SAPBEXstdItem 2 9 21" xfId="61782"/>
    <cellStyle name="SAPBEXstdItem 2 9 22" xfId="61783"/>
    <cellStyle name="SAPBEXstdItem 2 9 23" xfId="61784"/>
    <cellStyle name="SAPBEXstdItem 2 9 24" xfId="61785"/>
    <cellStyle name="SAPBEXstdItem 2 9 25" xfId="61786"/>
    <cellStyle name="SAPBEXstdItem 2 9 26" xfId="61787"/>
    <cellStyle name="SAPBEXstdItem 2 9 27" xfId="61788"/>
    <cellStyle name="SAPBEXstdItem 2 9 28" xfId="61789"/>
    <cellStyle name="SAPBEXstdItem 2 9 29" xfId="61790"/>
    <cellStyle name="SAPBEXstdItem 2 9 3" xfId="61791"/>
    <cellStyle name="SAPBEXstdItem 2 9 30" xfId="61792"/>
    <cellStyle name="SAPBEXstdItem 2 9 4" xfId="61793"/>
    <cellStyle name="SAPBEXstdItem 2 9 5" xfId="61794"/>
    <cellStyle name="SAPBEXstdItem 2 9 6" xfId="61795"/>
    <cellStyle name="SAPBEXstdItem 2 9 7" xfId="61796"/>
    <cellStyle name="SAPBEXstdItem 2 9 8" xfId="61797"/>
    <cellStyle name="SAPBEXstdItem 2 9 9" xfId="61798"/>
    <cellStyle name="SAPBEXstdItem 3" xfId="61799"/>
    <cellStyle name="SAPBEXstdItem 4" xfId="61800"/>
    <cellStyle name="SAPBEXstdItem 4 2" xfId="61801"/>
    <cellStyle name="SAPBEXstdItem 5" xfId="61802"/>
    <cellStyle name="SAPBEXstdItem_Book1" xfId="61803"/>
    <cellStyle name="SAPBEXstdItemX" xfId="61804"/>
    <cellStyle name="SAPBEXstdItemX 10" xfId="61805"/>
    <cellStyle name="SAPBEXstdItemX 10 10" xfId="61806"/>
    <cellStyle name="SAPBEXstdItemX 10 11" xfId="61807"/>
    <cellStyle name="SAPBEXstdItemX 10 12" xfId="61808"/>
    <cellStyle name="SAPBEXstdItemX 10 13" xfId="61809"/>
    <cellStyle name="SAPBEXstdItemX 10 14" xfId="61810"/>
    <cellStyle name="SAPBEXstdItemX 10 15" xfId="61811"/>
    <cellStyle name="SAPBEXstdItemX 10 16" xfId="61812"/>
    <cellStyle name="SAPBEXstdItemX 10 17" xfId="61813"/>
    <cellStyle name="SAPBEXstdItemX 10 18" xfId="61814"/>
    <cellStyle name="SAPBEXstdItemX 10 19" xfId="61815"/>
    <cellStyle name="SAPBEXstdItemX 10 2" xfId="61816"/>
    <cellStyle name="SAPBEXstdItemX 10 2 10" xfId="61817"/>
    <cellStyle name="SAPBEXstdItemX 10 2 11" xfId="61818"/>
    <cellStyle name="SAPBEXstdItemX 10 2 12" xfId="61819"/>
    <cellStyle name="SAPBEXstdItemX 10 2 13" xfId="61820"/>
    <cellStyle name="SAPBEXstdItemX 10 2 14" xfId="61821"/>
    <cellStyle name="SAPBEXstdItemX 10 2 15" xfId="61822"/>
    <cellStyle name="SAPBEXstdItemX 10 2 16" xfId="61823"/>
    <cellStyle name="SAPBEXstdItemX 10 2 17" xfId="61824"/>
    <cellStyle name="SAPBEXstdItemX 10 2 18" xfId="61825"/>
    <cellStyle name="SAPBEXstdItemX 10 2 19" xfId="61826"/>
    <cellStyle name="SAPBEXstdItemX 10 2 2" xfId="61827"/>
    <cellStyle name="SAPBEXstdItemX 10 2 20" xfId="61828"/>
    <cellStyle name="SAPBEXstdItemX 10 2 21" xfId="61829"/>
    <cellStyle name="SAPBEXstdItemX 10 2 22" xfId="61830"/>
    <cellStyle name="SAPBEXstdItemX 10 2 23" xfId="61831"/>
    <cellStyle name="SAPBEXstdItemX 10 2 24" xfId="61832"/>
    <cellStyle name="SAPBEXstdItemX 10 2 25" xfId="61833"/>
    <cellStyle name="SAPBEXstdItemX 10 2 26" xfId="61834"/>
    <cellStyle name="SAPBEXstdItemX 10 2 27" xfId="61835"/>
    <cellStyle name="SAPBEXstdItemX 10 2 28" xfId="61836"/>
    <cellStyle name="SAPBEXstdItemX 10 2 29" xfId="61837"/>
    <cellStyle name="SAPBEXstdItemX 10 2 3" xfId="61838"/>
    <cellStyle name="SAPBEXstdItemX 10 2 4" xfId="61839"/>
    <cellStyle name="SAPBEXstdItemX 10 2 5" xfId="61840"/>
    <cellStyle name="SAPBEXstdItemX 10 2 6" xfId="61841"/>
    <cellStyle name="SAPBEXstdItemX 10 2 7" xfId="61842"/>
    <cellStyle name="SAPBEXstdItemX 10 2 8" xfId="61843"/>
    <cellStyle name="SAPBEXstdItemX 10 2 9" xfId="61844"/>
    <cellStyle name="SAPBEXstdItemX 10 20" xfId="61845"/>
    <cellStyle name="SAPBEXstdItemX 10 21" xfId="61846"/>
    <cellStyle name="SAPBEXstdItemX 10 22" xfId="61847"/>
    <cellStyle name="SAPBEXstdItemX 10 23" xfId="61848"/>
    <cellStyle name="SAPBEXstdItemX 10 24" xfId="61849"/>
    <cellStyle name="SAPBEXstdItemX 10 25" xfId="61850"/>
    <cellStyle name="SAPBEXstdItemX 10 26" xfId="61851"/>
    <cellStyle name="SAPBEXstdItemX 10 27" xfId="61852"/>
    <cellStyle name="SAPBEXstdItemX 10 28" xfId="61853"/>
    <cellStyle name="SAPBEXstdItemX 10 29" xfId="61854"/>
    <cellStyle name="SAPBEXstdItemX 10 3" xfId="61855"/>
    <cellStyle name="SAPBEXstdItemX 10 30" xfId="61856"/>
    <cellStyle name="SAPBEXstdItemX 10 4" xfId="61857"/>
    <cellStyle name="SAPBEXstdItemX 10 5" xfId="61858"/>
    <cellStyle name="SAPBEXstdItemX 10 6" xfId="61859"/>
    <cellStyle name="SAPBEXstdItemX 10 7" xfId="61860"/>
    <cellStyle name="SAPBEXstdItemX 10 8" xfId="61861"/>
    <cellStyle name="SAPBEXstdItemX 10 9" xfId="61862"/>
    <cellStyle name="SAPBEXstdItemX 11" xfId="61863"/>
    <cellStyle name="SAPBEXstdItemX 11 10" xfId="61864"/>
    <cellStyle name="SAPBEXstdItemX 11 11" xfId="61865"/>
    <cellStyle name="SAPBEXstdItemX 11 12" xfId="61866"/>
    <cellStyle name="SAPBEXstdItemX 11 13" xfId="61867"/>
    <cellStyle name="SAPBEXstdItemX 11 14" xfId="61868"/>
    <cellStyle name="SAPBEXstdItemX 11 15" xfId="61869"/>
    <cellStyle name="SAPBEXstdItemX 11 16" xfId="61870"/>
    <cellStyle name="SAPBEXstdItemX 11 17" xfId="61871"/>
    <cellStyle name="SAPBEXstdItemX 11 18" xfId="61872"/>
    <cellStyle name="SAPBEXstdItemX 11 19" xfId="61873"/>
    <cellStyle name="SAPBEXstdItemX 11 2" xfId="61874"/>
    <cellStyle name="SAPBEXstdItemX 11 2 10" xfId="61875"/>
    <cellStyle name="SAPBEXstdItemX 11 2 11" xfId="61876"/>
    <cellStyle name="SAPBEXstdItemX 11 2 12" xfId="61877"/>
    <cellStyle name="SAPBEXstdItemX 11 2 13" xfId="61878"/>
    <cellStyle name="SAPBEXstdItemX 11 2 14" xfId="61879"/>
    <cellStyle name="SAPBEXstdItemX 11 2 15" xfId="61880"/>
    <cellStyle name="SAPBEXstdItemX 11 2 16" xfId="61881"/>
    <cellStyle name="SAPBEXstdItemX 11 2 17" xfId="61882"/>
    <cellStyle name="SAPBEXstdItemX 11 2 18" xfId="61883"/>
    <cellStyle name="SAPBEXstdItemX 11 2 19" xfId="61884"/>
    <cellStyle name="SAPBEXstdItemX 11 2 2" xfId="61885"/>
    <cellStyle name="SAPBEXstdItemX 11 2 20" xfId="61886"/>
    <cellStyle name="SAPBEXstdItemX 11 2 21" xfId="61887"/>
    <cellStyle name="SAPBEXstdItemX 11 2 22" xfId="61888"/>
    <cellStyle name="SAPBEXstdItemX 11 2 23" xfId="61889"/>
    <cellStyle name="SAPBEXstdItemX 11 2 24" xfId="61890"/>
    <cellStyle name="SAPBEXstdItemX 11 2 25" xfId="61891"/>
    <cellStyle name="SAPBEXstdItemX 11 2 26" xfId="61892"/>
    <cellStyle name="SAPBEXstdItemX 11 2 27" xfId="61893"/>
    <cellStyle name="SAPBEXstdItemX 11 2 28" xfId="61894"/>
    <cellStyle name="SAPBEXstdItemX 11 2 29" xfId="61895"/>
    <cellStyle name="SAPBEXstdItemX 11 2 3" xfId="61896"/>
    <cellStyle name="SAPBEXstdItemX 11 2 4" xfId="61897"/>
    <cellStyle name="SAPBEXstdItemX 11 2 5" xfId="61898"/>
    <cellStyle name="SAPBEXstdItemX 11 2 6" xfId="61899"/>
    <cellStyle name="SAPBEXstdItemX 11 2 7" xfId="61900"/>
    <cellStyle name="SAPBEXstdItemX 11 2 8" xfId="61901"/>
    <cellStyle name="SAPBEXstdItemX 11 2 9" xfId="61902"/>
    <cellStyle name="SAPBEXstdItemX 11 20" xfId="61903"/>
    <cellStyle name="SAPBEXstdItemX 11 21" xfId="61904"/>
    <cellStyle name="SAPBEXstdItemX 11 22" xfId="61905"/>
    <cellStyle name="SAPBEXstdItemX 11 23" xfId="61906"/>
    <cellStyle name="SAPBEXstdItemX 11 24" xfId="61907"/>
    <cellStyle name="SAPBEXstdItemX 11 25" xfId="61908"/>
    <cellStyle name="SAPBEXstdItemX 11 26" xfId="61909"/>
    <cellStyle name="SAPBEXstdItemX 11 27" xfId="61910"/>
    <cellStyle name="SAPBEXstdItemX 11 28" xfId="61911"/>
    <cellStyle name="SAPBEXstdItemX 11 29" xfId="61912"/>
    <cellStyle name="SAPBEXstdItemX 11 3" xfId="61913"/>
    <cellStyle name="SAPBEXstdItemX 11 30" xfId="61914"/>
    <cellStyle name="SAPBEXstdItemX 11 4" xfId="61915"/>
    <cellStyle name="SAPBEXstdItemX 11 5" xfId="61916"/>
    <cellStyle name="SAPBEXstdItemX 11 6" xfId="61917"/>
    <cellStyle name="SAPBEXstdItemX 11 7" xfId="61918"/>
    <cellStyle name="SAPBEXstdItemX 11 8" xfId="61919"/>
    <cellStyle name="SAPBEXstdItemX 11 9" xfId="61920"/>
    <cellStyle name="SAPBEXstdItemX 12" xfId="61921"/>
    <cellStyle name="SAPBEXstdItemX 12 10" xfId="61922"/>
    <cellStyle name="SAPBEXstdItemX 12 11" xfId="61923"/>
    <cellStyle name="SAPBEXstdItemX 12 12" xfId="61924"/>
    <cellStyle name="SAPBEXstdItemX 12 13" xfId="61925"/>
    <cellStyle name="SAPBEXstdItemX 12 14" xfId="61926"/>
    <cellStyle name="SAPBEXstdItemX 12 15" xfId="61927"/>
    <cellStyle name="SAPBEXstdItemX 12 16" xfId="61928"/>
    <cellStyle name="SAPBEXstdItemX 12 17" xfId="61929"/>
    <cellStyle name="SAPBEXstdItemX 12 18" xfId="61930"/>
    <cellStyle name="SAPBEXstdItemX 12 19" xfId="61931"/>
    <cellStyle name="SAPBEXstdItemX 12 2" xfId="61932"/>
    <cellStyle name="SAPBEXstdItemX 12 2 10" xfId="61933"/>
    <cellStyle name="SAPBEXstdItemX 12 2 11" xfId="61934"/>
    <cellStyle name="SAPBEXstdItemX 12 2 12" xfId="61935"/>
    <cellStyle name="SAPBEXstdItemX 12 2 13" xfId="61936"/>
    <cellStyle name="SAPBEXstdItemX 12 2 14" xfId="61937"/>
    <cellStyle name="SAPBEXstdItemX 12 2 15" xfId="61938"/>
    <cellStyle name="SAPBEXstdItemX 12 2 16" xfId="61939"/>
    <cellStyle name="SAPBEXstdItemX 12 2 17" xfId="61940"/>
    <cellStyle name="SAPBEXstdItemX 12 2 18" xfId="61941"/>
    <cellStyle name="SAPBEXstdItemX 12 2 19" xfId="61942"/>
    <cellStyle name="SAPBEXstdItemX 12 2 2" xfId="61943"/>
    <cellStyle name="SAPBEXstdItemX 12 2 20" xfId="61944"/>
    <cellStyle name="SAPBEXstdItemX 12 2 21" xfId="61945"/>
    <cellStyle name="SAPBEXstdItemX 12 2 22" xfId="61946"/>
    <cellStyle name="SAPBEXstdItemX 12 2 23" xfId="61947"/>
    <cellStyle name="SAPBEXstdItemX 12 2 24" xfId="61948"/>
    <cellStyle name="SAPBEXstdItemX 12 2 25" xfId="61949"/>
    <cellStyle name="SAPBEXstdItemX 12 2 26" xfId="61950"/>
    <cellStyle name="SAPBEXstdItemX 12 2 27" xfId="61951"/>
    <cellStyle name="SAPBEXstdItemX 12 2 28" xfId="61952"/>
    <cellStyle name="SAPBEXstdItemX 12 2 29" xfId="61953"/>
    <cellStyle name="SAPBEXstdItemX 12 2 3" xfId="61954"/>
    <cellStyle name="SAPBEXstdItemX 12 2 4" xfId="61955"/>
    <cellStyle name="SAPBEXstdItemX 12 2 5" xfId="61956"/>
    <cellStyle name="SAPBEXstdItemX 12 2 6" xfId="61957"/>
    <cellStyle name="SAPBEXstdItemX 12 2 7" xfId="61958"/>
    <cellStyle name="SAPBEXstdItemX 12 2 8" xfId="61959"/>
    <cellStyle name="SAPBEXstdItemX 12 2 9" xfId="61960"/>
    <cellStyle name="SAPBEXstdItemX 12 20" xfId="61961"/>
    <cellStyle name="SAPBEXstdItemX 12 21" xfId="61962"/>
    <cellStyle name="SAPBEXstdItemX 12 22" xfId="61963"/>
    <cellStyle name="SAPBEXstdItemX 12 23" xfId="61964"/>
    <cellStyle name="SAPBEXstdItemX 12 24" xfId="61965"/>
    <cellStyle name="SAPBEXstdItemX 12 25" xfId="61966"/>
    <cellStyle name="SAPBEXstdItemX 12 26" xfId="61967"/>
    <cellStyle name="SAPBEXstdItemX 12 27" xfId="61968"/>
    <cellStyle name="SAPBEXstdItemX 12 28" xfId="61969"/>
    <cellStyle name="SAPBEXstdItemX 12 29" xfId="61970"/>
    <cellStyle name="SAPBEXstdItemX 12 3" xfId="61971"/>
    <cellStyle name="SAPBEXstdItemX 12 30" xfId="61972"/>
    <cellStyle name="SAPBEXstdItemX 12 4" xfId="61973"/>
    <cellStyle name="SAPBEXstdItemX 12 5" xfId="61974"/>
    <cellStyle name="SAPBEXstdItemX 12 6" xfId="61975"/>
    <cellStyle name="SAPBEXstdItemX 12 7" xfId="61976"/>
    <cellStyle name="SAPBEXstdItemX 12 8" xfId="61977"/>
    <cellStyle name="SAPBEXstdItemX 12 9" xfId="61978"/>
    <cellStyle name="SAPBEXstdItemX 13" xfId="61979"/>
    <cellStyle name="SAPBEXstdItemX 13 10" xfId="61980"/>
    <cellStyle name="SAPBEXstdItemX 13 11" xfId="61981"/>
    <cellStyle name="SAPBEXstdItemX 13 12" xfId="61982"/>
    <cellStyle name="SAPBEXstdItemX 13 13" xfId="61983"/>
    <cellStyle name="SAPBEXstdItemX 13 14" xfId="61984"/>
    <cellStyle name="SAPBEXstdItemX 13 15" xfId="61985"/>
    <cellStyle name="SAPBEXstdItemX 13 16" xfId="61986"/>
    <cellStyle name="SAPBEXstdItemX 13 17" xfId="61987"/>
    <cellStyle name="SAPBEXstdItemX 13 18" xfId="61988"/>
    <cellStyle name="SAPBEXstdItemX 13 19" xfId="61989"/>
    <cellStyle name="SAPBEXstdItemX 13 2" xfId="61990"/>
    <cellStyle name="SAPBEXstdItemX 13 2 10" xfId="61991"/>
    <cellStyle name="SAPBEXstdItemX 13 2 11" xfId="61992"/>
    <cellStyle name="SAPBEXstdItemX 13 2 12" xfId="61993"/>
    <cellStyle name="SAPBEXstdItemX 13 2 13" xfId="61994"/>
    <cellStyle name="SAPBEXstdItemX 13 2 14" xfId="61995"/>
    <cellStyle name="SAPBEXstdItemX 13 2 15" xfId="61996"/>
    <cellStyle name="SAPBEXstdItemX 13 2 16" xfId="61997"/>
    <cellStyle name="SAPBEXstdItemX 13 2 17" xfId="61998"/>
    <cellStyle name="SAPBEXstdItemX 13 2 18" xfId="61999"/>
    <cellStyle name="SAPBEXstdItemX 13 2 19" xfId="62000"/>
    <cellStyle name="SAPBEXstdItemX 13 2 2" xfId="62001"/>
    <cellStyle name="SAPBEXstdItemX 13 2 20" xfId="62002"/>
    <cellStyle name="SAPBEXstdItemX 13 2 21" xfId="62003"/>
    <cellStyle name="SAPBEXstdItemX 13 2 22" xfId="62004"/>
    <cellStyle name="SAPBEXstdItemX 13 2 23" xfId="62005"/>
    <cellStyle name="SAPBEXstdItemX 13 2 24" xfId="62006"/>
    <cellStyle name="SAPBEXstdItemX 13 2 25" xfId="62007"/>
    <cellStyle name="SAPBEXstdItemX 13 2 26" xfId="62008"/>
    <cellStyle name="SAPBEXstdItemX 13 2 27" xfId="62009"/>
    <cellStyle name="SAPBEXstdItemX 13 2 28" xfId="62010"/>
    <cellStyle name="SAPBEXstdItemX 13 2 29" xfId="62011"/>
    <cellStyle name="SAPBEXstdItemX 13 2 3" xfId="62012"/>
    <cellStyle name="SAPBEXstdItemX 13 2 4" xfId="62013"/>
    <cellStyle name="SAPBEXstdItemX 13 2 5" xfId="62014"/>
    <cellStyle name="SAPBEXstdItemX 13 2 6" xfId="62015"/>
    <cellStyle name="SAPBEXstdItemX 13 2 7" xfId="62016"/>
    <cellStyle name="SAPBEXstdItemX 13 2 8" xfId="62017"/>
    <cellStyle name="SAPBEXstdItemX 13 2 9" xfId="62018"/>
    <cellStyle name="SAPBEXstdItemX 13 20" xfId="62019"/>
    <cellStyle name="SAPBEXstdItemX 13 21" xfId="62020"/>
    <cellStyle name="SAPBEXstdItemX 13 22" xfId="62021"/>
    <cellStyle name="SAPBEXstdItemX 13 23" xfId="62022"/>
    <cellStyle name="SAPBEXstdItemX 13 24" xfId="62023"/>
    <cellStyle name="SAPBEXstdItemX 13 25" xfId="62024"/>
    <cellStyle name="SAPBEXstdItemX 13 26" xfId="62025"/>
    <cellStyle name="SAPBEXstdItemX 13 27" xfId="62026"/>
    <cellStyle name="SAPBEXstdItemX 13 28" xfId="62027"/>
    <cellStyle name="SAPBEXstdItemX 13 29" xfId="62028"/>
    <cellStyle name="SAPBEXstdItemX 13 3" xfId="62029"/>
    <cellStyle name="SAPBEXstdItemX 13 30" xfId="62030"/>
    <cellStyle name="SAPBEXstdItemX 13 4" xfId="62031"/>
    <cellStyle name="SAPBEXstdItemX 13 5" xfId="62032"/>
    <cellStyle name="SAPBEXstdItemX 13 6" xfId="62033"/>
    <cellStyle name="SAPBEXstdItemX 13 7" xfId="62034"/>
    <cellStyle name="SAPBEXstdItemX 13 8" xfId="62035"/>
    <cellStyle name="SAPBEXstdItemX 13 9" xfId="62036"/>
    <cellStyle name="SAPBEXstdItemX 14" xfId="62037"/>
    <cellStyle name="SAPBEXstdItemX 14 10" xfId="62038"/>
    <cellStyle name="SAPBEXstdItemX 14 11" xfId="62039"/>
    <cellStyle name="SAPBEXstdItemX 14 12" xfId="62040"/>
    <cellStyle name="SAPBEXstdItemX 14 13" xfId="62041"/>
    <cellStyle name="SAPBEXstdItemX 14 14" xfId="62042"/>
    <cellStyle name="SAPBEXstdItemX 14 15" xfId="62043"/>
    <cellStyle name="SAPBEXstdItemX 14 16" xfId="62044"/>
    <cellStyle name="SAPBEXstdItemX 14 17" xfId="62045"/>
    <cellStyle name="SAPBEXstdItemX 14 18" xfId="62046"/>
    <cellStyle name="SAPBEXstdItemX 14 19" xfId="62047"/>
    <cellStyle name="SAPBEXstdItemX 14 2" xfId="62048"/>
    <cellStyle name="SAPBEXstdItemX 14 2 10" xfId="62049"/>
    <cellStyle name="SAPBEXstdItemX 14 2 11" xfId="62050"/>
    <cellStyle name="SAPBEXstdItemX 14 2 12" xfId="62051"/>
    <cellStyle name="SAPBEXstdItemX 14 2 13" xfId="62052"/>
    <cellStyle name="SAPBEXstdItemX 14 2 14" xfId="62053"/>
    <cellStyle name="SAPBEXstdItemX 14 2 15" xfId="62054"/>
    <cellStyle name="SAPBEXstdItemX 14 2 16" xfId="62055"/>
    <cellStyle name="SAPBEXstdItemX 14 2 17" xfId="62056"/>
    <cellStyle name="SAPBEXstdItemX 14 2 18" xfId="62057"/>
    <cellStyle name="SAPBEXstdItemX 14 2 19" xfId="62058"/>
    <cellStyle name="SAPBEXstdItemX 14 2 2" xfId="62059"/>
    <cellStyle name="SAPBEXstdItemX 14 2 20" xfId="62060"/>
    <cellStyle name="SAPBEXstdItemX 14 2 21" xfId="62061"/>
    <cellStyle name="SAPBEXstdItemX 14 2 22" xfId="62062"/>
    <cellStyle name="SAPBEXstdItemX 14 2 23" xfId="62063"/>
    <cellStyle name="SAPBEXstdItemX 14 2 24" xfId="62064"/>
    <cellStyle name="SAPBEXstdItemX 14 2 25" xfId="62065"/>
    <cellStyle name="SAPBEXstdItemX 14 2 26" xfId="62066"/>
    <cellStyle name="SAPBEXstdItemX 14 2 27" xfId="62067"/>
    <cellStyle name="SAPBEXstdItemX 14 2 28" xfId="62068"/>
    <cellStyle name="SAPBEXstdItemX 14 2 29" xfId="62069"/>
    <cellStyle name="SAPBEXstdItemX 14 2 3" xfId="62070"/>
    <cellStyle name="SAPBEXstdItemX 14 2 4" xfId="62071"/>
    <cellStyle name="SAPBEXstdItemX 14 2 5" xfId="62072"/>
    <cellStyle name="SAPBEXstdItemX 14 2 6" xfId="62073"/>
    <cellStyle name="SAPBEXstdItemX 14 2 7" xfId="62074"/>
    <cellStyle name="SAPBEXstdItemX 14 2 8" xfId="62075"/>
    <cellStyle name="SAPBEXstdItemX 14 2 9" xfId="62076"/>
    <cellStyle name="SAPBEXstdItemX 14 20" xfId="62077"/>
    <cellStyle name="SAPBEXstdItemX 14 21" xfId="62078"/>
    <cellStyle name="SAPBEXstdItemX 14 22" xfId="62079"/>
    <cellStyle name="SAPBEXstdItemX 14 23" xfId="62080"/>
    <cellStyle name="SAPBEXstdItemX 14 24" xfId="62081"/>
    <cellStyle name="SAPBEXstdItemX 14 25" xfId="62082"/>
    <cellStyle name="SAPBEXstdItemX 14 26" xfId="62083"/>
    <cellStyle name="SAPBEXstdItemX 14 27" xfId="62084"/>
    <cellStyle name="SAPBEXstdItemX 14 28" xfId="62085"/>
    <cellStyle name="SAPBEXstdItemX 14 29" xfId="62086"/>
    <cellStyle name="SAPBEXstdItemX 14 3" xfId="62087"/>
    <cellStyle name="SAPBEXstdItemX 14 30" xfId="62088"/>
    <cellStyle name="SAPBEXstdItemX 14 4" xfId="62089"/>
    <cellStyle name="SAPBEXstdItemX 14 5" xfId="62090"/>
    <cellStyle name="SAPBEXstdItemX 14 6" xfId="62091"/>
    <cellStyle name="SAPBEXstdItemX 14 7" xfId="62092"/>
    <cellStyle name="SAPBEXstdItemX 14 8" xfId="62093"/>
    <cellStyle name="SAPBEXstdItemX 14 9" xfId="62094"/>
    <cellStyle name="SAPBEXstdItemX 15" xfId="62095"/>
    <cellStyle name="SAPBEXstdItemX 15 10" xfId="62096"/>
    <cellStyle name="SAPBEXstdItemX 15 11" xfId="62097"/>
    <cellStyle name="SAPBEXstdItemX 15 12" xfId="62098"/>
    <cellStyle name="SAPBEXstdItemX 15 13" xfId="62099"/>
    <cellStyle name="SAPBEXstdItemX 15 14" xfId="62100"/>
    <cellStyle name="SAPBEXstdItemX 15 15" xfId="62101"/>
    <cellStyle name="SAPBEXstdItemX 15 16" xfId="62102"/>
    <cellStyle name="SAPBEXstdItemX 15 17" xfId="62103"/>
    <cellStyle name="SAPBEXstdItemX 15 18" xfId="62104"/>
    <cellStyle name="SAPBEXstdItemX 15 19" xfId="62105"/>
    <cellStyle name="SAPBEXstdItemX 15 2" xfId="62106"/>
    <cellStyle name="SAPBEXstdItemX 15 2 10" xfId="62107"/>
    <cellStyle name="SAPBEXstdItemX 15 2 11" xfId="62108"/>
    <cellStyle name="SAPBEXstdItemX 15 2 12" xfId="62109"/>
    <cellStyle name="SAPBEXstdItemX 15 2 13" xfId="62110"/>
    <cellStyle name="SAPBEXstdItemX 15 2 14" xfId="62111"/>
    <cellStyle name="SAPBEXstdItemX 15 2 15" xfId="62112"/>
    <cellStyle name="SAPBEXstdItemX 15 2 16" xfId="62113"/>
    <cellStyle name="SAPBEXstdItemX 15 2 17" xfId="62114"/>
    <cellStyle name="SAPBEXstdItemX 15 2 18" xfId="62115"/>
    <cellStyle name="SAPBEXstdItemX 15 2 19" xfId="62116"/>
    <cellStyle name="SAPBEXstdItemX 15 2 2" xfId="62117"/>
    <cellStyle name="SAPBEXstdItemX 15 2 20" xfId="62118"/>
    <cellStyle name="SAPBEXstdItemX 15 2 21" xfId="62119"/>
    <cellStyle name="SAPBEXstdItemX 15 2 22" xfId="62120"/>
    <cellStyle name="SAPBEXstdItemX 15 2 23" xfId="62121"/>
    <cellStyle name="SAPBEXstdItemX 15 2 24" xfId="62122"/>
    <cellStyle name="SAPBEXstdItemX 15 2 25" xfId="62123"/>
    <cellStyle name="SAPBEXstdItemX 15 2 26" xfId="62124"/>
    <cellStyle name="SAPBEXstdItemX 15 2 27" xfId="62125"/>
    <cellStyle name="SAPBEXstdItemX 15 2 28" xfId="62126"/>
    <cellStyle name="SAPBEXstdItemX 15 2 29" xfId="62127"/>
    <cellStyle name="SAPBEXstdItemX 15 2 3" xfId="62128"/>
    <cellStyle name="SAPBEXstdItemX 15 2 4" xfId="62129"/>
    <cellStyle name="SAPBEXstdItemX 15 2 5" xfId="62130"/>
    <cellStyle name="SAPBEXstdItemX 15 2 6" xfId="62131"/>
    <cellStyle name="SAPBEXstdItemX 15 2 7" xfId="62132"/>
    <cellStyle name="SAPBEXstdItemX 15 2 8" xfId="62133"/>
    <cellStyle name="SAPBEXstdItemX 15 2 9" xfId="62134"/>
    <cellStyle name="SAPBEXstdItemX 15 20" xfId="62135"/>
    <cellStyle name="SAPBEXstdItemX 15 21" xfId="62136"/>
    <cellStyle name="SAPBEXstdItemX 15 22" xfId="62137"/>
    <cellStyle name="SAPBEXstdItemX 15 23" xfId="62138"/>
    <cellStyle name="SAPBEXstdItemX 15 24" xfId="62139"/>
    <cellStyle name="SAPBEXstdItemX 15 25" xfId="62140"/>
    <cellStyle name="SAPBEXstdItemX 15 26" xfId="62141"/>
    <cellStyle name="SAPBEXstdItemX 15 27" xfId="62142"/>
    <cellStyle name="SAPBEXstdItemX 15 28" xfId="62143"/>
    <cellStyle name="SAPBEXstdItemX 15 29" xfId="62144"/>
    <cellStyle name="SAPBEXstdItemX 15 3" xfId="62145"/>
    <cellStyle name="SAPBEXstdItemX 15 30" xfId="62146"/>
    <cellStyle name="SAPBEXstdItemX 15 4" xfId="62147"/>
    <cellStyle name="SAPBEXstdItemX 15 5" xfId="62148"/>
    <cellStyle name="SAPBEXstdItemX 15 6" xfId="62149"/>
    <cellStyle name="SAPBEXstdItemX 15 7" xfId="62150"/>
    <cellStyle name="SAPBEXstdItemX 15 8" xfId="62151"/>
    <cellStyle name="SAPBEXstdItemX 15 9" xfId="62152"/>
    <cellStyle name="SAPBEXstdItemX 16" xfId="62153"/>
    <cellStyle name="SAPBEXstdItemX 16 10" xfId="62154"/>
    <cellStyle name="SAPBEXstdItemX 16 11" xfId="62155"/>
    <cellStyle name="SAPBEXstdItemX 16 12" xfId="62156"/>
    <cellStyle name="SAPBEXstdItemX 16 13" xfId="62157"/>
    <cellStyle name="SAPBEXstdItemX 16 14" xfId="62158"/>
    <cellStyle name="SAPBEXstdItemX 16 15" xfId="62159"/>
    <cellStyle name="SAPBEXstdItemX 16 16" xfId="62160"/>
    <cellStyle name="SAPBEXstdItemX 16 17" xfId="62161"/>
    <cellStyle name="SAPBEXstdItemX 16 18" xfId="62162"/>
    <cellStyle name="SAPBEXstdItemX 16 19" xfId="62163"/>
    <cellStyle name="SAPBEXstdItemX 16 2" xfId="62164"/>
    <cellStyle name="SAPBEXstdItemX 16 2 10" xfId="62165"/>
    <cellStyle name="SAPBEXstdItemX 16 2 11" xfId="62166"/>
    <cellStyle name="SAPBEXstdItemX 16 2 12" xfId="62167"/>
    <cellStyle name="SAPBEXstdItemX 16 2 13" xfId="62168"/>
    <cellStyle name="SAPBEXstdItemX 16 2 14" xfId="62169"/>
    <cellStyle name="SAPBEXstdItemX 16 2 15" xfId="62170"/>
    <cellStyle name="SAPBEXstdItemX 16 2 16" xfId="62171"/>
    <cellStyle name="SAPBEXstdItemX 16 2 17" xfId="62172"/>
    <cellStyle name="SAPBEXstdItemX 16 2 18" xfId="62173"/>
    <cellStyle name="SAPBEXstdItemX 16 2 19" xfId="62174"/>
    <cellStyle name="SAPBEXstdItemX 16 2 2" xfId="62175"/>
    <cellStyle name="SAPBEXstdItemX 16 2 20" xfId="62176"/>
    <cellStyle name="SAPBEXstdItemX 16 2 21" xfId="62177"/>
    <cellStyle name="SAPBEXstdItemX 16 2 22" xfId="62178"/>
    <cellStyle name="SAPBEXstdItemX 16 2 23" xfId="62179"/>
    <cellStyle name="SAPBEXstdItemX 16 2 24" xfId="62180"/>
    <cellStyle name="SAPBEXstdItemX 16 2 25" xfId="62181"/>
    <cellStyle name="SAPBEXstdItemX 16 2 26" xfId="62182"/>
    <cellStyle name="SAPBEXstdItemX 16 2 27" xfId="62183"/>
    <cellStyle name="SAPBEXstdItemX 16 2 28" xfId="62184"/>
    <cellStyle name="SAPBEXstdItemX 16 2 29" xfId="62185"/>
    <cellStyle name="SAPBEXstdItemX 16 2 3" xfId="62186"/>
    <cellStyle name="SAPBEXstdItemX 16 2 4" xfId="62187"/>
    <cellStyle name="SAPBEXstdItemX 16 2 5" xfId="62188"/>
    <cellStyle name="SAPBEXstdItemX 16 2 6" xfId="62189"/>
    <cellStyle name="SAPBEXstdItemX 16 2 7" xfId="62190"/>
    <cellStyle name="SAPBEXstdItemX 16 2 8" xfId="62191"/>
    <cellStyle name="SAPBEXstdItemX 16 2 9" xfId="62192"/>
    <cellStyle name="SAPBEXstdItemX 16 20" xfId="62193"/>
    <cellStyle name="SAPBEXstdItemX 16 21" xfId="62194"/>
    <cellStyle name="SAPBEXstdItemX 16 22" xfId="62195"/>
    <cellStyle name="SAPBEXstdItemX 16 23" xfId="62196"/>
    <cellStyle name="SAPBEXstdItemX 16 24" xfId="62197"/>
    <cellStyle name="SAPBEXstdItemX 16 25" xfId="62198"/>
    <cellStyle name="SAPBEXstdItemX 16 26" xfId="62199"/>
    <cellStyle name="SAPBEXstdItemX 16 27" xfId="62200"/>
    <cellStyle name="SAPBEXstdItemX 16 28" xfId="62201"/>
    <cellStyle name="SAPBEXstdItemX 16 29" xfId="62202"/>
    <cellStyle name="SAPBEXstdItemX 16 3" xfId="62203"/>
    <cellStyle name="SAPBEXstdItemX 16 30" xfId="62204"/>
    <cellStyle name="SAPBEXstdItemX 16 4" xfId="62205"/>
    <cellStyle name="SAPBEXstdItemX 16 5" xfId="62206"/>
    <cellStyle name="SAPBEXstdItemX 16 6" xfId="62207"/>
    <cellStyle name="SAPBEXstdItemX 16 7" xfId="62208"/>
    <cellStyle name="SAPBEXstdItemX 16 8" xfId="62209"/>
    <cellStyle name="SAPBEXstdItemX 16 9" xfId="62210"/>
    <cellStyle name="SAPBEXstdItemX 17" xfId="62211"/>
    <cellStyle name="SAPBEXstdItemX 17 10" xfId="62212"/>
    <cellStyle name="SAPBEXstdItemX 17 11" xfId="62213"/>
    <cellStyle name="SAPBEXstdItemX 17 12" xfId="62214"/>
    <cellStyle name="SAPBEXstdItemX 17 13" xfId="62215"/>
    <cellStyle name="SAPBEXstdItemX 17 14" xfId="62216"/>
    <cellStyle name="SAPBEXstdItemX 17 15" xfId="62217"/>
    <cellStyle name="SAPBEXstdItemX 17 16" xfId="62218"/>
    <cellStyle name="SAPBEXstdItemX 17 17" xfId="62219"/>
    <cellStyle name="SAPBEXstdItemX 17 18" xfId="62220"/>
    <cellStyle name="SAPBEXstdItemX 17 19" xfId="62221"/>
    <cellStyle name="SAPBEXstdItemX 17 2" xfId="62222"/>
    <cellStyle name="SAPBEXstdItemX 17 2 10" xfId="62223"/>
    <cellStyle name="SAPBEXstdItemX 17 2 11" xfId="62224"/>
    <cellStyle name="SAPBEXstdItemX 17 2 12" xfId="62225"/>
    <cellStyle name="SAPBEXstdItemX 17 2 13" xfId="62226"/>
    <cellStyle name="SAPBEXstdItemX 17 2 14" xfId="62227"/>
    <cellStyle name="SAPBEXstdItemX 17 2 15" xfId="62228"/>
    <cellStyle name="SAPBEXstdItemX 17 2 16" xfId="62229"/>
    <cellStyle name="SAPBEXstdItemX 17 2 17" xfId="62230"/>
    <cellStyle name="SAPBEXstdItemX 17 2 18" xfId="62231"/>
    <cellStyle name="SAPBEXstdItemX 17 2 19" xfId="62232"/>
    <cellStyle name="SAPBEXstdItemX 17 2 2" xfId="62233"/>
    <cellStyle name="SAPBEXstdItemX 17 2 20" xfId="62234"/>
    <cellStyle name="SAPBEXstdItemX 17 2 21" xfId="62235"/>
    <cellStyle name="SAPBEXstdItemX 17 2 22" xfId="62236"/>
    <cellStyle name="SAPBEXstdItemX 17 2 23" xfId="62237"/>
    <cellStyle name="SAPBEXstdItemX 17 2 24" xfId="62238"/>
    <cellStyle name="SAPBEXstdItemX 17 2 25" xfId="62239"/>
    <cellStyle name="SAPBEXstdItemX 17 2 26" xfId="62240"/>
    <cellStyle name="SAPBEXstdItemX 17 2 27" xfId="62241"/>
    <cellStyle name="SAPBEXstdItemX 17 2 28" xfId="62242"/>
    <cellStyle name="SAPBEXstdItemX 17 2 29" xfId="62243"/>
    <cellStyle name="SAPBEXstdItemX 17 2 3" xfId="62244"/>
    <cellStyle name="SAPBEXstdItemX 17 2 4" xfId="62245"/>
    <cellStyle name="SAPBEXstdItemX 17 2 5" xfId="62246"/>
    <cellStyle name="SAPBEXstdItemX 17 2 6" xfId="62247"/>
    <cellStyle name="SAPBEXstdItemX 17 2 7" xfId="62248"/>
    <cellStyle name="SAPBEXstdItemX 17 2 8" xfId="62249"/>
    <cellStyle name="SAPBEXstdItemX 17 2 9" xfId="62250"/>
    <cellStyle name="SAPBEXstdItemX 17 20" xfId="62251"/>
    <cellStyle name="SAPBEXstdItemX 17 21" xfId="62252"/>
    <cellStyle name="SAPBEXstdItemX 17 22" xfId="62253"/>
    <cellStyle name="SAPBEXstdItemX 17 23" xfId="62254"/>
    <cellStyle name="SAPBEXstdItemX 17 24" xfId="62255"/>
    <cellStyle name="SAPBEXstdItemX 17 25" xfId="62256"/>
    <cellStyle name="SAPBEXstdItemX 17 26" xfId="62257"/>
    <cellStyle name="SAPBEXstdItemX 17 27" xfId="62258"/>
    <cellStyle name="SAPBEXstdItemX 17 28" xfId="62259"/>
    <cellStyle name="SAPBEXstdItemX 17 29" xfId="62260"/>
    <cellStyle name="SAPBEXstdItemX 17 3" xfId="62261"/>
    <cellStyle name="SAPBEXstdItemX 17 30" xfId="62262"/>
    <cellStyle name="SAPBEXstdItemX 17 4" xfId="62263"/>
    <cellStyle name="SAPBEXstdItemX 17 5" xfId="62264"/>
    <cellStyle name="SAPBEXstdItemX 17 6" xfId="62265"/>
    <cellStyle name="SAPBEXstdItemX 17 7" xfId="62266"/>
    <cellStyle name="SAPBEXstdItemX 17 8" xfId="62267"/>
    <cellStyle name="SAPBEXstdItemX 17 9" xfId="62268"/>
    <cellStyle name="SAPBEXstdItemX 18" xfId="62269"/>
    <cellStyle name="SAPBEXstdItemX 18 10" xfId="62270"/>
    <cellStyle name="SAPBEXstdItemX 18 11" xfId="62271"/>
    <cellStyle name="SAPBEXstdItemX 18 12" xfId="62272"/>
    <cellStyle name="SAPBEXstdItemX 18 13" xfId="62273"/>
    <cellStyle name="SAPBEXstdItemX 18 14" xfId="62274"/>
    <cellStyle name="SAPBEXstdItemX 18 15" xfId="62275"/>
    <cellStyle name="SAPBEXstdItemX 18 16" xfId="62276"/>
    <cellStyle name="SAPBEXstdItemX 18 17" xfId="62277"/>
    <cellStyle name="SAPBEXstdItemX 18 18" xfId="62278"/>
    <cellStyle name="SAPBEXstdItemX 18 19" xfId="62279"/>
    <cellStyle name="SAPBEXstdItemX 18 2" xfId="62280"/>
    <cellStyle name="SAPBEXstdItemX 18 20" xfId="62281"/>
    <cellStyle name="SAPBEXstdItemX 18 21" xfId="62282"/>
    <cellStyle name="SAPBEXstdItemX 18 22" xfId="62283"/>
    <cellStyle name="SAPBEXstdItemX 18 23" xfId="62284"/>
    <cellStyle name="SAPBEXstdItemX 18 24" xfId="62285"/>
    <cellStyle name="SAPBEXstdItemX 18 25" xfId="62286"/>
    <cellStyle name="SAPBEXstdItemX 18 26" xfId="62287"/>
    <cellStyle name="SAPBEXstdItemX 18 27" xfId="62288"/>
    <cellStyle name="SAPBEXstdItemX 18 28" xfId="62289"/>
    <cellStyle name="SAPBEXstdItemX 18 29" xfId="62290"/>
    <cellStyle name="SAPBEXstdItemX 18 3" xfId="62291"/>
    <cellStyle name="SAPBEXstdItemX 18 4" xfId="62292"/>
    <cellStyle name="SAPBEXstdItemX 18 5" xfId="62293"/>
    <cellStyle name="SAPBEXstdItemX 18 6" xfId="62294"/>
    <cellStyle name="SAPBEXstdItemX 18 7" xfId="62295"/>
    <cellStyle name="SAPBEXstdItemX 18 8" xfId="62296"/>
    <cellStyle name="SAPBEXstdItemX 18 9" xfId="62297"/>
    <cellStyle name="SAPBEXstdItemX 19" xfId="62298"/>
    <cellStyle name="SAPBEXstdItemX 19 10" xfId="62299"/>
    <cellStyle name="SAPBEXstdItemX 19 11" xfId="62300"/>
    <cellStyle name="SAPBEXstdItemX 19 12" xfId="62301"/>
    <cellStyle name="SAPBEXstdItemX 19 13" xfId="62302"/>
    <cellStyle name="SAPBEXstdItemX 19 14" xfId="62303"/>
    <cellStyle name="SAPBEXstdItemX 19 15" xfId="62304"/>
    <cellStyle name="SAPBEXstdItemX 19 16" xfId="62305"/>
    <cellStyle name="SAPBEXstdItemX 19 17" xfId="62306"/>
    <cellStyle name="SAPBEXstdItemX 19 18" xfId="62307"/>
    <cellStyle name="SAPBEXstdItemX 19 19" xfId="62308"/>
    <cellStyle name="SAPBEXstdItemX 19 2" xfId="62309"/>
    <cellStyle name="SAPBEXstdItemX 19 20" xfId="62310"/>
    <cellStyle name="SAPBEXstdItemX 19 21" xfId="62311"/>
    <cellStyle name="SAPBEXstdItemX 19 22" xfId="62312"/>
    <cellStyle name="SAPBEXstdItemX 19 23" xfId="62313"/>
    <cellStyle name="SAPBEXstdItemX 19 24" xfId="62314"/>
    <cellStyle name="SAPBEXstdItemX 19 25" xfId="62315"/>
    <cellStyle name="SAPBEXstdItemX 19 26" xfId="62316"/>
    <cellStyle name="SAPBEXstdItemX 19 27" xfId="62317"/>
    <cellStyle name="SAPBEXstdItemX 19 28" xfId="62318"/>
    <cellStyle name="SAPBEXstdItemX 19 29" xfId="62319"/>
    <cellStyle name="SAPBEXstdItemX 19 3" xfId="62320"/>
    <cellStyle name="SAPBEXstdItemX 19 4" xfId="62321"/>
    <cellStyle name="SAPBEXstdItemX 19 5" xfId="62322"/>
    <cellStyle name="SAPBEXstdItemX 19 6" xfId="62323"/>
    <cellStyle name="SAPBEXstdItemX 19 7" xfId="62324"/>
    <cellStyle name="SAPBEXstdItemX 19 8" xfId="62325"/>
    <cellStyle name="SAPBEXstdItemX 19 9" xfId="62326"/>
    <cellStyle name="SAPBEXstdItemX 2" xfId="62327"/>
    <cellStyle name="SAPBEXstdItemX 2 10" xfId="62328"/>
    <cellStyle name="SAPBEXstdItemX 2 11" xfId="62329"/>
    <cellStyle name="SAPBEXstdItemX 2 12" xfId="62330"/>
    <cellStyle name="SAPBEXstdItemX 2 13" xfId="62331"/>
    <cellStyle name="SAPBEXstdItemX 2 14" xfId="62332"/>
    <cellStyle name="SAPBEXstdItemX 2 15" xfId="62333"/>
    <cellStyle name="SAPBEXstdItemX 2 16" xfId="62334"/>
    <cellStyle name="SAPBEXstdItemX 2 17" xfId="62335"/>
    <cellStyle name="SAPBEXstdItemX 2 18" xfId="62336"/>
    <cellStyle name="SAPBEXstdItemX 2 19" xfId="62337"/>
    <cellStyle name="SAPBEXstdItemX 2 2" xfId="62338"/>
    <cellStyle name="SAPBEXstdItemX 2 2 10" xfId="62339"/>
    <cellStyle name="SAPBEXstdItemX 2 2 11" xfId="62340"/>
    <cellStyle name="SAPBEXstdItemX 2 2 12" xfId="62341"/>
    <cellStyle name="SAPBEXstdItemX 2 2 13" xfId="62342"/>
    <cellStyle name="SAPBEXstdItemX 2 2 14" xfId="62343"/>
    <cellStyle name="SAPBEXstdItemX 2 2 15" xfId="62344"/>
    <cellStyle name="SAPBEXstdItemX 2 2 16" xfId="62345"/>
    <cellStyle name="SAPBEXstdItemX 2 2 17" xfId="62346"/>
    <cellStyle name="SAPBEXstdItemX 2 2 18" xfId="62347"/>
    <cellStyle name="SAPBEXstdItemX 2 2 19" xfId="62348"/>
    <cellStyle name="SAPBEXstdItemX 2 2 2" xfId="62349"/>
    <cellStyle name="SAPBEXstdItemX 2 2 2 10" xfId="62350"/>
    <cellStyle name="SAPBEXstdItemX 2 2 2 11" xfId="62351"/>
    <cellStyle name="SAPBEXstdItemX 2 2 2 12" xfId="62352"/>
    <cellStyle name="SAPBEXstdItemX 2 2 2 13" xfId="62353"/>
    <cellStyle name="SAPBEXstdItemX 2 2 2 14" xfId="62354"/>
    <cellStyle name="SAPBEXstdItemX 2 2 2 15" xfId="62355"/>
    <cellStyle name="SAPBEXstdItemX 2 2 2 16" xfId="62356"/>
    <cellStyle name="SAPBEXstdItemX 2 2 2 17" xfId="62357"/>
    <cellStyle name="SAPBEXstdItemX 2 2 2 18" xfId="62358"/>
    <cellStyle name="SAPBEXstdItemX 2 2 2 19" xfId="62359"/>
    <cellStyle name="SAPBEXstdItemX 2 2 2 2" xfId="62360"/>
    <cellStyle name="SAPBEXstdItemX 2 2 2 20" xfId="62361"/>
    <cellStyle name="SAPBEXstdItemX 2 2 2 21" xfId="62362"/>
    <cellStyle name="SAPBEXstdItemX 2 2 2 22" xfId="62363"/>
    <cellStyle name="SAPBEXstdItemX 2 2 2 23" xfId="62364"/>
    <cellStyle name="SAPBEXstdItemX 2 2 2 24" xfId="62365"/>
    <cellStyle name="SAPBEXstdItemX 2 2 2 25" xfId="62366"/>
    <cellStyle name="SAPBEXstdItemX 2 2 2 26" xfId="62367"/>
    <cellStyle name="SAPBEXstdItemX 2 2 2 27" xfId="62368"/>
    <cellStyle name="SAPBEXstdItemX 2 2 2 28" xfId="62369"/>
    <cellStyle name="SAPBEXstdItemX 2 2 2 29" xfId="62370"/>
    <cellStyle name="SAPBEXstdItemX 2 2 2 3" xfId="62371"/>
    <cellStyle name="SAPBEXstdItemX 2 2 2 4" xfId="62372"/>
    <cellStyle name="SAPBEXstdItemX 2 2 2 5" xfId="62373"/>
    <cellStyle name="SAPBEXstdItemX 2 2 2 6" xfId="62374"/>
    <cellStyle name="SAPBEXstdItemX 2 2 2 7" xfId="62375"/>
    <cellStyle name="SAPBEXstdItemX 2 2 2 8" xfId="62376"/>
    <cellStyle name="SAPBEXstdItemX 2 2 2 9" xfId="62377"/>
    <cellStyle name="SAPBEXstdItemX 2 2 20" xfId="62378"/>
    <cellStyle name="SAPBEXstdItemX 2 2 21" xfId="62379"/>
    <cellStyle name="SAPBEXstdItemX 2 2 22" xfId="62380"/>
    <cellStyle name="SAPBEXstdItemX 2 2 23" xfId="62381"/>
    <cellStyle name="SAPBEXstdItemX 2 2 24" xfId="62382"/>
    <cellStyle name="SAPBEXstdItemX 2 2 25" xfId="62383"/>
    <cellStyle name="SAPBEXstdItemX 2 2 26" xfId="62384"/>
    <cellStyle name="SAPBEXstdItemX 2 2 27" xfId="62385"/>
    <cellStyle name="SAPBEXstdItemX 2 2 28" xfId="62386"/>
    <cellStyle name="SAPBEXstdItemX 2 2 29" xfId="62387"/>
    <cellStyle name="SAPBEXstdItemX 2 2 3" xfId="62388"/>
    <cellStyle name="SAPBEXstdItemX 2 2 30" xfId="62389"/>
    <cellStyle name="SAPBEXstdItemX 2 2 4" xfId="62390"/>
    <cellStyle name="SAPBEXstdItemX 2 2 5" xfId="62391"/>
    <cellStyle name="SAPBEXstdItemX 2 2 6" xfId="62392"/>
    <cellStyle name="SAPBEXstdItemX 2 2 7" xfId="62393"/>
    <cellStyle name="SAPBEXstdItemX 2 2 8" xfId="62394"/>
    <cellStyle name="SAPBEXstdItemX 2 2 9" xfId="62395"/>
    <cellStyle name="SAPBEXstdItemX 2 20" xfId="62396"/>
    <cellStyle name="SAPBEXstdItemX 2 21" xfId="62397"/>
    <cellStyle name="SAPBEXstdItemX 2 22" xfId="62398"/>
    <cellStyle name="SAPBEXstdItemX 2 23" xfId="62399"/>
    <cellStyle name="SAPBEXstdItemX 2 24" xfId="62400"/>
    <cellStyle name="SAPBEXstdItemX 2 25" xfId="62401"/>
    <cellStyle name="SAPBEXstdItemX 2 26" xfId="62402"/>
    <cellStyle name="SAPBEXstdItemX 2 27" xfId="62403"/>
    <cellStyle name="SAPBEXstdItemX 2 28" xfId="62404"/>
    <cellStyle name="SAPBEXstdItemX 2 29" xfId="62405"/>
    <cellStyle name="SAPBEXstdItemX 2 3" xfId="62406"/>
    <cellStyle name="SAPBEXstdItemX 2 3 10" xfId="62407"/>
    <cellStyle name="SAPBEXstdItemX 2 3 11" xfId="62408"/>
    <cellStyle name="SAPBEXstdItemX 2 3 12" xfId="62409"/>
    <cellStyle name="SAPBEXstdItemX 2 3 13" xfId="62410"/>
    <cellStyle name="SAPBEXstdItemX 2 3 14" xfId="62411"/>
    <cellStyle name="SAPBEXstdItemX 2 3 15" xfId="62412"/>
    <cellStyle name="SAPBEXstdItemX 2 3 16" xfId="62413"/>
    <cellStyle name="SAPBEXstdItemX 2 3 17" xfId="62414"/>
    <cellStyle name="SAPBEXstdItemX 2 3 18" xfId="62415"/>
    <cellStyle name="SAPBEXstdItemX 2 3 19" xfId="62416"/>
    <cellStyle name="SAPBEXstdItemX 2 3 2" xfId="62417"/>
    <cellStyle name="SAPBEXstdItemX 2 3 20" xfId="62418"/>
    <cellStyle name="SAPBEXstdItemX 2 3 21" xfId="62419"/>
    <cellStyle name="SAPBEXstdItemX 2 3 22" xfId="62420"/>
    <cellStyle name="SAPBEXstdItemX 2 3 23" xfId="62421"/>
    <cellStyle name="SAPBEXstdItemX 2 3 24" xfId="62422"/>
    <cellStyle name="SAPBEXstdItemX 2 3 25" xfId="62423"/>
    <cellStyle name="SAPBEXstdItemX 2 3 26" xfId="62424"/>
    <cellStyle name="SAPBEXstdItemX 2 3 27" xfId="62425"/>
    <cellStyle name="SAPBEXstdItemX 2 3 28" xfId="62426"/>
    <cellStyle name="SAPBEXstdItemX 2 3 29" xfId="62427"/>
    <cellStyle name="SAPBEXstdItemX 2 3 3" xfId="62428"/>
    <cellStyle name="SAPBEXstdItemX 2 3 4" xfId="62429"/>
    <cellStyle name="SAPBEXstdItemX 2 3 5" xfId="62430"/>
    <cellStyle name="SAPBEXstdItemX 2 3 6" xfId="62431"/>
    <cellStyle name="SAPBEXstdItemX 2 3 7" xfId="62432"/>
    <cellStyle name="SAPBEXstdItemX 2 3 8" xfId="62433"/>
    <cellStyle name="SAPBEXstdItemX 2 3 9" xfId="62434"/>
    <cellStyle name="SAPBEXstdItemX 2 30" xfId="62435"/>
    <cellStyle name="SAPBEXstdItemX 2 31" xfId="62436"/>
    <cellStyle name="SAPBEXstdItemX 2 4" xfId="62437"/>
    <cellStyle name="SAPBEXstdItemX 2 5" xfId="62438"/>
    <cellStyle name="SAPBEXstdItemX 2 6" xfId="62439"/>
    <cellStyle name="SAPBEXstdItemX 2 7" xfId="62440"/>
    <cellStyle name="SAPBEXstdItemX 2 8" xfId="62441"/>
    <cellStyle name="SAPBEXstdItemX 2 9" xfId="62442"/>
    <cellStyle name="SAPBEXstdItemX 20" xfId="62443"/>
    <cellStyle name="SAPBEXstdItemX 20 10" xfId="62444"/>
    <cellStyle name="SAPBEXstdItemX 20 11" xfId="62445"/>
    <cellStyle name="SAPBEXstdItemX 20 12" xfId="62446"/>
    <cellStyle name="SAPBEXstdItemX 20 13" xfId="62447"/>
    <cellStyle name="SAPBEXstdItemX 20 14" xfId="62448"/>
    <cellStyle name="SAPBEXstdItemX 20 15" xfId="62449"/>
    <cellStyle name="SAPBEXstdItemX 20 16" xfId="62450"/>
    <cellStyle name="SAPBEXstdItemX 20 17" xfId="62451"/>
    <cellStyle name="SAPBEXstdItemX 20 18" xfId="62452"/>
    <cellStyle name="SAPBEXstdItemX 20 19" xfId="62453"/>
    <cellStyle name="SAPBEXstdItemX 20 2" xfId="62454"/>
    <cellStyle name="SAPBEXstdItemX 20 20" xfId="62455"/>
    <cellStyle name="SAPBEXstdItemX 20 21" xfId="62456"/>
    <cellStyle name="SAPBEXstdItemX 20 22" xfId="62457"/>
    <cellStyle name="SAPBEXstdItemX 20 23" xfId="62458"/>
    <cellStyle name="SAPBEXstdItemX 20 24" xfId="62459"/>
    <cellStyle name="SAPBEXstdItemX 20 25" xfId="62460"/>
    <cellStyle name="SAPBEXstdItemX 20 26" xfId="62461"/>
    <cellStyle name="SAPBEXstdItemX 20 27" xfId="62462"/>
    <cellStyle name="SAPBEXstdItemX 20 28" xfId="62463"/>
    <cellStyle name="SAPBEXstdItemX 20 29" xfId="62464"/>
    <cellStyle name="SAPBEXstdItemX 20 3" xfId="62465"/>
    <cellStyle name="SAPBEXstdItemX 20 4" xfId="62466"/>
    <cellStyle name="SAPBEXstdItemX 20 5" xfId="62467"/>
    <cellStyle name="SAPBEXstdItemX 20 6" xfId="62468"/>
    <cellStyle name="SAPBEXstdItemX 20 7" xfId="62469"/>
    <cellStyle name="SAPBEXstdItemX 20 8" xfId="62470"/>
    <cellStyle name="SAPBEXstdItemX 20 9" xfId="62471"/>
    <cellStyle name="SAPBEXstdItemX 21" xfId="62472"/>
    <cellStyle name="SAPBEXstdItemX 21 10" xfId="62473"/>
    <cellStyle name="SAPBEXstdItemX 21 11" xfId="62474"/>
    <cellStyle name="SAPBEXstdItemX 21 12" xfId="62475"/>
    <cellStyle name="SAPBEXstdItemX 21 13" xfId="62476"/>
    <cellStyle name="SAPBEXstdItemX 21 14" xfId="62477"/>
    <cellStyle name="SAPBEXstdItemX 21 15" xfId="62478"/>
    <cellStyle name="SAPBEXstdItemX 21 16" xfId="62479"/>
    <cellStyle name="SAPBEXstdItemX 21 17" xfId="62480"/>
    <cellStyle name="SAPBEXstdItemX 21 18" xfId="62481"/>
    <cellStyle name="SAPBEXstdItemX 21 19" xfId="62482"/>
    <cellStyle name="SAPBEXstdItemX 21 2" xfId="62483"/>
    <cellStyle name="SAPBEXstdItemX 21 20" xfId="62484"/>
    <cellStyle name="SAPBEXstdItemX 21 21" xfId="62485"/>
    <cellStyle name="SAPBEXstdItemX 21 22" xfId="62486"/>
    <cellStyle name="SAPBEXstdItemX 21 23" xfId="62487"/>
    <cellStyle name="SAPBEXstdItemX 21 24" xfId="62488"/>
    <cellStyle name="SAPBEXstdItemX 21 25" xfId="62489"/>
    <cellStyle name="SAPBEXstdItemX 21 26" xfId="62490"/>
    <cellStyle name="SAPBEXstdItemX 21 27" xfId="62491"/>
    <cellStyle name="SAPBEXstdItemX 21 28" xfId="62492"/>
    <cellStyle name="SAPBEXstdItemX 21 29" xfId="62493"/>
    <cellStyle name="SAPBEXstdItemX 21 3" xfId="62494"/>
    <cellStyle name="SAPBEXstdItemX 21 4" xfId="62495"/>
    <cellStyle name="SAPBEXstdItemX 21 5" xfId="62496"/>
    <cellStyle name="SAPBEXstdItemX 21 6" xfId="62497"/>
    <cellStyle name="SAPBEXstdItemX 21 7" xfId="62498"/>
    <cellStyle name="SAPBEXstdItemX 21 8" xfId="62499"/>
    <cellStyle name="SAPBEXstdItemX 21 9" xfId="62500"/>
    <cellStyle name="SAPBEXstdItemX 22" xfId="62501"/>
    <cellStyle name="SAPBEXstdItemX 22 10" xfId="62502"/>
    <cellStyle name="SAPBEXstdItemX 22 11" xfId="62503"/>
    <cellStyle name="SAPBEXstdItemX 22 12" xfId="62504"/>
    <cellStyle name="SAPBEXstdItemX 22 13" xfId="62505"/>
    <cellStyle name="SAPBEXstdItemX 22 14" xfId="62506"/>
    <cellStyle name="SAPBEXstdItemX 22 15" xfId="62507"/>
    <cellStyle name="SAPBEXstdItemX 22 16" xfId="62508"/>
    <cellStyle name="SAPBEXstdItemX 22 17" xfId="62509"/>
    <cellStyle name="SAPBEXstdItemX 22 18" xfId="62510"/>
    <cellStyle name="SAPBEXstdItemX 22 19" xfId="62511"/>
    <cellStyle name="SAPBEXstdItemX 22 2" xfId="62512"/>
    <cellStyle name="SAPBEXstdItemX 22 20" xfId="62513"/>
    <cellStyle name="SAPBEXstdItemX 22 21" xfId="62514"/>
    <cellStyle name="SAPBEXstdItemX 22 22" xfId="62515"/>
    <cellStyle name="SAPBEXstdItemX 22 23" xfId="62516"/>
    <cellStyle name="SAPBEXstdItemX 22 24" xfId="62517"/>
    <cellStyle name="SAPBEXstdItemX 22 25" xfId="62518"/>
    <cellStyle name="SAPBEXstdItemX 22 26" xfId="62519"/>
    <cellStyle name="SAPBEXstdItemX 22 27" xfId="62520"/>
    <cellStyle name="SAPBEXstdItemX 22 28" xfId="62521"/>
    <cellStyle name="SAPBEXstdItemX 22 29" xfId="62522"/>
    <cellStyle name="SAPBEXstdItemX 22 3" xfId="62523"/>
    <cellStyle name="SAPBEXstdItemX 22 4" xfId="62524"/>
    <cellStyle name="SAPBEXstdItemX 22 5" xfId="62525"/>
    <cellStyle name="SAPBEXstdItemX 22 6" xfId="62526"/>
    <cellStyle name="SAPBEXstdItemX 22 7" xfId="62527"/>
    <cellStyle name="SAPBEXstdItemX 22 8" xfId="62528"/>
    <cellStyle name="SAPBEXstdItemX 22 9" xfId="62529"/>
    <cellStyle name="SAPBEXstdItemX 23" xfId="62530"/>
    <cellStyle name="SAPBEXstdItemX 23 10" xfId="62531"/>
    <cellStyle name="SAPBEXstdItemX 23 11" xfId="62532"/>
    <cellStyle name="SAPBEXstdItemX 23 12" xfId="62533"/>
    <cellStyle name="SAPBEXstdItemX 23 13" xfId="62534"/>
    <cellStyle name="SAPBEXstdItemX 23 14" xfId="62535"/>
    <cellStyle name="SAPBEXstdItemX 23 15" xfId="62536"/>
    <cellStyle name="SAPBEXstdItemX 23 16" xfId="62537"/>
    <cellStyle name="SAPBEXstdItemX 23 17" xfId="62538"/>
    <cellStyle name="SAPBEXstdItemX 23 18" xfId="62539"/>
    <cellStyle name="SAPBEXstdItemX 23 19" xfId="62540"/>
    <cellStyle name="SAPBEXstdItemX 23 2" xfId="62541"/>
    <cellStyle name="SAPBEXstdItemX 23 20" xfId="62542"/>
    <cellStyle name="SAPBEXstdItemX 23 21" xfId="62543"/>
    <cellStyle name="SAPBEXstdItemX 23 22" xfId="62544"/>
    <cellStyle name="SAPBEXstdItemX 23 23" xfId="62545"/>
    <cellStyle name="SAPBEXstdItemX 23 24" xfId="62546"/>
    <cellStyle name="SAPBEXstdItemX 23 25" xfId="62547"/>
    <cellStyle name="SAPBEXstdItemX 23 26" xfId="62548"/>
    <cellStyle name="SAPBEXstdItemX 23 27" xfId="62549"/>
    <cellStyle name="SAPBEXstdItemX 23 28" xfId="62550"/>
    <cellStyle name="SAPBEXstdItemX 23 29" xfId="62551"/>
    <cellStyle name="SAPBEXstdItemX 23 3" xfId="62552"/>
    <cellStyle name="SAPBEXstdItemX 23 4" xfId="62553"/>
    <cellStyle name="SAPBEXstdItemX 23 5" xfId="62554"/>
    <cellStyle name="SAPBEXstdItemX 23 6" xfId="62555"/>
    <cellStyle name="SAPBEXstdItemX 23 7" xfId="62556"/>
    <cellStyle name="SAPBEXstdItemX 23 8" xfId="62557"/>
    <cellStyle name="SAPBEXstdItemX 23 9" xfId="62558"/>
    <cellStyle name="SAPBEXstdItemX 24" xfId="62559"/>
    <cellStyle name="SAPBEXstdItemX 24 10" xfId="62560"/>
    <cellStyle name="SAPBEXstdItemX 24 11" xfId="62561"/>
    <cellStyle name="SAPBEXstdItemX 24 12" xfId="62562"/>
    <cellStyle name="SAPBEXstdItemX 24 13" xfId="62563"/>
    <cellStyle name="SAPBEXstdItemX 24 14" xfId="62564"/>
    <cellStyle name="SAPBEXstdItemX 24 15" xfId="62565"/>
    <cellStyle name="SAPBEXstdItemX 24 16" xfId="62566"/>
    <cellStyle name="SAPBEXstdItemX 24 17" xfId="62567"/>
    <cellStyle name="SAPBEXstdItemX 24 18" xfId="62568"/>
    <cellStyle name="SAPBEXstdItemX 24 19" xfId="62569"/>
    <cellStyle name="SAPBEXstdItemX 24 2" xfId="62570"/>
    <cellStyle name="SAPBEXstdItemX 24 20" xfId="62571"/>
    <cellStyle name="SAPBEXstdItemX 24 21" xfId="62572"/>
    <cellStyle name="SAPBEXstdItemX 24 22" xfId="62573"/>
    <cellStyle name="SAPBEXstdItemX 24 23" xfId="62574"/>
    <cellStyle name="SAPBEXstdItemX 24 24" xfId="62575"/>
    <cellStyle name="SAPBEXstdItemX 24 25" xfId="62576"/>
    <cellStyle name="SAPBEXstdItemX 24 26" xfId="62577"/>
    <cellStyle name="SAPBEXstdItemX 24 27" xfId="62578"/>
    <cellStyle name="SAPBEXstdItemX 24 28" xfId="62579"/>
    <cellStyle name="SAPBEXstdItemX 24 29" xfId="62580"/>
    <cellStyle name="SAPBEXstdItemX 24 3" xfId="62581"/>
    <cellStyle name="SAPBEXstdItemX 24 4" xfId="62582"/>
    <cellStyle name="SAPBEXstdItemX 24 5" xfId="62583"/>
    <cellStyle name="SAPBEXstdItemX 24 6" xfId="62584"/>
    <cellStyle name="SAPBEXstdItemX 24 7" xfId="62585"/>
    <cellStyle name="SAPBEXstdItemX 24 8" xfId="62586"/>
    <cellStyle name="SAPBEXstdItemX 24 9" xfId="62587"/>
    <cellStyle name="SAPBEXstdItemX 25" xfId="62588"/>
    <cellStyle name="SAPBEXstdItemX 26" xfId="62589"/>
    <cellStyle name="SAPBEXstdItemX 27" xfId="62590"/>
    <cellStyle name="SAPBEXstdItemX 28" xfId="62591"/>
    <cellStyle name="SAPBEXstdItemX 29" xfId="62592"/>
    <cellStyle name="SAPBEXstdItemX 3" xfId="62593"/>
    <cellStyle name="SAPBEXstdItemX 3 10" xfId="62594"/>
    <cellStyle name="SAPBEXstdItemX 3 11" xfId="62595"/>
    <cellStyle name="SAPBEXstdItemX 3 12" xfId="62596"/>
    <cellStyle name="SAPBEXstdItemX 3 13" xfId="62597"/>
    <cellStyle name="SAPBEXstdItemX 3 14" xfId="62598"/>
    <cellStyle name="SAPBEXstdItemX 3 15" xfId="62599"/>
    <cellStyle name="SAPBEXstdItemX 3 16" xfId="62600"/>
    <cellStyle name="SAPBEXstdItemX 3 17" xfId="62601"/>
    <cellStyle name="SAPBEXstdItemX 3 18" xfId="62602"/>
    <cellStyle name="SAPBEXstdItemX 3 19" xfId="62603"/>
    <cellStyle name="SAPBEXstdItemX 3 2" xfId="62604"/>
    <cellStyle name="SAPBEXstdItemX 3 2 10" xfId="62605"/>
    <cellStyle name="SAPBEXstdItemX 3 2 11" xfId="62606"/>
    <cellStyle name="SAPBEXstdItemX 3 2 12" xfId="62607"/>
    <cellStyle name="SAPBEXstdItemX 3 2 13" xfId="62608"/>
    <cellStyle name="SAPBEXstdItemX 3 2 14" xfId="62609"/>
    <cellStyle name="SAPBEXstdItemX 3 2 15" xfId="62610"/>
    <cellStyle name="SAPBEXstdItemX 3 2 16" xfId="62611"/>
    <cellStyle name="SAPBEXstdItemX 3 2 17" xfId="62612"/>
    <cellStyle name="SAPBEXstdItemX 3 2 18" xfId="62613"/>
    <cellStyle name="SAPBEXstdItemX 3 2 19" xfId="62614"/>
    <cellStyle name="SAPBEXstdItemX 3 2 2" xfId="62615"/>
    <cellStyle name="SAPBEXstdItemX 3 2 20" xfId="62616"/>
    <cellStyle name="SAPBEXstdItemX 3 2 21" xfId="62617"/>
    <cellStyle name="SAPBEXstdItemX 3 2 22" xfId="62618"/>
    <cellStyle name="SAPBEXstdItemX 3 2 23" xfId="62619"/>
    <cellStyle name="SAPBEXstdItemX 3 2 24" xfId="62620"/>
    <cellStyle name="SAPBEXstdItemX 3 2 25" xfId="62621"/>
    <cellStyle name="SAPBEXstdItemX 3 2 26" xfId="62622"/>
    <cellStyle name="SAPBEXstdItemX 3 2 27" xfId="62623"/>
    <cellStyle name="SAPBEXstdItemX 3 2 28" xfId="62624"/>
    <cellStyle name="SAPBEXstdItemX 3 2 29" xfId="62625"/>
    <cellStyle name="SAPBEXstdItemX 3 2 3" xfId="62626"/>
    <cellStyle name="SAPBEXstdItemX 3 2 4" xfId="62627"/>
    <cellStyle name="SAPBEXstdItemX 3 2 5" xfId="62628"/>
    <cellStyle name="SAPBEXstdItemX 3 2 6" xfId="62629"/>
    <cellStyle name="SAPBEXstdItemX 3 2 7" xfId="62630"/>
    <cellStyle name="SAPBEXstdItemX 3 2 8" xfId="62631"/>
    <cellStyle name="SAPBEXstdItemX 3 2 9" xfId="62632"/>
    <cellStyle name="SAPBEXstdItemX 3 20" xfId="62633"/>
    <cellStyle name="SAPBEXstdItemX 3 21" xfId="62634"/>
    <cellStyle name="SAPBEXstdItemX 3 22" xfId="62635"/>
    <cellStyle name="SAPBEXstdItemX 3 23" xfId="62636"/>
    <cellStyle name="SAPBEXstdItemX 3 24" xfId="62637"/>
    <cellStyle name="SAPBEXstdItemX 3 25" xfId="62638"/>
    <cellStyle name="SAPBEXstdItemX 3 26" xfId="62639"/>
    <cellStyle name="SAPBEXstdItemX 3 27" xfId="62640"/>
    <cellStyle name="SAPBEXstdItemX 3 28" xfId="62641"/>
    <cellStyle name="SAPBEXstdItemX 3 29" xfId="62642"/>
    <cellStyle name="SAPBEXstdItemX 3 3" xfId="62643"/>
    <cellStyle name="SAPBEXstdItemX 3 3 10" xfId="62644"/>
    <cellStyle name="SAPBEXstdItemX 3 3 11" xfId="62645"/>
    <cellStyle name="SAPBEXstdItemX 3 3 12" xfId="62646"/>
    <cellStyle name="SAPBEXstdItemX 3 3 13" xfId="62647"/>
    <cellStyle name="SAPBEXstdItemX 3 3 14" xfId="62648"/>
    <cellStyle name="SAPBEXstdItemX 3 3 15" xfId="62649"/>
    <cellStyle name="SAPBEXstdItemX 3 3 16" xfId="62650"/>
    <cellStyle name="SAPBEXstdItemX 3 3 17" xfId="62651"/>
    <cellStyle name="SAPBEXstdItemX 3 3 18" xfId="62652"/>
    <cellStyle name="SAPBEXstdItemX 3 3 19" xfId="62653"/>
    <cellStyle name="SAPBEXstdItemX 3 3 2" xfId="62654"/>
    <cellStyle name="SAPBEXstdItemX 3 3 20" xfId="62655"/>
    <cellStyle name="SAPBEXstdItemX 3 3 21" xfId="62656"/>
    <cellStyle name="SAPBEXstdItemX 3 3 22" xfId="62657"/>
    <cellStyle name="SAPBEXstdItemX 3 3 23" xfId="62658"/>
    <cellStyle name="SAPBEXstdItemX 3 3 24" xfId="62659"/>
    <cellStyle name="SAPBEXstdItemX 3 3 25" xfId="62660"/>
    <cellStyle name="SAPBEXstdItemX 3 3 26" xfId="62661"/>
    <cellStyle name="SAPBEXstdItemX 3 3 27" xfId="62662"/>
    <cellStyle name="SAPBEXstdItemX 3 3 28" xfId="62663"/>
    <cellStyle name="SAPBEXstdItemX 3 3 29" xfId="62664"/>
    <cellStyle name="SAPBEXstdItemX 3 3 3" xfId="62665"/>
    <cellStyle name="SAPBEXstdItemX 3 3 4" xfId="62666"/>
    <cellStyle name="SAPBEXstdItemX 3 3 5" xfId="62667"/>
    <cellStyle name="SAPBEXstdItemX 3 3 6" xfId="62668"/>
    <cellStyle name="SAPBEXstdItemX 3 3 7" xfId="62669"/>
    <cellStyle name="SAPBEXstdItemX 3 3 8" xfId="62670"/>
    <cellStyle name="SAPBEXstdItemX 3 3 9" xfId="62671"/>
    <cellStyle name="SAPBEXstdItemX 3 30" xfId="62672"/>
    <cellStyle name="SAPBEXstdItemX 3 31" xfId="62673"/>
    <cellStyle name="SAPBEXstdItemX 3 4" xfId="62674"/>
    <cellStyle name="SAPBEXstdItemX 3 5" xfId="62675"/>
    <cellStyle name="SAPBEXstdItemX 3 6" xfId="62676"/>
    <cellStyle name="SAPBEXstdItemX 3 7" xfId="62677"/>
    <cellStyle name="SAPBEXstdItemX 3 8" xfId="62678"/>
    <cellStyle name="SAPBEXstdItemX 3 9" xfId="62679"/>
    <cellStyle name="SAPBEXstdItemX 30" xfId="62680"/>
    <cellStyle name="SAPBEXstdItemX 31" xfId="62681"/>
    <cellStyle name="SAPBEXstdItemX 32" xfId="62682"/>
    <cellStyle name="SAPBEXstdItemX 33" xfId="62683"/>
    <cellStyle name="SAPBEXstdItemX 34" xfId="62684"/>
    <cellStyle name="SAPBEXstdItemX 35" xfId="62685"/>
    <cellStyle name="SAPBEXstdItemX 36" xfId="62686"/>
    <cellStyle name="SAPBEXstdItemX 37" xfId="62687"/>
    <cellStyle name="SAPBEXstdItemX 38" xfId="62688"/>
    <cellStyle name="SAPBEXstdItemX 39" xfId="62689"/>
    <cellStyle name="SAPBEXstdItemX 4" xfId="62690"/>
    <cellStyle name="SAPBEXstdItemX 4 10" xfId="62691"/>
    <cellStyle name="SAPBEXstdItemX 4 11" xfId="62692"/>
    <cellStyle name="SAPBEXstdItemX 4 12" xfId="62693"/>
    <cellStyle name="SAPBEXstdItemX 4 13" xfId="62694"/>
    <cellStyle name="SAPBEXstdItemX 4 14" xfId="62695"/>
    <cellStyle name="SAPBEXstdItemX 4 15" xfId="62696"/>
    <cellStyle name="SAPBEXstdItemX 4 16" xfId="62697"/>
    <cellStyle name="SAPBEXstdItemX 4 17" xfId="62698"/>
    <cellStyle name="SAPBEXstdItemX 4 18" xfId="62699"/>
    <cellStyle name="SAPBEXstdItemX 4 19" xfId="62700"/>
    <cellStyle name="SAPBEXstdItemX 4 2" xfId="62701"/>
    <cellStyle name="SAPBEXstdItemX 4 2 10" xfId="62702"/>
    <cellStyle name="SAPBEXstdItemX 4 2 11" xfId="62703"/>
    <cellStyle name="SAPBEXstdItemX 4 2 12" xfId="62704"/>
    <cellStyle name="SAPBEXstdItemX 4 2 13" xfId="62705"/>
    <cellStyle name="SAPBEXstdItemX 4 2 14" xfId="62706"/>
    <cellStyle name="SAPBEXstdItemX 4 2 15" xfId="62707"/>
    <cellStyle name="SAPBEXstdItemX 4 2 16" xfId="62708"/>
    <cellStyle name="SAPBEXstdItemX 4 2 17" xfId="62709"/>
    <cellStyle name="SAPBEXstdItemX 4 2 18" xfId="62710"/>
    <cellStyle name="SAPBEXstdItemX 4 2 19" xfId="62711"/>
    <cellStyle name="SAPBEXstdItemX 4 2 2" xfId="62712"/>
    <cellStyle name="SAPBEXstdItemX 4 2 20" xfId="62713"/>
    <cellStyle name="SAPBEXstdItemX 4 2 21" xfId="62714"/>
    <cellStyle name="SAPBEXstdItemX 4 2 22" xfId="62715"/>
    <cellStyle name="SAPBEXstdItemX 4 2 23" xfId="62716"/>
    <cellStyle name="SAPBEXstdItemX 4 2 24" xfId="62717"/>
    <cellStyle name="SAPBEXstdItemX 4 2 25" xfId="62718"/>
    <cellStyle name="SAPBEXstdItemX 4 2 26" xfId="62719"/>
    <cellStyle name="SAPBEXstdItemX 4 2 27" xfId="62720"/>
    <cellStyle name="SAPBEXstdItemX 4 2 28" xfId="62721"/>
    <cellStyle name="SAPBEXstdItemX 4 2 29" xfId="62722"/>
    <cellStyle name="SAPBEXstdItemX 4 2 3" xfId="62723"/>
    <cellStyle name="SAPBEXstdItemX 4 2 4" xfId="62724"/>
    <cellStyle name="SAPBEXstdItemX 4 2 5" xfId="62725"/>
    <cellStyle name="SAPBEXstdItemX 4 2 6" xfId="62726"/>
    <cellStyle name="SAPBEXstdItemX 4 2 7" xfId="62727"/>
    <cellStyle name="SAPBEXstdItemX 4 2 8" xfId="62728"/>
    <cellStyle name="SAPBEXstdItemX 4 2 9" xfId="62729"/>
    <cellStyle name="SAPBEXstdItemX 4 20" xfId="62730"/>
    <cellStyle name="SAPBEXstdItemX 4 21" xfId="62731"/>
    <cellStyle name="SAPBEXstdItemX 4 22" xfId="62732"/>
    <cellStyle name="SAPBEXstdItemX 4 23" xfId="62733"/>
    <cellStyle name="SAPBEXstdItemX 4 24" xfId="62734"/>
    <cellStyle name="SAPBEXstdItemX 4 25" xfId="62735"/>
    <cellStyle name="SAPBEXstdItemX 4 26" xfId="62736"/>
    <cellStyle name="SAPBEXstdItemX 4 27" xfId="62737"/>
    <cellStyle name="SAPBEXstdItemX 4 28" xfId="62738"/>
    <cellStyle name="SAPBEXstdItemX 4 29" xfId="62739"/>
    <cellStyle name="SAPBEXstdItemX 4 3" xfId="62740"/>
    <cellStyle name="SAPBEXstdItemX 4 3 10" xfId="62741"/>
    <cellStyle name="SAPBEXstdItemX 4 3 11" xfId="62742"/>
    <cellStyle name="SAPBEXstdItemX 4 3 12" xfId="62743"/>
    <cellStyle name="SAPBEXstdItemX 4 3 13" xfId="62744"/>
    <cellStyle name="SAPBEXstdItemX 4 3 14" xfId="62745"/>
    <cellStyle name="SAPBEXstdItemX 4 3 15" xfId="62746"/>
    <cellStyle name="SAPBEXstdItemX 4 3 16" xfId="62747"/>
    <cellStyle name="SAPBEXstdItemX 4 3 17" xfId="62748"/>
    <cellStyle name="SAPBEXstdItemX 4 3 18" xfId="62749"/>
    <cellStyle name="SAPBEXstdItemX 4 3 19" xfId="62750"/>
    <cellStyle name="SAPBEXstdItemX 4 3 2" xfId="62751"/>
    <cellStyle name="SAPBEXstdItemX 4 3 20" xfId="62752"/>
    <cellStyle name="SAPBEXstdItemX 4 3 21" xfId="62753"/>
    <cellStyle name="SAPBEXstdItemX 4 3 22" xfId="62754"/>
    <cellStyle name="SAPBEXstdItemX 4 3 23" xfId="62755"/>
    <cellStyle name="SAPBEXstdItemX 4 3 24" xfId="62756"/>
    <cellStyle name="SAPBEXstdItemX 4 3 25" xfId="62757"/>
    <cellStyle name="SAPBEXstdItemX 4 3 26" xfId="62758"/>
    <cellStyle name="SAPBEXstdItemX 4 3 27" xfId="62759"/>
    <cellStyle name="SAPBEXstdItemX 4 3 28" xfId="62760"/>
    <cellStyle name="SAPBEXstdItemX 4 3 29" xfId="62761"/>
    <cellStyle name="SAPBEXstdItemX 4 3 3" xfId="62762"/>
    <cellStyle name="SAPBEXstdItemX 4 3 4" xfId="62763"/>
    <cellStyle name="SAPBEXstdItemX 4 3 5" xfId="62764"/>
    <cellStyle name="SAPBEXstdItemX 4 3 6" xfId="62765"/>
    <cellStyle name="SAPBEXstdItemX 4 3 7" xfId="62766"/>
    <cellStyle name="SAPBEXstdItemX 4 3 8" xfId="62767"/>
    <cellStyle name="SAPBEXstdItemX 4 3 9" xfId="62768"/>
    <cellStyle name="SAPBEXstdItemX 4 30" xfId="62769"/>
    <cellStyle name="SAPBEXstdItemX 4 31" xfId="62770"/>
    <cellStyle name="SAPBEXstdItemX 4 4" xfId="62771"/>
    <cellStyle name="SAPBEXstdItemX 4 5" xfId="62772"/>
    <cellStyle name="SAPBEXstdItemX 4 6" xfId="62773"/>
    <cellStyle name="SAPBEXstdItemX 4 7" xfId="62774"/>
    <cellStyle name="SAPBEXstdItemX 4 8" xfId="62775"/>
    <cellStyle name="SAPBEXstdItemX 4 9" xfId="62776"/>
    <cellStyle name="SAPBEXstdItemX 40" xfId="62777"/>
    <cellStyle name="SAPBEXstdItemX 41" xfId="62778"/>
    <cellStyle name="SAPBEXstdItemX 42" xfId="62779"/>
    <cellStyle name="SAPBEXstdItemX 43" xfId="62780"/>
    <cellStyle name="SAPBEXstdItemX 44" xfId="62781"/>
    <cellStyle name="SAPBEXstdItemX 5" xfId="62782"/>
    <cellStyle name="SAPBEXstdItemX 5 10" xfId="62783"/>
    <cellStyle name="SAPBEXstdItemX 5 11" xfId="62784"/>
    <cellStyle name="SAPBEXstdItemX 5 12" xfId="62785"/>
    <cellStyle name="SAPBEXstdItemX 5 13" xfId="62786"/>
    <cellStyle name="SAPBEXstdItemX 5 14" xfId="62787"/>
    <cellStyle name="SAPBEXstdItemX 5 15" xfId="62788"/>
    <cellStyle name="SAPBEXstdItemX 5 16" xfId="62789"/>
    <cellStyle name="SAPBEXstdItemX 5 17" xfId="62790"/>
    <cellStyle name="SAPBEXstdItemX 5 18" xfId="62791"/>
    <cellStyle name="SAPBEXstdItemX 5 19" xfId="62792"/>
    <cellStyle name="SAPBEXstdItemX 5 2" xfId="62793"/>
    <cellStyle name="SAPBEXstdItemX 5 2 10" xfId="62794"/>
    <cellStyle name="SAPBEXstdItemX 5 2 11" xfId="62795"/>
    <cellStyle name="SAPBEXstdItemX 5 2 12" xfId="62796"/>
    <cellStyle name="SAPBEXstdItemX 5 2 13" xfId="62797"/>
    <cellStyle name="SAPBEXstdItemX 5 2 14" xfId="62798"/>
    <cellStyle name="SAPBEXstdItemX 5 2 15" xfId="62799"/>
    <cellStyle name="SAPBEXstdItemX 5 2 16" xfId="62800"/>
    <cellStyle name="SAPBEXstdItemX 5 2 17" xfId="62801"/>
    <cellStyle name="SAPBEXstdItemX 5 2 18" xfId="62802"/>
    <cellStyle name="SAPBEXstdItemX 5 2 19" xfId="62803"/>
    <cellStyle name="SAPBEXstdItemX 5 2 2" xfId="62804"/>
    <cellStyle name="SAPBEXstdItemX 5 2 20" xfId="62805"/>
    <cellStyle name="SAPBEXstdItemX 5 2 21" xfId="62806"/>
    <cellStyle name="SAPBEXstdItemX 5 2 22" xfId="62807"/>
    <cellStyle name="SAPBEXstdItemX 5 2 23" xfId="62808"/>
    <cellStyle name="SAPBEXstdItemX 5 2 24" xfId="62809"/>
    <cellStyle name="SAPBEXstdItemX 5 2 25" xfId="62810"/>
    <cellStyle name="SAPBEXstdItemX 5 2 26" xfId="62811"/>
    <cellStyle name="SAPBEXstdItemX 5 2 27" xfId="62812"/>
    <cellStyle name="SAPBEXstdItemX 5 2 28" xfId="62813"/>
    <cellStyle name="SAPBEXstdItemX 5 2 29" xfId="62814"/>
    <cellStyle name="SAPBEXstdItemX 5 2 3" xfId="62815"/>
    <cellStyle name="SAPBEXstdItemX 5 2 4" xfId="62816"/>
    <cellStyle name="SAPBEXstdItemX 5 2 5" xfId="62817"/>
    <cellStyle name="SAPBEXstdItemX 5 2 6" xfId="62818"/>
    <cellStyle name="SAPBEXstdItemX 5 2 7" xfId="62819"/>
    <cellStyle name="SAPBEXstdItemX 5 2 8" xfId="62820"/>
    <cellStyle name="SAPBEXstdItemX 5 2 9" xfId="62821"/>
    <cellStyle name="SAPBEXstdItemX 5 20" xfId="62822"/>
    <cellStyle name="SAPBEXstdItemX 5 21" xfId="62823"/>
    <cellStyle name="SAPBEXstdItemX 5 22" xfId="62824"/>
    <cellStyle name="SAPBEXstdItemX 5 23" xfId="62825"/>
    <cellStyle name="SAPBEXstdItemX 5 24" xfId="62826"/>
    <cellStyle name="SAPBEXstdItemX 5 25" xfId="62827"/>
    <cellStyle name="SAPBEXstdItemX 5 26" xfId="62828"/>
    <cellStyle name="SAPBEXstdItemX 5 27" xfId="62829"/>
    <cellStyle name="SAPBEXstdItemX 5 28" xfId="62830"/>
    <cellStyle name="SAPBEXstdItemX 5 29" xfId="62831"/>
    <cellStyle name="SAPBEXstdItemX 5 3" xfId="62832"/>
    <cellStyle name="SAPBEXstdItemX 5 30" xfId="62833"/>
    <cellStyle name="SAPBEXstdItemX 5 4" xfId="62834"/>
    <cellStyle name="SAPBEXstdItemX 5 5" xfId="62835"/>
    <cellStyle name="SAPBEXstdItemX 5 6" xfId="62836"/>
    <cellStyle name="SAPBEXstdItemX 5 7" xfId="62837"/>
    <cellStyle name="SAPBEXstdItemX 5 8" xfId="62838"/>
    <cellStyle name="SAPBEXstdItemX 5 9" xfId="62839"/>
    <cellStyle name="SAPBEXstdItemX 6" xfId="62840"/>
    <cellStyle name="SAPBEXstdItemX 6 10" xfId="62841"/>
    <cellStyle name="SAPBEXstdItemX 6 11" xfId="62842"/>
    <cellStyle name="SAPBEXstdItemX 6 12" xfId="62843"/>
    <cellStyle name="SAPBEXstdItemX 6 13" xfId="62844"/>
    <cellStyle name="SAPBEXstdItemX 6 14" xfId="62845"/>
    <cellStyle name="SAPBEXstdItemX 6 15" xfId="62846"/>
    <cellStyle name="SAPBEXstdItemX 6 16" xfId="62847"/>
    <cellStyle name="SAPBEXstdItemX 6 17" xfId="62848"/>
    <cellStyle name="SAPBEXstdItemX 6 18" xfId="62849"/>
    <cellStyle name="SAPBEXstdItemX 6 19" xfId="62850"/>
    <cellStyle name="SAPBEXstdItemX 6 2" xfId="62851"/>
    <cellStyle name="SAPBEXstdItemX 6 2 10" xfId="62852"/>
    <cellStyle name="SAPBEXstdItemX 6 2 11" xfId="62853"/>
    <cellStyle name="SAPBEXstdItemX 6 2 12" xfId="62854"/>
    <cellStyle name="SAPBEXstdItemX 6 2 13" xfId="62855"/>
    <cellStyle name="SAPBEXstdItemX 6 2 14" xfId="62856"/>
    <cellStyle name="SAPBEXstdItemX 6 2 15" xfId="62857"/>
    <cellStyle name="SAPBEXstdItemX 6 2 16" xfId="62858"/>
    <cellStyle name="SAPBEXstdItemX 6 2 17" xfId="62859"/>
    <cellStyle name="SAPBEXstdItemX 6 2 18" xfId="62860"/>
    <cellStyle name="SAPBEXstdItemX 6 2 19" xfId="62861"/>
    <cellStyle name="SAPBEXstdItemX 6 2 2" xfId="62862"/>
    <cellStyle name="SAPBEXstdItemX 6 2 20" xfId="62863"/>
    <cellStyle name="SAPBEXstdItemX 6 2 21" xfId="62864"/>
    <cellStyle name="SAPBEXstdItemX 6 2 22" xfId="62865"/>
    <cellStyle name="SAPBEXstdItemX 6 2 23" xfId="62866"/>
    <cellStyle name="SAPBEXstdItemX 6 2 24" xfId="62867"/>
    <cellStyle name="SAPBEXstdItemX 6 2 25" xfId="62868"/>
    <cellStyle name="SAPBEXstdItemX 6 2 26" xfId="62869"/>
    <cellStyle name="SAPBEXstdItemX 6 2 27" xfId="62870"/>
    <cellStyle name="SAPBEXstdItemX 6 2 28" xfId="62871"/>
    <cellStyle name="SAPBEXstdItemX 6 2 29" xfId="62872"/>
    <cellStyle name="SAPBEXstdItemX 6 2 3" xfId="62873"/>
    <cellStyle name="SAPBEXstdItemX 6 2 4" xfId="62874"/>
    <cellStyle name="SAPBEXstdItemX 6 2 5" xfId="62875"/>
    <cellStyle name="SAPBEXstdItemX 6 2 6" xfId="62876"/>
    <cellStyle name="SAPBEXstdItemX 6 2 7" xfId="62877"/>
    <cellStyle name="SAPBEXstdItemX 6 2 8" xfId="62878"/>
    <cellStyle name="SAPBEXstdItemX 6 2 9" xfId="62879"/>
    <cellStyle name="SAPBEXstdItemX 6 20" xfId="62880"/>
    <cellStyle name="SAPBEXstdItemX 6 21" xfId="62881"/>
    <cellStyle name="SAPBEXstdItemX 6 22" xfId="62882"/>
    <cellStyle name="SAPBEXstdItemX 6 23" xfId="62883"/>
    <cellStyle name="SAPBEXstdItemX 6 24" xfId="62884"/>
    <cellStyle name="SAPBEXstdItemX 6 25" xfId="62885"/>
    <cellStyle name="SAPBEXstdItemX 6 26" xfId="62886"/>
    <cellStyle name="SAPBEXstdItemX 6 27" xfId="62887"/>
    <cellStyle name="SAPBEXstdItemX 6 28" xfId="62888"/>
    <cellStyle name="SAPBEXstdItemX 6 29" xfId="62889"/>
    <cellStyle name="SAPBEXstdItemX 6 3" xfId="62890"/>
    <cellStyle name="SAPBEXstdItemX 6 30" xfId="62891"/>
    <cellStyle name="SAPBEXstdItemX 6 4" xfId="62892"/>
    <cellStyle name="SAPBEXstdItemX 6 5" xfId="62893"/>
    <cellStyle name="SAPBEXstdItemX 6 6" xfId="62894"/>
    <cellStyle name="SAPBEXstdItemX 6 7" xfId="62895"/>
    <cellStyle name="SAPBEXstdItemX 6 8" xfId="62896"/>
    <cellStyle name="SAPBEXstdItemX 6 9" xfId="62897"/>
    <cellStyle name="SAPBEXstdItemX 7" xfId="62898"/>
    <cellStyle name="SAPBEXstdItemX 7 10" xfId="62899"/>
    <cellStyle name="SAPBEXstdItemX 7 11" xfId="62900"/>
    <cellStyle name="SAPBEXstdItemX 7 12" xfId="62901"/>
    <cellStyle name="SAPBEXstdItemX 7 13" xfId="62902"/>
    <cellStyle name="SAPBEXstdItemX 7 14" xfId="62903"/>
    <cellStyle name="SAPBEXstdItemX 7 15" xfId="62904"/>
    <cellStyle name="SAPBEXstdItemX 7 16" xfId="62905"/>
    <cellStyle name="SAPBEXstdItemX 7 17" xfId="62906"/>
    <cellStyle name="SAPBEXstdItemX 7 18" xfId="62907"/>
    <cellStyle name="SAPBEXstdItemX 7 19" xfId="62908"/>
    <cellStyle name="SAPBEXstdItemX 7 2" xfId="62909"/>
    <cellStyle name="SAPBEXstdItemX 7 2 10" xfId="62910"/>
    <cellStyle name="SAPBEXstdItemX 7 2 11" xfId="62911"/>
    <cellStyle name="SAPBEXstdItemX 7 2 12" xfId="62912"/>
    <cellStyle name="SAPBEXstdItemX 7 2 13" xfId="62913"/>
    <cellStyle name="SAPBEXstdItemX 7 2 14" xfId="62914"/>
    <cellStyle name="SAPBEXstdItemX 7 2 15" xfId="62915"/>
    <cellStyle name="SAPBEXstdItemX 7 2 16" xfId="62916"/>
    <cellStyle name="SAPBEXstdItemX 7 2 17" xfId="62917"/>
    <cellStyle name="SAPBEXstdItemX 7 2 18" xfId="62918"/>
    <cellStyle name="SAPBEXstdItemX 7 2 19" xfId="62919"/>
    <cellStyle name="SAPBEXstdItemX 7 2 2" xfId="62920"/>
    <cellStyle name="SAPBEXstdItemX 7 2 20" xfId="62921"/>
    <cellStyle name="SAPBEXstdItemX 7 2 21" xfId="62922"/>
    <cellStyle name="SAPBEXstdItemX 7 2 22" xfId="62923"/>
    <cellStyle name="SAPBEXstdItemX 7 2 23" xfId="62924"/>
    <cellStyle name="SAPBEXstdItemX 7 2 24" xfId="62925"/>
    <cellStyle name="SAPBEXstdItemX 7 2 25" xfId="62926"/>
    <cellStyle name="SAPBEXstdItemX 7 2 26" xfId="62927"/>
    <cellStyle name="SAPBEXstdItemX 7 2 27" xfId="62928"/>
    <cellStyle name="SAPBEXstdItemX 7 2 28" xfId="62929"/>
    <cellStyle name="SAPBEXstdItemX 7 2 29" xfId="62930"/>
    <cellStyle name="SAPBEXstdItemX 7 2 3" xfId="62931"/>
    <cellStyle name="SAPBEXstdItemX 7 2 4" xfId="62932"/>
    <cellStyle name="SAPBEXstdItemX 7 2 5" xfId="62933"/>
    <cellStyle name="SAPBEXstdItemX 7 2 6" xfId="62934"/>
    <cellStyle name="SAPBEXstdItemX 7 2 7" xfId="62935"/>
    <cellStyle name="SAPBEXstdItemX 7 2 8" xfId="62936"/>
    <cellStyle name="SAPBEXstdItemX 7 2 9" xfId="62937"/>
    <cellStyle name="SAPBEXstdItemX 7 20" xfId="62938"/>
    <cellStyle name="SAPBEXstdItemX 7 21" xfId="62939"/>
    <cellStyle name="SAPBEXstdItemX 7 22" xfId="62940"/>
    <cellStyle name="SAPBEXstdItemX 7 23" xfId="62941"/>
    <cellStyle name="SAPBEXstdItemX 7 24" xfId="62942"/>
    <cellStyle name="SAPBEXstdItemX 7 25" xfId="62943"/>
    <cellStyle name="SAPBEXstdItemX 7 26" xfId="62944"/>
    <cellStyle name="SAPBEXstdItemX 7 27" xfId="62945"/>
    <cellStyle name="SAPBEXstdItemX 7 28" xfId="62946"/>
    <cellStyle name="SAPBEXstdItemX 7 29" xfId="62947"/>
    <cellStyle name="SAPBEXstdItemX 7 3" xfId="62948"/>
    <cellStyle name="SAPBEXstdItemX 7 30" xfId="62949"/>
    <cellStyle name="SAPBEXstdItemX 7 4" xfId="62950"/>
    <cellStyle name="SAPBEXstdItemX 7 5" xfId="62951"/>
    <cellStyle name="SAPBEXstdItemX 7 6" xfId="62952"/>
    <cellStyle name="SAPBEXstdItemX 7 7" xfId="62953"/>
    <cellStyle name="SAPBEXstdItemX 7 8" xfId="62954"/>
    <cellStyle name="SAPBEXstdItemX 7 9" xfId="62955"/>
    <cellStyle name="SAPBEXstdItemX 8" xfId="62956"/>
    <cellStyle name="SAPBEXstdItemX 8 10" xfId="62957"/>
    <cellStyle name="SAPBEXstdItemX 8 11" xfId="62958"/>
    <cellStyle name="SAPBEXstdItemX 8 12" xfId="62959"/>
    <cellStyle name="SAPBEXstdItemX 8 13" xfId="62960"/>
    <cellStyle name="SAPBEXstdItemX 8 14" xfId="62961"/>
    <cellStyle name="SAPBEXstdItemX 8 15" xfId="62962"/>
    <cellStyle name="SAPBEXstdItemX 8 16" xfId="62963"/>
    <cellStyle name="SAPBEXstdItemX 8 17" xfId="62964"/>
    <cellStyle name="SAPBEXstdItemX 8 18" xfId="62965"/>
    <cellStyle name="SAPBEXstdItemX 8 19" xfId="62966"/>
    <cellStyle name="SAPBEXstdItemX 8 2" xfId="62967"/>
    <cellStyle name="SAPBEXstdItemX 8 2 10" xfId="62968"/>
    <cellStyle name="SAPBEXstdItemX 8 2 11" xfId="62969"/>
    <cellStyle name="SAPBEXstdItemX 8 2 12" xfId="62970"/>
    <cellStyle name="SAPBEXstdItemX 8 2 13" xfId="62971"/>
    <cellStyle name="SAPBEXstdItemX 8 2 14" xfId="62972"/>
    <cellStyle name="SAPBEXstdItemX 8 2 15" xfId="62973"/>
    <cellStyle name="SAPBEXstdItemX 8 2 16" xfId="62974"/>
    <cellStyle name="SAPBEXstdItemX 8 2 17" xfId="62975"/>
    <cellStyle name="SAPBEXstdItemX 8 2 18" xfId="62976"/>
    <cellStyle name="SAPBEXstdItemX 8 2 19" xfId="62977"/>
    <cellStyle name="SAPBEXstdItemX 8 2 2" xfId="62978"/>
    <cellStyle name="SAPBEXstdItemX 8 2 20" xfId="62979"/>
    <cellStyle name="SAPBEXstdItemX 8 2 21" xfId="62980"/>
    <cellStyle name="SAPBEXstdItemX 8 2 22" xfId="62981"/>
    <cellStyle name="SAPBEXstdItemX 8 2 23" xfId="62982"/>
    <cellStyle name="SAPBEXstdItemX 8 2 24" xfId="62983"/>
    <cellStyle name="SAPBEXstdItemX 8 2 25" xfId="62984"/>
    <cellStyle name="SAPBEXstdItemX 8 2 26" xfId="62985"/>
    <cellStyle name="SAPBEXstdItemX 8 2 27" xfId="62986"/>
    <cellStyle name="SAPBEXstdItemX 8 2 28" xfId="62987"/>
    <cellStyle name="SAPBEXstdItemX 8 2 29" xfId="62988"/>
    <cellStyle name="SAPBEXstdItemX 8 2 3" xfId="62989"/>
    <cellStyle name="SAPBEXstdItemX 8 2 4" xfId="62990"/>
    <cellStyle name="SAPBEXstdItemX 8 2 5" xfId="62991"/>
    <cellStyle name="SAPBEXstdItemX 8 2 6" xfId="62992"/>
    <cellStyle name="SAPBEXstdItemX 8 2 7" xfId="62993"/>
    <cellStyle name="SAPBEXstdItemX 8 2 8" xfId="62994"/>
    <cellStyle name="SAPBEXstdItemX 8 2 9" xfId="62995"/>
    <cellStyle name="SAPBEXstdItemX 8 20" xfId="62996"/>
    <cellStyle name="SAPBEXstdItemX 8 21" xfId="62997"/>
    <cellStyle name="SAPBEXstdItemX 8 22" xfId="62998"/>
    <cellStyle name="SAPBEXstdItemX 8 23" xfId="62999"/>
    <cellStyle name="SAPBEXstdItemX 8 24" xfId="63000"/>
    <cellStyle name="SAPBEXstdItemX 8 25" xfId="63001"/>
    <cellStyle name="SAPBEXstdItemX 8 26" xfId="63002"/>
    <cellStyle name="SAPBEXstdItemX 8 27" xfId="63003"/>
    <cellStyle name="SAPBEXstdItemX 8 28" xfId="63004"/>
    <cellStyle name="SAPBEXstdItemX 8 29" xfId="63005"/>
    <cellStyle name="SAPBEXstdItemX 8 3" xfId="63006"/>
    <cellStyle name="SAPBEXstdItemX 8 30" xfId="63007"/>
    <cellStyle name="SAPBEXstdItemX 8 4" xfId="63008"/>
    <cellStyle name="SAPBEXstdItemX 8 5" xfId="63009"/>
    <cellStyle name="SAPBEXstdItemX 8 6" xfId="63010"/>
    <cellStyle name="SAPBEXstdItemX 8 7" xfId="63011"/>
    <cellStyle name="SAPBEXstdItemX 8 8" xfId="63012"/>
    <cellStyle name="SAPBEXstdItemX 8 9" xfId="63013"/>
    <cellStyle name="SAPBEXstdItemX 9" xfId="63014"/>
    <cellStyle name="SAPBEXstdItemX 9 10" xfId="63015"/>
    <cellStyle name="SAPBEXstdItemX 9 11" xfId="63016"/>
    <cellStyle name="SAPBEXstdItemX 9 12" xfId="63017"/>
    <cellStyle name="SAPBEXstdItemX 9 13" xfId="63018"/>
    <cellStyle name="SAPBEXstdItemX 9 14" xfId="63019"/>
    <cellStyle name="SAPBEXstdItemX 9 15" xfId="63020"/>
    <cellStyle name="SAPBEXstdItemX 9 16" xfId="63021"/>
    <cellStyle name="SAPBEXstdItemX 9 17" xfId="63022"/>
    <cellStyle name="SAPBEXstdItemX 9 18" xfId="63023"/>
    <cellStyle name="SAPBEXstdItemX 9 19" xfId="63024"/>
    <cellStyle name="SAPBEXstdItemX 9 2" xfId="63025"/>
    <cellStyle name="SAPBEXstdItemX 9 2 10" xfId="63026"/>
    <cellStyle name="SAPBEXstdItemX 9 2 11" xfId="63027"/>
    <cellStyle name="SAPBEXstdItemX 9 2 12" xfId="63028"/>
    <cellStyle name="SAPBEXstdItemX 9 2 13" xfId="63029"/>
    <cellStyle name="SAPBEXstdItemX 9 2 14" xfId="63030"/>
    <cellStyle name="SAPBEXstdItemX 9 2 15" xfId="63031"/>
    <cellStyle name="SAPBEXstdItemX 9 2 16" xfId="63032"/>
    <cellStyle name="SAPBEXstdItemX 9 2 17" xfId="63033"/>
    <cellStyle name="SAPBEXstdItemX 9 2 18" xfId="63034"/>
    <cellStyle name="SAPBEXstdItemX 9 2 19" xfId="63035"/>
    <cellStyle name="SAPBEXstdItemX 9 2 2" xfId="63036"/>
    <cellStyle name="SAPBEXstdItemX 9 2 20" xfId="63037"/>
    <cellStyle name="SAPBEXstdItemX 9 2 21" xfId="63038"/>
    <cellStyle name="SAPBEXstdItemX 9 2 22" xfId="63039"/>
    <cellStyle name="SAPBEXstdItemX 9 2 23" xfId="63040"/>
    <cellStyle name="SAPBEXstdItemX 9 2 24" xfId="63041"/>
    <cellStyle name="SAPBEXstdItemX 9 2 25" xfId="63042"/>
    <cellStyle name="SAPBEXstdItemX 9 2 26" xfId="63043"/>
    <cellStyle name="SAPBEXstdItemX 9 2 27" xfId="63044"/>
    <cellStyle name="SAPBEXstdItemX 9 2 28" xfId="63045"/>
    <cellStyle name="SAPBEXstdItemX 9 2 29" xfId="63046"/>
    <cellStyle name="SAPBEXstdItemX 9 2 3" xfId="63047"/>
    <cellStyle name="SAPBEXstdItemX 9 2 4" xfId="63048"/>
    <cellStyle name="SAPBEXstdItemX 9 2 5" xfId="63049"/>
    <cellStyle name="SAPBEXstdItemX 9 2 6" xfId="63050"/>
    <cellStyle name="SAPBEXstdItemX 9 2 7" xfId="63051"/>
    <cellStyle name="SAPBEXstdItemX 9 2 8" xfId="63052"/>
    <cellStyle name="SAPBEXstdItemX 9 2 9" xfId="63053"/>
    <cellStyle name="SAPBEXstdItemX 9 20" xfId="63054"/>
    <cellStyle name="SAPBEXstdItemX 9 21" xfId="63055"/>
    <cellStyle name="SAPBEXstdItemX 9 22" xfId="63056"/>
    <cellStyle name="SAPBEXstdItemX 9 23" xfId="63057"/>
    <cellStyle name="SAPBEXstdItemX 9 24" xfId="63058"/>
    <cellStyle name="SAPBEXstdItemX 9 25" xfId="63059"/>
    <cellStyle name="SAPBEXstdItemX 9 26" xfId="63060"/>
    <cellStyle name="SAPBEXstdItemX 9 27" xfId="63061"/>
    <cellStyle name="SAPBEXstdItemX 9 28" xfId="63062"/>
    <cellStyle name="SAPBEXstdItemX 9 29" xfId="63063"/>
    <cellStyle name="SAPBEXstdItemX 9 3" xfId="63064"/>
    <cellStyle name="SAPBEXstdItemX 9 30" xfId="63065"/>
    <cellStyle name="SAPBEXstdItemX 9 4" xfId="63066"/>
    <cellStyle name="SAPBEXstdItemX 9 5" xfId="63067"/>
    <cellStyle name="SAPBEXstdItemX 9 6" xfId="63068"/>
    <cellStyle name="SAPBEXstdItemX 9 7" xfId="63069"/>
    <cellStyle name="SAPBEXstdItemX 9 8" xfId="63070"/>
    <cellStyle name="SAPBEXstdItemX 9 9" xfId="63071"/>
    <cellStyle name="SAPBEXsubData" xfId="63072"/>
    <cellStyle name="SAPBEXsubDataEmph" xfId="63073"/>
    <cellStyle name="SAPBEXsubItem" xfId="63074"/>
    <cellStyle name="SAPBEXtitle" xfId="63075"/>
    <cellStyle name="SAPBEXtitle 2" xfId="63076"/>
    <cellStyle name="SAPBEXtitle 3" xfId="63077"/>
    <cellStyle name="SAPBEXundefined" xfId="63078"/>
    <cellStyle name="SAPBEXundefined 2" xfId="63079"/>
    <cellStyle name="SAPBEXundefined 3" xfId="63080"/>
    <cellStyle name="SAPBEXundefined 3 2" xfId="63081"/>
    <cellStyle name="SAPBEXundefined 4" xfId="63082"/>
    <cellStyle name="Satisfaisant" xfId="63083"/>
    <cellStyle name="Satisfaisant 2" xfId="63084"/>
    <cellStyle name="Satisfaisant 2 2" xfId="63085"/>
    <cellStyle name="Satisfaisant 3" xfId="63086"/>
    <cellStyle name="Satisfaisant 4" xfId="63087"/>
    <cellStyle name="sbt2" xfId="63088"/>
    <cellStyle name="sbt2 2" xfId="63089"/>
    <cellStyle name="sbt2 2 2" xfId="63090"/>
    <cellStyle name="sbt2 3" xfId="63091"/>
    <cellStyle name="sbt2 3 2" xfId="63092"/>
    <cellStyle name="sbt2 4" xfId="63093"/>
    <cellStyle name="semestre" xfId="63094"/>
    <cellStyle name="semestre 2" xfId="63095"/>
    <cellStyle name="semestre 3" xfId="63096"/>
    <cellStyle name="Sep. milhar [2]" xfId="63097"/>
    <cellStyle name="Separador de m" xfId="63098"/>
    <cellStyle name="Separador de m 2" xfId="63099"/>
    <cellStyle name="Separador de m 3" xfId="63100"/>
    <cellStyle name="Separador de m 4" xfId="63101"/>
    <cellStyle name="Separador de milhares [0]_A" xfId="63102"/>
    <cellStyle name="Separador de milhares_A" xfId="63103"/>
    <cellStyle name="Shadow" xfId="63104"/>
    <cellStyle name="SHEET" xfId="63105"/>
    <cellStyle name="SHEET 2" xfId="63106"/>
    <cellStyle name="SHEET 3" xfId="63107"/>
    <cellStyle name="Sheet Title" xfId="63108"/>
    <cellStyle name="Sheet Title 2" xfId="63109"/>
    <cellStyle name="Sheet Title 3" xfId="63110"/>
    <cellStyle name="Sortie" xfId="63111"/>
    <cellStyle name="Sortie 2" xfId="63112"/>
    <cellStyle name="Sortie 2 2" xfId="63113"/>
    <cellStyle name="Sortie 3" xfId="63114"/>
    <cellStyle name="Sortie 3 2" xfId="63115"/>
    <cellStyle name="Sortie 4" xfId="63116"/>
    <cellStyle name="Sortie 4 2" xfId="63117"/>
    <cellStyle name="Sortie 5" xfId="63118"/>
    <cellStyle name="Source Line" xfId="63119"/>
    <cellStyle name="soustotal" xfId="63120"/>
    <cellStyle name="soustotal 2" xfId="63121"/>
    <cellStyle name="Standaard_Kadaster prijzen per provincie" xfId="63122"/>
    <cellStyle name="Standaard2" xfId="63123"/>
    <cellStyle name="Standard 2" xfId="63124"/>
    <cellStyle name="Standard 3" xfId="63125"/>
    <cellStyle name="Standard 4" xfId="63126"/>
    <cellStyle name="Standard 5" xfId="63127"/>
    <cellStyle name="Standard_Tabelle1" xfId="63128"/>
    <cellStyle name="STYL1 - Style1" xfId="63129"/>
    <cellStyle name="STYL1 - Style1 2" xfId="63130"/>
    <cellStyle name="STYL1 - Style1 2 2" xfId="63131"/>
    <cellStyle name="STYL1 - Style1 3" xfId="63132"/>
    <cellStyle name="STYL1 - Style1 4" xfId="63133"/>
    <cellStyle name="STYL1 - Style1 5" xfId="63134"/>
    <cellStyle name="STYL1 - Style1 6" xfId="63135"/>
    <cellStyle name="STYL2 - Style2" xfId="63136"/>
    <cellStyle name="STYL2 - Style2 2" xfId="63137"/>
    <cellStyle name="STYL2 - Style2 3" xfId="63138"/>
    <cellStyle name="STYL3 - Style3" xfId="63139"/>
    <cellStyle name="STYL3 - Style3 2" xfId="63140"/>
    <cellStyle name="STYL3 - Style3 3" xfId="63141"/>
    <cellStyle name="STYL4 - Style4" xfId="63142"/>
    <cellStyle name="STYL4 - Style4 2" xfId="63143"/>
    <cellStyle name="STYL4 - Style4 3" xfId="63144"/>
    <cellStyle name="STYL5 - Style5" xfId="63145"/>
    <cellStyle name="STYL5 - Style5 2" xfId="63146"/>
    <cellStyle name="STYL5 - Style5 3" xfId="63147"/>
    <cellStyle name="Style 1" xfId="63148"/>
    <cellStyle name="Style 1 2" xfId="63149"/>
    <cellStyle name="Style 1 2 2" xfId="63150"/>
    <cellStyle name="Style 1 2 3" xfId="63151"/>
    <cellStyle name="Style 1 2 4" xfId="63152"/>
    <cellStyle name="Style 1 3" xfId="63153"/>
    <cellStyle name="Style 1 4" xfId="63154"/>
    <cellStyle name="Style 1 5" xfId="63155"/>
    <cellStyle name="Style 1 6" xfId="63156"/>
    <cellStyle name="Style 1 7" xfId="63157"/>
    <cellStyle name="Style 1 8" xfId="63158"/>
    <cellStyle name="Style 28" xfId="63159"/>
    <cellStyle name="Style 35" xfId="63160"/>
    <cellStyle name="Style 35 2" xfId="63161"/>
    <cellStyle name="Style 35 3" xfId="63162"/>
    <cellStyle name="Style 36" xfId="63163"/>
    <cellStyle name="Style 36 2" xfId="63164"/>
    <cellStyle name="Style 36 3" xfId="63165"/>
    <cellStyle name="Style1" xfId="63166"/>
    <cellStyle name="Style1 2" xfId="63167"/>
    <cellStyle name="Style1 3" xfId="63168"/>
    <cellStyle name="subhead" xfId="63169"/>
    <cellStyle name="subt1" xfId="63170"/>
    <cellStyle name="subt1 2" xfId="63171"/>
    <cellStyle name="subt1 3" xfId="63172"/>
    <cellStyle name="sum" xfId="63173"/>
    <cellStyle name="summary" xfId="63174"/>
    <cellStyle name="Table Heading" xfId="63175"/>
    <cellStyle name="temp" xfId="63176"/>
    <cellStyle name="temp 2" xfId="63177"/>
    <cellStyle name="temp 3" xfId="63178"/>
    <cellStyle name="Testo avviso" xfId="63179"/>
    <cellStyle name="Testo avviso 2" xfId="63180"/>
    <cellStyle name="Testo avviso 3" xfId="63181"/>
    <cellStyle name="Testo descrittivo" xfId="63182"/>
    <cellStyle name="Testo descrittivo 2" xfId="63183"/>
    <cellStyle name="Testo descrittivo 3" xfId="63184"/>
    <cellStyle name="tête chapitre" xfId="63185"/>
    <cellStyle name="tête chapitre 2" xfId="63186"/>
    <cellStyle name="tête chapitre 3" xfId="63187"/>
    <cellStyle name="Text" xfId="63188"/>
    <cellStyle name="Text 10" xfId="63189"/>
    <cellStyle name="Text 11" xfId="63190"/>
    <cellStyle name="Text 2" xfId="63191"/>
    <cellStyle name="Text 2 2" xfId="63192"/>
    <cellStyle name="Text 2 3" xfId="63193"/>
    <cellStyle name="Text 3" xfId="63194"/>
    <cellStyle name="Text 3 2" xfId="63195"/>
    <cellStyle name="Text 3 3" xfId="63196"/>
    <cellStyle name="Text 4" xfId="63197"/>
    <cellStyle name="Text 4 2" xfId="63198"/>
    <cellStyle name="Text 4 3" xfId="63199"/>
    <cellStyle name="Text 5" xfId="63200"/>
    <cellStyle name="Text 5 2" xfId="63201"/>
    <cellStyle name="Text 5 3" xfId="63202"/>
    <cellStyle name="Text 6" xfId="63203"/>
    <cellStyle name="Text 6 2" xfId="63204"/>
    <cellStyle name="Text 6 3" xfId="63205"/>
    <cellStyle name="Text 7" xfId="63206"/>
    <cellStyle name="Text 7 2" xfId="63207"/>
    <cellStyle name="Text 7 3" xfId="63208"/>
    <cellStyle name="Text 8" xfId="63209"/>
    <cellStyle name="Text 8 2" xfId="63210"/>
    <cellStyle name="Text 8 3" xfId="63211"/>
    <cellStyle name="Text 9" xfId="63212"/>
    <cellStyle name="text BoldBlack" xfId="63213"/>
    <cellStyle name="text BoldUnderline" xfId="63214"/>
    <cellStyle name="text BoldUnderlineER" xfId="63215"/>
    <cellStyle name="text BoldUnderlineER 2" xfId="63216"/>
    <cellStyle name="text BoldUnderlineER 3" xfId="63217"/>
    <cellStyle name="Text Indent A" xfId="63218"/>
    <cellStyle name="Text Indent B" xfId="63219"/>
    <cellStyle name="Text Indent B 2" xfId="63220"/>
    <cellStyle name="Text Indent B 2 2" xfId="63221"/>
    <cellStyle name="Text Indent B 2 3" xfId="63222"/>
    <cellStyle name="Text Indent B 3" xfId="63223"/>
    <cellStyle name="Text Indent B 4" xfId="63224"/>
    <cellStyle name="Text Indent C" xfId="63225"/>
    <cellStyle name="Text Indent C 2" xfId="63226"/>
    <cellStyle name="Text Indent C 2 2" xfId="63227"/>
    <cellStyle name="Text Indent C 2 3" xfId="63228"/>
    <cellStyle name="Text Indent C 3" xfId="63229"/>
    <cellStyle name="Text Indent C 4" xfId="63230"/>
    <cellStyle name="text LightGreen" xfId="63231"/>
    <cellStyle name="Text_IDN" xfId="63232"/>
    <cellStyle name="Texte explicatif" xfId="63233"/>
    <cellStyle name="Texte explicatif 2" xfId="63234"/>
    <cellStyle name="Texte explicatif 3" xfId="63235"/>
    <cellStyle name="Texto de advertencia" xfId="63236"/>
    <cellStyle name="Texto de advertencia 2" xfId="63237"/>
    <cellStyle name="Texto de advertencia 2 2" xfId="63238"/>
    <cellStyle name="Texto de advertencia 2 3" xfId="63239"/>
    <cellStyle name="Texto de advertencia 2 4" xfId="63240"/>
    <cellStyle name="Texto de advertencia 3" xfId="63241"/>
    <cellStyle name="Texto explicativo" xfId="63242"/>
    <cellStyle name="Texto explicativo 2" xfId="63243"/>
    <cellStyle name="Texto explicativo 2 2" xfId="63244"/>
    <cellStyle name="Texto explicativo 2 3" xfId="63245"/>
    <cellStyle name="Texto explicativo 2 4" xfId="63246"/>
    <cellStyle name="Texto explicativo 3" xfId="63247"/>
    <cellStyle name="th" xfId="63248"/>
    <cellStyle name="th 2" xfId="63249"/>
    <cellStyle name="th 3" xfId="63250"/>
    <cellStyle name="þ_x001d_ð‡_x000c_éþ÷_x000c_âþU_x0001__x001f__x000f_&quot;_x0007__x0001__x0001_" xfId="63251"/>
    <cellStyle name="þ_x001d_ð‡_x000c_éþ÷_x000c_âþU_x0001__x001f__x000f_&quot;_x000f__x0001__x0001_" xfId="63252"/>
    <cellStyle name="þ_x001d_ð‡_x000c_éþ÷_x000c_âþU_x0001__x001f__x000f_&quot;_x0007__x0001__x0001_ 2" xfId="63253"/>
    <cellStyle name="þ_x001d_ð‡_x000c_éþ÷_x000c_âþU_x0001__x001f__x000f_&quot;_x000f__x0001__x0001_ 2" xfId="63254"/>
    <cellStyle name="þ_x001d_ð‡_x000c_éþ÷_x000c_âþU_x0001__x001f__x000f_&quot;_x0007__x0001__x0001_ 3" xfId="63255"/>
    <cellStyle name="þ_x001d_ð‡_x000c_éþ÷_x000c_âþU_x0001__x001f__x000f_&quot;_x000f__x0001__x0001_ 3" xfId="63256"/>
    <cellStyle name="þ_x001d_ð‡_x000c_éþ÷_x000c_âþU_x0001__x001f__x000f_&quot;_x0007__x0001__x0001_ 4" xfId="63257"/>
    <cellStyle name="þ_x001d_ð‡_x000c_éþ÷_x000c_âþU_x0001__x001f__x000f_&quot;_x000f__x0001__x0001_ 4" xfId="63258"/>
    <cellStyle name="þ_x001d_ð‡_x000c_éþ÷_x000c_âþU_x0001__x001f__x000f_&quot;_x0007__x0001__x0001_ 5" xfId="63259"/>
    <cellStyle name="þ_x001d_ð‡_x000c_éþ÷_x000c_âþU_x0001__x001f__x000f_&quot;_x000f__x0001__x0001_ 5" xfId="63260"/>
    <cellStyle name="þ_x001d_ð‡_x000c_éþ÷_x000c_âþU_x0001__x001f__x000f_&quot;_x0007__x0001__x0001_ 5 2" xfId="63261"/>
    <cellStyle name="þ_x001d_ð‡_x000c_éþ÷_x000c_âþU_x0001__x001f__x000f_&quot;_x000f__x0001__x0001_ 5 2" xfId="63262"/>
    <cellStyle name="þ_x001d_ð‡_x000c_éþ÷_x000c_âþU_x0001__x001f__x000f_&quot;_x0007__x0001__x0001_ 5 3" xfId="63263"/>
    <cellStyle name="þ_x001d_ð‡_x000c_éþ÷_x000c_âþU_x0001__x001f__x000f_&quot;_x000f__x0001__x0001_ 5 3" xfId="63264"/>
    <cellStyle name="þ_x001d_ð‡_x000c_éþ÷_x000c_âþU_x0001__x001f__x000f_&quot;_x0007__x0001__x0001_ 6" xfId="63265"/>
    <cellStyle name="þ_x001d_ð‡_x000c_éþ÷_x000c_âþU_x0001__x001f__x000f_&quot;_x000f__x0001__x0001_ 6" xfId="63266"/>
    <cellStyle name="þ_x001d_ð‡_x000c_éþ÷_x000c_âþU_x0001__x001f__x000f_&quot;_x0007__x0001__x0001_ 6 2" xfId="63267"/>
    <cellStyle name="þ_x001d_ð‡_x000c_éþ÷_x000c_âþU_x0001__x001f__x000f_&quot;_x000f__x0001__x0001_ 6 2" xfId="63268"/>
    <cellStyle name="þ_x001d_ð‡_x000c_éþ÷_x000c_âþU_x0001__x001f__x000f_&quot;_x0007__x0001__x0001_ 6 3" xfId="63269"/>
    <cellStyle name="þ_x001d_ð‡_x000c_éþ÷_x000c_âþU_x0001__x001f__x000f_&quot;_x000f__x0001__x0001_ 6 3" xfId="63270"/>
    <cellStyle name="þ_x001d_ð‡_x000c_éþ÷_x000c_âþU_x0001__x001f__x000f_&quot;_x0007__x0001__x0001_ 7" xfId="63271"/>
    <cellStyle name="þ_x001d_ð‡_x000c_éþ÷_x000c_âþU_x0001__x001f__x000f_&quot;_x000f__x0001__x0001_ 7" xfId="63272"/>
    <cellStyle name="þ_x001d_ð‡_x000c_éþ÷_x000c_âþU_x0001__x001f__x000f_&quot;_x0007__x0001__x0001_ 8" xfId="63273"/>
    <cellStyle name="þ_x001d_ð‡_x000c_éþ÷_x000c_âþU_x0001__x001f__x000f_&quot;_x000f__x0001__x0001_ 8" xfId="63274"/>
    <cellStyle name="Time" xfId="63275"/>
    <cellStyle name="TITCOLUNA" xfId="63276"/>
    <cellStyle name="Titel 2" xfId="63277"/>
    <cellStyle name="Title 2" xfId="63278"/>
    <cellStyle name="Title 2 2" xfId="63279"/>
    <cellStyle name="Title 2 2 2" xfId="63280"/>
    <cellStyle name="Title 2 3" xfId="63281"/>
    <cellStyle name="Title 2 4" xfId="63282"/>
    <cellStyle name="Title 3" xfId="63283"/>
    <cellStyle name="Title 4" xfId="63284"/>
    <cellStyle name="Title Line" xfId="63285"/>
    <cellStyle name="title1" xfId="63286"/>
    <cellStyle name="title1 2" xfId="63287"/>
    <cellStyle name="title1 3" xfId="63288"/>
    <cellStyle name="Titolo" xfId="63289"/>
    <cellStyle name="Titolo 1" xfId="63290"/>
    <cellStyle name="Titolo 1 2" xfId="63291"/>
    <cellStyle name="Titolo 1 3" xfId="63292"/>
    <cellStyle name="Titolo 2" xfId="63293"/>
    <cellStyle name="Titolo 2 2" xfId="63294"/>
    <cellStyle name="Titolo 2 3" xfId="63295"/>
    <cellStyle name="Titolo 3" xfId="63296"/>
    <cellStyle name="Titolo 3 2" xfId="63297"/>
    <cellStyle name="Titolo 3 3" xfId="63298"/>
    <cellStyle name="Titolo 4" xfId="63299"/>
    <cellStyle name="Titolo 4 2" xfId="63300"/>
    <cellStyle name="Titolo 4 3" xfId="63301"/>
    <cellStyle name="Titolo 5" xfId="63302"/>
    <cellStyle name="Titolo 6" xfId="63303"/>
    <cellStyle name="titre" xfId="63304"/>
    <cellStyle name="titre 2" xfId="63305"/>
    <cellStyle name="Titre 2 2" xfId="63306"/>
    <cellStyle name="titre 3" xfId="63307"/>
    <cellStyle name="Titre 4" xfId="63308"/>
    <cellStyle name="Titre 1" xfId="63309"/>
    <cellStyle name="Titre 1 2" xfId="63310"/>
    <cellStyle name="Titre 1 2 2" xfId="63311"/>
    <cellStyle name="Titre 1 3" xfId="63312"/>
    <cellStyle name="Titre 1 4" xfId="63313"/>
    <cellStyle name="Titre 2" xfId="63314"/>
    <cellStyle name="Titre 2 2" xfId="63315"/>
    <cellStyle name="Titre 2 2 2" xfId="63316"/>
    <cellStyle name="Titre 2 3" xfId="63317"/>
    <cellStyle name="Titre 2 4" xfId="63318"/>
    <cellStyle name="Titre 3" xfId="63319"/>
    <cellStyle name="Titre 3 2" xfId="63320"/>
    <cellStyle name="Titre 3 2 2" xfId="63321"/>
    <cellStyle name="Titre 3 3" xfId="63322"/>
    <cellStyle name="Titre 3 4" xfId="63323"/>
    <cellStyle name="Titre 4" xfId="63324"/>
    <cellStyle name="Titre 4 2" xfId="63325"/>
    <cellStyle name="Titre 4 2 2" xfId="63326"/>
    <cellStyle name="Titre 4 3" xfId="63327"/>
    <cellStyle name="Titre 4 4" xfId="63328"/>
    <cellStyle name="titre_ESTReal" xfId="63329"/>
    <cellStyle name="Título" xfId="63330"/>
    <cellStyle name="Título 1" xfId="63331"/>
    <cellStyle name="Título 1 2" xfId="63332"/>
    <cellStyle name="Título 1 2 2" xfId="63333"/>
    <cellStyle name="Título 1 2 3" xfId="63334"/>
    <cellStyle name="Título 1 2 4" xfId="63335"/>
    <cellStyle name="Título 1 3" xfId="63336"/>
    <cellStyle name="Título 2" xfId="63337"/>
    <cellStyle name="Título 2 2" xfId="63338"/>
    <cellStyle name="Título 2 2 2" xfId="63339"/>
    <cellStyle name="Título 2 2 3" xfId="63340"/>
    <cellStyle name="Título 2 2 4" xfId="63341"/>
    <cellStyle name="Título 2 3" xfId="63342"/>
    <cellStyle name="Título 3" xfId="63343"/>
    <cellStyle name="Título 3 2" xfId="63344"/>
    <cellStyle name="Título 3 2 2" xfId="63345"/>
    <cellStyle name="Título 3 2 3" xfId="63346"/>
    <cellStyle name="Título 3 2 4" xfId="63347"/>
    <cellStyle name="Título 3 3" xfId="63348"/>
    <cellStyle name="Título 4" xfId="63349"/>
    <cellStyle name="Título 5" xfId="63350"/>
    <cellStyle name="Titulo1" xfId="63351"/>
    <cellStyle name="Titulo1 2" xfId="63352"/>
    <cellStyle name="Titulo1 3" xfId="63353"/>
    <cellStyle name="Titulo2" xfId="63354"/>
    <cellStyle name="Titulo2 2" xfId="63355"/>
    <cellStyle name="Titulo2 3" xfId="63356"/>
    <cellStyle name="Top Row" xfId="63357"/>
    <cellStyle name="Top Row 2" xfId="63358"/>
    <cellStyle name="Top Row 2 2" xfId="63359"/>
    <cellStyle name="Top Row 3" xfId="63360"/>
    <cellStyle name="Top Row 3 2" xfId="63361"/>
    <cellStyle name="Top Row 4" xfId="63362"/>
    <cellStyle name="Top Row 5" xfId="63363"/>
    <cellStyle name="TopGrey" xfId="63364"/>
    <cellStyle name="TopGrey 2" xfId="63365"/>
    <cellStyle name="TopGrey 3" xfId="63366"/>
    <cellStyle name="Total 2" xfId="63367"/>
    <cellStyle name="Total 2 2" xfId="63368"/>
    <cellStyle name="Total 2 2 2" xfId="63369"/>
    <cellStyle name="Total 2 3" xfId="63370"/>
    <cellStyle name="Total 2 4" xfId="63371"/>
    <cellStyle name="Total 3" xfId="63372"/>
    <cellStyle name="Total 3 10" xfId="63373"/>
    <cellStyle name="Total 3 11" xfId="63374"/>
    <cellStyle name="Total 3 12" xfId="63375"/>
    <cellStyle name="Total 3 13" xfId="63376"/>
    <cellStyle name="Total 3 14" xfId="63377"/>
    <cellStyle name="Total 3 15" xfId="63378"/>
    <cellStyle name="Total 3 16" xfId="63379"/>
    <cellStyle name="Total 3 17" xfId="63380"/>
    <cellStyle name="Total 3 18" xfId="63381"/>
    <cellStyle name="Total 3 19" xfId="63382"/>
    <cellStyle name="Total 3 2" xfId="63383"/>
    <cellStyle name="Total 3 2 10" xfId="63384"/>
    <cellStyle name="Total 3 2 11" xfId="63385"/>
    <cellStyle name="Total 3 2 12" xfId="63386"/>
    <cellStyle name="Total 3 2 13" xfId="63387"/>
    <cellStyle name="Total 3 2 14" xfId="63388"/>
    <cellStyle name="Total 3 2 15" xfId="63389"/>
    <cellStyle name="Total 3 2 16" xfId="63390"/>
    <cellStyle name="Total 3 2 17" xfId="63391"/>
    <cellStyle name="Total 3 2 18" xfId="63392"/>
    <cellStyle name="Total 3 2 19" xfId="63393"/>
    <cellStyle name="Total 3 2 2" xfId="63394"/>
    <cellStyle name="Total 3 2 20" xfId="63395"/>
    <cellStyle name="Total 3 2 21" xfId="63396"/>
    <cellStyle name="Total 3 2 22" xfId="63397"/>
    <cellStyle name="Total 3 2 23" xfId="63398"/>
    <cellStyle name="Total 3 2 24" xfId="63399"/>
    <cellStyle name="Total 3 2 25" xfId="63400"/>
    <cellStyle name="Total 3 2 26" xfId="63401"/>
    <cellStyle name="Total 3 2 27" xfId="63402"/>
    <cellStyle name="Total 3 2 28" xfId="63403"/>
    <cellStyle name="Total 3 2 29" xfId="63404"/>
    <cellStyle name="Total 3 2 3" xfId="63405"/>
    <cellStyle name="Total 3 2 4" xfId="63406"/>
    <cellStyle name="Total 3 2 5" xfId="63407"/>
    <cellStyle name="Total 3 2 6" xfId="63408"/>
    <cellStyle name="Total 3 2 7" xfId="63409"/>
    <cellStyle name="Total 3 2 8" xfId="63410"/>
    <cellStyle name="Total 3 2 9" xfId="63411"/>
    <cellStyle name="Total 3 20" xfId="63412"/>
    <cellStyle name="Total 3 21" xfId="63413"/>
    <cellStyle name="Total 3 22" xfId="63414"/>
    <cellStyle name="Total 3 23" xfId="63415"/>
    <cellStyle name="Total 3 24" xfId="63416"/>
    <cellStyle name="Total 3 25" xfId="63417"/>
    <cellStyle name="Total 3 26" xfId="63418"/>
    <cellStyle name="Total 3 27" xfId="63419"/>
    <cellStyle name="Total 3 28" xfId="63420"/>
    <cellStyle name="Total 3 29" xfId="63421"/>
    <cellStyle name="Total 3 3" xfId="63422"/>
    <cellStyle name="Total 3 30" xfId="63423"/>
    <cellStyle name="Total 3 31" xfId="63424"/>
    <cellStyle name="Total 3 4" xfId="63425"/>
    <cellStyle name="Total 3 5" xfId="63426"/>
    <cellStyle name="Total 3 6" xfId="63427"/>
    <cellStyle name="Total 3 7" xfId="63428"/>
    <cellStyle name="Total 3 8" xfId="63429"/>
    <cellStyle name="Total 3 9" xfId="63430"/>
    <cellStyle name="Total 4" xfId="63431"/>
    <cellStyle name="Total 4 10" xfId="63432"/>
    <cellStyle name="Total 4 11" xfId="63433"/>
    <cellStyle name="Total 4 12" xfId="63434"/>
    <cellStyle name="Total 4 13" xfId="63435"/>
    <cellStyle name="Total 4 14" xfId="63436"/>
    <cellStyle name="Total 4 15" xfId="63437"/>
    <cellStyle name="Total 4 16" xfId="63438"/>
    <cellStyle name="Total 4 17" xfId="63439"/>
    <cellStyle name="Total 4 18" xfId="63440"/>
    <cellStyle name="Total 4 19" xfId="63441"/>
    <cellStyle name="Total 4 2" xfId="63442"/>
    <cellStyle name="Total 4 2 10" xfId="63443"/>
    <cellStyle name="Total 4 2 11" xfId="63444"/>
    <cellStyle name="Total 4 2 12" xfId="63445"/>
    <cellStyle name="Total 4 2 13" xfId="63446"/>
    <cellStyle name="Total 4 2 14" xfId="63447"/>
    <cellStyle name="Total 4 2 15" xfId="63448"/>
    <cellStyle name="Total 4 2 16" xfId="63449"/>
    <cellStyle name="Total 4 2 17" xfId="63450"/>
    <cellStyle name="Total 4 2 18" xfId="63451"/>
    <cellStyle name="Total 4 2 19" xfId="63452"/>
    <cellStyle name="Total 4 2 2" xfId="63453"/>
    <cellStyle name="Total 4 2 20" xfId="63454"/>
    <cellStyle name="Total 4 2 21" xfId="63455"/>
    <cellStyle name="Total 4 2 22" xfId="63456"/>
    <cellStyle name="Total 4 2 23" xfId="63457"/>
    <cellStyle name="Total 4 2 24" xfId="63458"/>
    <cellStyle name="Total 4 2 25" xfId="63459"/>
    <cellStyle name="Total 4 2 26" xfId="63460"/>
    <cellStyle name="Total 4 2 27" xfId="63461"/>
    <cellStyle name="Total 4 2 28" xfId="63462"/>
    <cellStyle name="Total 4 2 29" xfId="63463"/>
    <cellStyle name="Total 4 2 3" xfId="63464"/>
    <cellStyle name="Total 4 2 4" xfId="63465"/>
    <cellStyle name="Total 4 2 5" xfId="63466"/>
    <cellStyle name="Total 4 2 6" xfId="63467"/>
    <cellStyle name="Total 4 2 7" xfId="63468"/>
    <cellStyle name="Total 4 2 8" xfId="63469"/>
    <cellStyle name="Total 4 2 9" xfId="63470"/>
    <cellStyle name="Total 4 20" xfId="63471"/>
    <cellStyle name="Total 4 21" xfId="63472"/>
    <cellStyle name="Total 4 22" xfId="63473"/>
    <cellStyle name="Total 4 23" xfId="63474"/>
    <cellStyle name="Total 4 24" xfId="63475"/>
    <cellStyle name="Total 4 25" xfId="63476"/>
    <cellStyle name="Total 4 26" xfId="63477"/>
    <cellStyle name="Total 4 27" xfId="63478"/>
    <cellStyle name="Total 4 28" xfId="63479"/>
    <cellStyle name="Total 4 29" xfId="63480"/>
    <cellStyle name="Total 4 3" xfId="63481"/>
    <cellStyle name="Total 4 30" xfId="63482"/>
    <cellStyle name="Total 4 31" xfId="63483"/>
    <cellStyle name="Total 4 4" xfId="63484"/>
    <cellStyle name="Total 4 5" xfId="63485"/>
    <cellStyle name="Total 4 6" xfId="63486"/>
    <cellStyle name="Total 4 7" xfId="63487"/>
    <cellStyle name="Total 4 8" xfId="63488"/>
    <cellStyle name="Total 4 9" xfId="63489"/>
    <cellStyle name="Total 5" xfId="63490"/>
    <cellStyle name="Total 5 2" xfId="63491"/>
    <cellStyle name="Total 6" xfId="63492"/>
    <cellStyle name="Total 7" xfId="63493"/>
    <cellStyle name="Total Row" xfId="63494"/>
    <cellStyle name="Total8 - Style8" xfId="63495"/>
    <cellStyle name="Total8 - Style8 2" xfId="63496"/>
    <cellStyle name="Total8 - Style8 3" xfId="63497"/>
    <cellStyle name="Totale" xfId="63498"/>
    <cellStyle name="Totale 10" xfId="63499"/>
    <cellStyle name="Totale 11" xfId="63500"/>
    <cellStyle name="Totale 12" xfId="63501"/>
    <cellStyle name="Totale 13" xfId="63502"/>
    <cellStyle name="Totale 14" xfId="63503"/>
    <cellStyle name="Totale 15" xfId="63504"/>
    <cellStyle name="Totale 16" xfId="63505"/>
    <cellStyle name="Totale 17" xfId="63506"/>
    <cellStyle name="Totale 18" xfId="63507"/>
    <cellStyle name="Totale 19" xfId="63508"/>
    <cellStyle name="Totale 2" xfId="63509"/>
    <cellStyle name="Totale 2 10" xfId="63510"/>
    <cellStyle name="Totale 2 11" xfId="63511"/>
    <cellStyle name="Totale 2 12" xfId="63512"/>
    <cellStyle name="Totale 2 13" xfId="63513"/>
    <cellStyle name="Totale 2 14" xfId="63514"/>
    <cellStyle name="Totale 2 15" xfId="63515"/>
    <cellStyle name="Totale 2 16" xfId="63516"/>
    <cellStyle name="Totale 2 17" xfId="63517"/>
    <cellStyle name="Totale 2 18" xfId="63518"/>
    <cellStyle name="Totale 2 19" xfId="63519"/>
    <cellStyle name="Totale 2 2" xfId="63520"/>
    <cellStyle name="Totale 2 2 10" xfId="63521"/>
    <cellStyle name="Totale 2 2 11" xfId="63522"/>
    <cellStyle name="Totale 2 2 12" xfId="63523"/>
    <cellStyle name="Totale 2 2 13" xfId="63524"/>
    <cellStyle name="Totale 2 2 14" xfId="63525"/>
    <cellStyle name="Totale 2 2 15" xfId="63526"/>
    <cellStyle name="Totale 2 2 16" xfId="63527"/>
    <cellStyle name="Totale 2 2 17" xfId="63528"/>
    <cellStyle name="Totale 2 2 18" xfId="63529"/>
    <cellStyle name="Totale 2 2 19" xfId="63530"/>
    <cellStyle name="Totale 2 2 2" xfId="63531"/>
    <cellStyle name="Totale 2 2 20" xfId="63532"/>
    <cellStyle name="Totale 2 2 21" xfId="63533"/>
    <cellStyle name="Totale 2 2 22" xfId="63534"/>
    <cellStyle name="Totale 2 2 23" xfId="63535"/>
    <cellStyle name="Totale 2 2 24" xfId="63536"/>
    <cellStyle name="Totale 2 2 25" xfId="63537"/>
    <cellStyle name="Totale 2 2 26" xfId="63538"/>
    <cellStyle name="Totale 2 2 27" xfId="63539"/>
    <cellStyle name="Totale 2 2 28" xfId="63540"/>
    <cellStyle name="Totale 2 2 29" xfId="63541"/>
    <cellStyle name="Totale 2 2 3" xfId="63542"/>
    <cellStyle name="Totale 2 2 4" xfId="63543"/>
    <cellStyle name="Totale 2 2 5" xfId="63544"/>
    <cellStyle name="Totale 2 2 6" xfId="63545"/>
    <cellStyle name="Totale 2 2 7" xfId="63546"/>
    <cellStyle name="Totale 2 2 8" xfId="63547"/>
    <cellStyle name="Totale 2 2 9" xfId="63548"/>
    <cellStyle name="Totale 2 20" xfId="63549"/>
    <cellStyle name="Totale 2 21" xfId="63550"/>
    <cellStyle name="Totale 2 22" xfId="63551"/>
    <cellStyle name="Totale 2 23" xfId="63552"/>
    <cellStyle name="Totale 2 24" xfId="63553"/>
    <cellStyle name="Totale 2 25" xfId="63554"/>
    <cellStyle name="Totale 2 26" xfId="63555"/>
    <cellStyle name="Totale 2 27" xfId="63556"/>
    <cellStyle name="Totale 2 28" xfId="63557"/>
    <cellStyle name="Totale 2 29" xfId="63558"/>
    <cellStyle name="Totale 2 3" xfId="63559"/>
    <cellStyle name="Totale 2 30" xfId="63560"/>
    <cellStyle name="Totale 2 4" xfId="63561"/>
    <cellStyle name="Totale 2 5" xfId="63562"/>
    <cellStyle name="Totale 2 6" xfId="63563"/>
    <cellStyle name="Totale 2 7" xfId="63564"/>
    <cellStyle name="Totale 2 8" xfId="63565"/>
    <cellStyle name="Totale 2 9" xfId="63566"/>
    <cellStyle name="Totale 20" xfId="63567"/>
    <cellStyle name="Totale 21" xfId="63568"/>
    <cellStyle name="Totale 22" xfId="63569"/>
    <cellStyle name="Totale 23" xfId="63570"/>
    <cellStyle name="Totale 24" xfId="63571"/>
    <cellStyle name="Totale 25" xfId="63572"/>
    <cellStyle name="Totale 26" xfId="63573"/>
    <cellStyle name="Totale 27" xfId="63574"/>
    <cellStyle name="Totale 28" xfId="63575"/>
    <cellStyle name="Totale 29" xfId="63576"/>
    <cellStyle name="Totale 3" xfId="63577"/>
    <cellStyle name="Totale 3 10" xfId="63578"/>
    <cellStyle name="Totale 3 11" xfId="63579"/>
    <cellStyle name="Totale 3 12" xfId="63580"/>
    <cellStyle name="Totale 3 13" xfId="63581"/>
    <cellStyle name="Totale 3 14" xfId="63582"/>
    <cellStyle name="Totale 3 15" xfId="63583"/>
    <cellStyle name="Totale 3 16" xfId="63584"/>
    <cellStyle name="Totale 3 17" xfId="63585"/>
    <cellStyle name="Totale 3 18" xfId="63586"/>
    <cellStyle name="Totale 3 19" xfId="63587"/>
    <cellStyle name="Totale 3 2" xfId="63588"/>
    <cellStyle name="Totale 3 2 10" xfId="63589"/>
    <cellStyle name="Totale 3 2 11" xfId="63590"/>
    <cellStyle name="Totale 3 2 12" xfId="63591"/>
    <cellStyle name="Totale 3 2 13" xfId="63592"/>
    <cellStyle name="Totale 3 2 14" xfId="63593"/>
    <cellStyle name="Totale 3 2 15" xfId="63594"/>
    <cellStyle name="Totale 3 2 16" xfId="63595"/>
    <cellStyle name="Totale 3 2 17" xfId="63596"/>
    <cellStyle name="Totale 3 2 18" xfId="63597"/>
    <cellStyle name="Totale 3 2 19" xfId="63598"/>
    <cellStyle name="Totale 3 2 2" xfId="63599"/>
    <cellStyle name="Totale 3 2 20" xfId="63600"/>
    <cellStyle name="Totale 3 2 21" xfId="63601"/>
    <cellStyle name="Totale 3 2 22" xfId="63602"/>
    <cellStyle name="Totale 3 2 23" xfId="63603"/>
    <cellStyle name="Totale 3 2 24" xfId="63604"/>
    <cellStyle name="Totale 3 2 25" xfId="63605"/>
    <cellStyle name="Totale 3 2 26" xfId="63606"/>
    <cellStyle name="Totale 3 2 27" xfId="63607"/>
    <cellStyle name="Totale 3 2 28" xfId="63608"/>
    <cellStyle name="Totale 3 2 29" xfId="63609"/>
    <cellStyle name="Totale 3 2 3" xfId="63610"/>
    <cellStyle name="Totale 3 2 4" xfId="63611"/>
    <cellStyle name="Totale 3 2 5" xfId="63612"/>
    <cellStyle name="Totale 3 2 6" xfId="63613"/>
    <cellStyle name="Totale 3 2 7" xfId="63614"/>
    <cellStyle name="Totale 3 2 8" xfId="63615"/>
    <cellStyle name="Totale 3 2 9" xfId="63616"/>
    <cellStyle name="Totale 3 20" xfId="63617"/>
    <cellStyle name="Totale 3 21" xfId="63618"/>
    <cellStyle name="Totale 3 22" xfId="63619"/>
    <cellStyle name="Totale 3 23" xfId="63620"/>
    <cellStyle name="Totale 3 24" xfId="63621"/>
    <cellStyle name="Totale 3 25" xfId="63622"/>
    <cellStyle name="Totale 3 26" xfId="63623"/>
    <cellStyle name="Totale 3 27" xfId="63624"/>
    <cellStyle name="Totale 3 28" xfId="63625"/>
    <cellStyle name="Totale 3 29" xfId="63626"/>
    <cellStyle name="Totale 3 3" xfId="63627"/>
    <cellStyle name="Totale 3 30" xfId="63628"/>
    <cellStyle name="Totale 3 4" xfId="63629"/>
    <cellStyle name="Totale 3 5" xfId="63630"/>
    <cellStyle name="Totale 3 6" xfId="63631"/>
    <cellStyle name="Totale 3 7" xfId="63632"/>
    <cellStyle name="Totale 3 8" xfId="63633"/>
    <cellStyle name="Totale 3 9" xfId="63634"/>
    <cellStyle name="Totale 30" xfId="63635"/>
    <cellStyle name="Totale 31" xfId="63636"/>
    <cellStyle name="Totale 32" xfId="63637"/>
    <cellStyle name="Totale 4" xfId="63638"/>
    <cellStyle name="Totale 4 10" xfId="63639"/>
    <cellStyle name="Totale 4 11" xfId="63640"/>
    <cellStyle name="Totale 4 12" xfId="63641"/>
    <cellStyle name="Totale 4 13" xfId="63642"/>
    <cellStyle name="Totale 4 14" xfId="63643"/>
    <cellStyle name="Totale 4 15" xfId="63644"/>
    <cellStyle name="Totale 4 16" xfId="63645"/>
    <cellStyle name="Totale 4 17" xfId="63646"/>
    <cellStyle name="Totale 4 18" xfId="63647"/>
    <cellStyle name="Totale 4 19" xfId="63648"/>
    <cellStyle name="Totale 4 2" xfId="63649"/>
    <cellStyle name="Totale 4 20" xfId="63650"/>
    <cellStyle name="Totale 4 21" xfId="63651"/>
    <cellStyle name="Totale 4 22" xfId="63652"/>
    <cellStyle name="Totale 4 23" xfId="63653"/>
    <cellStyle name="Totale 4 24" xfId="63654"/>
    <cellStyle name="Totale 4 25" xfId="63655"/>
    <cellStyle name="Totale 4 26" xfId="63656"/>
    <cellStyle name="Totale 4 27" xfId="63657"/>
    <cellStyle name="Totale 4 28" xfId="63658"/>
    <cellStyle name="Totale 4 29" xfId="63659"/>
    <cellStyle name="Totale 4 3" xfId="63660"/>
    <cellStyle name="Totale 4 4" xfId="63661"/>
    <cellStyle name="Totale 4 5" xfId="63662"/>
    <cellStyle name="Totale 4 6" xfId="63663"/>
    <cellStyle name="Totale 4 7" xfId="63664"/>
    <cellStyle name="Totale 4 8" xfId="63665"/>
    <cellStyle name="Totale 4 9" xfId="63666"/>
    <cellStyle name="Totale 5" xfId="63667"/>
    <cellStyle name="Totale 6" xfId="63668"/>
    <cellStyle name="Totale 7" xfId="63669"/>
    <cellStyle name="Totale 8" xfId="63670"/>
    <cellStyle name="Totale 9" xfId="63671"/>
    <cellStyle name="Tusental (0)_Bank D" xfId="63672"/>
    <cellStyle name="Tusental_Investor report.xls Diagram 1" xfId="63673"/>
    <cellStyle name="Ugyldig 2" xfId="63674"/>
    <cellStyle name="Undefiniert" xfId="63675"/>
    <cellStyle name="Undefiniert 2" xfId="63676"/>
    <cellStyle name="Undefiniert 3" xfId="63677"/>
    <cellStyle name="Update" xfId="63678"/>
    <cellStyle name="USD" xfId="63679"/>
    <cellStyle name="USD 10" xfId="63680"/>
    <cellStyle name="USD 2" xfId="63681"/>
    <cellStyle name="USD 2 2" xfId="63682"/>
    <cellStyle name="USD 2 3" xfId="63683"/>
    <cellStyle name="USD 3" xfId="63684"/>
    <cellStyle name="USD 3 2" xfId="63685"/>
    <cellStyle name="USD 3 3" xfId="63686"/>
    <cellStyle name="USD 4" xfId="63687"/>
    <cellStyle name="USD 4 2" xfId="63688"/>
    <cellStyle name="USD 4 3" xfId="63689"/>
    <cellStyle name="USD 5" xfId="63690"/>
    <cellStyle name="USD 5 2" xfId="63691"/>
    <cellStyle name="USD 5 3" xfId="63692"/>
    <cellStyle name="USD 6" xfId="63693"/>
    <cellStyle name="USD 6 2" xfId="63694"/>
    <cellStyle name="USD 6 3" xfId="63695"/>
    <cellStyle name="USD 7" xfId="63696"/>
    <cellStyle name="USD 7 2" xfId="63697"/>
    <cellStyle name="USD 7 3" xfId="63698"/>
    <cellStyle name="USD 8" xfId="63699"/>
    <cellStyle name="USD 8 2" xfId="63700"/>
    <cellStyle name="USD 8 3" xfId="63701"/>
    <cellStyle name="USD 9" xfId="63702"/>
    <cellStyle name="USD Paren" xfId="63703"/>
    <cellStyle name="USD Paren 2" xfId="63704"/>
    <cellStyle name="USD_Black Box 10 UNLOCKED" xfId="63705"/>
    <cellStyle name="V?st." xfId="63706"/>
    <cellStyle name="V¡rgula" xfId="63707"/>
    <cellStyle name="V¡rgula0" xfId="63708"/>
    <cellStyle name="vaca" xfId="63709"/>
    <cellStyle name="vaca 2" xfId="63710"/>
    <cellStyle name="vaca 3" xfId="63711"/>
    <cellStyle name="Valore non valido" xfId="63712"/>
    <cellStyle name="Valore non valido 2" xfId="63713"/>
    <cellStyle name="Valore non valido 3" xfId="63714"/>
    <cellStyle name="Valore valido" xfId="63715"/>
    <cellStyle name="Valore valido 2" xfId="63716"/>
    <cellStyle name="Valore valido 3" xfId="63717"/>
    <cellStyle name="Valuta (0)_Bank D" xfId="63718"/>
    <cellStyle name="Valuta [0]_Betaalbaarheid_a" xfId="63719"/>
    <cellStyle name="Valuta_Betaalbaarheid_a" xfId="63720"/>
    <cellStyle name="Vejica_razvrstitev A do E" xfId="63721"/>
    <cellStyle name="Vérification" xfId="63722"/>
    <cellStyle name="Vérification 2" xfId="63723"/>
    <cellStyle name="Vérification 3" xfId="63724"/>
    <cellStyle name="Vēst." xfId="63725"/>
    <cellStyle name="Vírgula" xfId="63726"/>
    <cellStyle name="Vírgula 2" xfId="63727"/>
    <cellStyle name="Vírgula 3" xfId="63728"/>
    <cellStyle name="Vírgula 4" xfId="63729"/>
    <cellStyle name="Virgül [0]_08-01" xfId="63730"/>
    <cellStyle name="Virgül_08-01" xfId="63731"/>
    <cellStyle name="Warning Text 2" xfId="63732"/>
    <cellStyle name="Warning Text 2 2" xfId="63733"/>
    <cellStyle name="Warning Text 2 2 2" xfId="63734"/>
    <cellStyle name="Warning Text 2 3" xfId="63735"/>
    <cellStyle name="Warning Text 2 4" xfId="63736"/>
    <cellStyle name="Warning Text 3" xfId="63737"/>
    <cellStyle name="Warning Text 4" xfId="63738"/>
    <cellStyle name="Warning Text 5" xfId="63739"/>
    <cellStyle name="WebAnchor1" xfId="63740"/>
    <cellStyle name="WebAnchor1 2" xfId="63741"/>
    <cellStyle name="WebAnchor1 3" xfId="63742"/>
    <cellStyle name="WebAnchor1 4" xfId="63743"/>
    <cellStyle name="WebAnchor2" xfId="63744"/>
    <cellStyle name="WebAnchor2 2" xfId="63745"/>
    <cellStyle name="WebAnchor2 3" xfId="63746"/>
    <cellStyle name="WebAnchor2 4" xfId="63747"/>
    <cellStyle name="WebAnchor3" xfId="63748"/>
    <cellStyle name="WebAnchor3 2" xfId="63749"/>
    <cellStyle name="WebAnchor3 3" xfId="63750"/>
    <cellStyle name="WebAnchor3 4" xfId="63751"/>
    <cellStyle name="WebAnchor4" xfId="63752"/>
    <cellStyle name="WebAnchor4 2" xfId="63753"/>
    <cellStyle name="WebAnchor4 3" xfId="63754"/>
    <cellStyle name="WebAnchor4 4" xfId="63755"/>
    <cellStyle name="WebAnchor5" xfId="63756"/>
    <cellStyle name="WebAnchor5 2" xfId="63757"/>
    <cellStyle name="WebAnchor5 3" xfId="63758"/>
    <cellStyle name="WebAnchor5 4" xfId="63759"/>
    <cellStyle name="WebAnchor6" xfId="63760"/>
    <cellStyle name="WebAnchor6 2" xfId="63761"/>
    <cellStyle name="WebAnchor6 3" xfId="63762"/>
    <cellStyle name="WebAnchor6 4" xfId="63763"/>
    <cellStyle name="WebAnchor7" xfId="63764"/>
    <cellStyle name="WebAnchor7 2" xfId="63765"/>
    <cellStyle name="WebAnchor7 3" xfId="63766"/>
    <cellStyle name="WebAnchor7 4" xfId="63767"/>
    <cellStyle name="WebBold" xfId="63768"/>
    <cellStyle name="WebBold 2" xfId="63769"/>
    <cellStyle name="WebBold 3" xfId="63770"/>
    <cellStyle name="WebBold 4" xfId="63771"/>
    <cellStyle name="WebDate" xfId="63772"/>
    <cellStyle name="WebDate 2" xfId="63773"/>
    <cellStyle name="WebDate 3" xfId="63774"/>
    <cellStyle name="WebDate 4" xfId="63775"/>
    <cellStyle name="WebExclude" xfId="63776"/>
    <cellStyle name="WebExclude 10" xfId="63777"/>
    <cellStyle name="Webexclude 11" xfId="63778"/>
    <cellStyle name="Webexclude 12" xfId="63779"/>
    <cellStyle name="WebExclude 13" xfId="63780"/>
    <cellStyle name="WebExclude 14" xfId="63781"/>
    <cellStyle name="WebExclude 15" xfId="63782"/>
    <cellStyle name="WebExclude 16" xfId="63783"/>
    <cellStyle name="WebExclude 2" xfId="63784"/>
    <cellStyle name="WebExclude 2 2" xfId="63785"/>
    <cellStyle name="WebExclude 3" xfId="63786"/>
    <cellStyle name="WebExclude 4" xfId="63787"/>
    <cellStyle name="WebExclude 5" xfId="63788"/>
    <cellStyle name="WebExclude 6" xfId="63789"/>
    <cellStyle name="WebExclude 7" xfId="63790"/>
    <cellStyle name="WebExclude 8" xfId="63791"/>
    <cellStyle name="WebExclude 9" xfId="63792"/>
    <cellStyle name="WebFN" xfId="63793"/>
    <cellStyle name="WebFN 2" xfId="63794"/>
    <cellStyle name="WebFN 3" xfId="63795"/>
    <cellStyle name="WebFN 4" xfId="63796"/>
    <cellStyle name="WebFN1" xfId="63797"/>
    <cellStyle name="WebFN1 10" xfId="63798"/>
    <cellStyle name="WebFN1 11" xfId="63799"/>
    <cellStyle name="WebFN1 12" xfId="63800"/>
    <cellStyle name="WebFN1 13" xfId="63801"/>
    <cellStyle name="WebFN1 2" xfId="63802"/>
    <cellStyle name="WebFN1 2 2" xfId="63803"/>
    <cellStyle name="WebFN1 3" xfId="63804"/>
    <cellStyle name="WebFN1 4" xfId="63805"/>
    <cellStyle name="WebFN1 5" xfId="63806"/>
    <cellStyle name="WebFN1 6" xfId="63807"/>
    <cellStyle name="WebFN1 7" xfId="63808"/>
    <cellStyle name="WebFN1 8" xfId="63809"/>
    <cellStyle name="WebFN1 9" xfId="63810"/>
    <cellStyle name="WebFN2" xfId="63811"/>
    <cellStyle name="WebFN2 2" xfId="63812"/>
    <cellStyle name="WebFN3" xfId="63813"/>
    <cellStyle name="WebFN3 2" xfId="63814"/>
    <cellStyle name="WebFN3 3" xfId="63815"/>
    <cellStyle name="WebFN3 4" xfId="63816"/>
    <cellStyle name="WebFN4" xfId="63817"/>
    <cellStyle name="WebFN4 2" xfId="63818"/>
    <cellStyle name="WebHR" xfId="63819"/>
    <cellStyle name="WebHR 2" xfId="63820"/>
    <cellStyle name="WebHR 2 2" xfId="63821"/>
    <cellStyle name="WebHR 3" xfId="63822"/>
    <cellStyle name="WebHR 4" xfId="63823"/>
    <cellStyle name="WebHR 5" xfId="63824"/>
    <cellStyle name="WebIndent1" xfId="63825"/>
    <cellStyle name="WebIndent1 2" xfId="63826"/>
    <cellStyle name="WebIndent1 3" xfId="63827"/>
    <cellStyle name="WebIndent1 4" xfId="63828"/>
    <cellStyle name="WebIndent1wFN3" xfId="63829"/>
    <cellStyle name="WebIndent1wFN3 2" xfId="63830"/>
    <cellStyle name="WebIndent1wFN3 3" xfId="63831"/>
    <cellStyle name="WebIndent1wFN3 4" xfId="63832"/>
    <cellStyle name="WebIndent2" xfId="63833"/>
    <cellStyle name="WebIndent2 2" xfId="63834"/>
    <cellStyle name="WebIndent2 3" xfId="63835"/>
    <cellStyle name="WebIndent2 4" xfId="63836"/>
    <cellStyle name="WebNoBR" xfId="63837"/>
    <cellStyle name="WebNoBR 2" xfId="63838"/>
    <cellStyle name="WebNoBR 3" xfId="63839"/>
    <cellStyle name="WithoutLine" xfId="63840"/>
    <cellStyle name="year" xfId="63841"/>
    <cellStyle name="year 2" xfId="63842"/>
    <cellStyle name="year 3" xfId="63843"/>
    <cellStyle name="Záhlaví 1" xfId="63844"/>
    <cellStyle name="Záhlaví 1 2" xfId="63845"/>
    <cellStyle name="Záhlaví 1 2 2" xfId="63846"/>
    <cellStyle name="Záhlaví 1 2 3" xfId="63847"/>
    <cellStyle name="Záhlaví 1 3" xfId="63848"/>
    <cellStyle name="Záhlaví 1 4" xfId="63849"/>
    <cellStyle name="Záhlaví 1 5" xfId="63850"/>
    <cellStyle name="Záhlaví 2" xfId="63851"/>
    <cellStyle name="Záhlaví 2 2" xfId="63852"/>
    <cellStyle name="Záhlaví 2 2 2" xfId="63853"/>
    <cellStyle name="Záhlaví 2 2 3" xfId="63854"/>
    <cellStyle name="Záhlaví 2 3" xfId="63855"/>
    <cellStyle name="Záhlaví 2 4" xfId="63856"/>
    <cellStyle name="Záhlaví 2 5" xfId="63857"/>
    <cellStyle name="zero" xfId="63858"/>
    <cellStyle name="Гиперссылка" xfId="63859"/>
    <cellStyle name="ДАТА" xfId="63860"/>
    <cellStyle name="ДАТА 2" xfId="63861"/>
    <cellStyle name="ДАТА 3" xfId="63862"/>
    <cellStyle name="ДАТА 4" xfId="63863"/>
    <cellStyle name="Денежный [0]_453" xfId="63864"/>
    <cellStyle name="Денежный_453" xfId="63865"/>
    <cellStyle name="ЗАГОЛОВОК1" xfId="63866"/>
    <cellStyle name="ЗАГОЛОВОК1 2" xfId="63867"/>
    <cellStyle name="ЗАГОЛОВОК1 3" xfId="63868"/>
    <cellStyle name="ЗАГОЛОВОК1 4" xfId="63869"/>
    <cellStyle name="ЗАГОЛОВОК2" xfId="63870"/>
    <cellStyle name="ЗАГОЛОВОК2 2" xfId="63871"/>
    <cellStyle name="ЗАГОЛОВОК2 3" xfId="63872"/>
    <cellStyle name="ЗАГОЛОВОК2 4" xfId="63873"/>
    <cellStyle name="ИТОГОВЫЙ" xfId="63874"/>
    <cellStyle name="ИТОГОВЫЙ 10" xfId="63875"/>
    <cellStyle name="ИТОГОВЫЙ 10 10" xfId="63876"/>
    <cellStyle name="ИТОГОВЫЙ 10 11" xfId="63877"/>
    <cellStyle name="ИТОГОВЫЙ 10 12" xfId="63878"/>
    <cellStyle name="ИТОГОВЫЙ 10 13" xfId="63879"/>
    <cellStyle name="ИТОГОВЫЙ 10 14" xfId="63880"/>
    <cellStyle name="ИТОГОВЫЙ 10 15" xfId="63881"/>
    <cellStyle name="ИТОГОВЫЙ 10 16" xfId="63882"/>
    <cellStyle name="ИТОГОВЫЙ 10 17" xfId="63883"/>
    <cellStyle name="ИТОГОВЫЙ 10 18" xfId="63884"/>
    <cellStyle name="ИТОГОВЫЙ 10 19" xfId="63885"/>
    <cellStyle name="ИТОГОВЫЙ 10 2" xfId="63886"/>
    <cellStyle name="ИТОГОВЫЙ 10 20" xfId="63887"/>
    <cellStyle name="ИТОГОВЫЙ 10 21" xfId="63888"/>
    <cellStyle name="ИТОГОВЫЙ 10 22" xfId="63889"/>
    <cellStyle name="ИТОГОВЫЙ 10 23" xfId="63890"/>
    <cellStyle name="ИТОГОВЫЙ 10 24" xfId="63891"/>
    <cellStyle name="ИТОГОВЫЙ 10 25" xfId="63892"/>
    <cellStyle name="ИТОГОВЫЙ 10 26" xfId="63893"/>
    <cellStyle name="ИТОГОВЫЙ 10 27" xfId="63894"/>
    <cellStyle name="ИТОГОВЫЙ 10 28" xfId="63895"/>
    <cellStyle name="ИТОГОВЫЙ 10 29" xfId="63896"/>
    <cellStyle name="ИТОГОВЫЙ 10 3" xfId="63897"/>
    <cellStyle name="ИТОГОВЫЙ 10 4" xfId="63898"/>
    <cellStyle name="ИТОГОВЫЙ 10 5" xfId="63899"/>
    <cellStyle name="ИТОГОВЫЙ 10 6" xfId="63900"/>
    <cellStyle name="ИТОГОВЫЙ 10 7" xfId="63901"/>
    <cellStyle name="ИТОГОВЫЙ 10 8" xfId="63902"/>
    <cellStyle name="ИТОГОВЫЙ 10 9" xfId="63903"/>
    <cellStyle name="ИТОГОВЫЙ 11" xfId="63904"/>
    <cellStyle name="ИТОГОВЫЙ 11 10" xfId="63905"/>
    <cellStyle name="ИТОГОВЫЙ 11 11" xfId="63906"/>
    <cellStyle name="ИТОГОВЫЙ 11 12" xfId="63907"/>
    <cellStyle name="ИТОГОВЫЙ 11 13" xfId="63908"/>
    <cellStyle name="ИТОГОВЫЙ 11 14" xfId="63909"/>
    <cellStyle name="ИТОГОВЫЙ 11 15" xfId="63910"/>
    <cellStyle name="ИТОГОВЫЙ 11 16" xfId="63911"/>
    <cellStyle name="ИТОГОВЫЙ 11 17" xfId="63912"/>
    <cellStyle name="ИТОГОВЫЙ 11 18" xfId="63913"/>
    <cellStyle name="ИТОГОВЫЙ 11 19" xfId="63914"/>
    <cellStyle name="ИТОГОВЫЙ 11 2" xfId="63915"/>
    <cellStyle name="ИТОГОВЫЙ 11 20" xfId="63916"/>
    <cellStyle name="ИТОГОВЫЙ 11 21" xfId="63917"/>
    <cellStyle name="ИТОГОВЫЙ 11 22" xfId="63918"/>
    <cellStyle name="ИТОГОВЫЙ 11 23" xfId="63919"/>
    <cellStyle name="ИТОГОВЫЙ 11 24" xfId="63920"/>
    <cellStyle name="ИТОГОВЫЙ 11 25" xfId="63921"/>
    <cellStyle name="ИТОГОВЫЙ 11 26" xfId="63922"/>
    <cellStyle name="ИТОГОВЫЙ 11 27" xfId="63923"/>
    <cellStyle name="ИТОГОВЫЙ 11 28" xfId="63924"/>
    <cellStyle name="ИТОГОВЫЙ 11 29" xfId="63925"/>
    <cellStyle name="ИТОГОВЫЙ 11 3" xfId="63926"/>
    <cellStyle name="ИТОГОВЫЙ 11 4" xfId="63927"/>
    <cellStyle name="ИТОГОВЫЙ 11 5" xfId="63928"/>
    <cellStyle name="ИТОГОВЫЙ 11 6" xfId="63929"/>
    <cellStyle name="ИТОГОВЫЙ 11 7" xfId="63930"/>
    <cellStyle name="ИТОГОВЫЙ 11 8" xfId="63931"/>
    <cellStyle name="ИТОГОВЫЙ 11 9" xfId="63932"/>
    <cellStyle name="ИТОГОВЫЙ 12" xfId="63933"/>
    <cellStyle name="ИТОГОВЫЙ 12 10" xfId="63934"/>
    <cellStyle name="ИТОГОВЫЙ 12 11" xfId="63935"/>
    <cellStyle name="ИТОГОВЫЙ 12 12" xfId="63936"/>
    <cellStyle name="ИТОГОВЫЙ 12 13" xfId="63937"/>
    <cellStyle name="ИТОГОВЫЙ 12 14" xfId="63938"/>
    <cellStyle name="ИТОГОВЫЙ 12 15" xfId="63939"/>
    <cellStyle name="ИТОГОВЫЙ 12 16" xfId="63940"/>
    <cellStyle name="ИТОГОВЫЙ 12 17" xfId="63941"/>
    <cellStyle name="ИТОГОВЫЙ 12 18" xfId="63942"/>
    <cellStyle name="ИТОГОВЫЙ 12 19" xfId="63943"/>
    <cellStyle name="ИТОГОВЫЙ 12 2" xfId="63944"/>
    <cellStyle name="ИТОГОВЫЙ 12 20" xfId="63945"/>
    <cellStyle name="ИТОГОВЫЙ 12 21" xfId="63946"/>
    <cellStyle name="ИТОГОВЫЙ 12 22" xfId="63947"/>
    <cellStyle name="ИТОГОВЫЙ 12 23" xfId="63948"/>
    <cellStyle name="ИТОГОВЫЙ 12 24" xfId="63949"/>
    <cellStyle name="ИТОГОВЫЙ 12 25" xfId="63950"/>
    <cellStyle name="ИТОГОВЫЙ 12 26" xfId="63951"/>
    <cellStyle name="ИТОГОВЫЙ 12 27" xfId="63952"/>
    <cellStyle name="ИТОГОВЫЙ 12 28" xfId="63953"/>
    <cellStyle name="ИТОГОВЫЙ 12 29" xfId="63954"/>
    <cellStyle name="ИТОГОВЫЙ 12 3" xfId="63955"/>
    <cellStyle name="ИТОГОВЫЙ 12 4" xfId="63956"/>
    <cellStyle name="ИТОГОВЫЙ 12 5" xfId="63957"/>
    <cellStyle name="ИТОГОВЫЙ 12 6" xfId="63958"/>
    <cellStyle name="ИТОГОВЫЙ 12 7" xfId="63959"/>
    <cellStyle name="ИТОГОВЫЙ 12 8" xfId="63960"/>
    <cellStyle name="ИТОГОВЫЙ 12 9" xfId="63961"/>
    <cellStyle name="ИТОГОВЫЙ 13" xfId="63962"/>
    <cellStyle name="ИТОГОВЫЙ 13 10" xfId="63963"/>
    <cellStyle name="ИТОГОВЫЙ 13 11" xfId="63964"/>
    <cellStyle name="ИТОГОВЫЙ 13 12" xfId="63965"/>
    <cellStyle name="ИТОГОВЫЙ 13 13" xfId="63966"/>
    <cellStyle name="ИТОГОВЫЙ 13 14" xfId="63967"/>
    <cellStyle name="ИТОГОВЫЙ 13 15" xfId="63968"/>
    <cellStyle name="ИТОГОВЫЙ 13 16" xfId="63969"/>
    <cellStyle name="ИТОГОВЫЙ 13 17" xfId="63970"/>
    <cellStyle name="ИТОГОВЫЙ 13 18" xfId="63971"/>
    <cellStyle name="ИТОГОВЫЙ 13 19" xfId="63972"/>
    <cellStyle name="ИТОГОВЫЙ 13 2" xfId="63973"/>
    <cellStyle name="ИТОГОВЫЙ 13 20" xfId="63974"/>
    <cellStyle name="ИТОГОВЫЙ 13 21" xfId="63975"/>
    <cellStyle name="ИТОГОВЫЙ 13 22" xfId="63976"/>
    <cellStyle name="ИТОГОВЫЙ 13 23" xfId="63977"/>
    <cellStyle name="ИТОГОВЫЙ 13 24" xfId="63978"/>
    <cellStyle name="ИТОГОВЫЙ 13 25" xfId="63979"/>
    <cellStyle name="ИТОГОВЫЙ 13 26" xfId="63980"/>
    <cellStyle name="ИТОГОВЫЙ 13 27" xfId="63981"/>
    <cellStyle name="ИТОГОВЫЙ 13 28" xfId="63982"/>
    <cellStyle name="ИТОГОВЫЙ 13 29" xfId="63983"/>
    <cellStyle name="ИТОГОВЫЙ 13 3" xfId="63984"/>
    <cellStyle name="ИТОГОВЫЙ 13 4" xfId="63985"/>
    <cellStyle name="ИТОГОВЫЙ 13 5" xfId="63986"/>
    <cellStyle name="ИТОГОВЫЙ 13 6" xfId="63987"/>
    <cellStyle name="ИТОГОВЫЙ 13 7" xfId="63988"/>
    <cellStyle name="ИТОГОВЫЙ 13 8" xfId="63989"/>
    <cellStyle name="ИТОГОВЫЙ 13 9" xfId="63990"/>
    <cellStyle name="ИТОГОВЫЙ 14" xfId="63991"/>
    <cellStyle name="ИТОГОВЫЙ 14 10" xfId="63992"/>
    <cellStyle name="ИТОГОВЫЙ 14 11" xfId="63993"/>
    <cellStyle name="ИТОГОВЫЙ 14 12" xfId="63994"/>
    <cellStyle name="ИТОГОВЫЙ 14 13" xfId="63995"/>
    <cellStyle name="ИТОГОВЫЙ 14 14" xfId="63996"/>
    <cellStyle name="ИТОГОВЫЙ 14 15" xfId="63997"/>
    <cellStyle name="ИТОГОВЫЙ 14 16" xfId="63998"/>
    <cellStyle name="ИТОГОВЫЙ 14 17" xfId="63999"/>
    <cellStyle name="ИТОГОВЫЙ 14 18" xfId="64000"/>
    <cellStyle name="ИТОГОВЫЙ 14 19" xfId="64001"/>
    <cellStyle name="ИТОГОВЫЙ 14 2" xfId="64002"/>
    <cellStyle name="ИТОГОВЫЙ 14 20" xfId="64003"/>
    <cellStyle name="ИТОГОВЫЙ 14 21" xfId="64004"/>
    <cellStyle name="ИТОГОВЫЙ 14 22" xfId="64005"/>
    <cellStyle name="ИТОГОВЫЙ 14 23" xfId="64006"/>
    <cellStyle name="ИТОГОВЫЙ 14 24" xfId="64007"/>
    <cellStyle name="ИТОГОВЫЙ 14 25" xfId="64008"/>
    <cellStyle name="ИТОГОВЫЙ 14 26" xfId="64009"/>
    <cellStyle name="ИТОГОВЫЙ 14 27" xfId="64010"/>
    <cellStyle name="ИТОГОВЫЙ 14 28" xfId="64011"/>
    <cellStyle name="ИТОГОВЫЙ 14 29" xfId="64012"/>
    <cellStyle name="ИТОГОВЫЙ 14 3" xfId="64013"/>
    <cellStyle name="ИТОГОВЫЙ 14 4" xfId="64014"/>
    <cellStyle name="ИТОГОВЫЙ 14 5" xfId="64015"/>
    <cellStyle name="ИТОГОВЫЙ 14 6" xfId="64016"/>
    <cellStyle name="ИТОГОВЫЙ 14 7" xfId="64017"/>
    <cellStyle name="ИТОГОВЫЙ 14 8" xfId="64018"/>
    <cellStyle name="ИТОГОВЫЙ 14 9" xfId="64019"/>
    <cellStyle name="ИТОГОВЫЙ 15" xfId="64020"/>
    <cellStyle name="ИТОГОВЫЙ 15 10" xfId="64021"/>
    <cellStyle name="ИТОГОВЫЙ 15 11" xfId="64022"/>
    <cellStyle name="ИТОГОВЫЙ 15 12" xfId="64023"/>
    <cellStyle name="ИТОГОВЫЙ 15 13" xfId="64024"/>
    <cellStyle name="ИТОГОВЫЙ 15 14" xfId="64025"/>
    <cellStyle name="ИТОГОВЫЙ 15 15" xfId="64026"/>
    <cellStyle name="ИТОГОВЫЙ 15 16" xfId="64027"/>
    <cellStyle name="ИТОГОВЫЙ 15 17" xfId="64028"/>
    <cellStyle name="ИТОГОВЫЙ 15 18" xfId="64029"/>
    <cellStyle name="ИТОГОВЫЙ 15 19" xfId="64030"/>
    <cellStyle name="ИТОГОВЫЙ 15 2" xfId="64031"/>
    <cellStyle name="ИТОГОВЫЙ 15 20" xfId="64032"/>
    <cellStyle name="ИТОГОВЫЙ 15 21" xfId="64033"/>
    <cellStyle name="ИТОГОВЫЙ 15 22" xfId="64034"/>
    <cellStyle name="ИТОГОВЫЙ 15 23" xfId="64035"/>
    <cellStyle name="ИТОГОВЫЙ 15 24" xfId="64036"/>
    <cellStyle name="ИТОГОВЫЙ 15 25" xfId="64037"/>
    <cellStyle name="ИТОГОВЫЙ 15 26" xfId="64038"/>
    <cellStyle name="ИТОГОВЫЙ 15 27" xfId="64039"/>
    <cellStyle name="ИТОГОВЫЙ 15 28" xfId="64040"/>
    <cellStyle name="ИТОГОВЫЙ 15 29" xfId="64041"/>
    <cellStyle name="ИТОГОВЫЙ 15 3" xfId="64042"/>
    <cellStyle name="ИТОГОВЫЙ 15 4" xfId="64043"/>
    <cellStyle name="ИТОГОВЫЙ 15 5" xfId="64044"/>
    <cellStyle name="ИТОГОВЫЙ 15 6" xfId="64045"/>
    <cellStyle name="ИТОГОВЫЙ 15 7" xfId="64046"/>
    <cellStyle name="ИТОГОВЫЙ 15 8" xfId="64047"/>
    <cellStyle name="ИТОГОВЫЙ 15 9" xfId="64048"/>
    <cellStyle name="ИТОГОВЫЙ 16" xfId="64049"/>
    <cellStyle name="ИТОГОВЫЙ 16 10" xfId="64050"/>
    <cellStyle name="ИТОГОВЫЙ 16 11" xfId="64051"/>
    <cellStyle name="ИТОГОВЫЙ 16 12" xfId="64052"/>
    <cellStyle name="ИТОГОВЫЙ 16 13" xfId="64053"/>
    <cellStyle name="ИТОГОВЫЙ 16 14" xfId="64054"/>
    <cellStyle name="ИТОГОВЫЙ 16 15" xfId="64055"/>
    <cellStyle name="ИТОГОВЫЙ 16 16" xfId="64056"/>
    <cellStyle name="ИТОГОВЫЙ 16 17" xfId="64057"/>
    <cellStyle name="ИТОГОВЫЙ 16 18" xfId="64058"/>
    <cellStyle name="ИТОГОВЫЙ 16 19" xfId="64059"/>
    <cellStyle name="ИТОГОВЫЙ 16 2" xfId="64060"/>
    <cellStyle name="ИТОГОВЫЙ 16 20" xfId="64061"/>
    <cellStyle name="ИТОГОВЫЙ 16 21" xfId="64062"/>
    <cellStyle name="ИТОГОВЫЙ 16 22" xfId="64063"/>
    <cellStyle name="ИТОГОВЫЙ 16 23" xfId="64064"/>
    <cellStyle name="ИТОГОВЫЙ 16 24" xfId="64065"/>
    <cellStyle name="ИТОГОВЫЙ 16 25" xfId="64066"/>
    <cellStyle name="ИТОГОВЫЙ 16 26" xfId="64067"/>
    <cellStyle name="ИТОГОВЫЙ 16 27" xfId="64068"/>
    <cellStyle name="ИТОГОВЫЙ 16 28" xfId="64069"/>
    <cellStyle name="ИТОГОВЫЙ 16 29" xfId="64070"/>
    <cellStyle name="ИТОГОВЫЙ 16 3" xfId="64071"/>
    <cellStyle name="ИТОГОВЫЙ 16 4" xfId="64072"/>
    <cellStyle name="ИТОГОВЫЙ 16 5" xfId="64073"/>
    <cellStyle name="ИТОГОВЫЙ 16 6" xfId="64074"/>
    <cellStyle name="ИТОГОВЫЙ 16 7" xfId="64075"/>
    <cellStyle name="ИТОГОВЫЙ 16 8" xfId="64076"/>
    <cellStyle name="ИТОГОВЫЙ 16 9" xfId="64077"/>
    <cellStyle name="ИТОГОВЫЙ 17" xfId="64078"/>
    <cellStyle name="ИТОГОВЫЙ 17 10" xfId="64079"/>
    <cellStyle name="ИТОГОВЫЙ 17 11" xfId="64080"/>
    <cellStyle name="ИТОГОВЫЙ 17 12" xfId="64081"/>
    <cellStyle name="ИТОГОВЫЙ 17 13" xfId="64082"/>
    <cellStyle name="ИТОГОВЫЙ 17 14" xfId="64083"/>
    <cellStyle name="ИТОГОВЫЙ 17 15" xfId="64084"/>
    <cellStyle name="ИТОГОВЫЙ 17 16" xfId="64085"/>
    <cellStyle name="ИТОГОВЫЙ 17 17" xfId="64086"/>
    <cellStyle name="ИТОГОВЫЙ 17 18" xfId="64087"/>
    <cellStyle name="ИТОГОВЫЙ 17 19" xfId="64088"/>
    <cellStyle name="ИТОГОВЫЙ 17 2" xfId="64089"/>
    <cellStyle name="ИТОГОВЫЙ 17 20" xfId="64090"/>
    <cellStyle name="ИТОГОВЫЙ 17 21" xfId="64091"/>
    <cellStyle name="ИТОГОВЫЙ 17 22" xfId="64092"/>
    <cellStyle name="ИТОГОВЫЙ 17 23" xfId="64093"/>
    <cellStyle name="ИТОГОВЫЙ 17 24" xfId="64094"/>
    <cellStyle name="ИТОГОВЫЙ 17 25" xfId="64095"/>
    <cellStyle name="ИТОГОВЫЙ 17 26" xfId="64096"/>
    <cellStyle name="ИТОГОВЫЙ 17 27" xfId="64097"/>
    <cellStyle name="ИТОГОВЫЙ 17 28" xfId="64098"/>
    <cellStyle name="ИТОГОВЫЙ 17 29" xfId="64099"/>
    <cellStyle name="ИТОГОВЫЙ 17 3" xfId="64100"/>
    <cellStyle name="ИТОГОВЫЙ 17 4" xfId="64101"/>
    <cellStyle name="ИТОГОВЫЙ 17 5" xfId="64102"/>
    <cellStyle name="ИТОГОВЫЙ 17 6" xfId="64103"/>
    <cellStyle name="ИТОГОВЫЙ 17 7" xfId="64104"/>
    <cellStyle name="ИТОГОВЫЙ 17 8" xfId="64105"/>
    <cellStyle name="ИТОГОВЫЙ 17 9" xfId="64106"/>
    <cellStyle name="ИТОГОВЫЙ 18" xfId="64107"/>
    <cellStyle name="ИТОГОВЫЙ 19" xfId="64108"/>
    <cellStyle name="ИТОГОВЫЙ 2" xfId="64109"/>
    <cellStyle name="ИТОГОВЫЙ 2 10" xfId="64110"/>
    <cellStyle name="ИТОГОВЫЙ 2 11" xfId="64111"/>
    <cellStyle name="ИТОГОВЫЙ 2 12" xfId="64112"/>
    <cellStyle name="ИТОГОВЫЙ 2 13" xfId="64113"/>
    <cellStyle name="ИТОГОВЫЙ 2 14" xfId="64114"/>
    <cellStyle name="ИТОГОВЫЙ 2 15" xfId="64115"/>
    <cellStyle name="ИТОГОВЫЙ 2 16" xfId="64116"/>
    <cellStyle name="ИТОГОВЫЙ 2 17" xfId="64117"/>
    <cellStyle name="ИТОГОВЫЙ 2 18" xfId="64118"/>
    <cellStyle name="ИТОГОВЫЙ 2 19" xfId="64119"/>
    <cellStyle name="ИТОГОВЫЙ 2 2" xfId="64120"/>
    <cellStyle name="ИТОГОВЫЙ 2 2 10" xfId="64121"/>
    <cellStyle name="ИТОГОВЫЙ 2 2 11" xfId="64122"/>
    <cellStyle name="ИТОГОВЫЙ 2 2 12" xfId="64123"/>
    <cellStyle name="ИТОГОВЫЙ 2 2 13" xfId="64124"/>
    <cellStyle name="ИТОГОВЫЙ 2 2 14" xfId="64125"/>
    <cellStyle name="ИТОГОВЫЙ 2 2 15" xfId="64126"/>
    <cellStyle name="ИТОГОВЫЙ 2 2 16" xfId="64127"/>
    <cellStyle name="ИТОГОВЫЙ 2 2 17" xfId="64128"/>
    <cellStyle name="ИТОГОВЫЙ 2 2 18" xfId="64129"/>
    <cellStyle name="ИТОГОВЫЙ 2 2 19" xfId="64130"/>
    <cellStyle name="ИТОГОВЫЙ 2 2 2" xfId="64131"/>
    <cellStyle name="ИТОГОВЫЙ 2 2 2 10" xfId="64132"/>
    <cellStyle name="ИТОГОВЫЙ 2 2 2 11" xfId="64133"/>
    <cellStyle name="ИТОГОВЫЙ 2 2 2 12" xfId="64134"/>
    <cellStyle name="ИТОГОВЫЙ 2 2 2 13" xfId="64135"/>
    <cellStyle name="ИТОГОВЫЙ 2 2 2 14" xfId="64136"/>
    <cellStyle name="ИТОГОВЫЙ 2 2 2 15" xfId="64137"/>
    <cellStyle name="ИТОГОВЫЙ 2 2 2 16" xfId="64138"/>
    <cellStyle name="ИТОГОВЫЙ 2 2 2 17" xfId="64139"/>
    <cellStyle name="ИТОГОВЫЙ 2 2 2 18" xfId="64140"/>
    <cellStyle name="ИТОГОВЫЙ 2 2 2 19" xfId="64141"/>
    <cellStyle name="ИТОГОВЫЙ 2 2 2 2" xfId="64142"/>
    <cellStyle name="ИТОГОВЫЙ 2 2 2 20" xfId="64143"/>
    <cellStyle name="ИТОГОВЫЙ 2 2 2 21" xfId="64144"/>
    <cellStyle name="ИТОГОВЫЙ 2 2 2 22" xfId="64145"/>
    <cellStyle name="ИТОГОВЫЙ 2 2 2 23" xfId="64146"/>
    <cellStyle name="ИТОГОВЫЙ 2 2 2 24" xfId="64147"/>
    <cellStyle name="ИТОГОВЫЙ 2 2 2 25" xfId="64148"/>
    <cellStyle name="ИТОГОВЫЙ 2 2 2 26" xfId="64149"/>
    <cellStyle name="ИТОГОВЫЙ 2 2 2 27" xfId="64150"/>
    <cellStyle name="ИТОГОВЫЙ 2 2 2 28" xfId="64151"/>
    <cellStyle name="ИТОГОВЫЙ 2 2 2 29" xfId="64152"/>
    <cellStyle name="ИТОГОВЫЙ 2 2 2 3" xfId="64153"/>
    <cellStyle name="ИТОГОВЫЙ 2 2 2 4" xfId="64154"/>
    <cellStyle name="ИТОГОВЫЙ 2 2 2 5" xfId="64155"/>
    <cellStyle name="ИТОГОВЫЙ 2 2 2 6" xfId="64156"/>
    <cellStyle name="ИТОГОВЫЙ 2 2 2 7" xfId="64157"/>
    <cellStyle name="ИТОГОВЫЙ 2 2 2 8" xfId="64158"/>
    <cellStyle name="ИТОГОВЫЙ 2 2 2 9" xfId="64159"/>
    <cellStyle name="ИТОГОВЫЙ 2 2 20" xfId="64160"/>
    <cellStyle name="ИТОГОВЫЙ 2 2 21" xfId="64161"/>
    <cellStyle name="ИТОГОВЫЙ 2 2 22" xfId="64162"/>
    <cellStyle name="ИТОГОВЫЙ 2 2 23" xfId="64163"/>
    <cellStyle name="ИТОГОВЫЙ 2 2 24" xfId="64164"/>
    <cellStyle name="ИТОГОВЫЙ 2 2 25" xfId="64165"/>
    <cellStyle name="ИТОГОВЫЙ 2 2 26" xfId="64166"/>
    <cellStyle name="ИТОГОВЫЙ 2 2 27" xfId="64167"/>
    <cellStyle name="ИТОГОВЫЙ 2 2 28" xfId="64168"/>
    <cellStyle name="ИТОГОВЫЙ 2 2 29" xfId="64169"/>
    <cellStyle name="ИТОГОВЫЙ 2 2 3" xfId="64170"/>
    <cellStyle name="ИТОГОВЫЙ 2 2 30" xfId="64171"/>
    <cellStyle name="ИТОГОВЫЙ 2 2 4" xfId="64172"/>
    <cellStyle name="ИТОГОВЫЙ 2 2 5" xfId="64173"/>
    <cellStyle name="ИТОГОВЫЙ 2 2 6" xfId="64174"/>
    <cellStyle name="ИТОГОВЫЙ 2 2 7" xfId="64175"/>
    <cellStyle name="ИТОГОВЫЙ 2 2 8" xfId="64176"/>
    <cellStyle name="ИТОГОВЫЙ 2 2 9" xfId="64177"/>
    <cellStyle name="ИТОГОВЫЙ 2 20" xfId="64178"/>
    <cellStyle name="ИТОГОВЫЙ 2 21" xfId="64179"/>
    <cellStyle name="ИТОГОВЫЙ 2 22" xfId="64180"/>
    <cellStyle name="ИТОГОВЫЙ 2 23" xfId="64181"/>
    <cellStyle name="ИТОГОВЫЙ 2 24" xfId="64182"/>
    <cellStyle name="ИТОГОВЫЙ 2 25" xfId="64183"/>
    <cellStyle name="ИТОГОВЫЙ 2 26" xfId="64184"/>
    <cellStyle name="ИТОГОВЫЙ 2 27" xfId="64185"/>
    <cellStyle name="ИТОГОВЫЙ 2 28" xfId="64186"/>
    <cellStyle name="ИТОГОВЫЙ 2 29" xfId="64187"/>
    <cellStyle name="ИТОГОВЫЙ 2 3" xfId="64188"/>
    <cellStyle name="ИТОГОВЫЙ 2 3 10" xfId="64189"/>
    <cellStyle name="ИТОГОВЫЙ 2 3 11" xfId="64190"/>
    <cellStyle name="ИТОГОВЫЙ 2 3 12" xfId="64191"/>
    <cellStyle name="ИТОГОВЫЙ 2 3 13" xfId="64192"/>
    <cellStyle name="ИТОГОВЫЙ 2 3 14" xfId="64193"/>
    <cellStyle name="ИТОГОВЫЙ 2 3 15" xfId="64194"/>
    <cellStyle name="ИТОГОВЫЙ 2 3 16" xfId="64195"/>
    <cellStyle name="ИТОГОВЫЙ 2 3 17" xfId="64196"/>
    <cellStyle name="ИТОГОВЫЙ 2 3 18" xfId="64197"/>
    <cellStyle name="ИТОГОВЫЙ 2 3 19" xfId="64198"/>
    <cellStyle name="ИТОГОВЫЙ 2 3 2" xfId="64199"/>
    <cellStyle name="ИТОГОВЫЙ 2 3 20" xfId="64200"/>
    <cellStyle name="ИТОГОВЫЙ 2 3 21" xfId="64201"/>
    <cellStyle name="ИТОГОВЫЙ 2 3 22" xfId="64202"/>
    <cellStyle name="ИТОГОВЫЙ 2 3 23" xfId="64203"/>
    <cellStyle name="ИТОГОВЫЙ 2 3 24" xfId="64204"/>
    <cellStyle name="ИТОГОВЫЙ 2 3 25" xfId="64205"/>
    <cellStyle name="ИТОГОВЫЙ 2 3 26" xfId="64206"/>
    <cellStyle name="ИТОГОВЫЙ 2 3 27" xfId="64207"/>
    <cellStyle name="ИТОГОВЫЙ 2 3 28" xfId="64208"/>
    <cellStyle name="ИТОГОВЫЙ 2 3 29" xfId="64209"/>
    <cellStyle name="ИТОГОВЫЙ 2 3 3" xfId="64210"/>
    <cellStyle name="ИТОГОВЫЙ 2 3 4" xfId="64211"/>
    <cellStyle name="ИТОГОВЫЙ 2 3 5" xfId="64212"/>
    <cellStyle name="ИТОГОВЫЙ 2 3 6" xfId="64213"/>
    <cellStyle name="ИТОГОВЫЙ 2 3 7" xfId="64214"/>
    <cellStyle name="ИТОГОВЫЙ 2 3 8" xfId="64215"/>
    <cellStyle name="ИТОГОВЫЙ 2 3 9" xfId="64216"/>
    <cellStyle name="ИТОГОВЫЙ 2 30" xfId="64217"/>
    <cellStyle name="ИТОГОВЫЙ 2 31" xfId="64218"/>
    <cellStyle name="ИТОГОВЫЙ 2 4" xfId="64219"/>
    <cellStyle name="ИТОГОВЫЙ 2 5" xfId="64220"/>
    <cellStyle name="ИТОГОВЫЙ 2 6" xfId="64221"/>
    <cellStyle name="ИТОГОВЫЙ 2 7" xfId="64222"/>
    <cellStyle name="ИТОГОВЫЙ 2 8" xfId="64223"/>
    <cellStyle name="ИТОГОВЫЙ 2 9" xfId="64224"/>
    <cellStyle name="ИТОГОВЫЙ 20" xfId="64225"/>
    <cellStyle name="ИТОГОВЫЙ 21" xfId="64226"/>
    <cellStyle name="ИТОГОВЫЙ 22" xfId="64227"/>
    <cellStyle name="ИТОГОВЫЙ 23" xfId="64228"/>
    <cellStyle name="ИТОГОВЫЙ 3" xfId="64229"/>
    <cellStyle name="ИТОГОВЫЙ 3 10" xfId="64230"/>
    <cellStyle name="ИТОГОВЫЙ 3 11" xfId="64231"/>
    <cellStyle name="ИТОГОВЫЙ 3 12" xfId="64232"/>
    <cellStyle name="ИТОГОВЫЙ 3 13" xfId="64233"/>
    <cellStyle name="ИТОГОВЫЙ 3 14" xfId="64234"/>
    <cellStyle name="ИТОГОВЫЙ 3 15" xfId="64235"/>
    <cellStyle name="ИТОГОВЫЙ 3 16" xfId="64236"/>
    <cellStyle name="ИТОГОВЫЙ 3 17" xfId="64237"/>
    <cellStyle name="ИТОГОВЫЙ 3 18" xfId="64238"/>
    <cellStyle name="ИТОГОВЫЙ 3 19" xfId="64239"/>
    <cellStyle name="ИТОГОВЫЙ 3 2" xfId="64240"/>
    <cellStyle name="ИТОГОВЫЙ 3 2 10" xfId="64241"/>
    <cellStyle name="ИТОГОВЫЙ 3 2 11" xfId="64242"/>
    <cellStyle name="ИТОГОВЫЙ 3 2 12" xfId="64243"/>
    <cellStyle name="ИТОГОВЫЙ 3 2 13" xfId="64244"/>
    <cellStyle name="ИТОГОВЫЙ 3 2 14" xfId="64245"/>
    <cellStyle name="ИТОГОВЫЙ 3 2 15" xfId="64246"/>
    <cellStyle name="ИТОГОВЫЙ 3 2 16" xfId="64247"/>
    <cellStyle name="ИТОГОВЫЙ 3 2 17" xfId="64248"/>
    <cellStyle name="ИТОГОВЫЙ 3 2 18" xfId="64249"/>
    <cellStyle name="ИТОГОВЫЙ 3 2 19" xfId="64250"/>
    <cellStyle name="ИТОГОВЫЙ 3 2 2" xfId="64251"/>
    <cellStyle name="ИТОГОВЫЙ 3 2 20" xfId="64252"/>
    <cellStyle name="ИТОГОВЫЙ 3 2 21" xfId="64253"/>
    <cellStyle name="ИТОГОВЫЙ 3 2 22" xfId="64254"/>
    <cellStyle name="ИТОГОВЫЙ 3 2 23" xfId="64255"/>
    <cellStyle name="ИТОГОВЫЙ 3 2 24" xfId="64256"/>
    <cellStyle name="ИТОГОВЫЙ 3 2 25" xfId="64257"/>
    <cellStyle name="ИТОГОВЫЙ 3 2 26" xfId="64258"/>
    <cellStyle name="ИТОГОВЫЙ 3 2 27" xfId="64259"/>
    <cellStyle name="ИТОГОВЫЙ 3 2 28" xfId="64260"/>
    <cellStyle name="ИТОГОВЫЙ 3 2 29" xfId="64261"/>
    <cellStyle name="ИТОГОВЫЙ 3 2 3" xfId="64262"/>
    <cellStyle name="ИТОГОВЫЙ 3 2 4" xfId="64263"/>
    <cellStyle name="ИТОГОВЫЙ 3 2 5" xfId="64264"/>
    <cellStyle name="ИТОГОВЫЙ 3 2 6" xfId="64265"/>
    <cellStyle name="ИТОГОВЫЙ 3 2 7" xfId="64266"/>
    <cellStyle name="ИТОГОВЫЙ 3 2 8" xfId="64267"/>
    <cellStyle name="ИТОГОВЫЙ 3 2 9" xfId="64268"/>
    <cellStyle name="ИТОГОВЫЙ 3 20" xfId="64269"/>
    <cellStyle name="ИТОГОВЫЙ 3 21" xfId="64270"/>
    <cellStyle name="ИТОГОВЫЙ 3 22" xfId="64271"/>
    <cellStyle name="ИТОГОВЫЙ 3 23" xfId="64272"/>
    <cellStyle name="ИТОГОВЫЙ 3 24" xfId="64273"/>
    <cellStyle name="ИТОГОВЫЙ 3 25" xfId="64274"/>
    <cellStyle name="ИТОГОВЫЙ 3 26" xfId="64275"/>
    <cellStyle name="ИТОГОВЫЙ 3 27" xfId="64276"/>
    <cellStyle name="ИТОГОВЫЙ 3 28" xfId="64277"/>
    <cellStyle name="ИТОГОВЫЙ 3 29" xfId="64278"/>
    <cellStyle name="ИТОГОВЫЙ 3 3" xfId="64279"/>
    <cellStyle name="ИТОГОВЫЙ 3 3 10" xfId="64280"/>
    <cellStyle name="ИТОГОВЫЙ 3 3 11" xfId="64281"/>
    <cellStyle name="ИТОГОВЫЙ 3 3 12" xfId="64282"/>
    <cellStyle name="ИТОГОВЫЙ 3 3 13" xfId="64283"/>
    <cellStyle name="ИТОГОВЫЙ 3 3 14" xfId="64284"/>
    <cellStyle name="ИТОГОВЫЙ 3 3 15" xfId="64285"/>
    <cellStyle name="ИТОГОВЫЙ 3 3 16" xfId="64286"/>
    <cellStyle name="ИТОГОВЫЙ 3 3 17" xfId="64287"/>
    <cellStyle name="ИТОГОВЫЙ 3 3 18" xfId="64288"/>
    <cellStyle name="ИТОГОВЫЙ 3 3 19" xfId="64289"/>
    <cellStyle name="ИТОГОВЫЙ 3 3 2" xfId="64290"/>
    <cellStyle name="ИТОГОВЫЙ 3 3 20" xfId="64291"/>
    <cellStyle name="ИТОГОВЫЙ 3 3 21" xfId="64292"/>
    <cellStyle name="ИТОГОВЫЙ 3 3 22" xfId="64293"/>
    <cellStyle name="ИТОГОВЫЙ 3 3 23" xfId="64294"/>
    <cellStyle name="ИТОГОВЫЙ 3 3 24" xfId="64295"/>
    <cellStyle name="ИТОГОВЫЙ 3 3 25" xfId="64296"/>
    <cellStyle name="ИТОГОВЫЙ 3 3 26" xfId="64297"/>
    <cellStyle name="ИТОГОВЫЙ 3 3 27" xfId="64298"/>
    <cellStyle name="ИТОГОВЫЙ 3 3 28" xfId="64299"/>
    <cellStyle name="ИТОГОВЫЙ 3 3 29" xfId="64300"/>
    <cellStyle name="ИТОГОВЫЙ 3 3 3" xfId="64301"/>
    <cellStyle name="ИТОГОВЫЙ 3 3 4" xfId="64302"/>
    <cellStyle name="ИТОГОВЫЙ 3 3 5" xfId="64303"/>
    <cellStyle name="ИТОГОВЫЙ 3 3 6" xfId="64304"/>
    <cellStyle name="ИТОГОВЫЙ 3 3 7" xfId="64305"/>
    <cellStyle name="ИТОГОВЫЙ 3 3 8" xfId="64306"/>
    <cellStyle name="ИТОГОВЫЙ 3 3 9" xfId="64307"/>
    <cellStyle name="ИТОГОВЫЙ 3 30" xfId="64308"/>
    <cellStyle name="ИТОГОВЫЙ 3 31" xfId="64309"/>
    <cellStyle name="ИТОГОВЫЙ 3 4" xfId="64310"/>
    <cellStyle name="ИТОГОВЫЙ 3 5" xfId="64311"/>
    <cellStyle name="ИТОГОВЫЙ 3 6" xfId="64312"/>
    <cellStyle name="ИТОГОВЫЙ 3 7" xfId="64313"/>
    <cellStyle name="ИТОГОВЫЙ 3 8" xfId="64314"/>
    <cellStyle name="ИТОГОВЫЙ 3 9" xfId="64315"/>
    <cellStyle name="ИТОГОВЫЙ 4" xfId="64316"/>
    <cellStyle name="ИТОГОВЫЙ 4 10" xfId="64317"/>
    <cellStyle name="ИТОГОВЫЙ 4 11" xfId="64318"/>
    <cellStyle name="ИТОГОВЫЙ 4 12" xfId="64319"/>
    <cellStyle name="ИТОГОВЫЙ 4 13" xfId="64320"/>
    <cellStyle name="ИТОГОВЫЙ 4 14" xfId="64321"/>
    <cellStyle name="ИТОГОВЫЙ 4 15" xfId="64322"/>
    <cellStyle name="ИТОГОВЫЙ 4 16" xfId="64323"/>
    <cellStyle name="ИТОГОВЫЙ 4 17" xfId="64324"/>
    <cellStyle name="ИТОГОВЫЙ 4 18" xfId="64325"/>
    <cellStyle name="ИТОГОВЫЙ 4 19" xfId="64326"/>
    <cellStyle name="ИТОГОВЫЙ 4 2" xfId="64327"/>
    <cellStyle name="ИТОГОВЫЙ 4 2 10" xfId="64328"/>
    <cellStyle name="ИТОГОВЫЙ 4 2 11" xfId="64329"/>
    <cellStyle name="ИТОГОВЫЙ 4 2 12" xfId="64330"/>
    <cellStyle name="ИТОГОВЫЙ 4 2 13" xfId="64331"/>
    <cellStyle name="ИТОГОВЫЙ 4 2 14" xfId="64332"/>
    <cellStyle name="ИТОГОВЫЙ 4 2 15" xfId="64333"/>
    <cellStyle name="ИТОГОВЫЙ 4 2 16" xfId="64334"/>
    <cellStyle name="ИТОГОВЫЙ 4 2 17" xfId="64335"/>
    <cellStyle name="ИТОГОВЫЙ 4 2 18" xfId="64336"/>
    <cellStyle name="ИТОГОВЫЙ 4 2 19" xfId="64337"/>
    <cellStyle name="ИТОГОВЫЙ 4 2 2" xfId="64338"/>
    <cellStyle name="ИТОГОВЫЙ 4 2 20" xfId="64339"/>
    <cellStyle name="ИТОГОВЫЙ 4 2 21" xfId="64340"/>
    <cellStyle name="ИТОГОВЫЙ 4 2 22" xfId="64341"/>
    <cellStyle name="ИТОГОВЫЙ 4 2 23" xfId="64342"/>
    <cellStyle name="ИТОГОВЫЙ 4 2 24" xfId="64343"/>
    <cellStyle name="ИТОГОВЫЙ 4 2 25" xfId="64344"/>
    <cellStyle name="ИТОГОВЫЙ 4 2 26" xfId="64345"/>
    <cellStyle name="ИТОГОВЫЙ 4 2 27" xfId="64346"/>
    <cellStyle name="ИТОГОВЫЙ 4 2 28" xfId="64347"/>
    <cellStyle name="ИТОГОВЫЙ 4 2 29" xfId="64348"/>
    <cellStyle name="ИТОГОВЫЙ 4 2 3" xfId="64349"/>
    <cellStyle name="ИТОГОВЫЙ 4 2 4" xfId="64350"/>
    <cellStyle name="ИТОГОВЫЙ 4 2 5" xfId="64351"/>
    <cellStyle name="ИТОГОВЫЙ 4 2 6" xfId="64352"/>
    <cellStyle name="ИТОГОВЫЙ 4 2 7" xfId="64353"/>
    <cellStyle name="ИТОГОВЫЙ 4 2 8" xfId="64354"/>
    <cellStyle name="ИТОГОВЫЙ 4 2 9" xfId="64355"/>
    <cellStyle name="ИТОГОВЫЙ 4 20" xfId="64356"/>
    <cellStyle name="ИТОГОВЫЙ 4 21" xfId="64357"/>
    <cellStyle name="ИТОГОВЫЙ 4 22" xfId="64358"/>
    <cellStyle name="ИТОГОВЫЙ 4 23" xfId="64359"/>
    <cellStyle name="ИТОГОВЫЙ 4 24" xfId="64360"/>
    <cellStyle name="ИТОГОВЫЙ 4 25" xfId="64361"/>
    <cellStyle name="ИТОГОВЫЙ 4 26" xfId="64362"/>
    <cellStyle name="ИТОГОВЫЙ 4 27" xfId="64363"/>
    <cellStyle name="ИТОГОВЫЙ 4 28" xfId="64364"/>
    <cellStyle name="ИТОГОВЫЙ 4 29" xfId="64365"/>
    <cellStyle name="ИТОГОВЫЙ 4 3" xfId="64366"/>
    <cellStyle name="ИТОГОВЫЙ 4 3 10" xfId="64367"/>
    <cellStyle name="ИТОГОВЫЙ 4 3 11" xfId="64368"/>
    <cellStyle name="ИТОГОВЫЙ 4 3 12" xfId="64369"/>
    <cellStyle name="ИТОГОВЫЙ 4 3 13" xfId="64370"/>
    <cellStyle name="ИТОГОВЫЙ 4 3 14" xfId="64371"/>
    <cellStyle name="ИТОГОВЫЙ 4 3 15" xfId="64372"/>
    <cellStyle name="ИТОГОВЫЙ 4 3 16" xfId="64373"/>
    <cellStyle name="ИТОГОВЫЙ 4 3 17" xfId="64374"/>
    <cellStyle name="ИТОГОВЫЙ 4 3 18" xfId="64375"/>
    <cellStyle name="ИТОГОВЫЙ 4 3 19" xfId="64376"/>
    <cellStyle name="ИТОГОВЫЙ 4 3 2" xfId="64377"/>
    <cellStyle name="ИТОГОВЫЙ 4 3 20" xfId="64378"/>
    <cellStyle name="ИТОГОВЫЙ 4 3 21" xfId="64379"/>
    <cellStyle name="ИТОГОВЫЙ 4 3 22" xfId="64380"/>
    <cellStyle name="ИТОГОВЫЙ 4 3 23" xfId="64381"/>
    <cellStyle name="ИТОГОВЫЙ 4 3 24" xfId="64382"/>
    <cellStyle name="ИТОГОВЫЙ 4 3 25" xfId="64383"/>
    <cellStyle name="ИТОГОВЫЙ 4 3 26" xfId="64384"/>
    <cellStyle name="ИТОГОВЫЙ 4 3 27" xfId="64385"/>
    <cellStyle name="ИТОГОВЫЙ 4 3 28" xfId="64386"/>
    <cellStyle name="ИТОГОВЫЙ 4 3 29" xfId="64387"/>
    <cellStyle name="ИТОГОВЫЙ 4 3 3" xfId="64388"/>
    <cellStyle name="ИТОГОВЫЙ 4 3 4" xfId="64389"/>
    <cellStyle name="ИТОГОВЫЙ 4 3 5" xfId="64390"/>
    <cellStyle name="ИТОГОВЫЙ 4 3 6" xfId="64391"/>
    <cellStyle name="ИТОГОВЫЙ 4 3 7" xfId="64392"/>
    <cellStyle name="ИТОГОВЫЙ 4 3 8" xfId="64393"/>
    <cellStyle name="ИТОГОВЫЙ 4 3 9" xfId="64394"/>
    <cellStyle name="ИТОГОВЫЙ 4 30" xfId="64395"/>
    <cellStyle name="ИТОГОВЫЙ 4 31" xfId="64396"/>
    <cellStyle name="ИТОГОВЫЙ 4 4" xfId="64397"/>
    <cellStyle name="ИТОГОВЫЙ 4 5" xfId="64398"/>
    <cellStyle name="ИТОГОВЫЙ 4 6" xfId="64399"/>
    <cellStyle name="ИТОГОВЫЙ 4 7" xfId="64400"/>
    <cellStyle name="ИТОГОВЫЙ 4 8" xfId="64401"/>
    <cellStyle name="ИТОГОВЫЙ 4 9" xfId="64402"/>
    <cellStyle name="ИТОГОВЫЙ 5" xfId="64403"/>
    <cellStyle name="ИТОГОВЫЙ 5 10" xfId="64404"/>
    <cellStyle name="ИТОГОВЫЙ 5 11" xfId="64405"/>
    <cellStyle name="ИТОГОВЫЙ 5 12" xfId="64406"/>
    <cellStyle name="ИТОГОВЫЙ 5 13" xfId="64407"/>
    <cellStyle name="ИТОГОВЫЙ 5 14" xfId="64408"/>
    <cellStyle name="ИТОГОВЫЙ 5 15" xfId="64409"/>
    <cellStyle name="ИТОГОВЫЙ 5 16" xfId="64410"/>
    <cellStyle name="ИТОГОВЫЙ 5 17" xfId="64411"/>
    <cellStyle name="ИТОГОВЫЙ 5 18" xfId="64412"/>
    <cellStyle name="ИТОГОВЫЙ 5 19" xfId="64413"/>
    <cellStyle name="ИТОГОВЫЙ 5 2" xfId="64414"/>
    <cellStyle name="ИТОГОВЫЙ 5 20" xfId="64415"/>
    <cellStyle name="ИТОГОВЫЙ 5 21" xfId="64416"/>
    <cellStyle name="ИТОГОВЫЙ 5 22" xfId="64417"/>
    <cellStyle name="ИТОГОВЫЙ 5 23" xfId="64418"/>
    <cellStyle name="ИТОГОВЫЙ 5 24" xfId="64419"/>
    <cellStyle name="ИТОГОВЫЙ 5 25" xfId="64420"/>
    <cellStyle name="ИТОГОВЫЙ 5 26" xfId="64421"/>
    <cellStyle name="ИТОГОВЫЙ 5 27" xfId="64422"/>
    <cellStyle name="ИТОГОВЫЙ 5 28" xfId="64423"/>
    <cellStyle name="ИТОГОВЫЙ 5 29" xfId="64424"/>
    <cellStyle name="ИТОГОВЫЙ 5 3" xfId="64425"/>
    <cellStyle name="ИТОГОВЫЙ 5 4" xfId="64426"/>
    <cellStyle name="ИТОГОВЫЙ 5 5" xfId="64427"/>
    <cellStyle name="ИТОГОВЫЙ 5 6" xfId="64428"/>
    <cellStyle name="ИТОГОВЫЙ 5 7" xfId="64429"/>
    <cellStyle name="ИТОГОВЫЙ 5 8" xfId="64430"/>
    <cellStyle name="ИТОГОВЫЙ 5 9" xfId="64431"/>
    <cellStyle name="ИТОГОВЫЙ 6" xfId="64432"/>
    <cellStyle name="ИТОГОВЫЙ 6 10" xfId="64433"/>
    <cellStyle name="ИТОГОВЫЙ 6 11" xfId="64434"/>
    <cellStyle name="ИТОГОВЫЙ 6 12" xfId="64435"/>
    <cellStyle name="ИТОГОВЫЙ 6 13" xfId="64436"/>
    <cellStyle name="ИТОГОВЫЙ 6 14" xfId="64437"/>
    <cellStyle name="ИТОГОВЫЙ 6 15" xfId="64438"/>
    <cellStyle name="ИТОГОВЫЙ 6 16" xfId="64439"/>
    <cellStyle name="ИТОГОВЫЙ 6 17" xfId="64440"/>
    <cellStyle name="ИТОГОВЫЙ 6 18" xfId="64441"/>
    <cellStyle name="ИТОГОВЫЙ 6 19" xfId="64442"/>
    <cellStyle name="ИТОГОВЫЙ 6 2" xfId="64443"/>
    <cellStyle name="ИТОГОВЫЙ 6 20" xfId="64444"/>
    <cellStyle name="ИТОГОВЫЙ 6 21" xfId="64445"/>
    <cellStyle name="ИТОГОВЫЙ 6 22" xfId="64446"/>
    <cellStyle name="ИТОГОВЫЙ 6 23" xfId="64447"/>
    <cellStyle name="ИТОГОВЫЙ 6 24" xfId="64448"/>
    <cellStyle name="ИТОГОВЫЙ 6 25" xfId="64449"/>
    <cellStyle name="ИТОГОВЫЙ 6 26" xfId="64450"/>
    <cellStyle name="ИТОГОВЫЙ 6 27" xfId="64451"/>
    <cellStyle name="ИТОГОВЫЙ 6 28" xfId="64452"/>
    <cellStyle name="ИТОГОВЫЙ 6 29" xfId="64453"/>
    <cellStyle name="ИТОГОВЫЙ 6 3" xfId="64454"/>
    <cellStyle name="ИТОГОВЫЙ 6 4" xfId="64455"/>
    <cellStyle name="ИТОГОВЫЙ 6 5" xfId="64456"/>
    <cellStyle name="ИТОГОВЫЙ 6 6" xfId="64457"/>
    <cellStyle name="ИТОГОВЫЙ 6 7" xfId="64458"/>
    <cellStyle name="ИТОГОВЫЙ 6 8" xfId="64459"/>
    <cellStyle name="ИТОГОВЫЙ 6 9" xfId="64460"/>
    <cellStyle name="ИТОГОВЫЙ 7" xfId="64461"/>
    <cellStyle name="ИТОГОВЫЙ 7 10" xfId="64462"/>
    <cellStyle name="ИТОГОВЫЙ 7 11" xfId="64463"/>
    <cellStyle name="ИТОГОВЫЙ 7 12" xfId="64464"/>
    <cellStyle name="ИТОГОВЫЙ 7 13" xfId="64465"/>
    <cellStyle name="ИТОГОВЫЙ 7 14" xfId="64466"/>
    <cellStyle name="ИТОГОВЫЙ 7 15" xfId="64467"/>
    <cellStyle name="ИТОГОВЫЙ 7 16" xfId="64468"/>
    <cellStyle name="ИТОГОВЫЙ 7 17" xfId="64469"/>
    <cellStyle name="ИТОГОВЫЙ 7 18" xfId="64470"/>
    <cellStyle name="ИТОГОВЫЙ 7 19" xfId="64471"/>
    <cellStyle name="ИТОГОВЫЙ 7 2" xfId="64472"/>
    <cellStyle name="ИТОГОВЫЙ 7 20" xfId="64473"/>
    <cellStyle name="ИТОГОВЫЙ 7 21" xfId="64474"/>
    <cellStyle name="ИТОГОВЫЙ 7 22" xfId="64475"/>
    <cellStyle name="ИТОГОВЫЙ 7 23" xfId="64476"/>
    <cellStyle name="ИТОГОВЫЙ 7 24" xfId="64477"/>
    <cellStyle name="ИТОГОВЫЙ 7 25" xfId="64478"/>
    <cellStyle name="ИТОГОВЫЙ 7 26" xfId="64479"/>
    <cellStyle name="ИТОГОВЫЙ 7 27" xfId="64480"/>
    <cellStyle name="ИТОГОВЫЙ 7 28" xfId="64481"/>
    <cellStyle name="ИТОГОВЫЙ 7 29" xfId="64482"/>
    <cellStyle name="ИТОГОВЫЙ 7 3" xfId="64483"/>
    <cellStyle name="ИТОГОВЫЙ 7 4" xfId="64484"/>
    <cellStyle name="ИТОГОВЫЙ 7 5" xfId="64485"/>
    <cellStyle name="ИТОГОВЫЙ 7 6" xfId="64486"/>
    <cellStyle name="ИТОГОВЫЙ 7 7" xfId="64487"/>
    <cellStyle name="ИТОГОВЫЙ 7 8" xfId="64488"/>
    <cellStyle name="ИТОГОВЫЙ 7 9" xfId="64489"/>
    <cellStyle name="ИТОГОВЫЙ 8" xfId="64490"/>
    <cellStyle name="ИТОГОВЫЙ 8 10" xfId="64491"/>
    <cellStyle name="ИТОГОВЫЙ 8 11" xfId="64492"/>
    <cellStyle name="ИТОГОВЫЙ 8 12" xfId="64493"/>
    <cellStyle name="ИТОГОВЫЙ 8 13" xfId="64494"/>
    <cellStyle name="ИТОГОВЫЙ 8 14" xfId="64495"/>
    <cellStyle name="ИТОГОВЫЙ 8 15" xfId="64496"/>
    <cellStyle name="ИТОГОВЫЙ 8 16" xfId="64497"/>
    <cellStyle name="ИТОГОВЫЙ 8 17" xfId="64498"/>
    <cellStyle name="ИТОГОВЫЙ 8 18" xfId="64499"/>
    <cellStyle name="ИТОГОВЫЙ 8 19" xfId="64500"/>
    <cellStyle name="ИТОГОВЫЙ 8 2" xfId="64501"/>
    <cellStyle name="ИТОГОВЫЙ 8 20" xfId="64502"/>
    <cellStyle name="ИТОГОВЫЙ 8 21" xfId="64503"/>
    <cellStyle name="ИТОГОВЫЙ 8 22" xfId="64504"/>
    <cellStyle name="ИТОГОВЫЙ 8 23" xfId="64505"/>
    <cellStyle name="ИТОГОВЫЙ 8 24" xfId="64506"/>
    <cellStyle name="ИТОГОВЫЙ 8 25" xfId="64507"/>
    <cellStyle name="ИТОГОВЫЙ 8 26" xfId="64508"/>
    <cellStyle name="ИТОГОВЫЙ 8 27" xfId="64509"/>
    <cellStyle name="ИТОГОВЫЙ 8 28" xfId="64510"/>
    <cellStyle name="ИТОГОВЫЙ 8 29" xfId="64511"/>
    <cellStyle name="ИТОГОВЫЙ 8 3" xfId="64512"/>
    <cellStyle name="ИТОГОВЫЙ 8 4" xfId="64513"/>
    <cellStyle name="ИТОГОВЫЙ 8 5" xfId="64514"/>
    <cellStyle name="ИТОГОВЫЙ 8 6" xfId="64515"/>
    <cellStyle name="ИТОГОВЫЙ 8 7" xfId="64516"/>
    <cellStyle name="ИТОГОВЫЙ 8 8" xfId="64517"/>
    <cellStyle name="ИТОГОВЫЙ 8 9" xfId="64518"/>
    <cellStyle name="ИТОГОВЫЙ 9" xfId="64519"/>
    <cellStyle name="ИТОГОВЫЙ 9 10" xfId="64520"/>
    <cellStyle name="ИТОГОВЫЙ 9 11" xfId="64521"/>
    <cellStyle name="ИТОГОВЫЙ 9 12" xfId="64522"/>
    <cellStyle name="ИТОГОВЫЙ 9 13" xfId="64523"/>
    <cellStyle name="ИТОГОВЫЙ 9 14" xfId="64524"/>
    <cellStyle name="ИТОГОВЫЙ 9 15" xfId="64525"/>
    <cellStyle name="ИТОГОВЫЙ 9 16" xfId="64526"/>
    <cellStyle name="ИТОГОВЫЙ 9 17" xfId="64527"/>
    <cellStyle name="ИТОГОВЫЙ 9 18" xfId="64528"/>
    <cellStyle name="ИТОГОВЫЙ 9 19" xfId="64529"/>
    <cellStyle name="ИТОГОВЫЙ 9 2" xfId="64530"/>
    <cellStyle name="ИТОГОВЫЙ 9 20" xfId="64531"/>
    <cellStyle name="ИТОГОВЫЙ 9 21" xfId="64532"/>
    <cellStyle name="ИТОГОВЫЙ 9 22" xfId="64533"/>
    <cellStyle name="ИТОГОВЫЙ 9 23" xfId="64534"/>
    <cellStyle name="ИТОГОВЫЙ 9 24" xfId="64535"/>
    <cellStyle name="ИТОГОВЫЙ 9 25" xfId="64536"/>
    <cellStyle name="ИТОГОВЫЙ 9 26" xfId="64537"/>
    <cellStyle name="ИТОГОВЫЙ 9 27" xfId="64538"/>
    <cellStyle name="ИТОГОВЫЙ 9 28" xfId="64539"/>
    <cellStyle name="ИТОГОВЫЙ 9 29" xfId="64540"/>
    <cellStyle name="ИТОГОВЫЙ 9 3" xfId="64541"/>
    <cellStyle name="ИТОГОВЫЙ 9 4" xfId="64542"/>
    <cellStyle name="ИТОГОВЫЙ 9 5" xfId="64543"/>
    <cellStyle name="ИТОГОВЫЙ 9 6" xfId="64544"/>
    <cellStyle name="ИТОГОВЫЙ 9 7" xfId="64545"/>
    <cellStyle name="ИТОГОВЫЙ 9 8" xfId="64546"/>
    <cellStyle name="ИТОГОВЫЙ 9 9" xfId="64547"/>
    <cellStyle name="Обычный_03_23 оценка по методике фонда" xfId="64548"/>
    <cellStyle name="Открывавшаяся гиперссылка" xfId="64549"/>
    <cellStyle name="ПРОЦЕНТНЫЙ_BOPENGC" xfId="64550"/>
    <cellStyle name="ТЕКСТ" xfId="64551"/>
    <cellStyle name="ТЕКСТ 2" xfId="64552"/>
    <cellStyle name="ТЕКСТ 3" xfId="64553"/>
    <cellStyle name="ТЕКСТ 4" xfId="64554"/>
    <cellStyle name="Тысячи [0]_Розподіл (2)" xfId="64555"/>
    <cellStyle name="Тысячи_Розподіл (2)" xfId="64556"/>
    <cellStyle name="ФИКСИРОВАННЫЙ" xfId="64557"/>
    <cellStyle name="ФИКСИРОВАННЫЙ 2" xfId="64558"/>
    <cellStyle name="Финансовый [0]_453" xfId="64559"/>
    <cellStyle name="Финансовый_453" xfId="64560"/>
    <cellStyle name="アクセント 1" xfId="64561"/>
    <cellStyle name="アクセント 1 2" xfId="64562"/>
    <cellStyle name="アクセント 1 3" xfId="64563"/>
    <cellStyle name="アクセント 2" xfId="64564"/>
    <cellStyle name="アクセント 2 2" xfId="64565"/>
    <cellStyle name="アクセント 2 3" xfId="64566"/>
    <cellStyle name="アクセント 3" xfId="64567"/>
    <cellStyle name="アクセント 3 2" xfId="64568"/>
    <cellStyle name="アクセント 3 3" xfId="64569"/>
    <cellStyle name="アクセント 4" xfId="64570"/>
    <cellStyle name="アクセント 4 2" xfId="64571"/>
    <cellStyle name="アクセント 4 3" xfId="64572"/>
    <cellStyle name="アクセント 5" xfId="64573"/>
    <cellStyle name="アクセント 5 2" xfId="64574"/>
    <cellStyle name="アクセント 5 3" xfId="64575"/>
    <cellStyle name="アクセント 6" xfId="64576"/>
    <cellStyle name="アクセント 6 2" xfId="64577"/>
    <cellStyle name="アクセント 6 3" xfId="64578"/>
    <cellStyle name="タイトル" xfId="64579"/>
    <cellStyle name="タイトル 2" xfId="64580"/>
    <cellStyle name="タイトル 3" xfId="64581"/>
    <cellStyle name="チェック セル" xfId="64582"/>
    <cellStyle name="チェック セル 2" xfId="64583"/>
    <cellStyle name="チェック セル 3" xfId="64584"/>
    <cellStyle name="どちらでもない" xfId="64585"/>
    <cellStyle name="どちらでもない 2" xfId="64586"/>
    <cellStyle name="どちらでもない 3" xfId="64587"/>
    <cellStyle name="ハイパーリンク" xfId="64588"/>
    <cellStyle name="メモ" xfId="64589"/>
    <cellStyle name="メモ 2" xfId="64590"/>
    <cellStyle name="メモ 2 2" xfId="64591"/>
    <cellStyle name="メモ 3" xfId="64592"/>
    <cellStyle name="メモ 3 2" xfId="64593"/>
    <cellStyle name="メモ 4" xfId="64594"/>
    <cellStyle name="リンク セル" xfId="64595"/>
    <cellStyle name="リンク セル 2" xfId="64596"/>
    <cellStyle name="リンク セル 3" xfId="64597"/>
    <cellStyle name="ปกติ_Tab53" xfId="64598"/>
    <cellStyle name="강조색1" xfId="64599"/>
    <cellStyle name="강조색2" xfId="64600"/>
    <cellStyle name="강조색3" xfId="64601"/>
    <cellStyle name="강조색4" xfId="64602"/>
    <cellStyle name="강조색5" xfId="64603"/>
    <cellStyle name="강조색6" xfId="64604"/>
    <cellStyle name="경고문" xfId="64605"/>
    <cellStyle name="계산" xfId="64606"/>
    <cellStyle name="계산 2" xfId="64607"/>
    <cellStyle name="나쁨" xfId="64608"/>
    <cellStyle name="메모" xfId="64609"/>
    <cellStyle name="메모 2" xfId="64610"/>
    <cellStyle name="보통" xfId="64611"/>
    <cellStyle name="설명 텍스트" xfId="64612"/>
    <cellStyle name="셀 확인" xfId="64613"/>
    <cellStyle name="쉼표 [0]_2005년부속명세서-재무제표-최종" xfId="64614"/>
    <cellStyle name="스타일 1" xfId="64615"/>
    <cellStyle name="연결된 셀" xfId="64616"/>
    <cellStyle name="요약" xfId="64617"/>
    <cellStyle name="요약 2" xfId="64618"/>
    <cellStyle name="입력" xfId="64619"/>
    <cellStyle name="입력 2" xfId="64620"/>
    <cellStyle name="제목" xfId="64621"/>
    <cellStyle name="제목 1" xfId="64622"/>
    <cellStyle name="제목 2" xfId="64623"/>
    <cellStyle name="제목 3" xfId="64624"/>
    <cellStyle name="제목 4" xfId="64625"/>
    <cellStyle name="좋음" xfId="64626"/>
    <cellStyle name="출력" xfId="64627"/>
    <cellStyle name="출력 2" xfId="64628"/>
    <cellStyle name="콤마 [0]_  RANGE " xfId="64629"/>
    <cellStyle name="콤마_  RANGE " xfId="64630"/>
    <cellStyle name="통화 [0]_AP02MSEst" xfId="64631"/>
    <cellStyle name="통화_AP02MSEst" xfId="64632"/>
    <cellStyle name="표준_(예정욱)신한지주 2005.3Q (version 1)" xfId="64633"/>
    <cellStyle name="一般_CSA_CASE" xfId="64634"/>
    <cellStyle name="入力" xfId="64635"/>
    <cellStyle name="入力 2" xfId="64636"/>
    <cellStyle name="入力 2 2" xfId="64637"/>
    <cellStyle name="入力 3" xfId="64638"/>
    <cellStyle name="入力 3 2" xfId="64639"/>
    <cellStyle name="入力 4" xfId="64640"/>
    <cellStyle name="出力" xfId="64641"/>
    <cellStyle name="出力 2" xfId="64642"/>
    <cellStyle name="出力 2 2" xfId="64643"/>
    <cellStyle name="出力 3" xfId="64644"/>
    <cellStyle name="出力 3 2" xfId="64645"/>
    <cellStyle name="出力 4" xfId="64646"/>
    <cellStyle name="列換靠上置中" xfId="64647"/>
    <cellStyle name="列換靠上置中 2" xfId="64648"/>
    <cellStyle name="列換靠上置中 3" xfId="64649"/>
    <cellStyle name="列換靠下置中" xfId="64650"/>
    <cellStyle name="列換靠下置中 2" xfId="64651"/>
    <cellStyle name="列換靠下置中 3" xfId="64652"/>
    <cellStyle name="列換靠右置中" xfId="64653"/>
    <cellStyle name="列換靠右置中 2" xfId="64654"/>
    <cellStyle name="列換靠右置中 3" xfId="64655"/>
    <cellStyle name="列換靠左置中" xfId="64656"/>
    <cellStyle name="列換靠左置中 2" xfId="64657"/>
    <cellStyle name="列換靠左置中 3" xfId="64658"/>
    <cellStyle name="千位[0]_C01-1" xfId="64659"/>
    <cellStyle name="千位_C01-1" xfId="64660"/>
    <cellStyle name="千分位[0]" xfId="64661"/>
    <cellStyle name="千分位_97-917" xfId="64662"/>
    <cellStyle name="常规_2001和2002年全国和地方支出表(含社保预留使用)" xfId="64663"/>
    <cellStyle name="年資料" xfId="64664"/>
    <cellStyle name="悪い" xfId="64665"/>
    <cellStyle name="悪い 2" xfId="64666"/>
    <cellStyle name="悪い 3" xfId="64667"/>
    <cellStyle name="普通_97-917" xfId="64668"/>
    <cellStyle name="桁区切り [0.00]_municipalies_in_sweden" xfId="64669"/>
    <cellStyle name="桁区切り 2" xfId="64670"/>
    <cellStyle name="桁区切り_municipalies_in_sweden" xfId="64671"/>
    <cellStyle name="標準 2" xfId="64672"/>
    <cellStyle name="標準 3" xfId="64673"/>
    <cellStyle name="標準 4" xfId="64674"/>
    <cellStyle name="標準_2.輸出数量の推移" xfId="64675"/>
    <cellStyle name="良い" xfId="64676"/>
    <cellStyle name="良い 2" xfId="64677"/>
    <cellStyle name="良い 3" xfId="64678"/>
    <cellStyle name="表示済みのハイパーリンク" xfId="64679"/>
    <cellStyle name="表頭" xfId="64680"/>
    <cellStyle name="表題" xfId="64681"/>
    <cellStyle name="見出し 1" xfId="64682"/>
    <cellStyle name="見出し 1 2" xfId="64683"/>
    <cellStyle name="見出し 1 3" xfId="64684"/>
    <cellStyle name="見出し 2" xfId="64685"/>
    <cellStyle name="見出し 2 2" xfId="64686"/>
    <cellStyle name="見出し 2 3" xfId="64687"/>
    <cellStyle name="見出し 3" xfId="64688"/>
    <cellStyle name="見出し 3 2" xfId="64689"/>
    <cellStyle name="見出し 3 3" xfId="64690"/>
    <cellStyle name="見出し 4" xfId="64691"/>
    <cellStyle name="見出し 4 2" xfId="64692"/>
    <cellStyle name="見出し 4 3" xfId="64693"/>
    <cellStyle name="計算" xfId="64694"/>
    <cellStyle name="計算 2" xfId="64695"/>
    <cellStyle name="計算 2 2" xfId="64696"/>
    <cellStyle name="計算 3" xfId="64697"/>
    <cellStyle name="計算 3 2" xfId="64698"/>
    <cellStyle name="計算 4" xfId="64699"/>
    <cellStyle name="説明文" xfId="64700"/>
    <cellStyle name="説明文 2" xfId="64701"/>
    <cellStyle name="説明文 3" xfId="64702"/>
    <cellStyle name="警告文" xfId="64703"/>
    <cellStyle name="警告文 2" xfId="64704"/>
    <cellStyle name="警告文 3" xfId="64705"/>
    <cellStyle name="貨幣 [0]" xfId="64706"/>
    <cellStyle name="通貨 [0.00]_municipalies_in_sweden" xfId="64707"/>
    <cellStyle name="通貨_municipalies_in_sweden" xfId="64708"/>
    <cellStyle name="集計" xfId="64709"/>
    <cellStyle name="集計 2" xfId="64710"/>
    <cellStyle name="集計 2 2" xfId="64711"/>
    <cellStyle name="集計 3" xfId="64712"/>
    <cellStyle name="集計 3 2" xfId="64713"/>
    <cellStyle name="集計 4" xfId="64714"/>
  </cellStyles>
  <dxfs count="0"/>
  <tableStyles count="0" defaultTableStyle="TableStyleMedium2" defaultPivotStyle="PivotStyleLight16"/>
  <colors>
    <mruColors>
      <color rgb="FFFF00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94940976982536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Comparison_Investment_Arata!$T$1</c:f>
              <c:strCache>
                <c:ptCount val="1"/>
                <c:pt idx="0">
                  <c:v>[A] Index of Building and Civil Engineering Work by Private Sector,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Comparison_Investment_Arata!$H$2:$H$127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Comparison_Investment_Arata!$T$2:$T$127</c:f>
              <c:numCache>
                <c:formatCode>General</c:formatCode>
                <c:ptCount val="126"/>
                <c:pt idx="1">
                  <c:v>15.886808693806941</c:v>
                </c:pt>
                <c:pt idx="2">
                  <c:v>21.707153781497944</c:v>
                </c:pt>
                <c:pt idx="3">
                  <c:v>15.655795546762263</c:v>
                </c:pt>
                <c:pt idx="4">
                  <c:v>10.733165966722957</c:v>
                </c:pt>
                <c:pt idx="5">
                  <c:v>-12.234311042690038</c:v>
                </c:pt>
                <c:pt idx="6">
                  <c:v>17.341627247825329</c:v>
                </c:pt>
                <c:pt idx="7">
                  <c:v>19.069672951654869</c:v>
                </c:pt>
                <c:pt idx="8">
                  <c:v>15.128318488984061</c:v>
                </c:pt>
                <c:pt idx="9">
                  <c:v>-7.888742614904654</c:v>
                </c:pt>
                <c:pt idx="10">
                  <c:v>6.5179494509819635</c:v>
                </c:pt>
                <c:pt idx="11">
                  <c:v>14.978029178012143</c:v>
                </c:pt>
                <c:pt idx="12">
                  <c:v>7.2349719191163731</c:v>
                </c:pt>
                <c:pt idx="13">
                  <c:v>0.17381187136054077</c:v>
                </c:pt>
                <c:pt idx="14">
                  <c:v>9.480980650986659</c:v>
                </c:pt>
                <c:pt idx="15">
                  <c:v>10.532528015586218</c:v>
                </c:pt>
                <c:pt idx="16">
                  <c:v>0.16505564566502429</c:v>
                </c:pt>
                <c:pt idx="17">
                  <c:v>-18.153936983991692</c:v>
                </c:pt>
                <c:pt idx="18">
                  <c:v>-12.431989705839651</c:v>
                </c:pt>
                <c:pt idx="19">
                  <c:v>-5.2680470325940369</c:v>
                </c:pt>
                <c:pt idx="20">
                  <c:v>0.32663498084721798</c:v>
                </c:pt>
                <c:pt idx="21">
                  <c:v>6.5490221056833553</c:v>
                </c:pt>
                <c:pt idx="22">
                  <c:v>-13.202306452663526</c:v>
                </c:pt>
                <c:pt idx="23">
                  <c:v>-8.9163326619687631</c:v>
                </c:pt>
                <c:pt idx="24">
                  <c:v>-6.6147487943664762</c:v>
                </c:pt>
                <c:pt idx="25">
                  <c:v>-5.2657213323411884</c:v>
                </c:pt>
                <c:pt idx="26">
                  <c:v>4.4499442256463739</c:v>
                </c:pt>
                <c:pt idx="27">
                  <c:v>-1.6328401532182846</c:v>
                </c:pt>
                <c:pt idx="28">
                  <c:v>-8.2187888011952985</c:v>
                </c:pt>
                <c:pt idx="29">
                  <c:v>1.8177877029309064</c:v>
                </c:pt>
                <c:pt idx="30">
                  <c:v>8.3598610701234541</c:v>
                </c:pt>
                <c:pt idx="31">
                  <c:v>-12.578501500901396</c:v>
                </c:pt>
                <c:pt idx="32">
                  <c:v>-3.2263568585824132</c:v>
                </c:pt>
                <c:pt idx="33">
                  <c:v>-3.8765119706388296</c:v>
                </c:pt>
                <c:pt idx="34">
                  <c:v>0.28741588514549221</c:v>
                </c:pt>
                <c:pt idx="35">
                  <c:v>3.3290582158550519</c:v>
                </c:pt>
                <c:pt idx="36">
                  <c:v>8.8776874368501133</c:v>
                </c:pt>
                <c:pt idx="37">
                  <c:v>34.404714614014665</c:v>
                </c:pt>
                <c:pt idx="38">
                  <c:v>9.4325381103208983</c:v>
                </c:pt>
                <c:pt idx="39">
                  <c:v>6.7011064155339861</c:v>
                </c:pt>
                <c:pt idx="40">
                  <c:v>-13.545511935401022</c:v>
                </c:pt>
                <c:pt idx="41">
                  <c:v>-24.106459948879746</c:v>
                </c:pt>
                <c:pt idx="42">
                  <c:v>-18.109101009550656</c:v>
                </c:pt>
                <c:pt idx="43">
                  <c:v>-2.2205978624611156</c:v>
                </c:pt>
                <c:pt idx="44">
                  <c:v>-5.9553172322247994</c:v>
                </c:pt>
                <c:pt idx="45">
                  <c:v>-14.643336674306306</c:v>
                </c:pt>
                <c:pt idx="46">
                  <c:v>-6.5814997404458842</c:v>
                </c:pt>
                <c:pt idx="47">
                  <c:v>-6.2657176520006903</c:v>
                </c:pt>
                <c:pt idx="48">
                  <c:v>-2.145861200063659</c:v>
                </c:pt>
                <c:pt idx="49">
                  <c:v>11.131896765119853</c:v>
                </c:pt>
                <c:pt idx="50">
                  <c:v>-6.6117688337692604</c:v>
                </c:pt>
                <c:pt idx="51">
                  <c:v>-10.064948837766174</c:v>
                </c:pt>
                <c:pt idx="52">
                  <c:v>8.9730841223845346</c:v>
                </c:pt>
                <c:pt idx="53">
                  <c:v>3.8697923813548751</c:v>
                </c:pt>
                <c:pt idx="54">
                  <c:v>0.35835140480524608</c:v>
                </c:pt>
                <c:pt idx="55">
                  <c:v>-2.408295974043051</c:v>
                </c:pt>
                <c:pt idx="56">
                  <c:v>2.6440748730314878</c:v>
                </c:pt>
                <c:pt idx="57">
                  <c:v>-9.5270922726906075</c:v>
                </c:pt>
                <c:pt idx="58">
                  <c:v>-12.953975992274202</c:v>
                </c:pt>
                <c:pt idx="59">
                  <c:v>-2.075191692116074</c:v>
                </c:pt>
                <c:pt idx="60">
                  <c:v>-5.4533745970249186</c:v>
                </c:pt>
                <c:pt idx="61">
                  <c:v>-6.4832253172112058</c:v>
                </c:pt>
                <c:pt idx="62">
                  <c:v>-8.3417744784851973</c:v>
                </c:pt>
                <c:pt idx="63">
                  <c:v>6.2355225187671337E-2</c:v>
                </c:pt>
                <c:pt idx="64">
                  <c:v>2.8239807683666518</c:v>
                </c:pt>
                <c:pt idx="65">
                  <c:v>-0.98017480066578955</c:v>
                </c:pt>
                <c:pt idx="66">
                  <c:v>6.7148676965772314</c:v>
                </c:pt>
                <c:pt idx="67">
                  <c:v>-7.6610335487290904</c:v>
                </c:pt>
                <c:pt idx="68">
                  <c:v>-6.0321753288165798</c:v>
                </c:pt>
                <c:pt idx="69">
                  <c:v>30.166692818155539</c:v>
                </c:pt>
                <c:pt idx="70">
                  <c:v>4.140221500096275</c:v>
                </c:pt>
                <c:pt idx="71">
                  <c:v>-0.63326819986443406</c:v>
                </c:pt>
                <c:pt idx="72">
                  <c:v>-2.4991968807267062</c:v>
                </c:pt>
                <c:pt idx="73">
                  <c:v>7.8994295349858579</c:v>
                </c:pt>
                <c:pt idx="74">
                  <c:v>5.2425683663524403</c:v>
                </c:pt>
                <c:pt idx="75">
                  <c:v>10.389587120987432</c:v>
                </c:pt>
                <c:pt idx="76">
                  <c:v>2.8224674819681939</c:v>
                </c:pt>
                <c:pt idx="77">
                  <c:v>-1.8989700310253599</c:v>
                </c:pt>
                <c:pt idx="78">
                  <c:v>7.2919078497520662</c:v>
                </c:pt>
                <c:pt idx="79">
                  <c:v>0.87863709638276166</c:v>
                </c:pt>
                <c:pt idx="80">
                  <c:v>-9.4973433772039257</c:v>
                </c:pt>
                <c:pt idx="81">
                  <c:v>-11.193756525308828</c:v>
                </c:pt>
                <c:pt idx="82">
                  <c:v>-13.7466805052323</c:v>
                </c:pt>
                <c:pt idx="83">
                  <c:v>-24.492520201636971</c:v>
                </c:pt>
                <c:pt idx="84">
                  <c:v>-3.1769262032564582</c:v>
                </c:pt>
                <c:pt idx="85">
                  <c:v>4.7167061363813101</c:v>
                </c:pt>
                <c:pt idx="86">
                  <c:v>6.4950531868381178</c:v>
                </c:pt>
                <c:pt idx="87">
                  <c:v>16.117291413229573</c:v>
                </c:pt>
                <c:pt idx="88">
                  <c:v>-16.635478574105122</c:v>
                </c:pt>
                <c:pt idx="89">
                  <c:v>-17.139805796138464</c:v>
                </c:pt>
                <c:pt idx="90">
                  <c:v>-37.757785855630388</c:v>
                </c:pt>
                <c:pt idx="91">
                  <c:v>-20.639097179833865</c:v>
                </c:pt>
                <c:pt idx="92">
                  <c:v>21.254050417254966</c:v>
                </c:pt>
                <c:pt idx="93">
                  <c:v>-15.858553495066307</c:v>
                </c:pt>
                <c:pt idx="94">
                  <c:v>-3.1526211638873813</c:v>
                </c:pt>
                <c:pt idx="95">
                  <c:v>24.860141520335578</c:v>
                </c:pt>
                <c:pt idx="96">
                  <c:v>30.720950814683114</c:v>
                </c:pt>
                <c:pt idx="97">
                  <c:v>-3.852548687666224</c:v>
                </c:pt>
                <c:pt idx="98">
                  <c:v>11.216064853767227</c:v>
                </c:pt>
                <c:pt idx="99">
                  <c:v>-5.5291215894653138</c:v>
                </c:pt>
                <c:pt idx="100">
                  <c:v>0.61098763451759019</c:v>
                </c:pt>
                <c:pt idx="101">
                  <c:v>6.4372922177560632</c:v>
                </c:pt>
                <c:pt idx="102">
                  <c:v>2.1809083525697215</c:v>
                </c:pt>
                <c:pt idx="103">
                  <c:v>-0.68327751922327984</c:v>
                </c:pt>
                <c:pt idx="104">
                  <c:v>9.9631707996739927</c:v>
                </c:pt>
                <c:pt idx="105">
                  <c:v>18.758718928311225</c:v>
                </c:pt>
                <c:pt idx="106">
                  <c:v>8.233893760697498</c:v>
                </c:pt>
                <c:pt idx="107">
                  <c:v>6.3119564187992472</c:v>
                </c:pt>
                <c:pt idx="108">
                  <c:v>-6.4012206840943779</c:v>
                </c:pt>
                <c:pt idx="109">
                  <c:v>-15.396139042254154</c:v>
                </c:pt>
                <c:pt idx="110">
                  <c:v>-12.284216968676898</c:v>
                </c:pt>
                <c:pt idx="111">
                  <c:v>-1.0367900035629152</c:v>
                </c:pt>
                <c:pt idx="112">
                  <c:v>7.8807213875080606</c:v>
                </c:pt>
                <c:pt idx="113">
                  <c:v>10.734283063885886</c:v>
                </c:pt>
                <c:pt idx="114">
                  <c:v>3.0524895859167289</c:v>
                </c:pt>
                <c:pt idx="115">
                  <c:v>0.20508750655687802</c:v>
                </c:pt>
                <c:pt idx="116">
                  <c:v>5.3707720065543363</c:v>
                </c:pt>
                <c:pt idx="117">
                  <c:v>4.607616656341218</c:v>
                </c:pt>
                <c:pt idx="118">
                  <c:v>12.477183649913348</c:v>
                </c:pt>
                <c:pt idx="119">
                  <c:v>9.1042623221716745</c:v>
                </c:pt>
                <c:pt idx="120">
                  <c:v>2.6225749076918214</c:v>
                </c:pt>
                <c:pt idx="121">
                  <c:v>6.429823984862737</c:v>
                </c:pt>
                <c:pt idx="122">
                  <c:v>1.2535861206097287</c:v>
                </c:pt>
                <c:pt idx="123">
                  <c:v>-0.42250103278127504</c:v>
                </c:pt>
                <c:pt idx="124">
                  <c:v>-0.75094505372989007</c:v>
                </c:pt>
                <c:pt idx="125">
                  <c:v>-2.3358562149203954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6-4073-AB49-72AAF31E96E0}"/>
            </c:ext>
          </c:extLst>
        </c:ser>
        <c:ser>
          <c:idx val="1"/>
          <c:order val="1"/>
          <c:tx>
            <c:strRef>
              <c:f>Comparison_Investment_Arata!$U$1</c:f>
              <c:strCache>
                <c:ptCount val="1"/>
                <c:pt idx="0">
                  <c:v>[B] Gross Fixed Capital Formation by Private Sector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Comparison_Investment_Arata!$H$2:$H$127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Comparison_Investment_Arata!$U$2:$U$127</c:f>
              <c:numCache>
                <c:formatCode>General</c:formatCode>
                <c:ptCount val="126"/>
                <c:pt idx="1">
                  <c:v>19.293503332727834</c:v>
                </c:pt>
                <c:pt idx="2">
                  <c:v>17.63256631807937</c:v>
                </c:pt>
                <c:pt idx="3">
                  <c:v>15.397713245551369</c:v>
                </c:pt>
                <c:pt idx="4">
                  <c:v>19.337721154210243</c:v>
                </c:pt>
                <c:pt idx="5">
                  <c:v>11.178966569924542</c:v>
                </c:pt>
                <c:pt idx="6">
                  <c:v>15.340027323726456</c:v>
                </c:pt>
                <c:pt idx="7">
                  <c:v>12.136264433588817</c:v>
                </c:pt>
                <c:pt idx="8">
                  <c:v>14.759934533833153</c:v>
                </c:pt>
                <c:pt idx="9">
                  <c:v>-10.614008796108255</c:v>
                </c:pt>
                <c:pt idx="10">
                  <c:v>5.4917107856104153</c:v>
                </c:pt>
                <c:pt idx="11">
                  <c:v>14.423344031844021</c:v>
                </c:pt>
                <c:pt idx="12">
                  <c:v>-1.2846566311806473</c:v>
                </c:pt>
                <c:pt idx="13">
                  <c:v>14.163072328960901</c:v>
                </c:pt>
                <c:pt idx="14">
                  <c:v>10.930762811314953</c:v>
                </c:pt>
                <c:pt idx="15">
                  <c:v>3.5265552029716263</c:v>
                </c:pt>
                <c:pt idx="16">
                  <c:v>10.476457561876252</c:v>
                </c:pt>
                <c:pt idx="17">
                  <c:v>-7.6142364600264578</c:v>
                </c:pt>
                <c:pt idx="18">
                  <c:v>-6.7901490271585541</c:v>
                </c:pt>
                <c:pt idx="19">
                  <c:v>-4.5846474320874631</c:v>
                </c:pt>
                <c:pt idx="20">
                  <c:v>-13.822016072042764</c:v>
                </c:pt>
                <c:pt idx="21">
                  <c:v>2.3959469368671327</c:v>
                </c:pt>
                <c:pt idx="22">
                  <c:v>-8.3985562476127757</c:v>
                </c:pt>
                <c:pt idx="23">
                  <c:v>-10.925116271106406</c:v>
                </c:pt>
                <c:pt idx="24">
                  <c:v>-5.0051134278902287</c:v>
                </c:pt>
                <c:pt idx="25">
                  <c:v>-15.468935280260887</c:v>
                </c:pt>
                <c:pt idx="26">
                  <c:v>-12.098188028576173</c:v>
                </c:pt>
                <c:pt idx="27">
                  <c:v>-7.5276586331390005</c:v>
                </c:pt>
                <c:pt idx="28">
                  <c:v>-0.33253091792054823</c:v>
                </c:pt>
                <c:pt idx="29">
                  <c:v>4.645913829931736</c:v>
                </c:pt>
                <c:pt idx="30">
                  <c:v>10.898466553960183</c:v>
                </c:pt>
                <c:pt idx="31">
                  <c:v>-0.67986869619146573</c:v>
                </c:pt>
                <c:pt idx="32">
                  <c:v>3.2288928236323677</c:v>
                </c:pt>
                <c:pt idx="33">
                  <c:v>7.4416645915711621</c:v>
                </c:pt>
                <c:pt idx="34">
                  <c:v>1.9308954865068895</c:v>
                </c:pt>
                <c:pt idx="35">
                  <c:v>7.5972849611475768</c:v>
                </c:pt>
                <c:pt idx="36">
                  <c:v>2.3599738589640706</c:v>
                </c:pt>
                <c:pt idx="37">
                  <c:v>15.972013130637009</c:v>
                </c:pt>
                <c:pt idx="38">
                  <c:v>9.9218159353019928</c:v>
                </c:pt>
                <c:pt idx="39">
                  <c:v>2.5855316636522518</c:v>
                </c:pt>
                <c:pt idx="40">
                  <c:v>-1.260431414582841</c:v>
                </c:pt>
                <c:pt idx="41">
                  <c:v>-10.83306862661968</c:v>
                </c:pt>
                <c:pt idx="42">
                  <c:v>-5.5846658733587411</c:v>
                </c:pt>
                <c:pt idx="43">
                  <c:v>2.7329226796217077</c:v>
                </c:pt>
                <c:pt idx="44">
                  <c:v>-4.7700840546854089</c:v>
                </c:pt>
                <c:pt idx="45">
                  <c:v>-4.8043519790770262</c:v>
                </c:pt>
                <c:pt idx="46">
                  <c:v>-4.9078142535744496</c:v>
                </c:pt>
                <c:pt idx="47">
                  <c:v>-11.568452825995234</c:v>
                </c:pt>
                <c:pt idx="48">
                  <c:v>-8.138811955171299</c:v>
                </c:pt>
                <c:pt idx="49">
                  <c:v>9.377630222165557</c:v>
                </c:pt>
                <c:pt idx="50">
                  <c:v>-0.16825295081379643</c:v>
                </c:pt>
                <c:pt idx="51">
                  <c:v>-0.46595003033542692</c:v>
                </c:pt>
                <c:pt idx="52">
                  <c:v>12.724806530246791</c:v>
                </c:pt>
                <c:pt idx="53">
                  <c:v>-3.0996817904579199</c:v>
                </c:pt>
                <c:pt idx="54">
                  <c:v>9.3093354727793898</c:v>
                </c:pt>
                <c:pt idx="55">
                  <c:v>12.612298761168606</c:v>
                </c:pt>
                <c:pt idx="56">
                  <c:v>0.10832824552025055</c:v>
                </c:pt>
                <c:pt idx="57">
                  <c:v>-13.564397156556041</c:v>
                </c:pt>
                <c:pt idx="58">
                  <c:v>-6.0404870677950644</c:v>
                </c:pt>
                <c:pt idx="59">
                  <c:v>-12.190273179885313</c:v>
                </c:pt>
                <c:pt idx="60">
                  <c:v>-3.2919160764263933</c:v>
                </c:pt>
                <c:pt idx="61">
                  <c:v>-4.1447053167930958</c:v>
                </c:pt>
                <c:pt idx="62">
                  <c:v>4.0115885674840479</c:v>
                </c:pt>
                <c:pt idx="63">
                  <c:v>-0.63540988667392106</c:v>
                </c:pt>
                <c:pt idx="64">
                  <c:v>-0.16064887934115202</c:v>
                </c:pt>
                <c:pt idx="65">
                  <c:v>6.3074072908022805</c:v>
                </c:pt>
                <c:pt idx="66">
                  <c:v>-2.9778947869487649</c:v>
                </c:pt>
                <c:pt idx="67">
                  <c:v>12.756846166916635</c:v>
                </c:pt>
                <c:pt idx="68">
                  <c:v>-0.18252213121121574</c:v>
                </c:pt>
                <c:pt idx="69">
                  <c:v>1.5404018500805083</c:v>
                </c:pt>
                <c:pt idx="70">
                  <c:v>3.2454612359910762</c:v>
                </c:pt>
                <c:pt idx="71">
                  <c:v>6.0673947170324816</c:v>
                </c:pt>
                <c:pt idx="72">
                  <c:v>9.7109757526534946</c:v>
                </c:pt>
                <c:pt idx="73">
                  <c:v>10.17211631050985</c:v>
                </c:pt>
                <c:pt idx="74">
                  <c:v>7.8476223888600094</c:v>
                </c:pt>
                <c:pt idx="75">
                  <c:v>-3.9041496100906237</c:v>
                </c:pt>
                <c:pt idx="76">
                  <c:v>-2.6271492501716898</c:v>
                </c:pt>
                <c:pt idx="77">
                  <c:v>6.101691683909749</c:v>
                </c:pt>
                <c:pt idx="78">
                  <c:v>0.97636014325199749</c:v>
                </c:pt>
                <c:pt idx="79">
                  <c:v>6.9736318019592236</c:v>
                </c:pt>
                <c:pt idx="80">
                  <c:v>9.1343018244183227E-2</c:v>
                </c:pt>
                <c:pt idx="81">
                  <c:v>-4.6907369652866908</c:v>
                </c:pt>
                <c:pt idx="82">
                  <c:v>-10.942066835567555</c:v>
                </c:pt>
                <c:pt idx="83">
                  <c:v>-9.0977933487617619</c:v>
                </c:pt>
                <c:pt idx="84">
                  <c:v>5.5914386986290587</c:v>
                </c:pt>
                <c:pt idx="85">
                  <c:v>-1.8850173656329239</c:v>
                </c:pt>
                <c:pt idx="86">
                  <c:v>-2.9297129448199732</c:v>
                </c:pt>
                <c:pt idx="87">
                  <c:v>-11.797069600480858</c:v>
                </c:pt>
                <c:pt idx="88">
                  <c:v>-23.401263605959766</c:v>
                </c:pt>
                <c:pt idx="89">
                  <c:v>-16.484695527050654</c:v>
                </c:pt>
                <c:pt idx="90">
                  <c:v>-13.616245481377131</c:v>
                </c:pt>
                <c:pt idx="91">
                  <c:v>-5.1868478016567803</c:v>
                </c:pt>
                <c:pt idx="92">
                  <c:v>4.4432402089963352</c:v>
                </c:pt>
                <c:pt idx="93">
                  <c:v>5.6185598372757495</c:v>
                </c:pt>
                <c:pt idx="94">
                  <c:v>4.0378379856868429</c:v>
                </c:pt>
                <c:pt idx="95">
                  <c:v>1.0446782622827611</c:v>
                </c:pt>
                <c:pt idx="96">
                  <c:v>7.5223562235377406</c:v>
                </c:pt>
                <c:pt idx="97">
                  <c:v>-6.5205378155339222</c:v>
                </c:pt>
                <c:pt idx="98">
                  <c:v>12.743968171494302</c:v>
                </c:pt>
                <c:pt idx="99">
                  <c:v>15.819011060056475</c:v>
                </c:pt>
                <c:pt idx="100">
                  <c:v>-3.8638237277520249</c:v>
                </c:pt>
                <c:pt idx="101">
                  <c:v>5.3710320154372493</c:v>
                </c:pt>
                <c:pt idx="102">
                  <c:v>-0.46620047258433273</c:v>
                </c:pt>
                <c:pt idx="103">
                  <c:v>0.47068638364609061</c:v>
                </c:pt>
                <c:pt idx="104">
                  <c:v>-1.2716510358422584</c:v>
                </c:pt>
                <c:pt idx="105">
                  <c:v>15.443248937058595</c:v>
                </c:pt>
                <c:pt idx="106">
                  <c:v>9.9525992173988165</c:v>
                </c:pt>
                <c:pt idx="107">
                  <c:v>8.3449600844169645</c:v>
                </c:pt>
                <c:pt idx="108">
                  <c:v>9.6960704070872197</c:v>
                </c:pt>
                <c:pt idx="109">
                  <c:v>-12.074850212873212</c:v>
                </c:pt>
                <c:pt idx="110">
                  <c:v>-0.60057932723966978</c:v>
                </c:pt>
                <c:pt idx="111">
                  <c:v>2.3625127661037526</c:v>
                </c:pt>
                <c:pt idx="112">
                  <c:v>13.659592134252563</c:v>
                </c:pt>
                <c:pt idx="113">
                  <c:v>-3.4910176039918306</c:v>
                </c:pt>
                <c:pt idx="114">
                  <c:v>3.8134975114093139</c:v>
                </c:pt>
                <c:pt idx="115">
                  <c:v>1.0097214204888516</c:v>
                </c:pt>
                <c:pt idx="116">
                  <c:v>0.62425429813310895</c:v>
                </c:pt>
                <c:pt idx="117">
                  <c:v>1.9787084924747012</c:v>
                </c:pt>
                <c:pt idx="118">
                  <c:v>0.70536513164554115</c:v>
                </c:pt>
                <c:pt idx="119">
                  <c:v>5.8953569476334122</c:v>
                </c:pt>
                <c:pt idx="120">
                  <c:v>2.8095483726056747</c:v>
                </c:pt>
                <c:pt idx="121">
                  <c:v>1.8691111566496499</c:v>
                </c:pt>
                <c:pt idx="122">
                  <c:v>3.7974291926698989</c:v>
                </c:pt>
                <c:pt idx="123">
                  <c:v>0.1941894532576649</c:v>
                </c:pt>
                <c:pt idx="124">
                  <c:v>1.1815389060933823</c:v>
                </c:pt>
                <c:pt idx="125">
                  <c:v>9.7066788985269437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6-4073-AB49-72AAF31E9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779328"/>
        <c:axId val="401781120"/>
      </c:lineChart>
      <c:catAx>
        <c:axId val="40177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1781120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1781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177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43851830742594"/>
          <c:y val="9.3012178042875798E-4"/>
          <c:w val="0.82256148169257404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94940976982536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Comparison_Investment_METI!$AC$1</c:f>
              <c:strCache>
                <c:ptCount val="1"/>
                <c:pt idx="0">
                  <c:v>[G] Index of Building and Civil Engineering Work by Public Sector,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Comparison_Investment_METI!$K$2:$K$127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Comparison_Investment_METI!$AC$2:$AC$127</c:f>
              <c:numCache>
                <c:formatCode>General</c:formatCode>
                <c:ptCount val="126"/>
                <c:pt idx="45">
                  <c:v>-3.2712388085838873</c:v>
                </c:pt>
                <c:pt idx="46">
                  <c:v>15.680829926647878</c:v>
                </c:pt>
                <c:pt idx="47">
                  <c:v>51.652438194581606</c:v>
                </c:pt>
                <c:pt idx="48">
                  <c:v>-10.617032438376761</c:v>
                </c:pt>
                <c:pt idx="49">
                  <c:v>8.8144453549349411</c:v>
                </c:pt>
                <c:pt idx="50">
                  <c:v>-11.310590362688499</c:v>
                </c:pt>
                <c:pt idx="51">
                  <c:v>-8.1422389070526009</c:v>
                </c:pt>
                <c:pt idx="52">
                  <c:v>-22.781845919656373</c:v>
                </c:pt>
                <c:pt idx="53">
                  <c:v>12.279300303714113</c:v>
                </c:pt>
                <c:pt idx="54">
                  <c:v>-14.615856172969266</c:v>
                </c:pt>
                <c:pt idx="55">
                  <c:v>-12.757957137801579</c:v>
                </c:pt>
                <c:pt idx="56">
                  <c:v>36.044875419781853</c:v>
                </c:pt>
                <c:pt idx="57">
                  <c:v>-27.950201015956967</c:v>
                </c:pt>
                <c:pt idx="58">
                  <c:v>5.4821226082213181</c:v>
                </c:pt>
                <c:pt idx="59">
                  <c:v>-5.7282590946619134</c:v>
                </c:pt>
                <c:pt idx="60">
                  <c:v>8.9591324256984795</c:v>
                </c:pt>
                <c:pt idx="61">
                  <c:v>-16.477867374859091</c:v>
                </c:pt>
                <c:pt idx="62">
                  <c:v>2.3221093888136535</c:v>
                </c:pt>
                <c:pt idx="63">
                  <c:v>-7.0021935376108679</c:v>
                </c:pt>
                <c:pt idx="64">
                  <c:v>-13.044240201984291</c:v>
                </c:pt>
                <c:pt idx="65">
                  <c:v>-6.1461431724244449</c:v>
                </c:pt>
                <c:pt idx="66">
                  <c:v>-19.866701686297162</c:v>
                </c:pt>
                <c:pt idx="67">
                  <c:v>-15.650238925199233</c:v>
                </c:pt>
                <c:pt idx="68">
                  <c:v>-18.876014361610537</c:v>
                </c:pt>
                <c:pt idx="69">
                  <c:v>-21.178508835836716</c:v>
                </c:pt>
                <c:pt idx="70">
                  <c:v>-10.769661930294316</c:v>
                </c:pt>
                <c:pt idx="71">
                  <c:v>-3.4011411046110607</c:v>
                </c:pt>
                <c:pt idx="72">
                  <c:v>-9.8181002276387481</c:v>
                </c:pt>
                <c:pt idx="73">
                  <c:v>1.5039504833368911</c:v>
                </c:pt>
                <c:pt idx="74">
                  <c:v>8.999284598876244</c:v>
                </c:pt>
                <c:pt idx="75">
                  <c:v>-16.872808159849495</c:v>
                </c:pt>
                <c:pt idx="76">
                  <c:v>-8.3037646168735435</c:v>
                </c:pt>
                <c:pt idx="77">
                  <c:v>-15.565550484271572</c:v>
                </c:pt>
                <c:pt idx="78">
                  <c:v>-20.285505842673214</c:v>
                </c:pt>
                <c:pt idx="79">
                  <c:v>4.8574251572806926</c:v>
                </c:pt>
                <c:pt idx="80">
                  <c:v>-2.8504804930569172</c:v>
                </c:pt>
                <c:pt idx="81">
                  <c:v>-8.4269247886823546</c:v>
                </c:pt>
                <c:pt idx="82">
                  <c:v>-11.596198637230303</c:v>
                </c:pt>
                <c:pt idx="83">
                  <c:v>-4.7797301199786313</c:v>
                </c:pt>
                <c:pt idx="84">
                  <c:v>-5.7835667849885475</c:v>
                </c:pt>
                <c:pt idx="85">
                  <c:v>-1.7039013806745662</c:v>
                </c:pt>
                <c:pt idx="86">
                  <c:v>6.01559268822911</c:v>
                </c:pt>
                <c:pt idx="87">
                  <c:v>20.343488399210695</c:v>
                </c:pt>
                <c:pt idx="88">
                  <c:v>-15.722945650737952</c:v>
                </c:pt>
                <c:pt idx="89">
                  <c:v>62.653184654395531</c:v>
                </c:pt>
                <c:pt idx="90">
                  <c:v>-5.2595753600555906</c:v>
                </c:pt>
                <c:pt idx="91">
                  <c:v>9.9663766073475379</c:v>
                </c:pt>
                <c:pt idx="92">
                  <c:v>9.724254466090688</c:v>
                </c:pt>
                <c:pt idx="93">
                  <c:v>-35.924976451201182</c:v>
                </c:pt>
                <c:pt idx="94">
                  <c:v>-5.6760334517699906</c:v>
                </c:pt>
                <c:pt idx="95">
                  <c:v>-18.537637541674389</c:v>
                </c:pt>
                <c:pt idx="96">
                  <c:v>3.7993602137868177</c:v>
                </c:pt>
                <c:pt idx="97">
                  <c:v>-16.934129317886317</c:v>
                </c:pt>
                <c:pt idx="98">
                  <c:v>-1.3390177542360715</c:v>
                </c:pt>
                <c:pt idx="99">
                  <c:v>-9.9575676584667594</c:v>
                </c:pt>
                <c:pt idx="100">
                  <c:v>51.245392230787971</c:v>
                </c:pt>
                <c:pt idx="101">
                  <c:v>19.156791319788201</c:v>
                </c:pt>
                <c:pt idx="102">
                  <c:v>-1.8481350396638785</c:v>
                </c:pt>
                <c:pt idx="103">
                  <c:v>11.990062331631268</c:v>
                </c:pt>
                <c:pt idx="104">
                  <c:v>15.932113093739853</c:v>
                </c:pt>
                <c:pt idx="105">
                  <c:v>30.194394749454688</c:v>
                </c:pt>
                <c:pt idx="106">
                  <c:v>31.503408385863739</c:v>
                </c:pt>
                <c:pt idx="107">
                  <c:v>3.2099296863328464</c:v>
                </c:pt>
                <c:pt idx="108">
                  <c:v>-8.8086782764473242</c:v>
                </c:pt>
                <c:pt idx="109">
                  <c:v>0.8913593941479947</c:v>
                </c:pt>
                <c:pt idx="110">
                  <c:v>17.185405389220023</c:v>
                </c:pt>
                <c:pt idx="111">
                  <c:v>-1.0607172241408724</c:v>
                </c:pt>
                <c:pt idx="112">
                  <c:v>-5.9489759205018871</c:v>
                </c:pt>
                <c:pt idx="113">
                  <c:v>8.3836663714874646</c:v>
                </c:pt>
                <c:pt idx="114">
                  <c:v>-4.6970696508088832</c:v>
                </c:pt>
                <c:pt idx="115">
                  <c:v>-15.562877775824724</c:v>
                </c:pt>
                <c:pt idx="116">
                  <c:v>0.22459283691513843</c:v>
                </c:pt>
                <c:pt idx="117">
                  <c:v>2.4899770729365001</c:v>
                </c:pt>
                <c:pt idx="118">
                  <c:v>-3.5190374902065114</c:v>
                </c:pt>
                <c:pt idx="119">
                  <c:v>-18.852659477493816</c:v>
                </c:pt>
                <c:pt idx="120">
                  <c:v>9.8209467589798649</c:v>
                </c:pt>
                <c:pt idx="121">
                  <c:v>23.328892238218923</c:v>
                </c:pt>
                <c:pt idx="122">
                  <c:v>-8.3983021250323091</c:v>
                </c:pt>
                <c:pt idx="123">
                  <c:v>-10.659527714448892</c:v>
                </c:pt>
                <c:pt idx="124">
                  <c:v>-3.4194598610212679</c:v>
                </c:pt>
                <c:pt idx="125">
                  <c:v>0.81787218548752261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D-45F8-A456-148066CB94E9}"/>
            </c:ext>
          </c:extLst>
        </c:ser>
        <c:ser>
          <c:idx val="1"/>
          <c:order val="1"/>
          <c:tx>
            <c:strRef>
              <c:f>Comparison_Investment_METI!$AE$1</c:f>
              <c:strCache>
                <c:ptCount val="1"/>
                <c:pt idx="0">
                  <c:v>[I] General Government Gross Fixed Investment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Comparison_Investment_METI!$K$2:$K$127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Comparison_Investment_METI!$AE$2:$AE$127</c:f>
              <c:numCache>
                <c:formatCode>General</c:formatCode>
                <c:ptCount val="126"/>
                <c:pt idx="45">
                  <c:v>-1.5651805733844171</c:v>
                </c:pt>
                <c:pt idx="46">
                  <c:v>27.645862141051005</c:v>
                </c:pt>
                <c:pt idx="47">
                  <c:v>52.224725454047196</c:v>
                </c:pt>
                <c:pt idx="48">
                  <c:v>3.3079058749311718</c:v>
                </c:pt>
                <c:pt idx="49">
                  <c:v>-4.0820465025287245</c:v>
                </c:pt>
                <c:pt idx="50">
                  <c:v>-15.045674663043783</c:v>
                </c:pt>
                <c:pt idx="51">
                  <c:v>-8.5953390020601095</c:v>
                </c:pt>
                <c:pt idx="52">
                  <c:v>-18.861125216876641</c:v>
                </c:pt>
                <c:pt idx="53">
                  <c:v>-4.179367759955344</c:v>
                </c:pt>
                <c:pt idx="54">
                  <c:v>1.2669249770418389</c:v>
                </c:pt>
                <c:pt idx="55">
                  <c:v>-2.0772560253575545</c:v>
                </c:pt>
                <c:pt idx="56">
                  <c:v>8.2949146278974428</c:v>
                </c:pt>
                <c:pt idx="57">
                  <c:v>-15.422679844707831</c:v>
                </c:pt>
                <c:pt idx="58">
                  <c:v>6.1783093385920917</c:v>
                </c:pt>
                <c:pt idx="59">
                  <c:v>-17.789180115508074</c:v>
                </c:pt>
                <c:pt idx="60">
                  <c:v>1.6302772755205863</c:v>
                </c:pt>
                <c:pt idx="61">
                  <c:v>-2.7189569297661698</c:v>
                </c:pt>
                <c:pt idx="62">
                  <c:v>-2.705308496232417</c:v>
                </c:pt>
                <c:pt idx="63">
                  <c:v>-6.5943097113431604</c:v>
                </c:pt>
                <c:pt idx="64">
                  <c:v>-11.257236053929731</c:v>
                </c:pt>
                <c:pt idx="65">
                  <c:v>-10.075867343328371</c:v>
                </c:pt>
                <c:pt idx="66">
                  <c:v>-10.448875981336981</c:v>
                </c:pt>
                <c:pt idx="67">
                  <c:v>-13.432289273137489</c:v>
                </c:pt>
                <c:pt idx="68">
                  <c:v>-11.54830421407933</c:v>
                </c:pt>
                <c:pt idx="69">
                  <c:v>-4.853453208953395</c:v>
                </c:pt>
                <c:pt idx="70">
                  <c:v>-12.300774326798313</c:v>
                </c:pt>
                <c:pt idx="71">
                  <c:v>-6.3216376594339536</c:v>
                </c:pt>
                <c:pt idx="72">
                  <c:v>-1.2883848613426063</c:v>
                </c:pt>
                <c:pt idx="73">
                  <c:v>-8.0492938150015227</c:v>
                </c:pt>
                <c:pt idx="74">
                  <c:v>3.5937912268880101</c:v>
                </c:pt>
                <c:pt idx="75">
                  <c:v>-3.9309470923775569</c:v>
                </c:pt>
                <c:pt idx="76">
                  <c:v>-10.300712743587193</c:v>
                </c:pt>
                <c:pt idx="77">
                  <c:v>-12.921877708270014</c:v>
                </c:pt>
                <c:pt idx="78">
                  <c:v>-10.005625806961794</c:v>
                </c:pt>
                <c:pt idx="79">
                  <c:v>7.7881977771110167</c:v>
                </c:pt>
                <c:pt idx="80">
                  <c:v>-7.4457547085353681</c:v>
                </c:pt>
                <c:pt idx="81">
                  <c:v>-15.619342106304124</c:v>
                </c:pt>
                <c:pt idx="82">
                  <c:v>-9.252104480298339</c:v>
                </c:pt>
                <c:pt idx="83">
                  <c:v>0.20221725929103762</c:v>
                </c:pt>
                <c:pt idx="84">
                  <c:v>-0.70391565423263414</c:v>
                </c:pt>
                <c:pt idx="85">
                  <c:v>-20.399715633476433</c:v>
                </c:pt>
                <c:pt idx="86">
                  <c:v>3.0820831809095894</c:v>
                </c:pt>
                <c:pt idx="87">
                  <c:v>-2.5333295731709837</c:v>
                </c:pt>
                <c:pt idx="88">
                  <c:v>18.676643387163484</c:v>
                </c:pt>
                <c:pt idx="89">
                  <c:v>34.039836939604797</c:v>
                </c:pt>
                <c:pt idx="90">
                  <c:v>-5.9796193297495641</c:v>
                </c:pt>
                <c:pt idx="91">
                  <c:v>9.5877835620201246</c:v>
                </c:pt>
                <c:pt idx="92">
                  <c:v>-0.44249066970800666</c:v>
                </c:pt>
                <c:pt idx="93">
                  <c:v>-15.908846955236665</c:v>
                </c:pt>
                <c:pt idx="94">
                  <c:v>-6.6866282818444978</c:v>
                </c:pt>
                <c:pt idx="95">
                  <c:v>-12.840652439055955</c:v>
                </c:pt>
                <c:pt idx="96">
                  <c:v>-7.7330562680046118</c:v>
                </c:pt>
                <c:pt idx="97">
                  <c:v>33.937076813105364</c:v>
                </c:pt>
                <c:pt idx="98">
                  <c:v>-17.728268032043381</c:v>
                </c:pt>
                <c:pt idx="99">
                  <c:v>-17.819111879186899</c:v>
                </c:pt>
                <c:pt idx="100">
                  <c:v>28.044726634029104</c:v>
                </c:pt>
                <c:pt idx="101">
                  <c:v>-3.1724081235447343</c:v>
                </c:pt>
                <c:pt idx="102">
                  <c:v>-3.9059735934505735</c:v>
                </c:pt>
                <c:pt idx="103">
                  <c:v>-7.8849379043137491</c:v>
                </c:pt>
                <c:pt idx="104">
                  <c:v>12.654588542845712</c:v>
                </c:pt>
                <c:pt idx="105">
                  <c:v>22.195442875779946</c:v>
                </c:pt>
                <c:pt idx="106">
                  <c:v>19.340090550582545</c:v>
                </c:pt>
                <c:pt idx="107">
                  <c:v>11.265495869127061</c:v>
                </c:pt>
                <c:pt idx="108">
                  <c:v>-6.5726793593773758</c:v>
                </c:pt>
                <c:pt idx="109">
                  <c:v>-21.262928359247347</c:v>
                </c:pt>
                <c:pt idx="110">
                  <c:v>5.890410820765335</c:v>
                </c:pt>
                <c:pt idx="111">
                  <c:v>9.4778537156367868</c:v>
                </c:pt>
                <c:pt idx="112">
                  <c:v>-5.4506421979430009</c:v>
                </c:pt>
                <c:pt idx="113">
                  <c:v>-7.3799982885669246</c:v>
                </c:pt>
                <c:pt idx="114">
                  <c:v>-4.2780508839914688</c:v>
                </c:pt>
                <c:pt idx="115">
                  <c:v>-8.0998595688823283</c:v>
                </c:pt>
                <c:pt idx="116">
                  <c:v>1.0088690391115707</c:v>
                </c:pt>
                <c:pt idx="117">
                  <c:v>17.946791204611422</c:v>
                </c:pt>
                <c:pt idx="118">
                  <c:v>-1.5551851865936994</c:v>
                </c:pt>
                <c:pt idx="119">
                  <c:v>-5.4488518256794123</c:v>
                </c:pt>
                <c:pt idx="120">
                  <c:v>-9.722695317082886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D-45F8-A456-148066CB9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41984"/>
        <c:axId val="404843520"/>
      </c:lineChart>
      <c:catAx>
        <c:axId val="40484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843520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4843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841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91020859234703"/>
          <c:y val="9.3012178042875798E-4"/>
          <c:w val="0.84468153059814888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94940976982536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Comparison_Services!$L$1</c:f>
              <c:strCache>
                <c:ptCount val="1"/>
                <c:pt idx="0">
                  <c:v>[A] Index of Tertiary Industry Activity, Broad-ranging Personal Services,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Comparison_Services!$F$2:$F$127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Comparison_Services!$L$2:$L$127</c:f>
              <c:numCache>
                <c:formatCode>General</c:formatCode>
                <c:ptCount val="126"/>
                <c:pt idx="1">
                  <c:v>4.4975822330898474</c:v>
                </c:pt>
                <c:pt idx="2">
                  <c:v>8.3021779339054405</c:v>
                </c:pt>
                <c:pt idx="3">
                  <c:v>9.0667358246376395</c:v>
                </c:pt>
                <c:pt idx="4">
                  <c:v>5.7534160595035022</c:v>
                </c:pt>
                <c:pt idx="5">
                  <c:v>7.222797760962929</c:v>
                </c:pt>
                <c:pt idx="6">
                  <c:v>2.8826655878737784</c:v>
                </c:pt>
                <c:pt idx="7">
                  <c:v>2.9212509724178437</c:v>
                </c:pt>
                <c:pt idx="8">
                  <c:v>6.4327501309029866</c:v>
                </c:pt>
                <c:pt idx="9">
                  <c:v>-2.9357327152626067</c:v>
                </c:pt>
                <c:pt idx="10">
                  <c:v>8.8438778245467411</c:v>
                </c:pt>
                <c:pt idx="11">
                  <c:v>9.1382649376702485</c:v>
                </c:pt>
                <c:pt idx="12">
                  <c:v>-0.26645427473221961</c:v>
                </c:pt>
                <c:pt idx="13">
                  <c:v>5.9561335434391349</c:v>
                </c:pt>
                <c:pt idx="14">
                  <c:v>4.3609323214099938</c:v>
                </c:pt>
                <c:pt idx="15">
                  <c:v>0.5238679793948986</c:v>
                </c:pt>
                <c:pt idx="16">
                  <c:v>6.6981282947807363</c:v>
                </c:pt>
                <c:pt idx="17">
                  <c:v>7.1433696069014951</c:v>
                </c:pt>
                <c:pt idx="18">
                  <c:v>3.1108788727459258</c:v>
                </c:pt>
                <c:pt idx="19">
                  <c:v>2.4304619708209296</c:v>
                </c:pt>
                <c:pt idx="20">
                  <c:v>0.50486257134376711</c:v>
                </c:pt>
                <c:pt idx="21">
                  <c:v>4.0051701506276682</c:v>
                </c:pt>
                <c:pt idx="22">
                  <c:v>2.0533674027808591</c:v>
                </c:pt>
                <c:pt idx="23">
                  <c:v>2.2167740669032376</c:v>
                </c:pt>
                <c:pt idx="24">
                  <c:v>4.5577365041428619</c:v>
                </c:pt>
                <c:pt idx="25">
                  <c:v>3.4354961351917401</c:v>
                </c:pt>
                <c:pt idx="26">
                  <c:v>-2.9370445399885869</c:v>
                </c:pt>
                <c:pt idx="27">
                  <c:v>16.87158632899861</c:v>
                </c:pt>
                <c:pt idx="28">
                  <c:v>-3.0547943904621788</c:v>
                </c:pt>
                <c:pt idx="29">
                  <c:v>1.8667116012748286</c:v>
                </c:pt>
                <c:pt idx="30">
                  <c:v>11.750720205381127</c:v>
                </c:pt>
                <c:pt idx="31">
                  <c:v>-2.8784017186384014</c:v>
                </c:pt>
                <c:pt idx="32">
                  <c:v>-1.224306746085646</c:v>
                </c:pt>
                <c:pt idx="33">
                  <c:v>2.6990849874046985</c:v>
                </c:pt>
                <c:pt idx="34">
                  <c:v>7.8915969346630366</c:v>
                </c:pt>
                <c:pt idx="35">
                  <c:v>1.8764695858423774</c:v>
                </c:pt>
                <c:pt idx="36">
                  <c:v>0.96025882116514971</c:v>
                </c:pt>
                <c:pt idx="37">
                  <c:v>9.262422691546357</c:v>
                </c:pt>
                <c:pt idx="38">
                  <c:v>-1.9451802398840035</c:v>
                </c:pt>
                <c:pt idx="39">
                  <c:v>2.9833310422428871</c:v>
                </c:pt>
                <c:pt idx="40">
                  <c:v>6.7965463764852796</c:v>
                </c:pt>
                <c:pt idx="41">
                  <c:v>-7.5433532694006544</c:v>
                </c:pt>
                <c:pt idx="42">
                  <c:v>1.905005696343709</c:v>
                </c:pt>
                <c:pt idx="43">
                  <c:v>0.36954946180327575</c:v>
                </c:pt>
                <c:pt idx="44">
                  <c:v>-4.7749742040099736</c:v>
                </c:pt>
                <c:pt idx="45">
                  <c:v>-0.13155158550415269</c:v>
                </c:pt>
                <c:pt idx="46">
                  <c:v>2.3447114107452371</c:v>
                </c:pt>
                <c:pt idx="47">
                  <c:v>-0.9395194777858995</c:v>
                </c:pt>
                <c:pt idx="48">
                  <c:v>1.5139943695278157</c:v>
                </c:pt>
                <c:pt idx="49">
                  <c:v>2.2199918105825889</c:v>
                </c:pt>
                <c:pt idx="50">
                  <c:v>5.8457181202671515</c:v>
                </c:pt>
                <c:pt idx="51">
                  <c:v>1.7384602635898583</c:v>
                </c:pt>
                <c:pt idx="52">
                  <c:v>0.2581107868950383</c:v>
                </c:pt>
                <c:pt idx="53">
                  <c:v>-0.61987555576643594</c:v>
                </c:pt>
                <c:pt idx="54">
                  <c:v>-2.5486102078491557</c:v>
                </c:pt>
                <c:pt idx="55">
                  <c:v>1.0670521598757921</c:v>
                </c:pt>
                <c:pt idx="56">
                  <c:v>3.901001956536132</c:v>
                </c:pt>
                <c:pt idx="57">
                  <c:v>-2.3340543159256044</c:v>
                </c:pt>
                <c:pt idx="58">
                  <c:v>3.5361881626871927E-2</c:v>
                </c:pt>
                <c:pt idx="59">
                  <c:v>4.6731628989426177</c:v>
                </c:pt>
                <c:pt idx="60">
                  <c:v>-2.1886416232762329</c:v>
                </c:pt>
                <c:pt idx="61">
                  <c:v>-0.78299228466381932</c:v>
                </c:pt>
                <c:pt idx="62">
                  <c:v>3.6982053958771965</c:v>
                </c:pt>
                <c:pt idx="63">
                  <c:v>-1.3647175004265155</c:v>
                </c:pt>
                <c:pt idx="64">
                  <c:v>0.94077577903075582</c:v>
                </c:pt>
                <c:pt idx="65">
                  <c:v>1.2078814655575476</c:v>
                </c:pt>
                <c:pt idx="66">
                  <c:v>0.54427040141198368</c:v>
                </c:pt>
                <c:pt idx="67">
                  <c:v>3.9616493013612475</c:v>
                </c:pt>
                <c:pt idx="68">
                  <c:v>1.4958514219049812</c:v>
                </c:pt>
                <c:pt idx="69">
                  <c:v>0.10932227916886639</c:v>
                </c:pt>
                <c:pt idx="70">
                  <c:v>1.764333044544375</c:v>
                </c:pt>
                <c:pt idx="71">
                  <c:v>-1.9744737924252243</c:v>
                </c:pt>
                <c:pt idx="72">
                  <c:v>4.2972812373552216</c:v>
                </c:pt>
                <c:pt idx="73">
                  <c:v>1.1358637078549449</c:v>
                </c:pt>
                <c:pt idx="74">
                  <c:v>4.1892507309750249</c:v>
                </c:pt>
                <c:pt idx="75">
                  <c:v>1.7188603234208344E-2</c:v>
                </c:pt>
                <c:pt idx="76">
                  <c:v>-0.58764066956872307</c:v>
                </c:pt>
                <c:pt idx="77">
                  <c:v>2.466737047025136</c:v>
                </c:pt>
                <c:pt idx="78">
                  <c:v>-0.36839588785002597</c:v>
                </c:pt>
                <c:pt idx="79">
                  <c:v>2.0140584166374209</c:v>
                </c:pt>
                <c:pt idx="80">
                  <c:v>2.8075718770183444</c:v>
                </c:pt>
                <c:pt idx="81">
                  <c:v>2.0835214902958255</c:v>
                </c:pt>
                <c:pt idx="82">
                  <c:v>-2.51448647809972</c:v>
                </c:pt>
                <c:pt idx="83">
                  <c:v>1.5168674003599225</c:v>
                </c:pt>
                <c:pt idx="84">
                  <c:v>-1.946278066133289</c:v>
                </c:pt>
                <c:pt idx="85">
                  <c:v>-3.0058194120400561</c:v>
                </c:pt>
                <c:pt idx="86">
                  <c:v>-0.39748542480689819</c:v>
                </c:pt>
                <c:pt idx="87">
                  <c:v>1.9051218708216577</c:v>
                </c:pt>
                <c:pt idx="88">
                  <c:v>-2.9620527540529018</c:v>
                </c:pt>
                <c:pt idx="89">
                  <c:v>0.12040503961028293</c:v>
                </c:pt>
                <c:pt idx="90">
                  <c:v>2.7866563684304291</c:v>
                </c:pt>
                <c:pt idx="91">
                  <c:v>1.4704039298786498</c:v>
                </c:pt>
                <c:pt idx="92">
                  <c:v>4.8049901150587271</c:v>
                </c:pt>
                <c:pt idx="93">
                  <c:v>1.378612914604127</c:v>
                </c:pt>
                <c:pt idx="94">
                  <c:v>3.2445423039852095</c:v>
                </c:pt>
                <c:pt idx="95">
                  <c:v>-0.24902651318224889</c:v>
                </c:pt>
                <c:pt idx="96">
                  <c:v>-5.2639280016001049</c:v>
                </c:pt>
                <c:pt idx="97">
                  <c:v>6.3113370616538544</c:v>
                </c:pt>
                <c:pt idx="98">
                  <c:v>5.5899593949360504</c:v>
                </c:pt>
                <c:pt idx="99">
                  <c:v>4.5362916470657932</c:v>
                </c:pt>
                <c:pt idx="100">
                  <c:v>-0.55069383736688904</c:v>
                </c:pt>
                <c:pt idx="101">
                  <c:v>3.8955366670483604</c:v>
                </c:pt>
                <c:pt idx="102">
                  <c:v>-4.3168425097425462</c:v>
                </c:pt>
                <c:pt idx="103">
                  <c:v>1.1393367189678205</c:v>
                </c:pt>
                <c:pt idx="104">
                  <c:v>4.9434880762828648</c:v>
                </c:pt>
                <c:pt idx="105">
                  <c:v>3.8400063210482616</c:v>
                </c:pt>
                <c:pt idx="106">
                  <c:v>1.029353471037231</c:v>
                </c:pt>
                <c:pt idx="107">
                  <c:v>-0.16578645054218244</c:v>
                </c:pt>
                <c:pt idx="108">
                  <c:v>2.5586129591921969</c:v>
                </c:pt>
                <c:pt idx="109">
                  <c:v>-7.5435107398331036</c:v>
                </c:pt>
                <c:pt idx="110">
                  <c:v>1.0175651077760639</c:v>
                </c:pt>
                <c:pt idx="111">
                  <c:v>1.3665677041379443</c:v>
                </c:pt>
                <c:pt idx="112">
                  <c:v>4.2267045972175232</c:v>
                </c:pt>
                <c:pt idx="113">
                  <c:v>-1.1414232758781173</c:v>
                </c:pt>
                <c:pt idx="114">
                  <c:v>0.84052454331715598</c:v>
                </c:pt>
                <c:pt idx="115">
                  <c:v>-1.8368110677166705</c:v>
                </c:pt>
                <c:pt idx="116">
                  <c:v>2.3395075554467404</c:v>
                </c:pt>
                <c:pt idx="117">
                  <c:v>-1.8045346399421458</c:v>
                </c:pt>
                <c:pt idx="118">
                  <c:v>0.87351015761942818</c:v>
                </c:pt>
                <c:pt idx="119">
                  <c:v>-0.50058316592807017</c:v>
                </c:pt>
                <c:pt idx="120">
                  <c:v>-0.96438590445384609</c:v>
                </c:pt>
                <c:pt idx="121">
                  <c:v>2.0548065499955248</c:v>
                </c:pt>
                <c:pt idx="122">
                  <c:v>-1.4117392298543696</c:v>
                </c:pt>
                <c:pt idx="123">
                  <c:v>2.2755211485453453</c:v>
                </c:pt>
                <c:pt idx="124">
                  <c:v>0.17079372266344262</c:v>
                </c:pt>
                <c:pt idx="125">
                  <c:v>1.5030969990081688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7-4FDD-9DF1-43FF9E5FDAAB}"/>
            </c:ext>
          </c:extLst>
        </c:ser>
        <c:ser>
          <c:idx val="1"/>
          <c:order val="1"/>
          <c:tx>
            <c:strRef>
              <c:f>Comparison_Services!$N$1</c:f>
              <c:strCache>
                <c:ptCount val="1"/>
                <c:pt idx="0">
                  <c:v>[C] Consumption Expenditure of Households, Services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Comparison_Services!$F$2:$F$127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Comparison_Services!$N$2:$N$127</c:f>
              <c:numCache>
                <c:formatCode>General</c:formatCode>
                <c:ptCount val="126"/>
                <c:pt idx="1">
                  <c:v>1.9417402491478164</c:v>
                </c:pt>
                <c:pt idx="2">
                  <c:v>5.1799075657158022</c:v>
                </c:pt>
                <c:pt idx="3">
                  <c:v>7.560611480138868</c:v>
                </c:pt>
                <c:pt idx="4">
                  <c:v>-2.7185826294251481E-2</c:v>
                </c:pt>
                <c:pt idx="5">
                  <c:v>9.4114005974632384</c:v>
                </c:pt>
                <c:pt idx="6">
                  <c:v>5.8742477990856967</c:v>
                </c:pt>
                <c:pt idx="7">
                  <c:v>-3.2326425749405252</c:v>
                </c:pt>
                <c:pt idx="8">
                  <c:v>14.364202369706526</c:v>
                </c:pt>
                <c:pt idx="9">
                  <c:v>-0.17182241729408743</c:v>
                </c:pt>
                <c:pt idx="10">
                  <c:v>-4.3862503013858412E-2</c:v>
                </c:pt>
                <c:pt idx="11">
                  <c:v>12.110557399473532</c:v>
                </c:pt>
                <c:pt idx="12">
                  <c:v>-6.9085949158672282</c:v>
                </c:pt>
                <c:pt idx="13">
                  <c:v>20.544431270693607</c:v>
                </c:pt>
                <c:pt idx="14">
                  <c:v>1.8718618764084649</c:v>
                </c:pt>
                <c:pt idx="15">
                  <c:v>-1.147550718123691</c:v>
                </c:pt>
                <c:pt idx="16">
                  <c:v>-1.3986678301160738</c:v>
                </c:pt>
                <c:pt idx="17">
                  <c:v>3.8810678099546969</c:v>
                </c:pt>
                <c:pt idx="18">
                  <c:v>-1.6908465170926701</c:v>
                </c:pt>
                <c:pt idx="19">
                  <c:v>7.9642617018396145</c:v>
                </c:pt>
                <c:pt idx="20">
                  <c:v>4.9640737209102115</c:v>
                </c:pt>
                <c:pt idx="21">
                  <c:v>0.28845716029528568</c:v>
                </c:pt>
                <c:pt idx="22">
                  <c:v>-0.75351946078834331</c:v>
                </c:pt>
                <c:pt idx="23">
                  <c:v>-3.3954955619062033</c:v>
                </c:pt>
                <c:pt idx="24">
                  <c:v>7.1141894949716011</c:v>
                </c:pt>
                <c:pt idx="25">
                  <c:v>-3.6912921210837335</c:v>
                </c:pt>
                <c:pt idx="26">
                  <c:v>-2.2320738254490324</c:v>
                </c:pt>
                <c:pt idx="27">
                  <c:v>16.018081061060908</c:v>
                </c:pt>
                <c:pt idx="28">
                  <c:v>-2.3683767016376756</c:v>
                </c:pt>
                <c:pt idx="29">
                  <c:v>-1.592828114087641</c:v>
                </c:pt>
                <c:pt idx="30">
                  <c:v>2.9223302838908172</c:v>
                </c:pt>
                <c:pt idx="31">
                  <c:v>-1.0057636101648559</c:v>
                </c:pt>
                <c:pt idx="32">
                  <c:v>-3.305399579429591</c:v>
                </c:pt>
                <c:pt idx="33">
                  <c:v>2.7510562462779609</c:v>
                </c:pt>
                <c:pt idx="34">
                  <c:v>1.5014587858089179</c:v>
                </c:pt>
                <c:pt idx="35">
                  <c:v>3.5470299587515797</c:v>
                </c:pt>
                <c:pt idx="36">
                  <c:v>5.8314204585616647</c:v>
                </c:pt>
                <c:pt idx="37">
                  <c:v>4.0060571002552114</c:v>
                </c:pt>
                <c:pt idx="38">
                  <c:v>1.0439870563192066</c:v>
                </c:pt>
                <c:pt idx="39">
                  <c:v>2.1277672342667975</c:v>
                </c:pt>
                <c:pt idx="40">
                  <c:v>5.5716304276596018</c:v>
                </c:pt>
                <c:pt idx="41">
                  <c:v>-1.3402173250530058</c:v>
                </c:pt>
                <c:pt idx="42">
                  <c:v>3.9690240517418207</c:v>
                </c:pt>
                <c:pt idx="43">
                  <c:v>2.7815068611671157</c:v>
                </c:pt>
                <c:pt idx="44">
                  <c:v>-4.2655812515025149</c:v>
                </c:pt>
                <c:pt idx="45">
                  <c:v>1.9957459773994879</c:v>
                </c:pt>
                <c:pt idx="46">
                  <c:v>0.83114924801312995</c:v>
                </c:pt>
                <c:pt idx="47">
                  <c:v>0.3164336664816636</c:v>
                </c:pt>
                <c:pt idx="48">
                  <c:v>2.4163253348577607</c:v>
                </c:pt>
                <c:pt idx="49">
                  <c:v>0.45690705767207351</c:v>
                </c:pt>
                <c:pt idx="50">
                  <c:v>3.0149165090103791</c:v>
                </c:pt>
                <c:pt idx="51">
                  <c:v>0.4462425988190466</c:v>
                </c:pt>
                <c:pt idx="52">
                  <c:v>3.9442651304164356</c:v>
                </c:pt>
                <c:pt idx="53">
                  <c:v>-3.7170087034910093E-2</c:v>
                </c:pt>
                <c:pt idx="54">
                  <c:v>-0.67009064879250957</c:v>
                </c:pt>
                <c:pt idx="55">
                  <c:v>3.7297259823994011</c:v>
                </c:pt>
                <c:pt idx="56">
                  <c:v>-3.5074428811751934</c:v>
                </c:pt>
                <c:pt idx="57">
                  <c:v>6.2909597547287532</c:v>
                </c:pt>
                <c:pt idx="58">
                  <c:v>-1.0709637485829537</c:v>
                </c:pt>
                <c:pt idx="59">
                  <c:v>1.2931040993021004</c:v>
                </c:pt>
                <c:pt idx="60">
                  <c:v>0.83239467897517905</c:v>
                </c:pt>
                <c:pt idx="61">
                  <c:v>3.820438936960624</c:v>
                </c:pt>
                <c:pt idx="62">
                  <c:v>-0.32195945020704331</c:v>
                </c:pt>
                <c:pt idx="63">
                  <c:v>-0.64963118502326944</c:v>
                </c:pt>
                <c:pt idx="64">
                  <c:v>2.5624999438367269</c:v>
                </c:pt>
                <c:pt idx="65">
                  <c:v>-3.1642556147090106</c:v>
                </c:pt>
                <c:pt idx="66">
                  <c:v>2.3561145995073973</c:v>
                </c:pt>
                <c:pt idx="67">
                  <c:v>2.2489390180600477</c:v>
                </c:pt>
                <c:pt idx="68">
                  <c:v>-1.3761452500923199</c:v>
                </c:pt>
                <c:pt idx="69">
                  <c:v>4.0755473241311568</c:v>
                </c:pt>
                <c:pt idx="70">
                  <c:v>0.10183056897448139</c:v>
                </c:pt>
                <c:pt idx="71">
                  <c:v>0.75266877839537116</c:v>
                </c:pt>
                <c:pt idx="72">
                  <c:v>1.9357074422567289</c:v>
                </c:pt>
                <c:pt idx="73">
                  <c:v>1.7365710794032152</c:v>
                </c:pt>
                <c:pt idx="74">
                  <c:v>3.2665767681829827</c:v>
                </c:pt>
                <c:pt idx="75">
                  <c:v>1.4169688166292049</c:v>
                </c:pt>
                <c:pt idx="76">
                  <c:v>2.2097090482449344</c:v>
                </c:pt>
                <c:pt idx="77">
                  <c:v>2.677706819212422</c:v>
                </c:pt>
                <c:pt idx="78">
                  <c:v>0.65953298938776772</c:v>
                </c:pt>
                <c:pt idx="79">
                  <c:v>2.0014918150211614</c:v>
                </c:pt>
                <c:pt idx="80">
                  <c:v>4.4485488826481179</c:v>
                </c:pt>
                <c:pt idx="81">
                  <c:v>1.6159140361488689</c:v>
                </c:pt>
                <c:pt idx="82">
                  <c:v>-0.80479287269797917</c:v>
                </c:pt>
                <c:pt idx="83">
                  <c:v>-1.588339570501851</c:v>
                </c:pt>
                <c:pt idx="84">
                  <c:v>-1.4721158580145555</c:v>
                </c:pt>
                <c:pt idx="85">
                  <c:v>-5.131240321385877</c:v>
                </c:pt>
                <c:pt idx="86">
                  <c:v>-1.0796808065182018</c:v>
                </c:pt>
                <c:pt idx="87">
                  <c:v>0.28209292456760071</c:v>
                </c:pt>
                <c:pt idx="88">
                  <c:v>-3.7884294283545561</c:v>
                </c:pt>
                <c:pt idx="89">
                  <c:v>2.8791659933303126</c:v>
                </c:pt>
                <c:pt idx="90">
                  <c:v>0.2651010023515088</c:v>
                </c:pt>
                <c:pt idx="91">
                  <c:v>0.34383383511296106</c:v>
                </c:pt>
                <c:pt idx="92">
                  <c:v>-1.7552163266043141</c:v>
                </c:pt>
                <c:pt idx="93">
                  <c:v>1.2881108221545423</c:v>
                </c:pt>
                <c:pt idx="94">
                  <c:v>0.9354307007140461</c:v>
                </c:pt>
                <c:pt idx="95">
                  <c:v>-0.20857314742656063</c:v>
                </c:pt>
                <c:pt idx="96">
                  <c:v>-6.4860713963563636</c:v>
                </c:pt>
                <c:pt idx="97">
                  <c:v>4.7844732376479016</c:v>
                </c:pt>
                <c:pt idx="98">
                  <c:v>4.3108439326645209</c:v>
                </c:pt>
                <c:pt idx="99">
                  <c:v>2.5040040640359695</c:v>
                </c:pt>
                <c:pt idx="100">
                  <c:v>-0.64158297267630227</c:v>
                </c:pt>
                <c:pt idx="101">
                  <c:v>0.97702680954112608</c:v>
                </c:pt>
                <c:pt idx="102">
                  <c:v>0.16269715038028654</c:v>
                </c:pt>
                <c:pt idx="103">
                  <c:v>1.1228412359886919</c:v>
                </c:pt>
                <c:pt idx="104">
                  <c:v>2.6111545158740812</c:v>
                </c:pt>
                <c:pt idx="105">
                  <c:v>2.585167042178127</c:v>
                </c:pt>
                <c:pt idx="106">
                  <c:v>1.6349133952578754</c:v>
                </c:pt>
                <c:pt idx="107">
                  <c:v>-0.38248381571803769</c:v>
                </c:pt>
                <c:pt idx="108">
                  <c:v>2.0419663497111218</c:v>
                </c:pt>
                <c:pt idx="109">
                  <c:v>-5.8421851220272769</c:v>
                </c:pt>
                <c:pt idx="110">
                  <c:v>1.7014716068024294</c:v>
                </c:pt>
                <c:pt idx="111">
                  <c:v>1.7046412354166929</c:v>
                </c:pt>
                <c:pt idx="112">
                  <c:v>1.1796647715157649</c:v>
                </c:pt>
                <c:pt idx="113">
                  <c:v>2.4276923950398599</c:v>
                </c:pt>
                <c:pt idx="114">
                  <c:v>3.2638538257434568E-2</c:v>
                </c:pt>
                <c:pt idx="115">
                  <c:v>1.0297890876894478</c:v>
                </c:pt>
                <c:pt idx="116">
                  <c:v>-0.29055562774420451</c:v>
                </c:pt>
                <c:pt idx="117">
                  <c:v>-0.74933708190807469</c:v>
                </c:pt>
                <c:pt idx="118">
                  <c:v>1.0469756070555558</c:v>
                </c:pt>
                <c:pt idx="119">
                  <c:v>0.80559188091193779</c:v>
                </c:pt>
                <c:pt idx="120">
                  <c:v>1.7492157544110931</c:v>
                </c:pt>
                <c:pt idx="121">
                  <c:v>2.8410952004722434</c:v>
                </c:pt>
                <c:pt idx="122">
                  <c:v>-2.7043461885124076</c:v>
                </c:pt>
                <c:pt idx="123">
                  <c:v>1.8950705034417759</c:v>
                </c:pt>
                <c:pt idx="124">
                  <c:v>0.92846488053761611</c:v>
                </c:pt>
                <c:pt idx="125">
                  <c:v>3.5761643588053449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7-4FDD-9DF1-43FF9E5FD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985344"/>
        <c:axId val="404986880"/>
      </c:lineChart>
      <c:catAx>
        <c:axId val="4049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986880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4986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98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263408695966983"/>
          <c:y val="9.3012178042872729E-4"/>
          <c:w val="0.86589776717833611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94940976982536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Comparison_Services!$M$1</c:f>
              <c:strCache>
                <c:ptCount val="1"/>
                <c:pt idx="0">
                  <c:v>[B] Real Services Index,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Comparison_Services!$F$2:$F$127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Comparison_Services!$M$2:$M$127</c:f>
              <c:numCache>
                <c:formatCode>General</c:formatCode>
                <c:ptCount val="126"/>
                <c:pt idx="65">
                  <c:v>-4.4547772683709024</c:v>
                </c:pt>
                <c:pt idx="66">
                  <c:v>3.4434112668650041</c:v>
                </c:pt>
                <c:pt idx="67">
                  <c:v>2.86161371181195</c:v>
                </c:pt>
                <c:pt idx="68">
                  <c:v>-2.6956429525158532</c:v>
                </c:pt>
                <c:pt idx="69">
                  <c:v>4.2582575123827349</c:v>
                </c:pt>
                <c:pt idx="70">
                  <c:v>0.4655833356747463</c:v>
                </c:pt>
                <c:pt idx="71">
                  <c:v>1.5284052640266887</c:v>
                </c:pt>
                <c:pt idx="72">
                  <c:v>2.1249481009203208</c:v>
                </c:pt>
                <c:pt idx="73">
                  <c:v>-0.25113448224577395</c:v>
                </c:pt>
                <c:pt idx="74">
                  <c:v>1.8265394671236113</c:v>
                </c:pt>
                <c:pt idx="75">
                  <c:v>4.1115758204340436</c:v>
                </c:pt>
                <c:pt idx="76">
                  <c:v>-0.26502767813334493</c:v>
                </c:pt>
                <c:pt idx="77">
                  <c:v>-0.83598662539396962</c:v>
                </c:pt>
                <c:pt idx="78">
                  <c:v>-2.0373939229054727</c:v>
                </c:pt>
                <c:pt idx="79">
                  <c:v>3.6846063016413577</c:v>
                </c:pt>
                <c:pt idx="80">
                  <c:v>1.944005061983578</c:v>
                </c:pt>
                <c:pt idx="81">
                  <c:v>9.079732009871222E-2</c:v>
                </c:pt>
                <c:pt idx="82">
                  <c:v>-2.3868290340021914</c:v>
                </c:pt>
                <c:pt idx="83">
                  <c:v>-2.3094096980756151</c:v>
                </c:pt>
                <c:pt idx="84">
                  <c:v>-3.1337339435861589</c:v>
                </c:pt>
                <c:pt idx="85">
                  <c:v>-0.64666427562752871</c:v>
                </c:pt>
                <c:pt idx="86">
                  <c:v>1.0784370362837636</c:v>
                </c:pt>
                <c:pt idx="87">
                  <c:v>-3.9082314071334223</c:v>
                </c:pt>
                <c:pt idx="88">
                  <c:v>-2.3473331929215413</c:v>
                </c:pt>
                <c:pt idx="89">
                  <c:v>-4.8427677186047013E-3</c:v>
                </c:pt>
                <c:pt idx="90">
                  <c:v>8.3455447177205322E-2</c:v>
                </c:pt>
                <c:pt idx="91">
                  <c:v>-0.4171017798679566</c:v>
                </c:pt>
                <c:pt idx="92">
                  <c:v>4.5540445910231098</c:v>
                </c:pt>
                <c:pt idx="93">
                  <c:v>-0.877758681687002</c:v>
                </c:pt>
                <c:pt idx="94">
                  <c:v>1.0362244632580619</c:v>
                </c:pt>
                <c:pt idx="95">
                  <c:v>-0.93629856362956732</c:v>
                </c:pt>
                <c:pt idx="96">
                  <c:v>-8.2810327415684277</c:v>
                </c:pt>
                <c:pt idx="97">
                  <c:v>-0.29662263429106606</c:v>
                </c:pt>
                <c:pt idx="98">
                  <c:v>14.104791086212231</c:v>
                </c:pt>
                <c:pt idx="99">
                  <c:v>7.7697161136415449</c:v>
                </c:pt>
                <c:pt idx="100">
                  <c:v>-5.0024064911319721</c:v>
                </c:pt>
                <c:pt idx="101">
                  <c:v>3.5230778459891532</c:v>
                </c:pt>
                <c:pt idx="102">
                  <c:v>0.97563337602519784</c:v>
                </c:pt>
                <c:pt idx="103">
                  <c:v>3.1281319325753065</c:v>
                </c:pt>
                <c:pt idx="104">
                  <c:v>1.3125065940754688</c:v>
                </c:pt>
                <c:pt idx="105">
                  <c:v>-2.8691847157799155</c:v>
                </c:pt>
                <c:pt idx="106">
                  <c:v>4.1339665601033193</c:v>
                </c:pt>
                <c:pt idx="107">
                  <c:v>-0.82973522359242047</c:v>
                </c:pt>
                <c:pt idx="108">
                  <c:v>0.43420863946361798</c:v>
                </c:pt>
                <c:pt idx="109">
                  <c:v>0.32126026201892977</c:v>
                </c:pt>
                <c:pt idx="110">
                  <c:v>-1.1927034533775416</c:v>
                </c:pt>
                <c:pt idx="111">
                  <c:v>2.1202746036669495</c:v>
                </c:pt>
                <c:pt idx="112">
                  <c:v>2.3211878212259229E-2</c:v>
                </c:pt>
                <c:pt idx="113">
                  <c:v>2.507167374473962</c:v>
                </c:pt>
                <c:pt idx="114">
                  <c:v>2.1602858879456122</c:v>
                </c:pt>
                <c:pt idx="115">
                  <c:v>-1.2158601204125485</c:v>
                </c:pt>
                <c:pt idx="116">
                  <c:v>0.18587437752706215</c:v>
                </c:pt>
                <c:pt idx="117">
                  <c:v>-2.2087411006418756</c:v>
                </c:pt>
                <c:pt idx="118">
                  <c:v>0.19054450561548641</c:v>
                </c:pt>
                <c:pt idx="119">
                  <c:v>-0.22624499937071718</c:v>
                </c:pt>
                <c:pt idx="120">
                  <c:v>0.42682623708092393</c:v>
                </c:pt>
                <c:pt idx="121">
                  <c:v>3.7164708582620554</c:v>
                </c:pt>
                <c:pt idx="122">
                  <c:v>0.48965233268918329</c:v>
                </c:pt>
                <c:pt idx="123">
                  <c:v>1.2831618911340215</c:v>
                </c:pt>
                <c:pt idx="124">
                  <c:v>1.8761256379905777</c:v>
                </c:pt>
                <c:pt idx="125">
                  <c:v>1.9488583766042566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B-42AF-A43C-293F0435D7C6}"/>
            </c:ext>
          </c:extLst>
        </c:ser>
        <c:ser>
          <c:idx val="1"/>
          <c:order val="1"/>
          <c:tx>
            <c:strRef>
              <c:f>Comparison_Services!$N$1</c:f>
              <c:strCache>
                <c:ptCount val="1"/>
                <c:pt idx="0">
                  <c:v>[C] Consumption Expenditure of Households, Services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Comparison_Services!$F$2:$F$127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Comparison_Services!$N$2:$N$127</c:f>
              <c:numCache>
                <c:formatCode>General</c:formatCode>
                <c:ptCount val="126"/>
                <c:pt idx="1">
                  <c:v>1.9417402491478164</c:v>
                </c:pt>
                <c:pt idx="2">
                  <c:v>5.1799075657158022</c:v>
                </c:pt>
                <c:pt idx="3">
                  <c:v>7.560611480138868</c:v>
                </c:pt>
                <c:pt idx="4">
                  <c:v>-2.7185826294251481E-2</c:v>
                </c:pt>
                <c:pt idx="5">
                  <c:v>9.4114005974632384</c:v>
                </c:pt>
                <c:pt idx="6">
                  <c:v>5.8742477990856967</c:v>
                </c:pt>
                <c:pt idx="7">
                  <c:v>-3.2326425749405252</c:v>
                </c:pt>
                <c:pt idx="8">
                  <c:v>14.364202369706526</c:v>
                </c:pt>
                <c:pt idx="9">
                  <c:v>-0.17182241729408743</c:v>
                </c:pt>
                <c:pt idx="10">
                  <c:v>-4.3862503013858412E-2</c:v>
                </c:pt>
                <c:pt idx="11">
                  <c:v>12.110557399473532</c:v>
                </c:pt>
                <c:pt idx="12">
                  <c:v>-6.9085949158672282</c:v>
                </c:pt>
                <c:pt idx="13">
                  <c:v>20.544431270693607</c:v>
                </c:pt>
                <c:pt idx="14">
                  <c:v>1.8718618764084649</c:v>
                </c:pt>
                <c:pt idx="15">
                  <c:v>-1.147550718123691</c:v>
                </c:pt>
                <c:pt idx="16">
                  <c:v>-1.3986678301160738</c:v>
                </c:pt>
                <c:pt idx="17">
                  <c:v>3.8810678099546969</c:v>
                </c:pt>
                <c:pt idx="18">
                  <c:v>-1.6908465170926701</c:v>
                </c:pt>
                <c:pt idx="19">
                  <c:v>7.9642617018396145</c:v>
                </c:pt>
                <c:pt idx="20">
                  <c:v>4.9640737209102115</c:v>
                </c:pt>
                <c:pt idx="21">
                  <c:v>0.28845716029528568</c:v>
                </c:pt>
                <c:pt idx="22">
                  <c:v>-0.75351946078834331</c:v>
                </c:pt>
                <c:pt idx="23">
                  <c:v>-3.3954955619062033</c:v>
                </c:pt>
                <c:pt idx="24">
                  <c:v>7.1141894949716011</c:v>
                </c:pt>
                <c:pt idx="25">
                  <c:v>-3.6912921210837335</c:v>
                </c:pt>
                <c:pt idx="26">
                  <c:v>-2.2320738254490324</c:v>
                </c:pt>
                <c:pt idx="27">
                  <c:v>16.018081061060908</c:v>
                </c:pt>
                <c:pt idx="28">
                  <c:v>-2.3683767016376756</c:v>
                </c:pt>
                <c:pt idx="29">
                  <c:v>-1.592828114087641</c:v>
                </c:pt>
                <c:pt idx="30">
                  <c:v>2.9223302838908172</c:v>
                </c:pt>
                <c:pt idx="31">
                  <c:v>-1.0057636101648559</c:v>
                </c:pt>
                <c:pt idx="32">
                  <c:v>-3.305399579429591</c:v>
                </c:pt>
                <c:pt idx="33">
                  <c:v>2.7510562462779609</c:v>
                </c:pt>
                <c:pt idx="34">
                  <c:v>1.5014587858089179</c:v>
                </c:pt>
                <c:pt idx="35">
                  <c:v>3.5470299587515797</c:v>
                </c:pt>
                <c:pt idx="36">
                  <c:v>5.8314204585616647</c:v>
                </c:pt>
                <c:pt idx="37">
                  <c:v>4.0060571002552114</c:v>
                </c:pt>
                <c:pt idx="38">
                  <c:v>1.0439870563192066</c:v>
                </c:pt>
                <c:pt idx="39">
                  <c:v>2.1277672342667975</c:v>
                </c:pt>
                <c:pt idx="40">
                  <c:v>5.5716304276596018</c:v>
                </c:pt>
                <c:pt idx="41">
                  <c:v>-1.3402173250530058</c:v>
                </c:pt>
                <c:pt idx="42">
                  <c:v>3.9690240517418207</c:v>
                </c:pt>
                <c:pt idx="43">
                  <c:v>2.7815068611671157</c:v>
                </c:pt>
                <c:pt idx="44">
                  <c:v>-4.2655812515025149</c:v>
                </c:pt>
                <c:pt idx="45">
                  <c:v>1.9957459773994879</c:v>
                </c:pt>
                <c:pt idx="46">
                  <c:v>0.83114924801312995</c:v>
                </c:pt>
                <c:pt idx="47">
                  <c:v>0.3164336664816636</c:v>
                </c:pt>
                <c:pt idx="48">
                  <c:v>2.4163253348577607</c:v>
                </c:pt>
                <c:pt idx="49">
                  <c:v>0.45690705767207351</c:v>
                </c:pt>
                <c:pt idx="50">
                  <c:v>3.0149165090103791</c:v>
                </c:pt>
                <c:pt idx="51">
                  <c:v>0.4462425988190466</c:v>
                </c:pt>
                <c:pt idx="52">
                  <c:v>3.9442651304164356</c:v>
                </c:pt>
                <c:pt idx="53">
                  <c:v>-3.7170087034910093E-2</c:v>
                </c:pt>
                <c:pt idx="54">
                  <c:v>-0.67009064879250957</c:v>
                </c:pt>
                <c:pt idx="55">
                  <c:v>3.7297259823994011</c:v>
                </c:pt>
                <c:pt idx="56">
                  <c:v>-3.5074428811751934</c:v>
                </c:pt>
                <c:pt idx="57">
                  <c:v>6.2909597547287532</c:v>
                </c:pt>
                <c:pt idx="58">
                  <c:v>-1.0709637485829537</c:v>
                </c:pt>
                <c:pt idx="59">
                  <c:v>1.2931040993021004</c:v>
                </c:pt>
                <c:pt idx="60">
                  <c:v>0.83239467897517905</c:v>
                </c:pt>
                <c:pt idx="61">
                  <c:v>3.820438936960624</c:v>
                </c:pt>
                <c:pt idx="62">
                  <c:v>-0.32195945020704331</c:v>
                </c:pt>
                <c:pt idx="63">
                  <c:v>-0.64963118502326944</c:v>
                </c:pt>
                <c:pt idx="64">
                  <c:v>2.5624999438367269</c:v>
                </c:pt>
                <c:pt idx="65">
                  <c:v>-3.1642556147090106</c:v>
                </c:pt>
                <c:pt idx="66">
                  <c:v>2.3561145995073973</c:v>
                </c:pt>
                <c:pt idx="67">
                  <c:v>2.2489390180600477</c:v>
                </c:pt>
                <c:pt idx="68">
                  <c:v>-1.3761452500923199</c:v>
                </c:pt>
                <c:pt idx="69">
                  <c:v>4.0755473241311568</c:v>
                </c:pt>
                <c:pt idx="70">
                  <c:v>0.10183056897448139</c:v>
                </c:pt>
                <c:pt idx="71">
                  <c:v>0.75266877839537116</c:v>
                </c:pt>
                <c:pt idx="72">
                  <c:v>1.9357074422567289</c:v>
                </c:pt>
                <c:pt idx="73">
                  <c:v>1.7365710794032152</c:v>
                </c:pt>
                <c:pt idx="74">
                  <c:v>3.2665767681829827</c:v>
                </c:pt>
                <c:pt idx="75">
                  <c:v>1.4169688166292049</c:v>
                </c:pt>
                <c:pt idx="76">
                  <c:v>2.2097090482449344</c:v>
                </c:pt>
                <c:pt idx="77">
                  <c:v>2.677706819212422</c:v>
                </c:pt>
                <c:pt idx="78">
                  <c:v>0.65953298938776772</c:v>
                </c:pt>
                <c:pt idx="79">
                  <c:v>2.0014918150211614</c:v>
                </c:pt>
                <c:pt idx="80">
                  <c:v>4.4485488826481179</c:v>
                </c:pt>
                <c:pt idx="81">
                  <c:v>1.6159140361488689</c:v>
                </c:pt>
                <c:pt idx="82">
                  <c:v>-0.80479287269797917</c:v>
                </c:pt>
                <c:pt idx="83">
                  <c:v>-1.588339570501851</c:v>
                </c:pt>
                <c:pt idx="84">
                  <c:v>-1.4721158580145555</c:v>
                </c:pt>
                <c:pt idx="85">
                  <c:v>-5.131240321385877</c:v>
                </c:pt>
                <c:pt idx="86">
                  <c:v>-1.0796808065182018</c:v>
                </c:pt>
                <c:pt idx="87">
                  <c:v>0.28209292456760071</c:v>
                </c:pt>
                <c:pt idx="88">
                  <c:v>-3.7884294283545561</c:v>
                </c:pt>
                <c:pt idx="89">
                  <c:v>2.8791659933303126</c:v>
                </c:pt>
                <c:pt idx="90">
                  <c:v>0.2651010023515088</c:v>
                </c:pt>
                <c:pt idx="91">
                  <c:v>0.34383383511296106</c:v>
                </c:pt>
                <c:pt idx="92">
                  <c:v>-1.7552163266043141</c:v>
                </c:pt>
                <c:pt idx="93">
                  <c:v>1.2881108221545423</c:v>
                </c:pt>
                <c:pt idx="94">
                  <c:v>0.9354307007140461</c:v>
                </c:pt>
                <c:pt idx="95">
                  <c:v>-0.20857314742656063</c:v>
                </c:pt>
                <c:pt idx="96">
                  <c:v>-6.4860713963563636</c:v>
                </c:pt>
                <c:pt idx="97">
                  <c:v>4.7844732376479016</c:v>
                </c:pt>
                <c:pt idx="98">
                  <c:v>4.3108439326645209</c:v>
                </c:pt>
                <c:pt idx="99">
                  <c:v>2.5040040640359695</c:v>
                </c:pt>
                <c:pt idx="100">
                  <c:v>-0.64158297267630227</c:v>
                </c:pt>
                <c:pt idx="101">
                  <c:v>0.97702680954112608</c:v>
                </c:pt>
                <c:pt idx="102">
                  <c:v>0.16269715038028654</c:v>
                </c:pt>
                <c:pt idx="103">
                  <c:v>1.1228412359886919</c:v>
                </c:pt>
                <c:pt idx="104">
                  <c:v>2.6111545158740812</c:v>
                </c:pt>
                <c:pt idx="105">
                  <c:v>2.585167042178127</c:v>
                </c:pt>
                <c:pt idx="106">
                  <c:v>1.6349133952578754</c:v>
                </c:pt>
                <c:pt idx="107">
                  <c:v>-0.38248381571803769</c:v>
                </c:pt>
                <c:pt idx="108">
                  <c:v>2.0419663497111218</c:v>
                </c:pt>
                <c:pt idx="109">
                  <c:v>-5.8421851220272769</c:v>
                </c:pt>
                <c:pt idx="110">
                  <c:v>1.7014716068024294</c:v>
                </c:pt>
                <c:pt idx="111">
                  <c:v>1.7046412354166929</c:v>
                </c:pt>
                <c:pt idx="112">
                  <c:v>1.1796647715157649</c:v>
                </c:pt>
                <c:pt idx="113">
                  <c:v>2.4276923950398599</c:v>
                </c:pt>
                <c:pt idx="114">
                  <c:v>3.2638538257434568E-2</c:v>
                </c:pt>
                <c:pt idx="115">
                  <c:v>1.0297890876894478</c:v>
                </c:pt>
                <c:pt idx="116">
                  <c:v>-0.29055562774420451</c:v>
                </c:pt>
                <c:pt idx="117">
                  <c:v>-0.74933708190807469</c:v>
                </c:pt>
                <c:pt idx="118">
                  <c:v>1.0469756070555558</c:v>
                </c:pt>
                <c:pt idx="119">
                  <c:v>0.80559188091193779</c:v>
                </c:pt>
                <c:pt idx="120">
                  <c:v>1.7492157544110931</c:v>
                </c:pt>
                <c:pt idx="121">
                  <c:v>2.8410952004722434</c:v>
                </c:pt>
                <c:pt idx="122">
                  <c:v>-2.7043461885124076</c:v>
                </c:pt>
                <c:pt idx="123">
                  <c:v>1.8950705034417759</c:v>
                </c:pt>
                <c:pt idx="124">
                  <c:v>0.92846488053761611</c:v>
                </c:pt>
                <c:pt idx="125">
                  <c:v>3.5761643588053449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B-42AF-A43C-293F0435D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164416"/>
        <c:axId val="405165952"/>
      </c:lineChart>
      <c:catAx>
        <c:axId val="4051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5165952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5165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516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275975671566142"/>
          <c:y val="4.9271440856788709E-2"/>
          <c:w val="0.81799460122366241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71088810233036"/>
          <c:y val="3.9560002916302128E-2"/>
          <c:w val="0.82953631334167011"/>
          <c:h val="0.8332334499854184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1628716101261459"/>
                  <c:y val="-7.1525955088947218E-3"/>
                </c:manualLayout>
              </c:layout>
              <c:numFmt formatCode="#,##0.000000000000000000_);[Red]\(#,##0.000000000000000000\)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ja-JP" sz="1400" b="0" i="0" u="none" strike="noStrike" kern="1200" baseline="0">
                      <a:solidFill>
                        <a:srgbClr val="FF0000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Comparison_Services!$AB$30:$AB$100</c:f>
              <c:numCache>
                <c:formatCode>General</c:formatCode>
                <c:ptCount val="71"/>
                <c:pt idx="0">
                  <c:v>14.085685012569868</c:v>
                </c:pt>
                <c:pt idx="1">
                  <c:v>14.098634759083563</c:v>
                </c:pt>
                <c:pt idx="2">
                  <c:v>14.119373265032497</c:v>
                </c:pt>
                <c:pt idx="3">
                  <c:v>14.111221810108843</c:v>
                </c:pt>
                <c:pt idx="4">
                  <c:v>14.103583054190773</c:v>
                </c:pt>
                <c:pt idx="5">
                  <c:v>14.103774211265122</c:v>
                </c:pt>
                <c:pt idx="6">
                  <c:v>14.111236690042658</c:v>
                </c:pt>
                <c:pt idx="7">
                  <c:v>14.122913636734275</c:v>
                </c:pt>
                <c:pt idx="8">
                  <c:v>14.145074702855114</c:v>
                </c:pt>
                <c:pt idx="9">
                  <c:v>14.158595170277815</c:v>
                </c:pt>
                <c:pt idx="10">
                  <c:v>14.164851070599257</c:v>
                </c:pt>
                <c:pt idx="11">
                  <c:v>14.170384581218405</c:v>
                </c:pt>
                <c:pt idx="12">
                  <c:v>14.189971292829748</c:v>
                </c:pt>
                <c:pt idx="13">
                  <c:v>14.186552599120958</c:v>
                </c:pt>
                <c:pt idx="14">
                  <c:v>14.203478139987928</c:v>
                </c:pt>
                <c:pt idx="15">
                  <c:v>14.210407350973002</c:v>
                </c:pt>
                <c:pt idx="16">
                  <c:v>14.206390484205626</c:v>
                </c:pt>
                <c:pt idx="17">
                  <c:v>14.199982169973397</c:v>
                </c:pt>
                <c:pt idx="18">
                  <c:v>14.209632912915792</c:v>
                </c:pt>
                <c:pt idx="19">
                  <c:v>14.212418490993615</c:v>
                </c:pt>
                <c:pt idx="20">
                  <c:v>14.22053890403912</c:v>
                </c:pt>
                <c:pt idx="21">
                  <c:v>14.215155427965799</c:v>
                </c:pt>
                <c:pt idx="22">
                  <c:v>14.217276833818801</c:v>
                </c:pt>
                <c:pt idx="23">
                  <c:v>14.222875194159437</c:v>
                </c:pt>
                <c:pt idx="24">
                  <c:v>14.22110632420296</c:v>
                </c:pt>
                <c:pt idx="25">
                  <c:v>14.221585480098064</c:v>
                </c:pt>
                <c:pt idx="26">
                  <c:v>14.215005882319394</c:v>
                </c:pt>
                <c:pt idx="27">
                  <c:v>14.218353564700674</c:v>
                </c:pt>
                <c:pt idx="28">
                  <c:v>14.218134968442078</c:v>
                </c:pt>
                <c:pt idx="29">
                  <c:v>14.234237340055623</c:v>
                </c:pt>
                <c:pt idx="30">
                  <c:v>14.225152929147796</c:v>
                </c:pt>
                <c:pt idx="31">
                  <c:v>14.233367239090086</c:v>
                </c:pt>
                <c:pt idx="32">
                  <c:v>14.237041253967526</c:v>
                </c:pt>
                <c:pt idx="33">
                  <c:v>14.239473520954558</c:v>
                </c:pt>
                <c:pt idx="34">
                  <c:v>14.246893543978755</c:v>
                </c:pt>
                <c:pt idx="35">
                  <c:v>14.243206062904054</c:v>
                </c:pt>
                <c:pt idx="36">
                  <c:v>14.246662905808416</c:v>
                </c:pt>
                <c:pt idx="37">
                  <c:v>14.238571939590594</c:v>
                </c:pt>
                <c:pt idx="38">
                  <c:v>14.249260518025221</c:v>
                </c:pt>
                <c:pt idx="39">
                  <c:v>14.254729540177658</c:v>
                </c:pt>
                <c:pt idx="40">
                  <c:v>14.256955234951837</c:v>
                </c:pt>
                <c:pt idx="41">
                  <c:v>14.263140119091918</c:v>
                </c:pt>
                <c:pt idx="42">
                  <c:v>14.261583877742769</c:v>
                </c:pt>
                <c:pt idx="43">
                  <c:v>14.259247210959289</c:v>
                </c:pt>
                <c:pt idx="44">
                  <c:v>14.267107060749442</c:v>
                </c:pt>
                <c:pt idx="45">
                  <c:v>14.273347345460483</c:v>
                </c:pt>
                <c:pt idx="46">
                  <c:v>14.276307560989981</c:v>
                </c:pt>
                <c:pt idx="47">
                  <c:v>14.282421284112559</c:v>
                </c:pt>
                <c:pt idx="48">
                  <c:v>14.283401958023736</c:v>
                </c:pt>
                <c:pt idx="49">
                  <c:v>14.295062828485829</c:v>
                </c:pt>
                <c:pt idx="50">
                  <c:v>14.293015978280332</c:v>
                </c:pt>
                <c:pt idx="51">
                  <c:v>14.295526397336735</c:v>
                </c:pt>
                <c:pt idx="52">
                  <c:v>14.301091601833964</c:v>
                </c:pt>
                <c:pt idx="53">
                  <c:v>14.304525447536365</c:v>
                </c:pt>
                <c:pt idx="54">
                  <c:v>14.305250023060005</c:v>
                </c:pt>
                <c:pt idx="55">
                  <c:v>14.302067669196751</c:v>
                </c:pt>
                <c:pt idx="56">
                  <c:v>14.312258352462946</c:v>
                </c:pt>
                <c:pt idx="57">
                  <c:v>14.293740260107221</c:v>
                </c:pt>
                <c:pt idx="58">
                  <c:v>14.294486936425521</c:v>
                </c:pt>
                <c:pt idx="59">
                  <c:v>14.288178759083223</c:v>
                </c:pt>
                <c:pt idx="60">
                  <c:v>14.279644494217742</c:v>
                </c:pt>
                <c:pt idx="61">
                  <c:v>14.289747090819649</c:v>
                </c:pt>
                <c:pt idx="62">
                  <c:v>14.277830367129662</c:v>
                </c:pt>
                <c:pt idx="63">
                  <c:v>14.276975334752372</c:v>
                </c:pt>
                <c:pt idx="64">
                  <c:v>14.281573307132739</c:v>
                </c:pt>
                <c:pt idx="65">
                  <c:v>14.277151189626542</c:v>
                </c:pt>
                <c:pt idx="66">
                  <c:v>14.270461461250381</c:v>
                </c:pt>
                <c:pt idx="67">
                  <c:v>14.271746090453956</c:v>
                </c:pt>
                <c:pt idx="68">
                  <c:v>14.261385415631414</c:v>
                </c:pt>
                <c:pt idx="69">
                  <c:v>14.259829004059419</c:v>
                </c:pt>
                <c:pt idx="70">
                  <c:v>14.264943427475631</c:v>
                </c:pt>
              </c:numCache>
            </c:numRef>
          </c:xVal>
          <c:yVal>
            <c:numRef>
              <c:f>Comparison_Services!$AC$30:$AC$100</c:f>
              <c:numCache>
                <c:formatCode>General</c:formatCode>
                <c:ptCount val="71"/>
                <c:pt idx="0">
                  <c:v>14.152731085974212</c:v>
                </c:pt>
                <c:pt idx="1">
                  <c:v>14.157834213025062</c:v>
                </c:pt>
                <c:pt idx="2">
                  <c:v>14.169017589362568</c:v>
                </c:pt>
                <c:pt idx="3">
                  <c:v>14.171519280026487</c:v>
                </c:pt>
                <c:pt idx="4">
                  <c:v>14.167865986213025</c:v>
                </c:pt>
                <c:pt idx="5">
                  <c:v>14.171787522719796</c:v>
                </c:pt>
                <c:pt idx="6">
                  <c:v>14.177534967961206</c:v>
                </c:pt>
                <c:pt idx="7">
                  <c:v>14.188904162973827</c:v>
                </c:pt>
                <c:pt idx="8">
                  <c:v>14.205969636685595</c:v>
                </c:pt>
                <c:pt idx="9">
                  <c:v>14.218656979996336</c:v>
                </c:pt>
                <c:pt idx="10">
                  <c:v>14.224296811624766</c:v>
                </c:pt>
                <c:pt idx="11">
                  <c:v>14.232042864745658</c:v>
                </c:pt>
                <c:pt idx="12">
                  <c:v>14.24701826133496</c:v>
                </c:pt>
                <c:pt idx="13">
                  <c:v>14.252047885626849</c:v>
                </c:pt>
                <c:pt idx="14">
                  <c:v>14.263552280346737</c:v>
                </c:pt>
                <c:pt idx="15">
                  <c:v>14.271483085074138</c:v>
                </c:pt>
                <c:pt idx="16">
                  <c:v>14.260775698567349</c:v>
                </c:pt>
                <c:pt idx="17">
                  <c:v>14.260974281709316</c:v>
                </c:pt>
                <c:pt idx="18">
                  <c:v>14.263315867533082</c:v>
                </c:pt>
                <c:pt idx="19">
                  <c:v>14.266208398968864</c:v>
                </c:pt>
                <c:pt idx="20">
                  <c:v>14.269027780172133</c:v>
                </c:pt>
                <c:pt idx="21">
                  <c:v>14.26920440282972</c:v>
                </c:pt>
                <c:pt idx="22">
                  <c:v>14.276014835900279</c:v>
                </c:pt>
                <c:pt idx="23">
                  <c:v>14.276843580909965</c:v>
                </c:pt>
                <c:pt idx="24">
                  <c:v>14.285084094733499</c:v>
                </c:pt>
                <c:pt idx="25">
                  <c:v>14.284944650054509</c:v>
                </c:pt>
                <c:pt idx="26">
                  <c:v>14.283356235506171</c:v>
                </c:pt>
                <c:pt idx="27">
                  <c:v>14.291880131521097</c:v>
                </c:pt>
                <c:pt idx="28">
                  <c:v>14.285533562022318</c:v>
                </c:pt>
                <c:pt idx="29">
                  <c:v>14.298131749914896</c:v>
                </c:pt>
                <c:pt idx="30">
                  <c:v>14.293800386639496</c:v>
                </c:pt>
                <c:pt idx="31">
                  <c:v>14.296657494302778</c:v>
                </c:pt>
                <c:pt idx="32">
                  <c:v>14.30015646394688</c:v>
                </c:pt>
                <c:pt idx="33">
                  <c:v>14.304814850307944</c:v>
                </c:pt>
                <c:pt idx="34">
                  <c:v>14.303351649539648</c:v>
                </c:pt>
                <c:pt idx="35">
                  <c:v>14.301293412842332</c:v>
                </c:pt>
                <c:pt idx="36">
                  <c:v>14.307191282083824</c:v>
                </c:pt>
                <c:pt idx="37">
                  <c:v>14.297636044730183</c:v>
                </c:pt>
                <c:pt idx="38">
                  <c:v>14.303457243437892</c:v>
                </c:pt>
                <c:pt idx="39">
                  <c:v>14.307980543040943</c:v>
                </c:pt>
                <c:pt idx="40">
                  <c:v>14.304875540688629</c:v>
                </c:pt>
                <c:pt idx="41">
                  <c:v>14.314258944614712</c:v>
                </c:pt>
                <c:pt idx="42">
                  <c:v>14.314725234817162</c:v>
                </c:pt>
                <c:pt idx="43">
                  <c:v>14.316810556676819</c:v>
                </c:pt>
                <c:pt idx="44">
                  <c:v>14.321753899090755</c:v>
                </c:pt>
                <c:pt idx="45">
                  <c:v>14.326183970146669</c:v>
                </c:pt>
                <c:pt idx="46">
                  <c:v>14.334572767733501</c:v>
                </c:pt>
                <c:pt idx="47">
                  <c:v>14.338177199355751</c:v>
                </c:pt>
                <c:pt idx="48">
                  <c:v>14.344070789795021</c:v>
                </c:pt>
                <c:pt idx="49">
                  <c:v>14.350119112392784</c:v>
                </c:pt>
                <c:pt idx="50">
                  <c:v>14.351458750656651</c:v>
                </c:pt>
                <c:pt idx="51">
                  <c:v>14.356784879159743</c:v>
                </c:pt>
                <c:pt idx="52">
                  <c:v>14.365065043175093</c:v>
                </c:pt>
                <c:pt idx="53">
                  <c:v>14.368948444763099</c:v>
                </c:pt>
                <c:pt idx="54">
                  <c:v>14.368068353913134</c:v>
                </c:pt>
                <c:pt idx="55">
                  <c:v>14.365104869658612</c:v>
                </c:pt>
                <c:pt idx="56">
                  <c:v>14.364417207224678</c:v>
                </c:pt>
                <c:pt idx="57">
                  <c:v>14.350195276309286</c:v>
                </c:pt>
                <c:pt idx="58">
                  <c:v>14.350935521678196</c:v>
                </c:pt>
                <c:pt idx="59">
                  <c:v>14.349272130338319</c:v>
                </c:pt>
                <c:pt idx="60">
                  <c:v>14.336997151109161</c:v>
                </c:pt>
                <c:pt idx="61">
                  <c:v>14.338074022945344</c:v>
                </c:pt>
                <c:pt idx="62">
                  <c:v>14.336593396182913</c:v>
                </c:pt>
                <c:pt idx="63">
                  <c:v>14.335700994666615</c:v>
                </c:pt>
                <c:pt idx="64">
                  <c:v>14.332915887910005</c:v>
                </c:pt>
                <c:pt idx="65">
                  <c:v>14.333378327513563</c:v>
                </c:pt>
                <c:pt idx="66">
                  <c:v>14.334793517432503</c:v>
                </c:pt>
                <c:pt idx="67">
                  <c:v>14.334256135931382</c:v>
                </c:pt>
                <c:pt idx="68">
                  <c:v>14.316368872732969</c:v>
                </c:pt>
                <c:pt idx="69">
                  <c:v>14.325637737875132</c:v>
                </c:pt>
                <c:pt idx="70">
                  <c:v>14.335680190193296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F7-45D5-8026-3CEF31602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199488"/>
        <c:axId val="405205376"/>
      </c:scatterChart>
      <c:valAx>
        <c:axId val="40519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5205376"/>
        <c:crosses val="autoZero"/>
        <c:crossBetween val="midCat"/>
      </c:valAx>
      <c:valAx>
        <c:axId val="40520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5199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249412682677041E-2"/>
          <c:y val="3.9560002916302128E-2"/>
          <c:w val="0.89399778876132352"/>
          <c:h val="0.92087999416739574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1628716101261459"/>
                  <c:y val="-7.1525955088947218E-3"/>
                </c:manualLayout>
              </c:layout>
              <c:numFmt formatCode="#,##0.000000000000000000_);[Red]\(#,##0.000000000000000000\)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ja-JP" sz="1400" b="0" i="0" u="none" strike="noStrike" kern="1200" baseline="0">
                      <a:solidFill>
                        <a:srgbClr val="FF0000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Comparison_Services!$AO$31:$AO$100</c:f>
              <c:numCache>
                <c:formatCode>General</c:formatCode>
                <c:ptCount val="70"/>
                <c:pt idx="0">
                  <c:v>4.0904897530877671</c:v>
                </c:pt>
                <c:pt idx="1">
                  <c:v>0.94796705797530745</c:v>
                </c:pt>
                <c:pt idx="2">
                  <c:v>2.2459662429497929</c:v>
                </c:pt>
                <c:pt idx="3">
                  <c:v>1.6898312542865224</c:v>
                </c:pt>
                <c:pt idx="4">
                  <c:v>-9.2889886920122233E-2</c:v>
                </c:pt>
                <c:pt idx="5">
                  <c:v>0.85113491772066396</c:v>
                </c:pt>
                <c:pt idx="6">
                  <c:v>1.3016346323962535</c:v>
                </c:pt>
                <c:pt idx="7">
                  <c:v>1.0477542681212482</c:v>
                </c:pt>
                <c:pt idx="8">
                  <c:v>1.3163990252963442</c:v>
                </c:pt>
                <c:pt idx="9">
                  <c:v>0.88398211836959728</c:v>
                </c:pt>
                <c:pt idx="10">
                  <c:v>0.70741854476898958</c:v>
                </c:pt>
                <c:pt idx="11">
                  <c:v>1.0506552866381469</c:v>
                </c:pt>
                <c:pt idx="12">
                  <c:v>3.9849494709898403</c:v>
                </c:pt>
                <c:pt idx="13">
                  <c:v>1.0997891491406842</c:v>
                </c:pt>
                <c:pt idx="14">
                  <c:v>7.0200630536509934E-2</c:v>
                </c:pt>
                <c:pt idx="15">
                  <c:v>0.72395272622505225</c:v>
                </c:pt>
                <c:pt idx="16">
                  <c:v>-1.2717104625982301</c:v>
                </c:pt>
                <c:pt idx="17">
                  <c:v>0.18495248529528663</c:v>
                </c:pt>
                <c:pt idx="18">
                  <c:v>5.6301884696630111E-4</c:v>
                </c:pt>
                <c:pt idx="19">
                  <c:v>-0.69194602120166149</c:v>
                </c:pt>
                <c:pt idx="20">
                  <c:v>-0.11027691813193519</c:v>
                </c:pt>
                <c:pt idx="21">
                  <c:v>0.46923473921713921</c:v>
                </c:pt>
                <c:pt idx="22">
                  <c:v>0.53048707824416841</c:v>
                </c:pt>
                <c:pt idx="23">
                  <c:v>-2.3889870056040041</c:v>
                </c:pt>
                <c:pt idx="24">
                  <c:v>0.51791582702238603</c:v>
                </c:pt>
                <c:pt idx="25">
                  <c:v>0.12422708745107869</c:v>
                </c:pt>
                <c:pt idx="26">
                  <c:v>-0.56166919342955923</c:v>
                </c:pt>
                <c:pt idx="27">
                  <c:v>0.80177773939527075</c:v>
                </c:pt>
                <c:pt idx="28">
                  <c:v>-1.4900411608076203</c:v>
                </c:pt>
                <c:pt idx="29">
                  <c:v>-0.71600988915497821</c:v>
                </c:pt>
                <c:pt idx="30">
                  <c:v>-0.30160939996559666</c:v>
                </c:pt>
                <c:pt idx="31">
                  <c:v>0.388005505076916</c:v>
                </c:pt>
                <c:pt idx="32">
                  <c:v>-1.779621441137702</c:v>
                </c:pt>
                <c:pt idx="33">
                  <c:v>-0.61791726167398364</c:v>
                </c:pt>
                <c:pt idx="34">
                  <c:v>-0.12991150596310952</c:v>
                </c:pt>
                <c:pt idx="35">
                  <c:v>-0.13502202496622484</c:v>
                </c:pt>
                <c:pt idx="36">
                  <c:v>-0.5479894352366399</c:v>
                </c:pt>
                <c:pt idx="37">
                  <c:v>0.34200801106736289</c:v>
                </c:pt>
                <c:pt idx="38">
                  <c:v>-0.784118232344444</c:v>
                </c:pt>
                <c:pt idx="39">
                  <c:v>-0.41670965154007034</c:v>
                </c:pt>
                <c:pt idx="40">
                  <c:v>-0.53833673519331215</c:v>
                </c:pt>
                <c:pt idx="41">
                  <c:v>-7.7848830747972997E-2</c:v>
                </c:pt>
                <c:pt idx="42">
                  <c:v>-0.60098388271707659</c:v>
                </c:pt>
                <c:pt idx="43">
                  <c:v>-0.76627534872286684</c:v>
                </c:pt>
                <c:pt idx="44">
                  <c:v>-0.52424082962185814</c:v>
                </c:pt>
                <c:pt idx="45">
                  <c:v>-0.40844323507943647</c:v>
                </c:pt>
                <c:pt idx="46">
                  <c:v>-0.533906195003786</c:v>
                </c:pt>
                <c:pt idx="47">
                  <c:v>-0.32381233321114866</c:v>
                </c:pt>
                <c:pt idx="48">
                  <c:v>-0.54718472322043965</c:v>
                </c:pt>
                <c:pt idx="49">
                  <c:v>-0.56514953395906398</c:v>
                </c:pt>
                <c:pt idx="50">
                  <c:v>-0.36720585728192701</c:v>
                </c:pt>
                <c:pt idx="51">
                  <c:v>-1.5318105280743621</c:v>
                </c:pt>
                <c:pt idx="52">
                  <c:v>0.15799666897229336</c:v>
                </c:pt>
                <c:pt idx="53">
                  <c:v>-0.27645355493581825</c:v>
                </c:pt>
                <c:pt idx="54">
                  <c:v>0.14128043852157379</c:v>
                </c:pt>
                <c:pt idx="55">
                  <c:v>0.44960095186337146</c:v>
                </c:pt>
                <c:pt idx="56">
                  <c:v>1.9431953894688547E-2</c:v>
                </c:pt>
                <c:pt idx="57">
                  <c:v>0.8333353713529057</c:v>
                </c:pt>
                <c:pt idx="58">
                  <c:v>-0.7682855473009842</c:v>
                </c:pt>
                <c:pt idx="59">
                  <c:v>-0.82925757256651078</c:v>
                </c:pt>
                <c:pt idx="60">
                  <c:v>-0.87229418731415986</c:v>
                </c:pt>
                <c:pt idx="61">
                  <c:v>-1.1454509890710618</c:v>
                </c:pt>
                <c:pt idx="62">
                  <c:v>-0.60256621802363686</c:v>
                </c:pt>
                <c:pt idx="63">
                  <c:v>0.47198909612251594</c:v>
                </c:pt>
                <c:pt idx="64">
                  <c:v>-0.14048991669390887</c:v>
                </c:pt>
                <c:pt idx="65">
                  <c:v>-0.27607634424573479</c:v>
                </c:pt>
                <c:pt idx="66">
                  <c:v>0.25314818334745137</c:v>
                </c:pt>
                <c:pt idx="67">
                  <c:v>-0.87284517225426628</c:v>
                </c:pt>
                <c:pt idx="68">
                  <c:v>-0.10364640981564976</c:v>
                </c:pt>
                <c:pt idx="69">
                  <c:v>-0.28893266897249692</c:v>
                </c:pt>
              </c:numCache>
            </c:numRef>
          </c:xVal>
          <c:yVal>
            <c:numRef>
              <c:f>Comparison_Services!$AP$31:$AP$100</c:f>
              <c:numCache>
                <c:formatCode>General</c:formatCode>
                <c:ptCount val="70"/>
                <c:pt idx="0">
                  <c:v>3.7142160171109495</c:v>
                </c:pt>
                <c:pt idx="1">
                  <c:v>1.6056606313389343</c:v>
                </c:pt>
                <c:pt idx="2">
                  <c:v>2.0318994886934894</c:v>
                </c:pt>
                <c:pt idx="3">
                  <c:v>1.9181086332613839</c:v>
                </c:pt>
                <c:pt idx="4">
                  <c:v>-1.1387467406907104</c:v>
                </c:pt>
                <c:pt idx="5">
                  <c:v>0.81195827579383373</c:v>
                </c:pt>
                <c:pt idx="6">
                  <c:v>1.0677664488762506</c:v>
                </c:pt>
                <c:pt idx="7">
                  <c:v>1.1651987386445573</c:v>
                </c:pt>
                <c:pt idx="8">
                  <c:v>1.1536457960725777</c:v>
                </c:pt>
                <c:pt idx="9">
                  <c:v>1.2247974622004554</c:v>
                </c:pt>
                <c:pt idx="10">
                  <c:v>0.99792126608215792</c:v>
                </c:pt>
                <c:pt idx="11">
                  <c:v>0.56982621029042502</c:v>
                </c:pt>
                <c:pt idx="12">
                  <c:v>3.4182531620232437</c:v>
                </c:pt>
                <c:pt idx="13">
                  <c:v>0.71199831524495494</c:v>
                </c:pt>
                <c:pt idx="14">
                  <c:v>0.42971688712749589</c:v>
                </c:pt>
                <c:pt idx="15">
                  <c:v>7.630445876278813E-2</c:v>
                </c:pt>
                <c:pt idx="16">
                  <c:v>-1.8787853803924781</c:v>
                </c:pt>
                <c:pt idx="17">
                  <c:v>0.10897944601440113</c:v>
                </c:pt>
                <c:pt idx="18">
                  <c:v>0.84462550815136428</c:v>
                </c:pt>
                <c:pt idx="19">
                  <c:v>-1.2519388373259055</c:v>
                </c:pt>
                <c:pt idx="20">
                  <c:v>-0.3844763328082812</c:v>
                </c:pt>
                <c:pt idx="21">
                  <c:v>-0.24588520085441212</c:v>
                </c:pt>
                <c:pt idx="22">
                  <c:v>-0.11368721189582986</c:v>
                </c:pt>
                <c:pt idx="23">
                  <c:v>-0.57062591020073938</c:v>
                </c:pt>
                <c:pt idx="24">
                  <c:v>-1.8599144915942833E-2</c:v>
                </c:pt>
                <c:pt idx="25">
                  <c:v>3.6986855475862335E-2</c:v>
                </c:pt>
                <c:pt idx="26">
                  <c:v>-0.25197777666990939</c:v>
                </c:pt>
                <c:pt idx="27">
                  <c:v>1.0371445358512199</c:v>
                </c:pt>
                <c:pt idx="28">
                  <c:v>-1.0561134955728635</c:v>
                </c:pt>
                <c:pt idx="29">
                  <c:v>-0.65365975695966805</c:v>
                </c:pt>
                <c:pt idx="30">
                  <c:v>-0.1418710928680178</c:v>
                </c:pt>
                <c:pt idx="31">
                  <c:v>0.5722697201041127</c:v>
                </c:pt>
                <c:pt idx="32">
                  <c:v>-1.8682406166849241</c:v>
                </c:pt>
                <c:pt idx="33">
                  <c:v>-0.26245643181480593</c:v>
                </c:pt>
                <c:pt idx="34">
                  <c:v>-0.17139715419308699</c:v>
                </c:pt>
                <c:pt idx="35">
                  <c:v>-0.17092429262972608</c:v>
                </c:pt>
                <c:pt idx="36">
                  <c:v>-0.60485829505779742</c:v>
                </c:pt>
                <c:pt idx="37">
                  <c:v>-3.0715559092842071E-4</c:v>
                </c:pt>
                <c:pt idx="38">
                  <c:v>-0.41384470456976574</c:v>
                </c:pt>
                <c:pt idx="39">
                  <c:v>0.14380426415685488</c:v>
                </c:pt>
                <c:pt idx="40">
                  <c:v>-0.24103407667368515</c:v>
                </c:pt>
                <c:pt idx="41">
                  <c:v>8.4773236372459593E-2</c:v>
                </c:pt>
                <c:pt idx="42">
                  <c:v>8.4313907725763748E-2</c:v>
                </c:pt>
                <c:pt idx="43">
                  <c:v>6.0144108098136861E-2</c:v>
                </c:pt>
                <c:pt idx="44">
                  <c:v>5.0376100769633503E-2</c:v>
                </c:pt>
                <c:pt idx="45">
                  <c:v>0.14126043550402034</c:v>
                </c:pt>
                <c:pt idx="46">
                  <c:v>3.4755037066647176E-2</c:v>
                </c:pt>
                <c:pt idx="47">
                  <c:v>0.17193504066290721</c:v>
                </c:pt>
                <c:pt idx="48">
                  <c:v>-0.22290580504128465</c:v>
                </c:pt>
                <c:pt idx="49">
                  <c:v>-0.1214384845591221</c:v>
                </c:pt>
                <c:pt idx="50">
                  <c:v>0.14883677070938184</c:v>
                </c:pt>
                <c:pt idx="51">
                  <c:v>-1.0349821074625565</c:v>
                </c:pt>
                <c:pt idx="52">
                  <c:v>-4.962415838701828E-2</c:v>
                </c:pt>
                <c:pt idx="53">
                  <c:v>0.45705379047666916</c:v>
                </c:pt>
                <c:pt idx="54">
                  <c:v>0.41656037407094004</c:v>
                </c:pt>
                <c:pt idx="55">
                  <c:v>1.215319756376565</c:v>
                </c:pt>
                <c:pt idx="56">
                  <c:v>-0.42031390688852532</c:v>
                </c:pt>
                <c:pt idx="57">
                  <c:v>1.3912386947971145</c:v>
                </c:pt>
                <c:pt idx="58">
                  <c:v>-0.94258190810718734</c:v>
                </c:pt>
                <c:pt idx="59">
                  <c:v>-1.0424640412865505</c:v>
                </c:pt>
                <c:pt idx="60">
                  <c:v>-2.3789930442941198</c:v>
                </c:pt>
                <c:pt idx="61">
                  <c:v>-0.85333914938421351</c:v>
                </c:pt>
                <c:pt idx="62">
                  <c:v>-0.69775896325051656</c:v>
                </c:pt>
                <c:pt idx="63">
                  <c:v>0.65892159939664463</c:v>
                </c:pt>
                <c:pt idx="64">
                  <c:v>-1.0889370785319707</c:v>
                </c:pt>
                <c:pt idx="65">
                  <c:v>-0.36434133490539367</c:v>
                </c:pt>
                <c:pt idx="66">
                  <c:v>-6.1614464839987448E-3</c:v>
                </c:pt>
                <c:pt idx="67">
                  <c:v>-0.44791993581720924</c:v>
                </c:pt>
                <c:pt idx="68">
                  <c:v>-0.96134507022774818</c:v>
                </c:pt>
                <c:pt idx="69">
                  <c:v>-0.20332601356880531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F8-421C-BDF3-DC80B0939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431424"/>
        <c:axId val="405432960"/>
      </c:scatterChart>
      <c:valAx>
        <c:axId val="405431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5432960"/>
        <c:crosses val="autoZero"/>
        <c:crossBetween val="midCat"/>
      </c:valAx>
      <c:valAx>
        <c:axId val="40543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5431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05924132012234E-2"/>
          <c:y val="2.3190986855914638E-2"/>
          <c:w val="0.89944335080427296"/>
          <c:h val="0.9015636989309929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66"/>
              </a:solidFill>
              <a:round/>
            </a:ln>
            <a:effectLst/>
          </c:spPr>
          <c:marker>
            <c:symbol val="none"/>
          </c:marker>
          <c:cat>
            <c:numRef>
              <c:f>'Supply Shock'!$J$2:$J$128</c:f>
              <c:numCache>
                <c:formatCode>General</c:formatCode>
                <c:ptCount val="127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'Supply Shock'!$L$2:$L$128</c:f>
              <c:numCache>
                <c:formatCode>General</c:formatCode>
                <c:ptCount val="127"/>
                <c:pt idx="0">
                  <c:v>43.571712829262388</c:v>
                </c:pt>
                <c:pt idx="1">
                  <c:v>44.122632559347004</c:v>
                </c:pt>
                <c:pt idx="2">
                  <c:v>45.219100855420926</c:v>
                </c:pt>
                <c:pt idx="3">
                  <c:v>42.997931134336227</c:v>
                </c:pt>
                <c:pt idx="4">
                  <c:v>39.726801341941943</c:v>
                </c:pt>
                <c:pt idx="5">
                  <c:v>35.401613630090502</c:v>
                </c:pt>
                <c:pt idx="6">
                  <c:v>34.156599339840831</c:v>
                </c:pt>
                <c:pt idx="7">
                  <c:v>28.509635989974637</c:v>
                </c:pt>
                <c:pt idx="8">
                  <c:v>32.914717811224342</c:v>
                </c:pt>
                <c:pt idx="9">
                  <c:v>39.492056707841478</c:v>
                </c:pt>
                <c:pt idx="10">
                  <c:v>40.539817878696731</c:v>
                </c:pt>
                <c:pt idx="11">
                  <c:v>41.207713510512754</c:v>
                </c:pt>
                <c:pt idx="12">
                  <c:v>44.719095744941626</c:v>
                </c:pt>
                <c:pt idx="13">
                  <c:v>43.404589673279865</c:v>
                </c:pt>
                <c:pt idx="14">
                  <c:v>42.497463638991448</c:v>
                </c:pt>
                <c:pt idx="15">
                  <c:v>66.332887147110071</c:v>
                </c:pt>
                <c:pt idx="16">
                  <c:v>50.092790685126609</c:v>
                </c:pt>
                <c:pt idx="17">
                  <c:v>39.501588049773687</c:v>
                </c:pt>
                <c:pt idx="18">
                  <c:v>40.254757856249086</c:v>
                </c:pt>
                <c:pt idx="19">
                  <c:v>42.417818877692412</c:v>
                </c:pt>
                <c:pt idx="20">
                  <c:v>38.056493310093543</c:v>
                </c:pt>
                <c:pt idx="21">
                  <c:v>38.965280260150635</c:v>
                </c:pt>
                <c:pt idx="22">
                  <c:v>41.527385357950408</c:v>
                </c:pt>
                <c:pt idx="23">
                  <c:v>39.893085019515496</c:v>
                </c:pt>
                <c:pt idx="24">
                  <c:v>36.352218146092696</c:v>
                </c:pt>
                <c:pt idx="25">
                  <c:v>33.862201816960791</c:v>
                </c:pt>
                <c:pt idx="26">
                  <c:v>30.748858724787709</c:v>
                </c:pt>
                <c:pt idx="27">
                  <c:v>29.669820277749754</c:v>
                </c:pt>
                <c:pt idx="28">
                  <c:v>27.337343203795626</c:v>
                </c:pt>
                <c:pt idx="29">
                  <c:v>27.09830411104231</c:v>
                </c:pt>
                <c:pt idx="30">
                  <c:v>30.111994747566019</c:v>
                </c:pt>
                <c:pt idx="31">
                  <c:v>29.404382722077646</c:v>
                </c:pt>
                <c:pt idx="32">
                  <c:v>29.686279824019291</c:v>
                </c:pt>
                <c:pt idx="33">
                  <c:v>27.820532917574297</c:v>
                </c:pt>
                <c:pt idx="34">
                  <c:v>28.14543053308951</c:v>
                </c:pt>
                <c:pt idx="35">
                  <c:v>30.345070148880609</c:v>
                </c:pt>
                <c:pt idx="36">
                  <c:v>34.186742336563327</c:v>
                </c:pt>
                <c:pt idx="37">
                  <c:v>36.015930907162264</c:v>
                </c:pt>
                <c:pt idx="38">
                  <c:v>37.560591156252201</c:v>
                </c:pt>
                <c:pt idx="39">
                  <c:v>44.594687077423053</c:v>
                </c:pt>
                <c:pt idx="40">
                  <c:v>48.117961101966777</c:v>
                </c:pt>
                <c:pt idx="41">
                  <c:v>41.90176277358222</c:v>
                </c:pt>
                <c:pt idx="42">
                  <c:v>38.904556118995096</c:v>
                </c:pt>
                <c:pt idx="43">
                  <c:v>42.477929273892165</c:v>
                </c:pt>
                <c:pt idx="44">
                  <c:v>35.795075457435573</c:v>
                </c:pt>
                <c:pt idx="45">
                  <c:v>31.842556843263718</c:v>
                </c:pt>
                <c:pt idx="46">
                  <c:v>32.983084004979922</c:v>
                </c:pt>
                <c:pt idx="47">
                  <c:v>29.963101253407881</c:v>
                </c:pt>
                <c:pt idx="48">
                  <c:v>24.675474127303207</c:v>
                </c:pt>
                <c:pt idx="49">
                  <c:v>30.974203082788335</c:v>
                </c:pt>
                <c:pt idx="50">
                  <c:v>36.87338335289467</c:v>
                </c:pt>
                <c:pt idx="51">
                  <c:v>42.705822630319567</c:v>
                </c:pt>
                <c:pt idx="52">
                  <c:v>47.493747985317917</c:v>
                </c:pt>
                <c:pt idx="53">
                  <c:v>48.141941132887474</c:v>
                </c:pt>
                <c:pt idx="54">
                  <c:v>53.470619790939281</c:v>
                </c:pt>
                <c:pt idx="55">
                  <c:v>58.872384395525188</c:v>
                </c:pt>
                <c:pt idx="56">
                  <c:v>51.769753640013981</c:v>
                </c:pt>
                <c:pt idx="57">
                  <c:v>56.117881579778135</c:v>
                </c:pt>
                <c:pt idx="58">
                  <c:v>56.262133423596303</c:v>
                </c:pt>
                <c:pt idx="59">
                  <c:v>48.773919390777621</c:v>
                </c:pt>
                <c:pt idx="60">
                  <c:v>46.514205019527502</c:v>
                </c:pt>
                <c:pt idx="61">
                  <c:v>56.651493156293803</c:v>
                </c:pt>
                <c:pt idx="62">
                  <c:v>55.873357293513131</c:v>
                </c:pt>
                <c:pt idx="63">
                  <c:v>59.759159579469163</c:v>
                </c:pt>
                <c:pt idx="64">
                  <c:v>64.417325294330041</c:v>
                </c:pt>
                <c:pt idx="65">
                  <c:v>59.144760496327187</c:v>
                </c:pt>
                <c:pt idx="66">
                  <c:v>59.433039157851198</c:v>
                </c:pt>
                <c:pt idx="67">
                  <c:v>57.229269903384626</c:v>
                </c:pt>
                <c:pt idx="68">
                  <c:v>58.392342052863093</c:v>
                </c:pt>
                <c:pt idx="69">
                  <c:v>65.335964740043821</c:v>
                </c:pt>
                <c:pt idx="70">
                  <c:v>71.44546179625074</c:v>
                </c:pt>
                <c:pt idx="71">
                  <c:v>70.876844665453788</c:v>
                </c:pt>
                <c:pt idx="72">
                  <c:v>71.536833383391524</c:v>
                </c:pt>
                <c:pt idx="73">
                  <c:v>88.101499214431286</c:v>
                </c:pt>
                <c:pt idx="74">
                  <c:v>101.22022232081025</c:v>
                </c:pt>
                <c:pt idx="75">
                  <c:v>105.45984380028546</c:v>
                </c:pt>
                <c:pt idx="76">
                  <c:v>108.91854564871039</c:v>
                </c:pt>
                <c:pt idx="77">
                  <c:v>115.64098770355947</c:v>
                </c:pt>
                <c:pt idx="78">
                  <c:v>125.35107656575254</c:v>
                </c:pt>
                <c:pt idx="79">
                  <c:v>109.32094617721195</c:v>
                </c:pt>
                <c:pt idx="80">
                  <c:v>105.33135628391473</c:v>
                </c:pt>
                <c:pt idx="81">
                  <c:v>117.43902029181459</c:v>
                </c:pt>
                <c:pt idx="82">
                  <c:v>123.90168750549033</c:v>
                </c:pt>
                <c:pt idx="83">
                  <c:v>139.78443013730893</c:v>
                </c:pt>
                <c:pt idx="84">
                  <c:v>142.96413087231079</c:v>
                </c:pt>
                <c:pt idx="85">
                  <c:v>164.04661874124977</c:v>
                </c:pt>
                <c:pt idx="86">
                  <c:v>187.02429917350028</c:v>
                </c:pt>
                <c:pt idx="87">
                  <c:v>105.99251339399383</c:v>
                </c:pt>
                <c:pt idx="88">
                  <c:v>65.174947820665551</c:v>
                </c:pt>
                <c:pt idx="89">
                  <c:v>81.8688632745842</c:v>
                </c:pt>
                <c:pt idx="90">
                  <c:v>104.15450511080341</c:v>
                </c:pt>
                <c:pt idx="91">
                  <c:v>106.69576807122769</c:v>
                </c:pt>
                <c:pt idx="92">
                  <c:v>110.32648161820991</c:v>
                </c:pt>
                <c:pt idx="93">
                  <c:v>115.68461756623442</c:v>
                </c:pt>
                <c:pt idx="94">
                  <c:v>102.19898773633504</c:v>
                </c:pt>
                <c:pt idx="95">
                  <c:v>106.58866506833245</c:v>
                </c:pt>
                <c:pt idx="96">
                  <c:v>123.1053612421927</c:v>
                </c:pt>
                <c:pt idx="97">
                  <c:v>142.02497490773797</c:v>
                </c:pt>
                <c:pt idx="98">
                  <c:v>132.16892820756956</c:v>
                </c:pt>
                <c:pt idx="99">
                  <c:v>132.30672826915011</c:v>
                </c:pt>
                <c:pt idx="100">
                  <c:v>141.72763573455782</c:v>
                </c:pt>
                <c:pt idx="101">
                  <c:v>147.79170901496354</c:v>
                </c:pt>
                <c:pt idx="102">
                  <c:v>129.09637572895784</c:v>
                </c:pt>
                <c:pt idx="103">
                  <c:v>142.26271181328136</c:v>
                </c:pt>
                <c:pt idx="104">
                  <c:v>156.92049550142087</c:v>
                </c:pt>
                <c:pt idx="105">
                  <c:v>154.35396670443819</c:v>
                </c:pt>
                <c:pt idx="106">
                  <c:v>157.12505386897524</c:v>
                </c:pt>
                <c:pt idx="107">
                  <c:v>164.80291244782248</c:v>
                </c:pt>
                <c:pt idx="108">
                  <c:v>164.55974936717124</c:v>
                </c:pt>
                <c:pt idx="109">
                  <c:v>161.23486459688652</c:v>
                </c:pt>
                <c:pt idx="110">
                  <c:v>163.61467771853125</c:v>
                </c:pt>
                <c:pt idx="111">
                  <c:v>148.08696883924441</c:v>
                </c:pt>
                <c:pt idx="112">
                  <c:v>98.096779848781537</c:v>
                </c:pt>
                <c:pt idx="113">
                  <c:v>110.39994751244451</c:v>
                </c:pt>
                <c:pt idx="114">
                  <c:v>105.4126677934283</c:v>
                </c:pt>
                <c:pt idx="115">
                  <c:v>86.090604845345709</c:v>
                </c:pt>
                <c:pt idx="116">
                  <c:v>59.233200064312719</c:v>
                </c:pt>
                <c:pt idx="117">
                  <c:v>73.49605510629344</c:v>
                </c:pt>
                <c:pt idx="118">
                  <c:v>77.99090683327762</c:v>
                </c:pt>
                <c:pt idx="119">
                  <c:v>83.503335323156719</c:v>
                </c:pt>
                <c:pt idx="120">
                  <c:v>99.203348999331936</c:v>
                </c:pt>
                <c:pt idx="121">
                  <c:v>92.472401528083651</c:v>
                </c:pt>
                <c:pt idx="122">
                  <c:v>86.545548659028668</c:v>
                </c:pt>
                <c:pt idx="123">
                  <c:v>103.05702185617763</c:v>
                </c:pt>
                <c:pt idx="124">
                  <c:v>111.30418713829886</c:v>
                </c:pt>
                <c:pt idx="125">
                  <c:v>118.38250679332249</c:v>
                </c:pt>
                <c:pt idx="126">
                  <c:v>127.44801947294057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5-409C-8A26-C0490F64D079}"/>
            </c:ext>
          </c:extLst>
        </c:ser>
        <c:ser>
          <c:idx val="1"/>
          <c:order val="1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'Supply Shock'!$J$2:$J$128</c:f>
              <c:numCache>
                <c:formatCode>General</c:formatCode>
                <c:ptCount val="127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'Supply Shock'!$Q$2:$Q$128</c:f>
              <c:numCache>
                <c:formatCode>General</c:formatCode>
                <c:ptCount val="127"/>
                <c:pt idx="0">
                  <c:v>42.994671160132306</c:v>
                </c:pt>
                <c:pt idx="1">
                  <c:v>43.511974287727597</c:v>
                </c:pt>
                <c:pt idx="2">
                  <c:v>44.957210288498558</c:v>
                </c:pt>
                <c:pt idx="3">
                  <c:v>42.773026861113699</c:v>
                </c:pt>
                <c:pt idx="4">
                  <c:v>38.839345582712859</c:v>
                </c:pt>
                <c:pt idx="5">
                  <c:v>34.659094454381176</c:v>
                </c:pt>
                <c:pt idx="6">
                  <c:v>33.418200850685075</c:v>
                </c:pt>
                <c:pt idx="7">
                  <c:v>27.676434755634396</c:v>
                </c:pt>
                <c:pt idx="8">
                  <c:v>31.890946003305601</c:v>
                </c:pt>
                <c:pt idx="9">
                  <c:v>38.363095341737306</c:v>
                </c:pt>
                <c:pt idx="10">
                  <c:v>39.39260285502403</c:v>
                </c:pt>
                <c:pt idx="11">
                  <c:v>39.699362828582295</c:v>
                </c:pt>
                <c:pt idx="12">
                  <c:v>43.101626580249182</c:v>
                </c:pt>
                <c:pt idx="13">
                  <c:v>41.694555190225223</c:v>
                </c:pt>
                <c:pt idx="14">
                  <c:v>40.801529129722169</c:v>
                </c:pt>
                <c:pt idx="15">
                  <c:v>63.617791921607356</c:v>
                </c:pt>
                <c:pt idx="16">
                  <c:v>47.590776520028214</c:v>
                </c:pt>
                <c:pt idx="17">
                  <c:v>37.020574385396408</c:v>
                </c:pt>
                <c:pt idx="18">
                  <c:v>37.433866287454151</c:v>
                </c:pt>
                <c:pt idx="19">
                  <c:v>38.965465635367906</c:v>
                </c:pt>
                <c:pt idx="20">
                  <c:v>34.782217956633673</c:v>
                </c:pt>
                <c:pt idx="21">
                  <c:v>35.280622652591404</c:v>
                </c:pt>
                <c:pt idx="22">
                  <c:v>37.656028232899438</c:v>
                </c:pt>
                <c:pt idx="23">
                  <c:v>35.825327858421467</c:v>
                </c:pt>
                <c:pt idx="24">
                  <c:v>32.423713918826117</c:v>
                </c:pt>
                <c:pt idx="25">
                  <c:v>30.002680084095303</c:v>
                </c:pt>
                <c:pt idx="26">
                  <c:v>26.936648825698477</c:v>
                </c:pt>
                <c:pt idx="27">
                  <c:v>25.712932225635139</c:v>
                </c:pt>
                <c:pt idx="28">
                  <c:v>23.657845039252386</c:v>
                </c:pt>
                <c:pt idx="29">
                  <c:v>23.221539902702339</c:v>
                </c:pt>
                <c:pt idx="30">
                  <c:v>25.922636332470002</c:v>
                </c:pt>
                <c:pt idx="31">
                  <c:v>25.218148742822013</c:v>
                </c:pt>
                <c:pt idx="32">
                  <c:v>25.652265751890635</c:v>
                </c:pt>
                <c:pt idx="33">
                  <c:v>23.808425321367448</c:v>
                </c:pt>
                <c:pt idx="34">
                  <c:v>24.111266132026923</c:v>
                </c:pt>
                <c:pt idx="35">
                  <c:v>25.998847177115731</c:v>
                </c:pt>
                <c:pt idx="36">
                  <c:v>29.400932115653799</c:v>
                </c:pt>
                <c:pt idx="37">
                  <c:v>30.853477974346653</c:v>
                </c:pt>
                <c:pt idx="38">
                  <c:v>32.181559028771133</c:v>
                </c:pt>
                <c:pt idx="39">
                  <c:v>38.353956645565418</c:v>
                </c:pt>
                <c:pt idx="40">
                  <c:v>41.75677486738963</c:v>
                </c:pt>
                <c:pt idx="41">
                  <c:v>35.816084501909366</c:v>
                </c:pt>
                <c:pt idx="42">
                  <c:v>33.133113661954482</c:v>
                </c:pt>
                <c:pt idx="43">
                  <c:v>36.037216114709324</c:v>
                </c:pt>
                <c:pt idx="44">
                  <c:v>30.137825147600573</c:v>
                </c:pt>
                <c:pt idx="45">
                  <c:v>26.663659554942896</c:v>
                </c:pt>
                <c:pt idx="46">
                  <c:v>27.721800013160031</c:v>
                </c:pt>
                <c:pt idx="47">
                  <c:v>24.651379338379808</c:v>
                </c:pt>
                <c:pt idx="48">
                  <c:v>20.237316953090073</c:v>
                </c:pt>
                <c:pt idx="49">
                  <c:v>25.517103086360702</c:v>
                </c:pt>
                <c:pt idx="50">
                  <c:v>30.635821667281729</c:v>
                </c:pt>
                <c:pt idx="51">
                  <c:v>35.48424434263768</c:v>
                </c:pt>
                <c:pt idx="52">
                  <c:v>39.977797215640173</c:v>
                </c:pt>
                <c:pt idx="53">
                  <c:v>40.466639662484369</c:v>
                </c:pt>
                <c:pt idx="54">
                  <c:v>45.13049512681706</c:v>
                </c:pt>
                <c:pt idx="55">
                  <c:v>49.607942958057343</c:v>
                </c:pt>
                <c:pt idx="56">
                  <c:v>43.490444844837469</c:v>
                </c:pt>
                <c:pt idx="57">
                  <c:v>47.328111469707956</c:v>
                </c:pt>
                <c:pt idx="58">
                  <c:v>47.241862463588859</c:v>
                </c:pt>
                <c:pt idx="59">
                  <c:v>40.453119979651618</c:v>
                </c:pt>
                <c:pt idx="60">
                  <c:v>38.524636214249483</c:v>
                </c:pt>
                <c:pt idx="61">
                  <c:v>47.335752417582498</c:v>
                </c:pt>
                <c:pt idx="62">
                  <c:v>46.58823698797552</c:v>
                </c:pt>
                <c:pt idx="63">
                  <c:v>49.971159439589712</c:v>
                </c:pt>
                <c:pt idx="64">
                  <c:v>54.267957434344844</c:v>
                </c:pt>
                <c:pt idx="65">
                  <c:v>49.574683660355667</c:v>
                </c:pt>
                <c:pt idx="66">
                  <c:v>50.001613348815702</c:v>
                </c:pt>
                <c:pt idx="67">
                  <c:v>48.140335033192045</c:v>
                </c:pt>
                <c:pt idx="68">
                  <c:v>49.642499612571214</c:v>
                </c:pt>
                <c:pt idx="69">
                  <c:v>56.334483702608658</c:v>
                </c:pt>
                <c:pt idx="70">
                  <c:v>62.283687017330827</c:v>
                </c:pt>
                <c:pt idx="71">
                  <c:v>61.719467709011461</c:v>
                </c:pt>
                <c:pt idx="72">
                  <c:v>62.701705801145529</c:v>
                </c:pt>
                <c:pt idx="73">
                  <c:v>78.867897237537065</c:v>
                </c:pt>
                <c:pt idx="74">
                  <c:v>92.193115838731231</c:v>
                </c:pt>
                <c:pt idx="75">
                  <c:v>97.472797359552729</c:v>
                </c:pt>
                <c:pt idx="76">
                  <c:v>101.60133597902932</c:v>
                </c:pt>
                <c:pt idx="77">
                  <c:v>109.3266697622395</c:v>
                </c:pt>
                <c:pt idx="78">
                  <c:v>120.71026906624923</c:v>
                </c:pt>
                <c:pt idx="79">
                  <c:v>104.58176739331762</c:v>
                </c:pt>
                <c:pt idx="80">
                  <c:v>101.08992698593948</c:v>
                </c:pt>
                <c:pt idx="81">
                  <c:v>115.15447390206215</c:v>
                </c:pt>
                <c:pt idx="82">
                  <c:v>122.78648972939165</c:v>
                </c:pt>
                <c:pt idx="83">
                  <c:v>140.44223624286332</c:v>
                </c:pt>
                <c:pt idx="84">
                  <c:v>145.19392348604904</c:v>
                </c:pt>
                <c:pt idx="85">
                  <c:v>174.31343120507762</c:v>
                </c:pt>
                <c:pt idx="86">
                  <c:v>208.34875998044396</c:v>
                </c:pt>
                <c:pt idx="87">
                  <c:v>106.94613391592587</c:v>
                </c:pt>
                <c:pt idx="88">
                  <c:v>61.507991968398521</c:v>
                </c:pt>
                <c:pt idx="89">
                  <c:v>77.422900480055318</c:v>
                </c:pt>
                <c:pt idx="90">
                  <c:v>99.883703804429331</c:v>
                </c:pt>
                <c:pt idx="91">
                  <c:v>102.50378372141461</c:v>
                </c:pt>
                <c:pt idx="92">
                  <c:v>107.46010119384236</c:v>
                </c:pt>
                <c:pt idx="93">
                  <c:v>114.40423498668591</c:v>
                </c:pt>
                <c:pt idx="94">
                  <c:v>100.29398020335796</c:v>
                </c:pt>
                <c:pt idx="95">
                  <c:v>104.9222526858709</c:v>
                </c:pt>
                <c:pt idx="96">
                  <c:v>123.89656437496691</c:v>
                </c:pt>
                <c:pt idx="97">
                  <c:v>147.59125055839394</c:v>
                </c:pt>
                <c:pt idx="98">
                  <c:v>137.01682978114522</c:v>
                </c:pt>
                <c:pt idx="99">
                  <c:v>135.3255333403533</c:v>
                </c:pt>
                <c:pt idx="100">
                  <c:v>145.5985688637933</c:v>
                </c:pt>
                <c:pt idx="101">
                  <c:v>153.17491241126655</c:v>
                </c:pt>
                <c:pt idx="102">
                  <c:v>131.49675733147387</c:v>
                </c:pt>
                <c:pt idx="103">
                  <c:v>145.72482565750741</c:v>
                </c:pt>
                <c:pt idx="104">
                  <c:v>166.03906184945734</c:v>
                </c:pt>
                <c:pt idx="105">
                  <c:v>165.62586269418986</c:v>
                </c:pt>
                <c:pt idx="106">
                  <c:v>169.23795396552947</c:v>
                </c:pt>
                <c:pt idx="107">
                  <c:v>178.71904200465204</c:v>
                </c:pt>
                <c:pt idx="108">
                  <c:v>179.55381391659276</c:v>
                </c:pt>
                <c:pt idx="109">
                  <c:v>172.00764943327886</c:v>
                </c:pt>
                <c:pt idx="110">
                  <c:v>175.42981041889269</c:v>
                </c:pt>
                <c:pt idx="111">
                  <c:v>157.49963841582246</c:v>
                </c:pt>
                <c:pt idx="112">
                  <c:v>99.714073113434623</c:v>
                </c:pt>
                <c:pt idx="113">
                  <c:v>111.68126764741149</c:v>
                </c:pt>
                <c:pt idx="114">
                  <c:v>104.98967923094671</c:v>
                </c:pt>
                <c:pt idx="115">
                  <c:v>83.614980008207169</c:v>
                </c:pt>
                <c:pt idx="116">
                  <c:v>55.302973562971992</c:v>
                </c:pt>
                <c:pt idx="117">
                  <c:v>67.828634345792111</c:v>
                </c:pt>
                <c:pt idx="118">
                  <c:v>71.67647250011855</c:v>
                </c:pt>
                <c:pt idx="119">
                  <c:v>78.13975292933489</c:v>
                </c:pt>
                <c:pt idx="120">
                  <c:v>95.92547928137077</c:v>
                </c:pt>
                <c:pt idx="121">
                  <c:v>89.376633235085748</c:v>
                </c:pt>
                <c:pt idx="122">
                  <c:v>83.44957871773822</c:v>
                </c:pt>
                <c:pt idx="123">
                  <c:v>101.27729496866198</c:v>
                </c:pt>
                <c:pt idx="124">
                  <c:v>110.16416667087569</c:v>
                </c:pt>
                <c:pt idx="125">
                  <c:v>118.75921394316936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55-409C-8A26-C0490F64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573376"/>
        <c:axId val="399574912"/>
      </c:lineChart>
      <c:catAx>
        <c:axId val="39957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399574912"/>
        <c:crosses val="autoZero"/>
        <c:auto val="1"/>
        <c:lblAlgn val="ctr"/>
        <c:lblOffset val="100"/>
        <c:tickLblSkip val="8"/>
        <c:noMultiLvlLbl val="0"/>
      </c:catAx>
      <c:valAx>
        <c:axId val="39957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399573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05924132012234E-2"/>
          <c:y val="2.3190986855914638E-2"/>
          <c:w val="0.89944335080427296"/>
          <c:h val="0.90156369893099297"/>
        </c:manualLayout>
      </c:layou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'Supply Shock'!$J$2:$J$128</c:f>
              <c:numCache>
                <c:formatCode>General</c:formatCode>
                <c:ptCount val="127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'Supply Shock'!$AD$2:$AD$128</c:f>
              <c:numCache>
                <c:formatCode>General</c:formatCode>
                <c:ptCount val="127"/>
                <c:pt idx="0">
                  <c:v>74.116893623152947</c:v>
                </c:pt>
                <c:pt idx="1">
                  <c:v>77.98393516735868</c:v>
                </c:pt>
                <c:pt idx="2">
                  <c:v>84.1698602127355</c:v>
                </c:pt>
                <c:pt idx="3">
                  <c:v>78.353101823838969</c:v>
                </c:pt>
                <c:pt idx="4">
                  <c:v>68.195263679987079</c:v>
                </c:pt>
                <c:pt idx="5">
                  <c:v>69.450674678230968</c:v>
                </c:pt>
                <c:pt idx="6">
                  <c:v>60.487822149062673</c:v>
                </c:pt>
                <c:pt idx="7">
                  <c:v>55.214950894205366</c:v>
                </c:pt>
                <c:pt idx="8">
                  <c:v>68.539094528606967</c:v>
                </c:pt>
                <c:pt idx="9">
                  <c:v>77.850840779307944</c:v>
                </c:pt>
                <c:pt idx="10">
                  <c:v>74.172492654062239</c:v>
                </c:pt>
                <c:pt idx="11">
                  <c:v>76.015070111381817</c:v>
                </c:pt>
                <c:pt idx="12">
                  <c:v>81.340810127023587</c:v>
                </c:pt>
                <c:pt idx="13">
                  <c:v>65.865534732794544</c:v>
                </c:pt>
                <c:pt idx="14">
                  <c:v>89.524971234132948</c:v>
                </c:pt>
                <c:pt idx="15">
                  <c:v>123.17215375771298</c:v>
                </c:pt>
                <c:pt idx="16">
                  <c:v>85.382062478600929</c:v>
                </c:pt>
                <c:pt idx="17">
                  <c:v>70.423681671466511</c:v>
                </c:pt>
                <c:pt idx="18">
                  <c:v>73.47797702470973</c:v>
                </c:pt>
                <c:pt idx="19">
                  <c:v>75.203356214849435</c:v>
                </c:pt>
                <c:pt idx="20">
                  <c:v>62.943965756751552</c:v>
                </c:pt>
                <c:pt idx="21">
                  <c:v>72.089003105286977</c:v>
                </c:pt>
                <c:pt idx="22">
                  <c:v>74.144181283426292</c:v>
                </c:pt>
                <c:pt idx="23">
                  <c:v>69.736118129052883</c:v>
                </c:pt>
                <c:pt idx="24">
                  <c:v>65.575568208497828</c:v>
                </c:pt>
                <c:pt idx="25">
                  <c:v>66.093306427221989</c:v>
                </c:pt>
                <c:pt idx="26">
                  <c:v>56.591534195777804</c:v>
                </c:pt>
                <c:pt idx="27">
                  <c:v>53.04046558321695</c:v>
                </c:pt>
                <c:pt idx="28">
                  <c:v>45.049564857638266</c:v>
                </c:pt>
                <c:pt idx="29">
                  <c:v>55.51650313506245</c:v>
                </c:pt>
                <c:pt idx="30">
                  <c:v>60.725347326061637</c:v>
                </c:pt>
                <c:pt idx="31">
                  <c:v>55.295618954687136</c:v>
                </c:pt>
                <c:pt idx="32">
                  <c:v>56.68304005634824</c:v>
                </c:pt>
                <c:pt idx="33">
                  <c:v>61.89658755013761</c:v>
                </c:pt>
                <c:pt idx="34">
                  <c:v>55.705743765680907</c:v>
                </c:pt>
                <c:pt idx="35">
                  <c:v>55.704848290517987</c:v>
                </c:pt>
                <c:pt idx="36">
                  <c:v>61.755010411959717</c:v>
                </c:pt>
                <c:pt idx="37">
                  <c:v>68.226682709003285</c:v>
                </c:pt>
                <c:pt idx="38">
                  <c:v>69.513945875951066</c:v>
                </c:pt>
                <c:pt idx="39">
                  <c:v>77.384476511953693</c:v>
                </c:pt>
                <c:pt idx="40">
                  <c:v>70.7712442981083</c:v>
                </c:pt>
                <c:pt idx="41">
                  <c:v>60.955775971493843</c:v>
                </c:pt>
                <c:pt idx="42">
                  <c:v>58.968235298635854</c:v>
                </c:pt>
                <c:pt idx="43">
                  <c:v>59.262241567790646</c:v>
                </c:pt>
                <c:pt idx="44">
                  <c:v>44.050702112925094</c:v>
                </c:pt>
                <c:pt idx="45">
                  <c:v>39.485283411536919</c:v>
                </c:pt>
                <c:pt idx="46">
                  <c:v>36.579609524862164</c:v>
                </c:pt>
                <c:pt idx="47">
                  <c:v>33.521524128435921</c:v>
                </c:pt>
                <c:pt idx="48">
                  <c:v>31.88435984845502</c:v>
                </c:pt>
                <c:pt idx="49">
                  <c:v>48.981320459070972</c:v>
                </c:pt>
                <c:pt idx="50">
                  <c:v>62.199730716637248</c:v>
                </c:pt>
                <c:pt idx="51">
                  <c:v>69.671359539561038</c:v>
                </c:pt>
                <c:pt idx="52">
                  <c:v>84.528650197389496</c:v>
                </c:pt>
                <c:pt idx="53">
                  <c:v>82.7907594966087</c:v>
                </c:pt>
                <c:pt idx="54">
                  <c:v>92.963225579638816</c:v>
                </c:pt>
                <c:pt idx="55">
                  <c:v>92.714122639670634</c:v>
                </c:pt>
                <c:pt idx="56">
                  <c:v>78.002112903454162</c:v>
                </c:pt>
                <c:pt idx="57">
                  <c:v>77.485749869188552</c:v>
                </c:pt>
                <c:pt idx="58">
                  <c:v>73.603884628367737</c:v>
                </c:pt>
                <c:pt idx="59">
                  <c:v>51.588700194447753</c:v>
                </c:pt>
                <c:pt idx="60">
                  <c:v>55.970186911972405</c:v>
                </c:pt>
                <c:pt idx="61">
                  <c:v>70.520280443679908</c:v>
                </c:pt>
                <c:pt idx="62">
                  <c:v>72.612189525654429</c:v>
                </c:pt>
                <c:pt idx="63">
                  <c:v>71.735352805085768</c:v>
                </c:pt>
                <c:pt idx="64">
                  <c:v>90.838029562769378</c:v>
                </c:pt>
                <c:pt idx="65">
                  <c:v>76.154797351951601</c:v>
                </c:pt>
                <c:pt idx="66">
                  <c:v>78.607621770738263</c:v>
                </c:pt>
                <c:pt idx="67">
                  <c:v>79.536135273843044</c:v>
                </c:pt>
                <c:pt idx="68">
                  <c:v>89.234017841886313</c:v>
                </c:pt>
                <c:pt idx="69">
                  <c:v>97.023066469771038</c:v>
                </c:pt>
                <c:pt idx="70">
                  <c:v>108.76463630755352</c:v>
                </c:pt>
                <c:pt idx="71">
                  <c:v>117.52965928078875</c:v>
                </c:pt>
                <c:pt idx="72">
                  <c:v>121.29154624647362</c:v>
                </c:pt>
                <c:pt idx="73">
                  <c:v>130.30087687023834</c:v>
                </c:pt>
                <c:pt idx="74">
                  <c:v>155.13325479055683</c:v>
                </c:pt>
                <c:pt idx="75">
                  <c:v>148.33842195434838</c:v>
                </c:pt>
                <c:pt idx="76">
                  <c:v>151.13266204469355</c:v>
                </c:pt>
                <c:pt idx="77">
                  <c:v>169.92932187247345</c:v>
                </c:pt>
                <c:pt idx="78">
                  <c:v>170.68628334248967</c:v>
                </c:pt>
                <c:pt idx="79">
                  <c:v>140.36559050842831</c:v>
                </c:pt>
                <c:pt idx="80">
                  <c:v>135.26761409957217</c:v>
                </c:pt>
                <c:pt idx="81">
                  <c:v>150.41763471013911</c:v>
                </c:pt>
                <c:pt idx="82">
                  <c:v>178.20270289110158</c:v>
                </c:pt>
                <c:pt idx="83">
                  <c:v>209.20283607261902</c:v>
                </c:pt>
                <c:pt idx="84">
                  <c:v>232.90522431289327</c:v>
                </c:pt>
                <c:pt idx="85">
                  <c:v>296.06840201255295</c:v>
                </c:pt>
                <c:pt idx="86">
                  <c:v>284.13371164060743</c:v>
                </c:pt>
                <c:pt idx="87">
                  <c:v>133.8336654828324</c:v>
                </c:pt>
                <c:pt idx="88">
                  <c:v>88.992873904325705</c:v>
                </c:pt>
                <c:pt idx="89">
                  <c:v>136.22109745299318</c:v>
                </c:pt>
                <c:pt idx="90">
                  <c:v>152.70375476688383</c:v>
                </c:pt>
                <c:pt idx="91">
                  <c:v>172.79311502672846</c:v>
                </c:pt>
                <c:pt idx="92">
                  <c:v>182.33108541067318</c:v>
                </c:pt>
                <c:pt idx="93">
                  <c:v>181.2496160742019</c:v>
                </c:pt>
                <c:pt idx="94">
                  <c:v>175.65263245233899</c:v>
                </c:pt>
                <c:pt idx="95">
                  <c:v>196.42256775013368</c:v>
                </c:pt>
                <c:pt idx="96">
                  <c:v>215.40886737155145</c:v>
                </c:pt>
                <c:pt idx="97">
                  <c:v>241.86172632487731</c:v>
                </c:pt>
                <c:pt idx="98">
                  <c:v>218.49349245647937</c:v>
                </c:pt>
                <c:pt idx="99">
                  <c:v>232.62879408905954</c:v>
                </c:pt>
                <c:pt idx="100">
                  <c:v>242.36654281905939</c:v>
                </c:pt>
                <c:pt idx="101">
                  <c:v>219.68890182367227</c:v>
                </c:pt>
                <c:pt idx="102">
                  <c:v>215.39554166483151</c:v>
                </c:pt>
                <c:pt idx="103">
                  <c:v>208.10700433293187</c:v>
                </c:pt>
                <c:pt idx="104">
                  <c:v>217.7468106571572</c:v>
                </c:pt>
                <c:pt idx="105">
                  <c:v>220.62129511331682</c:v>
                </c:pt>
                <c:pt idx="106">
                  <c:v>241.10337390852968</c:v>
                </c:pt>
                <c:pt idx="107">
                  <c:v>214.60955947837675</c:v>
                </c:pt>
                <c:pt idx="108">
                  <c:v>216.88227632642602</c:v>
                </c:pt>
                <c:pt idx="109">
                  <c:v>226.32286676335153</c:v>
                </c:pt>
                <c:pt idx="110">
                  <c:v>209.02753378435847</c:v>
                </c:pt>
                <c:pt idx="111">
                  <c:v>156.92022167805126</c:v>
                </c:pt>
                <c:pt idx="112">
                  <c:v>97.860156979198507</c:v>
                </c:pt>
                <c:pt idx="113">
                  <c:v>121.76436602933163</c:v>
                </c:pt>
                <c:pt idx="114">
                  <c:v>96.606109039695383</c:v>
                </c:pt>
                <c:pt idx="115">
                  <c:v>83.769367951774484</c:v>
                </c:pt>
                <c:pt idx="116">
                  <c:v>60.606784458312077</c:v>
                </c:pt>
                <c:pt idx="117">
                  <c:v>89.789862345572544</c:v>
                </c:pt>
                <c:pt idx="118">
                  <c:v>89.856254968982725</c:v>
                </c:pt>
                <c:pt idx="119">
                  <c:v>99.212418735992074</c:v>
                </c:pt>
                <c:pt idx="120">
                  <c:v>103.7763483929901</c:v>
                </c:pt>
                <c:pt idx="121">
                  <c:v>98.353122333863681</c:v>
                </c:pt>
                <c:pt idx="122">
                  <c:v>97.301014632644581</c:v>
                </c:pt>
                <c:pt idx="123">
                  <c:v>115.03782770754677</c:v>
                </c:pt>
                <c:pt idx="124">
                  <c:v>129.46155871083829</c:v>
                </c:pt>
                <c:pt idx="125">
                  <c:v>139.97202169217485</c:v>
                </c:pt>
                <c:pt idx="126">
                  <c:v>144.26856949538598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C-4DB1-955A-8247C092B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613952"/>
        <c:axId val="399615488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'Supply Shock'!$J$2:$J$128</c:f>
              <c:numCache>
                <c:formatCode>General</c:formatCode>
                <c:ptCount val="127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'Supply Shock'!$Q$2:$Q$128</c:f>
              <c:numCache>
                <c:formatCode>General</c:formatCode>
                <c:ptCount val="127"/>
                <c:pt idx="0">
                  <c:v>42.994671160132306</c:v>
                </c:pt>
                <c:pt idx="1">
                  <c:v>43.511974287727597</c:v>
                </c:pt>
                <c:pt idx="2">
                  <c:v>44.957210288498558</c:v>
                </c:pt>
                <c:pt idx="3">
                  <c:v>42.773026861113699</c:v>
                </c:pt>
                <c:pt idx="4">
                  <c:v>38.839345582712859</c:v>
                </c:pt>
                <c:pt idx="5">
                  <c:v>34.659094454381176</c:v>
                </c:pt>
                <c:pt idx="6">
                  <c:v>33.418200850685075</c:v>
                </c:pt>
                <c:pt idx="7">
                  <c:v>27.676434755634396</c:v>
                </c:pt>
                <c:pt idx="8">
                  <c:v>31.890946003305601</c:v>
                </c:pt>
                <c:pt idx="9">
                  <c:v>38.363095341737306</c:v>
                </c:pt>
                <c:pt idx="10">
                  <c:v>39.39260285502403</c:v>
                </c:pt>
                <c:pt idx="11">
                  <c:v>39.699362828582295</c:v>
                </c:pt>
                <c:pt idx="12">
                  <c:v>43.101626580249182</c:v>
                </c:pt>
                <c:pt idx="13">
                  <c:v>41.694555190225223</c:v>
                </c:pt>
                <c:pt idx="14">
                  <c:v>40.801529129722169</c:v>
                </c:pt>
                <c:pt idx="15">
                  <c:v>63.617791921607356</c:v>
                </c:pt>
                <c:pt idx="16">
                  <c:v>47.590776520028214</c:v>
                </c:pt>
                <c:pt idx="17">
                  <c:v>37.020574385396408</c:v>
                </c:pt>
                <c:pt idx="18">
                  <c:v>37.433866287454151</c:v>
                </c:pt>
                <c:pt idx="19">
                  <c:v>38.965465635367906</c:v>
                </c:pt>
                <c:pt idx="20">
                  <c:v>34.782217956633673</c:v>
                </c:pt>
                <c:pt idx="21">
                  <c:v>35.280622652591404</c:v>
                </c:pt>
                <c:pt idx="22">
                  <c:v>37.656028232899438</c:v>
                </c:pt>
                <c:pt idx="23">
                  <c:v>35.825327858421467</c:v>
                </c:pt>
                <c:pt idx="24">
                  <c:v>32.423713918826117</c:v>
                </c:pt>
                <c:pt idx="25">
                  <c:v>30.002680084095303</c:v>
                </c:pt>
                <c:pt idx="26">
                  <c:v>26.936648825698477</c:v>
                </c:pt>
                <c:pt idx="27">
                  <c:v>25.712932225635139</c:v>
                </c:pt>
                <c:pt idx="28">
                  <c:v>23.657845039252386</c:v>
                </c:pt>
                <c:pt idx="29">
                  <c:v>23.221539902702339</c:v>
                </c:pt>
                <c:pt idx="30">
                  <c:v>25.922636332470002</c:v>
                </c:pt>
                <c:pt idx="31">
                  <c:v>25.218148742822013</c:v>
                </c:pt>
                <c:pt idx="32">
                  <c:v>25.652265751890635</c:v>
                </c:pt>
                <c:pt idx="33">
                  <c:v>23.808425321367448</c:v>
                </c:pt>
                <c:pt idx="34">
                  <c:v>24.111266132026923</c:v>
                </c:pt>
                <c:pt idx="35">
                  <c:v>25.998847177115731</c:v>
                </c:pt>
                <c:pt idx="36">
                  <c:v>29.400932115653799</c:v>
                </c:pt>
                <c:pt idx="37">
                  <c:v>30.853477974346653</c:v>
                </c:pt>
                <c:pt idx="38">
                  <c:v>32.181559028771133</c:v>
                </c:pt>
                <c:pt idx="39">
                  <c:v>38.353956645565418</c:v>
                </c:pt>
                <c:pt idx="40">
                  <c:v>41.75677486738963</c:v>
                </c:pt>
                <c:pt idx="41">
                  <c:v>35.816084501909366</c:v>
                </c:pt>
                <c:pt idx="42">
                  <c:v>33.133113661954482</c:v>
                </c:pt>
                <c:pt idx="43">
                  <c:v>36.037216114709324</c:v>
                </c:pt>
                <c:pt idx="44">
                  <c:v>30.137825147600573</c:v>
                </c:pt>
                <c:pt idx="45">
                  <c:v>26.663659554942896</c:v>
                </c:pt>
                <c:pt idx="46">
                  <c:v>27.721800013160031</c:v>
                </c:pt>
                <c:pt idx="47">
                  <c:v>24.651379338379808</c:v>
                </c:pt>
                <c:pt idx="48">
                  <c:v>20.237316953090073</c:v>
                </c:pt>
                <c:pt idx="49">
                  <c:v>25.517103086360702</c:v>
                </c:pt>
                <c:pt idx="50">
                  <c:v>30.635821667281729</c:v>
                </c:pt>
                <c:pt idx="51">
                  <c:v>35.48424434263768</c:v>
                </c:pt>
                <c:pt idx="52">
                  <c:v>39.977797215640173</c:v>
                </c:pt>
                <c:pt idx="53">
                  <c:v>40.466639662484369</c:v>
                </c:pt>
                <c:pt idx="54">
                  <c:v>45.13049512681706</c:v>
                </c:pt>
                <c:pt idx="55">
                  <c:v>49.607942958057343</c:v>
                </c:pt>
                <c:pt idx="56">
                  <c:v>43.490444844837469</c:v>
                </c:pt>
                <c:pt idx="57">
                  <c:v>47.328111469707956</c:v>
                </c:pt>
                <c:pt idx="58">
                  <c:v>47.241862463588859</c:v>
                </c:pt>
                <c:pt idx="59">
                  <c:v>40.453119979651618</c:v>
                </c:pt>
                <c:pt idx="60">
                  <c:v>38.524636214249483</c:v>
                </c:pt>
                <c:pt idx="61">
                  <c:v>47.335752417582498</c:v>
                </c:pt>
                <c:pt idx="62">
                  <c:v>46.58823698797552</c:v>
                </c:pt>
                <c:pt idx="63">
                  <c:v>49.971159439589712</c:v>
                </c:pt>
                <c:pt idx="64">
                  <c:v>54.267957434344844</c:v>
                </c:pt>
                <c:pt idx="65">
                  <c:v>49.574683660355667</c:v>
                </c:pt>
                <c:pt idx="66">
                  <c:v>50.001613348815702</c:v>
                </c:pt>
                <c:pt idx="67">
                  <c:v>48.140335033192045</c:v>
                </c:pt>
                <c:pt idx="68">
                  <c:v>49.642499612571214</c:v>
                </c:pt>
                <c:pt idx="69">
                  <c:v>56.334483702608658</c:v>
                </c:pt>
                <c:pt idx="70">
                  <c:v>62.283687017330827</c:v>
                </c:pt>
                <c:pt idx="71">
                  <c:v>61.719467709011461</c:v>
                </c:pt>
                <c:pt idx="72">
                  <c:v>62.701705801145529</c:v>
                </c:pt>
                <c:pt idx="73">
                  <c:v>78.867897237537065</c:v>
                </c:pt>
                <c:pt idx="74">
                  <c:v>92.193115838731231</c:v>
                </c:pt>
                <c:pt idx="75">
                  <c:v>97.472797359552729</c:v>
                </c:pt>
                <c:pt idx="76">
                  <c:v>101.60133597902932</c:v>
                </c:pt>
                <c:pt idx="77">
                  <c:v>109.3266697622395</c:v>
                </c:pt>
                <c:pt idx="78">
                  <c:v>120.71026906624923</c:v>
                </c:pt>
                <c:pt idx="79">
                  <c:v>104.58176739331762</c:v>
                </c:pt>
                <c:pt idx="80">
                  <c:v>101.08992698593948</c:v>
                </c:pt>
                <c:pt idx="81">
                  <c:v>115.15447390206215</c:v>
                </c:pt>
                <c:pt idx="82">
                  <c:v>122.78648972939165</c:v>
                </c:pt>
                <c:pt idx="83">
                  <c:v>140.44223624286332</c:v>
                </c:pt>
                <c:pt idx="84">
                  <c:v>145.19392348604904</c:v>
                </c:pt>
                <c:pt idx="85">
                  <c:v>174.31343120507762</c:v>
                </c:pt>
                <c:pt idx="86">
                  <c:v>208.34875998044396</c:v>
                </c:pt>
                <c:pt idx="87">
                  <c:v>106.94613391592587</c:v>
                </c:pt>
                <c:pt idx="88">
                  <c:v>61.507991968398521</c:v>
                </c:pt>
                <c:pt idx="89">
                  <c:v>77.422900480055318</c:v>
                </c:pt>
                <c:pt idx="90">
                  <c:v>99.883703804429331</c:v>
                </c:pt>
                <c:pt idx="91">
                  <c:v>102.50378372141461</c:v>
                </c:pt>
                <c:pt idx="92">
                  <c:v>107.46010119384236</c:v>
                </c:pt>
                <c:pt idx="93">
                  <c:v>114.40423498668591</c:v>
                </c:pt>
                <c:pt idx="94">
                  <c:v>100.29398020335796</c:v>
                </c:pt>
                <c:pt idx="95">
                  <c:v>104.9222526858709</c:v>
                </c:pt>
                <c:pt idx="96">
                  <c:v>123.89656437496691</c:v>
                </c:pt>
                <c:pt idx="97">
                  <c:v>147.59125055839394</c:v>
                </c:pt>
                <c:pt idx="98">
                  <c:v>137.01682978114522</c:v>
                </c:pt>
                <c:pt idx="99">
                  <c:v>135.3255333403533</c:v>
                </c:pt>
                <c:pt idx="100">
                  <c:v>145.5985688637933</c:v>
                </c:pt>
                <c:pt idx="101">
                  <c:v>153.17491241126655</c:v>
                </c:pt>
                <c:pt idx="102">
                  <c:v>131.49675733147387</c:v>
                </c:pt>
                <c:pt idx="103">
                  <c:v>145.72482565750741</c:v>
                </c:pt>
                <c:pt idx="104">
                  <c:v>166.03906184945734</c:v>
                </c:pt>
                <c:pt idx="105">
                  <c:v>165.62586269418986</c:v>
                </c:pt>
                <c:pt idx="106">
                  <c:v>169.23795396552947</c:v>
                </c:pt>
                <c:pt idx="107">
                  <c:v>178.71904200465204</c:v>
                </c:pt>
                <c:pt idx="108">
                  <c:v>179.55381391659276</c:v>
                </c:pt>
                <c:pt idx="109">
                  <c:v>172.00764943327886</c:v>
                </c:pt>
                <c:pt idx="110">
                  <c:v>175.42981041889269</c:v>
                </c:pt>
                <c:pt idx="111">
                  <c:v>157.49963841582246</c:v>
                </c:pt>
                <c:pt idx="112">
                  <c:v>99.714073113434623</c:v>
                </c:pt>
                <c:pt idx="113">
                  <c:v>111.68126764741149</c:v>
                </c:pt>
                <c:pt idx="114">
                  <c:v>104.98967923094671</c:v>
                </c:pt>
                <c:pt idx="115">
                  <c:v>83.614980008207169</c:v>
                </c:pt>
                <c:pt idx="116">
                  <c:v>55.302973562971992</c:v>
                </c:pt>
                <c:pt idx="117">
                  <c:v>67.828634345792111</c:v>
                </c:pt>
                <c:pt idx="118">
                  <c:v>71.67647250011855</c:v>
                </c:pt>
                <c:pt idx="119">
                  <c:v>78.13975292933489</c:v>
                </c:pt>
                <c:pt idx="120">
                  <c:v>95.92547928137077</c:v>
                </c:pt>
                <c:pt idx="121">
                  <c:v>89.376633235085748</c:v>
                </c:pt>
                <c:pt idx="122">
                  <c:v>83.44957871773822</c:v>
                </c:pt>
                <c:pt idx="123">
                  <c:v>101.27729496866198</c:v>
                </c:pt>
                <c:pt idx="124">
                  <c:v>110.16416667087569</c:v>
                </c:pt>
                <c:pt idx="125">
                  <c:v>118.75921394316936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C-4DB1-955A-8247C092B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631104"/>
        <c:axId val="399617024"/>
      </c:lineChart>
      <c:catAx>
        <c:axId val="3996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399615488"/>
        <c:crosses val="autoZero"/>
        <c:auto val="1"/>
        <c:lblAlgn val="ctr"/>
        <c:lblOffset val="100"/>
        <c:tickLblSkip val="8"/>
        <c:noMultiLvlLbl val="0"/>
      </c:catAx>
      <c:valAx>
        <c:axId val="39961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399613952"/>
        <c:crosses val="autoZero"/>
        <c:crossBetween val="between"/>
      </c:valAx>
      <c:valAx>
        <c:axId val="399617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399631104"/>
        <c:crosses val="max"/>
        <c:crossBetween val="between"/>
      </c:valAx>
      <c:catAx>
        <c:axId val="39963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617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197276645919592E-2"/>
                  <c:y val="6.7939632545931758E-2"/>
                </c:manualLayout>
              </c:layout>
              <c:numFmt formatCode="#,##0.000000000000000000_);[Red]\(#,##0.000000000000000000\)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ja-JP" sz="1200" b="0" i="0" u="none" strike="noStrike" kern="1200" baseline="0">
                      <a:solidFill>
                        <a:srgbClr val="FF0000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GDP!$AA$33:$AA$97</c:f>
              <c:numCache>
                <c:formatCode>General</c:formatCode>
                <c:ptCount val="65"/>
                <c:pt idx="0">
                  <c:v>7748.2</c:v>
                </c:pt>
                <c:pt idx="1">
                  <c:v>5956.1</c:v>
                </c:pt>
                <c:pt idx="2">
                  <c:v>6698</c:v>
                </c:pt>
                <c:pt idx="3">
                  <c:v>8854.7999999999993</c:v>
                </c:pt>
                <c:pt idx="4">
                  <c:v>7160.2</c:v>
                </c:pt>
                <c:pt idx="5">
                  <c:v>5278.4</c:v>
                </c:pt>
                <c:pt idx="6">
                  <c:v>7017.8</c:v>
                </c:pt>
                <c:pt idx="7">
                  <c:v>9538.9</c:v>
                </c:pt>
                <c:pt idx="8">
                  <c:v>8749.4</c:v>
                </c:pt>
                <c:pt idx="9">
                  <c:v>6330.8</c:v>
                </c:pt>
                <c:pt idx="10">
                  <c:v>6936.7</c:v>
                </c:pt>
                <c:pt idx="11">
                  <c:v>8983.1</c:v>
                </c:pt>
                <c:pt idx="12">
                  <c:v>7421</c:v>
                </c:pt>
                <c:pt idx="13">
                  <c:v>5619.4</c:v>
                </c:pt>
                <c:pt idx="14">
                  <c:v>6685.1</c:v>
                </c:pt>
                <c:pt idx="15">
                  <c:v>8337.1</c:v>
                </c:pt>
                <c:pt idx="16">
                  <c:v>6730.5</c:v>
                </c:pt>
                <c:pt idx="17">
                  <c:v>4897.5</c:v>
                </c:pt>
                <c:pt idx="18">
                  <c:v>6239.8</c:v>
                </c:pt>
                <c:pt idx="19">
                  <c:v>9320.1</c:v>
                </c:pt>
                <c:pt idx="20">
                  <c:v>8192.7000000000007</c:v>
                </c:pt>
                <c:pt idx="21">
                  <c:v>5815</c:v>
                </c:pt>
                <c:pt idx="22">
                  <c:v>6612</c:v>
                </c:pt>
                <c:pt idx="23">
                  <c:v>8552.2000000000007</c:v>
                </c:pt>
                <c:pt idx="24">
                  <c:v>7274.3</c:v>
                </c:pt>
                <c:pt idx="25">
                  <c:v>4998.3999999999996</c:v>
                </c:pt>
                <c:pt idx="26">
                  <c:v>5887.6</c:v>
                </c:pt>
                <c:pt idx="27">
                  <c:v>7644.9</c:v>
                </c:pt>
                <c:pt idx="28">
                  <c:v>7538.7</c:v>
                </c:pt>
                <c:pt idx="29">
                  <c:v>4879.1000000000004</c:v>
                </c:pt>
                <c:pt idx="30">
                  <c:v>5808</c:v>
                </c:pt>
                <c:pt idx="31">
                  <c:v>7391.1</c:v>
                </c:pt>
                <c:pt idx="32">
                  <c:v>6911.9</c:v>
                </c:pt>
                <c:pt idx="33">
                  <c:v>4666.1000000000004</c:v>
                </c:pt>
                <c:pt idx="34">
                  <c:v>5533.8</c:v>
                </c:pt>
                <c:pt idx="35">
                  <c:v>7121.9</c:v>
                </c:pt>
                <c:pt idx="36">
                  <c:v>6477.9</c:v>
                </c:pt>
                <c:pt idx="37">
                  <c:v>4213.5</c:v>
                </c:pt>
                <c:pt idx="38">
                  <c:v>4891.2</c:v>
                </c:pt>
                <c:pt idx="39">
                  <c:v>6262.2</c:v>
                </c:pt>
                <c:pt idx="40">
                  <c:v>6478.8</c:v>
                </c:pt>
                <c:pt idx="41">
                  <c:v>3644.4</c:v>
                </c:pt>
                <c:pt idx="42">
                  <c:v>4216.8</c:v>
                </c:pt>
                <c:pt idx="43">
                  <c:v>5636.8</c:v>
                </c:pt>
                <c:pt idx="44">
                  <c:v>5262.1</c:v>
                </c:pt>
                <c:pt idx="45">
                  <c:v>3397.4</c:v>
                </c:pt>
                <c:pt idx="46">
                  <c:v>4112.2</c:v>
                </c:pt>
                <c:pt idx="47">
                  <c:v>5459.5</c:v>
                </c:pt>
                <c:pt idx="48">
                  <c:v>5188.3999999999996</c:v>
                </c:pt>
                <c:pt idx="49">
                  <c:v>3135.5</c:v>
                </c:pt>
                <c:pt idx="50">
                  <c:v>3545.2</c:v>
                </c:pt>
                <c:pt idx="51">
                  <c:v>5045.2</c:v>
                </c:pt>
                <c:pt idx="52">
                  <c:v>4795.3999999999996</c:v>
                </c:pt>
                <c:pt idx="53">
                  <c:v>2951.4</c:v>
                </c:pt>
                <c:pt idx="54">
                  <c:v>3333.5</c:v>
                </c:pt>
                <c:pt idx="55">
                  <c:v>4725.1000000000004</c:v>
                </c:pt>
                <c:pt idx="56">
                  <c:v>4269.8</c:v>
                </c:pt>
                <c:pt idx="57">
                  <c:v>2595.9</c:v>
                </c:pt>
                <c:pt idx="58">
                  <c:v>3152.1</c:v>
                </c:pt>
                <c:pt idx="59">
                  <c:v>4342.2</c:v>
                </c:pt>
                <c:pt idx="60">
                  <c:v>4140.2</c:v>
                </c:pt>
                <c:pt idx="61">
                  <c:v>3028.4</c:v>
                </c:pt>
                <c:pt idx="62">
                  <c:v>3584</c:v>
                </c:pt>
                <c:pt idx="63">
                  <c:v>5072.3</c:v>
                </c:pt>
                <c:pt idx="64">
                  <c:v>4648</c:v>
                </c:pt>
              </c:numCache>
            </c:numRef>
          </c:xVal>
          <c:yVal>
            <c:numRef>
              <c:f>GDP!$AB$33:$AB$97</c:f>
              <c:numCache>
                <c:formatCode>General</c:formatCode>
                <c:ptCount val="65"/>
                <c:pt idx="0">
                  <c:v>8511.9</c:v>
                </c:pt>
                <c:pt idx="1">
                  <c:v>6731.4</c:v>
                </c:pt>
                <c:pt idx="2">
                  <c:v>7444.3</c:v>
                </c:pt>
                <c:pt idx="3">
                  <c:v>9662.7000000000007</c:v>
                </c:pt>
                <c:pt idx="4">
                  <c:v>7919.8</c:v>
                </c:pt>
                <c:pt idx="5">
                  <c:v>6022.9</c:v>
                </c:pt>
                <c:pt idx="6">
                  <c:v>7818.4</c:v>
                </c:pt>
                <c:pt idx="7">
                  <c:v>10379</c:v>
                </c:pt>
                <c:pt idx="8">
                  <c:v>9527.2999999999993</c:v>
                </c:pt>
                <c:pt idx="9">
                  <c:v>7152</c:v>
                </c:pt>
                <c:pt idx="10">
                  <c:v>7760.5</c:v>
                </c:pt>
                <c:pt idx="11">
                  <c:v>9865.7999999999993</c:v>
                </c:pt>
                <c:pt idx="12">
                  <c:v>8266.2000000000007</c:v>
                </c:pt>
                <c:pt idx="13">
                  <c:v>6412.7</c:v>
                </c:pt>
                <c:pt idx="14">
                  <c:v>7485.5</c:v>
                </c:pt>
                <c:pt idx="15">
                  <c:v>9189.9</c:v>
                </c:pt>
                <c:pt idx="16">
                  <c:v>7565.2</c:v>
                </c:pt>
                <c:pt idx="17">
                  <c:v>5697.8</c:v>
                </c:pt>
                <c:pt idx="18">
                  <c:v>7092.5</c:v>
                </c:pt>
                <c:pt idx="19">
                  <c:v>10243</c:v>
                </c:pt>
                <c:pt idx="20">
                  <c:v>9091.5</c:v>
                </c:pt>
                <c:pt idx="21">
                  <c:v>6686.3</c:v>
                </c:pt>
                <c:pt idx="22">
                  <c:v>7524.6</c:v>
                </c:pt>
                <c:pt idx="23">
                  <c:v>9498.4</c:v>
                </c:pt>
                <c:pt idx="24">
                  <c:v>8201.4</c:v>
                </c:pt>
                <c:pt idx="25">
                  <c:v>5871.9</c:v>
                </c:pt>
                <c:pt idx="26">
                  <c:v>6763.7</c:v>
                </c:pt>
                <c:pt idx="27">
                  <c:v>8603.2999999999993</c:v>
                </c:pt>
                <c:pt idx="28">
                  <c:v>8544.5</c:v>
                </c:pt>
                <c:pt idx="29">
                  <c:v>5708.7</c:v>
                </c:pt>
                <c:pt idx="30">
                  <c:v>6658.9</c:v>
                </c:pt>
                <c:pt idx="31">
                  <c:v>8234</c:v>
                </c:pt>
                <c:pt idx="32">
                  <c:v>7903</c:v>
                </c:pt>
                <c:pt idx="33">
                  <c:v>5482.7</c:v>
                </c:pt>
                <c:pt idx="34">
                  <c:v>6374.7</c:v>
                </c:pt>
                <c:pt idx="35">
                  <c:v>7971.5</c:v>
                </c:pt>
                <c:pt idx="36">
                  <c:v>7550.3</c:v>
                </c:pt>
                <c:pt idx="37">
                  <c:v>5029.5</c:v>
                </c:pt>
                <c:pt idx="38">
                  <c:v>5705.5</c:v>
                </c:pt>
                <c:pt idx="39">
                  <c:v>7063.1</c:v>
                </c:pt>
                <c:pt idx="40">
                  <c:v>6825.8</c:v>
                </c:pt>
                <c:pt idx="41">
                  <c:v>4484.3999999999996</c:v>
                </c:pt>
                <c:pt idx="42">
                  <c:v>5038.8</c:v>
                </c:pt>
                <c:pt idx="43">
                  <c:v>6451.2</c:v>
                </c:pt>
                <c:pt idx="44">
                  <c:v>6449.3</c:v>
                </c:pt>
                <c:pt idx="45">
                  <c:v>4120.7</c:v>
                </c:pt>
                <c:pt idx="46">
                  <c:v>4827.8999999999996</c:v>
                </c:pt>
                <c:pt idx="47">
                  <c:v>6169.3</c:v>
                </c:pt>
                <c:pt idx="48">
                  <c:v>6345</c:v>
                </c:pt>
                <c:pt idx="49">
                  <c:v>3835</c:v>
                </c:pt>
                <c:pt idx="50">
                  <c:v>4250.8</c:v>
                </c:pt>
                <c:pt idx="51">
                  <c:v>5760.3</c:v>
                </c:pt>
                <c:pt idx="52">
                  <c:v>6002.3</c:v>
                </c:pt>
                <c:pt idx="53">
                  <c:v>3570.8</c:v>
                </c:pt>
                <c:pt idx="54">
                  <c:v>3965.3</c:v>
                </c:pt>
                <c:pt idx="55">
                  <c:v>5390.8</c:v>
                </c:pt>
                <c:pt idx="56">
                  <c:v>5529.3</c:v>
                </c:pt>
                <c:pt idx="57">
                  <c:v>3297</c:v>
                </c:pt>
                <c:pt idx="58">
                  <c:v>3867.9</c:v>
                </c:pt>
                <c:pt idx="59">
                  <c:v>5067.1000000000004</c:v>
                </c:pt>
                <c:pt idx="60">
                  <c:v>5401.3</c:v>
                </c:pt>
                <c:pt idx="61">
                  <c:v>3735.5</c:v>
                </c:pt>
                <c:pt idx="62">
                  <c:v>4275.8</c:v>
                </c:pt>
                <c:pt idx="63">
                  <c:v>5709.6</c:v>
                </c:pt>
                <c:pt idx="64">
                  <c:v>5826.7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59-453F-9510-21A6BF4B7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826560"/>
        <c:axId val="405836544"/>
      </c:scatterChart>
      <c:valAx>
        <c:axId val="405826560"/>
        <c:scaling>
          <c:orientation val="minMax"/>
          <c:min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5836544"/>
        <c:crosses val="autoZero"/>
        <c:crossBetween val="midCat"/>
      </c:valAx>
      <c:valAx>
        <c:axId val="405836544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582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94940976982536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Comparison_Investment_Arata!$V$1</c:f>
              <c:strCache>
                <c:ptCount val="1"/>
                <c:pt idx="0">
                  <c:v>[C] Index of Private Non-Housing Construction Investment,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Comparison_Investment_Arata!$H$2:$H$127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Comparison_Investment_Arata!$V$2:$V$127</c:f>
              <c:numCache>
                <c:formatCode>General</c:formatCode>
                <c:ptCount val="126"/>
                <c:pt idx="1">
                  <c:v>0.68633059110150274</c:v>
                </c:pt>
                <c:pt idx="2">
                  <c:v>8.0837767180185427</c:v>
                </c:pt>
                <c:pt idx="3">
                  <c:v>11.78544885665338</c:v>
                </c:pt>
                <c:pt idx="4">
                  <c:v>14.559591580531484</c:v>
                </c:pt>
                <c:pt idx="5">
                  <c:v>0.91824268681290899</c:v>
                </c:pt>
                <c:pt idx="6">
                  <c:v>22.888547634488312</c:v>
                </c:pt>
                <c:pt idx="7">
                  <c:v>18.450332937927037</c:v>
                </c:pt>
                <c:pt idx="8">
                  <c:v>24.25053853910779</c:v>
                </c:pt>
                <c:pt idx="9">
                  <c:v>6.1771474193763387</c:v>
                </c:pt>
                <c:pt idx="10">
                  <c:v>5.1251544958882844</c:v>
                </c:pt>
                <c:pt idx="11">
                  <c:v>19.159388213022098</c:v>
                </c:pt>
                <c:pt idx="12">
                  <c:v>9.2989958422400765</c:v>
                </c:pt>
                <c:pt idx="13">
                  <c:v>18.1895547108766</c:v>
                </c:pt>
                <c:pt idx="14">
                  <c:v>1.4957848105532356</c:v>
                </c:pt>
                <c:pt idx="15">
                  <c:v>14.962414085545772</c:v>
                </c:pt>
                <c:pt idx="16">
                  <c:v>5.0865085083097394</c:v>
                </c:pt>
                <c:pt idx="17">
                  <c:v>-10.625131755882332</c:v>
                </c:pt>
                <c:pt idx="18">
                  <c:v>-0.95598221751959089</c:v>
                </c:pt>
                <c:pt idx="19">
                  <c:v>1.2485124424448379</c:v>
                </c:pt>
                <c:pt idx="20">
                  <c:v>-2.5711020711422172</c:v>
                </c:pt>
                <c:pt idx="21">
                  <c:v>4.0812399009746425</c:v>
                </c:pt>
                <c:pt idx="22">
                  <c:v>-15.265192596976373</c:v>
                </c:pt>
                <c:pt idx="23">
                  <c:v>-12.296738539892683</c:v>
                </c:pt>
                <c:pt idx="24">
                  <c:v>-14.468264906305938</c:v>
                </c:pt>
                <c:pt idx="25">
                  <c:v>-18.005644862028745</c:v>
                </c:pt>
                <c:pt idx="26">
                  <c:v>-16.150694692751877</c:v>
                </c:pt>
                <c:pt idx="27">
                  <c:v>-17.769945261501441</c:v>
                </c:pt>
                <c:pt idx="28">
                  <c:v>-7.6951708798097211</c:v>
                </c:pt>
                <c:pt idx="29">
                  <c:v>-18.477856121802617</c:v>
                </c:pt>
                <c:pt idx="30">
                  <c:v>-10.83690999392023</c:v>
                </c:pt>
                <c:pt idx="31">
                  <c:v>-5.8875717329499588</c:v>
                </c:pt>
                <c:pt idx="32">
                  <c:v>-5.9650631888915839</c:v>
                </c:pt>
                <c:pt idx="33">
                  <c:v>8.2187366417234351</c:v>
                </c:pt>
                <c:pt idx="34">
                  <c:v>10.131894931548935</c:v>
                </c:pt>
                <c:pt idx="35">
                  <c:v>-7.4543723009125262</c:v>
                </c:pt>
                <c:pt idx="36">
                  <c:v>-10.836373969379853</c:v>
                </c:pt>
                <c:pt idx="37">
                  <c:v>26.578404490024443</c:v>
                </c:pt>
                <c:pt idx="38">
                  <c:v>8.1702377976344387</c:v>
                </c:pt>
                <c:pt idx="39">
                  <c:v>-1.1262535584056099</c:v>
                </c:pt>
                <c:pt idx="40">
                  <c:v>-7.6773313829105465</c:v>
                </c:pt>
                <c:pt idx="41">
                  <c:v>-8.0060428260670609</c:v>
                </c:pt>
                <c:pt idx="42">
                  <c:v>-1.0000223815016196</c:v>
                </c:pt>
                <c:pt idx="43">
                  <c:v>7.530853973623941</c:v>
                </c:pt>
                <c:pt idx="44">
                  <c:v>-7.0558994735300136</c:v>
                </c:pt>
                <c:pt idx="45">
                  <c:v>-19.740981585351449</c:v>
                </c:pt>
                <c:pt idx="46">
                  <c:v>-6.0452696861957751</c:v>
                </c:pt>
                <c:pt idx="47">
                  <c:v>-2.6319111045784105</c:v>
                </c:pt>
                <c:pt idx="48">
                  <c:v>-5.819450145673521</c:v>
                </c:pt>
                <c:pt idx="49">
                  <c:v>-19.04887347025317</c:v>
                </c:pt>
                <c:pt idx="50">
                  <c:v>-10.989381261247866</c:v>
                </c:pt>
                <c:pt idx="51">
                  <c:v>-3.4055256248899601</c:v>
                </c:pt>
                <c:pt idx="52">
                  <c:v>3.8687935626507297</c:v>
                </c:pt>
                <c:pt idx="53">
                  <c:v>7.4838378779744641</c:v>
                </c:pt>
                <c:pt idx="54">
                  <c:v>16.222976842073123</c:v>
                </c:pt>
                <c:pt idx="55">
                  <c:v>-17.044217559844878</c:v>
                </c:pt>
                <c:pt idx="56">
                  <c:v>-2.0701917136652148</c:v>
                </c:pt>
                <c:pt idx="57">
                  <c:v>-6.2620784924865109</c:v>
                </c:pt>
                <c:pt idx="58">
                  <c:v>-3.7156449425000737</c:v>
                </c:pt>
                <c:pt idx="59">
                  <c:v>-4.831705773901918</c:v>
                </c:pt>
                <c:pt idx="60">
                  <c:v>-9.3230315310615772</c:v>
                </c:pt>
                <c:pt idx="61">
                  <c:v>-19.902872996935983</c:v>
                </c:pt>
                <c:pt idx="62">
                  <c:v>-11.367053231169566</c:v>
                </c:pt>
                <c:pt idx="63">
                  <c:v>3.8286004351013814</c:v>
                </c:pt>
                <c:pt idx="64">
                  <c:v>2.9152018531039436</c:v>
                </c:pt>
                <c:pt idx="65">
                  <c:v>-9.0768226979709876</c:v>
                </c:pt>
                <c:pt idx="66">
                  <c:v>-2.8789238089402591</c:v>
                </c:pt>
                <c:pt idx="67">
                  <c:v>-10.014306301890752</c:v>
                </c:pt>
                <c:pt idx="68">
                  <c:v>-2.2752623905255898</c:v>
                </c:pt>
                <c:pt idx="69">
                  <c:v>54.544953820220378</c:v>
                </c:pt>
                <c:pt idx="70">
                  <c:v>-4.9864839919221415</c:v>
                </c:pt>
                <c:pt idx="71">
                  <c:v>1.3155998703241245</c:v>
                </c:pt>
                <c:pt idx="72">
                  <c:v>2.7459153217660237</c:v>
                </c:pt>
                <c:pt idx="73">
                  <c:v>9.3383434771894045</c:v>
                </c:pt>
                <c:pt idx="74">
                  <c:v>3.5453953350717882</c:v>
                </c:pt>
                <c:pt idx="75">
                  <c:v>9.3538687840084123</c:v>
                </c:pt>
                <c:pt idx="76">
                  <c:v>-2.055989154541249</c:v>
                </c:pt>
                <c:pt idx="77">
                  <c:v>-1.3048702766034759</c:v>
                </c:pt>
                <c:pt idx="78">
                  <c:v>0.14832246777167768</c:v>
                </c:pt>
                <c:pt idx="79">
                  <c:v>7.1207876688973437</c:v>
                </c:pt>
                <c:pt idx="80">
                  <c:v>-3.9695077057360195</c:v>
                </c:pt>
                <c:pt idx="81">
                  <c:v>-12.53596945243871</c:v>
                </c:pt>
                <c:pt idx="82">
                  <c:v>3.6157200485688934</c:v>
                </c:pt>
                <c:pt idx="83">
                  <c:v>-27.339840239224667</c:v>
                </c:pt>
                <c:pt idx="84">
                  <c:v>-5.425663559886007</c:v>
                </c:pt>
                <c:pt idx="85">
                  <c:v>10.426119221334451</c:v>
                </c:pt>
                <c:pt idx="86">
                  <c:v>4.8265205160171298</c:v>
                </c:pt>
                <c:pt idx="87">
                  <c:v>26.013057096411085</c:v>
                </c:pt>
                <c:pt idx="88">
                  <c:v>-6.6394335853126263</c:v>
                </c:pt>
                <c:pt idx="89">
                  <c:v>-13.853668250065176</c:v>
                </c:pt>
                <c:pt idx="90">
                  <c:v>-38.598131571882334</c:v>
                </c:pt>
                <c:pt idx="91">
                  <c:v>-27.743298285828878</c:v>
                </c:pt>
                <c:pt idx="92">
                  <c:v>21.325683447427245</c:v>
                </c:pt>
                <c:pt idx="93">
                  <c:v>-27.129681330019693</c:v>
                </c:pt>
                <c:pt idx="94">
                  <c:v>-8.5221989676629519</c:v>
                </c:pt>
                <c:pt idx="95">
                  <c:v>19.623322011131016</c:v>
                </c:pt>
                <c:pt idx="96">
                  <c:v>35.655896704556199</c:v>
                </c:pt>
                <c:pt idx="97">
                  <c:v>-4.9723940755787677</c:v>
                </c:pt>
                <c:pt idx="98">
                  <c:v>-3.6620439733848542</c:v>
                </c:pt>
                <c:pt idx="99">
                  <c:v>11.619116492413895</c:v>
                </c:pt>
                <c:pt idx="100">
                  <c:v>-0.2016390945446811</c:v>
                </c:pt>
                <c:pt idx="101">
                  <c:v>0.25238776281804043</c:v>
                </c:pt>
                <c:pt idx="102">
                  <c:v>-1.3161154300093791</c:v>
                </c:pt>
                <c:pt idx="103">
                  <c:v>-7.9132405961417245</c:v>
                </c:pt>
                <c:pt idx="104">
                  <c:v>19.639002485923207</c:v>
                </c:pt>
                <c:pt idx="105">
                  <c:v>22.724975256419523</c:v>
                </c:pt>
                <c:pt idx="106">
                  <c:v>8.2380835563534696</c:v>
                </c:pt>
                <c:pt idx="107">
                  <c:v>-1.276057857883961</c:v>
                </c:pt>
                <c:pt idx="108">
                  <c:v>-5.1201143316920277</c:v>
                </c:pt>
                <c:pt idx="109">
                  <c:v>10.782569634364702</c:v>
                </c:pt>
                <c:pt idx="110">
                  <c:v>5.8508527388842602</c:v>
                </c:pt>
                <c:pt idx="111">
                  <c:v>5.9835527779356967</c:v>
                </c:pt>
                <c:pt idx="112">
                  <c:v>4.6294246482958101</c:v>
                </c:pt>
                <c:pt idx="113">
                  <c:v>9.6753854887622115</c:v>
                </c:pt>
                <c:pt idx="114">
                  <c:v>2.7034725690699979E-2</c:v>
                </c:pt>
                <c:pt idx="115">
                  <c:v>2.8011693880318322</c:v>
                </c:pt>
                <c:pt idx="116">
                  <c:v>-0.91766951902790828</c:v>
                </c:pt>
                <c:pt idx="117">
                  <c:v>-2.4632669602340229</c:v>
                </c:pt>
                <c:pt idx="118">
                  <c:v>13.45981473641309</c:v>
                </c:pt>
                <c:pt idx="119">
                  <c:v>16.360087677772974</c:v>
                </c:pt>
                <c:pt idx="120">
                  <c:v>9.266064845610833</c:v>
                </c:pt>
                <c:pt idx="121">
                  <c:v>7.4804732009418506</c:v>
                </c:pt>
                <c:pt idx="122">
                  <c:v>3.6672858793669993</c:v>
                </c:pt>
                <c:pt idx="123">
                  <c:v>-0.28603473843406002</c:v>
                </c:pt>
                <c:pt idx="124">
                  <c:v>3.9417641511346746</c:v>
                </c:pt>
                <c:pt idx="125">
                  <c:v>-3.6583355724852606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0-456D-84F9-ED56ADAC31B2}"/>
            </c:ext>
          </c:extLst>
        </c:ser>
        <c:ser>
          <c:idx val="1"/>
          <c:order val="1"/>
          <c:tx>
            <c:strRef>
              <c:f>Comparison_Investment_Arata!$W$1</c:f>
              <c:strCache>
                <c:ptCount val="1"/>
                <c:pt idx="0">
                  <c:v>[D] Private Non-Residential Investment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Comparison_Investment_Arata!$H$2:$H$127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Comparison_Investment_Arata!$W$2:$W$127</c:f>
              <c:numCache>
                <c:formatCode>General</c:formatCode>
                <c:ptCount val="126"/>
                <c:pt idx="1">
                  <c:v>13.802595383934779</c:v>
                </c:pt>
                <c:pt idx="2">
                  <c:v>11.106009362249146</c:v>
                </c:pt>
                <c:pt idx="3">
                  <c:v>8.3433980544287643</c:v>
                </c:pt>
                <c:pt idx="4">
                  <c:v>21.628846490845643</c:v>
                </c:pt>
                <c:pt idx="5">
                  <c:v>21.121912109916742</c:v>
                </c:pt>
                <c:pt idx="6">
                  <c:v>28.156257027620988</c:v>
                </c:pt>
                <c:pt idx="7">
                  <c:v>13.218406081275823</c:v>
                </c:pt>
                <c:pt idx="8">
                  <c:v>19.308210961118899</c:v>
                </c:pt>
                <c:pt idx="9">
                  <c:v>-11.431783521096827</c:v>
                </c:pt>
                <c:pt idx="10">
                  <c:v>10.165855620105502</c:v>
                </c:pt>
                <c:pt idx="11">
                  <c:v>20.268337592188203</c:v>
                </c:pt>
                <c:pt idx="12">
                  <c:v>1.9100865286694413</c:v>
                </c:pt>
                <c:pt idx="13">
                  <c:v>18.714881277770502</c:v>
                </c:pt>
                <c:pt idx="14">
                  <c:v>8.1404682206503765</c:v>
                </c:pt>
                <c:pt idx="15">
                  <c:v>5.9422379038369666</c:v>
                </c:pt>
                <c:pt idx="16">
                  <c:v>15.325350392357006</c:v>
                </c:pt>
                <c:pt idx="17">
                  <c:v>-5.8811237652833581</c:v>
                </c:pt>
                <c:pt idx="18">
                  <c:v>-1.5071194203950977</c:v>
                </c:pt>
                <c:pt idx="19">
                  <c:v>-1.1980147945669151</c:v>
                </c:pt>
                <c:pt idx="20">
                  <c:v>-17.974335962037237</c:v>
                </c:pt>
                <c:pt idx="21">
                  <c:v>0.3350822084472016</c:v>
                </c:pt>
                <c:pt idx="22">
                  <c:v>-9.6388461732961339</c:v>
                </c:pt>
                <c:pt idx="23">
                  <c:v>-12.69348570796115</c:v>
                </c:pt>
                <c:pt idx="24">
                  <c:v>-3.5010919301829868</c:v>
                </c:pt>
                <c:pt idx="25">
                  <c:v>-21.650545623923957</c:v>
                </c:pt>
                <c:pt idx="26">
                  <c:v>-20.879337280714829</c:v>
                </c:pt>
                <c:pt idx="27">
                  <c:v>-18.623418304259122</c:v>
                </c:pt>
                <c:pt idx="28">
                  <c:v>12.44421631414836</c:v>
                </c:pt>
                <c:pt idx="29">
                  <c:v>-1.38944092763994</c:v>
                </c:pt>
                <c:pt idx="30">
                  <c:v>-0.64242245751631177</c:v>
                </c:pt>
                <c:pt idx="31">
                  <c:v>7.8365621903883964</c:v>
                </c:pt>
                <c:pt idx="32">
                  <c:v>11.536588430857652</c:v>
                </c:pt>
                <c:pt idx="33">
                  <c:v>16.267152373026271</c:v>
                </c:pt>
                <c:pt idx="34">
                  <c:v>6.6355284346097276</c:v>
                </c:pt>
                <c:pt idx="35">
                  <c:v>6.4148341672305875</c:v>
                </c:pt>
                <c:pt idx="36">
                  <c:v>-2.9611308723545671</c:v>
                </c:pt>
                <c:pt idx="37">
                  <c:v>13.588138188350474</c:v>
                </c:pt>
                <c:pt idx="38">
                  <c:v>7.016795984434343</c:v>
                </c:pt>
                <c:pt idx="39">
                  <c:v>-0.15509252202627888</c:v>
                </c:pt>
                <c:pt idx="40">
                  <c:v>4.9820500347365737</c:v>
                </c:pt>
                <c:pt idx="41">
                  <c:v>1.286296077885396</c:v>
                </c:pt>
                <c:pt idx="42">
                  <c:v>2.2102824106201346</c:v>
                </c:pt>
                <c:pt idx="43">
                  <c:v>9.9434953192670825</c:v>
                </c:pt>
                <c:pt idx="44">
                  <c:v>-5.7444517163911746</c:v>
                </c:pt>
                <c:pt idx="45">
                  <c:v>-3.6117805060689734</c:v>
                </c:pt>
                <c:pt idx="46">
                  <c:v>-3.1262242204111113</c:v>
                </c:pt>
                <c:pt idx="47">
                  <c:v>-11.409187359151296</c:v>
                </c:pt>
                <c:pt idx="48">
                  <c:v>-9.9338650072578467</c:v>
                </c:pt>
                <c:pt idx="49">
                  <c:v>3.0453964555731128</c:v>
                </c:pt>
                <c:pt idx="50">
                  <c:v>-2.151341313244215</c:v>
                </c:pt>
                <c:pt idx="51">
                  <c:v>5.5627790130574617</c:v>
                </c:pt>
                <c:pt idx="52">
                  <c:v>16.691034405992777</c:v>
                </c:pt>
                <c:pt idx="53">
                  <c:v>-6.4794520959855717</c:v>
                </c:pt>
                <c:pt idx="54">
                  <c:v>15.65765591145114</c:v>
                </c:pt>
                <c:pt idx="55">
                  <c:v>13.206770153218317</c:v>
                </c:pt>
                <c:pt idx="56">
                  <c:v>0.78759942065678157</c:v>
                </c:pt>
                <c:pt idx="57">
                  <c:v>-10.613249668589086</c:v>
                </c:pt>
                <c:pt idx="58">
                  <c:v>-6.9404607389480173</c:v>
                </c:pt>
                <c:pt idx="59">
                  <c:v>-15.86967320527256</c:v>
                </c:pt>
                <c:pt idx="60">
                  <c:v>-3.0440374681069193</c:v>
                </c:pt>
                <c:pt idx="61">
                  <c:v>-5.9719960725996941</c:v>
                </c:pt>
                <c:pt idx="62">
                  <c:v>6.2126904026676977</c:v>
                </c:pt>
                <c:pt idx="63">
                  <c:v>1.153363319822498</c:v>
                </c:pt>
                <c:pt idx="64">
                  <c:v>1.0064217132367936</c:v>
                </c:pt>
                <c:pt idx="65">
                  <c:v>7.2409807913201396</c:v>
                </c:pt>
                <c:pt idx="66">
                  <c:v>-6.239065179546488</c:v>
                </c:pt>
                <c:pt idx="67">
                  <c:v>19.437000649953951</c:v>
                </c:pt>
                <c:pt idx="68">
                  <c:v>-0.76223456900469388</c:v>
                </c:pt>
                <c:pt idx="69">
                  <c:v>-0.44456615165835434</c:v>
                </c:pt>
                <c:pt idx="70">
                  <c:v>4.1015532424176993</c:v>
                </c:pt>
                <c:pt idx="71">
                  <c:v>8.5476810593597907</c:v>
                </c:pt>
                <c:pt idx="72">
                  <c:v>13.43082133253044</c:v>
                </c:pt>
                <c:pt idx="73">
                  <c:v>14.68459014432295</c:v>
                </c:pt>
                <c:pt idx="74">
                  <c:v>7.8108688928225645</c:v>
                </c:pt>
                <c:pt idx="75">
                  <c:v>-6.0195194042086726</c:v>
                </c:pt>
                <c:pt idx="76">
                  <c:v>-2.6372140754991502</c:v>
                </c:pt>
                <c:pt idx="77">
                  <c:v>8.4651078791404544</c:v>
                </c:pt>
                <c:pt idx="78">
                  <c:v>0.56374811991983798</c:v>
                </c:pt>
                <c:pt idx="79">
                  <c:v>8.2237660835645876</c:v>
                </c:pt>
                <c:pt idx="80">
                  <c:v>1.3808317300991746</c:v>
                </c:pt>
                <c:pt idx="81">
                  <c:v>-4.1611648930457097</c:v>
                </c:pt>
                <c:pt idx="82">
                  <c:v>-5.4456403910879692</c:v>
                </c:pt>
                <c:pt idx="83">
                  <c:v>0.30762816135097015</c:v>
                </c:pt>
                <c:pt idx="84">
                  <c:v>3.969595495057332</c:v>
                </c:pt>
                <c:pt idx="85">
                  <c:v>-6.1565040233169448</c:v>
                </c:pt>
                <c:pt idx="86">
                  <c:v>-6.694147649364723</c:v>
                </c:pt>
                <c:pt idx="87">
                  <c:v>-14.307908054198426</c:v>
                </c:pt>
                <c:pt idx="88">
                  <c:v>-22.015079657248048</c:v>
                </c:pt>
                <c:pt idx="89">
                  <c:v>-11.798089777256038</c:v>
                </c:pt>
                <c:pt idx="90">
                  <c:v>-11.13514795802576</c:v>
                </c:pt>
                <c:pt idx="91">
                  <c:v>-3.5766921574131305</c:v>
                </c:pt>
                <c:pt idx="92">
                  <c:v>2.8931775402371684</c:v>
                </c:pt>
                <c:pt idx="93">
                  <c:v>5.5116544643950993</c:v>
                </c:pt>
                <c:pt idx="94">
                  <c:v>4.3927854541366163</c:v>
                </c:pt>
                <c:pt idx="95">
                  <c:v>-1.119165972046765</c:v>
                </c:pt>
                <c:pt idx="96">
                  <c:v>8.1429572922851801</c:v>
                </c:pt>
                <c:pt idx="97">
                  <c:v>-6.6750565894169611</c:v>
                </c:pt>
                <c:pt idx="98">
                  <c:v>10.936988770533018</c:v>
                </c:pt>
                <c:pt idx="99">
                  <c:v>21.528861872468852</c:v>
                </c:pt>
                <c:pt idx="100">
                  <c:v>-2.5796573760995312</c:v>
                </c:pt>
                <c:pt idx="101">
                  <c:v>2.9236714483059645</c:v>
                </c:pt>
                <c:pt idx="102">
                  <c:v>-2.1322867212710483</c:v>
                </c:pt>
                <c:pt idx="103">
                  <c:v>-1.0487540121931094</c:v>
                </c:pt>
                <c:pt idx="104">
                  <c:v>-2.1214731447585455</c:v>
                </c:pt>
                <c:pt idx="105">
                  <c:v>17.768215453024048</c:v>
                </c:pt>
                <c:pt idx="106">
                  <c:v>9.0957416093989671</c:v>
                </c:pt>
                <c:pt idx="107">
                  <c:v>6.8465394134740398</c:v>
                </c:pt>
                <c:pt idx="108">
                  <c:v>10.229473751325745</c:v>
                </c:pt>
                <c:pt idx="109">
                  <c:v>-7.4010766528540888</c:v>
                </c:pt>
                <c:pt idx="110">
                  <c:v>4.9925493316989922</c:v>
                </c:pt>
                <c:pt idx="111">
                  <c:v>2.5106040343553682</c:v>
                </c:pt>
                <c:pt idx="112">
                  <c:v>14.064635935681235</c:v>
                </c:pt>
                <c:pt idx="113">
                  <c:v>-5.4779120804213548</c:v>
                </c:pt>
                <c:pt idx="114">
                  <c:v>3.3846723764519693</c:v>
                </c:pt>
                <c:pt idx="115">
                  <c:v>1.5749950867202323</c:v>
                </c:pt>
                <c:pt idx="116">
                  <c:v>-0.26139728800151918</c:v>
                </c:pt>
                <c:pt idx="117">
                  <c:v>0.38008937231848172</c:v>
                </c:pt>
                <c:pt idx="118">
                  <c:v>-1.0455990492438505</c:v>
                </c:pt>
                <c:pt idx="119">
                  <c:v>6.7509529638705157</c:v>
                </c:pt>
                <c:pt idx="120">
                  <c:v>2.5027108767719408</c:v>
                </c:pt>
                <c:pt idx="121">
                  <c:v>0.93616587562024289</c:v>
                </c:pt>
                <c:pt idx="122">
                  <c:v>6.0775610894371113</c:v>
                </c:pt>
                <c:pt idx="123">
                  <c:v>2.7375729736273335</c:v>
                </c:pt>
                <c:pt idx="124">
                  <c:v>2.9603560829069231</c:v>
                </c:pt>
                <c:pt idx="125">
                  <c:v>13.03858693696862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0-456D-84F9-ED56ADAC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089472"/>
        <c:axId val="402091008"/>
      </c:lineChart>
      <c:catAx>
        <c:axId val="40208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2091008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209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208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9.3012178042875798E-4"/>
          <c:w val="0.82678620831894145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26795082345182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Comparison_Investment_Arata!$X$1</c:f>
              <c:strCache>
                <c:ptCount val="1"/>
                <c:pt idx="0">
                  <c:v>[E] Index of Private Housing Construction Investment,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Comparison_Investment_Arata!$H$2:$H$127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Comparison_Investment_Arata!$X$2:$X$127</c:f>
              <c:numCache>
                <c:formatCode>General</c:formatCode>
                <c:ptCount val="126"/>
                <c:pt idx="1">
                  <c:v>50.91700390047513</c:v>
                </c:pt>
                <c:pt idx="2">
                  <c:v>28.472796915015607</c:v>
                </c:pt>
                <c:pt idx="3">
                  <c:v>18.538867372513621</c:v>
                </c:pt>
                <c:pt idx="4">
                  <c:v>12.230214288927211</c:v>
                </c:pt>
                <c:pt idx="5">
                  <c:v>-20.337552030815765</c:v>
                </c:pt>
                <c:pt idx="6">
                  <c:v>3.5609868159981684</c:v>
                </c:pt>
                <c:pt idx="7">
                  <c:v>18.698209324947946</c:v>
                </c:pt>
                <c:pt idx="8">
                  <c:v>0.44099002137527599</c:v>
                </c:pt>
                <c:pt idx="9">
                  <c:v>-5.5122415119545849</c:v>
                </c:pt>
                <c:pt idx="10">
                  <c:v>-4.1308094646709259</c:v>
                </c:pt>
                <c:pt idx="11">
                  <c:v>8.0558196338319945</c:v>
                </c:pt>
                <c:pt idx="12">
                  <c:v>1.2882346757837393</c:v>
                </c:pt>
                <c:pt idx="13">
                  <c:v>2.1828908446648754</c:v>
                </c:pt>
                <c:pt idx="14">
                  <c:v>-7.7055033244533E-2</c:v>
                </c:pt>
                <c:pt idx="15">
                  <c:v>2.1206305623961752</c:v>
                </c:pt>
                <c:pt idx="16">
                  <c:v>-4.9551292975796413</c:v>
                </c:pt>
                <c:pt idx="17">
                  <c:v>-32.474579505667009</c:v>
                </c:pt>
                <c:pt idx="18">
                  <c:v>-20.428188108714828</c:v>
                </c:pt>
                <c:pt idx="19">
                  <c:v>-11.829666308397513</c:v>
                </c:pt>
                <c:pt idx="20">
                  <c:v>-0.10421175556132312</c:v>
                </c:pt>
                <c:pt idx="21">
                  <c:v>6.7425047181219</c:v>
                </c:pt>
                <c:pt idx="22">
                  <c:v>-5.3443407151230637</c:v>
                </c:pt>
                <c:pt idx="23">
                  <c:v>-2.2949885484710109</c:v>
                </c:pt>
                <c:pt idx="24">
                  <c:v>1.8610756927930128</c:v>
                </c:pt>
                <c:pt idx="25">
                  <c:v>9.5200591245957931</c:v>
                </c:pt>
                <c:pt idx="26">
                  <c:v>34.808060605436843</c:v>
                </c:pt>
                <c:pt idx="27">
                  <c:v>21.30100537960773</c:v>
                </c:pt>
                <c:pt idx="28">
                  <c:v>-7.8261182297055036</c:v>
                </c:pt>
                <c:pt idx="29">
                  <c:v>18.764300139265355</c:v>
                </c:pt>
                <c:pt idx="30">
                  <c:v>26.231092165955559</c:v>
                </c:pt>
                <c:pt idx="31">
                  <c:v>-14.006917150516053</c:v>
                </c:pt>
                <c:pt idx="32">
                  <c:v>-0.41259287594126448</c:v>
                </c:pt>
                <c:pt idx="33">
                  <c:v>-15.671408697360434</c:v>
                </c:pt>
                <c:pt idx="34">
                  <c:v>-6.4806500522677339</c:v>
                </c:pt>
                <c:pt idx="35">
                  <c:v>14.667016652564357</c:v>
                </c:pt>
                <c:pt idx="36">
                  <c:v>23.251947474324062</c:v>
                </c:pt>
                <c:pt idx="37">
                  <c:v>34.335028799413458</c:v>
                </c:pt>
                <c:pt idx="38">
                  <c:v>15.788871359507549</c:v>
                </c:pt>
                <c:pt idx="39">
                  <c:v>11.291152099289592</c:v>
                </c:pt>
                <c:pt idx="40">
                  <c:v>-17.221354021794177</c:v>
                </c:pt>
                <c:pt idx="41">
                  <c:v>-36.756891469065231</c:v>
                </c:pt>
                <c:pt idx="42">
                  <c:v>-27.678059364054686</c:v>
                </c:pt>
                <c:pt idx="43">
                  <c:v>-14.27894616921499</c:v>
                </c:pt>
                <c:pt idx="44">
                  <c:v>-5.4750648412295044</c:v>
                </c:pt>
                <c:pt idx="45">
                  <c:v>-10.041782813931865</c:v>
                </c:pt>
                <c:pt idx="46">
                  <c:v>-6.0230753844248142E-2</c:v>
                </c:pt>
                <c:pt idx="47">
                  <c:v>-14.022047533051474</c:v>
                </c:pt>
                <c:pt idx="48">
                  <c:v>-2.3690617450068729</c:v>
                </c:pt>
                <c:pt idx="49">
                  <c:v>46.244649945655027</c:v>
                </c:pt>
                <c:pt idx="50">
                  <c:v>6.3303149580786533</c:v>
                </c:pt>
                <c:pt idx="51">
                  <c:v>-20.0841790691087</c:v>
                </c:pt>
                <c:pt idx="52">
                  <c:v>13.020032133437631</c:v>
                </c:pt>
                <c:pt idx="53">
                  <c:v>-0.45611110512406849</c:v>
                </c:pt>
                <c:pt idx="54">
                  <c:v>-1.4294799307986827</c:v>
                </c:pt>
                <c:pt idx="55">
                  <c:v>3.0180415869282218</c:v>
                </c:pt>
                <c:pt idx="56">
                  <c:v>-1.1225459401932425</c:v>
                </c:pt>
                <c:pt idx="57">
                  <c:v>-11.647089228396169</c:v>
                </c:pt>
                <c:pt idx="58">
                  <c:v>-17.091315023737653</c:v>
                </c:pt>
                <c:pt idx="59">
                  <c:v>-2.1369329937014347</c:v>
                </c:pt>
                <c:pt idx="60">
                  <c:v>-4.2332721463304797</c:v>
                </c:pt>
                <c:pt idx="61">
                  <c:v>6.5119176079861951</c:v>
                </c:pt>
                <c:pt idx="62">
                  <c:v>-3.2519821666469828</c:v>
                </c:pt>
                <c:pt idx="63">
                  <c:v>-4.4364935982102232</c:v>
                </c:pt>
                <c:pt idx="64">
                  <c:v>1.9948731736191716</c:v>
                </c:pt>
                <c:pt idx="65">
                  <c:v>5.3106855619272864</c:v>
                </c:pt>
                <c:pt idx="66">
                  <c:v>16.682765268210265</c:v>
                </c:pt>
                <c:pt idx="67">
                  <c:v>-7.144924723987101</c:v>
                </c:pt>
                <c:pt idx="68">
                  <c:v>-8.2129843435744583</c:v>
                </c:pt>
                <c:pt idx="69">
                  <c:v>13.622488847954738</c:v>
                </c:pt>
                <c:pt idx="70">
                  <c:v>13.557473337128179</c:v>
                </c:pt>
                <c:pt idx="71">
                  <c:v>-3.0755630509815668</c:v>
                </c:pt>
                <c:pt idx="72">
                  <c:v>-6.6427947106113328</c:v>
                </c:pt>
                <c:pt idx="73">
                  <c:v>6.3725107677001569</c:v>
                </c:pt>
                <c:pt idx="74">
                  <c:v>8.2515099285247029</c:v>
                </c:pt>
                <c:pt idx="75">
                  <c:v>11.070787599415288</c:v>
                </c:pt>
                <c:pt idx="76">
                  <c:v>3.8129802681296843</c:v>
                </c:pt>
                <c:pt idx="77">
                  <c:v>-1.2106451221851833</c:v>
                </c:pt>
                <c:pt idx="78">
                  <c:v>9.193514710939855</c:v>
                </c:pt>
                <c:pt idx="79">
                  <c:v>-2.9776230386946989</c:v>
                </c:pt>
                <c:pt idx="80">
                  <c:v>-12.489462273359631</c:v>
                </c:pt>
                <c:pt idx="81">
                  <c:v>-9.1053616386436396</c:v>
                </c:pt>
                <c:pt idx="82">
                  <c:v>-28.108666645780144</c:v>
                </c:pt>
                <c:pt idx="83">
                  <c:v>-21.190499284979314</c:v>
                </c:pt>
                <c:pt idx="84">
                  <c:v>-1.2331373415222391</c:v>
                </c:pt>
                <c:pt idx="85">
                  <c:v>0.52208459193585632</c:v>
                </c:pt>
                <c:pt idx="86">
                  <c:v>7.8021238380532099</c:v>
                </c:pt>
                <c:pt idx="87">
                  <c:v>8.2368628667833121</c:v>
                </c:pt>
                <c:pt idx="88">
                  <c:v>-26.784857183599275</c:v>
                </c:pt>
                <c:pt idx="89">
                  <c:v>-19.067935331663001</c:v>
                </c:pt>
                <c:pt idx="90">
                  <c:v>-35.116939922386102</c:v>
                </c:pt>
                <c:pt idx="91">
                  <c:v>-13.550040278939546</c:v>
                </c:pt>
                <c:pt idx="92">
                  <c:v>14.239619134308267</c:v>
                </c:pt>
                <c:pt idx="93">
                  <c:v>-0.89300671124483699</c:v>
                </c:pt>
                <c:pt idx="94">
                  <c:v>3.9507689269435931</c:v>
                </c:pt>
                <c:pt idx="95">
                  <c:v>29.561010448724502</c:v>
                </c:pt>
                <c:pt idx="96">
                  <c:v>16.199494608613985</c:v>
                </c:pt>
                <c:pt idx="97">
                  <c:v>-5.3633368620065403</c:v>
                </c:pt>
                <c:pt idx="98">
                  <c:v>26.113755259533413</c:v>
                </c:pt>
                <c:pt idx="99">
                  <c:v>-16.333356950827337</c:v>
                </c:pt>
                <c:pt idx="100">
                  <c:v>1.6279029926472344</c:v>
                </c:pt>
                <c:pt idx="101">
                  <c:v>9.2460817900339656</c:v>
                </c:pt>
                <c:pt idx="102">
                  <c:v>5.0511230806351559</c:v>
                </c:pt>
                <c:pt idx="103">
                  <c:v>8.3972280281837453</c:v>
                </c:pt>
                <c:pt idx="104">
                  <c:v>2.3737999761632711</c:v>
                </c:pt>
                <c:pt idx="105">
                  <c:v>13.362105513799882</c:v>
                </c:pt>
                <c:pt idx="106">
                  <c:v>8.7395943438889567</c:v>
                </c:pt>
                <c:pt idx="107">
                  <c:v>14.518863234977776</c:v>
                </c:pt>
                <c:pt idx="108">
                  <c:v>-7.3819147129062017</c:v>
                </c:pt>
                <c:pt idx="109">
                  <c:v>-34.366634397239871</c:v>
                </c:pt>
                <c:pt idx="110">
                  <c:v>-26.477807392665387</c:v>
                </c:pt>
                <c:pt idx="111">
                  <c:v>-7.0298897031009</c:v>
                </c:pt>
                <c:pt idx="112">
                  <c:v>11.769099688166595</c:v>
                </c:pt>
                <c:pt idx="113">
                  <c:v>9.7845774027978329</c:v>
                </c:pt>
                <c:pt idx="114">
                  <c:v>7.2737462597498581</c:v>
                </c:pt>
                <c:pt idx="115">
                  <c:v>-2.0329957666184395</c:v>
                </c:pt>
                <c:pt idx="116">
                  <c:v>12.857515741574566</c:v>
                </c:pt>
                <c:pt idx="117">
                  <c:v>9.9641220166999389</c:v>
                </c:pt>
                <c:pt idx="118">
                  <c:v>12.934437367565256</c:v>
                </c:pt>
                <c:pt idx="119">
                  <c:v>1.631508858273123</c:v>
                </c:pt>
                <c:pt idx="120">
                  <c:v>-2.2065758621999998</c:v>
                </c:pt>
                <c:pt idx="121">
                  <c:v>3.3168668352107966</c:v>
                </c:pt>
                <c:pt idx="122">
                  <c:v>-0.52286288426791616</c:v>
                </c:pt>
                <c:pt idx="123">
                  <c:v>-0.97557639662954054</c:v>
                </c:pt>
                <c:pt idx="124">
                  <c:v>-4.1278115616382616</c:v>
                </c:pt>
                <c:pt idx="125">
                  <c:v>-2.5491593049162042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C-464F-9398-61B510ABE367}"/>
            </c:ext>
          </c:extLst>
        </c:ser>
        <c:ser>
          <c:idx val="1"/>
          <c:order val="1"/>
          <c:tx>
            <c:strRef>
              <c:f>Comparison_Investment_Arata!$Y$1</c:f>
              <c:strCache>
                <c:ptCount val="1"/>
                <c:pt idx="0">
                  <c:v>[F] Private Residential Investment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Comparison_Investment_Arata!$H$2:$H$127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Comparison_Investment_Arata!$Y$2:$Y$127</c:f>
              <c:numCache>
                <c:formatCode>General</c:formatCode>
                <c:ptCount val="126"/>
                <c:pt idx="1">
                  <c:v>32.010337352008619</c:v>
                </c:pt>
                <c:pt idx="2">
                  <c:v>32.344372221327134</c:v>
                </c:pt>
                <c:pt idx="3">
                  <c:v>30.691445232170068</c:v>
                </c:pt>
                <c:pt idx="4">
                  <c:v>15.013397340549851</c:v>
                </c:pt>
                <c:pt idx="5">
                  <c:v>-6.4741339930175057</c:v>
                </c:pt>
                <c:pt idx="6">
                  <c:v>-8.270475039264424</c:v>
                </c:pt>
                <c:pt idx="7">
                  <c:v>9.712000188958525</c:v>
                </c:pt>
                <c:pt idx="8">
                  <c:v>4.8570716510698997</c:v>
                </c:pt>
                <c:pt idx="9">
                  <c:v>-8.6619081555660333</c:v>
                </c:pt>
                <c:pt idx="10">
                  <c:v>-4.8705695941823617</c:v>
                </c:pt>
                <c:pt idx="11">
                  <c:v>1.1131685302391725</c:v>
                </c:pt>
                <c:pt idx="12">
                  <c:v>-9.0519713735240366</c:v>
                </c:pt>
                <c:pt idx="13">
                  <c:v>2.8992837897232837</c:v>
                </c:pt>
                <c:pt idx="14">
                  <c:v>18.749016551334918</c:v>
                </c:pt>
                <c:pt idx="15">
                  <c:v>-2.6578518027853382</c:v>
                </c:pt>
                <c:pt idx="16">
                  <c:v>-1.848112894844256</c:v>
                </c:pt>
                <c:pt idx="17">
                  <c:v>-12.356103797534058</c:v>
                </c:pt>
                <c:pt idx="18">
                  <c:v>-20.732586516091867</c:v>
                </c:pt>
                <c:pt idx="19">
                  <c:v>-14.285426819877856</c:v>
                </c:pt>
                <c:pt idx="20">
                  <c:v>0.19495723483726746</c:v>
                </c:pt>
                <c:pt idx="21">
                  <c:v>8.7183423333831112</c:v>
                </c:pt>
                <c:pt idx="22">
                  <c:v>-4.7070966670890506</c:v>
                </c:pt>
                <c:pt idx="23">
                  <c:v>-5.6839730206374339</c:v>
                </c:pt>
                <c:pt idx="24">
                  <c:v>-9.1574162494030826</c:v>
                </c:pt>
                <c:pt idx="25">
                  <c:v>4.2883718334761456</c:v>
                </c:pt>
                <c:pt idx="26">
                  <c:v>14.924499601777086</c:v>
                </c:pt>
                <c:pt idx="27">
                  <c:v>24.167117195660914</c:v>
                </c:pt>
                <c:pt idx="28">
                  <c:v>-24.466119199166549</c:v>
                </c:pt>
                <c:pt idx="29">
                  <c:v>20.370961502486828</c:v>
                </c:pt>
                <c:pt idx="30">
                  <c:v>41.222074744434956</c:v>
                </c:pt>
                <c:pt idx="31">
                  <c:v>-16.952692735081531</c:v>
                </c:pt>
                <c:pt idx="32">
                  <c:v>-13.743531866028924</c:v>
                </c:pt>
                <c:pt idx="33">
                  <c:v>-11.662370630998009</c:v>
                </c:pt>
                <c:pt idx="34">
                  <c:v>-9.4333285216065104</c:v>
                </c:pt>
                <c:pt idx="35">
                  <c:v>10.807456409313998</c:v>
                </c:pt>
                <c:pt idx="36">
                  <c:v>17.502290833370072</c:v>
                </c:pt>
                <c:pt idx="37">
                  <c:v>22.15418131700293</c:v>
                </c:pt>
                <c:pt idx="38">
                  <c:v>17.374978881059189</c:v>
                </c:pt>
                <c:pt idx="39">
                  <c:v>9.4550767614493445</c:v>
                </c:pt>
                <c:pt idx="40">
                  <c:v>-14.922247631381669</c:v>
                </c:pt>
                <c:pt idx="41">
                  <c:v>-36.326579368933629</c:v>
                </c:pt>
                <c:pt idx="42">
                  <c:v>-25.055177911965387</c:v>
                </c:pt>
                <c:pt idx="43">
                  <c:v>-16.944572743906296</c:v>
                </c:pt>
                <c:pt idx="44">
                  <c:v>-1.5544948357123278</c:v>
                </c:pt>
                <c:pt idx="45">
                  <c:v>-8.5596309374264763</c:v>
                </c:pt>
                <c:pt idx="46">
                  <c:v>-10.535672173356902</c:v>
                </c:pt>
                <c:pt idx="47">
                  <c:v>-12.095599117756784</c:v>
                </c:pt>
                <c:pt idx="48">
                  <c:v>-1.9749436675371435</c:v>
                </c:pt>
                <c:pt idx="49">
                  <c:v>32.034287063895086</c:v>
                </c:pt>
                <c:pt idx="50">
                  <c:v>6.0889170888160038</c:v>
                </c:pt>
                <c:pt idx="51">
                  <c:v>-17.007756018915011</c:v>
                </c:pt>
                <c:pt idx="52">
                  <c:v>0.76235846172916233</c:v>
                </c:pt>
                <c:pt idx="53">
                  <c:v>8.7227495556820411</c:v>
                </c:pt>
                <c:pt idx="54">
                  <c:v>-9.1651843545539453</c:v>
                </c:pt>
                <c:pt idx="55">
                  <c:v>10.620089992861971</c:v>
                </c:pt>
                <c:pt idx="56">
                  <c:v>-2.1755060172270246</c:v>
                </c:pt>
                <c:pt idx="57">
                  <c:v>-23.122355697467746</c:v>
                </c:pt>
                <c:pt idx="58">
                  <c:v>-2.7863080373990545</c:v>
                </c:pt>
                <c:pt idx="59">
                  <c:v>1.7212398900165349</c:v>
                </c:pt>
                <c:pt idx="60">
                  <c:v>-4.1201389300393849</c:v>
                </c:pt>
                <c:pt idx="61">
                  <c:v>2.1995317260355973</c:v>
                </c:pt>
                <c:pt idx="62">
                  <c:v>-3.0001681873946695</c:v>
                </c:pt>
                <c:pt idx="63">
                  <c:v>-6.4907905730809183</c:v>
                </c:pt>
                <c:pt idx="64">
                  <c:v>-4.095715068434302</c:v>
                </c:pt>
                <c:pt idx="65">
                  <c:v>3.1036856978822192</c:v>
                </c:pt>
                <c:pt idx="66">
                  <c:v>9.1711687005097353</c:v>
                </c:pt>
                <c:pt idx="67">
                  <c:v>-7.7981208815331211</c:v>
                </c:pt>
                <c:pt idx="68">
                  <c:v>1.9325835671850866</c:v>
                </c:pt>
                <c:pt idx="69">
                  <c:v>8.9074305618443326</c:v>
                </c:pt>
                <c:pt idx="70">
                  <c:v>0.28376446575884007</c:v>
                </c:pt>
                <c:pt idx="71">
                  <c:v>-2.3753774630615454</c:v>
                </c:pt>
                <c:pt idx="72">
                  <c:v>-3.0493453133986215</c:v>
                </c:pt>
                <c:pt idx="73">
                  <c:v>-5.6999788769070303</c:v>
                </c:pt>
                <c:pt idx="74">
                  <c:v>7.9936825777752629</c:v>
                </c:pt>
                <c:pt idx="75">
                  <c:v>4.8477142959004293</c:v>
                </c:pt>
                <c:pt idx="76">
                  <c:v>-2.5882643425217733</c:v>
                </c:pt>
                <c:pt idx="77">
                  <c:v>-2.6655454381813271</c:v>
                </c:pt>
                <c:pt idx="78">
                  <c:v>2.6262184135811717</c:v>
                </c:pt>
                <c:pt idx="79">
                  <c:v>2.1434488104090876</c:v>
                </c:pt>
                <c:pt idx="80">
                  <c:v>-4.9509164953631224</c:v>
                </c:pt>
                <c:pt idx="81">
                  <c:v>-6.8238531161147531</c:v>
                </c:pt>
                <c:pt idx="82">
                  <c:v>-31.010657719645529</c:v>
                </c:pt>
                <c:pt idx="83">
                  <c:v>-43.10286134721656</c:v>
                </c:pt>
                <c:pt idx="84">
                  <c:v>14.179175778936791</c:v>
                </c:pt>
                <c:pt idx="85">
                  <c:v>21.663208954410962</c:v>
                </c:pt>
                <c:pt idx="86">
                  <c:v>16.219122004432208</c:v>
                </c:pt>
                <c:pt idx="87">
                  <c:v>-6.8579462140339054E-3</c:v>
                </c:pt>
                <c:pt idx="88">
                  <c:v>-29.102334453841337</c:v>
                </c:pt>
                <c:pt idx="89">
                  <c:v>-34.78937311799465</c:v>
                </c:pt>
                <c:pt idx="90">
                  <c:v>-24.602996280475075</c:v>
                </c:pt>
                <c:pt idx="91">
                  <c:v>-12.792835118428702</c:v>
                </c:pt>
                <c:pt idx="92">
                  <c:v>12.504932306295192</c:v>
                </c:pt>
                <c:pt idx="93">
                  <c:v>6.1454518798967683</c:v>
                </c:pt>
                <c:pt idx="94">
                  <c:v>2.3081029160413102</c:v>
                </c:pt>
                <c:pt idx="95">
                  <c:v>12.247864125991681</c:v>
                </c:pt>
                <c:pt idx="96">
                  <c:v>4.5920881093817423</c:v>
                </c:pt>
                <c:pt idx="97">
                  <c:v>-5.7728958773379464</c:v>
                </c:pt>
                <c:pt idx="98">
                  <c:v>21.74493909913684</c:v>
                </c:pt>
                <c:pt idx="99">
                  <c:v>-8.3656090359622297</c:v>
                </c:pt>
                <c:pt idx="100">
                  <c:v>-10.147131215380977</c:v>
                </c:pt>
                <c:pt idx="101">
                  <c:v>18.661554421134419</c:v>
                </c:pt>
                <c:pt idx="102">
                  <c:v>8.1245911234651516</c:v>
                </c:pt>
                <c:pt idx="103">
                  <c:v>8.0794115172342806</c:v>
                </c:pt>
                <c:pt idx="104">
                  <c:v>2.8302302639994892</c:v>
                </c:pt>
                <c:pt idx="105">
                  <c:v>5.0169298272164653</c:v>
                </c:pt>
                <c:pt idx="106">
                  <c:v>14.150010612210773</c:v>
                </c:pt>
                <c:pt idx="107">
                  <c:v>15.697240373070564</c:v>
                </c:pt>
                <c:pt idx="108">
                  <c:v>7.2317870389067895</c:v>
                </c:pt>
                <c:pt idx="109">
                  <c:v>-31.717711431754068</c:v>
                </c:pt>
                <c:pt idx="110">
                  <c:v>-25.609624201532487</c:v>
                </c:pt>
                <c:pt idx="111">
                  <c:v>1.5467061601356802</c:v>
                </c:pt>
                <c:pt idx="112">
                  <c:v>11.434590461961358</c:v>
                </c:pt>
                <c:pt idx="113">
                  <c:v>8.1635764103926043</c:v>
                </c:pt>
                <c:pt idx="114">
                  <c:v>6.1474945514997437</c:v>
                </c:pt>
                <c:pt idx="115">
                  <c:v>-1.9765594750615345</c:v>
                </c:pt>
                <c:pt idx="116">
                  <c:v>5.5105488410679193</c:v>
                </c:pt>
                <c:pt idx="117">
                  <c:v>10.817183322575264</c:v>
                </c:pt>
                <c:pt idx="118">
                  <c:v>10.180377631338345</c:v>
                </c:pt>
                <c:pt idx="119">
                  <c:v>1.6460508506732641</c:v>
                </c:pt>
                <c:pt idx="120">
                  <c:v>4.3915563925051693</c:v>
                </c:pt>
                <c:pt idx="121">
                  <c:v>6.7255146039949087</c:v>
                </c:pt>
                <c:pt idx="122">
                  <c:v>-7.1124806881215141</c:v>
                </c:pt>
                <c:pt idx="123">
                  <c:v>-12.270543523751986</c:v>
                </c:pt>
                <c:pt idx="124">
                  <c:v>-8.0384303323962509</c:v>
                </c:pt>
                <c:pt idx="125">
                  <c:v>-7.4974299800538935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C-464F-9398-61B510ABE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627840"/>
        <c:axId val="404629376"/>
      </c:lineChart>
      <c:catAx>
        <c:axId val="4046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629376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462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62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601547292266254"/>
          <c:y val="9.3012178042875798E-4"/>
          <c:w val="0.7225762848685483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94940976982536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Comparison_Investment_Arata!$Z$1</c:f>
              <c:strCache>
                <c:ptCount val="1"/>
                <c:pt idx="0">
                  <c:v>[G] Index of Building and Civil Engineering Work by Public Sector,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Comparison_Investment_Arata!$H$2:$H$127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Comparison_Investment_Arata!$Z$2:$Z$127</c:f>
              <c:numCache>
                <c:formatCode>General</c:formatCode>
                <c:ptCount val="126"/>
                <c:pt idx="1">
                  <c:v>5.2499158175189908</c:v>
                </c:pt>
                <c:pt idx="2">
                  <c:v>15.271918118597361</c:v>
                </c:pt>
                <c:pt idx="3">
                  <c:v>30.108513256180025</c:v>
                </c:pt>
                <c:pt idx="4">
                  <c:v>1.7424505166831805</c:v>
                </c:pt>
                <c:pt idx="5">
                  <c:v>-14.320201732693139</c:v>
                </c:pt>
                <c:pt idx="6">
                  <c:v>10.687965274944089</c:v>
                </c:pt>
                <c:pt idx="7">
                  <c:v>-5.5822159023520506</c:v>
                </c:pt>
                <c:pt idx="8">
                  <c:v>-1.9791596581868465</c:v>
                </c:pt>
                <c:pt idx="9">
                  <c:v>-18.955992533780673</c:v>
                </c:pt>
                <c:pt idx="10">
                  <c:v>15.989312830953217</c:v>
                </c:pt>
                <c:pt idx="11">
                  <c:v>12.194015433996718</c:v>
                </c:pt>
                <c:pt idx="12">
                  <c:v>6.5362900380917299</c:v>
                </c:pt>
                <c:pt idx="13">
                  <c:v>-8.2974575057546236</c:v>
                </c:pt>
                <c:pt idx="14">
                  <c:v>-4.3530615461066731</c:v>
                </c:pt>
                <c:pt idx="15">
                  <c:v>5.163217948606591</c:v>
                </c:pt>
                <c:pt idx="16">
                  <c:v>3.9477984953997014</c:v>
                </c:pt>
                <c:pt idx="17">
                  <c:v>-2.9006730133030234</c:v>
                </c:pt>
                <c:pt idx="18">
                  <c:v>25.636848412279956</c:v>
                </c:pt>
                <c:pt idx="19">
                  <c:v>16.273471773833581</c:v>
                </c:pt>
                <c:pt idx="20">
                  <c:v>7.2077262968936351</c:v>
                </c:pt>
                <c:pt idx="21">
                  <c:v>16.661183148822811</c:v>
                </c:pt>
                <c:pt idx="22">
                  <c:v>4.1832527977414324</c:v>
                </c:pt>
                <c:pt idx="23">
                  <c:v>6.1806772685120803</c:v>
                </c:pt>
                <c:pt idx="24">
                  <c:v>22.289392973212596</c:v>
                </c:pt>
                <c:pt idx="25">
                  <c:v>-11.87141421135941</c:v>
                </c:pt>
                <c:pt idx="26">
                  <c:v>13.424577198902687</c:v>
                </c:pt>
                <c:pt idx="27">
                  <c:v>15.938879792389283</c:v>
                </c:pt>
                <c:pt idx="28">
                  <c:v>-6.3328651138865766</c:v>
                </c:pt>
                <c:pt idx="29">
                  <c:v>13.257650532790933</c:v>
                </c:pt>
                <c:pt idx="30">
                  <c:v>-30.350795564168077</c:v>
                </c:pt>
                <c:pt idx="31">
                  <c:v>1.4602084007518279</c:v>
                </c:pt>
                <c:pt idx="32">
                  <c:v>-16.852733354588867</c:v>
                </c:pt>
                <c:pt idx="33">
                  <c:v>12.644373276259202</c:v>
                </c:pt>
                <c:pt idx="34">
                  <c:v>26.03578226056278</c:v>
                </c:pt>
                <c:pt idx="35">
                  <c:v>10.554069796627697</c:v>
                </c:pt>
                <c:pt idx="36">
                  <c:v>18.408012575927991</c:v>
                </c:pt>
                <c:pt idx="37">
                  <c:v>-2.9376434905483029</c:v>
                </c:pt>
                <c:pt idx="38">
                  <c:v>-24.793641157341295</c:v>
                </c:pt>
                <c:pt idx="39">
                  <c:v>-8.6869945341967245</c:v>
                </c:pt>
                <c:pt idx="40">
                  <c:v>-11.9687220272091</c:v>
                </c:pt>
                <c:pt idx="41">
                  <c:v>-3.9289169368655452</c:v>
                </c:pt>
                <c:pt idx="42">
                  <c:v>14.219846381208301</c:v>
                </c:pt>
                <c:pt idx="43">
                  <c:v>-8.4602530289830558</c:v>
                </c:pt>
                <c:pt idx="44">
                  <c:v>-15.688766957085543</c:v>
                </c:pt>
                <c:pt idx="45">
                  <c:v>-1.6763731061094522</c:v>
                </c:pt>
                <c:pt idx="46">
                  <c:v>18.714229298727638</c:v>
                </c:pt>
                <c:pt idx="47">
                  <c:v>46.034304480226027</c:v>
                </c:pt>
                <c:pt idx="48">
                  <c:v>-6.8890469784269381</c:v>
                </c:pt>
                <c:pt idx="49">
                  <c:v>-15.922621629879529</c:v>
                </c:pt>
                <c:pt idx="50">
                  <c:v>-6.8718580696722427</c:v>
                </c:pt>
                <c:pt idx="51">
                  <c:v>-11.003506214856406</c:v>
                </c:pt>
                <c:pt idx="52">
                  <c:v>-17.709069125376097</c:v>
                </c:pt>
                <c:pt idx="53">
                  <c:v>-1.9911293833721921</c:v>
                </c:pt>
                <c:pt idx="54">
                  <c:v>-4.5630289323718376</c:v>
                </c:pt>
                <c:pt idx="55">
                  <c:v>-3.680244984472214</c:v>
                </c:pt>
                <c:pt idx="56">
                  <c:v>14.865253108812837</c:v>
                </c:pt>
                <c:pt idx="57">
                  <c:v>-12.43637405528375</c:v>
                </c:pt>
                <c:pt idx="58">
                  <c:v>-0.11686405624456997</c:v>
                </c:pt>
                <c:pt idx="59">
                  <c:v>-7.728876999970713</c:v>
                </c:pt>
                <c:pt idx="60">
                  <c:v>-6.4379890949277314</c:v>
                </c:pt>
                <c:pt idx="61">
                  <c:v>-0.65991251814228047</c:v>
                </c:pt>
                <c:pt idx="62">
                  <c:v>-5.1118114876975485</c:v>
                </c:pt>
                <c:pt idx="63">
                  <c:v>-15.808661593680483</c:v>
                </c:pt>
                <c:pt idx="64">
                  <c:v>-20.52318691629943</c:v>
                </c:pt>
                <c:pt idx="65">
                  <c:v>13.032798321391015</c:v>
                </c:pt>
                <c:pt idx="66">
                  <c:v>-18.348480643614018</c:v>
                </c:pt>
                <c:pt idx="67">
                  <c:v>-12.617694552328995</c:v>
                </c:pt>
                <c:pt idx="68">
                  <c:v>-18.181687349555055</c:v>
                </c:pt>
                <c:pt idx="69">
                  <c:v>-19.640063355075799</c:v>
                </c:pt>
                <c:pt idx="70">
                  <c:v>-6.8170957798687759</c:v>
                </c:pt>
                <c:pt idx="71">
                  <c:v>0.29568199393090744</c:v>
                </c:pt>
                <c:pt idx="72">
                  <c:v>-8.9589432265433366</c:v>
                </c:pt>
                <c:pt idx="73">
                  <c:v>-28.684308991935005</c:v>
                </c:pt>
                <c:pt idx="74">
                  <c:v>14.436450844796767</c:v>
                </c:pt>
                <c:pt idx="75">
                  <c:v>-15.654555925281787</c:v>
                </c:pt>
                <c:pt idx="76">
                  <c:v>-5.8190466199074979</c:v>
                </c:pt>
                <c:pt idx="77">
                  <c:v>-4.2300017852724858</c:v>
                </c:pt>
                <c:pt idx="78">
                  <c:v>-18.932288047531664</c:v>
                </c:pt>
                <c:pt idx="79">
                  <c:v>5.7349666135206867</c:v>
                </c:pt>
                <c:pt idx="80">
                  <c:v>-4.7545536144120604</c:v>
                </c:pt>
                <c:pt idx="81">
                  <c:v>-12.473543227715311</c:v>
                </c:pt>
                <c:pt idx="82">
                  <c:v>-7.9311475041232367</c:v>
                </c:pt>
                <c:pt idx="83">
                  <c:v>-4.1435232722755728</c:v>
                </c:pt>
                <c:pt idx="84">
                  <c:v>-5.3611344726145376</c:v>
                </c:pt>
                <c:pt idx="85">
                  <c:v>-19.381697622533999</c:v>
                </c:pt>
                <c:pt idx="86">
                  <c:v>1.9097642569581463</c:v>
                </c:pt>
                <c:pt idx="87">
                  <c:v>7.0283453209317504</c:v>
                </c:pt>
                <c:pt idx="88">
                  <c:v>18.114482084833838</c:v>
                </c:pt>
                <c:pt idx="89">
                  <c:v>41.323179450834743</c:v>
                </c:pt>
                <c:pt idx="90">
                  <c:v>18.151142727151569</c:v>
                </c:pt>
                <c:pt idx="91">
                  <c:v>-27.109685565767606</c:v>
                </c:pt>
                <c:pt idx="92">
                  <c:v>-11.363709436235114</c:v>
                </c:pt>
                <c:pt idx="93">
                  <c:v>31.453807994581794</c:v>
                </c:pt>
                <c:pt idx="94">
                  <c:v>-7.1890177575791299</c:v>
                </c:pt>
                <c:pt idx="95">
                  <c:v>-4.9034162274184006</c:v>
                </c:pt>
                <c:pt idx="96">
                  <c:v>2.0454368420395497</c:v>
                </c:pt>
                <c:pt idx="97">
                  <c:v>13.669668987627514</c:v>
                </c:pt>
                <c:pt idx="98">
                  <c:v>-8.3227856758911756</c:v>
                </c:pt>
                <c:pt idx="99">
                  <c:v>-2.0298047874476643</c:v>
                </c:pt>
                <c:pt idx="100">
                  <c:v>42.390421073237405</c:v>
                </c:pt>
                <c:pt idx="101">
                  <c:v>-3.5933034784012552</c:v>
                </c:pt>
                <c:pt idx="102">
                  <c:v>-7.5114012581376173</c:v>
                </c:pt>
                <c:pt idx="103">
                  <c:v>13.305572502332929</c:v>
                </c:pt>
                <c:pt idx="104">
                  <c:v>18.009871856492587</c:v>
                </c:pt>
                <c:pt idx="105">
                  <c:v>14.975215422171129</c:v>
                </c:pt>
                <c:pt idx="106">
                  <c:v>22.526252250110822</c:v>
                </c:pt>
                <c:pt idx="107">
                  <c:v>4.5178582944670476</c:v>
                </c:pt>
                <c:pt idx="108">
                  <c:v>-6.5394055430087361</c:v>
                </c:pt>
                <c:pt idx="109">
                  <c:v>-13.268202378087334</c:v>
                </c:pt>
                <c:pt idx="110">
                  <c:v>6.6774951991155573</c:v>
                </c:pt>
                <c:pt idx="111">
                  <c:v>6.1407125397464624</c:v>
                </c:pt>
                <c:pt idx="112">
                  <c:v>-7.8131577291772336</c:v>
                </c:pt>
                <c:pt idx="113">
                  <c:v>-13.703162372097655</c:v>
                </c:pt>
                <c:pt idx="114">
                  <c:v>-9.8343218561061096</c:v>
                </c:pt>
                <c:pt idx="115">
                  <c:v>-7.3794788450073368</c:v>
                </c:pt>
                <c:pt idx="116">
                  <c:v>-1.5297168215175461</c:v>
                </c:pt>
                <c:pt idx="117">
                  <c:v>36.14557699550214</c:v>
                </c:pt>
                <c:pt idx="118">
                  <c:v>-1.0877858832895271</c:v>
                </c:pt>
                <c:pt idx="119">
                  <c:v>-10.216735205345163</c:v>
                </c:pt>
                <c:pt idx="120">
                  <c:v>3.6226839438962433</c:v>
                </c:pt>
                <c:pt idx="121">
                  <c:v>21.459936998557218</c:v>
                </c:pt>
                <c:pt idx="122">
                  <c:v>-9.9882631564264468</c:v>
                </c:pt>
                <c:pt idx="123">
                  <c:v>-9.4816640150132017</c:v>
                </c:pt>
                <c:pt idx="124">
                  <c:v>-4.3162323722944702</c:v>
                </c:pt>
                <c:pt idx="125">
                  <c:v>-2.2545234607524556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E-4EDA-BA09-6E3659422151}"/>
            </c:ext>
          </c:extLst>
        </c:ser>
        <c:ser>
          <c:idx val="1"/>
          <c:order val="1"/>
          <c:tx>
            <c:strRef>
              <c:f>Comparison_Investment_Arata!$AA$1</c:f>
              <c:strCache>
                <c:ptCount val="1"/>
                <c:pt idx="0">
                  <c:v>[H] Gross Fixed Capital Formation by Public Sector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Comparison_Investment_Arata!$H$2:$H$127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Comparison_Investment_Arata!$AA$2:$AA$127</c:f>
              <c:numCache>
                <c:formatCode>General</c:formatCode>
                <c:ptCount val="126"/>
                <c:pt idx="1">
                  <c:v>0.54709990202876924</c:v>
                </c:pt>
                <c:pt idx="2">
                  <c:v>21.593986837624502</c:v>
                </c:pt>
                <c:pt idx="3">
                  <c:v>31.085568093152148</c:v>
                </c:pt>
                <c:pt idx="4">
                  <c:v>-2.4882033673186976</c:v>
                </c:pt>
                <c:pt idx="5">
                  <c:v>-7.074332547347673</c:v>
                </c:pt>
                <c:pt idx="6">
                  <c:v>-6.9808804791844814</c:v>
                </c:pt>
                <c:pt idx="7">
                  <c:v>-7.9201986785696459</c:v>
                </c:pt>
                <c:pt idx="8">
                  <c:v>19.957212346176224</c:v>
                </c:pt>
                <c:pt idx="9">
                  <c:v>-9.5974382054831882</c:v>
                </c:pt>
                <c:pt idx="10">
                  <c:v>16.54506652439678</c:v>
                </c:pt>
                <c:pt idx="11">
                  <c:v>3.5989050559629865</c:v>
                </c:pt>
                <c:pt idx="12">
                  <c:v>10.506316293475049</c:v>
                </c:pt>
                <c:pt idx="13">
                  <c:v>-14.118198805268101</c:v>
                </c:pt>
                <c:pt idx="14">
                  <c:v>12.600918503349966</c:v>
                </c:pt>
                <c:pt idx="15">
                  <c:v>14.908223541592536</c:v>
                </c:pt>
                <c:pt idx="16">
                  <c:v>-9.3858453127020685</c:v>
                </c:pt>
                <c:pt idx="17">
                  <c:v>-10.938471266936045</c:v>
                </c:pt>
                <c:pt idx="18">
                  <c:v>16.447351523000432</c:v>
                </c:pt>
                <c:pt idx="19">
                  <c:v>23.092702128571887</c:v>
                </c:pt>
                <c:pt idx="20">
                  <c:v>7.7042880233346267</c:v>
                </c:pt>
                <c:pt idx="21">
                  <c:v>37.13085547104955</c:v>
                </c:pt>
                <c:pt idx="22">
                  <c:v>5.1746100211978341</c:v>
                </c:pt>
                <c:pt idx="23">
                  <c:v>-5.8312809046258014</c:v>
                </c:pt>
                <c:pt idx="24">
                  <c:v>19.139959682008701</c:v>
                </c:pt>
                <c:pt idx="25">
                  <c:v>4.5061196145955718</c:v>
                </c:pt>
                <c:pt idx="26">
                  <c:v>8.6694344179455207</c:v>
                </c:pt>
                <c:pt idx="27">
                  <c:v>2.3849091288994595</c:v>
                </c:pt>
                <c:pt idx="28">
                  <c:v>-7.4048026259324278</c:v>
                </c:pt>
                <c:pt idx="29">
                  <c:v>8.535124077933931</c:v>
                </c:pt>
                <c:pt idx="30">
                  <c:v>-13.790230600247488</c:v>
                </c:pt>
                <c:pt idx="31">
                  <c:v>-6.0051089129998907</c:v>
                </c:pt>
                <c:pt idx="32">
                  <c:v>-16.658076622886586</c:v>
                </c:pt>
                <c:pt idx="33">
                  <c:v>17.9563755255848</c:v>
                </c:pt>
                <c:pt idx="34">
                  <c:v>34.849992857887258</c:v>
                </c:pt>
                <c:pt idx="35">
                  <c:v>1.1699447328987977</c:v>
                </c:pt>
                <c:pt idx="36">
                  <c:v>22.211031025948014</c:v>
                </c:pt>
                <c:pt idx="37">
                  <c:v>-4.9969684535128511</c:v>
                </c:pt>
                <c:pt idx="38">
                  <c:v>-16.942715713133218</c:v>
                </c:pt>
                <c:pt idx="39">
                  <c:v>-9.3633717268865944</c:v>
                </c:pt>
                <c:pt idx="40">
                  <c:v>-6.9674661328265719</c:v>
                </c:pt>
                <c:pt idx="41">
                  <c:v>0.55354606691919717</c:v>
                </c:pt>
                <c:pt idx="42">
                  <c:v>3.6710314077803785</c:v>
                </c:pt>
                <c:pt idx="43">
                  <c:v>-18.379824914724118</c:v>
                </c:pt>
                <c:pt idx="44">
                  <c:v>-20.953781919153069</c:v>
                </c:pt>
                <c:pt idx="45">
                  <c:v>-3.8365992954121797</c:v>
                </c:pt>
                <c:pt idx="46">
                  <c:v>19.980183377894289</c:v>
                </c:pt>
                <c:pt idx="47">
                  <c:v>48.806701373362202</c:v>
                </c:pt>
                <c:pt idx="48">
                  <c:v>1.9721440859521433</c:v>
                </c:pt>
                <c:pt idx="49">
                  <c:v>-6.4727534412553966</c:v>
                </c:pt>
                <c:pt idx="50">
                  <c:v>-12.263465978537402</c:v>
                </c:pt>
                <c:pt idx="51">
                  <c:v>-1.5458840302192578</c:v>
                </c:pt>
                <c:pt idx="52">
                  <c:v>-20.349731203694244</c:v>
                </c:pt>
                <c:pt idx="53">
                  <c:v>-1.8096713049485458</c:v>
                </c:pt>
                <c:pt idx="54">
                  <c:v>-7.6097722306612381</c:v>
                </c:pt>
                <c:pt idx="55">
                  <c:v>-12.065400955755312</c:v>
                </c:pt>
                <c:pt idx="56">
                  <c:v>19.872680890517014</c:v>
                </c:pt>
                <c:pt idx="57">
                  <c:v>-20.994203245737118</c:v>
                </c:pt>
                <c:pt idx="58">
                  <c:v>0.13712842132795888</c:v>
                </c:pt>
                <c:pt idx="59">
                  <c:v>-9.5853743619427121</c:v>
                </c:pt>
                <c:pt idx="60">
                  <c:v>4.6413647024578619</c:v>
                </c:pt>
                <c:pt idx="61">
                  <c:v>-9.9661369479558068</c:v>
                </c:pt>
                <c:pt idx="62">
                  <c:v>-1.3722295210822466</c:v>
                </c:pt>
                <c:pt idx="63">
                  <c:v>-5.9234446992962875</c:v>
                </c:pt>
                <c:pt idx="64">
                  <c:v>-12.578911045712681</c:v>
                </c:pt>
                <c:pt idx="65">
                  <c:v>1.4196464424458766</c:v>
                </c:pt>
                <c:pt idx="66">
                  <c:v>-10.913781603127237</c:v>
                </c:pt>
                <c:pt idx="67">
                  <c:v>-8.7173026771791289</c:v>
                </c:pt>
                <c:pt idx="68">
                  <c:v>-17.24480275956347</c:v>
                </c:pt>
                <c:pt idx="69">
                  <c:v>-2.5734502321943076</c:v>
                </c:pt>
                <c:pt idx="70">
                  <c:v>-7.361437896717371</c:v>
                </c:pt>
                <c:pt idx="71">
                  <c:v>-5.1855488481833856</c:v>
                </c:pt>
                <c:pt idx="72">
                  <c:v>-8.1989768945919366</c:v>
                </c:pt>
                <c:pt idx="73">
                  <c:v>-22.68884556864219</c:v>
                </c:pt>
                <c:pt idx="74">
                  <c:v>6.346143136755189</c:v>
                </c:pt>
                <c:pt idx="75">
                  <c:v>-8.23341828489108</c:v>
                </c:pt>
                <c:pt idx="76">
                  <c:v>11.552171344376895</c:v>
                </c:pt>
                <c:pt idx="77">
                  <c:v>-14.836571423780519</c:v>
                </c:pt>
                <c:pt idx="78">
                  <c:v>-20.248409426509351</c:v>
                </c:pt>
                <c:pt idx="79">
                  <c:v>6.6828733890518244</c:v>
                </c:pt>
                <c:pt idx="80">
                  <c:v>-3.7522317868316835</c:v>
                </c:pt>
                <c:pt idx="81">
                  <c:v>-9.2585294235277953</c:v>
                </c:pt>
                <c:pt idx="82">
                  <c:v>-5.1964967773983295</c:v>
                </c:pt>
                <c:pt idx="83">
                  <c:v>9.2485002375544809</c:v>
                </c:pt>
                <c:pt idx="84">
                  <c:v>-9.9499973092065588</c:v>
                </c:pt>
                <c:pt idx="85">
                  <c:v>-13.822735638815963</c:v>
                </c:pt>
                <c:pt idx="86">
                  <c:v>-0.39882371667010474</c:v>
                </c:pt>
                <c:pt idx="87">
                  <c:v>-0.91757491207707931</c:v>
                </c:pt>
                <c:pt idx="88">
                  <c:v>13.689745631477045</c:v>
                </c:pt>
                <c:pt idx="89">
                  <c:v>31.908968932971039</c:v>
                </c:pt>
                <c:pt idx="90">
                  <c:v>-3.9914040693397768</c:v>
                </c:pt>
                <c:pt idx="91">
                  <c:v>5.2556569753659854</c:v>
                </c:pt>
                <c:pt idx="92">
                  <c:v>-1.0330661575633338</c:v>
                </c:pt>
                <c:pt idx="93">
                  <c:v>-18.956478650475628</c:v>
                </c:pt>
                <c:pt idx="94">
                  <c:v>0.39014750770127726</c:v>
                </c:pt>
                <c:pt idx="95">
                  <c:v>-9.7342909056496225</c:v>
                </c:pt>
                <c:pt idx="96">
                  <c:v>-10.478365350559537</c:v>
                </c:pt>
                <c:pt idx="97">
                  <c:v>13.841353254368173</c:v>
                </c:pt>
                <c:pt idx="98">
                  <c:v>-9.8269751477423117</c:v>
                </c:pt>
                <c:pt idx="99">
                  <c:v>-16.790966458871669</c:v>
                </c:pt>
                <c:pt idx="100">
                  <c:v>40.464140564685657</c:v>
                </c:pt>
                <c:pt idx="101">
                  <c:v>-5.3224451943096103</c:v>
                </c:pt>
                <c:pt idx="102">
                  <c:v>-10.740967363397047</c:v>
                </c:pt>
                <c:pt idx="103">
                  <c:v>2.827260595485992E-2</c:v>
                </c:pt>
                <c:pt idx="104">
                  <c:v>20.100204296535718</c:v>
                </c:pt>
                <c:pt idx="105">
                  <c:v>3.7803664327956454</c:v>
                </c:pt>
                <c:pt idx="106">
                  <c:v>22.131349492624075</c:v>
                </c:pt>
                <c:pt idx="107">
                  <c:v>5.3946857193055919</c:v>
                </c:pt>
                <c:pt idx="108">
                  <c:v>-2.101895623918526</c:v>
                </c:pt>
                <c:pt idx="109">
                  <c:v>-19.31823818083188</c:v>
                </c:pt>
                <c:pt idx="110">
                  <c:v>7.9896117006733158</c:v>
                </c:pt>
                <c:pt idx="111">
                  <c:v>8.358019892318346</c:v>
                </c:pt>
                <c:pt idx="112">
                  <c:v>-5.2877689941187018</c:v>
                </c:pt>
                <c:pt idx="113">
                  <c:v>-3.0170772053227046</c:v>
                </c:pt>
                <c:pt idx="114">
                  <c:v>-2.0420622029405533</c:v>
                </c:pt>
                <c:pt idx="115">
                  <c:v>-4.0073196474334054</c:v>
                </c:pt>
                <c:pt idx="116">
                  <c:v>-1.0198695570299177</c:v>
                </c:pt>
                <c:pt idx="117">
                  <c:v>10.628891317475397</c:v>
                </c:pt>
                <c:pt idx="118">
                  <c:v>1.5568484613792455</c:v>
                </c:pt>
                <c:pt idx="119">
                  <c:v>-8.1751601411370718</c:v>
                </c:pt>
                <c:pt idx="120">
                  <c:v>-1.4182280565510297</c:v>
                </c:pt>
                <c:pt idx="121">
                  <c:v>21.48055113039571</c:v>
                </c:pt>
                <c:pt idx="122">
                  <c:v>-8.3837527962262968</c:v>
                </c:pt>
                <c:pt idx="123">
                  <c:v>-3.1079631710146383</c:v>
                </c:pt>
                <c:pt idx="124">
                  <c:v>-1.8566413552727701</c:v>
                </c:pt>
                <c:pt idx="125">
                  <c:v>-1.3333019347612773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E-4EDA-BA09-6E365942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659200"/>
        <c:axId val="404665088"/>
      </c:lineChart>
      <c:catAx>
        <c:axId val="40465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665088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4665088"/>
        <c:scaling>
          <c:orientation val="minMax"/>
          <c:max val="7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659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72643948879658"/>
          <c:y val="9.3012178042872621E-4"/>
          <c:w val="0.8492735605112034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94940976982536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Comparison_Investment_Arata!$Z$1</c:f>
              <c:strCache>
                <c:ptCount val="1"/>
                <c:pt idx="0">
                  <c:v>[G] Index of Building and Civil Engineering Work by Public Sector,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Comparison_Investment_Arata!$H$2:$H$127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Comparison_Investment_Arata!$Z$2:$Z$127</c:f>
              <c:numCache>
                <c:formatCode>General</c:formatCode>
                <c:ptCount val="126"/>
                <c:pt idx="1">
                  <c:v>5.2499158175189908</c:v>
                </c:pt>
                <c:pt idx="2">
                  <c:v>15.271918118597361</c:v>
                </c:pt>
                <c:pt idx="3">
                  <c:v>30.108513256180025</c:v>
                </c:pt>
                <c:pt idx="4">
                  <c:v>1.7424505166831805</c:v>
                </c:pt>
                <c:pt idx="5">
                  <c:v>-14.320201732693139</c:v>
                </c:pt>
                <c:pt idx="6">
                  <c:v>10.687965274944089</c:v>
                </c:pt>
                <c:pt idx="7">
                  <c:v>-5.5822159023520506</c:v>
                </c:pt>
                <c:pt idx="8">
                  <c:v>-1.9791596581868465</c:v>
                </c:pt>
                <c:pt idx="9">
                  <c:v>-18.955992533780673</c:v>
                </c:pt>
                <c:pt idx="10">
                  <c:v>15.989312830953217</c:v>
                </c:pt>
                <c:pt idx="11">
                  <c:v>12.194015433996718</c:v>
                </c:pt>
                <c:pt idx="12">
                  <c:v>6.5362900380917299</c:v>
                </c:pt>
                <c:pt idx="13">
                  <c:v>-8.2974575057546236</c:v>
                </c:pt>
                <c:pt idx="14">
                  <c:v>-4.3530615461066731</c:v>
                </c:pt>
                <c:pt idx="15">
                  <c:v>5.163217948606591</c:v>
                </c:pt>
                <c:pt idx="16">
                  <c:v>3.9477984953997014</c:v>
                </c:pt>
                <c:pt idx="17">
                  <c:v>-2.9006730133030234</c:v>
                </c:pt>
                <c:pt idx="18">
                  <c:v>25.636848412279956</c:v>
                </c:pt>
                <c:pt idx="19">
                  <c:v>16.273471773833581</c:v>
                </c:pt>
                <c:pt idx="20">
                  <c:v>7.2077262968936351</c:v>
                </c:pt>
                <c:pt idx="21">
                  <c:v>16.661183148822811</c:v>
                </c:pt>
                <c:pt idx="22">
                  <c:v>4.1832527977414324</c:v>
                </c:pt>
                <c:pt idx="23">
                  <c:v>6.1806772685120803</c:v>
                </c:pt>
                <c:pt idx="24">
                  <c:v>22.289392973212596</c:v>
                </c:pt>
                <c:pt idx="25">
                  <c:v>-11.87141421135941</c:v>
                </c:pt>
                <c:pt idx="26">
                  <c:v>13.424577198902687</c:v>
                </c:pt>
                <c:pt idx="27">
                  <c:v>15.938879792389283</c:v>
                </c:pt>
                <c:pt idx="28">
                  <c:v>-6.3328651138865766</c:v>
                </c:pt>
                <c:pt idx="29">
                  <c:v>13.257650532790933</c:v>
                </c:pt>
                <c:pt idx="30">
                  <c:v>-30.350795564168077</c:v>
                </c:pt>
                <c:pt idx="31">
                  <c:v>1.4602084007518279</c:v>
                </c:pt>
                <c:pt idx="32">
                  <c:v>-16.852733354588867</c:v>
                </c:pt>
                <c:pt idx="33">
                  <c:v>12.644373276259202</c:v>
                </c:pt>
                <c:pt idx="34">
                  <c:v>26.03578226056278</c:v>
                </c:pt>
                <c:pt idx="35">
                  <c:v>10.554069796627697</c:v>
                </c:pt>
                <c:pt idx="36">
                  <c:v>18.408012575927991</c:v>
                </c:pt>
                <c:pt idx="37">
                  <c:v>-2.9376434905483029</c:v>
                </c:pt>
                <c:pt idx="38">
                  <c:v>-24.793641157341295</c:v>
                </c:pt>
                <c:pt idx="39">
                  <c:v>-8.6869945341967245</c:v>
                </c:pt>
                <c:pt idx="40">
                  <c:v>-11.9687220272091</c:v>
                </c:pt>
                <c:pt idx="41">
                  <c:v>-3.9289169368655452</c:v>
                </c:pt>
                <c:pt idx="42">
                  <c:v>14.219846381208301</c:v>
                </c:pt>
                <c:pt idx="43">
                  <c:v>-8.4602530289830558</c:v>
                </c:pt>
                <c:pt idx="44">
                  <c:v>-15.688766957085543</c:v>
                </c:pt>
                <c:pt idx="45">
                  <c:v>-1.6763731061094522</c:v>
                </c:pt>
                <c:pt idx="46">
                  <c:v>18.714229298727638</c:v>
                </c:pt>
                <c:pt idx="47">
                  <c:v>46.034304480226027</c:v>
                </c:pt>
                <c:pt idx="48">
                  <c:v>-6.8890469784269381</c:v>
                </c:pt>
                <c:pt idx="49">
                  <c:v>-15.922621629879529</c:v>
                </c:pt>
                <c:pt idx="50">
                  <c:v>-6.8718580696722427</c:v>
                </c:pt>
                <c:pt idx="51">
                  <c:v>-11.003506214856406</c:v>
                </c:pt>
                <c:pt idx="52">
                  <c:v>-17.709069125376097</c:v>
                </c:pt>
                <c:pt idx="53">
                  <c:v>-1.9911293833721921</c:v>
                </c:pt>
                <c:pt idx="54">
                  <c:v>-4.5630289323718376</c:v>
                </c:pt>
                <c:pt idx="55">
                  <c:v>-3.680244984472214</c:v>
                </c:pt>
                <c:pt idx="56">
                  <c:v>14.865253108812837</c:v>
                </c:pt>
                <c:pt idx="57">
                  <c:v>-12.43637405528375</c:v>
                </c:pt>
                <c:pt idx="58">
                  <c:v>-0.11686405624456997</c:v>
                </c:pt>
                <c:pt idx="59">
                  <c:v>-7.728876999970713</c:v>
                </c:pt>
                <c:pt idx="60">
                  <c:v>-6.4379890949277314</c:v>
                </c:pt>
                <c:pt idx="61">
                  <c:v>-0.65991251814228047</c:v>
                </c:pt>
                <c:pt idx="62">
                  <c:v>-5.1118114876975485</c:v>
                </c:pt>
                <c:pt idx="63">
                  <c:v>-15.808661593680483</c:v>
                </c:pt>
                <c:pt idx="64">
                  <c:v>-20.52318691629943</c:v>
                </c:pt>
                <c:pt idx="65">
                  <c:v>13.032798321391015</c:v>
                </c:pt>
                <c:pt idx="66">
                  <c:v>-18.348480643614018</c:v>
                </c:pt>
                <c:pt idx="67">
                  <c:v>-12.617694552328995</c:v>
                </c:pt>
                <c:pt idx="68">
                  <c:v>-18.181687349555055</c:v>
                </c:pt>
                <c:pt idx="69">
                  <c:v>-19.640063355075799</c:v>
                </c:pt>
                <c:pt idx="70">
                  <c:v>-6.8170957798687759</c:v>
                </c:pt>
                <c:pt idx="71">
                  <c:v>0.29568199393090744</c:v>
                </c:pt>
                <c:pt idx="72">
                  <c:v>-8.9589432265433366</c:v>
                </c:pt>
                <c:pt idx="73">
                  <c:v>-28.684308991935005</c:v>
                </c:pt>
                <c:pt idx="74">
                  <c:v>14.436450844796767</c:v>
                </c:pt>
                <c:pt idx="75">
                  <c:v>-15.654555925281787</c:v>
                </c:pt>
                <c:pt idx="76">
                  <c:v>-5.8190466199074979</c:v>
                </c:pt>
                <c:pt idx="77">
                  <c:v>-4.2300017852724858</c:v>
                </c:pt>
                <c:pt idx="78">
                  <c:v>-18.932288047531664</c:v>
                </c:pt>
                <c:pt idx="79">
                  <c:v>5.7349666135206867</c:v>
                </c:pt>
                <c:pt idx="80">
                  <c:v>-4.7545536144120604</c:v>
                </c:pt>
                <c:pt idx="81">
                  <c:v>-12.473543227715311</c:v>
                </c:pt>
                <c:pt idx="82">
                  <c:v>-7.9311475041232367</c:v>
                </c:pt>
                <c:pt idx="83">
                  <c:v>-4.1435232722755728</c:v>
                </c:pt>
                <c:pt idx="84">
                  <c:v>-5.3611344726145376</c:v>
                </c:pt>
                <c:pt idx="85">
                  <c:v>-19.381697622533999</c:v>
                </c:pt>
                <c:pt idx="86">
                  <c:v>1.9097642569581463</c:v>
                </c:pt>
                <c:pt idx="87">
                  <c:v>7.0283453209317504</c:v>
                </c:pt>
                <c:pt idx="88">
                  <c:v>18.114482084833838</c:v>
                </c:pt>
                <c:pt idx="89">
                  <c:v>41.323179450834743</c:v>
                </c:pt>
                <c:pt idx="90">
                  <c:v>18.151142727151569</c:v>
                </c:pt>
                <c:pt idx="91">
                  <c:v>-27.109685565767606</c:v>
                </c:pt>
                <c:pt idx="92">
                  <c:v>-11.363709436235114</c:v>
                </c:pt>
                <c:pt idx="93">
                  <c:v>31.453807994581794</c:v>
                </c:pt>
                <c:pt idx="94">
                  <c:v>-7.1890177575791299</c:v>
                </c:pt>
                <c:pt idx="95">
                  <c:v>-4.9034162274184006</c:v>
                </c:pt>
                <c:pt idx="96">
                  <c:v>2.0454368420395497</c:v>
                </c:pt>
                <c:pt idx="97">
                  <c:v>13.669668987627514</c:v>
                </c:pt>
                <c:pt idx="98">
                  <c:v>-8.3227856758911756</c:v>
                </c:pt>
                <c:pt idx="99">
                  <c:v>-2.0298047874476643</c:v>
                </c:pt>
                <c:pt idx="100">
                  <c:v>42.390421073237405</c:v>
                </c:pt>
                <c:pt idx="101">
                  <c:v>-3.5933034784012552</c:v>
                </c:pt>
                <c:pt idx="102">
                  <c:v>-7.5114012581376173</c:v>
                </c:pt>
                <c:pt idx="103">
                  <c:v>13.305572502332929</c:v>
                </c:pt>
                <c:pt idx="104">
                  <c:v>18.009871856492587</c:v>
                </c:pt>
                <c:pt idx="105">
                  <c:v>14.975215422171129</c:v>
                </c:pt>
                <c:pt idx="106">
                  <c:v>22.526252250110822</c:v>
                </c:pt>
                <c:pt idx="107">
                  <c:v>4.5178582944670476</c:v>
                </c:pt>
                <c:pt idx="108">
                  <c:v>-6.5394055430087361</c:v>
                </c:pt>
                <c:pt idx="109">
                  <c:v>-13.268202378087334</c:v>
                </c:pt>
                <c:pt idx="110">
                  <c:v>6.6774951991155573</c:v>
                </c:pt>
                <c:pt idx="111">
                  <c:v>6.1407125397464624</c:v>
                </c:pt>
                <c:pt idx="112">
                  <c:v>-7.8131577291772336</c:v>
                </c:pt>
                <c:pt idx="113">
                  <c:v>-13.703162372097655</c:v>
                </c:pt>
                <c:pt idx="114">
                  <c:v>-9.8343218561061096</c:v>
                </c:pt>
                <c:pt idx="115">
                  <c:v>-7.3794788450073368</c:v>
                </c:pt>
                <c:pt idx="116">
                  <c:v>-1.5297168215175461</c:v>
                </c:pt>
                <c:pt idx="117">
                  <c:v>36.14557699550214</c:v>
                </c:pt>
                <c:pt idx="118">
                  <c:v>-1.0877858832895271</c:v>
                </c:pt>
                <c:pt idx="119">
                  <c:v>-10.216735205345163</c:v>
                </c:pt>
                <c:pt idx="120">
                  <c:v>3.6226839438962433</c:v>
                </c:pt>
                <c:pt idx="121">
                  <c:v>21.459936998557218</c:v>
                </c:pt>
                <c:pt idx="122">
                  <c:v>-9.9882631564264468</c:v>
                </c:pt>
                <c:pt idx="123">
                  <c:v>-9.4816640150132017</c:v>
                </c:pt>
                <c:pt idx="124">
                  <c:v>-4.3162323722944702</c:v>
                </c:pt>
                <c:pt idx="125">
                  <c:v>-2.2545234607524556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E-4B8F-8631-242E232CDEF3}"/>
            </c:ext>
          </c:extLst>
        </c:ser>
        <c:ser>
          <c:idx val="1"/>
          <c:order val="1"/>
          <c:tx>
            <c:strRef>
              <c:f>Comparison_Investment_Arata!$AB$1</c:f>
              <c:strCache>
                <c:ptCount val="1"/>
                <c:pt idx="0">
                  <c:v>[I] General Government Gross Fixed Investment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Comparison_Investment_Arata!$H$2:$H$127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Comparison_Investment_Arata!$AB$2:$AB$127</c:f>
              <c:numCache>
                <c:formatCode>General</c:formatCode>
                <c:ptCount val="126"/>
                <c:pt idx="1">
                  <c:v>23.848153343117318</c:v>
                </c:pt>
                <c:pt idx="2">
                  <c:v>25.856355154593679</c:v>
                </c:pt>
                <c:pt idx="3">
                  <c:v>20.60861107863543</c:v>
                </c:pt>
                <c:pt idx="4">
                  <c:v>7.3606162495674976</c:v>
                </c:pt>
                <c:pt idx="5">
                  <c:v>-5.7977165303094491</c:v>
                </c:pt>
                <c:pt idx="6">
                  <c:v>-1.9396960093344351</c:v>
                </c:pt>
                <c:pt idx="7">
                  <c:v>-4.907070604383545</c:v>
                </c:pt>
                <c:pt idx="8">
                  <c:v>-3.4187379434008403</c:v>
                </c:pt>
                <c:pt idx="9">
                  <c:v>-7.7582431727138967</c:v>
                </c:pt>
                <c:pt idx="10">
                  <c:v>25.848578348983331</c:v>
                </c:pt>
                <c:pt idx="11">
                  <c:v>2.1424335950714246</c:v>
                </c:pt>
                <c:pt idx="12">
                  <c:v>9.3544458976573495</c:v>
                </c:pt>
                <c:pt idx="13">
                  <c:v>-2.7141373343170794</c:v>
                </c:pt>
                <c:pt idx="14">
                  <c:v>8.1479912354612374</c:v>
                </c:pt>
                <c:pt idx="15">
                  <c:v>6.9375721214765651</c:v>
                </c:pt>
                <c:pt idx="16">
                  <c:v>-7.2950885748640388</c:v>
                </c:pt>
                <c:pt idx="17">
                  <c:v>-7.4662336918250638</c:v>
                </c:pt>
                <c:pt idx="18">
                  <c:v>18.172326643858682</c:v>
                </c:pt>
                <c:pt idx="19">
                  <c:v>22.001124670568963</c:v>
                </c:pt>
                <c:pt idx="20">
                  <c:v>6.9948747848211479</c:v>
                </c:pt>
                <c:pt idx="21">
                  <c:v>25.06087353423947</c:v>
                </c:pt>
                <c:pt idx="22">
                  <c:v>8.0682433029708669</c:v>
                </c:pt>
                <c:pt idx="23">
                  <c:v>6.2431683204005939</c:v>
                </c:pt>
                <c:pt idx="24">
                  <c:v>36.230367777488958</c:v>
                </c:pt>
                <c:pt idx="25">
                  <c:v>6.7787209105706125</c:v>
                </c:pt>
                <c:pt idx="26">
                  <c:v>-4.0227899015164219</c:v>
                </c:pt>
                <c:pt idx="27">
                  <c:v>12.10874913041291</c:v>
                </c:pt>
                <c:pt idx="28">
                  <c:v>4.7811361751519232</c:v>
                </c:pt>
                <c:pt idx="29">
                  <c:v>25.072140898236373</c:v>
                </c:pt>
                <c:pt idx="30">
                  <c:v>-35.717137041627147</c:v>
                </c:pt>
                <c:pt idx="31">
                  <c:v>8.5481311245934712</c:v>
                </c:pt>
                <c:pt idx="32">
                  <c:v>-20.934838988692572</c:v>
                </c:pt>
                <c:pt idx="33">
                  <c:v>9.5738909069962972</c:v>
                </c:pt>
                <c:pt idx="34">
                  <c:v>42.363589539981781</c:v>
                </c:pt>
                <c:pt idx="35">
                  <c:v>11.471022245759844</c:v>
                </c:pt>
                <c:pt idx="36">
                  <c:v>26.532017987412402</c:v>
                </c:pt>
                <c:pt idx="37">
                  <c:v>-5.6301499404917905</c:v>
                </c:pt>
                <c:pt idx="38">
                  <c:v>-31.127746296702728</c:v>
                </c:pt>
                <c:pt idx="39">
                  <c:v>-7.3082504996097253</c:v>
                </c:pt>
                <c:pt idx="40">
                  <c:v>-6.1163445283723084</c:v>
                </c:pt>
                <c:pt idx="41">
                  <c:v>6.0196102406311569</c:v>
                </c:pt>
                <c:pt idx="42">
                  <c:v>-3.8788307760941443</c:v>
                </c:pt>
                <c:pt idx="43">
                  <c:v>-19.803039242283425</c:v>
                </c:pt>
                <c:pt idx="44">
                  <c:v>-17.72953417984786</c:v>
                </c:pt>
                <c:pt idx="45">
                  <c:v>-1.5651805733844171</c:v>
                </c:pt>
                <c:pt idx="46">
                  <c:v>27.645862141051005</c:v>
                </c:pt>
                <c:pt idx="47">
                  <c:v>52.224725454047196</c:v>
                </c:pt>
                <c:pt idx="48">
                  <c:v>3.3079058749311718</c:v>
                </c:pt>
                <c:pt idx="49">
                  <c:v>-4.0820465025287245</c:v>
                </c:pt>
                <c:pt idx="50">
                  <c:v>-15.045674663043783</c:v>
                </c:pt>
                <c:pt idx="51">
                  <c:v>-8.5953390020601095</c:v>
                </c:pt>
                <c:pt idx="52">
                  <c:v>-18.861125216876641</c:v>
                </c:pt>
                <c:pt idx="53">
                  <c:v>-4.179367759955344</c:v>
                </c:pt>
                <c:pt idx="54">
                  <c:v>1.2669249770418389</c:v>
                </c:pt>
                <c:pt idx="55">
                  <c:v>-2.0772560253575545</c:v>
                </c:pt>
                <c:pt idx="56">
                  <c:v>8.2949146278974428</c:v>
                </c:pt>
                <c:pt idx="57">
                  <c:v>-15.422679844707831</c:v>
                </c:pt>
                <c:pt idx="58">
                  <c:v>6.1783093385920917</c:v>
                </c:pt>
                <c:pt idx="59">
                  <c:v>-17.789180115508074</c:v>
                </c:pt>
                <c:pt idx="60">
                  <c:v>1.6302772755205863</c:v>
                </c:pt>
                <c:pt idx="61">
                  <c:v>-2.7189569297661698</c:v>
                </c:pt>
                <c:pt idx="62">
                  <c:v>-2.705308496232417</c:v>
                </c:pt>
                <c:pt idx="63">
                  <c:v>-6.5943097113431604</c:v>
                </c:pt>
                <c:pt idx="64">
                  <c:v>-11.257236053929731</c:v>
                </c:pt>
                <c:pt idx="65">
                  <c:v>-10.075867343328371</c:v>
                </c:pt>
                <c:pt idx="66">
                  <c:v>-10.448875981336981</c:v>
                </c:pt>
                <c:pt idx="67">
                  <c:v>-13.432289273137489</c:v>
                </c:pt>
                <c:pt idx="68">
                  <c:v>-11.54830421407933</c:v>
                </c:pt>
                <c:pt idx="69">
                  <c:v>-4.853453208953395</c:v>
                </c:pt>
                <c:pt idx="70">
                  <c:v>-12.300774326798313</c:v>
                </c:pt>
                <c:pt idx="71">
                  <c:v>-6.3216376594339536</c:v>
                </c:pt>
                <c:pt idx="72">
                  <c:v>-1.2883848613426063</c:v>
                </c:pt>
                <c:pt idx="73">
                  <c:v>-8.0492938150015227</c:v>
                </c:pt>
                <c:pt idx="74">
                  <c:v>3.5937912268880101</c:v>
                </c:pt>
                <c:pt idx="75">
                  <c:v>-3.9309470923775569</c:v>
                </c:pt>
                <c:pt idx="76">
                  <c:v>-10.300712743587193</c:v>
                </c:pt>
                <c:pt idx="77">
                  <c:v>-12.921877708270014</c:v>
                </c:pt>
                <c:pt idx="78">
                  <c:v>-10.005625806961794</c:v>
                </c:pt>
                <c:pt idx="79">
                  <c:v>7.7881977771110167</c:v>
                </c:pt>
                <c:pt idx="80">
                  <c:v>-7.4457547085353681</c:v>
                </c:pt>
                <c:pt idx="81">
                  <c:v>-15.619342106304124</c:v>
                </c:pt>
                <c:pt idx="82">
                  <c:v>-9.252104480298339</c:v>
                </c:pt>
                <c:pt idx="83">
                  <c:v>0.20221725929103762</c:v>
                </c:pt>
                <c:pt idx="84">
                  <c:v>-0.70391565423263414</c:v>
                </c:pt>
                <c:pt idx="85">
                  <c:v>-20.399715633476433</c:v>
                </c:pt>
                <c:pt idx="86">
                  <c:v>3.0820831809095894</c:v>
                </c:pt>
                <c:pt idx="87">
                  <c:v>-2.5333295731709837</c:v>
                </c:pt>
                <c:pt idx="88">
                  <c:v>18.676643387163484</c:v>
                </c:pt>
                <c:pt idx="89">
                  <c:v>34.039836939604797</c:v>
                </c:pt>
                <c:pt idx="90">
                  <c:v>-5.9796193297495641</c:v>
                </c:pt>
                <c:pt idx="91">
                  <c:v>9.5877835620201246</c:v>
                </c:pt>
                <c:pt idx="92">
                  <c:v>-0.44249066970800666</c:v>
                </c:pt>
                <c:pt idx="93">
                  <c:v>-15.908846955236665</c:v>
                </c:pt>
                <c:pt idx="94">
                  <c:v>-6.6866282818444978</c:v>
                </c:pt>
                <c:pt idx="95">
                  <c:v>-12.840652439055955</c:v>
                </c:pt>
                <c:pt idx="96">
                  <c:v>-7.7330562680046118</c:v>
                </c:pt>
                <c:pt idx="97">
                  <c:v>33.937076813105364</c:v>
                </c:pt>
                <c:pt idx="98">
                  <c:v>-17.728268032043381</c:v>
                </c:pt>
                <c:pt idx="99">
                  <c:v>-17.819111879186899</c:v>
                </c:pt>
                <c:pt idx="100">
                  <c:v>28.044726634029104</c:v>
                </c:pt>
                <c:pt idx="101">
                  <c:v>-3.1724081235447343</c:v>
                </c:pt>
                <c:pt idx="102">
                  <c:v>-3.9059735934505735</c:v>
                </c:pt>
                <c:pt idx="103">
                  <c:v>-7.8849379043137491</c:v>
                </c:pt>
                <c:pt idx="104">
                  <c:v>12.654588542845712</c:v>
                </c:pt>
                <c:pt idx="105">
                  <c:v>22.195442875779946</c:v>
                </c:pt>
                <c:pt idx="106">
                  <c:v>19.340090550582545</c:v>
                </c:pt>
                <c:pt idx="107">
                  <c:v>11.265495869127061</c:v>
                </c:pt>
                <c:pt idx="108">
                  <c:v>-6.5726793593773758</c:v>
                </c:pt>
                <c:pt idx="109">
                  <c:v>-21.262928359247347</c:v>
                </c:pt>
                <c:pt idx="110">
                  <c:v>5.890410820765335</c:v>
                </c:pt>
                <c:pt idx="111">
                  <c:v>9.4778537156367868</c:v>
                </c:pt>
                <c:pt idx="112">
                  <c:v>-5.4506421979430009</c:v>
                </c:pt>
                <c:pt idx="113">
                  <c:v>-7.3799982885669246</c:v>
                </c:pt>
                <c:pt idx="114">
                  <c:v>-4.2780508839914688</c:v>
                </c:pt>
                <c:pt idx="115">
                  <c:v>-8.0998595688823283</c:v>
                </c:pt>
                <c:pt idx="116">
                  <c:v>1.0088690391115707</c:v>
                </c:pt>
                <c:pt idx="117">
                  <c:v>17.946791204611422</c:v>
                </c:pt>
                <c:pt idx="118">
                  <c:v>-1.5551851865936994</c:v>
                </c:pt>
                <c:pt idx="119">
                  <c:v>-5.4488518256794123</c:v>
                </c:pt>
                <c:pt idx="120">
                  <c:v>-9.722695317082886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E-4B8F-8631-242E232CD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705664"/>
        <c:axId val="404707200"/>
      </c:lineChart>
      <c:catAx>
        <c:axId val="40470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707200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4707200"/>
        <c:scaling>
          <c:orientation val="minMax"/>
          <c:max val="7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70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72643948879658"/>
          <c:y val="9.3012178042872621E-4"/>
          <c:w val="0.8492735605112034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94940976982536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Comparison_Investment_METI!$W$1</c:f>
              <c:strCache>
                <c:ptCount val="1"/>
                <c:pt idx="0">
                  <c:v>[A] Index of Building and Civil Engineering Work by Private Sector,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Comparison_Investment_METI!$K$2:$K$127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Comparison_Investment_METI!$W$2:$W$127</c:f>
              <c:numCache>
                <c:formatCode>General</c:formatCode>
                <c:ptCount val="126"/>
                <c:pt idx="45">
                  <c:v>-7.529100200833561</c:v>
                </c:pt>
                <c:pt idx="46">
                  <c:v>-4.1566553825186254</c:v>
                </c:pt>
                <c:pt idx="47">
                  <c:v>-6.3022403051508524</c:v>
                </c:pt>
                <c:pt idx="48">
                  <c:v>-10.565764895796448</c:v>
                </c:pt>
                <c:pt idx="49">
                  <c:v>23.167451920129125</c:v>
                </c:pt>
                <c:pt idx="50">
                  <c:v>-4.0625499200848347</c:v>
                </c:pt>
                <c:pt idx="51">
                  <c:v>-10.32574292441849</c:v>
                </c:pt>
                <c:pt idx="52">
                  <c:v>-4.4338931595744651</c:v>
                </c:pt>
                <c:pt idx="53">
                  <c:v>17.201486244075138</c:v>
                </c:pt>
                <c:pt idx="54">
                  <c:v>2.3213072894654685</c:v>
                </c:pt>
                <c:pt idx="55">
                  <c:v>-3.2290114110518298</c:v>
                </c:pt>
                <c:pt idx="56">
                  <c:v>-5.0642959817396527</c:v>
                </c:pt>
                <c:pt idx="57">
                  <c:v>-22.419410789388415</c:v>
                </c:pt>
                <c:pt idx="58">
                  <c:v>-4.4307917117607953</c:v>
                </c:pt>
                <c:pt idx="59">
                  <c:v>1.9328948896104148</c:v>
                </c:pt>
                <c:pt idx="60">
                  <c:v>-2.6003336245777775</c:v>
                </c:pt>
                <c:pt idx="61">
                  <c:v>-12.793458557471016</c:v>
                </c:pt>
                <c:pt idx="62">
                  <c:v>1.7521485764248057</c:v>
                </c:pt>
                <c:pt idx="63">
                  <c:v>1.1188702367457948</c:v>
                </c:pt>
                <c:pt idx="64">
                  <c:v>4.1367405848703687</c:v>
                </c:pt>
                <c:pt idx="65">
                  <c:v>2.8406447782911126</c:v>
                </c:pt>
                <c:pt idx="66">
                  <c:v>7.7392517664199634</c:v>
                </c:pt>
                <c:pt idx="67">
                  <c:v>-4.6802796485321707</c:v>
                </c:pt>
                <c:pt idx="68">
                  <c:v>-3.9193419564292675</c:v>
                </c:pt>
                <c:pt idx="69">
                  <c:v>8.4112980058979723</c:v>
                </c:pt>
                <c:pt idx="70">
                  <c:v>6.7265558035693118</c:v>
                </c:pt>
                <c:pt idx="71">
                  <c:v>2.0108789929794924</c:v>
                </c:pt>
                <c:pt idx="72">
                  <c:v>-1.1631164513151493</c:v>
                </c:pt>
                <c:pt idx="73">
                  <c:v>8.8312763184028356</c:v>
                </c:pt>
                <c:pt idx="74">
                  <c:v>8.7627312841866747</c:v>
                </c:pt>
                <c:pt idx="75">
                  <c:v>11.836988785367563</c:v>
                </c:pt>
                <c:pt idx="76">
                  <c:v>2.8703671039017387</c:v>
                </c:pt>
                <c:pt idx="77">
                  <c:v>0.87050629419915815</c:v>
                </c:pt>
                <c:pt idx="78">
                  <c:v>2.9542536687884979</c:v>
                </c:pt>
                <c:pt idx="79">
                  <c:v>3.0424347061819956</c:v>
                </c:pt>
                <c:pt idx="80">
                  <c:v>-4.6101672083782912</c:v>
                </c:pt>
                <c:pt idx="81">
                  <c:v>-7.4438771008427551</c:v>
                </c:pt>
                <c:pt idx="82">
                  <c:v>-18.095691153188532</c:v>
                </c:pt>
                <c:pt idx="83">
                  <c:v>-22.256903558673891</c:v>
                </c:pt>
                <c:pt idx="84">
                  <c:v>2.1100902792175802</c:v>
                </c:pt>
                <c:pt idx="85">
                  <c:v>26.116425390658883</c:v>
                </c:pt>
                <c:pt idx="86">
                  <c:v>13.97242512798984</c:v>
                </c:pt>
                <c:pt idx="87">
                  <c:v>14.117851444135866</c:v>
                </c:pt>
                <c:pt idx="88">
                  <c:v>-44.864100349057523</c:v>
                </c:pt>
                <c:pt idx="89">
                  <c:v>14.69102642286224</c:v>
                </c:pt>
                <c:pt idx="90">
                  <c:v>-22.458130889099682</c:v>
                </c:pt>
                <c:pt idx="91">
                  <c:v>-18.70454539310974</c:v>
                </c:pt>
                <c:pt idx="92">
                  <c:v>-12.574652922680784</c:v>
                </c:pt>
                <c:pt idx="93">
                  <c:v>11.145700225898292</c:v>
                </c:pt>
                <c:pt idx="94">
                  <c:v>20.324199432315247</c:v>
                </c:pt>
                <c:pt idx="95">
                  <c:v>16.086505913344283</c:v>
                </c:pt>
                <c:pt idx="96">
                  <c:v>-10.304940818660214</c:v>
                </c:pt>
                <c:pt idx="97">
                  <c:v>-24.474446180071709</c:v>
                </c:pt>
                <c:pt idx="98">
                  <c:v>25.174044362087479</c:v>
                </c:pt>
                <c:pt idx="99">
                  <c:v>-6.1657932827858142</c:v>
                </c:pt>
                <c:pt idx="100">
                  <c:v>-8.1575175266123239</c:v>
                </c:pt>
                <c:pt idx="101">
                  <c:v>4.0182107881253426</c:v>
                </c:pt>
                <c:pt idx="102">
                  <c:v>5.9407128773729667</c:v>
                </c:pt>
                <c:pt idx="103">
                  <c:v>-3.549356697415007</c:v>
                </c:pt>
                <c:pt idx="104">
                  <c:v>3.5418931796195041</c:v>
                </c:pt>
                <c:pt idx="105">
                  <c:v>24.187164154218486</c:v>
                </c:pt>
                <c:pt idx="106">
                  <c:v>8.3289956617664593</c:v>
                </c:pt>
                <c:pt idx="107">
                  <c:v>-0.12370494886312366</c:v>
                </c:pt>
                <c:pt idx="108">
                  <c:v>-8.2724845425477866</c:v>
                </c:pt>
                <c:pt idx="109">
                  <c:v>-13.433094121977307</c:v>
                </c:pt>
                <c:pt idx="110">
                  <c:v>-11.888908040327795</c:v>
                </c:pt>
                <c:pt idx="111">
                  <c:v>-7.6229604819291641</c:v>
                </c:pt>
                <c:pt idx="112">
                  <c:v>8.3986161936753234</c:v>
                </c:pt>
                <c:pt idx="113">
                  <c:v>8.0824729861870068</c:v>
                </c:pt>
                <c:pt idx="114">
                  <c:v>5.4151761891636063</c:v>
                </c:pt>
                <c:pt idx="115">
                  <c:v>-0.26169433150621257</c:v>
                </c:pt>
                <c:pt idx="116">
                  <c:v>5.7558734037945758</c:v>
                </c:pt>
                <c:pt idx="117">
                  <c:v>10.329106524803588</c:v>
                </c:pt>
                <c:pt idx="118">
                  <c:v>10.612329465419389</c:v>
                </c:pt>
                <c:pt idx="119">
                  <c:v>7.195294553100906</c:v>
                </c:pt>
                <c:pt idx="120">
                  <c:v>5.1729522032585962</c:v>
                </c:pt>
                <c:pt idx="121">
                  <c:v>15.239958552807998</c:v>
                </c:pt>
                <c:pt idx="122">
                  <c:v>-2.3968093642208199</c:v>
                </c:pt>
                <c:pt idx="123">
                  <c:v>-0.46269442386186466</c:v>
                </c:pt>
                <c:pt idx="124">
                  <c:v>1.1651493798982226</c:v>
                </c:pt>
                <c:pt idx="125">
                  <c:v>-1.4953007850371458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3-4123-9F3A-79805CA87CC0}"/>
            </c:ext>
          </c:extLst>
        </c:ser>
        <c:ser>
          <c:idx val="1"/>
          <c:order val="1"/>
          <c:tx>
            <c:strRef>
              <c:f>Comparison_Investment_METI!$X$1</c:f>
              <c:strCache>
                <c:ptCount val="1"/>
                <c:pt idx="0">
                  <c:v>[B] Gross Fixed Capital Formation by Private Sector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Comparison_Investment_METI!$K$2:$K$127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Comparison_Investment_METI!$X$2:$X$127</c:f>
              <c:numCache>
                <c:formatCode>General</c:formatCode>
                <c:ptCount val="126"/>
                <c:pt idx="45">
                  <c:v>-4.8043519790770262</c:v>
                </c:pt>
                <c:pt idx="46">
                  <c:v>-4.9078142535744496</c:v>
                </c:pt>
                <c:pt idx="47">
                  <c:v>-11.568452825995234</c:v>
                </c:pt>
                <c:pt idx="48">
                  <c:v>-8.138811955171299</c:v>
                </c:pt>
                <c:pt idx="49">
                  <c:v>9.377630222165557</c:v>
                </c:pt>
                <c:pt idx="50">
                  <c:v>-0.16825295081379643</c:v>
                </c:pt>
                <c:pt idx="51">
                  <c:v>-0.46595003033542692</c:v>
                </c:pt>
                <c:pt idx="52">
                  <c:v>12.724806530246791</c:v>
                </c:pt>
                <c:pt idx="53">
                  <c:v>-3.0996817904579199</c:v>
                </c:pt>
                <c:pt idx="54">
                  <c:v>9.3093354727793898</c:v>
                </c:pt>
                <c:pt idx="55">
                  <c:v>12.612298761168606</c:v>
                </c:pt>
                <c:pt idx="56">
                  <c:v>0.10832824552025055</c:v>
                </c:pt>
                <c:pt idx="57">
                  <c:v>-13.564397156556041</c:v>
                </c:pt>
                <c:pt idx="58">
                  <c:v>-6.0404870677950644</c:v>
                </c:pt>
                <c:pt idx="59">
                  <c:v>-12.190273179885313</c:v>
                </c:pt>
                <c:pt idx="60">
                  <c:v>-3.2919160764263933</c:v>
                </c:pt>
                <c:pt idx="61">
                  <c:v>-4.1447053167930958</c:v>
                </c:pt>
                <c:pt idx="62">
                  <c:v>4.0115885674840479</c:v>
                </c:pt>
                <c:pt idx="63">
                  <c:v>-0.63540988667392106</c:v>
                </c:pt>
                <c:pt idx="64">
                  <c:v>-0.16064887934115202</c:v>
                </c:pt>
                <c:pt idx="65">
                  <c:v>6.3074072908022805</c:v>
                </c:pt>
                <c:pt idx="66">
                  <c:v>-2.9778947869487649</c:v>
                </c:pt>
                <c:pt idx="67">
                  <c:v>12.756846166916635</c:v>
                </c:pt>
                <c:pt idx="68">
                  <c:v>-0.18252213121121574</c:v>
                </c:pt>
                <c:pt idx="69">
                  <c:v>1.5404018500805083</c:v>
                </c:pt>
                <c:pt idx="70">
                  <c:v>3.2454612359910762</c:v>
                </c:pt>
                <c:pt idx="71">
                  <c:v>6.0673947170324816</c:v>
                </c:pt>
                <c:pt idx="72">
                  <c:v>9.7109757526534946</c:v>
                </c:pt>
                <c:pt idx="73">
                  <c:v>10.17211631050985</c:v>
                </c:pt>
                <c:pt idx="74">
                  <c:v>7.8476223888600094</c:v>
                </c:pt>
                <c:pt idx="75">
                  <c:v>-3.9041496100906237</c:v>
                </c:pt>
                <c:pt idx="76">
                  <c:v>-2.6271492501716898</c:v>
                </c:pt>
                <c:pt idx="77">
                  <c:v>6.101691683909749</c:v>
                </c:pt>
                <c:pt idx="78">
                  <c:v>0.97636014325199749</c:v>
                </c:pt>
                <c:pt idx="79">
                  <c:v>6.9736318019592236</c:v>
                </c:pt>
                <c:pt idx="80">
                  <c:v>9.1343018244183227E-2</c:v>
                </c:pt>
                <c:pt idx="81">
                  <c:v>-4.6907369652866908</c:v>
                </c:pt>
                <c:pt idx="82">
                  <c:v>-10.942066835567555</c:v>
                </c:pt>
                <c:pt idx="83">
                  <c:v>-9.0977933487617619</c:v>
                </c:pt>
                <c:pt idx="84">
                  <c:v>5.5914386986290587</c:v>
                </c:pt>
                <c:pt idx="85">
                  <c:v>-1.8850173656329239</c:v>
                </c:pt>
                <c:pt idx="86">
                  <c:v>-2.9297129448199732</c:v>
                </c:pt>
                <c:pt idx="87">
                  <c:v>-11.797069600480858</c:v>
                </c:pt>
                <c:pt idx="88">
                  <c:v>-23.401263605959766</c:v>
                </c:pt>
                <c:pt idx="89">
                  <c:v>-16.484695527050654</c:v>
                </c:pt>
                <c:pt idx="90">
                  <c:v>-13.616245481377131</c:v>
                </c:pt>
                <c:pt idx="91">
                  <c:v>-5.1868478016567803</c:v>
                </c:pt>
                <c:pt idx="92">
                  <c:v>4.4432402089963352</c:v>
                </c:pt>
                <c:pt idx="93">
                  <c:v>5.6185598372757495</c:v>
                </c:pt>
                <c:pt idx="94">
                  <c:v>4.0378379856868429</c:v>
                </c:pt>
                <c:pt idx="95">
                  <c:v>1.0446782622827611</c:v>
                </c:pt>
                <c:pt idx="96">
                  <c:v>7.5223562235377406</c:v>
                </c:pt>
                <c:pt idx="97">
                  <c:v>-6.5205378155339222</c:v>
                </c:pt>
                <c:pt idx="98">
                  <c:v>12.743968171494302</c:v>
                </c:pt>
                <c:pt idx="99">
                  <c:v>15.819011060056475</c:v>
                </c:pt>
                <c:pt idx="100">
                  <c:v>-3.8638237277520249</c:v>
                </c:pt>
                <c:pt idx="101">
                  <c:v>5.3710320154372493</c:v>
                </c:pt>
                <c:pt idx="102">
                  <c:v>-0.46620047258433273</c:v>
                </c:pt>
                <c:pt idx="103">
                  <c:v>0.47068638364609061</c:v>
                </c:pt>
                <c:pt idx="104">
                  <c:v>-1.2716510358422584</c:v>
                </c:pt>
                <c:pt idx="105">
                  <c:v>15.443248937058595</c:v>
                </c:pt>
                <c:pt idx="106">
                  <c:v>9.9525992173988165</c:v>
                </c:pt>
                <c:pt idx="107">
                  <c:v>8.3449600844169645</c:v>
                </c:pt>
                <c:pt idx="108">
                  <c:v>9.6960704070872197</c:v>
                </c:pt>
                <c:pt idx="109">
                  <c:v>-12.074850212873212</c:v>
                </c:pt>
                <c:pt idx="110">
                  <c:v>-0.60057932723966978</c:v>
                </c:pt>
                <c:pt idx="111">
                  <c:v>2.3625127661037526</c:v>
                </c:pt>
                <c:pt idx="112">
                  <c:v>13.659592134252563</c:v>
                </c:pt>
                <c:pt idx="113">
                  <c:v>-3.4910176039918306</c:v>
                </c:pt>
                <c:pt idx="114">
                  <c:v>3.8134975114093139</c:v>
                </c:pt>
                <c:pt idx="115">
                  <c:v>1.0097214204888516</c:v>
                </c:pt>
                <c:pt idx="116">
                  <c:v>0.62425429813310895</c:v>
                </c:pt>
                <c:pt idx="117">
                  <c:v>1.9787084924747012</c:v>
                </c:pt>
                <c:pt idx="118">
                  <c:v>0.70536513164554115</c:v>
                </c:pt>
                <c:pt idx="119">
                  <c:v>5.8953569476334122</c:v>
                </c:pt>
                <c:pt idx="120">
                  <c:v>2.8095483726056747</c:v>
                </c:pt>
                <c:pt idx="121">
                  <c:v>1.8691111566496499</c:v>
                </c:pt>
                <c:pt idx="122">
                  <c:v>3.7974291926698989</c:v>
                </c:pt>
                <c:pt idx="123">
                  <c:v>0.1941894532576649</c:v>
                </c:pt>
                <c:pt idx="124">
                  <c:v>1.1815389060933823</c:v>
                </c:pt>
                <c:pt idx="125">
                  <c:v>9.7066788985269437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3-4123-9F3A-79805CA87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18464"/>
        <c:axId val="404488192"/>
      </c:lineChart>
      <c:catAx>
        <c:axId val="4043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488192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4488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31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43851830742594"/>
          <c:y val="9.3012178042875798E-4"/>
          <c:w val="0.82256148169257404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94940976982536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Comparison_Investment_METI!$Y$1</c:f>
              <c:strCache>
                <c:ptCount val="1"/>
                <c:pt idx="0">
                  <c:v>[C] Index of Private Non-Housing Construction Investment,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Comparison_Investment_METI!$K$2:$K$127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Comparison_Investment_METI!$Y$2:$Y$127</c:f>
              <c:numCache>
                <c:formatCode>General</c:formatCode>
                <c:ptCount val="126"/>
                <c:pt idx="45">
                  <c:v>-6.7700246866074121</c:v>
                </c:pt>
                <c:pt idx="46">
                  <c:v>-9.5189625053749616</c:v>
                </c:pt>
                <c:pt idx="47">
                  <c:v>-0.76778663577954376</c:v>
                </c:pt>
                <c:pt idx="48">
                  <c:v>-11.872272620292978</c:v>
                </c:pt>
                <c:pt idx="49">
                  <c:v>3.1070315121509706</c:v>
                </c:pt>
                <c:pt idx="50">
                  <c:v>-14.85454363921146</c:v>
                </c:pt>
                <c:pt idx="51">
                  <c:v>-1.1192399257946906</c:v>
                </c:pt>
                <c:pt idx="52">
                  <c:v>-7.0068562727234269</c:v>
                </c:pt>
                <c:pt idx="53">
                  <c:v>36.576180800696804</c:v>
                </c:pt>
                <c:pt idx="54">
                  <c:v>1.7029220557544411</c:v>
                </c:pt>
                <c:pt idx="55">
                  <c:v>-20.833858581635823</c:v>
                </c:pt>
                <c:pt idx="56">
                  <c:v>-1.9195102190330604</c:v>
                </c:pt>
                <c:pt idx="57">
                  <c:v>-21.59317862638569</c:v>
                </c:pt>
                <c:pt idx="58">
                  <c:v>5.2143283904794169</c:v>
                </c:pt>
                <c:pt idx="59">
                  <c:v>-0.27964812874246014</c:v>
                </c:pt>
                <c:pt idx="60">
                  <c:v>2.8792608765991545</c:v>
                </c:pt>
                <c:pt idx="61">
                  <c:v>-24.842858759681285</c:v>
                </c:pt>
                <c:pt idx="62">
                  <c:v>-4.299669087017854</c:v>
                </c:pt>
                <c:pt idx="63">
                  <c:v>7.3114565725640901</c:v>
                </c:pt>
                <c:pt idx="64">
                  <c:v>11.650540914512742</c:v>
                </c:pt>
                <c:pt idx="65">
                  <c:v>3.8830050972222585</c:v>
                </c:pt>
                <c:pt idx="66">
                  <c:v>0.71340679671341167</c:v>
                </c:pt>
                <c:pt idx="67">
                  <c:v>-7.0638639979249129</c:v>
                </c:pt>
                <c:pt idx="68">
                  <c:v>2.3586849156548739</c:v>
                </c:pt>
                <c:pt idx="69">
                  <c:v>6.6697182492992946</c:v>
                </c:pt>
                <c:pt idx="70">
                  <c:v>-0.81620393870043273</c:v>
                </c:pt>
                <c:pt idx="71">
                  <c:v>5.5313267645441755</c:v>
                </c:pt>
                <c:pt idx="72">
                  <c:v>5.2761211031362443</c:v>
                </c:pt>
                <c:pt idx="73">
                  <c:v>9.7319459384513696</c:v>
                </c:pt>
                <c:pt idx="74">
                  <c:v>10.976835688979957</c:v>
                </c:pt>
                <c:pt idx="75">
                  <c:v>11.722053782203478</c:v>
                </c:pt>
                <c:pt idx="76">
                  <c:v>-1.3904149657530951</c:v>
                </c:pt>
                <c:pt idx="77">
                  <c:v>6.267126349480745</c:v>
                </c:pt>
                <c:pt idx="78">
                  <c:v>-0.85521704069364546</c:v>
                </c:pt>
                <c:pt idx="79">
                  <c:v>4.057805698692829</c:v>
                </c:pt>
                <c:pt idx="80">
                  <c:v>-2.8963725835417065</c:v>
                </c:pt>
                <c:pt idx="81">
                  <c:v>-2.5191321245431664</c:v>
                </c:pt>
                <c:pt idx="82">
                  <c:v>0.76886116162269147</c:v>
                </c:pt>
                <c:pt idx="83">
                  <c:v>-27.554418954493698</c:v>
                </c:pt>
                <c:pt idx="84">
                  <c:v>-3.706278905368654</c:v>
                </c:pt>
                <c:pt idx="85">
                  <c:v>20.640465276607365</c:v>
                </c:pt>
                <c:pt idx="86">
                  <c:v>10.211837097212694</c:v>
                </c:pt>
                <c:pt idx="87">
                  <c:v>16.627078714646302</c:v>
                </c:pt>
                <c:pt idx="88">
                  <c:v>-32.118024247649672</c:v>
                </c:pt>
                <c:pt idx="89">
                  <c:v>12.384844680324726</c:v>
                </c:pt>
                <c:pt idx="90">
                  <c:v>-35.669390900199204</c:v>
                </c:pt>
                <c:pt idx="91">
                  <c:v>-28.59937109794588</c:v>
                </c:pt>
                <c:pt idx="92">
                  <c:v>-10.935569945590728</c:v>
                </c:pt>
                <c:pt idx="93">
                  <c:v>25.358714760399881</c:v>
                </c:pt>
                <c:pt idx="94">
                  <c:v>25.917277004699812</c:v>
                </c:pt>
                <c:pt idx="95">
                  <c:v>25.904055462332632</c:v>
                </c:pt>
                <c:pt idx="96">
                  <c:v>-4.8503495570585748</c:v>
                </c:pt>
                <c:pt idx="97">
                  <c:v>-42.859728947719269</c:v>
                </c:pt>
                <c:pt idx="98">
                  <c:v>12.930325024445954</c:v>
                </c:pt>
                <c:pt idx="99">
                  <c:v>12.571765144668024</c:v>
                </c:pt>
                <c:pt idx="100">
                  <c:v>-4.2171892211916191</c:v>
                </c:pt>
                <c:pt idx="101">
                  <c:v>-13.792032206849413</c:v>
                </c:pt>
                <c:pt idx="102">
                  <c:v>2.9275167866774199</c:v>
                </c:pt>
                <c:pt idx="103">
                  <c:v>-8.0930592044825787</c:v>
                </c:pt>
                <c:pt idx="104">
                  <c:v>14.195691178263491</c:v>
                </c:pt>
                <c:pt idx="105">
                  <c:v>16.553489606173819</c:v>
                </c:pt>
                <c:pt idx="106">
                  <c:v>8.7613827288538957</c:v>
                </c:pt>
                <c:pt idx="107">
                  <c:v>-2.4369556380082313</c:v>
                </c:pt>
                <c:pt idx="108">
                  <c:v>-6.2398556192964634</c:v>
                </c:pt>
                <c:pt idx="109">
                  <c:v>-3.0305879273912817</c:v>
                </c:pt>
                <c:pt idx="110">
                  <c:v>4.9130992822544073</c:v>
                </c:pt>
                <c:pt idx="111">
                  <c:v>3.0505620300681269</c:v>
                </c:pt>
                <c:pt idx="112">
                  <c:v>4.4733832667647411</c:v>
                </c:pt>
                <c:pt idx="113">
                  <c:v>14.632418393576717</c:v>
                </c:pt>
                <c:pt idx="114">
                  <c:v>1.6201470445605937</c:v>
                </c:pt>
                <c:pt idx="115">
                  <c:v>2.1893037609445054</c:v>
                </c:pt>
                <c:pt idx="116">
                  <c:v>-0.26460762130325888</c:v>
                </c:pt>
                <c:pt idx="117">
                  <c:v>8.0037736583427055</c:v>
                </c:pt>
                <c:pt idx="118">
                  <c:v>11.620885082420983</c:v>
                </c:pt>
                <c:pt idx="119">
                  <c:v>11.78647500165324</c:v>
                </c:pt>
                <c:pt idx="120">
                  <c:v>13.308940691274618</c:v>
                </c:pt>
                <c:pt idx="121">
                  <c:v>28.25025841132447</c:v>
                </c:pt>
                <c:pt idx="122">
                  <c:v>-1.6382158107822398</c:v>
                </c:pt>
                <c:pt idx="123">
                  <c:v>-3.1283823843394676</c:v>
                </c:pt>
                <c:pt idx="124">
                  <c:v>6.6104928314692613</c:v>
                </c:pt>
                <c:pt idx="125">
                  <c:v>1.5430037432340837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7-410F-B7E9-FBB41531895E}"/>
            </c:ext>
          </c:extLst>
        </c:ser>
        <c:ser>
          <c:idx val="1"/>
          <c:order val="1"/>
          <c:tx>
            <c:strRef>
              <c:f>Comparison_Investment_METI!$Z$1</c:f>
              <c:strCache>
                <c:ptCount val="1"/>
                <c:pt idx="0">
                  <c:v>[D] Private Non-Residential Investment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Comparison_Investment_METI!$K$2:$K$127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Comparison_Investment_METI!$Z$2:$Z$127</c:f>
              <c:numCache>
                <c:formatCode>General</c:formatCode>
                <c:ptCount val="126"/>
                <c:pt idx="45">
                  <c:v>-3.6117805060689734</c:v>
                </c:pt>
                <c:pt idx="46">
                  <c:v>-3.1262242204111113</c:v>
                </c:pt>
                <c:pt idx="47">
                  <c:v>-11.409187359151296</c:v>
                </c:pt>
                <c:pt idx="48">
                  <c:v>-9.9338650072578467</c:v>
                </c:pt>
                <c:pt idx="49">
                  <c:v>3.0453964555731128</c:v>
                </c:pt>
                <c:pt idx="50">
                  <c:v>-2.151341313244215</c:v>
                </c:pt>
                <c:pt idx="51">
                  <c:v>5.5627790130574617</c:v>
                </c:pt>
                <c:pt idx="52">
                  <c:v>16.691034405992777</c:v>
                </c:pt>
                <c:pt idx="53">
                  <c:v>-6.4794520959855717</c:v>
                </c:pt>
                <c:pt idx="54">
                  <c:v>15.65765591145114</c:v>
                </c:pt>
                <c:pt idx="55">
                  <c:v>13.206770153218317</c:v>
                </c:pt>
                <c:pt idx="56">
                  <c:v>0.78759942065678157</c:v>
                </c:pt>
                <c:pt idx="57">
                  <c:v>-10.613249668589086</c:v>
                </c:pt>
                <c:pt idx="58">
                  <c:v>-6.9404607389480173</c:v>
                </c:pt>
                <c:pt idx="59">
                  <c:v>-15.86967320527256</c:v>
                </c:pt>
                <c:pt idx="60">
                  <c:v>-3.0440374681069193</c:v>
                </c:pt>
                <c:pt idx="61">
                  <c:v>-5.9719960725996941</c:v>
                </c:pt>
                <c:pt idx="62">
                  <c:v>6.2126904026676977</c:v>
                </c:pt>
                <c:pt idx="63">
                  <c:v>1.153363319822498</c:v>
                </c:pt>
                <c:pt idx="64">
                  <c:v>1.0064217132367936</c:v>
                </c:pt>
                <c:pt idx="65">
                  <c:v>7.2409807913201396</c:v>
                </c:pt>
                <c:pt idx="66">
                  <c:v>-6.239065179546488</c:v>
                </c:pt>
                <c:pt idx="67">
                  <c:v>19.437000649953951</c:v>
                </c:pt>
                <c:pt idx="68">
                  <c:v>-0.76223456900469388</c:v>
                </c:pt>
                <c:pt idx="69">
                  <c:v>-0.44456615165835434</c:v>
                </c:pt>
                <c:pt idx="70">
                  <c:v>4.1015532424176993</c:v>
                </c:pt>
                <c:pt idx="71">
                  <c:v>8.5476810593597907</c:v>
                </c:pt>
                <c:pt idx="72">
                  <c:v>13.43082133253044</c:v>
                </c:pt>
                <c:pt idx="73">
                  <c:v>14.68459014432295</c:v>
                </c:pt>
                <c:pt idx="74">
                  <c:v>7.8108688928225645</c:v>
                </c:pt>
                <c:pt idx="75">
                  <c:v>-6.0195194042086726</c:v>
                </c:pt>
                <c:pt idx="76">
                  <c:v>-2.6372140754991502</c:v>
                </c:pt>
                <c:pt idx="77">
                  <c:v>8.4651078791404544</c:v>
                </c:pt>
                <c:pt idx="78">
                  <c:v>0.56374811991983798</c:v>
                </c:pt>
                <c:pt idx="79">
                  <c:v>8.2237660835645876</c:v>
                </c:pt>
                <c:pt idx="80">
                  <c:v>1.3808317300991746</c:v>
                </c:pt>
                <c:pt idx="81">
                  <c:v>-4.1611648930457097</c:v>
                </c:pt>
                <c:pt idx="82">
                  <c:v>-5.4456403910879692</c:v>
                </c:pt>
                <c:pt idx="83">
                  <c:v>0.30762816135097015</c:v>
                </c:pt>
                <c:pt idx="84">
                  <c:v>3.969595495057332</c:v>
                </c:pt>
                <c:pt idx="85">
                  <c:v>-6.1565040233169448</c:v>
                </c:pt>
                <c:pt idx="86">
                  <c:v>-6.694147649364723</c:v>
                </c:pt>
                <c:pt idx="87">
                  <c:v>-14.307908054198426</c:v>
                </c:pt>
                <c:pt idx="88">
                  <c:v>-22.015079657248048</c:v>
                </c:pt>
                <c:pt idx="89">
                  <c:v>-11.798089777256038</c:v>
                </c:pt>
                <c:pt idx="90">
                  <c:v>-11.13514795802576</c:v>
                </c:pt>
                <c:pt idx="91">
                  <c:v>-3.5766921574131305</c:v>
                </c:pt>
                <c:pt idx="92">
                  <c:v>2.8931775402371684</c:v>
                </c:pt>
                <c:pt idx="93">
                  <c:v>5.5116544643950993</c:v>
                </c:pt>
                <c:pt idx="94">
                  <c:v>4.3927854541366163</c:v>
                </c:pt>
                <c:pt idx="95">
                  <c:v>-1.119165972046765</c:v>
                </c:pt>
                <c:pt idx="96">
                  <c:v>8.1429572922851801</c:v>
                </c:pt>
                <c:pt idx="97">
                  <c:v>-6.6750565894169611</c:v>
                </c:pt>
                <c:pt idx="98">
                  <c:v>10.936988770533018</c:v>
                </c:pt>
                <c:pt idx="99">
                  <c:v>21.528861872468852</c:v>
                </c:pt>
                <c:pt idx="100">
                  <c:v>-2.5796573760995312</c:v>
                </c:pt>
                <c:pt idx="101">
                  <c:v>2.9236714483059645</c:v>
                </c:pt>
                <c:pt idx="102">
                  <c:v>-2.1322867212710483</c:v>
                </c:pt>
                <c:pt idx="103">
                  <c:v>-1.0487540121931094</c:v>
                </c:pt>
                <c:pt idx="104">
                  <c:v>-2.1214731447585455</c:v>
                </c:pt>
                <c:pt idx="105">
                  <c:v>17.768215453024048</c:v>
                </c:pt>
                <c:pt idx="106">
                  <c:v>9.0957416093989671</c:v>
                </c:pt>
                <c:pt idx="107">
                  <c:v>6.8465394134740398</c:v>
                </c:pt>
                <c:pt idx="108">
                  <c:v>10.229473751325745</c:v>
                </c:pt>
                <c:pt idx="109">
                  <c:v>-7.4010766528540888</c:v>
                </c:pt>
                <c:pt idx="110">
                  <c:v>4.9925493316989922</c:v>
                </c:pt>
                <c:pt idx="111">
                  <c:v>2.5106040343553682</c:v>
                </c:pt>
                <c:pt idx="112">
                  <c:v>14.064635935681235</c:v>
                </c:pt>
                <c:pt idx="113">
                  <c:v>-5.4779120804213548</c:v>
                </c:pt>
                <c:pt idx="114">
                  <c:v>3.3846723764519693</c:v>
                </c:pt>
                <c:pt idx="115">
                  <c:v>1.5749950867202323</c:v>
                </c:pt>
                <c:pt idx="116">
                  <c:v>-0.26139728800151918</c:v>
                </c:pt>
                <c:pt idx="117">
                  <c:v>0.38008937231848172</c:v>
                </c:pt>
                <c:pt idx="118">
                  <c:v>-1.0455990492438505</c:v>
                </c:pt>
                <c:pt idx="119">
                  <c:v>6.7509529638705157</c:v>
                </c:pt>
                <c:pt idx="120">
                  <c:v>2.5027108767719408</c:v>
                </c:pt>
                <c:pt idx="121">
                  <c:v>0.93616587562024289</c:v>
                </c:pt>
                <c:pt idx="122">
                  <c:v>6.0775610894371113</c:v>
                </c:pt>
                <c:pt idx="123">
                  <c:v>2.7375729736273335</c:v>
                </c:pt>
                <c:pt idx="124">
                  <c:v>2.9603560829069231</c:v>
                </c:pt>
                <c:pt idx="125">
                  <c:v>13.03858693696862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7-410F-B7E9-FBB415318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542208"/>
        <c:axId val="404543744"/>
      </c:lineChart>
      <c:catAx>
        <c:axId val="40454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543744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454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54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9.3012178042875798E-4"/>
          <c:w val="0.82678620831894145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94940976982536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Comparison_Investment_METI!$AA$1</c:f>
              <c:strCache>
                <c:ptCount val="1"/>
                <c:pt idx="0">
                  <c:v>[E] Index of Private Housing Construction Investment,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Comparison_Investment_METI!$K$2:$K$127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Comparison_Investment_METI!$AA$2:$AA$127</c:f>
              <c:numCache>
                <c:formatCode>General</c:formatCode>
                <c:ptCount val="126"/>
                <c:pt idx="45">
                  <c:v>-6.9209973766156008</c:v>
                </c:pt>
                <c:pt idx="46">
                  <c:v>-0.21911796756808322</c:v>
                </c:pt>
                <c:pt idx="47">
                  <c:v>-8.9019662660417946</c:v>
                </c:pt>
                <c:pt idx="48">
                  <c:v>-8.4755927622199305</c:v>
                </c:pt>
                <c:pt idx="49">
                  <c:v>39.447217596145421</c:v>
                </c:pt>
                <c:pt idx="50">
                  <c:v>4.730374706254481</c:v>
                </c:pt>
                <c:pt idx="51">
                  <c:v>-16.333311752274604</c:v>
                </c:pt>
                <c:pt idx="52">
                  <c:v>-0.54488362574143245</c:v>
                </c:pt>
                <c:pt idx="53">
                  <c:v>3.8825079843960886</c:v>
                </c:pt>
                <c:pt idx="54">
                  <c:v>0</c:v>
                </c:pt>
                <c:pt idx="55">
                  <c:v>11.279237258140572</c:v>
                </c:pt>
                <c:pt idx="56">
                  <c:v>-3.5376290951481537</c:v>
                </c:pt>
                <c:pt idx="57">
                  <c:v>-24.323969394203381</c:v>
                </c:pt>
                <c:pt idx="58">
                  <c:v>-9.1384900893437653</c:v>
                </c:pt>
                <c:pt idx="59">
                  <c:v>2.3576942574299098</c:v>
                </c:pt>
                <c:pt idx="60">
                  <c:v>-5.6835713080840122</c:v>
                </c:pt>
                <c:pt idx="61">
                  <c:v>-4.1769640565347821</c:v>
                </c:pt>
                <c:pt idx="62">
                  <c:v>5.4707106173461639</c:v>
                </c:pt>
                <c:pt idx="63">
                  <c:v>-3.4809526578316152</c:v>
                </c:pt>
                <c:pt idx="64">
                  <c:v>0.71364569870060457</c:v>
                </c:pt>
                <c:pt idx="65">
                  <c:v>2.5099631483036511</c:v>
                </c:pt>
                <c:pt idx="66">
                  <c:v>14.105857975786208</c:v>
                </c:pt>
                <c:pt idx="67">
                  <c:v>-4.9166224786067474</c:v>
                </c:pt>
                <c:pt idx="68">
                  <c:v>-6.8503676755217624</c:v>
                </c:pt>
                <c:pt idx="69">
                  <c:v>8.9724519087049046</c:v>
                </c:pt>
                <c:pt idx="70">
                  <c:v>12.242398062470961</c:v>
                </c:pt>
                <c:pt idx="71">
                  <c:v>-1.7737919268434821</c:v>
                </c:pt>
                <c:pt idx="72">
                  <c:v>-4.0839053816819852</c:v>
                </c:pt>
                <c:pt idx="73">
                  <c:v>7.0913619311028464</c:v>
                </c:pt>
                <c:pt idx="74">
                  <c:v>7.2023271655833332</c:v>
                </c:pt>
                <c:pt idx="75">
                  <c:v>11.638824535268387</c:v>
                </c:pt>
                <c:pt idx="76">
                  <c:v>7.6636424429655126</c:v>
                </c:pt>
                <c:pt idx="77">
                  <c:v>-3.6083386086971592</c:v>
                </c:pt>
                <c:pt idx="78">
                  <c:v>4.8320025878514805</c:v>
                </c:pt>
                <c:pt idx="79">
                  <c:v>2.2072483927718656</c:v>
                </c:pt>
                <c:pt idx="80">
                  <c:v>-4.3842852288601186</c:v>
                </c:pt>
                <c:pt idx="81">
                  <c:v>-11.236037957734556</c:v>
                </c:pt>
                <c:pt idx="82">
                  <c:v>-31.321601101651819</c:v>
                </c:pt>
                <c:pt idx="83">
                  <c:v>-18.289639733743634</c:v>
                </c:pt>
                <c:pt idx="84">
                  <c:v>7.4375657301992248</c:v>
                </c:pt>
                <c:pt idx="85">
                  <c:v>38.217495452860838</c:v>
                </c:pt>
                <c:pt idx="86">
                  <c:v>7.7928021659400937</c:v>
                </c:pt>
                <c:pt idx="87">
                  <c:v>3.712165572713011</c:v>
                </c:pt>
                <c:pt idx="88">
                  <c:v>-48.75828188156558</c:v>
                </c:pt>
                <c:pt idx="89">
                  <c:v>19.176245206174759</c:v>
                </c:pt>
                <c:pt idx="90">
                  <c:v>-13.331168352266165</c:v>
                </c:pt>
                <c:pt idx="91">
                  <c:v>-14.020429715163951</c:v>
                </c:pt>
                <c:pt idx="92">
                  <c:v>-5.2481836012474687</c:v>
                </c:pt>
                <c:pt idx="93">
                  <c:v>-1.0810711564560149</c:v>
                </c:pt>
                <c:pt idx="94">
                  <c:v>12.075889484015278</c:v>
                </c:pt>
                <c:pt idx="95">
                  <c:v>5.3950949564809614</c:v>
                </c:pt>
                <c:pt idx="96">
                  <c:v>-9.4344898367807577</c:v>
                </c:pt>
                <c:pt idx="97">
                  <c:v>-6.9039975387402919</c:v>
                </c:pt>
                <c:pt idx="98">
                  <c:v>33.331324097378797</c:v>
                </c:pt>
                <c:pt idx="99">
                  <c:v>-17.917280789128618</c:v>
                </c:pt>
                <c:pt idx="100">
                  <c:v>-5.6039294402840163</c:v>
                </c:pt>
                <c:pt idx="101">
                  <c:v>11.839587945539698</c:v>
                </c:pt>
                <c:pt idx="102">
                  <c:v>9.2363788166181635</c:v>
                </c:pt>
                <c:pt idx="103">
                  <c:v>3.5147194840651208</c:v>
                </c:pt>
                <c:pt idx="104">
                  <c:v>-0.76214324138702549</c:v>
                </c:pt>
                <c:pt idx="105">
                  <c:v>20.563715993184275</c:v>
                </c:pt>
                <c:pt idx="106">
                  <c:v>9.4529374781221911</c:v>
                </c:pt>
                <c:pt idx="107">
                  <c:v>5.4673879647989088</c:v>
                </c:pt>
                <c:pt idx="108">
                  <c:v>-7.5329241776426192</c:v>
                </c:pt>
                <c:pt idx="109">
                  <c:v>-27.041592794783476</c:v>
                </c:pt>
                <c:pt idx="110">
                  <c:v>-22.772410220825854</c:v>
                </c:pt>
                <c:pt idx="111">
                  <c:v>-12.381122283271196</c:v>
                </c:pt>
                <c:pt idx="112">
                  <c:v>9.6211998918360067</c:v>
                </c:pt>
                <c:pt idx="113">
                  <c:v>0.13978680376689478</c:v>
                </c:pt>
                <c:pt idx="114">
                  <c:v>10.893550796397712</c:v>
                </c:pt>
                <c:pt idx="115">
                  <c:v>-1.6232331354498752</c:v>
                </c:pt>
                <c:pt idx="116">
                  <c:v>11.093082068629379</c:v>
                </c:pt>
                <c:pt idx="117">
                  <c:v>11.225862343133809</c:v>
                </c:pt>
                <c:pt idx="118">
                  <c:v>10.779641456074085</c:v>
                </c:pt>
                <c:pt idx="119">
                  <c:v>3.3255887584036303</c:v>
                </c:pt>
                <c:pt idx="120">
                  <c:v>-1.8664909488893766</c:v>
                </c:pt>
                <c:pt idx="121">
                  <c:v>3.7015416522176547</c:v>
                </c:pt>
                <c:pt idx="122">
                  <c:v>-2.9609292248528707</c:v>
                </c:pt>
                <c:pt idx="123">
                  <c:v>-0.50188106760239437</c:v>
                </c:pt>
                <c:pt idx="124">
                  <c:v>-2.8636270830461719</c:v>
                </c:pt>
                <c:pt idx="125">
                  <c:v>-2.884274427281186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4-4F13-B4E5-98A2EEB1EB1F}"/>
            </c:ext>
          </c:extLst>
        </c:ser>
        <c:ser>
          <c:idx val="1"/>
          <c:order val="1"/>
          <c:tx>
            <c:strRef>
              <c:f>Comparison_Investment_METI!$AB$1</c:f>
              <c:strCache>
                <c:ptCount val="1"/>
                <c:pt idx="0">
                  <c:v>[F] Private Residential Investment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Comparison_Investment_METI!$K$2:$K$127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Comparison_Investment_METI!$AB$2:$AB$127</c:f>
              <c:numCache>
                <c:formatCode>General</c:formatCode>
                <c:ptCount val="126"/>
                <c:pt idx="45">
                  <c:v>-8.5596309374264763</c:v>
                </c:pt>
                <c:pt idx="46">
                  <c:v>-10.535672173356902</c:v>
                </c:pt>
                <c:pt idx="47">
                  <c:v>-12.095599117756784</c:v>
                </c:pt>
                <c:pt idx="48">
                  <c:v>-1.9749436675371435</c:v>
                </c:pt>
                <c:pt idx="49">
                  <c:v>32.034287063895086</c:v>
                </c:pt>
                <c:pt idx="50">
                  <c:v>6.0889170888160038</c:v>
                </c:pt>
                <c:pt idx="51">
                  <c:v>-17.007756018915011</c:v>
                </c:pt>
                <c:pt idx="52">
                  <c:v>0.76235846172916233</c:v>
                </c:pt>
                <c:pt idx="53">
                  <c:v>8.7227495556820411</c:v>
                </c:pt>
                <c:pt idx="54">
                  <c:v>-9.1651843545539453</c:v>
                </c:pt>
                <c:pt idx="55">
                  <c:v>10.620089992861971</c:v>
                </c:pt>
                <c:pt idx="56">
                  <c:v>-2.1755060172270246</c:v>
                </c:pt>
                <c:pt idx="57">
                  <c:v>-23.122355697467746</c:v>
                </c:pt>
                <c:pt idx="58">
                  <c:v>-2.7863080373990545</c:v>
                </c:pt>
                <c:pt idx="59">
                  <c:v>1.7212398900165349</c:v>
                </c:pt>
                <c:pt idx="60">
                  <c:v>-4.1201389300393849</c:v>
                </c:pt>
                <c:pt idx="61">
                  <c:v>2.1995317260355973</c:v>
                </c:pt>
                <c:pt idx="62">
                  <c:v>-3.0001681873946695</c:v>
                </c:pt>
                <c:pt idx="63">
                  <c:v>-6.4907905730809183</c:v>
                </c:pt>
                <c:pt idx="64">
                  <c:v>-4.095715068434302</c:v>
                </c:pt>
                <c:pt idx="65">
                  <c:v>3.1036856978822192</c:v>
                </c:pt>
                <c:pt idx="66">
                  <c:v>9.1711687005097353</c:v>
                </c:pt>
                <c:pt idx="67">
                  <c:v>-7.7981208815331211</c:v>
                </c:pt>
                <c:pt idx="68">
                  <c:v>1.9325835671850866</c:v>
                </c:pt>
                <c:pt idx="69">
                  <c:v>8.9074305618443326</c:v>
                </c:pt>
                <c:pt idx="70">
                  <c:v>0.28376446575884007</c:v>
                </c:pt>
                <c:pt idx="71">
                  <c:v>-2.3753774630615454</c:v>
                </c:pt>
                <c:pt idx="72">
                  <c:v>-3.0493453133986215</c:v>
                </c:pt>
                <c:pt idx="73">
                  <c:v>-5.6999788769070303</c:v>
                </c:pt>
                <c:pt idx="74">
                  <c:v>7.9936825777752629</c:v>
                </c:pt>
                <c:pt idx="75">
                  <c:v>4.8477142959004293</c:v>
                </c:pt>
                <c:pt idx="76">
                  <c:v>-2.5882643425217733</c:v>
                </c:pt>
                <c:pt idx="77">
                  <c:v>-2.6655454381813271</c:v>
                </c:pt>
                <c:pt idx="78">
                  <c:v>2.6262184135811717</c:v>
                </c:pt>
                <c:pt idx="79">
                  <c:v>2.1434488104090876</c:v>
                </c:pt>
                <c:pt idx="80">
                  <c:v>-4.9509164953631224</c:v>
                </c:pt>
                <c:pt idx="81">
                  <c:v>-6.8238531161147531</c:v>
                </c:pt>
                <c:pt idx="82">
                  <c:v>-31.010657719645529</c:v>
                </c:pt>
                <c:pt idx="83">
                  <c:v>-43.10286134721656</c:v>
                </c:pt>
                <c:pt idx="84">
                  <c:v>14.179175778936791</c:v>
                </c:pt>
                <c:pt idx="85">
                  <c:v>21.663208954410962</c:v>
                </c:pt>
                <c:pt idx="86">
                  <c:v>16.219122004432208</c:v>
                </c:pt>
                <c:pt idx="87">
                  <c:v>-6.8579462140339054E-3</c:v>
                </c:pt>
                <c:pt idx="88">
                  <c:v>-29.102334453841337</c:v>
                </c:pt>
                <c:pt idx="89">
                  <c:v>-34.78937311799465</c:v>
                </c:pt>
                <c:pt idx="90">
                  <c:v>-24.602996280475075</c:v>
                </c:pt>
                <c:pt idx="91">
                  <c:v>-12.792835118428702</c:v>
                </c:pt>
                <c:pt idx="92">
                  <c:v>12.504932306295192</c:v>
                </c:pt>
                <c:pt idx="93">
                  <c:v>6.1454518798967683</c:v>
                </c:pt>
                <c:pt idx="94">
                  <c:v>2.3081029160413102</c:v>
                </c:pt>
                <c:pt idx="95">
                  <c:v>12.247864125991681</c:v>
                </c:pt>
                <c:pt idx="96">
                  <c:v>4.5920881093817423</c:v>
                </c:pt>
                <c:pt idx="97">
                  <c:v>-5.7728958773379464</c:v>
                </c:pt>
                <c:pt idx="98">
                  <c:v>21.74493909913684</c:v>
                </c:pt>
                <c:pt idx="99">
                  <c:v>-8.3656090359622297</c:v>
                </c:pt>
                <c:pt idx="100">
                  <c:v>-10.147131215380977</c:v>
                </c:pt>
                <c:pt idx="101">
                  <c:v>18.661554421134419</c:v>
                </c:pt>
                <c:pt idx="102">
                  <c:v>8.1245911234651516</c:v>
                </c:pt>
                <c:pt idx="103">
                  <c:v>8.0794115172342806</c:v>
                </c:pt>
                <c:pt idx="104">
                  <c:v>2.8302302639994892</c:v>
                </c:pt>
                <c:pt idx="105">
                  <c:v>5.0169298272164653</c:v>
                </c:pt>
                <c:pt idx="106">
                  <c:v>14.150010612210773</c:v>
                </c:pt>
                <c:pt idx="107">
                  <c:v>15.697240373070564</c:v>
                </c:pt>
                <c:pt idx="108">
                  <c:v>7.2317870389067895</c:v>
                </c:pt>
                <c:pt idx="109">
                  <c:v>-31.717711431754068</c:v>
                </c:pt>
                <c:pt idx="110">
                  <c:v>-25.609624201532487</c:v>
                </c:pt>
                <c:pt idx="111">
                  <c:v>1.5467061601356802</c:v>
                </c:pt>
                <c:pt idx="112">
                  <c:v>11.434590461961358</c:v>
                </c:pt>
                <c:pt idx="113">
                  <c:v>8.1635764103926043</c:v>
                </c:pt>
                <c:pt idx="114">
                  <c:v>6.1474945514997437</c:v>
                </c:pt>
                <c:pt idx="115">
                  <c:v>-1.9765594750615345</c:v>
                </c:pt>
                <c:pt idx="116">
                  <c:v>5.5105488410679193</c:v>
                </c:pt>
                <c:pt idx="117">
                  <c:v>10.817183322575264</c:v>
                </c:pt>
                <c:pt idx="118">
                  <c:v>10.180377631338345</c:v>
                </c:pt>
                <c:pt idx="119">
                  <c:v>1.6460508506732641</c:v>
                </c:pt>
                <c:pt idx="120">
                  <c:v>4.3915563925051693</c:v>
                </c:pt>
                <c:pt idx="121">
                  <c:v>6.7255146039949087</c:v>
                </c:pt>
                <c:pt idx="122">
                  <c:v>-7.1124806881215141</c:v>
                </c:pt>
                <c:pt idx="123">
                  <c:v>-12.270543523751986</c:v>
                </c:pt>
                <c:pt idx="124">
                  <c:v>-8.0384303323962509</c:v>
                </c:pt>
                <c:pt idx="125">
                  <c:v>-7.4974299800538935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4-4F13-B4E5-98A2EEB1E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766080"/>
        <c:axId val="404767872"/>
      </c:lineChart>
      <c:catAx>
        <c:axId val="40476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767872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4767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7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601547292266254"/>
          <c:y val="9.3012178042875798E-4"/>
          <c:w val="0.7225762848685483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94940976982536E-2"/>
          <c:y val="2.9505333450425542E-2"/>
          <c:w val="0.92753146215898274"/>
          <c:h val="0.88299551959169253"/>
        </c:manualLayout>
      </c:layout>
      <c:lineChart>
        <c:grouping val="standard"/>
        <c:varyColors val="0"/>
        <c:ser>
          <c:idx val="0"/>
          <c:order val="0"/>
          <c:tx>
            <c:strRef>
              <c:f>Comparison_Investment_METI!$AC$1</c:f>
              <c:strCache>
                <c:ptCount val="1"/>
                <c:pt idx="0">
                  <c:v>[G] Index of Building and Civil Engineering Work by Public Sector, Q/Q annualized growth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Comparison_Investment_METI!$K$2:$K$127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Comparison_Investment_METI!$AC$2:$AC$127</c:f>
              <c:numCache>
                <c:formatCode>General</c:formatCode>
                <c:ptCount val="126"/>
                <c:pt idx="45">
                  <c:v>-3.2712388085838873</c:v>
                </c:pt>
                <c:pt idx="46">
                  <c:v>15.680829926647878</c:v>
                </c:pt>
                <c:pt idx="47">
                  <c:v>51.652438194581606</c:v>
                </c:pt>
                <c:pt idx="48">
                  <c:v>-10.617032438376761</c:v>
                </c:pt>
                <c:pt idx="49">
                  <c:v>8.8144453549349411</c:v>
                </c:pt>
                <c:pt idx="50">
                  <c:v>-11.310590362688499</c:v>
                </c:pt>
                <c:pt idx="51">
                  <c:v>-8.1422389070526009</c:v>
                </c:pt>
                <c:pt idx="52">
                  <c:v>-22.781845919656373</c:v>
                </c:pt>
                <c:pt idx="53">
                  <c:v>12.279300303714113</c:v>
                </c:pt>
                <c:pt idx="54">
                  <c:v>-14.615856172969266</c:v>
                </c:pt>
                <c:pt idx="55">
                  <c:v>-12.757957137801579</c:v>
                </c:pt>
                <c:pt idx="56">
                  <c:v>36.044875419781853</c:v>
                </c:pt>
                <c:pt idx="57">
                  <c:v>-27.950201015956967</c:v>
                </c:pt>
                <c:pt idx="58">
                  <c:v>5.4821226082213181</c:v>
                </c:pt>
                <c:pt idx="59">
                  <c:v>-5.7282590946619134</c:v>
                </c:pt>
                <c:pt idx="60">
                  <c:v>8.9591324256984795</c:v>
                </c:pt>
                <c:pt idx="61">
                  <c:v>-16.477867374859091</c:v>
                </c:pt>
                <c:pt idx="62">
                  <c:v>2.3221093888136535</c:v>
                </c:pt>
                <c:pt idx="63">
                  <c:v>-7.0021935376108679</c:v>
                </c:pt>
                <c:pt idx="64">
                  <c:v>-13.044240201984291</c:v>
                </c:pt>
                <c:pt idx="65">
                  <c:v>-6.1461431724244449</c:v>
                </c:pt>
                <c:pt idx="66">
                  <c:v>-19.866701686297162</c:v>
                </c:pt>
                <c:pt idx="67">
                  <c:v>-15.650238925199233</c:v>
                </c:pt>
                <c:pt idx="68">
                  <c:v>-18.876014361610537</c:v>
                </c:pt>
                <c:pt idx="69">
                  <c:v>-21.178508835836716</c:v>
                </c:pt>
                <c:pt idx="70">
                  <c:v>-10.769661930294316</c:v>
                </c:pt>
                <c:pt idx="71">
                  <c:v>-3.4011411046110607</c:v>
                </c:pt>
                <c:pt idx="72">
                  <c:v>-9.8181002276387481</c:v>
                </c:pt>
                <c:pt idx="73">
                  <c:v>1.5039504833368911</c:v>
                </c:pt>
                <c:pt idx="74">
                  <c:v>8.999284598876244</c:v>
                </c:pt>
                <c:pt idx="75">
                  <c:v>-16.872808159849495</c:v>
                </c:pt>
                <c:pt idx="76">
                  <c:v>-8.3037646168735435</c:v>
                </c:pt>
                <c:pt idx="77">
                  <c:v>-15.565550484271572</c:v>
                </c:pt>
                <c:pt idx="78">
                  <c:v>-20.285505842673214</c:v>
                </c:pt>
                <c:pt idx="79">
                  <c:v>4.8574251572806926</c:v>
                </c:pt>
                <c:pt idx="80">
                  <c:v>-2.8504804930569172</c:v>
                </c:pt>
                <c:pt idx="81">
                  <c:v>-8.4269247886823546</c:v>
                </c:pt>
                <c:pt idx="82">
                  <c:v>-11.596198637230303</c:v>
                </c:pt>
                <c:pt idx="83">
                  <c:v>-4.7797301199786313</c:v>
                </c:pt>
                <c:pt idx="84">
                  <c:v>-5.7835667849885475</c:v>
                </c:pt>
                <c:pt idx="85">
                  <c:v>-1.7039013806745662</c:v>
                </c:pt>
                <c:pt idx="86">
                  <c:v>6.01559268822911</c:v>
                </c:pt>
                <c:pt idx="87">
                  <c:v>20.343488399210695</c:v>
                </c:pt>
                <c:pt idx="88">
                  <c:v>-15.722945650737952</c:v>
                </c:pt>
                <c:pt idx="89">
                  <c:v>62.653184654395531</c:v>
                </c:pt>
                <c:pt idx="90">
                  <c:v>-5.2595753600555906</c:v>
                </c:pt>
                <c:pt idx="91">
                  <c:v>9.9663766073475379</c:v>
                </c:pt>
                <c:pt idx="92">
                  <c:v>9.724254466090688</c:v>
                </c:pt>
                <c:pt idx="93">
                  <c:v>-35.924976451201182</c:v>
                </c:pt>
                <c:pt idx="94">
                  <c:v>-5.6760334517699906</c:v>
                </c:pt>
                <c:pt idx="95">
                  <c:v>-18.537637541674389</c:v>
                </c:pt>
                <c:pt idx="96">
                  <c:v>3.7993602137868177</c:v>
                </c:pt>
                <c:pt idx="97">
                  <c:v>-16.934129317886317</c:v>
                </c:pt>
                <c:pt idx="98">
                  <c:v>-1.3390177542360715</c:v>
                </c:pt>
                <c:pt idx="99">
                  <c:v>-9.9575676584667594</c:v>
                </c:pt>
                <c:pt idx="100">
                  <c:v>51.245392230787971</c:v>
                </c:pt>
                <c:pt idx="101">
                  <c:v>19.156791319788201</c:v>
                </c:pt>
                <c:pt idx="102">
                  <c:v>-1.8481350396638785</c:v>
                </c:pt>
                <c:pt idx="103">
                  <c:v>11.990062331631268</c:v>
                </c:pt>
                <c:pt idx="104">
                  <c:v>15.932113093739853</c:v>
                </c:pt>
                <c:pt idx="105">
                  <c:v>30.194394749454688</c:v>
                </c:pt>
                <c:pt idx="106">
                  <c:v>31.503408385863739</c:v>
                </c:pt>
                <c:pt idx="107">
                  <c:v>3.2099296863328464</c:v>
                </c:pt>
                <c:pt idx="108">
                  <c:v>-8.8086782764473242</c:v>
                </c:pt>
                <c:pt idx="109">
                  <c:v>0.8913593941479947</c:v>
                </c:pt>
                <c:pt idx="110">
                  <c:v>17.185405389220023</c:v>
                </c:pt>
                <c:pt idx="111">
                  <c:v>-1.0607172241408724</c:v>
                </c:pt>
                <c:pt idx="112">
                  <c:v>-5.9489759205018871</c:v>
                </c:pt>
                <c:pt idx="113">
                  <c:v>8.3836663714874646</c:v>
                </c:pt>
                <c:pt idx="114">
                  <c:v>-4.6970696508088832</c:v>
                </c:pt>
                <c:pt idx="115">
                  <c:v>-15.562877775824724</c:v>
                </c:pt>
                <c:pt idx="116">
                  <c:v>0.22459283691513843</c:v>
                </c:pt>
                <c:pt idx="117">
                  <c:v>2.4899770729365001</c:v>
                </c:pt>
                <c:pt idx="118">
                  <c:v>-3.5190374902065114</c:v>
                </c:pt>
                <c:pt idx="119">
                  <c:v>-18.852659477493816</c:v>
                </c:pt>
                <c:pt idx="120">
                  <c:v>9.8209467589798649</c:v>
                </c:pt>
                <c:pt idx="121">
                  <c:v>23.328892238218923</c:v>
                </c:pt>
                <c:pt idx="122">
                  <c:v>-8.3983021250323091</c:v>
                </c:pt>
                <c:pt idx="123">
                  <c:v>-10.659527714448892</c:v>
                </c:pt>
                <c:pt idx="124">
                  <c:v>-3.4194598610212679</c:v>
                </c:pt>
                <c:pt idx="125">
                  <c:v>0.81787218548752261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2-4C80-8EE1-7A02AA827509}"/>
            </c:ext>
          </c:extLst>
        </c:ser>
        <c:ser>
          <c:idx val="1"/>
          <c:order val="1"/>
          <c:tx>
            <c:strRef>
              <c:f>Comparison_Investment_METI!$AD$1</c:f>
              <c:strCache>
                <c:ptCount val="1"/>
                <c:pt idx="0">
                  <c:v>[H] Gross Fixed Capital Formation by Public Sector (SNA), Q/Q annualized growth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Comparison_Investment_METI!$K$2:$K$127</c:f>
              <c:numCache>
                <c:formatCode>General</c:formatCode>
                <c:ptCount val="126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</c:numCache>
            </c:numRef>
          </c:cat>
          <c:val>
            <c:numRef>
              <c:f>Comparison_Investment_METI!$AD$2:$AD$127</c:f>
              <c:numCache>
                <c:formatCode>General</c:formatCode>
                <c:ptCount val="126"/>
                <c:pt idx="45">
                  <c:v>-3.8365992954121797</c:v>
                </c:pt>
                <c:pt idx="46">
                  <c:v>19.980183377894289</c:v>
                </c:pt>
                <c:pt idx="47">
                  <c:v>48.806701373362202</c:v>
                </c:pt>
                <c:pt idx="48">
                  <c:v>1.9721440859521433</c:v>
                </c:pt>
                <c:pt idx="49">
                  <c:v>-6.4727534412553966</c:v>
                </c:pt>
                <c:pt idx="50">
                  <c:v>-12.263465978537402</c:v>
                </c:pt>
                <c:pt idx="51">
                  <c:v>-1.5458840302192578</c:v>
                </c:pt>
                <c:pt idx="52">
                  <c:v>-20.349731203694244</c:v>
                </c:pt>
                <c:pt idx="53">
                  <c:v>-1.8096713049485458</c:v>
                </c:pt>
                <c:pt idx="54">
                  <c:v>-7.6097722306612381</c:v>
                </c:pt>
                <c:pt idx="55">
                  <c:v>-12.065400955755312</c:v>
                </c:pt>
                <c:pt idx="56">
                  <c:v>19.872680890517014</c:v>
                </c:pt>
                <c:pt idx="57">
                  <c:v>-20.994203245737118</c:v>
                </c:pt>
                <c:pt idx="58">
                  <c:v>0.13712842132795888</c:v>
                </c:pt>
                <c:pt idx="59">
                  <c:v>-9.5853743619427121</c:v>
                </c:pt>
                <c:pt idx="60">
                  <c:v>4.6413647024578619</c:v>
                </c:pt>
                <c:pt idx="61">
                  <c:v>-9.9661369479558068</c:v>
                </c:pt>
                <c:pt idx="62">
                  <c:v>-1.3722295210822466</c:v>
                </c:pt>
                <c:pt idx="63">
                  <c:v>-5.9234446992962875</c:v>
                </c:pt>
                <c:pt idx="64">
                  <c:v>-12.578911045712681</c:v>
                </c:pt>
                <c:pt idx="65">
                  <c:v>1.4196464424458766</c:v>
                </c:pt>
                <c:pt idx="66">
                  <c:v>-10.913781603127237</c:v>
                </c:pt>
                <c:pt idx="67">
                  <c:v>-8.7173026771791289</c:v>
                </c:pt>
                <c:pt idx="68">
                  <c:v>-17.24480275956347</c:v>
                </c:pt>
                <c:pt idx="69">
                  <c:v>-2.5734502321943076</c:v>
                </c:pt>
                <c:pt idx="70">
                  <c:v>-7.361437896717371</c:v>
                </c:pt>
                <c:pt idx="71">
                  <c:v>-5.1855488481833856</c:v>
                </c:pt>
                <c:pt idx="72">
                  <c:v>-8.1989768945919366</c:v>
                </c:pt>
                <c:pt idx="73">
                  <c:v>-22.68884556864219</c:v>
                </c:pt>
                <c:pt idx="74">
                  <c:v>6.346143136755189</c:v>
                </c:pt>
                <c:pt idx="75">
                  <c:v>-8.23341828489108</c:v>
                </c:pt>
                <c:pt idx="76">
                  <c:v>11.552171344376895</c:v>
                </c:pt>
                <c:pt idx="77">
                  <c:v>-14.836571423780519</c:v>
                </c:pt>
                <c:pt idx="78">
                  <c:v>-20.248409426509351</c:v>
                </c:pt>
                <c:pt idx="79">
                  <c:v>6.6828733890518244</c:v>
                </c:pt>
                <c:pt idx="80">
                  <c:v>-3.7522317868316835</c:v>
                </c:pt>
                <c:pt idx="81">
                  <c:v>-9.2585294235277953</c:v>
                </c:pt>
                <c:pt idx="82">
                  <c:v>-5.1964967773983295</c:v>
                </c:pt>
                <c:pt idx="83">
                  <c:v>9.2485002375544809</c:v>
                </c:pt>
                <c:pt idx="84">
                  <c:v>-9.9499973092065588</c:v>
                </c:pt>
                <c:pt idx="85">
                  <c:v>-13.822735638815963</c:v>
                </c:pt>
                <c:pt idx="86">
                  <c:v>-0.39882371667010474</c:v>
                </c:pt>
                <c:pt idx="87">
                  <c:v>-0.91757491207707931</c:v>
                </c:pt>
                <c:pt idx="88">
                  <c:v>13.689745631477045</c:v>
                </c:pt>
                <c:pt idx="89">
                  <c:v>31.908968932971039</c:v>
                </c:pt>
                <c:pt idx="90">
                  <c:v>-3.9914040693397768</c:v>
                </c:pt>
                <c:pt idx="91">
                  <c:v>5.2556569753659854</c:v>
                </c:pt>
                <c:pt idx="92">
                  <c:v>-1.0330661575633338</c:v>
                </c:pt>
                <c:pt idx="93">
                  <c:v>-18.956478650475628</c:v>
                </c:pt>
                <c:pt idx="94">
                  <c:v>0.39014750770127726</c:v>
                </c:pt>
                <c:pt idx="95">
                  <c:v>-9.7342909056496225</c:v>
                </c:pt>
                <c:pt idx="96">
                  <c:v>-10.478365350559537</c:v>
                </c:pt>
                <c:pt idx="97">
                  <c:v>13.841353254368173</c:v>
                </c:pt>
                <c:pt idx="98">
                  <c:v>-9.8269751477423117</c:v>
                </c:pt>
                <c:pt idx="99">
                  <c:v>-16.790966458871669</c:v>
                </c:pt>
                <c:pt idx="100">
                  <c:v>40.464140564685657</c:v>
                </c:pt>
                <c:pt idx="101">
                  <c:v>-5.3224451943096103</c:v>
                </c:pt>
                <c:pt idx="102">
                  <c:v>-10.740967363397047</c:v>
                </c:pt>
                <c:pt idx="103">
                  <c:v>2.827260595485992E-2</c:v>
                </c:pt>
                <c:pt idx="104">
                  <c:v>20.100204296535718</c:v>
                </c:pt>
                <c:pt idx="105">
                  <c:v>3.7803664327956454</c:v>
                </c:pt>
                <c:pt idx="106">
                  <c:v>22.131349492624075</c:v>
                </c:pt>
                <c:pt idx="107">
                  <c:v>5.3946857193055919</c:v>
                </c:pt>
                <c:pt idx="108">
                  <c:v>-2.101895623918526</c:v>
                </c:pt>
                <c:pt idx="109">
                  <c:v>-19.31823818083188</c:v>
                </c:pt>
                <c:pt idx="110">
                  <c:v>7.9896117006733158</c:v>
                </c:pt>
                <c:pt idx="111">
                  <c:v>8.358019892318346</c:v>
                </c:pt>
                <c:pt idx="112">
                  <c:v>-5.2877689941187018</c:v>
                </c:pt>
                <c:pt idx="113">
                  <c:v>-3.0170772053227046</c:v>
                </c:pt>
                <c:pt idx="114">
                  <c:v>-2.0420622029405533</c:v>
                </c:pt>
                <c:pt idx="115">
                  <c:v>-4.0073196474334054</c:v>
                </c:pt>
                <c:pt idx="116">
                  <c:v>-1.0198695570299177</c:v>
                </c:pt>
                <c:pt idx="117">
                  <c:v>10.628891317475397</c:v>
                </c:pt>
                <c:pt idx="118">
                  <c:v>1.5568484613792455</c:v>
                </c:pt>
                <c:pt idx="119">
                  <c:v>-8.1751601411370718</c:v>
                </c:pt>
                <c:pt idx="120">
                  <c:v>-1.4182280565510297</c:v>
                </c:pt>
                <c:pt idx="121">
                  <c:v>21.48055113039571</c:v>
                </c:pt>
                <c:pt idx="122">
                  <c:v>-8.3837527962262968</c:v>
                </c:pt>
                <c:pt idx="123">
                  <c:v>-3.1079631710146383</c:v>
                </c:pt>
                <c:pt idx="124">
                  <c:v>-1.8566413552727701</c:v>
                </c:pt>
                <c:pt idx="125">
                  <c:v>-1.3333019347612773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2-4C80-8EE1-7A02AA827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793984"/>
        <c:axId val="404803968"/>
      </c:lineChart>
      <c:catAx>
        <c:axId val="40479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803968"/>
        <c:crosses val="autoZero"/>
        <c:auto val="1"/>
        <c:lblAlgn val="ctr"/>
        <c:lblOffset val="50"/>
        <c:tickLblSkip val="8"/>
        <c:tickMarkSkip val="4"/>
        <c:noMultiLvlLbl val="1"/>
      </c:catAx>
      <c:valAx>
        <c:axId val="404803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04793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91020859234703"/>
          <c:y val="9.3012178042875798E-4"/>
          <c:w val="0.84468153059814888"/>
          <c:h val="0.14964384302067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95249</xdr:colOff>
      <xdr:row>7</xdr:row>
      <xdr:rowOff>77558</xdr:rowOff>
    </xdr:from>
    <xdr:to>
      <xdr:col>36</xdr:col>
      <xdr:colOff>653142</xdr:colOff>
      <xdr:row>26</xdr:row>
      <xdr:rowOff>136071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95249</xdr:colOff>
      <xdr:row>27</xdr:row>
      <xdr:rowOff>77558</xdr:rowOff>
    </xdr:from>
    <xdr:to>
      <xdr:col>36</xdr:col>
      <xdr:colOff>653142</xdr:colOff>
      <xdr:row>46</xdr:row>
      <xdr:rowOff>136071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95249</xdr:colOff>
      <xdr:row>47</xdr:row>
      <xdr:rowOff>77558</xdr:rowOff>
    </xdr:from>
    <xdr:to>
      <xdr:col>36</xdr:col>
      <xdr:colOff>653142</xdr:colOff>
      <xdr:row>66</xdr:row>
      <xdr:rowOff>136071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95249</xdr:colOff>
      <xdr:row>67</xdr:row>
      <xdr:rowOff>77558</xdr:rowOff>
    </xdr:from>
    <xdr:to>
      <xdr:col>36</xdr:col>
      <xdr:colOff>653142</xdr:colOff>
      <xdr:row>86</xdr:row>
      <xdr:rowOff>136071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95249</xdr:colOff>
      <xdr:row>87</xdr:row>
      <xdr:rowOff>77558</xdr:rowOff>
    </xdr:from>
    <xdr:to>
      <xdr:col>36</xdr:col>
      <xdr:colOff>653142</xdr:colOff>
      <xdr:row>106</xdr:row>
      <xdr:rowOff>136071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95249</xdr:colOff>
      <xdr:row>7</xdr:row>
      <xdr:rowOff>77558</xdr:rowOff>
    </xdr:from>
    <xdr:to>
      <xdr:col>39</xdr:col>
      <xdr:colOff>653142</xdr:colOff>
      <xdr:row>26</xdr:row>
      <xdr:rowOff>136071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95249</xdr:colOff>
      <xdr:row>27</xdr:row>
      <xdr:rowOff>77558</xdr:rowOff>
    </xdr:from>
    <xdr:to>
      <xdr:col>39</xdr:col>
      <xdr:colOff>653142</xdr:colOff>
      <xdr:row>46</xdr:row>
      <xdr:rowOff>136071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95249</xdr:colOff>
      <xdr:row>47</xdr:row>
      <xdr:rowOff>77558</xdr:rowOff>
    </xdr:from>
    <xdr:to>
      <xdr:col>39</xdr:col>
      <xdr:colOff>653142</xdr:colOff>
      <xdr:row>66</xdr:row>
      <xdr:rowOff>136071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95249</xdr:colOff>
      <xdr:row>67</xdr:row>
      <xdr:rowOff>77558</xdr:rowOff>
    </xdr:from>
    <xdr:to>
      <xdr:col>39</xdr:col>
      <xdr:colOff>653142</xdr:colOff>
      <xdr:row>86</xdr:row>
      <xdr:rowOff>136071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95249</xdr:colOff>
      <xdr:row>87</xdr:row>
      <xdr:rowOff>77558</xdr:rowOff>
    </xdr:from>
    <xdr:to>
      <xdr:col>39</xdr:col>
      <xdr:colOff>653142</xdr:colOff>
      <xdr:row>106</xdr:row>
      <xdr:rowOff>136071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7</xdr:row>
      <xdr:rowOff>77558</xdr:rowOff>
    </xdr:from>
    <xdr:to>
      <xdr:col>21</xdr:col>
      <xdr:colOff>653142</xdr:colOff>
      <xdr:row>26</xdr:row>
      <xdr:rowOff>136071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95249</xdr:colOff>
      <xdr:row>27</xdr:row>
      <xdr:rowOff>77558</xdr:rowOff>
    </xdr:from>
    <xdr:to>
      <xdr:col>21</xdr:col>
      <xdr:colOff>653142</xdr:colOff>
      <xdr:row>46</xdr:row>
      <xdr:rowOff>136071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95251</xdr:colOff>
      <xdr:row>11</xdr:row>
      <xdr:rowOff>73958</xdr:rowOff>
    </xdr:from>
    <xdr:to>
      <xdr:col>35</xdr:col>
      <xdr:colOff>661147</xdr:colOff>
      <xdr:row>25</xdr:row>
      <xdr:rowOff>150158</xdr:rowOff>
    </xdr:to>
    <xdr:graphicFrame macro="">
      <xdr:nvGraphicFramePr>
        <xdr:cNvPr id="11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95251</xdr:colOff>
      <xdr:row>11</xdr:row>
      <xdr:rowOff>73958</xdr:rowOff>
    </xdr:from>
    <xdr:to>
      <xdr:col>48</xdr:col>
      <xdr:colOff>661147</xdr:colOff>
      <xdr:row>25</xdr:row>
      <xdr:rowOff>150158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183696</xdr:colOff>
      <xdr:row>3</xdr:row>
      <xdr:rowOff>84364</xdr:rowOff>
    </xdr:from>
    <xdr:to>
      <xdr:col>24</xdr:col>
      <xdr:colOff>666751</xdr:colOff>
      <xdr:row>24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183696</xdr:colOff>
      <xdr:row>3</xdr:row>
      <xdr:rowOff>84364</xdr:rowOff>
    </xdr:from>
    <xdr:to>
      <xdr:col>37</xdr:col>
      <xdr:colOff>666751</xdr:colOff>
      <xdr:row>24</xdr:row>
      <xdr:rowOff>95250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170089</xdr:colOff>
      <xdr:row>13</xdr:row>
      <xdr:rowOff>138792</xdr:rowOff>
    </xdr:from>
    <xdr:to>
      <xdr:col>36</xdr:col>
      <xdr:colOff>170089</xdr:colOff>
      <xdr:row>28</xdr:row>
      <xdr:rowOff>24492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a_For_Macro_Estimates_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JPN/CHARTS/2015%20Monitor/Dashboar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JPN/MacroFramework/JPN_RE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Sheets--&gt;"/>
      <sheetName val="Haver_In_A"/>
      <sheetName val="Table 3 and A.1"/>
      <sheetName val="Demographic_In"/>
      <sheetName val="Haver_In_M"/>
      <sheetName val="Population_In_Authorities"/>
      <sheetName val="political"/>
      <sheetName val="correlation"/>
      <sheetName val="EPU_Q"/>
      <sheetName val="Japan_EPU_Index"/>
      <sheetName val="Chart1"/>
      <sheetName val="Chart2"/>
      <sheetName val="Data_subcomponents"/>
      <sheetName val="Equity_Vol"/>
      <sheetName val="EPU_Indices_Baker"/>
      <sheetName val="Chart4"/>
      <sheetName val="Baker et al_subindices"/>
      <sheetName val="Global EPU"/>
      <sheetName val="Survey_data_IN"/>
      <sheetName val="Haver_In_M_VAR"/>
      <sheetName val="Haver_In_A_To_Interpolate"/>
      <sheetName val="m"/>
      <sheetName val="uncertainty_Ito"/>
      <sheetName val="save"/>
      <sheetName val="out"/>
      <sheetName val="Haver_In_Investment_Disagg"/>
      <sheetName val="Haver_In_Q_cons"/>
      <sheetName val="Husted_Roger_Sun"/>
      <sheetName val="from_arata"/>
      <sheetName val="calculations--&gt;"/>
      <sheetName val="Interpolate_A to Q"/>
      <sheetName val="hist_decomp"/>
      <sheetName val="Uncertainty_measures_survey"/>
      <sheetName val="correlation_comparison"/>
      <sheetName val="composition"/>
      <sheetName val="from m_to_q"/>
      <sheetName val="quarterly_indicators"/>
      <sheetName val="residuals_q"/>
      <sheetName val="residuals_m"/>
      <sheetName val="correlation at the annual freq"/>
      <sheetName val="Out_sheets--&gt;"/>
      <sheetName val="out_data_invt"/>
      <sheetName val="out_data_cons"/>
      <sheetName val="out_data_var_q"/>
      <sheetName val="Haver_In_Q_Inv"/>
      <sheetName val="out_data_var_m"/>
      <sheetName val="Figures--&gt;"/>
      <sheetName val="Figure_EPU_General_Blog"/>
      <sheetName val="Figure_EPU_General"/>
      <sheetName val="Figure_EPU_Fis"/>
      <sheetName val="Figure_EPU__Mon"/>
      <sheetName val="Figure_EPU_Trade Policy"/>
      <sheetName val="Figure_EPU_Exchange Rate Policy"/>
      <sheetName val="Figure_EPU_Composition"/>
      <sheetName val="Figure_EPU_HistDecomp_Inv"/>
      <sheetName val="Figure_EPU_HistDecomp_GDP"/>
      <sheetName val="Figure_EPU_HistDecomp_comp"/>
      <sheetName val="Figure_EPU_HistDecomp"/>
      <sheetName val="Figure_Stock_Market"/>
      <sheetName val="Figure_US_Japan_EPU"/>
      <sheetName val="Figure_Survey_1"/>
      <sheetName val="Figure_Survey_2"/>
      <sheetName val="Figure_EPU_Political"/>
      <sheetName val="Figure_EPU_Political_2"/>
      <sheetName val="Figure_Mon CompUS"/>
      <sheetName val="Figure_Fis CompUS"/>
      <sheetName val="husted_roger_mon_epu"/>
      <sheetName val="Figure_EPU_Consensus"/>
      <sheetName val="Figure_Stock and Equity Market"/>
      <sheetName val="Figure_residual_q"/>
      <sheetName val="Figure_residual_m"/>
      <sheetName val="new versus old Jap EPU"/>
      <sheetName val="Tables--&gt;"/>
      <sheetName val="Table_Correlations"/>
      <sheetName val="Table_Correlations_2"/>
      <sheetName val="Investment_Eq_Results"/>
      <sheetName val="Investment_Eq_Results_old"/>
      <sheetName val="Data_Source"/>
      <sheetName val="gaku-jk16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0">
          <cell r="Q30">
            <v>1.6144664928417818</v>
          </cell>
        </row>
      </sheetData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30">
          <cell r="G30">
            <v>113.16322335706572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33">
          <cell r="C33">
            <v>45455.8</v>
          </cell>
        </row>
      </sheetData>
      <sheetData sheetId="45">
        <row r="440">
          <cell r="C440">
            <v>16168.32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D"/>
      <sheetName val="In_D (2)"/>
      <sheetName val="In_D_M"/>
      <sheetName val="In_M"/>
      <sheetName val="IN_dX"/>
      <sheetName val="IN_Haver_m"/>
      <sheetName val="In_Haver_Q"/>
      <sheetName val="Cal_q"/>
      <sheetName val="Cal"/>
      <sheetName val="Out"/>
      <sheetName val="Chart1"/>
      <sheetName val="Chart2"/>
      <sheetName val="Chart3"/>
      <sheetName val="Chart4"/>
      <sheetName val="Chart5"/>
      <sheetName val="Chart9"/>
      <sheetName val="Chart10"/>
      <sheetName val="In_D_W"/>
      <sheetName val="Chart1 (2)"/>
      <sheetName val="Chart7"/>
      <sheetName val="Chart8"/>
      <sheetName val="Chart6"/>
      <sheetName val="Chart7 (2)"/>
      <sheetName val="Chart1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F Tools TOC"/>
      <sheetName val="Workbook_Flowchart"/>
      <sheetName val="TOC"/>
      <sheetName val="Contents "/>
      <sheetName val="IN_GAS"/>
      <sheetName val="in_a"/>
      <sheetName val="in_q"/>
      <sheetName val="Table"/>
      <sheetName val="Sheet1"/>
      <sheetName val="CPI forecast"/>
      <sheetName val="exp_q"/>
      <sheetName val="exp_a"/>
      <sheetName val="kstock_q"/>
      <sheetName val="kstock_a"/>
      <sheetName val="ppl_q"/>
      <sheetName val="ppl_a"/>
      <sheetName val="inc_q"/>
      <sheetName val="inc_a"/>
      <sheetName val="potential gdp_q"/>
      <sheetName val="potential gdp_a"/>
      <sheetName val="HP-save"/>
      <sheetName val="HP-retrieve"/>
      <sheetName val="out_q"/>
      <sheetName val="out_a"/>
      <sheetName val="Implied wage"/>
      <sheetName val="Panels"/>
      <sheetName val="ChartData"/>
      <sheetName val="Chart1"/>
      <sheetName val="Chart2"/>
      <sheetName val="Chart3"/>
      <sheetName val="Chart4"/>
      <sheetName val="SV15 PPT"/>
      <sheetName val="Chart5"/>
      <sheetName val="Chart6"/>
      <sheetName val="2013 stimulus"/>
      <sheetName val="BoJ_forecast"/>
      <sheetName val="Blank"/>
      <sheetName val="IN_Aremos(TEMP)"/>
    </sheetNames>
    <sheetDataSet>
      <sheetData sheetId="0" refreshError="1"/>
      <sheetData sheetId="1" refreshError="1"/>
      <sheetData sheetId="2">
        <row r="9">
          <cell r="E9" t="str">
            <v>Q:\Data\JPN\MacroFramework\JPN_MT.dmx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Y391"/>
  <sheetViews>
    <sheetView tabSelected="1" workbookViewId="0">
      <pane xSplit="1" ySplit="1" topLeftCell="AD368" activePane="bottomRight" state="frozen"/>
      <selection pane="topRight" activeCell="B1" sqref="B1"/>
      <selection pane="bottomLeft" activeCell="A3" sqref="A3"/>
      <selection pane="bottomRight" activeCell="AG394" sqref="AG394"/>
    </sheetView>
  </sheetViews>
  <sheetFormatPr defaultRowHeight="15"/>
  <cols>
    <col min="1" max="2" width="8.109375" style="73" customWidth="1"/>
    <col min="3" max="7" width="8.88671875" style="68"/>
    <col min="8" max="8" width="14.109375" style="68" customWidth="1"/>
    <col min="9" max="23" width="8.88671875" style="68"/>
    <col min="24" max="24" width="11.5546875" style="68" bestFit="1" customWidth="1"/>
    <col min="25" max="38" width="8.88671875" style="68"/>
    <col min="39" max="40" width="8.88671875" style="76"/>
    <col min="41" max="41" width="13.6640625" style="76" customWidth="1"/>
    <col min="42" max="42" width="10.88671875" style="76" customWidth="1"/>
    <col min="43" max="675" width="8.88671875" style="76"/>
    <col min="676" max="16384" width="8.88671875" style="68"/>
  </cols>
  <sheetData>
    <row r="1" spans="1:675">
      <c r="A1" s="68" t="s">
        <v>261</v>
      </c>
      <c r="B1" s="68" t="s">
        <v>262</v>
      </c>
      <c r="C1" s="68" t="s">
        <v>263</v>
      </c>
      <c r="D1" s="68" t="s">
        <v>264</v>
      </c>
      <c r="E1" s="84" t="s">
        <v>265</v>
      </c>
      <c r="F1" s="85" t="s">
        <v>266</v>
      </c>
      <c r="G1" s="85" t="s">
        <v>267</v>
      </c>
      <c r="H1" s="68" t="s">
        <v>268</v>
      </c>
      <c r="I1" s="68" t="s">
        <v>269</v>
      </c>
      <c r="J1" s="68" t="s">
        <v>656</v>
      </c>
      <c r="K1" s="68" t="s">
        <v>657</v>
      </c>
      <c r="L1" s="68" t="s">
        <v>658</v>
      </c>
      <c r="M1" s="68" t="s">
        <v>659</v>
      </c>
      <c r="N1" s="68" t="s">
        <v>660</v>
      </c>
      <c r="O1" s="68" t="s">
        <v>661</v>
      </c>
      <c r="P1" s="68" t="s">
        <v>662</v>
      </c>
      <c r="Q1" s="69" t="s">
        <v>270</v>
      </c>
      <c r="R1" s="69" t="s">
        <v>663</v>
      </c>
      <c r="S1" s="83" t="s">
        <v>271</v>
      </c>
      <c r="T1" s="82" t="s">
        <v>664</v>
      </c>
      <c r="U1" s="69" t="s">
        <v>665</v>
      </c>
      <c r="V1" s="83" t="s">
        <v>666</v>
      </c>
      <c r="W1" s="69" t="s">
        <v>667</v>
      </c>
      <c r="X1" s="82" t="s">
        <v>674</v>
      </c>
      <c r="Y1" s="82" t="s">
        <v>675</v>
      </c>
      <c r="Z1" s="83" t="s">
        <v>676</v>
      </c>
      <c r="AA1" s="83" t="s">
        <v>677</v>
      </c>
      <c r="AB1" s="83" t="s">
        <v>678</v>
      </c>
      <c r="AC1" s="83" t="s">
        <v>679</v>
      </c>
      <c r="AD1" s="82" t="s">
        <v>680</v>
      </c>
      <c r="AE1" s="69" t="s">
        <v>681</v>
      </c>
      <c r="AF1" s="69" t="s">
        <v>668</v>
      </c>
      <c r="AG1" s="82" t="s">
        <v>669</v>
      </c>
      <c r="AH1" s="69" t="s">
        <v>673</v>
      </c>
      <c r="AI1" s="69" t="s">
        <v>684</v>
      </c>
      <c r="AJ1" s="69" t="s">
        <v>685</v>
      </c>
      <c r="AK1" s="69" t="s">
        <v>682</v>
      </c>
      <c r="AL1" s="82" t="s">
        <v>683</v>
      </c>
      <c r="AM1" s="76" t="s">
        <v>272</v>
      </c>
      <c r="AN1" s="76" t="s">
        <v>670</v>
      </c>
      <c r="AO1" s="76" t="s">
        <v>273</v>
      </c>
      <c r="AP1" s="76" t="s">
        <v>671</v>
      </c>
      <c r="AQ1" s="81" t="s">
        <v>672</v>
      </c>
    </row>
    <row r="2" spans="1:675" s="70" customFormat="1">
      <c r="A2" s="71" t="s">
        <v>274</v>
      </c>
      <c r="B2" s="71">
        <v>324</v>
      </c>
      <c r="C2" s="72">
        <f>'Monthly Data'!F4</f>
        <v>19265.27</v>
      </c>
      <c r="D2" s="72">
        <f>'Monthly Data'!E4</f>
        <v>86.5</v>
      </c>
      <c r="E2" s="72">
        <f>'Monthly Data'!AD4</f>
        <v>109.9</v>
      </c>
      <c r="F2" s="72">
        <f>'Monthly Data'!AE4</f>
        <v>96.3</v>
      </c>
      <c r="G2" s="72">
        <f>'Monthly Data'!AF4</f>
        <v>107.5</v>
      </c>
      <c r="H2" s="72">
        <f>'Monthly Data'!AG4</f>
        <v>89.1</v>
      </c>
      <c r="I2" s="68">
        <f>'Monthly Data'!AH4</f>
        <v>61.48725863957953</v>
      </c>
      <c r="J2" s="68">
        <f>'Monthly Data'!AI4</f>
        <v>52.05174438431559</v>
      </c>
      <c r="K2" s="68">
        <f>'Monthly Data'!AJ4</f>
        <v>71.031021348547995</v>
      </c>
      <c r="L2" s="80"/>
      <c r="M2" s="80"/>
      <c r="N2" s="80"/>
      <c r="O2" s="80"/>
      <c r="P2" s="80"/>
      <c r="Q2" s="69">
        <f>'Monthly Data'!D4</f>
        <v>43582</v>
      </c>
      <c r="R2" s="69"/>
      <c r="S2" s="69"/>
      <c r="T2" s="69">
        <f>'Monthly Data'!S4</f>
        <v>116.64681908548712</v>
      </c>
      <c r="U2" s="69">
        <f>'Monthly Data'!V4</f>
        <v>21570</v>
      </c>
      <c r="V2" s="69">
        <f>'Monthly Data'!W4</f>
        <v>16922</v>
      </c>
      <c r="W2" s="69">
        <f>'Monthly Data'!R4</f>
        <v>74.092122781617718</v>
      </c>
      <c r="X2" s="69">
        <f>'Monthly Data'!X4</f>
        <v>126.75634674461067</v>
      </c>
      <c r="Y2" s="69">
        <f>'Monthly Data'!Y4</f>
        <v>151.52550779493157</v>
      </c>
      <c r="Z2" s="69">
        <f>'Monthly Data'!Z4</f>
        <v>17799</v>
      </c>
      <c r="AA2" s="69"/>
      <c r="AB2" s="69">
        <f>'Monthly Data'!AB4</f>
        <v>116.44220283889943</v>
      </c>
      <c r="AC2" s="69">
        <f>'Monthly Data'!AC4</f>
        <v>123470</v>
      </c>
      <c r="AD2" s="69">
        <f>'Monthly Data'!P4</f>
        <v>55.830105076222736</v>
      </c>
      <c r="AE2" s="69">
        <f>'Monthly Data'!Q4</f>
        <v>86</v>
      </c>
      <c r="AF2" s="75">
        <f>'Monthly Data'!G4</f>
        <v>4.3304</v>
      </c>
      <c r="AG2" s="75">
        <f>'Monthly Data'!I4</f>
        <v>4.3304</v>
      </c>
      <c r="AH2" s="75">
        <f>'Monthly Data'!L4</f>
        <v>276164</v>
      </c>
      <c r="AI2" s="75"/>
      <c r="AJ2" s="75">
        <f>'Monthly Data'!K4</f>
        <v>4.3236619047619049</v>
      </c>
      <c r="AK2" s="75">
        <f>'Monthly Data'!AP4</f>
        <v>40.461785918082875</v>
      </c>
      <c r="AL2" s="75">
        <f>'Monthly Data'!AQ4</f>
        <v>140.11480353704152</v>
      </c>
      <c r="AM2" s="77"/>
      <c r="AN2" s="77"/>
      <c r="AO2" s="76">
        <f>'Monthly Data'!C4</f>
        <v>69.196211748606359</v>
      </c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  <c r="IX2" s="76"/>
      <c r="IY2" s="76"/>
      <c r="IZ2" s="76"/>
      <c r="JA2" s="76"/>
      <c r="JB2" s="76"/>
      <c r="JC2" s="76"/>
      <c r="JD2" s="76"/>
      <c r="JE2" s="76"/>
      <c r="JF2" s="76"/>
      <c r="JG2" s="76"/>
      <c r="JH2" s="76"/>
      <c r="JI2" s="76"/>
      <c r="JJ2" s="76"/>
      <c r="JK2" s="76"/>
      <c r="JL2" s="76"/>
      <c r="JM2" s="76"/>
      <c r="JN2" s="76"/>
      <c r="JO2" s="76"/>
      <c r="JP2" s="76"/>
      <c r="JQ2" s="76"/>
      <c r="JR2" s="76"/>
      <c r="JS2" s="76"/>
      <c r="JT2" s="76"/>
      <c r="JU2" s="76"/>
      <c r="JV2" s="76"/>
      <c r="JW2" s="76"/>
      <c r="JX2" s="76"/>
      <c r="JY2" s="76"/>
      <c r="JZ2" s="76"/>
      <c r="KA2" s="76"/>
      <c r="KB2" s="76"/>
      <c r="KC2" s="76"/>
      <c r="KD2" s="76"/>
      <c r="KE2" s="76"/>
      <c r="KF2" s="76"/>
      <c r="KG2" s="76"/>
      <c r="KH2" s="76"/>
      <c r="KI2" s="76"/>
      <c r="KJ2" s="76"/>
      <c r="KK2" s="76"/>
      <c r="KL2" s="76"/>
      <c r="KM2" s="76"/>
      <c r="KN2" s="76"/>
      <c r="KO2" s="76"/>
      <c r="KP2" s="76"/>
      <c r="KQ2" s="76"/>
      <c r="KR2" s="76"/>
      <c r="KS2" s="76"/>
      <c r="KT2" s="76"/>
      <c r="KU2" s="76"/>
      <c r="KV2" s="76"/>
      <c r="KW2" s="76"/>
      <c r="KX2" s="76"/>
      <c r="KY2" s="76"/>
      <c r="KZ2" s="76"/>
      <c r="LA2" s="76"/>
      <c r="LB2" s="76"/>
      <c r="LC2" s="76"/>
      <c r="LD2" s="76"/>
      <c r="LE2" s="76"/>
      <c r="LF2" s="76"/>
      <c r="LG2" s="76"/>
      <c r="LH2" s="76"/>
      <c r="LI2" s="76"/>
      <c r="LJ2" s="76"/>
      <c r="LK2" s="76"/>
      <c r="LL2" s="76"/>
      <c r="LM2" s="76"/>
      <c r="LN2" s="76"/>
      <c r="LO2" s="76"/>
      <c r="LP2" s="76"/>
      <c r="LQ2" s="76"/>
      <c r="LR2" s="76"/>
      <c r="LS2" s="76"/>
      <c r="LT2" s="76"/>
      <c r="LU2" s="76"/>
      <c r="LV2" s="76"/>
      <c r="LW2" s="76"/>
      <c r="LX2" s="76"/>
      <c r="LY2" s="76"/>
      <c r="LZ2" s="76"/>
      <c r="MA2" s="76"/>
      <c r="MB2" s="76"/>
      <c r="MC2" s="76"/>
      <c r="MD2" s="76"/>
      <c r="ME2" s="76"/>
      <c r="MF2" s="76"/>
      <c r="MG2" s="76"/>
      <c r="MH2" s="76"/>
      <c r="MI2" s="76"/>
      <c r="MJ2" s="76"/>
      <c r="MK2" s="76"/>
      <c r="ML2" s="76"/>
      <c r="MM2" s="76"/>
      <c r="MN2" s="76"/>
      <c r="MO2" s="76"/>
      <c r="MP2" s="76"/>
      <c r="MQ2" s="76"/>
      <c r="MR2" s="76"/>
      <c r="MS2" s="76"/>
      <c r="MT2" s="76"/>
      <c r="MU2" s="76"/>
      <c r="MV2" s="76"/>
      <c r="MW2" s="76"/>
      <c r="MX2" s="76"/>
      <c r="MY2" s="76"/>
      <c r="MZ2" s="76"/>
      <c r="NA2" s="76"/>
      <c r="NB2" s="76"/>
      <c r="NC2" s="76"/>
      <c r="ND2" s="76"/>
      <c r="NE2" s="76"/>
      <c r="NF2" s="76"/>
      <c r="NG2" s="76"/>
      <c r="NH2" s="76"/>
      <c r="NI2" s="76"/>
      <c r="NJ2" s="76"/>
      <c r="NK2" s="76"/>
      <c r="NL2" s="76"/>
      <c r="NM2" s="76"/>
      <c r="NN2" s="76"/>
      <c r="NO2" s="76"/>
      <c r="NP2" s="76"/>
      <c r="NQ2" s="76"/>
      <c r="NR2" s="76"/>
      <c r="NS2" s="76"/>
      <c r="NT2" s="76"/>
      <c r="NU2" s="76"/>
      <c r="NV2" s="76"/>
      <c r="NW2" s="76"/>
      <c r="NX2" s="76"/>
      <c r="NY2" s="76"/>
      <c r="NZ2" s="76"/>
      <c r="OA2" s="76"/>
      <c r="OB2" s="76"/>
      <c r="OC2" s="76"/>
      <c r="OD2" s="76"/>
      <c r="OE2" s="76"/>
      <c r="OF2" s="76"/>
      <c r="OG2" s="76"/>
      <c r="OH2" s="76"/>
      <c r="OI2" s="76"/>
      <c r="OJ2" s="76"/>
      <c r="OK2" s="76"/>
      <c r="OL2" s="76"/>
      <c r="OM2" s="76"/>
      <c r="ON2" s="76"/>
      <c r="OO2" s="76"/>
      <c r="OP2" s="76"/>
      <c r="OQ2" s="76"/>
      <c r="OR2" s="76"/>
      <c r="OS2" s="76"/>
      <c r="OT2" s="76"/>
      <c r="OU2" s="76"/>
      <c r="OV2" s="76"/>
      <c r="OW2" s="76"/>
      <c r="OX2" s="76"/>
      <c r="OY2" s="76"/>
      <c r="OZ2" s="76"/>
      <c r="PA2" s="76"/>
      <c r="PB2" s="76"/>
      <c r="PC2" s="76"/>
      <c r="PD2" s="76"/>
      <c r="PE2" s="76"/>
      <c r="PF2" s="76"/>
      <c r="PG2" s="76"/>
      <c r="PH2" s="76"/>
      <c r="PI2" s="76"/>
      <c r="PJ2" s="76"/>
      <c r="PK2" s="76"/>
      <c r="PL2" s="76"/>
      <c r="PM2" s="76"/>
      <c r="PN2" s="76"/>
      <c r="PO2" s="76"/>
      <c r="PP2" s="76"/>
      <c r="PQ2" s="76"/>
      <c r="PR2" s="76"/>
      <c r="PS2" s="76"/>
      <c r="PT2" s="76"/>
      <c r="PU2" s="76"/>
      <c r="PV2" s="76"/>
      <c r="PW2" s="76"/>
      <c r="PX2" s="76"/>
      <c r="PY2" s="76"/>
      <c r="PZ2" s="76"/>
      <c r="QA2" s="76"/>
      <c r="QB2" s="76"/>
      <c r="QC2" s="76"/>
      <c r="QD2" s="76"/>
      <c r="QE2" s="76"/>
      <c r="QF2" s="76"/>
      <c r="QG2" s="76"/>
      <c r="QH2" s="76"/>
      <c r="QI2" s="76"/>
      <c r="QJ2" s="76"/>
      <c r="QK2" s="76"/>
      <c r="QL2" s="76"/>
      <c r="QM2" s="76"/>
      <c r="QN2" s="76"/>
      <c r="QO2" s="76"/>
      <c r="QP2" s="76"/>
      <c r="QQ2" s="76"/>
      <c r="QR2" s="76"/>
      <c r="QS2" s="76"/>
      <c r="QT2" s="76"/>
      <c r="QU2" s="76"/>
      <c r="QV2" s="76"/>
      <c r="QW2" s="76"/>
      <c r="QX2" s="76"/>
      <c r="QY2" s="76"/>
      <c r="QZ2" s="76"/>
      <c r="RA2" s="76"/>
      <c r="RB2" s="76"/>
      <c r="RC2" s="76"/>
      <c r="RD2" s="76"/>
      <c r="RE2" s="76"/>
      <c r="RF2" s="76"/>
      <c r="RG2" s="76"/>
      <c r="RH2" s="76"/>
      <c r="RI2" s="76"/>
      <c r="RJ2" s="76"/>
      <c r="RK2" s="76"/>
      <c r="RL2" s="76"/>
      <c r="RM2" s="76"/>
      <c r="RN2" s="76"/>
      <c r="RO2" s="76"/>
      <c r="RP2" s="76"/>
      <c r="RQ2" s="76"/>
      <c r="RR2" s="76"/>
      <c r="RS2" s="76"/>
      <c r="RT2" s="76"/>
      <c r="RU2" s="76"/>
      <c r="RV2" s="76"/>
      <c r="RW2" s="76"/>
      <c r="RX2" s="76"/>
      <c r="RY2" s="76"/>
      <c r="RZ2" s="76"/>
      <c r="SA2" s="76"/>
      <c r="SB2" s="76"/>
      <c r="SC2" s="76"/>
      <c r="SD2" s="76"/>
      <c r="SE2" s="76"/>
      <c r="SF2" s="76"/>
      <c r="SG2" s="76"/>
      <c r="SH2" s="76"/>
      <c r="SI2" s="76"/>
      <c r="SJ2" s="76"/>
      <c r="SK2" s="76"/>
      <c r="SL2" s="76"/>
      <c r="SM2" s="76"/>
      <c r="SN2" s="76"/>
      <c r="SO2" s="76"/>
      <c r="SP2" s="76"/>
      <c r="SQ2" s="76"/>
      <c r="SR2" s="76"/>
      <c r="SS2" s="76"/>
      <c r="ST2" s="76"/>
      <c r="SU2" s="76"/>
      <c r="SV2" s="76"/>
      <c r="SW2" s="76"/>
      <c r="SX2" s="76"/>
      <c r="SY2" s="76"/>
      <c r="SZ2" s="76"/>
      <c r="TA2" s="76"/>
      <c r="TB2" s="76"/>
      <c r="TC2" s="76"/>
      <c r="TD2" s="76"/>
      <c r="TE2" s="76"/>
      <c r="TF2" s="76"/>
      <c r="TG2" s="76"/>
      <c r="TH2" s="76"/>
      <c r="TI2" s="76"/>
      <c r="TJ2" s="76"/>
      <c r="TK2" s="76"/>
      <c r="TL2" s="76"/>
      <c r="TM2" s="76"/>
      <c r="TN2" s="76"/>
      <c r="TO2" s="76"/>
      <c r="TP2" s="76"/>
      <c r="TQ2" s="76"/>
      <c r="TR2" s="76"/>
      <c r="TS2" s="76"/>
      <c r="TT2" s="76"/>
      <c r="TU2" s="76"/>
      <c r="TV2" s="76"/>
      <c r="TW2" s="76"/>
      <c r="TX2" s="76"/>
      <c r="TY2" s="76"/>
      <c r="TZ2" s="76"/>
      <c r="UA2" s="76"/>
      <c r="UB2" s="76"/>
      <c r="UC2" s="76"/>
      <c r="UD2" s="76"/>
      <c r="UE2" s="76"/>
      <c r="UF2" s="76"/>
      <c r="UG2" s="76"/>
      <c r="UH2" s="76"/>
      <c r="UI2" s="76"/>
      <c r="UJ2" s="76"/>
      <c r="UK2" s="76"/>
      <c r="UL2" s="76"/>
      <c r="UM2" s="76"/>
      <c r="UN2" s="76"/>
      <c r="UO2" s="76"/>
      <c r="UP2" s="76"/>
      <c r="UQ2" s="76"/>
      <c r="UR2" s="76"/>
      <c r="US2" s="76"/>
      <c r="UT2" s="76"/>
      <c r="UU2" s="76"/>
      <c r="UV2" s="76"/>
      <c r="UW2" s="76"/>
      <c r="UX2" s="76"/>
      <c r="UY2" s="76"/>
      <c r="UZ2" s="76"/>
      <c r="VA2" s="76"/>
      <c r="VB2" s="76"/>
      <c r="VC2" s="76"/>
      <c r="VD2" s="76"/>
      <c r="VE2" s="76"/>
      <c r="VF2" s="76"/>
      <c r="VG2" s="76"/>
      <c r="VH2" s="76"/>
      <c r="VI2" s="76"/>
      <c r="VJ2" s="76"/>
      <c r="VK2" s="76"/>
      <c r="VL2" s="76"/>
      <c r="VM2" s="76"/>
      <c r="VN2" s="76"/>
      <c r="VO2" s="76"/>
      <c r="VP2" s="76"/>
      <c r="VQ2" s="76"/>
      <c r="VR2" s="76"/>
      <c r="VS2" s="76"/>
      <c r="VT2" s="76"/>
      <c r="VU2" s="76"/>
      <c r="VV2" s="76"/>
      <c r="VW2" s="76"/>
      <c r="VX2" s="76"/>
      <c r="VY2" s="76"/>
      <c r="VZ2" s="76"/>
      <c r="WA2" s="76"/>
      <c r="WB2" s="76"/>
      <c r="WC2" s="76"/>
      <c r="WD2" s="76"/>
      <c r="WE2" s="76"/>
      <c r="WF2" s="76"/>
      <c r="WG2" s="76"/>
      <c r="WH2" s="76"/>
      <c r="WI2" s="76"/>
      <c r="WJ2" s="76"/>
      <c r="WK2" s="76"/>
      <c r="WL2" s="76"/>
      <c r="WM2" s="76"/>
      <c r="WN2" s="76"/>
      <c r="WO2" s="76"/>
      <c r="WP2" s="76"/>
      <c r="WQ2" s="76"/>
      <c r="WR2" s="76"/>
      <c r="WS2" s="76"/>
      <c r="WT2" s="76"/>
      <c r="WU2" s="76"/>
      <c r="WV2" s="76"/>
      <c r="WW2" s="76"/>
      <c r="WX2" s="76"/>
      <c r="WY2" s="76"/>
      <c r="WZ2" s="76"/>
      <c r="XA2" s="76"/>
      <c r="XB2" s="76"/>
      <c r="XC2" s="76"/>
      <c r="XD2" s="76"/>
      <c r="XE2" s="76"/>
      <c r="XF2" s="76"/>
      <c r="XG2" s="76"/>
      <c r="XH2" s="76"/>
      <c r="XI2" s="76"/>
      <c r="XJ2" s="76"/>
      <c r="XK2" s="76"/>
      <c r="XL2" s="76"/>
      <c r="XM2" s="76"/>
      <c r="XN2" s="76"/>
      <c r="XO2" s="76"/>
      <c r="XP2" s="76"/>
      <c r="XQ2" s="76"/>
      <c r="XR2" s="76"/>
      <c r="XS2" s="76"/>
      <c r="XT2" s="76"/>
      <c r="XU2" s="76"/>
      <c r="XV2" s="76"/>
      <c r="XW2" s="76"/>
      <c r="XX2" s="76"/>
      <c r="XY2" s="76"/>
      <c r="XZ2" s="76"/>
      <c r="YA2" s="76"/>
      <c r="YB2" s="76"/>
      <c r="YC2" s="76"/>
      <c r="YD2" s="76"/>
      <c r="YE2" s="76"/>
      <c r="YF2" s="76"/>
      <c r="YG2" s="76"/>
      <c r="YH2" s="76"/>
      <c r="YI2" s="76"/>
      <c r="YJ2" s="76"/>
      <c r="YK2" s="76"/>
      <c r="YL2" s="76"/>
      <c r="YM2" s="76"/>
      <c r="YN2" s="76"/>
      <c r="YO2" s="76"/>
      <c r="YP2" s="76"/>
      <c r="YQ2" s="76"/>
      <c r="YR2" s="76"/>
      <c r="YS2" s="76"/>
      <c r="YT2" s="76"/>
      <c r="YU2" s="76"/>
      <c r="YV2" s="76"/>
      <c r="YW2" s="76"/>
      <c r="YX2" s="76"/>
      <c r="YY2" s="76"/>
    </row>
    <row r="3" spans="1:675" s="70" customFormat="1">
      <c r="A3" s="71" t="s">
        <v>275</v>
      </c>
      <c r="B3" s="71">
        <f t="shared" ref="B3:B47" si="0">B2+1</f>
        <v>325</v>
      </c>
      <c r="C3" s="72">
        <f>'Monthly Data'!F5</f>
        <v>19962.79</v>
      </c>
      <c r="D3" s="72">
        <f>'Monthly Data'!E5</f>
        <v>86.3</v>
      </c>
      <c r="E3" s="72">
        <f>'Monthly Data'!AD5</f>
        <v>109.9</v>
      </c>
      <c r="F3" s="72">
        <f>'Monthly Data'!AE5</f>
        <v>95.6</v>
      </c>
      <c r="G3" s="72">
        <f>'Monthly Data'!AF5</f>
        <v>108.1</v>
      </c>
      <c r="H3" s="72">
        <f>'Monthly Data'!AG5</f>
        <v>87.1</v>
      </c>
      <c r="I3" s="68">
        <f>'Monthly Data'!AH5</f>
        <v>62.734358375125403</v>
      </c>
      <c r="J3" s="68">
        <f>'Monthly Data'!AI5</f>
        <v>52.048340359125142</v>
      </c>
      <c r="K3" s="68">
        <f>'Monthly Data'!AJ5</f>
        <v>73.513524284274524</v>
      </c>
      <c r="L3" s="80"/>
      <c r="M3" s="80"/>
      <c r="N3" s="80"/>
      <c r="O3" s="80"/>
      <c r="P3" s="80"/>
      <c r="Q3" s="69">
        <f>'Monthly Data'!D5</f>
        <v>43585</v>
      </c>
      <c r="R3" s="69"/>
      <c r="S3" s="69"/>
      <c r="T3" s="69">
        <f>'Monthly Data'!S5</f>
        <v>116.24562624254477</v>
      </c>
      <c r="U3" s="69">
        <f>'Monthly Data'!V5</f>
        <v>21532</v>
      </c>
      <c r="V3" s="69">
        <f>'Monthly Data'!W5</f>
        <v>16902</v>
      </c>
      <c r="W3" s="69">
        <f>'Monthly Data'!R5</f>
        <v>74.347833300277316</v>
      </c>
      <c r="X3" s="69">
        <f>'Monthly Data'!X5</f>
        <v>127.63779879686211</v>
      </c>
      <c r="Y3" s="69">
        <f>'Monthly Data'!Y5</f>
        <v>150.43885878519399</v>
      </c>
      <c r="Z3" s="69">
        <f>'Monthly Data'!Z5</f>
        <v>18740</v>
      </c>
      <c r="AA3" s="69"/>
      <c r="AB3" s="69">
        <f>'Monthly Data'!AB5</f>
        <v>118.07678852405104</v>
      </c>
      <c r="AC3" s="69">
        <f>'Monthly Data'!AC5</f>
        <v>124492</v>
      </c>
      <c r="AD3" s="69">
        <f>'Monthly Data'!P5</f>
        <v>55.871349197728463</v>
      </c>
      <c r="AE3" s="69">
        <f>'Monthly Data'!Q5</f>
        <v>86.3</v>
      </c>
      <c r="AF3" s="75">
        <f>'Monthly Data'!G5</f>
        <v>4.2767999999999997</v>
      </c>
      <c r="AG3" s="75">
        <f>'Monthly Data'!I5</f>
        <v>4.2767999999999997</v>
      </c>
      <c r="AH3" s="75">
        <f>'Monthly Data'!L5</f>
        <v>279313</v>
      </c>
      <c r="AI3" s="75"/>
      <c r="AJ3" s="75">
        <f>'Monthly Data'!K5</f>
        <v>4.3086000000000002</v>
      </c>
      <c r="AK3" s="75">
        <f>'Monthly Data'!AP5</f>
        <v>44.979363957480473</v>
      </c>
      <c r="AL3" s="75">
        <f>'Monthly Data'!AQ5</f>
        <v>137.40150600484063</v>
      </c>
      <c r="AM3" s="77"/>
      <c r="AN3" s="77"/>
      <c r="AO3" s="76">
        <f>'Monthly Data'!C5</f>
        <v>91.55905554835374</v>
      </c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</row>
    <row r="4" spans="1:675" s="70" customFormat="1">
      <c r="A4" s="71" t="s">
        <v>276</v>
      </c>
      <c r="B4" s="71">
        <f t="shared" si="0"/>
        <v>326</v>
      </c>
      <c r="C4" s="72">
        <f>'Monthly Data'!F6</f>
        <v>21433.13</v>
      </c>
      <c r="D4" s="72">
        <f>'Monthly Data'!E6</f>
        <v>87.6</v>
      </c>
      <c r="E4" s="72">
        <f>'Monthly Data'!AD6</f>
        <v>111</v>
      </c>
      <c r="F4" s="72">
        <f>'Monthly Data'!AE6</f>
        <v>97.9</v>
      </c>
      <c r="G4" s="72">
        <f>'Monthly Data'!AF6</f>
        <v>112.1</v>
      </c>
      <c r="H4" s="72">
        <f>'Monthly Data'!AG6</f>
        <v>88.5</v>
      </c>
      <c r="I4" s="68">
        <f>'Monthly Data'!AH6</f>
        <v>61.938129218966367</v>
      </c>
      <c r="J4" s="68">
        <f>'Monthly Data'!AI6</f>
        <v>51.82872685675293</v>
      </c>
      <c r="K4" s="68">
        <f>'Monthly Data'!AJ6</f>
        <v>71.717730051341775</v>
      </c>
      <c r="L4" s="80"/>
      <c r="M4" s="80"/>
      <c r="N4" s="80"/>
      <c r="O4" s="80"/>
      <c r="P4" s="80"/>
      <c r="Q4" s="69">
        <f>'Monthly Data'!D6</f>
        <v>43771</v>
      </c>
      <c r="R4" s="69"/>
      <c r="S4" s="69"/>
      <c r="T4" s="69">
        <f>'Monthly Data'!S6</f>
        <v>116.7471172962227</v>
      </c>
      <c r="U4" s="69">
        <f>'Monthly Data'!V6</f>
        <v>21576</v>
      </c>
      <c r="V4" s="69">
        <f>'Monthly Data'!W6</f>
        <v>17055</v>
      </c>
      <c r="W4" s="69">
        <f>'Monthly Data'!R6</f>
        <v>74.455885862304527</v>
      </c>
      <c r="X4" s="69">
        <f>'Monthly Data'!X6</f>
        <v>129.29365625390685</v>
      </c>
      <c r="Y4" s="69">
        <f>'Monthly Data'!Y6</f>
        <v>152.79465183087822</v>
      </c>
      <c r="Z4" s="69">
        <f>'Monthly Data'!Z6</f>
        <v>18180</v>
      </c>
      <c r="AA4" s="69"/>
      <c r="AB4" s="69">
        <f>'Monthly Data'!AB6</f>
        <v>120.13831917018643</v>
      </c>
      <c r="AC4" s="69">
        <f>'Monthly Data'!AC6</f>
        <v>123992</v>
      </c>
      <c r="AD4" s="69">
        <f>'Monthly Data'!P6</f>
        <v>56.359679596356237</v>
      </c>
      <c r="AE4" s="69">
        <f>'Monthly Data'!Q6</f>
        <v>86.3</v>
      </c>
      <c r="AF4" s="75">
        <f>'Monthly Data'!G6</f>
        <v>3.9922</v>
      </c>
      <c r="AG4" s="75">
        <f>'Monthly Data'!I6</f>
        <v>3.9922</v>
      </c>
      <c r="AH4" s="75">
        <f>'Monthly Data'!L6</f>
        <v>280935</v>
      </c>
      <c r="AI4" s="75"/>
      <c r="AJ4" s="75">
        <f>'Monthly Data'!K6</f>
        <v>4.2975863636363636</v>
      </c>
      <c r="AK4" s="75">
        <f>'Monthly Data'!AP6</f>
        <v>45.273988612223796</v>
      </c>
      <c r="AL4" s="75">
        <f>'Monthly Data'!AQ6</f>
        <v>137.05375774655687</v>
      </c>
      <c r="AM4" s="77"/>
      <c r="AN4" s="77"/>
      <c r="AO4" s="76">
        <f>'Monthly Data'!C6</f>
        <v>91.497957454436943</v>
      </c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</row>
    <row r="5" spans="1:675" s="70" customFormat="1">
      <c r="A5" s="71" t="s">
        <v>277</v>
      </c>
      <c r="B5" s="71">
        <f t="shared" si="0"/>
        <v>327</v>
      </c>
      <c r="C5" s="72">
        <f>'Monthly Data'!F7</f>
        <v>23251.82</v>
      </c>
      <c r="D5" s="72">
        <f>'Monthly Data'!E7</f>
        <v>86.6</v>
      </c>
      <c r="E5" s="72">
        <f>'Monthly Data'!AD7</f>
        <v>109.9</v>
      </c>
      <c r="F5" s="72">
        <f>'Monthly Data'!AE7</f>
        <v>96.2</v>
      </c>
      <c r="G5" s="72">
        <f>'Monthly Data'!AF7</f>
        <v>107.9</v>
      </c>
      <c r="H5" s="72">
        <f>'Monthly Data'!AG7</f>
        <v>88.5</v>
      </c>
      <c r="I5" s="68">
        <f>'Monthly Data'!AH7</f>
        <v>62.411074307945</v>
      </c>
      <c r="J5" s="68">
        <f>'Monthly Data'!AI7</f>
        <v>52.640658694442209</v>
      </c>
      <c r="K5" s="68">
        <f>'Monthly Data'!AJ7</f>
        <v>72.712918309595707</v>
      </c>
      <c r="L5" s="80"/>
      <c r="M5" s="80"/>
      <c r="N5" s="80"/>
      <c r="O5" s="80"/>
      <c r="P5" s="80"/>
      <c r="Q5" s="69">
        <f>'Monthly Data'!D7</f>
        <v>43819</v>
      </c>
      <c r="R5" s="69"/>
      <c r="S5" s="69"/>
      <c r="T5" s="69">
        <f>'Monthly Data'!S7</f>
        <v>117.14831013916503</v>
      </c>
      <c r="U5" s="69">
        <f>'Monthly Data'!V7</f>
        <v>21779</v>
      </c>
      <c r="V5" s="69">
        <f>'Monthly Data'!W7</f>
        <v>16942</v>
      </c>
      <c r="W5" s="69">
        <f>'Monthly Data'!R7</f>
        <v>73.77494759847724</v>
      </c>
      <c r="X5" s="69">
        <f>'Monthly Data'!X7</f>
        <v>130.56258404613743</v>
      </c>
      <c r="Y5" s="69">
        <f>'Monthly Data'!Y7</f>
        <v>149.36647187332053</v>
      </c>
      <c r="Z5" s="69">
        <f>'Monthly Data'!Z7</f>
        <v>18569</v>
      </c>
      <c r="AA5" s="69">
        <f>'Monthly Data'!AA7</f>
        <v>797648.81342000002</v>
      </c>
      <c r="AB5" s="69">
        <f>'Monthly Data'!AB7</f>
        <v>127.49329102170952</v>
      </c>
      <c r="AC5" s="69">
        <f>'Monthly Data'!AC7</f>
        <v>129470</v>
      </c>
      <c r="AD5" s="69">
        <f>'Monthly Data'!P7</f>
        <v>59.156031034444283</v>
      </c>
      <c r="AE5" s="69">
        <f>'Monthly Data'!Q7</f>
        <v>86.4</v>
      </c>
      <c r="AF5" s="75">
        <f>'Monthly Data'!G7</f>
        <v>3.7147000000000001</v>
      </c>
      <c r="AG5" s="75">
        <f>'Monthly Data'!I7</f>
        <v>3.7147000000000001</v>
      </c>
      <c r="AH5" s="75">
        <f>'Monthly Data'!L7</f>
        <v>281976</v>
      </c>
      <c r="AI5" s="75"/>
      <c r="AJ5" s="75">
        <f>'Monthly Data'!K7</f>
        <v>4.0765650000000004</v>
      </c>
      <c r="AK5" s="75">
        <f>'Monthly Data'!AP7</f>
        <v>43.77611996068098</v>
      </c>
      <c r="AL5" s="75">
        <f>'Monthly Data'!AQ7</f>
        <v>138.97521256617947</v>
      </c>
      <c r="AM5" s="77"/>
      <c r="AN5" s="77"/>
      <c r="AO5" s="76">
        <f>'Monthly Data'!C7</f>
        <v>94.538560185570773</v>
      </c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</row>
    <row r="6" spans="1:675" s="70" customFormat="1">
      <c r="A6" s="71" t="s">
        <v>278</v>
      </c>
      <c r="B6" s="71">
        <f t="shared" si="0"/>
        <v>328</v>
      </c>
      <c r="C6" s="72">
        <f>'Monthly Data'!F8</f>
        <v>24333.81</v>
      </c>
      <c r="D6" s="72">
        <f>'Monthly Data'!E8</f>
        <v>85.3</v>
      </c>
      <c r="E6" s="72">
        <f>'Monthly Data'!AD8</f>
        <v>108</v>
      </c>
      <c r="F6" s="72">
        <f>'Monthly Data'!AE8</f>
        <v>93</v>
      </c>
      <c r="G6" s="72">
        <f>'Monthly Data'!AF8</f>
        <v>103.3</v>
      </c>
      <c r="H6" s="72">
        <f>'Monthly Data'!AG8</f>
        <v>86.6</v>
      </c>
      <c r="I6" s="68">
        <f>'Monthly Data'!AH8</f>
        <v>62.636446701292037</v>
      </c>
      <c r="J6" s="68">
        <f>'Monthly Data'!AI8</f>
        <v>52.52597775293733</v>
      </c>
      <c r="K6" s="68">
        <f>'Monthly Data'!AJ8</f>
        <v>73.071341310711276</v>
      </c>
      <c r="L6" s="80"/>
      <c r="M6" s="80"/>
      <c r="N6" s="80"/>
      <c r="O6" s="80"/>
      <c r="P6" s="80"/>
      <c r="Q6" s="69">
        <f>'Monthly Data'!D8</f>
        <v>43790</v>
      </c>
      <c r="R6" s="69"/>
      <c r="S6" s="69"/>
      <c r="T6" s="69">
        <f>'Monthly Data'!S8</f>
        <v>116.84741550695827</v>
      </c>
      <c r="U6" s="69">
        <f>'Monthly Data'!V8</f>
        <v>21686</v>
      </c>
      <c r="V6" s="69">
        <f>'Monthly Data'!W8</f>
        <v>17089</v>
      </c>
      <c r="W6" s="69">
        <f>'Monthly Data'!R8</f>
        <v>74.13574569485138</v>
      </c>
      <c r="X6" s="69">
        <f>'Monthly Data'!X8</f>
        <v>132.84726386100613</v>
      </c>
      <c r="Y6" s="69">
        <f>'Monthly Data'!Y8</f>
        <v>153.61384484368349</v>
      </c>
      <c r="Z6" s="69">
        <f>'Monthly Data'!Z8</f>
        <v>19182</v>
      </c>
      <c r="AA6" s="69">
        <f>'Monthly Data'!AA8</f>
        <v>800053.64971000003</v>
      </c>
      <c r="AB6" s="69">
        <f>'Monthly Data'!AB8</f>
        <v>131.10038459333529</v>
      </c>
      <c r="AC6" s="69">
        <f>'Monthly Data'!AC8</f>
        <v>135700</v>
      </c>
      <c r="AD6" s="69">
        <f>'Monthly Data'!P8</f>
        <v>59.634561044199984</v>
      </c>
      <c r="AE6" s="69">
        <f>'Monthly Data'!Q8</f>
        <v>86.2</v>
      </c>
      <c r="AF6" s="75">
        <f>'Monthly Data'!G8</f>
        <v>3.2955000000000001</v>
      </c>
      <c r="AG6" s="75">
        <f>'Monthly Data'!I8</f>
        <v>3.2955000000000001</v>
      </c>
      <c r="AH6" s="75">
        <f>'Monthly Data'!L8</f>
        <v>286350</v>
      </c>
      <c r="AI6" s="75"/>
      <c r="AJ6" s="75">
        <f>'Monthly Data'!K8</f>
        <v>3.8725368421052631</v>
      </c>
      <c r="AK6" s="75">
        <f>'Monthly Data'!AP8</f>
        <v>43.819249142908255</v>
      </c>
      <c r="AL6" s="75">
        <f>'Monthly Data'!AQ8</f>
        <v>139.35499483464062</v>
      </c>
      <c r="AM6" s="77"/>
      <c r="AN6" s="77"/>
      <c r="AO6" s="76">
        <f>'Monthly Data'!C8</f>
        <v>75.161094384612483</v>
      </c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</row>
    <row r="7" spans="1:675" s="70" customFormat="1">
      <c r="A7" s="71" t="s">
        <v>279</v>
      </c>
      <c r="B7" s="71">
        <f t="shared" si="0"/>
        <v>329</v>
      </c>
      <c r="C7" s="72">
        <f>'Monthly Data'!F9</f>
        <v>25243.15</v>
      </c>
      <c r="D7" s="72">
        <f>'Monthly Data'!E9</f>
        <v>88.5</v>
      </c>
      <c r="E7" s="72">
        <f>'Monthly Data'!AD9</f>
        <v>111.5</v>
      </c>
      <c r="F7" s="72">
        <f>'Monthly Data'!AE9</f>
        <v>98.6</v>
      </c>
      <c r="G7" s="72">
        <f>'Monthly Data'!AF9</f>
        <v>110.4</v>
      </c>
      <c r="H7" s="72">
        <f>'Monthly Data'!AG9</f>
        <v>91.2</v>
      </c>
      <c r="I7" s="68">
        <f>'Monthly Data'!AH9</f>
        <v>63.170992351484387</v>
      </c>
      <c r="J7" s="68">
        <f>'Monthly Data'!AI9</f>
        <v>53.127805077731608</v>
      </c>
      <c r="K7" s="68">
        <f>'Monthly Data'!AJ9</f>
        <v>73.252894283310283</v>
      </c>
      <c r="L7" s="80"/>
      <c r="M7" s="80"/>
      <c r="N7" s="80"/>
      <c r="O7" s="80"/>
      <c r="P7" s="80"/>
      <c r="Q7" s="69">
        <f>'Monthly Data'!D9</f>
        <v>43944</v>
      </c>
      <c r="R7" s="69"/>
      <c r="S7" s="69"/>
      <c r="T7" s="69">
        <f>'Monthly Data'!S9</f>
        <v>117.54950298210738</v>
      </c>
      <c r="U7" s="69">
        <f>'Monthly Data'!V9</f>
        <v>21698</v>
      </c>
      <c r="V7" s="69">
        <f>'Monthly Data'!W9</f>
        <v>17048</v>
      </c>
      <c r="W7" s="69">
        <f>'Monthly Data'!R9</f>
        <v>73.692955404865046</v>
      </c>
      <c r="X7" s="69">
        <f>'Monthly Data'!X9</f>
        <v>134.68494145503357</v>
      </c>
      <c r="Y7" s="69">
        <f>'Monthly Data'!Y9</f>
        <v>152.55698900419517</v>
      </c>
      <c r="Z7" s="69">
        <f>'Monthly Data'!Z9</f>
        <v>19479</v>
      </c>
      <c r="AA7" s="69">
        <f>'Monthly Data'!AA9</f>
        <v>1262486.0957899999</v>
      </c>
      <c r="AB7" s="69">
        <f>'Monthly Data'!AB9</f>
        <v>134.4976497663063</v>
      </c>
      <c r="AC7" s="69">
        <f>'Monthly Data'!AC9</f>
        <v>139407</v>
      </c>
      <c r="AD7" s="69">
        <f>'Monthly Data'!P9</f>
        <v>58.136063909607728</v>
      </c>
      <c r="AE7" s="69">
        <f>'Monthly Data'!Q9</f>
        <v>86.4</v>
      </c>
      <c r="AF7" s="75">
        <f>'Monthly Data'!G9</f>
        <v>3.3073000000000001</v>
      </c>
      <c r="AG7" s="75">
        <f>'Monthly Data'!I9</f>
        <v>3.3073000000000001</v>
      </c>
      <c r="AH7" s="75">
        <f>'Monthly Data'!L9</f>
        <v>289356</v>
      </c>
      <c r="AI7" s="75"/>
      <c r="AJ7" s="75">
        <f>'Monthly Data'!K9</f>
        <v>3.9531227272727274</v>
      </c>
      <c r="AK7" s="75">
        <f>'Monthly Data'!AP9</f>
        <v>44.772528574451776</v>
      </c>
      <c r="AL7" s="75">
        <f>'Monthly Data'!AQ9</f>
        <v>141.5770505441634</v>
      </c>
      <c r="AM7" s="77"/>
      <c r="AN7" s="77"/>
      <c r="AO7" s="76">
        <f>'Monthly Data'!C9</f>
        <v>84.465577008956373</v>
      </c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</row>
    <row r="8" spans="1:675" s="70" customFormat="1">
      <c r="A8" s="71" t="s">
        <v>280</v>
      </c>
      <c r="B8" s="71">
        <f t="shared" si="0"/>
        <v>330</v>
      </c>
      <c r="C8" s="72">
        <f>'Monthly Data'!F10</f>
        <v>23940.32</v>
      </c>
      <c r="D8" s="72">
        <f>'Monthly Data'!E10</f>
        <v>89.3</v>
      </c>
      <c r="E8" s="72">
        <f>'Monthly Data'!AD10</f>
        <v>112.7</v>
      </c>
      <c r="F8" s="72">
        <f>'Monthly Data'!AE10</f>
        <v>98.2</v>
      </c>
      <c r="G8" s="72">
        <f>'Monthly Data'!AF10</f>
        <v>111.4</v>
      </c>
      <c r="H8" s="72">
        <f>'Monthly Data'!AG10</f>
        <v>89.5</v>
      </c>
      <c r="I8" s="68">
        <f>'Monthly Data'!AH10</f>
        <v>63.324786936948108</v>
      </c>
      <c r="J8" s="68">
        <f>'Monthly Data'!AI10</f>
        <v>53.817724657722877</v>
      </c>
      <c r="K8" s="68">
        <f>'Monthly Data'!AJ10</f>
        <v>72.512030479961552</v>
      </c>
      <c r="L8" s="80"/>
      <c r="M8" s="80"/>
      <c r="N8" s="80"/>
      <c r="O8" s="80"/>
      <c r="P8" s="80"/>
      <c r="Q8" s="69">
        <f>'Monthly Data'!D10</f>
        <v>43813</v>
      </c>
      <c r="R8" s="69"/>
      <c r="S8" s="69"/>
      <c r="T8" s="69">
        <f>'Monthly Data'!S10</f>
        <v>118.05099403578531</v>
      </c>
      <c r="U8" s="69">
        <f>'Monthly Data'!V10</f>
        <v>21704</v>
      </c>
      <c r="V8" s="69">
        <f>'Monthly Data'!W10</f>
        <v>17136</v>
      </c>
      <c r="W8" s="69">
        <f>'Monthly Data'!R10</f>
        <v>74.056213672407409</v>
      </c>
      <c r="X8" s="69">
        <f>'Monthly Data'!X10</f>
        <v>137.96764929665403</v>
      </c>
      <c r="Y8" s="69">
        <f>'Monthly Data'!Y10</f>
        <v>153.06039508884066</v>
      </c>
      <c r="Z8" s="69">
        <f>'Monthly Data'!Z10</f>
        <v>20241</v>
      </c>
      <c r="AA8" s="69">
        <f>'Monthly Data'!AA10</f>
        <v>852593.23626000003</v>
      </c>
      <c r="AB8" s="69">
        <f>'Monthly Data'!AB10</f>
        <v>137.59105720900573</v>
      </c>
      <c r="AC8" s="69">
        <f>'Monthly Data'!AC10</f>
        <v>143518</v>
      </c>
      <c r="AD8" s="69">
        <f>'Monthly Data'!P10</f>
        <v>56.126399258674503</v>
      </c>
      <c r="AE8" s="69">
        <f>'Monthly Data'!Q10</f>
        <v>86.5</v>
      </c>
      <c r="AF8" s="75">
        <f>'Monthly Data'!G10</f>
        <v>3.2949999999999999</v>
      </c>
      <c r="AG8" s="75">
        <f>'Monthly Data'!I10</f>
        <v>3.2949999999999999</v>
      </c>
      <c r="AH8" s="75">
        <f>'Monthly Data'!L10</f>
        <v>290985</v>
      </c>
      <c r="AI8" s="75"/>
      <c r="AJ8" s="75">
        <f>'Monthly Data'!K10</f>
        <v>4.0998695652173911</v>
      </c>
      <c r="AK8" s="75">
        <f>'Monthly Data'!AP10</f>
        <v>45.932702271202778</v>
      </c>
      <c r="AL8" s="75">
        <f>'Monthly Data'!AQ10</f>
        <v>143.32812528327952</v>
      </c>
      <c r="AM8" s="77"/>
      <c r="AN8" s="77"/>
      <c r="AO8" s="76">
        <f>'Monthly Data'!C10</f>
        <v>61.075131870922867</v>
      </c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  <c r="QI8" s="76"/>
      <c r="QJ8" s="76"/>
      <c r="QK8" s="76"/>
      <c r="QL8" s="76"/>
      <c r="QM8" s="76"/>
      <c r="QN8" s="76"/>
      <c r="QO8" s="76"/>
      <c r="QP8" s="76"/>
      <c r="QQ8" s="76"/>
      <c r="QR8" s="76"/>
      <c r="QS8" s="76"/>
      <c r="QT8" s="76"/>
      <c r="QU8" s="76"/>
      <c r="QV8" s="76"/>
      <c r="QW8" s="76"/>
      <c r="QX8" s="76"/>
      <c r="QY8" s="76"/>
      <c r="QZ8" s="76"/>
      <c r="RA8" s="76"/>
      <c r="RB8" s="76"/>
      <c r="RC8" s="76"/>
      <c r="RD8" s="76"/>
      <c r="RE8" s="76"/>
      <c r="RF8" s="76"/>
      <c r="RG8" s="76"/>
      <c r="RH8" s="76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  <c r="XL8" s="76"/>
      <c r="XM8" s="76"/>
      <c r="XN8" s="76"/>
      <c r="XO8" s="76"/>
      <c r="XP8" s="76"/>
      <c r="XQ8" s="76"/>
      <c r="XR8" s="76"/>
      <c r="XS8" s="76"/>
      <c r="XT8" s="76"/>
      <c r="XU8" s="76"/>
      <c r="XV8" s="76"/>
      <c r="XW8" s="76"/>
      <c r="XX8" s="76"/>
      <c r="XY8" s="76"/>
      <c r="XZ8" s="76"/>
      <c r="YA8" s="76"/>
      <c r="YB8" s="76"/>
      <c r="YC8" s="76"/>
      <c r="YD8" s="76"/>
      <c r="YE8" s="76"/>
      <c r="YF8" s="76"/>
      <c r="YG8" s="76"/>
      <c r="YH8" s="76"/>
      <c r="YI8" s="76"/>
      <c r="YJ8" s="76"/>
      <c r="YK8" s="76"/>
      <c r="YL8" s="76"/>
      <c r="YM8" s="76"/>
      <c r="YN8" s="76"/>
      <c r="YO8" s="76"/>
      <c r="YP8" s="76"/>
      <c r="YQ8" s="76"/>
      <c r="YR8" s="76"/>
      <c r="YS8" s="76"/>
      <c r="YT8" s="76"/>
      <c r="YU8" s="76"/>
      <c r="YV8" s="76"/>
      <c r="YW8" s="76"/>
      <c r="YX8" s="76"/>
      <c r="YY8" s="76"/>
    </row>
    <row r="9" spans="1:675" s="70" customFormat="1">
      <c r="A9" s="71" t="s">
        <v>281</v>
      </c>
      <c r="B9" s="71">
        <f t="shared" si="0"/>
        <v>331</v>
      </c>
      <c r="C9" s="72">
        <f>'Monthly Data'!F11</f>
        <v>25340.48</v>
      </c>
      <c r="D9" s="72">
        <f>'Monthly Data'!E11</f>
        <v>89.7</v>
      </c>
      <c r="E9" s="72">
        <f>'Monthly Data'!AD11</f>
        <v>113.3</v>
      </c>
      <c r="F9" s="72">
        <f>'Monthly Data'!AE11</f>
        <v>97.4</v>
      </c>
      <c r="G9" s="72">
        <f>'Monthly Data'!AF11</f>
        <v>110.1</v>
      </c>
      <c r="H9" s="72">
        <f>'Monthly Data'!AG11</f>
        <v>88.7</v>
      </c>
      <c r="I9" s="68">
        <f>'Monthly Data'!AH11</f>
        <v>63.818691320738907</v>
      </c>
      <c r="J9" s="68">
        <f>'Monthly Data'!AI11</f>
        <v>54.524825700517709</v>
      </c>
      <c r="K9" s="68">
        <f>'Monthly Data'!AJ11</f>
        <v>73.305573578643816</v>
      </c>
      <c r="L9" s="80"/>
      <c r="M9" s="80"/>
      <c r="N9" s="80"/>
      <c r="O9" s="80"/>
      <c r="P9" s="80"/>
      <c r="Q9" s="69">
        <f>'Monthly Data'!D11</f>
        <v>44049</v>
      </c>
      <c r="R9" s="69"/>
      <c r="S9" s="69"/>
      <c r="T9" s="69">
        <f>'Monthly Data'!S11</f>
        <v>116.84741550695826</v>
      </c>
      <c r="U9" s="69">
        <f>'Monthly Data'!V11</f>
        <v>21608</v>
      </c>
      <c r="V9" s="69">
        <f>'Monthly Data'!W11</f>
        <v>17342</v>
      </c>
      <c r="W9" s="69">
        <f>'Monthly Data'!R11</f>
        <v>73.45246693268686</v>
      </c>
      <c r="X9" s="69">
        <f>'Monthly Data'!X11</f>
        <v>139.99121800872587</v>
      </c>
      <c r="Y9" s="69">
        <f>'Monthly Data'!Y11</f>
        <v>155.56830246379488</v>
      </c>
      <c r="Z9" s="69">
        <f>'Monthly Data'!Z11</f>
        <v>20268</v>
      </c>
      <c r="AA9" s="69">
        <f>'Monthly Data'!AA11</f>
        <v>922340.17541000003</v>
      </c>
      <c r="AB9" s="69">
        <f>'Monthly Data'!AB11</f>
        <v>140.72149486128527</v>
      </c>
      <c r="AC9" s="69">
        <f>'Monthly Data'!AC11</f>
        <v>147074</v>
      </c>
      <c r="AD9" s="69">
        <f>'Monthly Data'!P11</f>
        <v>57.211449265680855</v>
      </c>
      <c r="AE9" s="69">
        <f>'Monthly Data'!Q11</f>
        <v>86.7</v>
      </c>
      <c r="AF9" s="75">
        <f>'Monthly Data'!G11</f>
        <v>3.3151000000000002</v>
      </c>
      <c r="AG9" s="75">
        <f>'Monthly Data'!I11</f>
        <v>3.3151000000000002</v>
      </c>
      <c r="AH9" s="75">
        <f>'Monthly Data'!L11</f>
        <v>294207</v>
      </c>
      <c r="AI9" s="75"/>
      <c r="AJ9" s="75">
        <f>'Monthly Data'!K11</f>
        <v>4.1023550000000002</v>
      </c>
      <c r="AK9" s="75">
        <f>'Monthly Data'!AP11</f>
        <v>45.559450984215147</v>
      </c>
      <c r="AL9" s="75">
        <f>'Monthly Data'!AQ11</f>
        <v>144.80934646927389</v>
      </c>
      <c r="AM9" s="77"/>
      <c r="AN9" s="77"/>
      <c r="AO9" s="76">
        <f>'Monthly Data'!C11</f>
        <v>45.99009836491004</v>
      </c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  <c r="XL9" s="76"/>
      <c r="XM9" s="76"/>
      <c r="XN9" s="76"/>
      <c r="XO9" s="76"/>
      <c r="XP9" s="76"/>
      <c r="XQ9" s="76"/>
      <c r="XR9" s="76"/>
      <c r="XS9" s="76"/>
      <c r="XT9" s="76"/>
      <c r="XU9" s="76"/>
      <c r="XV9" s="76"/>
      <c r="XW9" s="76"/>
      <c r="XX9" s="76"/>
      <c r="XY9" s="76"/>
      <c r="XZ9" s="76"/>
      <c r="YA9" s="76"/>
      <c r="YB9" s="76"/>
      <c r="YC9" s="76"/>
      <c r="YD9" s="76"/>
      <c r="YE9" s="76"/>
      <c r="YF9" s="76"/>
      <c r="YG9" s="76"/>
      <c r="YH9" s="76"/>
      <c r="YI9" s="76"/>
      <c r="YJ9" s="76"/>
      <c r="YK9" s="76"/>
      <c r="YL9" s="76"/>
      <c r="YM9" s="76"/>
      <c r="YN9" s="76"/>
      <c r="YO9" s="76"/>
      <c r="YP9" s="76"/>
      <c r="YQ9" s="76"/>
      <c r="YR9" s="76"/>
      <c r="YS9" s="76"/>
      <c r="YT9" s="76"/>
      <c r="YU9" s="76"/>
      <c r="YV9" s="76"/>
      <c r="YW9" s="76"/>
      <c r="YX9" s="76"/>
      <c r="YY9" s="76"/>
    </row>
    <row r="10" spans="1:675" s="70" customFormat="1">
      <c r="A10" s="71" t="s">
        <v>282</v>
      </c>
      <c r="B10" s="71">
        <f t="shared" si="0"/>
        <v>332</v>
      </c>
      <c r="C10" s="72">
        <f>'Monthly Data'!F12</f>
        <v>25290.18</v>
      </c>
      <c r="D10" s="72">
        <f>'Monthly Data'!E12</f>
        <v>91</v>
      </c>
      <c r="E10" s="72">
        <f>'Monthly Data'!AD12</f>
        <v>115.8</v>
      </c>
      <c r="F10" s="72">
        <f>'Monthly Data'!AE12</f>
        <v>99.5</v>
      </c>
      <c r="G10" s="72">
        <f>'Monthly Data'!AF12</f>
        <v>113.7</v>
      </c>
      <c r="H10" s="72">
        <f>'Monthly Data'!AG12</f>
        <v>89.7</v>
      </c>
      <c r="I10" s="68">
        <f>'Monthly Data'!AH12</f>
        <v>64.865544122839594</v>
      </c>
      <c r="J10" s="68">
        <f>'Monthly Data'!AI12</f>
        <v>54.126839462174317</v>
      </c>
      <c r="K10" s="68">
        <f>'Monthly Data'!AJ12</f>
        <v>75.854466384947031</v>
      </c>
      <c r="L10" s="80"/>
      <c r="M10" s="80"/>
      <c r="N10" s="80"/>
      <c r="O10" s="80"/>
      <c r="P10" s="80"/>
      <c r="Q10" s="69">
        <f>'Monthly Data'!D12</f>
        <v>44158</v>
      </c>
      <c r="R10" s="69"/>
      <c r="S10" s="69"/>
      <c r="T10" s="69">
        <f>'Monthly Data'!S12</f>
        <v>116.94771371769383</v>
      </c>
      <c r="U10" s="69">
        <f>'Monthly Data'!V12</f>
        <v>21588</v>
      </c>
      <c r="V10" s="69">
        <f>'Monthly Data'!W12</f>
        <v>17303</v>
      </c>
      <c r="W10" s="69">
        <f>'Monthly Data'!R12</f>
        <v>74.840193792593283</v>
      </c>
      <c r="X10" s="69">
        <f>'Monthly Data'!X12</f>
        <v>140.17516799943058</v>
      </c>
      <c r="Y10" s="69">
        <f>'Monthly Data'!Y12</f>
        <v>155.84815623794702</v>
      </c>
      <c r="Z10" s="69">
        <f>'Monthly Data'!Z12</f>
        <v>20660</v>
      </c>
      <c r="AA10" s="69">
        <f>'Monthly Data'!AA12</f>
        <v>955413.12211</v>
      </c>
      <c r="AB10" s="69">
        <f>'Monthly Data'!AB12</f>
        <v>140.18821158537932</v>
      </c>
      <c r="AC10" s="69">
        <f>'Monthly Data'!AC12</f>
        <v>149868</v>
      </c>
      <c r="AD10" s="69">
        <f>'Monthly Data'!P12</f>
        <v>58.310114102361894</v>
      </c>
      <c r="AE10" s="69">
        <f>'Monthly Data'!Q12</f>
        <v>86.6</v>
      </c>
      <c r="AF10" s="75">
        <f>'Monthly Data'!G12</f>
        <v>3.5142000000000002</v>
      </c>
      <c r="AG10" s="75">
        <f>'Monthly Data'!I12</f>
        <v>3.5142000000000002</v>
      </c>
      <c r="AH10" s="75">
        <f>'Monthly Data'!L12</f>
        <v>296815</v>
      </c>
      <c r="AI10" s="75"/>
      <c r="AJ10" s="75">
        <f>'Monthly Data'!K12</f>
        <v>4.3593818181818182</v>
      </c>
      <c r="AK10" s="75">
        <f>'Monthly Data'!AP12</f>
        <v>44.165149310844868</v>
      </c>
      <c r="AL10" s="75">
        <f>'Monthly Data'!AQ12</f>
        <v>146.95769732786744</v>
      </c>
      <c r="AM10" s="77"/>
      <c r="AN10" s="77"/>
      <c r="AO10" s="76">
        <f>'Monthly Data'!C12</f>
        <v>61.203858348860507</v>
      </c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  <c r="IQ10" s="76"/>
      <c r="IR10" s="76"/>
      <c r="IS10" s="76"/>
      <c r="IT10" s="76"/>
      <c r="IU10" s="76"/>
      <c r="IV10" s="76"/>
      <c r="IW10" s="76"/>
      <c r="IX10" s="76"/>
      <c r="IY10" s="76"/>
      <c r="IZ10" s="76"/>
      <c r="JA10" s="76"/>
      <c r="JB10" s="76"/>
      <c r="JC10" s="76"/>
      <c r="JD10" s="76"/>
      <c r="JE10" s="76"/>
      <c r="JF10" s="76"/>
      <c r="JG10" s="76"/>
      <c r="JH10" s="76"/>
      <c r="JI10" s="76"/>
      <c r="JJ10" s="76"/>
      <c r="JK10" s="76"/>
      <c r="JL10" s="76"/>
      <c r="JM10" s="76"/>
      <c r="JN10" s="76"/>
      <c r="JO10" s="76"/>
      <c r="JP10" s="76"/>
      <c r="JQ10" s="76"/>
      <c r="JR10" s="76"/>
      <c r="JS10" s="76"/>
      <c r="JT10" s="76"/>
      <c r="JU10" s="76"/>
      <c r="JV10" s="76"/>
      <c r="JW10" s="76"/>
      <c r="JX10" s="76"/>
      <c r="JY10" s="76"/>
      <c r="JZ10" s="76"/>
      <c r="KA10" s="76"/>
      <c r="KB10" s="76"/>
      <c r="KC10" s="76"/>
      <c r="KD10" s="76"/>
      <c r="KE10" s="76"/>
      <c r="KF10" s="76"/>
      <c r="KG10" s="76"/>
      <c r="KH10" s="76"/>
      <c r="KI10" s="76"/>
      <c r="KJ10" s="76"/>
      <c r="KK10" s="76"/>
      <c r="KL10" s="76"/>
      <c r="KM10" s="76"/>
      <c r="KN10" s="76"/>
      <c r="KO10" s="76"/>
      <c r="KP10" s="76"/>
      <c r="KQ10" s="76"/>
      <c r="KR10" s="76"/>
      <c r="KS10" s="76"/>
      <c r="KT10" s="76"/>
      <c r="KU10" s="76"/>
      <c r="KV10" s="76"/>
      <c r="KW10" s="76"/>
      <c r="KX10" s="76"/>
      <c r="KY10" s="76"/>
      <c r="KZ10" s="76"/>
      <c r="LA10" s="76"/>
      <c r="LB10" s="76"/>
      <c r="LC10" s="76"/>
      <c r="LD10" s="76"/>
      <c r="LE10" s="76"/>
      <c r="LF10" s="76"/>
      <c r="LG10" s="76"/>
      <c r="LH10" s="76"/>
      <c r="LI10" s="76"/>
      <c r="LJ10" s="76"/>
      <c r="LK10" s="76"/>
      <c r="LL10" s="76"/>
      <c r="LM10" s="76"/>
      <c r="LN10" s="76"/>
      <c r="LO10" s="76"/>
      <c r="LP10" s="76"/>
      <c r="LQ10" s="76"/>
      <c r="LR10" s="76"/>
      <c r="LS10" s="76"/>
      <c r="LT10" s="76"/>
      <c r="LU10" s="76"/>
      <c r="LV10" s="76"/>
      <c r="LW10" s="76"/>
      <c r="LX10" s="76"/>
      <c r="LY10" s="76"/>
      <c r="LZ10" s="76"/>
      <c r="MA10" s="76"/>
      <c r="MB10" s="76"/>
      <c r="MC10" s="76"/>
      <c r="MD10" s="76"/>
      <c r="ME10" s="76"/>
      <c r="MF10" s="76"/>
      <c r="MG10" s="76"/>
      <c r="MH10" s="76"/>
      <c r="MI10" s="76"/>
      <c r="MJ10" s="76"/>
      <c r="MK10" s="76"/>
      <c r="ML10" s="76"/>
      <c r="MM10" s="76"/>
      <c r="MN10" s="76"/>
      <c r="MO10" s="76"/>
      <c r="MP10" s="76"/>
      <c r="MQ10" s="76"/>
      <c r="MR10" s="76"/>
      <c r="MS10" s="76"/>
      <c r="MT10" s="76"/>
      <c r="MU10" s="76"/>
      <c r="MV10" s="76"/>
      <c r="MW10" s="76"/>
      <c r="MX10" s="76"/>
      <c r="MY10" s="76"/>
      <c r="MZ10" s="76"/>
      <c r="NA10" s="76"/>
      <c r="NB10" s="76"/>
      <c r="NC10" s="76"/>
      <c r="ND10" s="76"/>
      <c r="NE10" s="76"/>
      <c r="NF10" s="76"/>
      <c r="NG10" s="76"/>
      <c r="NH10" s="76"/>
      <c r="NI10" s="76"/>
      <c r="NJ10" s="76"/>
      <c r="NK10" s="76"/>
      <c r="NL10" s="76"/>
      <c r="NM10" s="76"/>
      <c r="NN10" s="76"/>
      <c r="NO10" s="76"/>
      <c r="NP10" s="76"/>
      <c r="NQ10" s="76"/>
      <c r="NR10" s="76"/>
      <c r="NS10" s="76"/>
      <c r="NT10" s="76"/>
      <c r="NU10" s="76"/>
      <c r="NV10" s="76"/>
      <c r="NW10" s="76"/>
      <c r="NX10" s="76"/>
      <c r="NY10" s="76"/>
      <c r="NZ10" s="76"/>
      <c r="OA10" s="76"/>
      <c r="OB10" s="76"/>
      <c r="OC10" s="76"/>
      <c r="OD10" s="76"/>
      <c r="OE10" s="76"/>
      <c r="OF10" s="76"/>
      <c r="OG10" s="76"/>
      <c r="OH10" s="76"/>
      <c r="OI10" s="76"/>
      <c r="OJ10" s="76"/>
      <c r="OK10" s="76"/>
      <c r="OL10" s="76"/>
      <c r="OM10" s="76"/>
      <c r="ON10" s="76"/>
      <c r="OO10" s="76"/>
      <c r="OP10" s="76"/>
      <c r="OQ10" s="76"/>
      <c r="OR10" s="76"/>
      <c r="OS10" s="76"/>
      <c r="OT10" s="76"/>
      <c r="OU10" s="76"/>
      <c r="OV10" s="76"/>
      <c r="OW10" s="76"/>
      <c r="OX10" s="76"/>
      <c r="OY10" s="76"/>
      <c r="OZ10" s="76"/>
      <c r="PA10" s="76"/>
      <c r="PB10" s="76"/>
      <c r="PC10" s="76"/>
      <c r="PD10" s="76"/>
      <c r="PE10" s="76"/>
      <c r="PF10" s="76"/>
      <c r="PG10" s="76"/>
      <c r="PH10" s="76"/>
      <c r="PI10" s="76"/>
      <c r="PJ10" s="76"/>
      <c r="PK10" s="76"/>
      <c r="PL10" s="76"/>
      <c r="PM10" s="76"/>
      <c r="PN10" s="76"/>
      <c r="PO10" s="76"/>
      <c r="PP10" s="76"/>
      <c r="PQ10" s="76"/>
      <c r="PR10" s="76"/>
      <c r="PS10" s="76"/>
      <c r="PT10" s="76"/>
      <c r="PU10" s="76"/>
      <c r="PV10" s="76"/>
      <c r="PW10" s="76"/>
      <c r="PX10" s="76"/>
      <c r="PY10" s="76"/>
      <c r="PZ10" s="76"/>
      <c r="QA10" s="76"/>
      <c r="QB10" s="76"/>
      <c r="QC10" s="76"/>
      <c r="QD10" s="76"/>
      <c r="QE10" s="76"/>
      <c r="QF10" s="76"/>
      <c r="QG10" s="76"/>
      <c r="QH10" s="76"/>
      <c r="QI10" s="76"/>
      <c r="QJ10" s="76"/>
      <c r="QK10" s="76"/>
      <c r="QL10" s="76"/>
      <c r="QM10" s="76"/>
      <c r="QN10" s="76"/>
      <c r="QO10" s="76"/>
      <c r="QP10" s="76"/>
      <c r="QQ10" s="76"/>
      <c r="QR10" s="76"/>
      <c r="QS10" s="76"/>
      <c r="QT10" s="76"/>
      <c r="QU10" s="76"/>
      <c r="QV10" s="76"/>
      <c r="QW10" s="76"/>
      <c r="QX10" s="76"/>
      <c r="QY10" s="76"/>
      <c r="QZ10" s="76"/>
      <c r="RA10" s="76"/>
      <c r="RB10" s="76"/>
      <c r="RC10" s="76"/>
      <c r="RD10" s="76"/>
      <c r="RE10" s="76"/>
      <c r="RF10" s="76"/>
      <c r="RG10" s="76"/>
      <c r="RH10" s="76"/>
      <c r="RI10" s="76"/>
      <c r="RJ10" s="76"/>
      <c r="RK10" s="76"/>
      <c r="RL10" s="76"/>
      <c r="RM10" s="76"/>
      <c r="RN10" s="76"/>
      <c r="RO10" s="76"/>
      <c r="RP10" s="76"/>
      <c r="RQ10" s="76"/>
      <c r="RR10" s="76"/>
      <c r="RS10" s="76"/>
      <c r="RT10" s="76"/>
      <c r="RU10" s="76"/>
      <c r="RV10" s="76"/>
      <c r="RW10" s="76"/>
      <c r="RX10" s="76"/>
      <c r="RY10" s="76"/>
      <c r="RZ10" s="76"/>
      <c r="SA10" s="76"/>
      <c r="SB10" s="76"/>
      <c r="SC10" s="76"/>
      <c r="SD10" s="76"/>
      <c r="SE10" s="76"/>
      <c r="SF10" s="76"/>
      <c r="SG10" s="76"/>
      <c r="SH10" s="76"/>
      <c r="SI10" s="76"/>
      <c r="SJ10" s="76"/>
      <c r="SK10" s="76"/>
      <c r="SL10" s="76"/>
      <c r="SM10" s="76"/>
      <c r="SN10" s="76"/>
      <c r="SO10" s="76"/>
      <c r="SP10" s="76"/>
      <c r="SQ10" s="76"/>
      <c r="SR10" s="76"/>
      <c r="SS10" s="76"/>
      <c r="ST10" s="76"/>
      <c r="SU10" s="76"/>
      <c r="SV10" s="76"/>
      <c r="SW10" s="76"/>
      <c r="SX10" s="76"/>
      <c r="SY10" s="76"/>
      <c r="SZ10" s="76"/>
      <c r="TA10" s="76"/>
      <c r="TB10" s="76"/>
      <c r="TC10" s="76"/>
      <c r="TD10" s="76"/>
      <c r="TE10" s="76"/>
      <c r="TF10" s="76"/>
      <c r="TG10" s="76"/>
      <c r="TH10" s="76"/>
      <c r="TI10" s="76"/>
      <c r="TJ10" s="76"/>
      <c r="TK10" s="76"/>
      <c r="TL10" s="76"/>
      <c r="TM10" s="76"/>
      <c r="TN10" s="76"/>
      <c r="TO10" s="76"/>
      <c r="TP10" s="76"/>
      <c r="TQ10" s="76"/>
      <c r="TR10" s="76"/>
      <c r="TS10" s="76"/>
      <c r="TT10" s="76"/>
      <c r="TU10" s="76"/>
      <c r="TV10" s="76"/>
      <c r="TW10" s="76"/>
      <c r="TX10" s="76"/>
      <c r="TY10" s="76"/>
      <c r="TZ10" s="76"/>
      <c r="UA10" s="76"/>
      <c r="UB10" s="76"/>
      <c r="UC10" s="76"/>
      <c r="UD10" s="76"/>
      <c r="UE10" s="76"/>
      <c r="UF10" s="76"/>
      <c r="UG10" s="76"/>
      <c r="UH10" s="76"/>
      <c r="UI10" s="76"/>
      <c r="UJ10" s="76"/>
      <c r="UK10" s="76"/>
      <c r="UL10" s="76"/>
      <c r="UM10" s="76"/>
      <c r="UN10" s="76"/>
      <c r="UO10" s="76"/>
      <c r="UP10" s="76"/>
      <c r="UQ10" s="76"/>
      <c r="UR10" s="76"/>
      <c r="US10" s="76"/>
      <c r="UT10" s="76"/>
      <c r="UU10" s="76"/>
      <c r="UV10" s="76"/>
      <c r="UW10" s="76"/>
      <c r="UX10" s="76"/>
      <c r="UY10" s="76"/>
      <c r="UZ10" s="76"/>
      <c r="VA10" s="76"/>
      <c r="VB10" s="76"/>
      <c r="VC10" s="76"/>
      <c r="VD10" s="76"/>
      <c r="VE10" s="76"/>
      <c r="VF10" s="76"/>
      <c r="VG10" s="76"/>
      <c r="VH10" s="76"/>
      <c r="VI10" s="76"/>
      <c r="VJ10" s="76"/>
      <c r="VK10" s="76"/>
      <c r="VL10" s="76"/>
      <c r="VM10" s="76"/>
      <c r="VN10" s="76"/>
      <c r="VO10" s="76"/>
      <c r="VP10" s="76"/>
      <c r="VQ10" s="76"/>
      <c r="VR10" s="76"/>
      <c r="VS10" s="76"/>
      <c r="VT10" s="76"/>
      <c r="VU10" s="76"/>
      <c r="VV10" s="76"/>
      <c r="VW10" s="76"/>
      <c r="VX10" s="76"/>
      <c r="VY10" s="76"/>
      <c r="VZ10" s="76"/>
      <c r="WA10" s="76"/>
      <c r="WB10" s="76"/>
      <c r="WC10" s="76"/>
      <c r="WD10" s="76"/>
      <c r="WE10" s="76"/>
      <c r="WF10" s="76"/>
      <c r="WG10" s="76"/>
      <c r="WH10" s="76"/>
      <c r="WI10" s="76"/>
      <c r="WJ10" s="76"/>
      <c r="WK10" s="76"/>
      <c r="WL10" s="76"/>
      <c r="WM10" s="76"/>
      <c r="WN10" s="76"/>
      <c r="WO10" s="76"/>
      <c r="WP10" s="76"/>
      <c r="WQ10" s="76"/>
      <c r="WR10" s="76"/>
      <c r="WS10" s="76"/>
      <c r="WT10" s="76"/>
      <c r="WU10" s="76"/>
      <c r="WV10" s="76"/>
      <c r="WW10" s="76"/>
      <c r="WX10" s="76"/>
      <c r="WY10" s="76"/>
      <c r="WZ10" s="76"/>
      <c r="XA10" s="76"/>
      <c r="XB10" s="76"/>
      <c r="XC10" s="76"/>
      <c r="XD10" s="76"/>
      <c r="XE10" s="76"/>
      <c r="XF10" s="76"/>
      <c r="XG10" s="76"/>
      <c r="XH10" s="76"/>
      <c r="XI10" s="76"/>
      <c r="XJ10" s="76"/>
      <c r="XK10" s="76"/>
      <c r="XL10" s="76"/>
      <c r="XM10" s="76"/>
      <c r="XN10" s="76"/>
      <c r="XO10" s="76"/>
      <c r="XP10" s="76"/>
      <c r="XQ10" s="76"/>
      <c r="XR10" s="76"/>
      <c r="XS10" s="76"/>
      <c r="XT10" s="76"/>
      <c r="XU10" s="76"/>
      <c r="XV10" s="76"/>
      <c r="XW10" s="76"/>
      <c r="XX10" s="76"/>
      <c r="XY10" s="76"/>
      <c r="XZ10" s="76"/>
      <c r="YA10" s="76"/>
      <c r="YB10" s="76"/>
      <c r="YC10" s="76"/>
      <c r="YD10" s="76"/>
      <c r="YE10" s="76"/>
      <c r="YF10" s="76"/>
      <c r="YG10" s="76"/>
      <c r="YH10" s="76"/>
      <c r="YI10" s="76"/>
      <c r="YJ10" s="76"/>
      <c r="YK10" s="76"/>
      <c r="YL10" s="76"/>
      <c r="YM10" s="76"/>
      <c r="YN10" s="76"/>
      <c r="YO10" s="76"/>
      <c r="YP10" s="76"/>
      <c r="YQ10" s="76"/>
      <c r="YR10" s="76"/>
      <c r="YS10" s="76"/>
      <c r="YT10" s="76"/>
      <c r="YU10" s="76"/>
      <c r="YV10" s="76"/>
      <c r="YW10" s="76"/>
      <c r="YX10" s="76"/>
      <c r="YY10" s="76"/>
    </row>
    <row r="11" spans="1:675" s="70" customFormat="1">
      <c r="A11" s="71" t="s">
        <v>283</v>
      </c>
      <c r="B11" s="71">
        <f t="shared" si="0"/>
        <v>333</v>
      </c>
      <c r="C11" s="72">
        <f>'Monthly Data'!F13</f>
        <v>24746.16</v>
      </c>
      <c r="D11" s="72">
        <f>'Monthly Data'!E13</f>
        <v>92.4</v>
      </c>
      <c r="E11" s="72">
        <f>'Monthly Data'!AD13</f>
        <v>118</v>
      </c>
      <c r="F11" s="72">
        <f>'Monthly Data'!AE13</f>
        <v>100.4</v>
      </c>
      <c r="G11" s="72">
        <f>'Monthly Data'!AF13</f>
        <v>114.5</v>
      </c>
      <c r="H11" s="72">
        <f>'Monthly Data'!AG13</f>
        <v>91.4</v>
      </c>
      <c r="I11" s="68">
        <f>'Monthly Data'!AH13</f>
        <v>65.479912267014484</v>
      </c>
      <c r="J11" s="68">
        <f>'Monthly Data'!AI13</f>
        <v>55.544375411541516</v>
      </c>
      <c r="K11" s="68">
        <f>'Monthly Data'!AJ13</f>
        <v>75.376581080644712</v>
      </c>
      <c r="L11" s="80"/>
      <c r="M11" s="80"/>
      <c r="N11" s="80"/>
      <c r="O11" s="80"/>
      <c r="P11" s="80"/>
      <c r="Q11" s="69">
        <f>'Monthly Data'!D13</f>
        <v>44286</v>
      </c>
      <c r="R11" s="69"/>
      <c r="S11" s="69"/>
      <c r="T11" s="69">
        <f>'Monthly Data'!S13</f>
        <v>119.35487077534792</v>
      </c>
      <c r="U11" s="69">
        <f>'Monthly Data'!V13</f>
        <v>21576</v>
      </c>
      <c r="V11" s="69">
        <f>'Monthly Data'!W13</f>
        <v>17381</v>
      </c>
      <c r="W11" s="69">
        <f>'Monthly Data'!R13</f>
        <v>73.916120378441377</v>
      </c>
      <c r="X11" s="69">
        <f>'Monthly Data'!X13</f>
        <v>142.30181385371944</v>
      </c>
      <c r="Y11" s="69">
        <f>'Monthly Data'!Y13</f>
        <v>158.28143573596586</v>
      </c>
      <c r="Z11" s="69">
        <f>'Monthly Data'!Z13</f>
        <v>20710</v>
      </c>
      <c r="AA11" s="69">
        <f>'Monthly Data'!AA13</f>
        <v>930784.54931000003</v>
      </c>
      <c r="AB11" s="69">
        <f>'Monthly Data'!AB13</f>
        <v>142.36053180420899</v>
      </c>
      <c r="AC11" s="69">
        <f>'Monthly Data'!AC13</f>
        <v>148969</v>
      </c>
      <c r="AD11" s="69">
        <f>'Monthly Data'!P13</f>
        <v>58.129052408951758</v>
      </c>
      <c r="AE11" s="69">
        <f>'Monthly Data'!Q13</f>
        <v>86.6</v>
      </c>
      <c r="AF11" s="75">
        <f>'Monthly Data'!G13</f>
        <v>3.5</v>
      </c>
      <c r="AG11" s="75">
        <f>'Monthly Data'!I13</f>
        <v>3.5</v>
      </c>
      <c r="AH11" s="75">
        <f>'Monthly Data'!L13</f>
        <v>299880</v>
      </c>
      <c r="AI11" s="75"/>
      <c r="AJ11" s="75">
        <f>'Monthly Data'!K13</f>
        <v>4.8700318181818183</v>
      </c>
      <c r="AK11" s="75">
        <f>'Monthly Data'!AP13</f>
        <v>44.639925843925063</v>
      </c>
      <c r="AL11" s="75">
        <f>'Monthly Data'!AQ13</f>
        <v>153.46076565676654</v>
      </c>
      <c r="AM11" s="77"/>
      <c r="AN11" s="77"/>
      <c r="AO11" s="76">
        <f>'Monthly Data'!C13</f>
        <v>98.019364909846388</v>
      </c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  <c r="IQ11" s="76"/>
      <c r="IR11" s="76"/>
      <c r="IS11" s="76"/>
      <c r="IT11" s="76"/>
      <c r="IU11" s="76"/>
      <c r="IV11" s="76"/>
      <c r="IW11" s="76"/>
      <c r="IX11" s="76"/>
      <c r="IY11" s="76"/>
      <c r="IZ11" s="76"/>
      <c r="JA11" s="76"/>
      <c r="JB11" s="76"/>
      <c r="JC11" s="76"/>
      <c r="JD11" s="76"/>
      <c r="JE11" s="76"/>
      <c r="JF11" s="76"/>
      <c r="JG11" s="76"/>
      <c r="JH11" s="76"/>
      <c r="JI11" s="76"/>
      <c r="JJ11" s="76"/>
      <c r="JK11" s="76"/>
      <c r="JL11" s="76"/>
      <c r="JM11" s="76"/>
      <c r="JN11" s="76"/>
      <c r="JO11" s="76"/>
      <c r="JP11" s="76"/>
      <c r="JQ11" s="76"/>
      <c r="JR11" s="76"/>
      <c r="JS11" s="76"/>
      <c r="JT11" s="76"/>
      <c r="JU11" s="76"/>
      <c r="JV11" s="76"/>
      <c r="JW11" s="76"/>
      <c r="JX11" s="76"/>
      <c r="JY11" s="76"/>
      <c r="JZ11" s="76"/>
      <c r="KA11" s="76"/>
      <c r="KB11" s="76"/>
      <c r="KC11" s="76"/>
      <c r="KD11" s="76"/>
      <c r="KE11" s="76"/>
      <c r="KF11" s="76"/>
      <c r="KG11" s="76"/>
      <c r="KH11" s="76"/>
      <c r="KI11" s="76"/>
      <c r="KJ11" s="76"/>
      <c r="KK11" s="76"/>
      <c r="KL11" s="76"/>
      <c r="KM11" s="76"/>
      <c r="KN11" s="76"/>
      <c r="KO11" s="76"/>
      <c r="KP11" s="76"/>
      <c r="KQ11" s="76"/>
      <c r="KR11" s="76"/>
      <c r="KS11" s="76"/>
      <c r="KT11" s="76"/>
      <c r="KU11" s="76"/>
      <c r="KV11" s="76"/>
      <c r="KW11" s="76"/>
      <c r="KX11" s="76"/>
      <c r="KY11" s="76"/>
      <c r="KZ11" s="76"/>
      <c r="LA11" s="76"/>
      <c r="LB11" s="76"/>
      <c r="LC11" s="76"/>
      <c r="LD11" s="76"/>
      <c r="LE11" s="76"/>
      <c r="LF11" s="76"/>
      <c r="LG11" s="76"/>
      <c r="LH11" s="76"/>
      <c r="LI11" s="76"/>
      <c r="LJ11" s="76"/>
      <c r="LK11" s="76"/>
      <c r="LL11" s="76"/>
      <c r="LM11" s="76"/>
      <c r="LN11" s="76"/>
      <c r="LO11" s="76"/>
      <c r="LP11" s="76"/>
      <c r="LQ11" s="76"/>
      <c r="LR11" s="76"/>
      <c r="LS11" s="76"/>
      <c r="LT11" s="76"/>
      <c r="LU11" s="76"/>
      <c r="LV11" s="76"/>
      <c r="LW11" s="76"/>
      <c r="LX11" s="76"/>
      <c r="LY11" s="76"/>
      <c r="LZ11" s="76"/>
      <c r="MA11" s="76"/>
      <c r="MB11" s="76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76"/>
      <c r="MO11" s="76"/>
      <c r="MP11" s="76"/>
      <c r="MQ11" s="76"/>
      <c r="MR11" s="76"/>
      <c r="MS11" s="76"/>
      <c r="MT11" s="76"/>
      <c r="MU11" s="76"/>
      <c r="MV11" s="76"/>
      <c r="MW11" s="76"/>
      <c r="MX11" s="76"/>
      <c r="MY11" s="76"/>
      <c r="MZ11" s="76"/>
      <c r="NA11" s="76"/>
      <c r="NB11" s="76"/>
      <c r="NC11" s="76"/>
      <c r="ND11" s="76"/>
      <c r="NE11" s="76"/>
      <c r="NF11" s="76"/>
      <c r="NG11" s="76"/>
      <c r="NH11" s="76"/>
      <c r="NI11" s="76"/>
      <c r="NJ11" s="76"/>
      <c r="NK11" s="76"/>
      <c r="NL11" s="76"/>
      <c r="NM11" s="76"/>
      <c r="NN11" s="76"/>
      <c r="NO11" s="76"/>
      <c r="NP11" s="76"/>
      <c r="NQ11" s="76"/>
      <c r="NR11" s="76"/>
      <c r="NS11" s="76"/>
      <c r="NT11" s="76"/>
      <c r="NU11" s="76"/>
      <c r="NV11" s="76"/>
      <c r="NW11" s="76"/>
      <c r="NX11" s="76"/>
      <c r="NY11" s="76"/>
      <c r="NZ11" s="76"/>
      <c r="OA11" s="76"/>
      <c r="OB11" s="76"/>
      <c r="OC11" s="76"/>
      <c r="OD11" s="76"/>
      <c r="OE11" s="76"/>
      <c r="OF11" s="76"/>
      <c r="OG11" s="76"/>
      <c r="OH11" s="76"/>
      <c r="OI11" s="76"/>
      <c r="OJ11" s="76"/>
      <c r="OK11" s="76"/>
      <c r="OL11" s="76"/>
      <c r="OM11" s="76"/>
      <c r="ON11" s="76"/>
      <c r="OO11" s="76"/>
      <c r="OP11" s="76"/>
      <c r="OQ11" s="76"/>
      <c r="OR11" s="76"/>
      <c r="OS11" s="76"/>
      <c r="OT11" s="76"/>
      <c r="OU11" s="76"/>
      <c r="OV11" s="76"/>
      <c r="OW11" s="76"/>
      <c r="OX11" s="76"/>
      <c r="OY11" s="76"/>
      <c r="OZ11" s="76"/>
      <c r="PA11" s="76"/>
      <c r="PB11" s="76"/>
      <c r="PC11" s="76"/>
      <c r="PD11" s="76"/>
      <c r="PE11" s="76"/>
      <c r="PF11" s="76"/>
      <c r="PG11" s="76"/>
      <c r="PH11" s="76"/>
      <c r="PI11" s="76"/>
      <c r="PJ11" s="76"/>
      <c r="PK11" s="76"/>
      <c r="PL11" s="76"/>
      <c r="PM11" s="76"/>
      <c r="PN11" s="76"/>
      <c r="PO11" s="76"/>
      <c r="PP11" s="76"/>
      <c r="PQ11" s="76"/>
      <c r="PR11" s="76"/>
      <c r="PS11" s="76"/>
      <c r="PT11" s="76"/>
      <c r="PU11" s="76"/>
      <c r="PV11" s="76"/>
      <c r="PW11" s="76"/>
      <c r="PX11" s="76"/>
      <c r="PY11" s="76"/>
      <c r="PZ11" s="76"/>
      <c r="QA11" s="76"/>
      <c r="QB11" s="76"/>
      <c r="QC11" s="76"/>
      <c r="QD11" s="76"/>
      <c r="QE11" s="76"/>
      <c r="QF11" s="76"/>
      <c r="QG11" s="76"/>
      <c r="QH11" s="76"/>
      <c r="QI11" s="76"/>
      <c r="QJ11" s="76"/>
      <c r="QK11" s="76"/>
      <c r="QL11" s="76"/>
      <c r="QM11" s="76"/>
      <c r="QN11" s="76"/>
      <c r="QO11" s="76"/>
      <c r="QP11" s="76"/>
      <c r="QQ11" s="76"/>
      <c r="QR11" s="76"/>
      <c r="QS11" s="76"/>
      <c r="QT11" s="76"/>
      <c r="QU11" s="76"/>
      <c r="QV11" s="76"/>
      <c r="QW11" s="76"/>
      <c r="QX11" s="76"/>
      <c r="QY11" s="76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  <c r="RN11" s="76"/>
      <c r="RO11" s="76"/>
      <c r="RP11" s="76"/>
      <c r="RQ11" s="76"/>
      <c r="RR11" s="76"/>
      <c r="RS11" s="76"/>
      <c r="RT11" s="76"/>
      <c r="RU11" s="76"/>
      <c r="RV11" s="76"/>
      <c r="RW11" s="76"/>
      <c r="RX11" s="76"/>
      <c r="RY11" s="76"/>
      <c r="RZ11" s="76"/>
      <c r="SA11" s="76"/>
      <c r="SB11" s="76"/>
      <c r="SC11" s="76"/>
      <c r="SD11" s="76"/>
      <c r="SE11" s="76"/>
      <c r="SF11" s="76"/>
      <c r="SG11" s="76"/>
      <c r="SH11" s="76"/>
      <c r="SI11" s="76"/>
      <c r="SJ11" s="76"/>
      <c r="SK11" s="76"/>
      <c r="SL11" s="76"/>
      <c r="SM11" s="76"/>
      <c r="SN11" s="76"/>
      <c r="SO11" s="76"/>
      <c r="SP11" s="76"/>
      <c r="SQ11" s="76"/>
      <c r="SR11" s="76"/>
      <c r="SS11" s="76"/>
      <c r="ST11" s="76"/>
      <c r="SU11" s="76"/>
      <c r="SV11" s="76"/>
      <c r="SW11" s="76"/>
      <c r="SX11" s="76"/>
      <c r="SY11" s="76"/>
      <c r="SZ11" s="76"/>
      <c r="TA11" s="76"/>
      <c r="TB11" s="76"/>
      <c r="TC11" s="76"/>
      <c r="TD11" s="76"/>
      <c r="TE11" s="76"/>
      <c r="TF11" s="76"/>
      <c r="TG11" s="76"/>
      <c r="TH11" s="76"/>
      <c r="TI11" s="76"/>
      <c r="TJ11" s="76"/>
      <c r="TK11" s="76"/>
      <c r="TL11" s="76"/>
      <c r="TM11" s="76"/>
      <c r="TN11" s="76"/>
      <c r="TO11" s="76"/>
      <c r="TP11" s="76"/>
      <c r="TQ11" s="76"/>
      <c r="TR11" s="76"/>
      <c r="TS11" s="76"/>
      <c r="TT11" s="76"/>
      <c r="TU11" s="76"/>
      <c r="TV11" s="76"/>
      <c r="TW11" s="76"/>
      <c r="TX11" s="76"/>
      <c r="TY11" s="76"/>
      <c r="TZ11" s="76"/>
      <c r="UA11" s="76"/>
      <c r="UB11" s="76"/>
      <c r="UC11" s="76"/>
      <c r="UD11" s="76"/>
      <c r="UE11" s="76"/>
      <c r="UF11" s="76"/>
      <c r="UG11" s="76"/>
      <c r="UH11" s="76"/>
      <c r="UI11" s="76"/>
      <c r="UJ11" s="76"/>
      <c r="UK11" s="76"/>
      <c r="UL11" s="76"/>
      <c r="UM11" s="76"/>
      <c r="UN11" s="76"/>
      <c r="UO11" s="76"/>
      <c r="UP11" s="76"/>
      <c r="UQ11" s="76"/>
      <c r="UR11" s="76"/>
      <c r="US11" s="76"/>
      <c r="UT11" s="76"/>
      <c r="UU11" s="76"/>
      <c r="UV11" s="76"/>
      <c r="UW11" s="76"/>
      <c r="UX11" s="76"/>
      <c r="UY11" s="76"/>
      <c r="UZ11" s="76"/>
      <c r="VA11" s="76"/>
      <c r="VB11" s="76"/>
      <c r="VC11" s="76"/>
      <c r="VD11" s="76"/>
      <c r="VE11" s="76"/>
      <c r="VF11" s="76"/>
      <c r="VG11" s="76"/>
      <c r="VH11" s="76"/>
      <c r="VI11" s="76"/>
      <c r="VJ11" s="76"/>
      <c r="VK11" s="76"/>
      <c r="VL11" s="76"/>
      <c r="VM11" s="76"/>
      <c r="VN11" s="76"/>
      <c r="VO11" s="76"/>
      <c r="VP11" s="76"/>
      <c r="VQ11" s="76"/>
      <c r="VR11" s="76"/>
      <c r="VS11" s="76"/>
      <c r="VT11" s="76"/>
      <c r="VU11" s="76"/>
      <c r="VV11" s="76"/>
      <c r="VW11" s="76"/>
      <c r="VX11" s="76"/>
      <c r="VY11" s="76"/>
      <c r="VZ11" s="76"/>
      <c r="WA11" s="76"/>
      <c r="WB11" s="76"/>
      <c r="WC11" s="76"/>
      <c r="WD11" s="76"/>
      <c r="WE11" s="76"/>
      <c r="WF11" s="76"/>
      <c r="WG11" s="76"/>
      <c r="WH11" s="76"/>
      <c r="WI11" s="76"/>
      <c r="WJ11" s="76"/>
      <c r="WK11" s="76"/>
      <c r="WL11" s="76"/>
      <c r="WM11" s="76"/>
      <c r="WN11" s="76"/>
      <c r="WO11" s="76"/>
      <c r="WP11" s="76"/>
      <c r="WQ11" s="76"/>
      <c r="WR11" s="76"/>
      <c r="WS11" s="76"/>
      <c r="WT11" s="76"/>
      <c r="WU11" s="76"/>
      <c r="WV11" s="76"/>
      <c r="WW11" s="76"/>
      <c r="WX11" s="76"/>
      <c r="WY11" s="76"/>
      <c r="WZ11" s="76"/>
      <c r="XA11" s="76"/>
      <c r="XB11" s="76"/>
      <c r="XC11" s="76"/>
      <c r="XD11" s="76"/>
      <c r="XE11" s="76"/>
      <c r="XF11" s="76"/>
      <c r="XG11" s="76"/>
      <c r="XH11" s="76"/>
      <c r="XI11" s="76"/>
      <c r="XJ11" s="76"/>
      <c r="XK11" s="76"/>
      <c r="XL11" s="76"/>
      <c r="XM11" s="76"/>
      <c r="XN11" s="76"/>
      <c r="XO11" s="76"/>
      <c r="XP11" s="76"/>
      <c r="XQ11" s="76"/>
      <c r="XR11" s="76"/>
      <c r="XS11" s="76"/>
      <c r="XT11" s="76"/>
      <c r="XU11" s="76"/>
      <c r="XV11" s="76"/>
      <c r="XW11" s="76"/>
      <c r="XX11" s="76"/>
      <c r="XY11" s="76"/>
      <c r="XZ11" s="76"/>
      <c r="YA11" s="76"/>
      <c r="YB11" s="76"/>
      <c r="YC11" s="76"/>
      <c r="YD11" s="76"/>
      <c r="YE11" s="76"/>
      <c r="YF11" s="76"/>
      <c r="YG11" s="76"/>
      <c r="YH11" s="76"/>
      <c r="YI11" s="76"/>
      <c r="YJ11" s="76"/>
      <c r="YK11" s="76"/>
      <c r="YL11" s="76"/>
      <c r="YM11" s="76"/>
      <c r="YN11" s="76"/>
      <c r="YO11" s="76"/>
      <c r="YP11" s="76"/>
      <c r="YQ11" s="76"/>
      <c r="YR11" s="76"/>
      <c r="YS11" s="76"/>
      <c r="YT11" s="76"/>
      <c r="YU11" s="76"/>
      <c r="YV11" s="76"/>
      <c r="YW11" s="76"/>
      <c r="YX11" s="76"/>
      <c r="YY11" s="76"/>
    </row>
    <row r="12" spans="1:675" s="70" customFormat="1">
      <c r="A12" s="71" t="s">
        <v>284</v>
      </c>
      <c r="B12" s="71">
        <f t="shared" si="0"/>
        <v>334</v>
      </c>
      <c r="C12" s="72">
        <f>'Monthly Data'!F14</f>
        <v>22621.49</v>
      </c>
      <c r="D12" s="72">
        <f>'Monthly Data'!E14</f>
        <v>92.8</v>
      </c>
      <c r="E12" s="72">
        <f>'Monthly Data'!AD14</f>
        <v>118.7</v>
      </c>
      <c r="F12" s="72">
        <f>'Monthly Data'!AE14</f>
        <v>99.7</v>
      </c>
      <c r="G12" s="72">
        <f>'Monthly Data'!AF14</f>
        <v>113.5</v>
      </c>
      <c r="H12" s="72">
        <f>'Monthly Data'!AG14</f>
        <v>90.3</v>
      </c>
      <c r="I12" s="68">
        <f>'Monthly Data'!AH14</f>
        <v>65.497734432857683</v>
      </c>
      <c r="J12" s="68">
        <f>'Monthly Data'!AI14</f>
        <v>54.368222500125555</v>
      </c>
      <c r="K12" s="68">
        <f>'Monthly Data'!AJ14</f>
        <v>77.479524054030264</v>
      </c>
      <c r="L12" s="80"/>
      <c r="M12" s="80"/>
      <c r="N12" s="80"/>
      <c r="O12" s="80"/>
      <c r="P12" s="80"/>
      <c r="Q12" s="69">
        <f>'Monthly Data'!D14</f>
        <v>44496</v>
      </c>
      <c r="R12" s="69"/>
      <c r="S12" s="69"/>
      <c r="T12" s="69">
        <f>'Monthly Data'!S14</f>
        <v>117.44920477137177</v>
      </c>
      <c r="U12" s="69">
        <f>'Monthly Data'!V14</f>
        <v>21807</v>
      </c>
      <c r="V12" s="69">
        <f>'Monthly Data'!W14</f>
        <v>17460</v>
      </c>
      <c r="W12" s="69">
        <f>'Monthly Data'!R14</f>
        <v>75.200414790850076</v>
      </c>
      <c r="X12" s="69">
        <f>'Monthly Data'!X14</f>
        <v>144.57225996248474</v>
      </c>
      <c r="Y12" s="69">
        <f>'Monthly Data'!Y14</f>
        <v>159.60393314024907</v>
      </c>
      <c r="Z12" s="69">
        <f>'Monthly Data'!Z14</f>
        <v>21521</v>
      </c>
      <c r="AA12" s="69">
        <f>'Monthly Data'!AA14</f>
        <v>890032.94808999996</v>
      </c>
      <c r="AB12" s="69">
        <f>'Monthly Data'!AB14</f>
        <v>145.60153297184519</v>
      </c>
      <c r="AC12" s="69">
        <f>'Monthly Data'!AC14</f>
        <v>151802</v>
      </c>
      <c r="AD12" s="69">
        <f>'Monthly Data'!P14</f>
        <v>60.153058571700491</v>
      </c>
      <c r="AE12" s="69">
        <f>'Monthly Data'!Q14</f>
        <v>86.6</v>
      </c>
      <c r="AF12" s="75">
        <f>'Monthly Data'!G14</f>
        <v>3.5268000000000002</v>
      </c>
      <c r="AG12" s="75">
        <f>'Monthly Data'!I14</f>
        <v>3.5268000000000002</v>
      </c>
      <c r="AH12" s="75">
        <f>'Monthly Data'!L14</f>
        <v>301932</v>
      </c>
      <c r="AI12" s="75"/>
      <c r="AJ12" s="75">
        <f>'Monthly Data'!K14</f>
        <v>4.375747619047619</v>
      </c>
      <c r="AK12" s="75">
        <f>'Monthly Data'!AP14</f>
        <v>43.112164668769637</v>
      </c>
      <c r="AL12" s="75">
        <f>'Monthly Data'!AQ14</f>
        <v>155.11480685682878</v>
      </c>
      <c r="AM12" s="77"/>
      <c r="AN12" s="77"/>
      <c r="AO12" s="76">
        <f>'Monthly Data'!C14</f>
        <v>106.48427950515628</v>
      </c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  <c r="IV12" s="76"/>
      <c r="IW12" s="76"/>
      <c r="IX12" s="76"/>
      <c r="IY12" s="76"/>
      <c r="IZ12" s="76"/>
      <c r="JA12" s="76"/>
      <c r="JB12" s="76"/>
      <c r="JC12" s="76"/>
      <c r="JD12" s="76"/>
      <c r="JE12" s="76"/>
      <c r="JF12" s="76"/>
      <c r="JG12" s="76"/>
      <c r="JH12" s="76"/>
      <c r="JI12" s="76"/>
      <c r="JJ12" s="76"/>
      <c r="JK12" s="76"/>
      <c r="JL12" s="76"/>
      <c r="JM12" s="76"/>
      <c r="JN12" s="76"/>
      <c r="JO12" s="76"/>
      <c r="JP12" s="76"/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6"/>
      <c r="KB12" s="76"/>
      <c r="KC12" s="76"/>
      <c r="KD12" s="76"/>
      <c r="KE12" s="76"/>
      <c r="KF12" s="76"/>
      <c r="KG12" s="76"/>
      <c r="KH12" s="76"/>
      <c r="KI12" s="76"/>
      <c r="KJ12" s="76"/>
      <c r="KK12" s="76"/>
      <c r="KL12" s="76"/>
      <c r="KM12" s="76"/>
      <c r="KN12" s="76"/>
      <c r="KO12" s="76"/>
      <c r="KP12" s="76"/>
      <c r="KQ12" s="76"/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6"/>
      <c r="LC12" s="76"/>
      <c r="LD12" s="76"/>
      <c r="LE12" s="76"/>
      <c r="LF12" s="76"/>
      <c r="LG12" s="76"/>
      <c r="LH12" s="76"/>
      <c r="LI12" s="76"/>
      <c r="LJ12" s="76"/>
      <c r="LK12" s="76"/>
      <c r="LL12" s="76"/>
      <c r="LM12" s="76"/>
      <c r="LN12" s="76"/>
      <c r="LO12" s="76"/>
      <c r="LP12" s="76"/>
      <c r="LQ12" s="76"/>
      <c r="LR12" s="76"/>
      <c r="LS12" s="76"/>
      <c r="LT12" s="76"/>
      <c r="LU12" s="76"/>
      <c r="LV12" s="76"/>
      <c r="LW12" s="76"/>
      <c r="LX12" s="76"/>
      <c r="LY12" s="76"/>
      <c r="LZ12" s="76"/>
      <c r="MA12" s="76"/>
      <c r="MB12" s="76"/>
      <c r="MC12" s="76"/>
      <c r="MD12" s="76"/>
      <c r="ME12" s="76"/>
      <c r="MF12" s="76"/>
      <c r="MG12" s="76"/>
      <c r="MH12" s="76"/>
      <c r="MI12" s="76"/>
      <c r="MJ12" s="76"/>
      <c r="MK12" s="76"/>
      <c r="ML12" s="76"/>
      <c r="MM12" s="76"/>
      <c r="MN12" s="76"/>
      <c r="MO12" s="76"/>
      <c r="MP12" s="76"/>
      <c r="MQ12" s="76"/>
      <c r="MR12" s="76"/>
      <c r="MS12" s="76"/>
      <c r="MT12" s="76"/>
      <c r="MU12" s="76"/>
      <c r="MV12" s="76"/>
      <c r="MW12" s="76"/>
      <c r="MX12" s="76"/>
      <c r="MY12" s="76"/>
      <c r="MZ12" s="76"/>
      <c r="NA12" s="76"/>
      <c r="NB12" s="76"/>
      <c r="NC12" s="76"/>
      <c r="ND12" s="76"/>
      <c r="NE12" s="76"/>
      <c r="NF12" s="76"/>
      <c r="NG12" s="76"/>
      <c r="NH12" s="76"/>
      <c r="NI12" s="76"/>
      <c r="NJ12" s="76"/>
      <c r="NK12" s="76"/>
      <c r="NL12" s="76"/>
      <c r="NM12" s="76"/>
      <c r="NN12" s="76"/>
      <c r="NO12" s="76"/>
      <c r="NP12" s="76"/>
      <c r="NQ12" s="76"/>
      <c r="NR12" s="76"/>
      <c r="NS12" s="76"/>
      <c r="NT12" s="76"/>
      <c r="NU12" s="76"/>
      <c r="NV12" s="76"/>
      <c r="NW12" s="76"/>
      <c r="NX12" s="76"/>
      <c r="NY12" s="76"/>
      <c r="NZ12" s="76"/>
      <c r="OA12" s="76"/>
      <c r="OB12" s="76"/>
      <c r="OC12" s="76"/>
      <c r="OD12" s="76"/>
      <c r="OE12" s="76"/>
      <c r="OF12" s="76"/>
      <c r="OG12" s="76"/>
      <c r="OH12" s="76"/>
      <c r="OI12" s="76"/>
      <c r="OJ12" s="76"/>
      <c r="OK12" s="76"/>
      <c r="OL12" s="76"/>
      <c r="OM12" s="76"/>
      <c r="ON12" s="76"/>
      <c r="OO12" s="76"/>
      <c r="OP12" s="76"/>
      <c r="OQ12" s="76"/>
      <c r="OR12" s="76"/>
      <c r="OS12" s="76"/>
      <c r="OT12" s="76"/>
      <c r="OU12" s="76"/>
      <c r="OV12" s="76"/>
      <c r="OW12" s="76"/>
      <c r="OX12" s="76"/>
      <c r="OY12" s="76"/>
      <c r="OZ12" s="76"/>
      <c r="PA12" s="76"/>
      <c r="PB12" s="76"/>
      <c r="PC12" s="76"/>
      <c r="PD12" s="76"/>
      <c r="PE12" s="76"/>
      <c r="PF12" s="76"/>
      <c r="PG12" s="76"/>
      <c r="PH12" s="76"/>
      <c r="PI12" s="76"/>
      <c r="PJ12" s="76"/>
      <c r="PK12" s="76"/>
      <c r="PL12" s="76"/>
      <c r="PM12" s="76"/>
      <c r="PN12" s="76"/>
      <c r="PO12" s="76"/>
      <c r="PP12" s="76"/>
      <c r="PQ12" s="76"/>
      <c r="PR12" s="76"/>
      <c r="PS12" s="76"/>
      <c r="PT12" s="76"/>
      <c r="PU12" s="76"/>
      <c r="PV12" s="76"/>
      <c r="PW12" s="76"/>
      <c r="PX12" s="76"/>
      <c r="PY12" s="76"/>
      <c r="PZ12" s="76"/>
      <c r="QA12" s="76"/>
      <c r="QB12" s="76"/>
      <c r="QC12" s="76"/>
      <c r="QD12" s="76"/>
      <c r="QE12" s="76"/>
      <c r="QF12" s="76"/>
      <c r="QG12" s="76"/>
      <c r="QH12" s="76"/>
      <c r="QI12" s="76"/>
      <c r="QJ12" s="76"/>
      <c r="QK12" s="76"/>
      <c r="QL12" s="76"/>
      <c r="QM12" s="76"/>
      <c r="QN12" s="76"/>
      <c r="QO12" s="76"/>
      <c r="QP12" s="76"/>
      <c r="QQ12" s="76"/>
      <c r="QR12" s="76"/>
      <c r="QS12" s="76"/>
      <c r="QT12" s="76"/>
      <c r="QU12" s="76"/>
      <c r="QV12" s="76"/>
      <c r="QW12" s="76"/>
      <c r="QX12" s="76"/>
      <c r="QY12" s="76"/>
      <c r="QZ12" s="76"/>
      <c r="RA12" s="76"/>
      <c r="RB12" s="76"/>
      <c r="RC12" s="76"/>
      <c r="RD12" s="76"/>
      <c r="RE12" s="76"/>
      <c r="RF12" s="76"/>
      <c r="RG12" s="76"/>
      <c r="RH12" s="76"/>
      <c r="RI12" s="76"/>
      <c r="RJ12" s="76"/>
      <c r="RK12" s="76"/>
      <c r="RL12" s="76"/>
      <c r="RM12" s="76"/>
      <c r="RN12" s="76"/>
      <c r="RO12" s="76"/>
      <c r="RP12" s="76"/>
      <c r="RQ12" s="76"/>
      <c r="RR12" s="76"/>
      <c r="RS12" s="76"/>
      <c r="RT12" s="76"/>
      <c r="RU12" s="76"/>
      <c r="RV12" s="76"/>
      <c r="RW12" s="76"/>
      <c r="RX12" s="76"/>
      <c r="RY12" s="76"/>
      <c r="RZ12" s="76"/>
      <c r="SA12" s="76"/>
      <c r="SB12" s="76"/>
      <c r="SC12" s="76"/>
      <c r="SD12" s="76"/>
      <c r="SE12" s="76"/>
      <c r="SF12" s="76"/>
      <c r="SG12" s="76"/>
      <c r="SH12" s="76"/>
      <c r="SI12" s="76"/>
      <c r="SJ12" s="76"/>
      <c r="SK12" s="76"/>
      <c r="SL12" s="76"/>
      <c r="SM12" s="76"/>
      <c r="SN12" s="76"/>
      <c r="SO12" s="76"/>
      <c r="SP12" s="76"/>
      <c r="SQ12" s="76"/>
      <c r="SR12" s="76"/>
      <c r="SS12" s="76"/>
      <c r="ST12" s="76"/>
      <c r="SU12" s="76"/>
      <c r="SV12" s="76"/>
      <c r="SW12" s="76"/>
      <c r="SX12" s="76"/>
      <c r="SY12" s="76"/>
      <c r="SZ12" s="76"/>
      <c r="TA12" s="76"/>
      <c r="TB12" s="76"/>
      <c r="TC12" s="76"/>
      <c r="TD12" s="76"/>
      <c r="TE12" s="76"/>
      <c r="TF12" s="76"/>
      <c r="TG12" s="76"/>
      <c r="TH12" s="76"/>
      <c r="TI12" s="76"/>
      <c r="TJ12" s="76"/>
      <c r="TK12" s="76"/>
      <c r="TL12" s="76"/>
      <c r="TM12" s="76"/>
      <c r="TN12" s="76"/>
      <c r="TO12" s="76"/>
      <c r="TP12" s="76"/>
      <c r="TQ12" s="76"/>
      <c r="TR12" s="76"/>
      <c r="TS12" s="76"/>
      <c r="TT12" s="76"/>
      <c r="TU12" s="76"/>
      <c r="TV12" s="76"/>
      <c r="TW12" s="76"/>
      <c r="TX12" s="76"/>
      <c r="TY12" s="76"/>
      <c r="TZ12" s="76"/>
      <c r="UA12" s="76"/>
      <c r="UB12" s="76"/>
      <c r="UC12" s="76"/>
      <c r="UD12" s="76"/>
      <c r="UE12" s="76"/>
      <c r="UF12" s="76"/>
      <c r="UG12" s="76"/>
      <c r="UH12" s="76"/>
      <c r="UI12" s="76"/>
      <c r="UJ12" s="76"/>
      <c r="UK12" s="76"/>
      <c r="UL12" s="76"/>
      <c r="UM12" s="76"/>
      <c r="UN12" s="76"/>
      <c r="UO12" s="76"/>
      <c r="UP12" s="76"/>
      <c r="UQ12" s="76"/>
      <c r="UR12" s="76"/>
      <c r="US12" s="76"/>
      <c r="UT12" s="76"/>
      <c r="UU12" s="76"/>
      <c r="UV12" s="76"/>
      <c r="UW12" s="76"/>
      <c r="UX12" s="76"/>
      <c r="UY12" s="76"/>
      <c r="UZ12" s="76"/>
      <c r="VA12" s="76"/>
      <c r="VB12" s="76"/>
      <c r="VC12" s="76"/>
      <c r="VD12" s="76"/>
      <c r="VE12" s="76"/>
      <c r="VF12" s="76"/>
      <c r="VG12" s="76"/>
      <c r="VH12" s="76"/>
      <c r="VI12" s="76"/>
      <c r="VJ12" s="76"/>
      <c r="VK12" s="76"/>
      <c r="VL12" s="76"/>
      <c r="VM12" s="76"/>
      <c r="VN12" s="76"/>
      <c r="VO12" s="76"/>
      <c r="VP12" s="76"/>
      <c r="VQ12" s="76"/>
      <c r="VR12" s="76"/>
      <c r="VS12" s="76"/>
      <c r="VT12" s="76"/>
      <c r="VU12" s="76"/>
      <c r="VV12" s="76"/>
      <c r="VW12" s="76"/>
      <c r="VX12" s="76"/>
      <c r="VY12" s="76"/>
      <c r="VZ12" s="76"/>
      <c r="WA12" s="76"/>
      <c r="WB12" s="76"/>
      <c r="WC12" s="76"/>
      <c r="WD12" s="76"/>
      <c r="WE12" s="76"/>
      <c r="WF12" s="76"/>
      <c r="WG12" s="76"/>
      <c r="WH12" s="76"/>
      <c r="WI12" s="76"/>
      <c r="WJ12" s="76"/>
      <c r="WK12" s="76"/>
      <c r="WL12" s="76"/>
      <c r="WM12" s="76"/>
      <c r="WN12" s="76"/>
      <c r="WO12" s="76"/>
      <c r="WP12" s="76"/>
      <c r="WQ12" s="76"/>
      <c r="WR12" s="76"/>
      <c r="WS12" s="76"/>
      <c r="WT12" s="76"/>
      <c r="WU12" s="76"/>
      <c r="WV12" s="76"/>
      <c r="WW12" s="76"/>
      <c r="WX12" s="76"/>
      <c r="WY12" s="76"/>
      <c r="WZ12" s="76"/>
      <c r="XA12" s="76"/>
      <c r="XB12" s="76"/>
      <c r="XC12" s="76"/>
      <c r="XD12" s="76"/>
      <c r="XE12" s="76"/>
      <c r="XF12" s="76"/>
      <c r="XG12" s="76"/>
      <c r="XH12" s="76"/>
      <c r="XI12" s="76"/>
      <c r="XJ12" s="76"/>
      <c r="XK12" s="76"/>
      <c r="XL12" s="76"/>
      <c r="XM12" s="76"/>
      <c r="XN12" s="76"/>
      <c r="XO12" s="76"/>
      <c r="XP12" s="76"/>
      <c r="XQ12" s="76"/>
      <c r="XR12" s="76"/>
      <c r="XS12" s="76"/>
      <c r="XT12" s="76"/>
      <c r="XU12" s="76"/>
      <c r="XV12" s="76"/>
      <c r="XW12" s="76"/>
      <c r="XX12" s="76"/>
      <c r="XY12" s="76"/>
      <c r="XZ12" s="76"/>
      <c r="YA12" s="76"/>
      <c r="YB12" s="76"/>
      <c r="YC12" s="76"/>
      <c r="YD12" s="76"/>
      <c r="YE12" s="76"/>
      <c r="YF12" s="76"/>
      <c r="YG12" s="76"/>
      <c r="YH12" s="76"/>
      <c r="YI12" s="76"/>
      <c r="YJ12" s="76"/>
      <c r="YK12" s="76"/>
      <c r="YL12" s="76"/>
      <c r="YM12" s="76"/>
      <c r="YN12" s="76"/>
      <c r="YO12" s="76"/>
      <c r="YP12" s="76"/>
      <c r="YQ12" s="76"/>
      <c r="YR12" s="76"/>
      <c r="YS12" s="76"/>
      <c r="YT12" s="76"/>
      <c r="YU12" s="76"/>
      <c r="YV12" s="76"/>
      <c r="YW12" s="76"/>
      <c r="YX12" s="76"/>
      <c r="YY12" s="76"/>
    </row>
    <row r="13" spans="1:675">
      <c r="A13" s="71" t="s">
        <v>285</v>
      </c>
      <c r="B13" s="71">
        <f t="shared" si="0"/>
        <v>335</v>
      </c>
      <c r="C13" s="72">
        <f>'Monthly Data'!F15</f>
        <v>22683.75</v>
      </c>
      <c r="D13" s="72">
        <f>'Monthly Data'!E15</f>
        <v>93.9</v>
      </c>
      <c r="E13" s="72">
        <f>'Monthly Data'!AD15</f>
        <v>120.4</v>
      </c>
      <c r="F13" s="72">
        <f>'Monthly Data'!AE15</f>
        <v>100.8</v>
      </c>
      <c r="G13" s="72">
        <f>'Monthly Data'!AF15</f>
        <v>114.5</v>
      </c>
      <c r="H13" s="72">
        <f>'Monthly Data'!AG15</f>
        <v>91.4</v>
      </c>
      <c r="I13" s="68">
        <f>'Monthly Data'!AH15</f>
        <v>65.243005692291462</v>
      </c>
      <c r="J13" s="68">
        <f>'Monthly Data'!AI15</f>
        <v>55.022916326636398</v>
      </c>
      <c r="K13" s="68">
        <f>'Monthly Data'!AJ15</f>
        <v>75.400513494043153</v>
      </c>
      <c r="L13" s="80"/>
      <c r="M13" s="80"/>
      <c r="N13" s="80"/>
      <c r="O13" s="80"/>
      <c r="P13" s="80"/>
      <c r="Q13" s="69">
        <f>'Monthly Data'!D15</f>
        <v>44597</v>
      </c>
      <c r="R13" s="69"/>
      <c r="S13" s="69"/>
      <c r="T13" s="69">
        <f>'Monthly Data'!S15</f>
        <v>117.44920477137178</v>
      </c>
      <c r="U13" s="69">
        <f>'Monthly Data'!V15</f>
        <v>21814</v>
      </c>
      <c r="V13" s="69">
        <f>'Monthly Data'!W15</f>
        <v>17821</v>
      </c>
      <c r="W13" s="69">
        <f>'Monthly Data'!R15</f>
        <v>74.860525910439435</v>
      </c>
      <c r="X13" s="69">
        <f>'Monthly Data'!X15</f>
        <v>146.74399388516198</v>
      </c>
      <c r="Y13" s="69">
        <f>'Monthly Data'!Y15</f>
        <v>159.71031735935705</v>
      </c>
      <c r="Z13" s="69">
        <f>'Monthly Data'!Z15</f>
        <v>21262</v>
      </c>
      <c r="AA13" s="69">
        <f>'Monthly Data'!AA15</f>
        <v>963602.26038999995</v>
      </c>
      <c r="AB13" s="69">
        <f>'Monthly Data'!AB15</f>
        <v>148.71607153832238</v>
      </c>
      <c r="AC13" s="69">
        <f>'Monthly Data'!AC15</f>
        <v>147272</v>
      </c>
      <c r="AD13" s="69">
        <f>'Monthly Data'!P15</f>
        <v>62.593190595144101</v>
      </c>
      <c r="AE13" s="69">
        <f>'Monthly Data'!Q15</f>
        <v>86.6</v>
      </c>
      <c r="AF13" s="75">
        <f>'Monthly Data'!G15</f>
        <v>3.9575</v>
      </c>
      <c r="AG13" s="75">
        <f>'Monthly Data'!I15</f>
        <v>3.9575</v>
      </c>
      <c r="AH13" s="75">
        <f>'Monthly Data'!L15</f>
        <v>303176</v>
      </c>
      <c r="AI13" s="75"/>
      <c r="AJ13" s="75">
        <f>'Monthly Data'!K15</f>
        <v>4.4955428571428575</v>
      </c>
      <c r="AK13" s="75">
        <f>'Monthly Data'!AP15</f>
        <v>41.241702890313981</v>
      </c>
      <c r="AL13" s="75">
        <f>'Monthly Data'!AQ15</f>
        <v>156.11160611359898</v>
      </c>
      <c r="AM13" s="77"/>
      <c r="AN13" s="77"/>
      <c r="AO13" s="76">
        <f>'Monthly Data'!C15</f>
        <v>96.669924081420547</v>
      </c>
    </row>
    <row r="14" spans="1:675">
      <c r="A14" s="71" t="s">
        <v>286</v>
      </c>
      <c r="B14" s="71">
        <f t="shared" si="0"/>
        <v>336</v>
      </c>
      <c r="C14" s="72">
        <f>'Monthly Data'!F16</f>
        <v>22848.81</v>
      </c>
      <c r="D14" s="72">
        <f>'Monthly Data'!E16</f>
        <v>94.5</v>
      </c>
      <c r="E14" s="72">
        <f>'Monthly Data'!AD16</f>
        <v>123.3</v>
      </c>
      <c r="F14" s="72">
        <f>'Monthly Data'!AE16</f>
        <v>100.1</v>
      </c>
      <c r="G14" s="72">
        <f>'Monthly Data'!AF16</f>
        <v>113.4</v>
      </c>
      <c r="H14" s="72">
        <f>'Monthly Data'!AG16</f>
        <v>91.8</v>
      </c>
      <c r="I14" s="68">
        <f>'Monthly Data'!AH16</f>
        <v>65.604390317854723</v>
      </c>
      <c r="J14" s="68">
        <f>'Monthly Data'!AI16</f>
        <v>55.593594165336533</v>
      </c>
      <c r="K14" s="68">
        <f>'Monthly Data'!AJ16</f>
        <v>75.964498583176194</v>
      </c>
      <c r="L14" s="80"/>
      <c r="M14" s="80"/>
      <c r="N14" s="80"/>
      <c r="O14" s="80"/>
      <c r="P14" s="80"/>
      <c r="Q14" s="69">
        <f>'Monthly Data'!D16</f>
        <v>44709</v>
      </c>
      <c r="R14" s="69"/>
      <c r="S14" s="69"/>
      <c r="T14" s="69">
        <f>'Monthly Data'!S16</f>
        <v>118.75308151093441</v>
      </c>
      <c r="U14" s="69">
        <f>'Monthly Data'!V16</f>
        <v>21833</v>
      </c>
      <c r="V14" s="69">
        <f>'Monthly Data'!W16</f>
        <v>17834</v>
      </c>
      <c r="W14" s="69">
        <f>'Monthly Data'!R16</f>
        <v>73.198185087603449</v>
      </c>
      <c r="X14" s="69">
        <f>'Monthly Data'!X16</f>
        <v>148.39130842200188</v>
      </c>
      <c r="Y14" s="69">
        <f>'Monthly Data'!Y16</f>
        <v>162.55020114902865</v>
      </c>
      <c r="Z14" s="69">
        <f>'Monthly Data'!Z16</f>
        <v>21173</v>
      </c>
      <c r="AA14" s="69">
        <f>'Monthly Data'!AA16</f>
        <v>975406.29527</v>
      </c>
      <c r="AB14" s="69">
        <f>'Monthly Data'!AB16</f>
        <v>149.28657769731771</v>
      </c>
      <c r="AC14" s="69">
        <f>'Monthly Data'!AC16</f>
        <v>146193</v>
      </c>
      <c r="AD14" s="69">
        <f>'Monthly Data'!P16</f>
        <v>63.106766153361825</v>
      </c>
      <c r="AE14" s="69">
        <f>'Monthly Data'!Q16</f>
        <v>86.6</v>
      </c>
      <c r="AF14" s="75">
        <f>'Monthly Data'!G16</f>
        <v>3.6993999999999998</v>
      </c>
      <c r="AG14" s="75">
        <f>'Monthly Data'!I16</f>
        <v>3.6993999999999998</v>
      </c>
      <c r="AH14" s="75">
        <f>'Monthly Data'!L16</f>
        <v>304907</v>
      </c>
      <c r="AI14" s="75"/>
      <c r="AJ14" s="75">
        <f>'Monthly Data'!K16</f>
        <v>4.265625</v>
      </c>
      <c r="AK14" s="75">
        <f>'Monthly Data'!AP16</f>
        <v>40.12810996395757</v>
      </c>
      <c r="AL14" s="75">
        <f>'Monthly Data'!AQ16</f>
        <v>154.09478185382551</v>
      </c>
      <c r="AM14" s="77"/>
      <c r="AN14" s="77"/>
      <c r="AO14" s="76">
        <f>'Monthly Data'!C16</f>
        <v>62.090717895068181</v>
      </c>
    </row>
    <row r="15" spans="1:675">
      <c r="A15" s="71" t="s">
        <v>287</v>
      </c>
      <c r="B15" s="71">
        <f t="shared" si="0"/>
        <v>337</v>
      </c>
      <c r="C15" s="72">
        <f>'Monthly Data'!F17</f>
        <v>24333.13</v>
      </c>
      <c r="D15" s="72">
        <f>'Monthly Data'!E17</f>
        <v>97.2</v>
      </c>
      <c r="E15" s="72">
        <f>'Monthly Data'!AD17</f>
        <v>126.9</v>
      </c>
      <c r="F15" s="72">
        <f>'Monthly Data'!AE17</f>
        <v>101.9</v>
      </c>
      <c r="G15" s="72">
        <f>'Monthly Data'!AF17</f>
        <v>117.4</v>
      </c>
      <c r="H15" s="72">
        <f>'Monthly Data'!AG17</f>
        <v>91.7</v>
      </c>
      <c r="I15" s="68">
        <f>'Monthly Data'!AH17</f>
        <v>66.364360102928927</v>
      </c>
      <c r="J15" s="68">
        <f>'Monthly Data'!AI17</f>
        <v>55.815476582413325</v>
      </c>
      <c r="K15" s="68">
        <f>'Monthly Data'!AJ17</f>
        <v>76.841241183402985</v>
      </c>
      <c r="L15" s="80"/>
      <c r="M15" s="80"/>
      <c r="N15" s="80"/>
      <c r="O15" s="80"/>
      <c r="P15" s="80"/>
      <c r="Q15" s="69">
        <f>'Monthly Data'!D17</f>
        <v>44589</v>
      </c>
      <c r="R15" s="69"/>
      <c r="S15" s="69"/>
      <c r="T15" s="69">
        <f>'Monthly Data'!S17</f>
        <v>118.85337972166998</v>
      </c>
      <c r="U15" s="69">
        <f>'Monthly Data'!V17</f>
        <v>21919</v>
      </c>
      <c r="V15" s="69">
        <f>'Monthly Data'!W17</f>
        <v>17643</v>
      </c>
      <c r="W15" s="69">
        <f>'Monthly Data'!R17</f>
        <v>75.235622689643662</v>
      </c>
      <c r="X15" s="69">
        <f>'Monthly Data'!X17</f>
        <v>144.93725463985785</v>
      </c>
      <c r="Y15" s="69">
        <f>'Monthly Data'!Y17</f>
        <v>164.08037867142738</v>
      </c>
      <c r="Z15" s="69">
        <f>'Monthly Data'!Z17</f>
        <v>21466</v>
      </c>
      <c r="AA15" s="69">
        <f>'Monthly Data'!AA17</f>
        <v>976309.66691999999</v>
      </c>
      <c r="AB15" s="69">
        <f>'Monthly Data'!AB17</f>
        <v>149.91734525226494</v>
      </c>
      <c r="AC15" s="69">
        <f>'Monthly Data'!AC17</f>
        <v>146933</v>
      </c>
      <c r="AD15" s="69">
        <f>'Monthly Data'!P17</f>
        <v>62.63320507824465</v>
      </c>
      <c r="AE15" s="69">
        <f>'Monthly Data'!Q17</f>
        <v>86.7</v>
      </c>
      <c r="AF15" s="75">
        <f>'Monthly Data'!G17</f>
        <v>3.5851999999999999</v>
      </c>
      <c r="AG15" s="75">
        <f>'Monthly Data'!I17</f>
        <v>3.5851999999999999</v>
      </c>
      <c r="AH15" s="75">
        <f>'Monthly Data'!L17</f>
        <v>308487</v>
      </c>
      <c r="AI15" s="75"/>
      <c r="AJ15" s="75">
        <f>'Monthly Data'!K17</f>
        <v>4.2596761904761902</v>
      </c>
      <c r="AK15" s="75">
        <f>'Monthly Data'!AP17</f>
        <v>39.772877037369426</v>
      </c>
      <c r="AL15" s="75">
        <f>'Monthly Data'!AQ17</f>
        <v>157.66686335513816</v>
      </c>
      <c r="AM15" s="77"/>
      <c r="AN15" s="77"/>
      <c r="AO15" s="76">
        <f>'Monthly Data'!C17</f>
        <v>54.330847596106672</v>
      </c>
    </row>
    <row r="16" spans="1:675">
      <c r="A16" s="71" t="s">
        <v>288</v>
      </c>
      <c r="B16" s="71">
        <f t="shared" si="0"/>
        <v>338</v>
      </c>
      <c r="C16" s="72">
        <f>'Monthly Data'!F18</f>
        <v>25703.439999999999</v>
      </c>
      <c r="D16" s="72">
        <f>'Monthly Data'!E18</f>
        <v>95.2</v>
      </c>
      <c r="E16" s="72">
        <f>'Monthly Data'!AD18</f>
        <v>123.1</v>
      </c>
      <c r="F16" s="72">
        <f>'Monthly Data'!AE18</f>
        <v>101.5</v>
      </c>
      <c r="G16" s="72">
        <f>'Monthly Data'!AF18</f>
        <v>116</v>
      </c>
      <c r="H16" s="72">
        <f>'Monthly Data'!AG18</f>
        <v>91.6</v>
      </c>
      <c r="I16" s="68">
        <f>'Monthly Data'!AH18</f>
        <v>67.015322744084202</v>
      </c>
      <c r="J16" s="68">
        <f>'Monthly Data'!AI18</f>
        <v>56.765177495761556</v>
      </c>
      <c r="K16" s="68">
        <f>'Monthly Data'!AJ18</f>
        <v>77.021219663270188</v>
      </c>
      <c r="L16" s="80"/>
      <c r="M16" s="80"/>
      <c r="N16" s="80"/>
      <c r="O16" s="80"/>
      <c r="P16" s="80"/>
      <c r="Q16" s="69">
        <f>'Monthly Data'!D18</f>
        <v>44555</v>
      </c>
      <c r="R16" s="69"/>
      <c r="S16" s="69"/>
      <c r="T16" s="69">
        <f>'Monthly Data'!S18</f>
        <v>120.05695825049703</v>
      </c>
      <c r="U16" s="69">
        <f>'Monthly Data'!V18</f>
        <v>22107</v>
      </c>
      <c r="V16" s="69">
        <f>'Monthly Data'!W18</f>
        <v>17476</v>
      </c>
      <c r="W16" s="69">
        <f>'Monthly Data'!R18</f>
        <v>74.64763394044121</v>
      </c>
      <c r="X16" s="69">
        <f>'Monthly Data'!X18</f>
        <v>151.48374834730981</v>
      </c>
      <c r="Y16" s="69">
        <f>'Monthly Data'!Y18</f>
        <v>167.4732949475783</v>
      </c>
      <c r="Z16" s="69">
        <f>'Monthly Data'!Z18</f>
        <v>21030</v>
      </c>
      <c r="AA16" s="69">
        <f>'Monthly Data'!AA18</f>
        <v>974584.66703000001</v>
      </c>
      <c r="AB16" s="69">
        <f>'Monthly Data'!AB18</f>
        <v>150.25385064049033</v>
      </c>
      <c r="AC16" s="69">
        <f>'Monthly Data'!AC18</f>
        <v>143932</v>
      </c>
      <c r="AD16" s="69">
        <f>'Monthly Data'!P18</f>
        <v>63.063839818204606</v>
      </c>
      <c r="AE16" s="69">
        <f>'Monthly Data'!Q18</f>
        <v>86.7</v>
      </c>
      <c r="AF16" s="75">
        <f>'Monthly Data'!G18</f>
        <v>3.7734000000000001</v>
      </c>
      <c r="AG16" s="75">
        <f>'Monthly Data'!I18</f>
        <v>3.7734000000000001</v>
      </c>
      <c r="AH16" s="75">
        <f>'Monthly Data'!L18</f>
        <v>313266</v>
      </c>
      <c r="AI16" s="75"/>
      <c r="AJ16" s="75">
        <f>'Monthly Data'!K18</f>
        <v>4.3512217391304349</v>
      </c>
      <c r="AK16" s="75">
        <f>'Monthly Data'!AP18</f>
        <v>39.279417024498834</v>
      </c>
      <c r="AL16" s="75">
        <f>'Monthly Data'!AQ18</f>
        <v>154.93667556349254</v>
      </c>
      <c r="AM16" s="77"/>
      <c r="AN16" s="77"/>
      <c r="AO16" s="76">
        <f>'Monthly Data'!C18</f>
        <v>54.169672049784651</v>
      </c>
    </row>
    <row r="17" spans="1:41">
      <c r="A17" s="71" t="s">
        <v>289</v>
      </c>
      <c r="B17" s="71">
        <f t="shared" si="0"/>
        <v>339</v>
      </c>
      <c r="C17" s="72">
        <f>'Monthly Data'!F19</f>
        <v>26844.54</v>
      </c>
      <c r="D17" s="72">
        <f>'Monthly Data'!E19</f>
        <v>97.7</v>
      </c>
      <c r="E17" s="72">
        <f>'Monthly Data'!AD19</f>
        <v>129.4</v>
      </c>
      <c r="F17" s="72">
        <f>'Monthly Data'!AE19</f>
        <v>104.5</v>
      </c>
      <c r="G17" s="72">
        <f>'Monthly Data'!AF19</f>
        <v>117.8</v>
      </c>
      <c r="H17" s="72">
        <f>'Monthly Data'!AG19</f>
        <v>95.3</v>
      </c>
      <c r="I17" s="68">
        <f>'Monthly Data'!AH19</f>
        <v>67.270112807966996</v>
      </c>
      <c r="J17" s="68">
        <f>'Monthly Data'!AI19</f>
        <v>58.359948147322314</v>
      </c>
      <c r="K17" s="68">
        <f>'Monthly Data'!AJ19</f>
        <v>76.756914926877641</v>
      </c>
      <c r="L17" s="80"/>
      <c r="M17" s="80"/>
      <c r="N17" s="80"/>
      <c r="O17" s="80"/>
      <c r="P17" s="80"/>
      <c r="Q17" s="69">
        <f>'Monthly Data'!D19</f>
        <v>44686</v>
      </c>
      <c r="R17" s="69"/>
      <c r="S17" s="69"/>
      <c r="T17" s="69">
        <f>'Monthly Data'!S19</f>
        <v>117.54950298210737</v>
      </c>
      <c r="U17" s="69">
        <f>'Monthly Data'!V19</f>
        <v>22217</v>
      </c>
      <c r="V17" s="69">
        <f>'Monthly Data'!W19</f>
        <v>17290</v>
      </c>
      <c r="W17" s="69">
        <f>'Monthly Data'!R19</f>
        <v>76.239946951116153</v>
      </c>
      <c r="X17" s="69">
        <f>'Monthly Data'!X19</f>
        <v>145.27980723532042</v>
      </c>
      <c r="Y17" s="69">
        <f>'Monthly Data'!Y19</f>
        <v>163.28062867685833</v>
      </c>
      <c r="Z17" s="69">
        <f>'Monthly Data'!Z19</f>
        <v>20113</v>
      </c>
      <c r="AA17" s="69">
        <f>'Monthly Data'!AA19</f>
        <v>1033078.56007</v>
      </c>
      <c r="AB17" s="69">
        <f>'Monthly Data'!AB19</f>
        <v>145.16745767772184</v>
      </c>
      <c r="AC17" s="69">
        <f>'Monthly Data'!AC19</f>
        <v>133986</v>
      </c>
      <c r="AD17" s="69">
        <f>'Monthly Data'!P19</f>
        <v>63.823156903858376</v>
      </c>
      <c r="AE17" s="69">
        <f>'Monthly Data'!Q19</f>
        <v>86.6</v>
      </c>
      <c r="AF17" s="75">
        <f>'Monthly Data'!G19</f>
        <v>3.4946000000000002</v>
      </c>
      <c r="AG17" s="75">
        <f>'Monthly Data'!I19</f>
        <v>3.4946000000000002</v>
      </c>
      <c r="AH17" s="75">
        <f>'Monthly Data'!L19</f>
        <v>316933</v>
      </c>
      <c r="AI17" s="75"/>
      <c r="AJ17" s="75">
        <f>'Monthly Data'!K19</f>
        <v>4.1126631578947368</v>
      </c>
      <c r="AK17" s="75">
        <f>'Monthly Data'!AP19</f>
        <v>37.082570068878127</v>
      </c>
      <c r="AL17" s="75">
        <f>'Monthly Data'!AQ19</f>
        <v>154.20939538351189</v>
      </c>
      <c r="AM17" s="77"/>
      <c r="AN17" s="77"/>
      <c r="AO17" s="76">
        <f>'Monthly Data'!C19</f>
        <v>50.377561256186986</v>
      </c>
    </row>
    <row r="18" spans="1:41">
      <c r="A18" s="71" t="s">
        <v>290</v>
      </c>
      <c r="B18" s="71">
        <f t="shared" si="0"/>
        <v>340</v>
      </c>
      <c r="C18" s="72">
        <f>'Monthly Data'!F20</f>
        <v>27412</v>
      </c>
      <c r="D18" s="72">
        <f>'Monthly Data'!E20</f>
        <v>96.8</v>
      </c>
      <c r="E18" s="72">
        <f>'Monthly Data'!AD20</f>
        <v>126.7</v>
      </c>
      <c r="F18" s="72">
        <f>'Monthly Data'!AE20</f>
        <v>102.9</v>
      </c>
      <c r="G18" s="72">
        <f>'Monthly Data'!AF20</f>
        <v>113.2</v>
      </c>
      <c r="H18" s="72">
        <f>'Monthly Data'!AG20</f>
        <v>95.3</v>
      </c>
      <c r="I18" s="68">
        <f>'Monthly Data'!AH20</f>
        <v>67.513586008620678</v>
      </c>
      <c r="J18" s="68">
        <f>'Monthly Data'!AI20</f>
        <v>56.872686777371989</v>
      </c>
      <c r="K18" s="68">
        <f>'Monthly Data'!AJ20</f>
        <v>78.78947932924838</v>
      </c>
      <c r="L18" s="80"/>
      <c r="M18" s="80"/>
      <c r="N18" s="80"/>
      <c r="O18" s="80"/>
      <c r="P18" s="80"/>
      <c r="Q18" s="69">
        <f>'Monthly Data'!D20</f>
        <v>44914</v>
      </c>
      <c r="R18" s="69"/>
      <c r="S18" s="69"/>
      <c r="T18" s="69">
        <f>'Monthly Data'!S20</f>
        <v>115.24264413518888</v>
      </c>
      <c r="U18" s="69">
        <f>'Monthly Data'!V20</f>
        <v>22263</v>
      </c>
      <c r="V18" s="69">
        <f>'Monthly Data'!W20</f>
        <v>17530</v>
      </c>
      <c r="W18" s="69">
        <f>'Monthly Data'!R20</f>
        <v>77.766072956229877</v>
      </c>
      <c r="X18" s="69">
        <f>'Monthly Data'!X20</f>
        <v>142.54405760613173</v>
      </c>
      <c r="Y18" s="69">
        <f>'Monthly Data'!Y20</f>
        <v>164.00018299352291</v>
      </c>
      <c r="Z18" s="69">
        <f>'Monthly Data'!Z20</f>
        <v>21045</v>
      </c>
      <c r="AA18" s="69">
        <f>'Monthly Data'!AA20</f>
        <v>1076717.7816699999</v>
      </c>
      <c r="AB18" s="69">
        <f>'Monthly Data'!AB20</f>
        <v>140.76796673333126</v>
      </c>
      <c r="AC18" s="69">
        <f>'Monthly Data'!AC20</f>
        <v>140783</v>
      </c>
      <c r="AD18" s="69">
        <f>'Monthly Data'!P20</f>
        <v>64.055007786894109</v>
      </c>
      <c r="AE18" s="69">
        <f>'Monthly Data'!Q20</f>
        <v>86.6</v>
      </c>
      <c r="AF18" s="75">
        <f>'Monthly Data'!G20</f>
        <v>3.4643000000000002</v>
      </c>
      <c r="AG18" s="75">
        <f>'Monthly Data'!I20</f>
        <v>3.4643000000000002</v>
      </c>
      <c r="AH18" s="75">
        <f>'Monthly Data'!L20</f>
        <v>321612</v>
      </c>
      <c r="AI18" s="75"/>
      <c r="AJ18" s="75">
        <f>'Monthly Data'!K20</f>
        <v>4.1882849999999996</v>
      </c>
      <c r="AK18" s="75">
        <f>'Monthly Data'!AP20</f>
        <v>34.743583297498063</v>
      </c>
      <c r="AL18" s="75">
        <f>'Monthly Data'!AQ20</f>
        <v>146.62973237678131</v>
      </c>
      <c r="AM18" s="77"/>
      <c r="AN18" s="77"/>
      <c r="AO18" s="76">
        <f>'Monthly Data'!C20</f>
        <v>50.689836341962348</v>
      </c>
    </row>
    <row r="19" spans="1:41">
      <c r="A19" s="71" t="s">
        <v>291</v>
      </c>
      <c r="B19" s="71">
        <f t="shared" si="0"/>
        <v>341</v>
      </c>
      <c r="C19" s="72">
        <f>'Monthly Data'!F21</f>
        <v>27876.09</v>
      </c>
      <c r="D19" s="72">
        <f>'Monthly Data'!E21</f>
        <v>97</v>
      </c>
      <c r="E19" s="72">
        <f>'Monthly Data'!AD21</f>
        <v>125.7</v>
      </c>
      <c r="F19" s="72">
        <f>'Monthly Data'!AE21</f>
        <v>103.8</v>
      </c>
      <c r="G19" s="72">
        <f>'Monthly Data'!AF21</f>
        <v>116.7</v>
      </c>
      <c r="H19" s="72">
        <f>'Monthly Data'!AG21</f>
        <v>95.9</v>
      </c>
      <c r="I19" s="68">
        <f>'Monthly Data'!AH21</f>
        <v>67.700016192378939</v>
      </c>
      <c r="J19" s="68">
        <f>'Monthly Data'!AI21</f>
        <v>56.385444237719668</v>
      </c>
      <c r="K19" s="68">
        <f>'Monthly Data'!AJ21</f>
        <v>79.089193017182893</v>
      </c>
      <c r="L19" s="80"/>
      <c r="M19" s="80"/>
      <c r="N19" s="80"/>
      <c r="O19" s="80"/>
      <c r="P19" s="80"/>
      <c r="Q19" s="69">
        <f>'Monthly Data'!D21</f>
        <v>44988</v>
      </c>
      <c r="R19" s="69"/>
      <c r="S19" s="69"/>
      <c r="T19" s="69">
        <f>'Monthly Data'!S21</f>
        <v>116.94771371769384</v>
      </c>
      <c r="U19" s="69">
        <f>'Monthly Data'!V21</f>
        <v>22479</v>
      </c>
      <c r="V19" s="69">
        <f>'Monthly Data'!W21</f>
        <v>17416</v>
      </c>
      <c r="W19" s="69">
        <f>'Monthly Data'!R21</f>
        <v>76.376252502133369</v>
      </c>
      <c r="X19" s="69">
        <f>'Monthly Data'!X21</f>
        <v>142.71066703090537</v>
      </c>
      <c r="Y19" s="69">
        <f>'Monthly Data'!Y21</f>
        <v>167.95344631067871</v>
      </c>
      <c r="Z19" s="69">
        <f>'Monthly Data'!Z21</f>
        <v>20685</v>
      </c>
      <c r="AA19" s="69">
        <f>'Monthly Data'!AA21</f>
        <v>1125500.72025</v>
      </c>
      <c r="AB19" s="69">
        <f>'Monthly Data'!AB21</f>
        <v>138.68639624275693</v>
      </c>
      <c r="AC19" s="69">
        <f>'Monthly Data'!AC21</f>
        <v>140995</v>
      </c>
      <c r="AD19" s="69">
        <f>'Monthly Data'!P21</f>
        <v>63.518834207319721</v>
      </c>
      <c r="AE19" s="69">
        <f>'Monthly Data'!Q21</f>
        <v>86.7</v>
      </c>
      <c r="AF19" s="75">
        <f>'Monthly Data'!G21</f>
        <v>3.5937999999999999</v>
      </c>
      <c r="AG19" s="75">
        <f>'Monthly Data'!I21</f>
        <v>3.5937999999999999</v>
      </c>
      <c r="AH19" s="75">
        <f>'Monthly Data'!L21</f>
        <v>320097</v>
      </c>
      <c r="AI19" s="75"/>
      <c r="AJ19" s="75">
        <f>'Monthly Data'!K21</f>
        <v>4.3657681818181819</v>
      </c>
      <c r="AK19" s="75">
        <f>'Monthly Data'!AP21</f>
        <v>34.378687523895316</v>
      </c>
      <c r="AL19" s="75">
        <f>'Monthly Data'!AQ21</f>
        <v>148.17070029903286</v>
      </c>
      <c r="AM19" s="77"/>
      <c r="AN19" s="77"/>
      <c r="AO19" s="76">
        <f>'Monthly Data'!C21</f>
        <v>58.828786510131998</v>
      </c>
    </row>
    <row r="20" spans="1:41">
      <c r="A20" s="71" t="s">
        <v>292</v>
      </c>
      <c r="B20" s="71">
        <f t="shared" si="0"/>
        <v>342</v>
      </c>
      <c r="C20" s="72">
        <f>'Monthly Data'!F22</f>
        <v>27670.02</v>
      </c>
      <c r="D20" s="72">
        <f>'Monthly Data'!E22</f>
        <v>97.4</v>
      </c>
      <c r="E20" s="72">
        <f>'Monthly Data'!AD22</f>
        <v>126.7</v>
      </c>
      <c r="F20" s="72">
        <f>'Monthly Data'!AE22</f>
        <v>103.7</v>
      </c>
      <c r="G20" s="72">
        <f>'Monthly Data'!AF22</f>
        <v>117.8</v>
      </c>
      <c r="H20" s="72">
        <f>'Monthly Data'!AG22</f>
        <v>94.5</v>
      </c>
      <c r="I20" s="68">
        <f>'Monthly Data'!AH22</f>
        <v>67.909518854017435</v>
      </c>
      <c r="J20" s="68">
        <f>'Monthly Data'!AI22</f>
        <v>56.712798788678768</v>
      </c>
      <c r="K20" s="68">
        <f>'Monthly Data'!AJ22</f>
        <v>79.353285477845773</v>
      </c>
      <c r="L20" s="80"/>
      <c r="M20" s="80"/>
      <c r="N20" s="80"/>
      <c r="O20" s="80"/>
      <c r="P20" s="80"/>
      <c r="Q20" s="69">
        <f>'Monthly Data'!D22</f>
        <v>45172</v>
      </c>
      <c r="R20" s="69"/>
      <c r="S20" s="69"/>
      <c r="T20" s="69">
        <f>'Monthly Data'!S22</f>
        <v>116.64681908548708</v>
      </c>
      <c r="U20" s="69">
        <f>'Monthly Data'!V22</f>
        <v>22558</v>
      </c>
      <c r="V20" s="69">
        <f>'Monthly Data'!W22</f>
        <v>17574</v>
      </c>
      <c r="W20" s="69">
        <f>'Monthly Data'!R22</f>
        <v>77.001051389672014</v>
      </c>
      <c r="X20" s="69">
        <f>'Monthly Data'!X22</f>
        <v>146.35725302172182</v>
      </c>
      <c r="Y20" s="69">
        <f>'Monthly Data'!Y22</f>
        <v>172.13318251670231</v>
      </c>
      <c r="Z20" s="69">
        <f>'Monthly Data'!Z22</f>
        <v>21413</v>
      </c>
      <c r="AA20" s="69">
        <f>'Monthly Data'!AA22</f>
        <v>1128897.3944699999</v>
      </c>
      <c r="AB20" s="69">
        <f>'Monthly Data'!AB22</f>
        <v>138.65097956197275</v>
      </c>
      <c r="AC20" s="69">
        <f>'Monthly Data'!AC22</f>
        <v>139924</v>
      </c>
      <c r="AD20" s="69">
        <f>'Monthly Data'!P22</f>
        <v>61.77681999532296</v>
      </c>
      <c r="AE20" s="69">
        <f>'Monthly Data'!Q22</f>
        <v>86.7</v>
      </c>
      <c r="AF20" s="75">
        <f>'Monthly Data'!G22</f>
        <v>3.8645999999999998</v>
      </c>
      <c r="AG20" s="75">
        <f>'Monthly Data'!I22</f>
        <v>3.8645999999999998</v>
      </c>
      <c r="AH20" s="75">
        <f>'Monthly Data'!L22</f>
        <v>323815</v>
      </c>
      <c r="AI20" s="75"/>
      <c r="AJ20" s="75">
        <f>'Monthly Data'!K22</f>
        <v>4.7687380952380956</v>
      </c>
      <c r="AK20" s="75">
        <f>'Monthly Data'!AP22</f>
        <v>34.932412404242591</v>
      </c>
      <c r="AL20" s="75">
        <f>'Monthly Data'!AQ22</f>
        <v>152.9155323715693</v>
      </c>
      <c r="AM20" s="77"/>
      <c r="AN20" s="77"/>
      <c r="AO20" s="76">
        <f>'Monthly Data'!C22</f>
        <v>62.797860867123511</v>
      </c>
    </row>
    <row r="21" spans="1:41">
      <c r="A21" s="71" t="s">
        <v>293</v>
      </c>
      <c r="B21" s="71">
        <f t="shared" si="0"/>
        <v>343</v>
      </c>
      <c r="C21" s="72">
        <f>'Monthly Data'!F23</f>
        <v>27968.080000000002</v>
      </c>
      <c r="D21" s="72">
        <f>'Monthly Data'!E23</f>
        <v>97.9</v>
      </c>
      <c r="E21" s="72">
        <f>'Monthly Data'!AD23</f>
        <v>128.6</v>
      </c>
      <c r="F21" s="72">
        <f>'Monthly Data'!AE23</f>
        <v>103.5</v>
      </c>
      <c r="G21" s="72">
        <f>'Monthly Data'!AF23</f>
        <v>115.5</v>
      </c>
      <c r="H21" s="72">
        <f>'Monthly Data'!AG23</f>
        <v>95.2</v>
      </c>
      <c r="I21" s="68">
        <f>'Monthly Data'!AH23</f>
        <v>68.290432230008378</v>
      </c>
      <c r="J21" s="68">
        <f>'Monthly Data'!AI23</f>
        <v>56.496788350920184</v>
      </c>
      <c r="K21" s="68">
        <f>'Monthly Data'!AJ23</f>
        <v>80.322895930076513</v>
      </c>
      <c r="L21" s="80"/>
      <c r="M21" s="80"/>
      <c r="N21" s="80"/>
      <c r="O21" s="80"/>
      <c r="P21" s="80"/>
      <c r="Q21" s="69">
        <f>'Monthly Data'!D23</f>
        <v>45391</v>
      </c>
      <c r="R21" s="69"/>
      <c r="S21" s="69"/>
      <c r="T21" s="69">
        <f>'Monthly Data'!S23</f>
        <v>117.95069582504971</v>
      </c>
      <c r="U21" s="69">
        <f>'Monthly Data'!V23</f>
        <v>22339</v>
      </c>
      <c r="V21" s="69">
        <f>'Monthly Data'!W23</f>
        <v>17842</v>
      </c>
      <c r="W21" s="69">
        <f>'Monthly Data'!R23</f>
        <v>77.080569671199711</v>
      </c>
      <c r="X21" s="69">
        <f>'Monthly Data'!X23</f>
        <v>149.21417810254181</v>
      </c>
      <c r="Y21" s="69">
        <f>'Monthly Data'!Y23</f>
        <v>173.23575437586777</v>
      </c>
      <c r="Z21" s="69">
        <f>'Monthly Data'!Z23</f>
        <v>21801</v>
      </c>
      <c r="AA21" s="69">
        <f>'Monthly Data'!AA23</f>
        <v>1078075.7585799999</v>
      </c>
      <c r="AB21" s="69">
        <f>'Monthly Data'!AB23</f>
        <v>142.91287678219379</v>
      </c>
      <c r="AC21" s="69">
        <f>'Monthly Data'!AC23</f>
        <v>149560</v>
      </c>
      <c r="AD21" s="69">
        <f>'Monthly Data'!P23</f>
        <v>61.935149602633651</v>
      </c>
      <c r="AE21" s="69">
        <f>'Monthly Data'!Q23</f>
        <v>86.9</v>
      </c>
      <c r="AF21" s="75">
        <f>'Monthly Data'!G23</f>
        <v>3.98</v>
      </c>
      <c r="AG21" s="75">
        <f>'Monthly Data'!I23</f>
        <v>3.98</v>
      </c>
      <c r="AH21" s="75">
        <f>'Monthly Data'!L23</f>
        <v>325127</v>
      </c>
      <c r="AI21" s="75"/>
      <c r="AJ21" s="75">
        <f>'Monthly Data'!K23</f>
        <v>4.8806863636363635</v>
      </c>
      <c r="AK21" s="75">
        <f>'Monthly Data'!AP23</f>
        <v>34.113823212602746</v>
      </c>
      <c r="AL21" s="75">
        <f>'Monthly Data'!AQ23</f>
        <v>154.31705319559086</v>
      </c>
      <c r="AM21" s="77"/>
      <c r="AN21" s="77"/>
      <c r="AO21" s="76">
        <f>'Monthly Data'!C23</f>
        <v>67.289353511482332</v>
      </c>
    </row>
    <row r="22" spans="1:41">
      <c r="A22" s="71" t="s">
        <v>294</v>
      </c>
      <c r="B22" s="71">
        <f t="shared" si="0"/>
        <v>344</v>
      </c>
      <c r="C22" s="72">
        <f>'Monthly Data'!F24</f>
        <v>27568.41</v>
      </c>
      <c r="D22" s="72">
        <f>'Monthly Data'!E24</f>
        <v>99.6</v>
      </c>
      <c r="E22" s="72">
        <f>'Monthly Data'!AD24</f>
        <v>130.19999999999999</v>
      </c>
      <c r="F22" s="72">
        <f>'Monthly Data'!AE24</f>
        <v>106.1</v>
      </c>
      <c r="G22" s="72">
        <f>'Monthly Data'!AF24</f>
        <v>121.3</v>
      </c>
      <c r="H22" s="72">
        <f>'Monthly Data'!AG24</f>
        <v>95.9</v>
      </c>
      <c r="I22" s="68">
        <f>'Monthly Data'!AH24</f>
        <v>67.727481832960422</v>
      </c>
      <c r="J22" s="68">
        <f>'Monthly Data'!AI24</f>
        <v>57.071649352488187</v>
      </c>
      <c r="K22" s="68">
        <f>'Monthly Data'!AJ24</f>
        <v>78.522062661976861</v>
      </c>
      <c r="L22" s="80"/>
      <c r="M22" s="80"/>
      <c r="N22" s="80"/>
      <c r="O22" s="80"/>
      <c r="P22" s="80"/>
      <c r="Q22" s="69">
        <f>'Monthly Data'!D24</f>
        <v>45332</v>
      </c>
      <c r="R22" s="69"/>
      <c r="S22" s="69"/>
      <c r="T22" s="69">
        <f>'Monthly Data'!S24</f>
        <v>117.34890656063619</v>
      </c>
      <c r="U22" s="69">
        <f>'Monthly Data'!V24</f>
        <v>22156</v>
      </c>
      <c r="V22" s="69">
        <f>'Monthly Data'!W24</f>
        <v>18067</v>
      </c>
      <c r="W22" s="69">
        <f>'Monthly Data'!R24</f>
        <v>77.645944335736132</v>
      </c>
      <c r="X22" s="69">
        <f>'Monthly Data'!X24</f>
        <v>152.52451742971522</v>
      </c>
      <c r="Y22" s="69">
        <f>'Monthly Data'!Y24</f>
        <v>176.05208013473833</v>
      </c>
      <c r="Z22" s="69">
        <f>'Monthly Data'!Z24</f>
        <v>21555</v>
      </c>
      <c r="AA22" s="69">
        <f>'Monthly Data'!AA24</f>
        <v>908400.19593000005</v>
      </c>
      <c r="AB22" s="69">
        <f>'Monthly Data'!AB24</f>
        <v>146.78869023265156</v>
      </c>
      <c r="AC22" s="69">
        <f>'Monthly Data'!AC24</f>
        <v>138250</v>
      </c>
      <c r="AD22" s="69">
        <f>'Monthly Data'!P24</f>
        <v>61.55643890607741</v>
      </c>
      <c r="AE22" s="69">
        <f>'Monthly Data'!Q24</f>
        <v>87</v>
      </c>
      <c r="AF22" s="75">
        <f>'Monthly Data'!G24</f>
        <v>4.0852000000000004</v>
      </c>
      <c r="AG22" s="75">
        <f>'Monthly Data'!I24</f>
        <v>4.0852000000000004</v>
      </c>
      <c r="AH22" s="75">
        <f>'Monthly Data'!L24</f>
        <v>329033</v>
      </c>
      <c r="AI22" s="75"/>
      <c r="AJ22" s="75">
        <f>'Monthly Data'!K24</f>
        <v>5.0625045454545452</v>
      </c>
      <c r="AK22" s="75">
        <f>'Monthly Data'!AP24</f>
        <v>33.423562402677149</v>
      </c>
      <c r="AL22" s="75">
        <f>'Monthly Data'!AQ24</f>
        <v>153.32182749180774</v>
      </c>
      <c r="AM22" s="77"/>
      <c r="AN22" s="77"/>
      <c r="AO22" s="76">
        <f>'Monthly Data'!C24</f>
        <v>50.51496749327908</v>
      </c>
    </row>
    <row r="23" spans="1:41">
      <c r="A23" s="71" t="s">
        <v>295</v>
      </c>
      <c r="B23" s="71">
        <f t="shared" si="0"/>
        <v>345</v>
      </c>
      <c r="C23" s="72">
        <f>'Monthly Data'!F25</f>
        <v>27461.22</v>
      </c>
      <c r="D23" s="72">
        <f>'Monthly Data'!E25</f>
        <v>98.1</v>
      </c>
      <c r="E23" s="72">
        <f>'Monthly Data'!AD25</f>
        <v>130.30000000000001</v>
      </c>
      <c r="F23" s="72">
        <f>'Monthly Data'!AE25</f>
        <v>102.7</v>
      </c>
      <c r="G23" s="72">
        <f>'Monthly Data'!AF25</f>
        <v>115.7</v>
      </c>
      <c r="H23" s="72">
        <f>'Monthly Data'!AG25</f>
        <v>93.8</v>
      </c>
      <c r="I23" s="68">
        <f>'Monthly Data'!AH25</f>
        <v>67.975652757683193</v>
      </c>
      <c r="J23" s="68">
        <f>'Monthly Data'!AI25</f>
        <v>56.741607386842212</v>
      </c>
      <c r="K23" s="68">
        <f>'Monthly Data'!AJ25</f>
        <v>80.133487210700011</v>
      </c>
      <c r="L23" s="80"/>
      <c r="M23" s="80"/>
      <c r="N23" s="80"/>
      <c r="O23" s="80"/>
      <c r="P23" s="80"/>
      <c r="Q23" s="69">
        <f>'Monthly Data'!D25</f>
        <v>45223</v>
      </c>
      <c r="R23" s="69"/>
      <c r="S23" s="69"/>
      <c r="T23" s="69">
        <f>'Monthly Data'!S25</f>
        <v>115.94473161033798</v>
      </c>
      <c r="U23" s="69">
        <f>'Monthly Data'!V25</f>
        <v>22068</v>
      </c>
      <c r="V23" s="69">
        <f>'Monthly Data'!W25</f>
        <v>18033</v>
      </c>
      <c r="W23" s="69">
        <f>'Monthly Data'!R25</f>
        <v>78.844517545010291</v>
      </c>
      <c r="X23" s="69">
        <f>'Monthly Data'!X25</f>
        <v>154.52159070725588</v>
      </c>
      <c r="Y23" s="69">
        <f>'Monthly Data'!Y25</f>
        <v>179.14202223660223</v>
      </c>
      <c r="Z23" s="69">
        <f>'Monthly Data'!Z25</f>
        <v>21780</v>
      </c>
      <c r="AA23" s="69">
        <f>'Monthly Data'!AA25</f>
        <v>1143861.8544699999</v>
      </c>
      <c r="AB23" s="69">
        <f>'Monthly Data'!AB25</f>
        <v>148.72135488121251</v>
      </c>
      <c r="AC23" s="69">
        <f>'Monthly Data'!AC25</f>
        <v>136196</v>
      </c>
      <c r="AD23" s="69">
        <f>'Monthly Data'!P25</f>
        <v>63.477491885524707</v>
      </c>
      <c r="AE23" s="69">
        <f>'Monthly Data'!Q25</f>
        <v>87</v>
      </c>
      <c r="AF23" s="75">
        <f>'Monthly Data'!G25</f>
        <v>4.1711999999999998</v>
      </c>
      <c r="AG23" s="75">
        <f>'Monthly Data'!I25</f>
        <v>4.1711999999999998</v>
      </c>
      <c r="AH23" s="75">
        <f>'Monthly Data'!L25</f>
        <v>331397</v>
      </c>
      <c r="AI23" s="75"/>
      <c r="AJ23" s="75">
        <f>'Monthly Data'!K25</f>
        <v>4.704019047619048</v>
      </c>
      <c r="AK23" s="75">
        <f>'Monthly Data'!AP25</f>
        <v>31.285364815995305</v>
      </c>
      <c r="AL23" s="75">
        <f>'Monthly Data'!AQ25</f>
        <v>150.51949493844569</v>
      </c>
      <c r="AM23" s="77"/>
      <c r="AN23" s="77"/>
      <c r="AO23" s="76">
        <f>'Monthly Data'!C25</f>
        <v>58.185833206938412</v>
      </c>
    </row>
    <row r="24" spans="1:41">
      <c r="A24" s="71" t="s">
        <v>296</v>
      </c>
      <c r="B24" s="71">
        <f t="shared" si="0"/>
        <v>346</v>
      </c>
      <c r="C24" s="72">
        <f>'Monthly Data'!F26</f>
        <v>28729.54</v>
      </c>
      <c r="D24" s="72">
        <f>'Monthly Data'!E26</f>
        <v>100.1</v>
      </c>
      <c r="E24" s="72">
        <f>'Monthly Data'!AD26</f>
        <v>131.80000000000001</v>
      </c>
      <c r="F24" s="72">
        <f>'Monthly Data'!AE26</f>
        <v>105.7</v>
      </c>
      <c r="G24" s="72">
        <f>'Monthly Data'!AF26</f>
        <v>121.5</v>
      </c>
      <c r="H24" s="72">
        <f>'Monthly Data'!AG26</f>
        <v>94.7</v>
      </c>
      <c r="I24" s="68">
        <f>'Monthly Data'!AH26</f>
        <v>68.491790465005124</v>
      </c>
      <c r="J24" s="68">
        <f>'Monthly Data'!AI26</f>
        <v>58.198345293402845</v>
      </c>
      <c r="K24" s="68">
        <f>'Monthly Data'!AJ26</f>
        <v>79.309893088051041</v>
      </c>
      <c r="L24" s="80"/>
      <c r="M24" s="80"/>
      <c r="N24" s="80"/>
      <c r="O24" s="80"/>
      <c r="P24" s="80"/>
      <c r="Q24" s="69">
        <f>'Monthly Data'!D26</f>
        <v>45556</v>
      </c>
      <c r="R24" s="69"/>
      <c r="S24" s="69"/>
      <c r="T24" s="69">
        <f>'Monthly Data'!S26</f>
        <v>116.74711729622268</v>
      </c>
      <c r="U24" s="69">
        <f>'Monthly Data'!V26</f>
        <v>22264</v>
      </c>
      <c r="V24" s="69">
        <f>'Monthly Data'!W26</f>
        <v>18031</v>
      </c>
      <c r="W24" s="69">
        <f>'Monthly Data'!R26</f>
        <v>77.789731497930106</v>
      </c>
      <c r="X24" s="69">
        <f>'Monthly Data'!X26</f>
        <v>155.73784183053493</v>
      </c>
      <c r="Y24" s="69">
        <f>'Monthly Data'!Y26</f>
        <v>180.39919912440189</v>
      </c>
      <c r="Z24" s="69">
        <f>'Monthly Data'!Z26</f>
        <v>21959</v>
      </c>
      <c r="AA24" s="69">
        <f>'Monthly Data'!AA26</f>
        <v>1159904.0942599999</v>
      </c>
      <c r="AB24" s="69">
        <f>'Monthly Data'!AB26</f>
        <v>149.30247234456741</v>
      </c>
      <c r="AC24" s="69">
        <f>'Monthly Data'!AC26</f>
        <v>134663</v>
      </c>
      <c r="AD24" s="69">
        <f>'Monthly Data'!P26</f>
        <v>65.105908002859962</v>
      </c>
      <c r="AE24" s="69">
        <f>'Monthly Data'!Q26</f>
        <v>87.1</v>
      </c>
      <c r="AF24" s="75">
        <f>'Monthly Data'!G26</f>
        <v>3.9432</v>
      </c>
      <c r="AG24" s="75">
        <f>'Monthly Data'!I26</f>
        <v>3.9432</v>
      </c>
      <c r="AH24" s="75">
        <f>'Monthly Data'!L26</f>
        <v>333788</v>
      </c>
      <c r="AI24" s="75"/>
      <c r="AJ24" s="75">
        <f>'Monthly Data'!K26</f>
        <v>4.4928999999999997</v>
      </c>
      <c r="AK24" s="75">
        <f>'Monthly Data'!AP26</f>
        <v>27.517709848160859</v>
      </c>
      <c r="AL24" s="75">
        <f>'Monthly Data'!AQ26</f>
        <v>151.40963769565707</v>
      </c>
      <c r="AM24" s="77"/>
      <c r="AN24" s="77"/>
      <c r="AO24" s="76">
        <f>'Monthly Data'!C26</f>
        <v>76.838559594271686</v>
      </c>
    </row>
    <row r="25" spans="1:41">
      <c r="A25" s="71" t="s">
        <v>297</v>
      </c>
      <c r="B25" s="71">
        <f t="shared" si="0"/>
        <v>347</v>
      </c>
      <c r="C25" s="72">
        <f>'Monthly Data'!F27</f>
        <v>29720.69</v>
      </c>
      <c r="D25" s="72">
        <f>'Monthly Data'!E27</f>
        <v>101</v>
      </c>
      <c r="E25" s="72">
        <f>'Monthly Data'!AD27</f>
        <v>132.19999999999999</v>
      </c>
      <c r="F25" s="72">
        <f>'Monthly Data'!AE27</f>
        <v>106.9</v>
      </c>
      <c r="G25" s="72">
        <f>'Monthly Data'!AF27</f>
        <v>121.9</v>
      </c>
      <c r="H25" s="72">
        <f>'Monthly Data'!AG27</f>
        <v>97.4</v>
      </c>
      <c r="I25" s="68">
        <f>'Monthly Data'!AH27</f>
        <v>68.933255366441003</v>
      </c>
      <c r="J25" s="68">
        <f>'Monthly Data'!AI27</f>
        <v>58.598855942748109</v>
      </c>
      <c r="K25" s="68">
        <f>'Monthly Data'!AJ27</f>
        <v>79.177975851503476</v>
      </c>
      <c r="L25" s="80"/>
      <c r="M25" s="80"/>
      <c r="N25" s="80"/>
      <c r="O25" s="80"/>
      <c r="P25" s="80"/>
      <c r="Q25" s="69">
        <f>'Monthly Data'!D27</f>
        <v>45773</v>
      </c>
      <c r="R25" s="69"/>
      <c r="S25" s="69"/>
      <c r="T25" s="69">
        <f>'Monthly Data'!S27</f>
        <v>117.85039761431413</v>
      </c>
      <c r="U25" s="69">
        <f>'Monthly Data'!V27</f>
        <v>22511</v>
      </c>
      <c r="V25" s="69">
        <f>'Monthly Data'!W27</f>
        <v>17979</v>
      </c>
      <c r="W25" s="69">
        <f>'Monthly Data'!R27</f>
        <v>77.992999685730155</v>
      </c>
      <c r="X25" s="69">
        <f>'Monthly Data'!X27</f>
        <v>157.82188491196166</v>
      </c>
      <c r="Y25" s="69">
        <f>'Monthly Data'!Y27</f>
        <v>184.42584126188265</v>
      </c>
      <c r="Z25" s="69">
        <f>'Monthly Data'!Z27</f>
        <v>21958</v>
      </c>
      <c r="AA25" s="69">
        <f>'Monthly Data'!AA27</f>
        <v>1209171.6107600001</v>
      </c>
      <c r="AB25" s="69">
        <f>'Monthly Data'!AB27</f>
        <v>149.08412571887018</v>
      </c>
      <c r="AC25" s="69">
        <f>'Monthly Data'!AC27</f>
        <v>136209</v>
      </c>
      <c r="AD25" s="69">
        <f>'Monthly Data'!P27</f>
        <v>64.766056441652793</v>
      </c>
      <c r="AE25" s="69">
        <f>'Monthly Data'!Q27</f>
        <v>87.2</v>
      </c>
      <c r="AF25" s="75">
        <f>'Monthly Data'!G27</f>
        <v>4.3624999999999998</v>
      </c>
      <c r="AG25" s="75">
        <f>'Monthly Data'!I27</f>
        <v>4.3624999999999998</v>
      </c>
      <c r="AH25" s="75">
        <f>'Monthly Data'!L27</f>
        <v>332202</v>
      </c>
      <c r="AI25" s="75"/>
      <c r="AJ25" s="75">
        <f>'Monthly Data'!K27</f>
        <v>4.5656249999999998</v>
      </c>
      <c r="AK25" s="75">
        <f>'Monthly Data'!AP27</f>
        <v>26.72583330576774</v>
      </c>
      <c r="AL25" s="75">
        <f>'Monthly Data'!AQ27</f>
        <v>152.05889398555021</v>
      </c>
      <c r="AM25" s="77"/>
      <c r="AN25" s="77"/>
      <c r="AO25" s="76">
        <f>'Monthly Data'!C27</f>
        <v>58.713929473435968</v>
      </c>
    </row>
    <row r="26" spans="1:41">
      <c r="A26" s="71" t="s">
        <v>298</v>
      </c>
      <c r="B26" s="71">
        <f t="shared" si="0"/>
        <v>348</v>
      </c>
      <c r="C26" s="72">
        <f>'Monthly Data'!F28</f>
        <v>31170.76</v>
      </c>
      <c r="D26" s="72">
        <f>'Monthly Data'!E28</f>
        <v>102.1</v>
      </c>
      <c r="E26" s="72">
        <f>'Monthly Data'!AD28</f>
        <v>135</v>
      </c>
      <c r="F26" s="72">
        <f>'Monthly Data'!AE28</f>
        <v>107.4</v>
      </c>
      <c r="G26" s="72">
        <f>'Monthly Data'!AF28</f>
        <v>122.9</v>
      </c>
      <c r="H26" s="72">
        <f>'Monthly Data'!AG28</f>
        <v>97.4</v>
      </c>
      <c r="I26" s="68">
        <f>'Monthly Data'!AH28</f>
        <v>68.153144322719783</v>
      </c>
      <c r="J26" s="68">
        <f>'Monthly Data'!AI28</f>
        <v>57.906613958378806</v>
      </c>
      <c r="K26" s="68">
        <f>'Monthly Data'!AJ28</f>
        <v>78.595880673002711</v>
      </c>
      <c r="L26" s="80"/>
      <c r="M26" s="80"/>
      <c r="N26" s="80"/>
      <c r="O26" s="80"/>
      <c r="P26" s="80"/>
      <c r="Q26" s="69">
        <f>'Monthly Data'!D28</f>
        <v>45782</v>
      </c>
      <c r="R26" s="69"/>
      <c r="S26" s="69"/>
      <c r="T26" s="69">
        <f>'Monthly Data'!S28</f>
        <v>117.75009940357856</v>
      </c>
      <c r="U26" s="69">
        <f>'Monthly Data'!V28</f>
        <v>22636</v>
      </c>
      <c r="V26" s="69">
        <f>'Monthly Data'!W28</f>
        <v>17872</v>
      </c>
      <c r="W26" s="69">
        <f>'Monthly Data'!R28</f>
        <v>77.80516799106671</v>
      </c>
      <c r="X26" s="69">
        <f>'Monthly Data'!X28</f>
        <v>160.07031708955452</v>
      </c>
      <c r="Y26" s="69">
        <f>'Monthly Data'!Y28</f>
        <v>188.53867301065935</v>
      </c>
      <c r="Z26" s="69">
        <f>'Monthly Data'!Z28</f>
        <v>21394</v>
      </c>
      <c r="AA26" s="69">
        <f>'Monthly Data'!AA28</f>
        <v>1208238.6836300001</v>
      </c>
      <c r="AB26" s="69">
        <f>'Monthly Data'!AB28</f>
        <v>149.70754537804774</v>
      </c>
      <c r="AC26" s="69">
        <f>'Monthly Data'!AC28</f>
        <v>133407</v>
      </c>
      <c r="AD26" s="69">
        <f>'Monthly Data'!P28</f>
        <v>63.70979448989123</v>
      </c>
      <c r="AE26" s="69">
        <f>'Monthly Data'!Q28</f>
        <v>87.3</v>
      </c>
      <c r="AF26" s="75">
        <f>'Monthly Data'!G28</f>
        <v>4.09375</v>
      </c>
      <c r="AG26" s="75">
        <f>'Monthly Data'!I28</f>
        <v>4.09375</v>
      </c>
      <c r="AH26" s="75">
        <f>'Monthly Data'!L28</f>
        <v>338858</v>
      </c>
      <c r="AI26" s="75"/>
      <c r="AJ26" s="75">
        <f>'Monthly Data'!K28</f>
        <v>4.5982142857142856</v>
      </c>
      <c r="AK26" s="75">
        <f>'Monthly Data'!AP28</f>
        <v>29.36939549455148</v>
      </c>
      <c r="AL26" s="75">
        <f>'Monthly Data'!AQ28</f>
        <v>153.07416497611015</v>
      </c>
      <c r="AM26" s="77"/>
      <c r="AN26" s="77"/>
      <c r="AO26" s="76">
        <f>'Monthly Data'!C28</f>
        <v>72.776929337467649</v>
      </c>
    </row>
    <row r="27" spans="1:41">
      <c r="A27" s="71" t="s">
        <v>299</v>
      </c>
      <c r="B27" s="71">
        <f t="shared" si="0"/>
        <v>349</v>
      </c>
      <c r="C27" s="72">
        <f>'Monthly Data'!F29</f>
        <v>32005.119999999999</v>
      </c>
      <c r="D27" s="72">
        <f>'Monthly Data'!E29</f>
        <v>101.3</v>
      </c>
      <c r="E27" s="72">
        <f>'Monthly Data'!AD29</f>
        <v>134.4</v>
      </c>
      <c r="F27" s="72">
        <f>'Monthly Data'!AE29</f>
        <v>105.7</v>
      </c>
      <c r="G27" s="72">
        <f>'Monthly Data'!AF29</f>
        <v>117.2</v>
      </c>
      <c r="H27" s="72">
        <f>'Monthly Data'!AG29</f>
        <v>97.9</v>
      </c>
      <c r="I27" s="68">
        <f>'Monthly Data'!AH29</f>
        <v>69.171152499260785</v>
      </c>
      <c r="J27" s="68">
        <f>'Monthly Data'!AI29</f>
        <v>57.093218151174582</v>
      </c>
      <c r="K27" s="68">
        <f>'Monthly Data'!AJ29</f>
        <v>81.501227262681994</v>
      </c>
      <c r="L27" s="80"/>
      <c r="M27" s="80"/>
      <c r="N27" s="80"/>
      <c r="O27" s="80"/>
      <c r="P27" s="80"/>
      <c r="Q27" s="69">
        <f>'Monthly Data'!D29</f>
        <v>46093</v>
      </c>
      <c r="R27" s="69"/>
      <c r="S27" s="69"/>
      <c r="T27" s="69">
        <f>'Monthly Data'!S29</f>
        <v>115.44324055666006</v>
      </c>
      <c r="U27" s="69">
        <f>'Monthly Data'!V29</f>
        <v>22776</v>
      </c>
      <c r="V27" s="69">
        <f>'Monthly Data'!W29</f>
        <v>18265</v>
      </c>
      <c r="W27" s="69">
        <f>'Monthly Data'!R29</f>
        <v>80.051509104634221</v>
      </c>
      <c r="X27" s="69">
        <f>'Monthly Data'!X29</f>
        <v>161.57131913391498</v>
      </c>
      <c r="Y27" s="69">
        <f>'Monthly Data'!Y29</f>
        <v>192.23555373391849</v>
      </c>
      <c r="Z27" s="69">
        <f>'Monthly Data'!Z29</f>
        <v>22121</v>
      </c>
      <c r="AA27" s="69">
        <f>'Monthly Data'!AA29</f>
        <v>1139992.77752</v>
      </c>
      <c r="AB27" s="69">
        <f>'Monthly Data'!AB29</f>
        <v>148.34516992669899</v>
      </c>
      <c r="AC27" s="69">
        <f>'Monthly Data'!AC29</f>
        <v>133658</v>
      </c>
      <c r="AD27" s="69">
        <f>'Monthly Data'!P29</f>
        <v>63.623924228916295</v>
      </c>
      <c r="AE27" s="69">
        <f>'Monthly Data'!Q29</f>
        <v>87.5</v>
      </c>
      <c r="AF27" s="75">
        <f>'Monthly Data'!G29</f>
        <v>4.1792800000000003</v>
      </c>
      <c r="AG27" s="75">
        <f>'Monthly Data'!I29</f>
        <v>4.1792800000000003</v>
      </c>
      <c r="AH27" s="75">
        <f>'Monthly Data'!L29</f>
        <v>343883</v>
      </c>
      <c r="AI27" s="75"/>
      <c r="AJ27" s="75">
        <f>'Monthly Data'!K29</f>
        <v>4.6632815000000001</v>
      </c>
      <c r="AK27" s="75">
        <f>'Monthly Data'!AP29</f>
        <v>34.048740888070604</v>
      </c>
      <c r="AL27" s="75">
        <f>'Monthly Data'!AQ29</f>
        <v>148.43739398691079</v>
      </c>
      <c r="AM27" s="77"/>
      <c r="AN27" s="77"/>
      <c r="AO27" s="76">
        <f>'Monthly Data'!C29</f>
        <v>68.549716485490222</v>
      </c>
    </row>
    <row r="28" spans="1:41">
      <c r="A28" s="71" t="s">
        <v>300</v>
      </c>
      <c r="B28" s="71">
        <f t="shared" si="0"/>
        <v>350</v>
      </c>
      <c r="C28" s="72">
        <f>'Monthly Data'!F30</f>
        <v>31955.54</v>
      </c>
      <c r="D28" s="72">
        <f>'Monthly Data'!E30</f>
        <v>105</v>
      </c>
      <c r="E28" s="72">
        <f>'Monthly Data'!AD30</f>
        <v>139.1</v>
      </c>
      <c r="F28" s="72">
        <f>'Monthly Data'!AE30</f>
        <v>113</v>
      </c>
      <c r="G28" s="72">
        <f>'Monthly Data'!AF30</f>
        <v>125.7</v>
      </c>
      <c r="H28" s="72">
        <f>'Monthly Data'!AG30</f>
        <v>104.2</v>
      </c>
      <c r="I28" s="68">
        <f>'Monthly Data'!AH30</f>
        <v>71.302810928560575</v>
      </c>
      <c r="J28" s="68">
        <f>'Monthly Data'!AI30</f>
        <v>58.754927393625429</v>
      </c>
      <c r="K28" s="68">
        <f>'Monthly Data'!AJ30</f>
        <v>84.085614733835783</v>
      </c>
      <c r="L28" s="80"/>
      <c r="M28" s="80"/>
      <c r="N28" s="80"/>
      <c r="O28" s="80"/>
      <c r="P28" s="80"/>
      <c r="Q28" s="69">
        <f>'Monthly Data'!D30</f>
        <v>46126</v>
      </c>
      <c r="R28" s="69"/>
      <c r="S28" s="69"/>
      <c r="T28" s="69">
        <f>'Monthly Data'!S30</f>
        <v>116.6468190854871</v>
      </c>
      <c r="U28" s="69">
        <f>'Monthly Data'!V30</f>
        <v>22734</v>
      </c>
      <c r="V28" s="69">
        <f>'Monthly Data'!W30</f>
        <v>18287</v>
      </c>
      <c r="W28" s="69">
        <f>'Monthly Data'!R30</f>
        <v>79.311082931362179</v>
      </c>
      <c r="X28" s="69">
        <f>'Monthly Data'!X30</f>
        <v>163.2189116209415</v>
      </c>
      <c r="Y28" s="69">
        <f>'Monthly Data'!Y30</f>
        <v>193.53682509222301</v>
      </c>
      <c r="Z28" s="69">
        <f>'Monthly Data'!Z30</f>
        <v>22745</v>
      </c>
      <c r="AA28" s="69">
        <f>'Monthly Data'!AA30</f>
        <v>1238295.5198599999</v>
      </c>
      <c r="AB28" s="69">
        <f>'Monthly Data'!AB30</f>
        <v>149.54734993794958</v>
      </c>
      <c r="AC28" s="69">
        <f>'Monthly Data'!AC30</f>
        <v>144598</v>
      </c>
      <c r="AD28" s="69">
        <f>'Monthly Data'!P30</f>
        <v>62.608576445688406</v>
      </c>
      <c r="AE28" s="69">
        <f>'Monthly Data'!Q30</f>
        <v>87.6</v>
      </c>
      <c r="AF28" s="75">
        <f>'Monthly Data'!G30</f>
        <v>4.2542600000000004</v>
      </c>
      <c r="AG28" s="75">
        <f>'Monthly Data'!I30</f>
        <v>4.2542600000000004</v>
      </c>
      <c r="AH28" s="75">
        <f>'Monthly Data'!L30</f>
        <v>347163</v>
      </c>
      <c r="AI28" s="75"/>
      <c r="AJ28" s="75">
        <f>'Monthly Data'!K30</f>
        <v>4.7805061904761903</v>
      </c>
      <c r="AK28" s="75">
        <f>'Monthly Data'!AP30</f>
        <v>35.326017051050954</v>
      </c>
      <c r="AL28" s="75">
        <f>'Monthly Data'!AQ30</f>
        <v>150.21331395187534</v>
      </c>
      <c r="AM28" s="77"/>
      <c r="AN28" s="77"/>
      <c r="AO28" s="76">
        <f>'Monthly Data'!C30</f>
        <v>77.478591761854176</v>
      </c>
    </row>
    <row r="29" spans="1:41">
      <c r="A29" s="71" t="s">
        <v>301</v>
      </c>
      <c r="B29" s="71">
        <f t="shared" si="0"/>
        <v>351</v>
      </c>
      <c r="C29" s="72">
        <f>'Monthly Data'!F31</f>
        <v>33226.199999999997</v>
      </c>
      <c r="D29" s="72">
        <f>'Monthly Data'!E31</f>
        <v>103.2</v>
      </c>
      <c r="E29" s="72">
        <f>'Monthly Data'!AD31</f>
        <v>136.9</v>
      </c>
      <c r="F29" s="72">
        <f>'Monthly Data'!AE31</f>
        <v>107.7</v>
      </c>
      <c r="G29" s="72">
        <f>'Monthly Data'!AF31</f>
        <v>123.6</v>
      </c>
      <c r="H29" s="72">
        <f>'Monthly Data'!AG31</f>
        <v>97.1</v>
      </c>
      <c r="I29" s="68">
        <f>'Monthly Data'!AH31</f>
        <v>68.749376718276608</v>
      </c>
      <c r="J29" s="68">
        <f>'Monthly Data'!AI31</f>
        <v>58.062734302037079</v>
      </c>
      <c r="K29" s="68">
        <f>'Monthly Data'!AJ31</f>
        <v>79.974060192331393</v>
      </c>
      <c r="L29" s="80"/>
      <c r="M29" s="80"/>
      <c r="N29" s="80"/>
      <c r="O29" s="80"/>
      <c r="P29" s="80"/>
      <c r="Q29" s="69">
        <f>'Monthly Data'!D31</f>
        <v>46224</v>
      </c>
      <c r="R29" s="69"/>
      <c r="S29" s="69"/>
      <c r="T29" s="69">
        <f>'Monthly Data'!S31</f>
        <v>116.34592445328033</v>
      </c>
      <c r="U29" s="69">
        <f>'Monthly Data'!V31</f>
        <v>22748</v>
      </c>
      <c r="V29" s="69">
        <f>'Monthly Data'!W31</f>
        <v>18286</v>
      </c>
      <c r="W29" s="69">
        <f>'Monthly Data'!R31</f>
        <v>79.945087756789007</v>
      </c>
      <c r="X29" s="69">
        <f>'Monthly Data'!X31</f>
        <v>158.82015195806144</v>
      </c>
      <c r="Y29" s="69">
        <f>'Monthly Data'!Y31</f>
        <v>193.26985541127104</v>
      </c>
      <c r="Z29" s="69">
        <f>'Monthly Data'!Z31</f>
        <v>22547</v>
      </c>
      <c r="AA29" s="69">
        <f>'Monthly Data'!AA31</f>
        <v>1225351.3725099999</v>
      </c>
      <c r="AB29" s="69">
        <f>'Monthly Data'!AB31</f>
        <v>147.78115649097339</v>
      </c>
      <c r="AC29" s="69">
        <f>'Monthly Data'!AC31</f>
        <v>141278</v>
      </c>
      <c r="AD29" s="69">
        <f>'Monthly Data'!P31</f>
        <v>61.791035469201951</v>
      </c>
      <c r="AE29" s="69">
        <f>'Monthly Data'!Q31</f>
        <v>88.8</v>
      </c>
      <c r="AF29" s="75">
        <f>'Monthly Data'!G31</f>
        <v>4.4203099999999997</v>
      </c>
      <c r="AG29" s="75">
        <f>'Monthly Data'!I31</f>
        <v>4.4203099999999997</v>
      </c>
      <c r="AH29" s="75">
        <f>'Monthly Data'!L31</f>
        <v>350921</v>
      </c>
      <c r="AI29" s="75"/>
      <c r="AJ29" s="75">
        <f>'Monthly Data'!K31</f>
        <v>4.7085945000000002</v>
      </c>
      <c r="AK29" s="75">
        <f>'Monthly Data'!AP31</f>
        <v>37.368994294983054</v>
      </c>
      <c r="AL29" s="75">
        <f>'Monthly Data'!AQ31</f>
        <v>143.39657563435424</v>
      </c>
      <c r="AM29" s="77"/>
      <c r="AN29" s="77"/>
      <c r="AO29" s="76">
        <f>'Monthly Data'!C31</f>
        <v>92.737199588301408</v>
      </c>
    </row>
    <row r="30" spans="1:41">
      <c r="A30" s="71" t="s">
        <v>302</v>
      </c>
      <c r="B30" s="71">
        <f t="shared" si="0"/>
        <v>352</v>
      </c>
      <c r="C30" s="72">
        <f>'Monthly Data'!F32</f>
        <v>33989.33</v>
      </c>
      <c r="D30" s="72">
        <f>'Monthly Data'!E32</f>
        <v>103.1</v>
      </c>
      <c r="E30" s="72">
        <f>'Monthly Data'!AD32</f>
        <v>137.30000000000001</v>
      </c>
      <c r="F30" s="72">
        <f>'Monthly Data'!AE32</f>
        <v>107.1</v>
      </c>
      <c r="G30" s="72">
        <f>'Monthly Data'!AF32</f>
        <v>122.9</v>
      </c>
      <c r="H30" s="72">
        <f>'Monthly Data'!AG32</f>
        <v>96.2</v>
      </c>
      <c r="I30" s="68">
        <f>'Monthly Data'!AH32</f>
        <v>69.490076947311636</v>
      </c>
      <c r="J30" s="68">
        <f>'Monthly Data'!AI32</f>
        <v>59.031316881101233</v>
      </c>
      <c r="K30" s="68">
        <f>'Monthly Data'!AJ32</f>
        <v>80.23871665417208</v>
      </c>
      <c r="L30" s="80"/>
      <c r="M30" s="80"/>
      <c r="N30" s="80"/>
      <c r="O30" s="80"/>
      <c r="P30" s="80"/>
      <c r="Q30" s="69">
        <f>'Monthly Data'!D32</f>
        <v>46443</v>
      </c>
      <c r="R30" s="69"/>
      <c r="S30" s="69"/>
      <c r="T30" s="69">
        <f>'Monthly Data'!S32</f>
        <v>114.84145129224653</v>
      </c>
      <c r="U30" s="69">
        <f>'Monthly Data'!V32</f>
        <v>22894</v>
      </c>
      <c r="V30" s="69">
        <f>'Monthly Data'!W32</f>
        <v>18351</v>
      </c>
      <c r="W30" s="69">
        <f>'Monthly Data'!R32</f>
        <v>81.079305037218745</v>
      </c>
      <c r="X30" s="69">
        <f>'Monthly Data'!X32</f>
        <v>159.19028621501818</v>
      </c>
      <c r="Y30" s="69">
        <f>'Monthly Data'!Y32</f>
        <v>194.53289000010091</v>
      </c>
      <c r="Z30" s="69">
        <f>'Monthly Data'!Z32</f>
        <v>22542</v>
      </c>
      <c r="AA30" s="69">
        <f>'Monthly Data'!AA32</f>
        <v>1240153.03633</v>
      </c>
      <c r="AB30" s="69">
        <f>'Monthly Data'!AB32</f>
        <v>147.00260994501167</v>
      </c>
      <c r="AC30" s="69">
        <f>'Monthly Data'!AC32</f>
        <v>139499</v>
      </c>
      <c r="AD30" s="69">
        <f>'Monthly Data'!P32</f>
        <v>59.961815643078928</v>
      </c>
      <c r="AE30" s="69">
        <f>'Monthly Data'!Q32</f>
        <v>89</v>
      </c>
      <c r="AF30" s="75">
        <f>'Monthly Data'!G32</f>
        <v>4.6749999999999998</v>
      </c>
      <c r="AG30" s="75">
        <f>'Monthly Data'!I32</f>
        <v>4.6749999999999998</v>
      </c>
      <c r="AH30" s="75">
        <f>'Monthly Data'!L32</f>
        <v>355454</v>
      </c>
      <c r="AI30" s="75"/>
      <c r="AJ30" s="75">
        <f>'Monthly Data'!K32</f>
        <v>5.0203135000000003</v>
      </c>
      <c r="AK30" s="75">
        <f>'Monthly Data'!AP32</f>
        <v>39.990921977817983</v>
      </c>
      <c r="AL30" s="75">
        <f>'Monthly Data'!AQ32</f>
        <v>141.04641330896817</v>
      </c>
      <c r="AM30" s="77"/>
      <c r="AN30" s="77"/>
      <c r="AO30" s="76">
        <f>'Monthly Data'!C32</f>
        <v>82.662213997145145</v>
      </c>
    </row>
    <row r="31" spans="1:41">
      <c r="A31" s="71" t="s">
        <v>303</v>
      </c>
      <c r="B31" s="71">
        <f t="shared" si="0"/>
        <v>353</v>
      </c>
      <c r="C31" s="72">
        <f>'Monthly Data'!F33</f>
        <v>33373.589999999997</v>
      </c>
      <c r="D31" s="72">
        <f>'Monthly Data'!E33</f>
        <v>104.6</v>
      </c>
      <c r="E31" s="72">
        <f>'Monthly Data'!AD33</f>
        <v>138.9</v>
      </c>
      <c r="F31" s="72">
        <f>'Monthly Data'!AE33</f>
        <v>109.2</v>
      </c>
      <c r="G31" s="72">
        <f>'Monthly Data'!AF33</f>
        <v>127.4</v>
      </c>
      <c r="H31" s="72">
        <f>'Monthly Data'!AG33</f>
        <v>98.1</v>
      </c>
      <c r="I31" s="68">
        <f>'Monthly Data'!AH33</f>
        <v>68.83931909271115</v>
      </c>
      <c r="J31" s="68">
        <f>'Monthly Data'!AI33</f>
        <v>58.752226448550395</v>
      </c>
      <c r="K31" s="68">
        <f>'Monthly Data'!AJ33</f>
        <v>78.572983860651135</v>
      </c>
      <c r="L31" s="80"/>
      <c r="M31" s="80"/>
      <c r="N31" s="80"/>
      <c r="O31" s="80"/>
      <c r="P31" s="80"/>
      <c r="Q31" s="69">
        <f>'Monthly Data'!D33</f>
        <v>46464</v>
      </c>
      <c r="R31" s="69"/>
      <c r="S31" s="69"/>
      <c r="T31" s="69">
        <f>'Monthly Data'!S33</f>
        <v>116.24562624254474</v>
      </c>
      <c r="U31" s="69">
        <f>'Monthly Data'!V33</f>
        <v>22908</v>
      </c>
      <c r="V31" s="69">
        <f>'Monthly Data'!W33</f>
        <v>18479</v>
      </c>
      <c r="W31" s="69">
        <f>'Monthly Data'!R33</f>
        <v>80.357473405380574</v>
      </c>
      <c r="X31" s="69">
        <f>'Monthly Data'!X33</f>
        <v>156.99111047052187</v>
      </c>
      <c r="Y31" s="69">
        <f>'Monthly Data'!Y33</f>
        <v>195.17897442642177</v>
      </c>
      <c r="Z31" s="69">
        <f>'Monthly Data'!Z33</f>
        <v>22142</v>
      </c>
      <c r="AA31" s="69">
        <f>'Monthly Data'!AA33</f>
        <v>1461982.9347099999</v>
      </c>
      <c r="AB31" s="69">
        <f>'Monthly Data'!AB33</f>
        <v>146.51633550490459</v>
      </c>
      <c r="AC31" s="69">
        <f>'Monthly Data'!AC33</f>
        <v>137046</v>
      </c>
      <c r="AD31" s="69">
        <f>'Monthly Data'!P33</f>
        <v>57.965313246574027</v>
      </c>
      <c r="AE31" s="69">
        <f>'Monthly Data'!Q33</f>
        <v>89.2</v>
      </c>
      <c r="AF31" s="75">
        <f>'Monthly Data'!G33</f>
        <v>5.1377800000000002</v>
      </c>
      <c r="AG31" s="75">
        <f>'Monthly Data'!I33</f>
        <v>5.1377800000000002</v>
      </c>
      <c r="AH31" s="75">
        <f>'Monthly Data'!L33</f>
        <v>356358</v>
      </c>
      <c r="AI31" s="75"/>
      <c r="AJ31" s="75">
        <f>'Monthly Data'!K33</f>
        <v>5.3515627272727269</v>
      </c>
      <c r="AK31" s="75">
        <f>'Monthly Data'!AP33</f>
        <v>41.11625385072341</v>
      </c>
      <c r="AL31" s="75">
        <f>'Monthly Data'!AQ33</f>
        <v>144.15904863698219</v>
      </c>
      <c r="AM31" s="77"/>
      <c r="AN31" s="77"/>
      <c r="AO31" s="76">
        <f>'Monthly Data'!C33</f>
        <v>80.169964759605392</v>
      </c>
    </row>
    <row r="32" spans="1:41">
      <c r="A32" s="71" t="s">
        <v>304</v>
      </c>
      <c r="B32" s="71">
        <f t="shared" si="0"/>
        <v>354</v>
      </c>
      <c r="C32" s="72">
        <f>'Monthly Data'!F34</f>
        <v>33843.26</v>
      </c>
      <c r="D32" s="72">
        <f>'Monthly Data'!E34</f>
        <v>102.3</v>
      </c>
      <c r="E32" s="72">
        <f>'Monthly Data'!AD34</f>
        <v>137</v>
      </c>
      <c r="F32" s="72">
        <f>'Monthly Data'!AE34</f>
        <v>105.3</v>
      </c>
      <c r="G32" s="72">
        <f>'Monthly Data'!AF34</f>
        <v>120.2</v>
      </c>
      <c r="H32" s="72">
        <f>'Monthly Data'!AG34</f>
        <v>95.3</v>
      </c>
      <c r="I32" s="68">
        <f>'Monthly Data'!AH34</f>
        <v>70.01835354065696</v>
      </c>
      <c r="J32" s="68">
        <f>'Monthly Data'!AI34</f>
        <v>58.27138740120219</v>
      </c>
      <c r="K32" s="68">
        <f>'Monthly Data'!AJ34</f>
        <v>81.93927792333244</v>
      </c>
      <c r="L32" s="80"/>
      <c r="M32" s="80"/>
      <c r="N32" s="80"/>
      <c r="O32" s="80"/>
      <c r="P32" s="80"/>
      <c r="Q32" s="69">
        <f>'Monthly Data'!D34</f>
        <v>46487</v>
      </c>
      <c r="R32" s="69"/>
      <c r="S32" s="69"/>
      <c r="T32" s="69">
        <f>'Monthly Data'!S34</f>
        <v>115.14234592445328</v>
      </c>
      <c r="U32" s="69">
        <f>'Monthly Data'!V34</f>
        <v>22933</v>
      </c>
      <c r="V32" s="69">
        <f>'Monthly Data'!W34</f>
        <v>18618</v>
      </c>
      <c r="W32" s="69">
        <f>'Monthly Data'!R34</f>
        <v>80.867425320222537</v>
      </c>
      <c r="X32" s="69">
        <f>'Monthly Data'!X34</f>
        <v>159.54546576714932</v>
      </c>
      <c r="Y32" s="69">
        <f>'Monthly Data'!Y34</f>
        <v>196.44508401212425</v>
      </c>
      <c r="Z32" s="69">
        <f>'Monthly Data'!Z34</f>
        <v>21998</v>
      </c>
      <c r="AA32" s="69">
        <f>'Monthly Data'!AA34</f>
        <v>1220201.5762199999</v>
      </c>
      <c r="AB32" s="69">
        <f>'Monthly Data'!AB34</f>
        <v>143.54707703824548</v>
      </c>
      <c r="AC32" s="69">
        <f>'Monthly Data'!AC34</f>
        <v>136365</v>
      </c>
      <c r="AD32" s="69">
        <f>'Monthly Data'!P34</f>
        <v>58.416956017119553</v>
      </c>
      <c r="AE32" s="69">
        <f>'Monthly Data'!Q34</f>
        <v>89.3</v>
      </c>
      <c r="AF32" s="75">
        <f>'Monthly Data'!G34</f>
        <v>5.2247000000000003</v>
      </c>
      <c r="AG32" s="75">
        <f>'Monthly Data'!I34</f>
        <v>5.2247000000000003</v>
      </c>
      <c r="AH32" s="75">
        <f>'Monthly Data'!L34</f>
        <v>358281</v>
      </c>
      <c r="AI32" s="75"/>
      <c r="AJ32" s="75">
        <f>'Monthly Data'!K34</f>
        <v>5.4598223809523807</v>
      </c>
      <c r="AK32" s="75">
        <f>'Monthly Data'!AP34</f>
        <v>40.592097016183395</v>
      </c>
      <c r="AL32" s="75">
        <f>'Monthly Data'!AQ34</f>
        <v>146.5994647785723</v>
      </c>
      <c r="AM32" s="77"/>
      <c r="AN32" s="77"/>
      <c r="AO32" s="76">
        <f>'Monthly Data'!C34</f>
        <v>83.995520240901271</v>
      </c>
    </row>
    <row r="33" spans="1:41">
      <c r="A33" s="71" t="s">
        <v>305</v>
      </c>
      <c r="B33" s="71">
        <f t="shared" si="0"/>
        <v>355</v>
      </c>
      <c r="C33" s="72">
        <f>'Monthly Data'!F35</f>
        <v>34808.44</v>
      </c>
      <c r="D33" s="72">
        <f>'Monthly Data'!E35</f>
        <v>104.3</v>
      </c>
      <c r="E33" s="72">
        <f>'Monthly Data'!AD35</f>
        <v>141.19999999999999</v>
      </c>
      <c r="F33" s="72">
        <f>'Monthly Data'!AE35</f>
        <v>108.5</v>
      </c>
      <c r="G33" s="72">
        <f>'Monthly Data'!AF35</f>
        <v>124.6</v>
      </c>
      <c r="H33" s="72">
        <f>'Monthly Data'!AG35</f>
        <v>97.5</v>
      </c>
      <c r="I33" s="68">
        <f>'Monthly Data'!AH35</f>
        <v>70.222324502553249</v>
      </c>
      <c r="J33" s="68">
        <f>'Monthly Data'!AI35</f>
        <v>58.676048912271924</v>
      </c>
      <c r="K33" s="68">
        <f>'Monthly Data'!AJ35</f>
        <v>82.009561317890729</v>
      </c>
      <c r="L33" s="80"/>
      <c r="M33" s="80"/>
      <c r="N33" s="80"/>
      <c r="O33" s="80"/>
      <c r="P33" s="80"/>
      <c r="Q33" s="69">
        <f>'Monthly Data'!D35</f>
        <v>46659</v>
      </c>
      <c r="R33" s="69"/>
      <c r="S33" s="69"/>
      <c r="T33" s="69">
        <f>'Monthly Data'!S35</f>
        <v>115.94473161033798</v>
      </c>
      <c r="U33" s="69">
        <f>'Monthly Data'!V35</f>
        <v>23012</v>
      </c>
      <c r="V33" s="69">
        <f>'Monthly Data'!W35</f>
        <v>18648</v>
      </c>
      <c r="W33" s="69">
        <f>'Monthly Data'!R35</f>
        <v>81.168537166970211</v>
      </c>
      <c r="X33" s="69">
        <f>'Monthly Data'!X35</f>
        <v>160.83166244488493</v>
      </c>
      <c r="Y33" s="69">
        <f>'Monthly Data'!Y35</f>
        <v>196.33985044605288</v>
      </c>
      <c r="Z33" s="69">
        <f>'Monthly Data'!Z35</f>
        <v>22092</v>
      </c>
      <c r="AA33" s="69">
        <f>'Monthly Data'!AA35</f>
        <v>1199116.8520599999</v>
      </c>
      <c r="AB33" s="69">
        <f>'Monthly Data'!AB35</f>
        <v>145.72475513284877</v>
      </c>
      <c r="AC33" s="69">
        <f>'Monthly Data'!AC35</f>
        <v>139958</v>
      </c>
      <c r="AD33" s="69">
        <f>'Monthly Data'!P35</f>
        <v>58.383385180828128</v>
      </c>
      <c r="AE33" s="69">
        <f>'Monthly Data'!Q35</f>
        <v>89.4</v>
      </c>
      <c r="AF33" s="75">
        <f>'Monthly Data'!G35</f>
        <v>5.3804299999999996</v>
      </c>
      <c r="AG33" s="75">
        <f>'Monthly Data'!I35</f>
        <v>5.3804299999999996</v>
      </c>
      <c r="AH33" s="75">
        <f>'Monthly Data'!L35</f>
        <v>363469</v>
      </c>
      <c r="AI33" s="75"/>
      <c r="AJ33" s="75">
        <f>'Monthly Data'!K35</f>
        <v>5.4585600000000003</v>
      </c>
      <c r="AK33" s="75">
        <f>'Monthly Data'!AP35</f>
        <v>40.456092688039519</v>
      </c>
      <c r="AL33" s="75">
        <f>'Monthly Data'!AQ35</f>
        <v>147.45562286848903</v>
      </c>
      <c r="AM33" s="77"/>
      <c r="AN33" s="77"/>
      <c r="AO33" s="76">
        <f>'Monthly Data'!C35</f>
        <v>79.691841688294531</v>
      </c>
    </row>
    <row r="34" spans="1:41">
      <c r="A34" s="71" t="s">
        <v>306</v>
      </c>
      <c r="B34" s="71">
        <f t="shared" si="0"/>
        <v>356</v>
      </c>
      <c r="C34" s="72">
        <f>'Monthly Data'!F36</f>
        <v>34649.14</v>
      </c>
      <c r="D34" s="72">
        <f>'Monthly Data'!E36</f>
        <v>103.7</v>
      </c>
      <c r="E34" s="72">
        <f>'Monthly Data'!AD36</f>
        <v>138.9</v>
      </c>
      <c r="F34" s="72">
        <f>'Monthly Data'!AE36</f>
        <v>108.1</v>
      </c>
      <c r="G34" s="72">
        <f>'Monthly Data'!AF36</f>
        <v>123.4</v>
      </c>
      <c r="H34" s="72">
        <f>'Monthly Data'!AG36</f>
        <v>98.1</v>
      </c>
      <c r="I34" s="68">
        <f>'Monthly Data'!AH36</f>
        <v>71.27208765869139</v>
      </c>
      <c r="J34" s="68">
        <f>'Monthly Data'!AI36</f>
        <v>59.458076823335261</v>
      </c>
      <c r="K34" s="68">
        <f>'Monthly Data'!AJ36</f>
        <v>83.036316935588545</v>
      </c>
      <c r="L34" s="80"/>
      <c r="M34" s="80"/>
      <c r="N34" s="80"/>
      <c r="O34" s="80"/>
      <c r="P34" s="80"/>
      <c r="Q34" s="69">
        <f>'Monthly Data'!D36</f>
        <v>46655</v>
      </c>
      <c r="R34" s="69"/>
      <c r="S34" s="69"/>
      <c r="T34" s="69">
        <f>'Monthly Data'!S36</f>
        <v>116.54652087475151</v>
      </c>
      <c r="U34" s="69">
        <f>'Monthly Data'!V36</f>
        <v>23092</v>
      </c>
      <c r="V34" s="69">
        <f>'Monthly Data'!W36</f>
        <v>18530</v>
      </c>
      <c r="W34" s="69">
        <f>'Monthly Data'!R36</f>
        <v>81.17757428030859</v>
      </c>
      <c r="X34" s="69">
        <f>'Monthly Data'!X36</f>
        <v>162.1822107070943</v>
      </c>
      <c r="Y34" s="69">
        <f>'Monthly Data'!Y36</f>
        <v>197.52704802143217</v>
      </c>
      <c r="Z34" s="69">
        <f>'Monthly Data'!Z36</f>
        <v>22717</v>
      </c>
      <c r="AA34" s="69">
        <f>'Monthly Data'!AA36</f>
        <v>1115241.7636800001</v>
      </c>
      <c r="AB34" s="69">
        <f>'Monthly Data'!AB36</f>
        <v>147.39860695234856</v>
      </c>
      <c r="AC34" s="69">
        <f>'Monthly Data'!AC36</f>
        <v>137805</v>
      </c>
      <c r="AD34" s="69">
        <f>'Monthly Data'!P36</f>
        <v>57.153550375109951</v>
      </c>
      <c r="AE34" s="69">
        <f>'Monthly Data'!Q36</f>
        <v>89.5</v>
      </c>
      <c r="AF34" s="75">
        <f>'Monthly Data'!G36</f>
        <v>5.4312500000000004</v>
      </c>
      <c r="AG34" s="75">
        <f>'Monthly Data'!I36</f>
        <v>5.4312500000000004</v>
      </c>
      <c r="AH34" s="75">
        <f>'Monthly Data'!L36</f>
        <v>365048</v>
      </c>
      <c r="AI34" s="75"/>
      <c r="AJ34" s="75">
        <f>'Monthly Data'!K36</f>
        <v>5.7031252380952377</v>
      </c>
      <c r="AK34" s="75">
        <f>'Monthly Data'!AP36</f>
        <v>40.571263931867279</v>
      </c>
      <c r="AL34" s="75">
        <f>'Monthly Data'!AQ36</f>
        <v>150.73871262050957</v>
      </c>
      <c r="AM34" s="77"/>
      <c r="AN34" s="77"/>
      <c r="AO34" s="76">
        <f>'Monthly Data'!C36</f>
        <v>84.140943772701704</v>
      </c>
    </row>
    <row r="35" spans="1:41">
      <c r="A35" s="71" t="s">
        <v>307</v>
      </c>
      <c r="B35" s="71">
        <f t="shared" si="0"/>
        <v>357</v>
      </c>
      <c r="C35" s="72">
        <f>'Monthly Data'!F37</f>
        <v>35323.43</v>
      </c>
      <c r="D35" s="72">
        <f>'Monthly Data'!E37</f>
        <v>103</v>
      </c>
      <c r="E35" s="72">
        <f>'Monthly Data'!AD37</f>
        <v>137.80000000000001</v>
      </c>
      <c r="F35" s="72">
        <f>'Monthly Data'!AE37</f>
        <v>106.5</v>
      </c>
      <c r="G35" s="72">
        <f>'Monthly Data'!AF37</f>
        <v>121.9</v>
      </c>
      <c r="H35" s="72">
        <f>'Monthly Data'!AG37</f>
        <v>96.4</v>
      </c>
      <c r="I35" s="68">
        <f>'Monthly Data'!AH37</f>
        <v>71.461020533726398</v>
      </c>
      <c r="J35" s="68">
        <f>'Monthly Data'!AI37</f>
        <v>59.690070440164469</v>
      </c>
      <c r="K35" s="68">
        <f>'Monthly Data'!AJ37</f>
        <v>83.955244345948344</v>
      </c>
      <c r="L35" s="80"/>
      <c r="M35" s="80"/>
      <c r="N35" s="80"/>
      <c r="O35" s="80"/>
      <c r="P35" s="80"/>
      <c r="Q35" s="69">
        <f>'Monthly Data'!D37</f>
        <v>46685</v>
      </c>
      <c r="R35" s="69"/>
      <c r="S35" s="69"/>
      <c r="T35" s="69">
        <f>'Monthly Data'!S37</f>
        <v>115.2426441351889</v>
      </c>
      <c r="U35" s="69">
        <f>'Monthly Data'!V37</f>
        <v>23032</v>
      </c>
      <c r="V35" s="69">
        <f>'Monthly Data'!W37</f>
        <v>18576</v>
      </c>
      <c r="W35" s="69">
        <f>'Monthly Data'!R37</f>
        <v>82.009433284576488</v>
      </c>
      <c r="X35" s="69">
        <f>'Monthly Data'!X37</f>
        <v>164.17301696076677</v>
      </c>
      <c r="Y35" s="69">
        <f>'Monthly Data'!Y37</f>
        <v>201.2649637700714</v>
      </c>
      <c r="Z35" s="69">
        <f>'Monthly Data'!Z37</f>
        <v>22826</v>
      </c>
      <c r="AA35" s="69">
        <f>'Monthly Data'!AA37</f>
        <v>1478344.7685400001</v>
      </c>
      <c r="AB35" s="69">
        <f>'Monthly Data'!AB37</f>
        <v>147.755591705478</v>
      </c>
      <c r="AC35" s="69">
        <f>'Monthly Data'!AC37</f>
        <v>140408</v>
      </c>
      <c r="AD35" s="69">
        <f>'Monthly Data'!P37</f>
        <v>57.708774810808421</v>
      </c>
      <c r="AE35" s="69">
        <f>'Monthly Data'!Q37</f>
        <v>89.6</v>
      </c>
      <c r="AF35" s="75">
        <f>'Monthly Data'!G37</f>
        <v>6.0089300000000003</v>
      </c>
      <c r="AG35" s="75">
        <f>'Monthly Data'!I37</f>
        <v>6.0089300000000003</v>
      </c>
      <c r="AH35" s="75">
        <f>'Monthly Data'!L37</f>
        <v>369375</v>
      </c>
      <c r="AI35" s="75"/>
      <c r="AJ35" s="75">
        <f>'Monthly Data'!K37</f>
        <v>6.2485799999999996</v>
      </c>
      <c r="AK35" s="75">
        <f>'Monthly Data'!AP37</f>
        <v>40.534420069816946</v>
      </c>
      <c r="AL35" s="75">
        <f>'Monthly Data'!AQ37</f>
        <v>151.30568390910366</v>
      </c>
      <c r="AM35" s="77"/>
      <c r="AN35" s="77"/>
      <c r="AO35" s="76">
        <f>'Monthly Data'!C37</f>
        <v>66.621913339067433</v>
      </c>
    </row>
    <row r="36" spans="1:41">
      <c r="A36" s="71" t="s">
        <v>308</v>
      </c>
      <c r="B36" s="71">
        <f t="shared" si="0"/>
        <v>358</v>
      </c>
      <c r="C36" s="72">
        <f>'Monthly Data'!F38</f>
        <v>36038.65</v>
      </c>
      <c r="D36" s="72">
        <f>'Monthly Data'!E38</f>
        <v>104</v>
      </c>
      <c r="E36" s="72">
        <f>'Monthly Data'!AD38</f>
        <v>139.30000000000001</v>
      </c>
      <c r="F36" s="72">
        <f>'Monthly Data'!AE38</f>
        <v>108.1</v>
      </c>
      <c r="G36" s="72">
        <f>'Monthly Data'!AF38</f>
        <v>123</v>
      </c>
      <c r="H36" s="72">
        <f>'Monthly Data'!AG38</f>
        <v>97.7</v>
      </c>
      <c r="I36" s="68">
        <f>'Monthly Data'!AH38</f>
        <v>71.286461611000149</v>
      </c>
      <c r="J36" s="68">
        <f>'Monthly Data'!AI38</f>
        <v>59.673773473983502</v>
      </c>
      <c r="K36" s="68">
        <f>'Monthly Data'!AJ38</f>
        <v>83.701735295166429</v>
      </c>
      <c r="L36" s="80"/>
      <c r="M36" s="80"/>
      <c r="N36" s="80"/>
      <c r="O36" s="80"/>
      <c r="P36" s="80"/>
      <c r="Q36" s="69">
        <f>'Monthly Data'!D38</f>
        <v>46987</v>
      </c>
      <c r="R36" s="69"/>
      <c r="S36" s="69"/>
      <c r="T36" s="69">
        <f>'Monthly Data'!S38</f>
        <v>115.54353876739565</v>
      </c>
      <c r="U36" s="69">
        <f>'Monthly Data'!V38</f>
        <v>23080</v>
      </c>
      <c r="V36" s="69">
        <f>'Monthly Data'!W38</f>
        <v>18676</v>
      </c>
      <c r="W36" s="69">
        <f>'Monthly Data'!R38</f>
        <v>82.573230096909938</v>
      </c>
      <c r="X36" s="69">
        <f>'Monthly Data'!X38</f>
        <v>166.22079811845632</v>
      </c>
      <c r="Y36" s="69">
        <f>'Monthly Data'!Y38</f>
        <v>205.741986954053</v>
      </c>
      <c r="Z36" s="69">
        <f>'Monthly Data'!Z38</f>
        <v>22509</v>
      </c>
      <c r="AA36" s="69">
        <f>'Monthly Data'!AA38</f>
        <v>1307375.17753</v>
      </c>
      <c r="AB36" s="69">
        <f>'Monthly Data'!AB38</f>
        <v>148.23724158432984</v>
      </c>
      <c r="AC36" s="69">
        <f>'Monthly Data'!AC38</f>
        <v>139760</v>
      </c>
      <c r="AD36" s="69">
        <f>'Monthly Data'!P38</f>
        <v>56.890078998919819</v>
      </c>
      <c r="AE36" s="69">
        <f>'Monthly Data'!Q38</f>
        <v>89.7</v>
      </c>
      <c r="AF36" s="75">
        <f>'Monthly Data'!G38</f>
        <v>6.1515599999999999</v>
      </c>
      <c r="AG36" s="75">
        <f>'Monthly Data'!I38</f>
        <v>6.1515599999999999</v>
      </c>
      <c r="AH36" s="75">
        <f>'Monthly Data'!L38</f>
        <v>372632</v>
      </c>
      <c r="AI36" s="75"/>
      <c r="AJ36" s="75">
        <f>'Monthly Data'!K38</f>
        <v>6.7613636363636367</v>
      </c>
      <c r="AK36" s="75">
        <f>'Monthly Data'!AP38</f>
        <v>41.156095181974109</v>
      </c>
      <c r="AL36" s="75">
        <f>'Monthly Data'!AQ38</f>
        <v>153.44452746175071</v>
      </c>
      <c r="AM36" s="77"/>
      <c r="AN36" s="77"/>
      <c r="AO36" s="76">
        <f>'Monthly Data'!C38</f>
        <v>67.155606290642638</v>
      </c>
    </row>
    <row r="37" spans="1:41">
      <c r="A37" s="71" t="s">
        <v>309</v>
      </c>
      <c r="B37" s="71">
        <f t="shared" si="0"/>
        <v>359</v>
      </c>
      <c r="C37" s="72">
        <f>'Monthly Data'!F39</f>
        <v>38130</v>
      </c>
      <c r="D37" s="72">
        <f>'Monthly Data'!E39</f>
        <v>104.4</v>
      </c>
      <c r="E37" s="72">
        <f>'Monthly Data'!AD39</f>
        <v>139.4</v>
      </c>
      <c r="F37" s="72">
        <f>'Monthly Data'!AE39</f>
        <v>109</v>
      </c>
      <c r="G37" s="72">
        <f>'Monthly Data'!AF39</f>
        <v>125.4</v>
      </c>
      <c r="H37" s="72">
        <f>'Monthly Data'!AG39</f>
        <v>98.8</v>
      </c>
      <c r="I37" s="68">
        <f>'Monthly Data'!AH39</f>
        <v>73.440150250910676</v>
      </c>
      <c r="J37" s="68">
        <f>'Monthly Data'!AI39</f>
        <v>61.377792773733098</v>
      </c>
      <c r="K37" s="68">
        <f>'Monthly Data'!AJ39</f>
        <v>85.75732930586905</v>
      </c>
      <c r="L37" s="80"/>
      <c r="M37" s="80"/>
      <c r="N37" s="80"/>
      <c r="O37" s="80"/>
      <c r="P37" s="80"/>
      <c r="Q37" s="69">
        <f>'Monthly Data'!D39</f>
        <v>47129</v>
      </c>
      <c r="R37" s="69"/>
      <c r="S37" s="69"/>
      <c r="T37" s="69">
        <f>'Monthly Data'!S39</f>
        <v>115.84443339960239</v>
      </c>
      <c r="U37" s="69">
        <f>'Monthly Data'!V39</f>
        <v>23221</v>
      </c>
      <c r="V37" s="69">
        <f>'Monthly Data'!W39</f>
        <v>18602</v>
      </c>
      <c r="W37" s="69">
        <f>'Monthly Data'!R39</f>
        <v>83.306396743534691</v>
      </c>
      <c r="X37" s="69">
        <f>'Monthly Data'!X39</f>
        <v>169.3005360726533</v>
      </c>
      <c r="Y37" s="69">
        <f>'Monthly Data'!Y39</f>
        <v>209.74944964274655</v>
      </c>
      <c r="Z37" s="69">
        <f>'Monthly Data'!Z39</f>
        <v>23523</v>
      </c>
      <c r="AA37" s="69">
        <f>'Monthly Data'!AA39</f>
        <v>1292045.199</v>
      </c>
      <c r="AB37" s="69">
        <f>'Monthly Data'!AB39</f>
        <v>149.21811267517953</v>
      </c>
      <c r="AC37" s="69">
        <f>'Monthly Data'!AC39</f>
        <v>137888</v>
      </c>
      <c r="AD37" s="69">
        <f>'Monthly Data'!P39</f>
        <v>56.062977242267152</v>
      </c>
      <c r="AE37" s="69">
        <f>'Monthly Data'!Q39</f>
        <v>89.8</v>
      </c>
      <c r="AF37" s="75">
        <f>'Monthly Data'!G39</f>
        <v>6.4479199999999999</v>
      </c>
      <c r="AG37" s="75">
        <f>'Monthly Data'!I39</f>
        <v>6.4479199999999999</v>
      </c>
      <c r="AH37" s="75">
        <f>'Monthly Data'!L39</f>
        <v>374801</v>
      </c>
      <c r="AI37" s="75"/>
      <c r="AJ37" s="75">
        <f>'Monthly Data'!K39</f>
        <v>6.7582242105263157</v>
      </c>
      <c r="AK37" s="75">
        <f>'Monthly Data'!AP39</f>
        <v>41.932625279747214</v>
      </c>
      <c r="AL37" s="75">
        <f>'Monthly Data'!AQ39</f>
        <v>153.02381557864933</v>
      </c>
      <c r="AM37" s="77"/>
      <c r="AN37" s="77"/>
      <c r="AO37" s="76">
        <f>'Monthly Data'!C39</f>
        <v>71.797078648880316</v>
      </c>
    </row>
    <row r="38" spans="1:41">
      <c r="A38" s="71" t="s">
        <v>310</v>
      </c>
      <c r="B38" s="71">
        <f t="shared" si="0"/>
        <v>360</v>
      </c>
      <c r="C38" s="72">
        <f>'Monthly Data'!F40</f>
        <v>37404.76</v>
      </c>
      <c r="D38" s="72">
        <f>'Monthly Data'!E40</f>
        <v>103.5</v>
      </c>
      <c r="E38" s="72">
        <f>'Monthly Data'!AD40</f>
        <v>139.1</v>
      </c>
      <c r="F38" s="72">
        <f>'Monthly Data'!AE40</f>
        <v>106.9</v>
      </c>
      <c r="G38" s="72">
        <f>'Monthly Data'!AF40</f>
        <v>121.8</v>
      </c>
      <c r="H38" s="72">
        <f>'Monthly Data'!AG40</f>
        <v>97.4</v>
      </c>
      <c r="I38" s="68">
        <f>'Monthly Data'!AH40</f>
        <v>71.843476979774849</v>
      </c>
      <c r="J38" s="68">
        <f>'Monthly Data'!AI40</f>
        <v>59.88961849814573</v>
      </c>
      <c r="K38" s="68">
        <f>'Monthly Data'!AJ40</f>
        <v>84.183366153234331</v>
      </c>
      <c r="L38" s="80"/>
      <c r="M38" s="80"/>
      <c r="N38" s="80"/>
      <c r="O38" s="80"/>
      <c r="P38" s="80"/>
      <c r="Q38" s="69">
        <f>'Monthly Data'!D40</f>
        <v>47202</v>
      </c>
      <c r="R38" s="69">
        <f>'Monthly Data'!U40</f>
        <v>40.6</v>
      </c>
      <c r="S38" s="69">
        <f>'Monthly Data'!T40</f>
        <v>100</v>
      </c>
      <c r="T38" s="69">
        <f>'Monthly Data'!S40</f>
        <v>115.04204771371769</v>
      </c>
      <c r="U38" s="69">
        <f>'Monthly Data'!V40</f>
        <v>23168</v>
      </c>
      <c r="V38" s="69">
        <f>'Monthly Data'!W40</f>
        <v>18796</v>
      </c>
      <c r="W38" s="69">
        <f>'Monthly Data'!R40</f>
        <v>85.015187746648053</v>
      </c>
      <c r="X38" s="69">
        <f>'Monthly Data'!X40</f>
        <v>169.41765373444647</v>
      </c>
      <c r="Y38" s="69">
        <f>'Monthly Data'!Y40</f>
        <v>210.43336315263576</v>
      </c>
      <c r="Z38" s="69">
        <f>'Monthly Data'!Z40</f>
        <v>23001</v>
      </c>
      <c r="AA38" s="69">
        <f>'Monthly Data'!AA40</f>
        <v>1292410.29786</v>
      </c>
      <c r="AB38" s="69">
        <f>'Monthly Data'!AB40</f>
        <v>148.65760365671142</v>
      </c>
      <c r="AC38" s="69">
        <f>'Monthly Data'!AC40</f>
        <v>140703</v>
      </c>
      <c r="AD38" s="69">
        <f>'Monthly Data'!P40</f>
        <v>55.063986553140516</v>
      </c>
      <c r="AE38" s="69">
        <f>'Monthly Data'!Q40</f>
        <v>90.1</v>
      </c>
      <c r="AF38" s="75">
        <f>'Monthly Data'!G40</f>
        <v>6.5805899999999999</v>
      </c>
      <c r="AG38" s="75">
        <f>'Monthly Data'!I40</f>
        <v>6.5805899999999999</v>
      </c>
      <c r="AH38" s="75">
        <f>'Monthly Data'!L40</f>
        <v>381423</v>
      </c>
      <c r="AI38" s="75"/>
      <c r="AJ38" s="75">
        <f>'Monthly Data'!K40</f>
        <v>7.0461650000000002</v>
      </c>
      <c r="AK38" s="75">
        <f>'Monthly Data'!AP40</f>
        <v>43.37261310811526</v>
      </c>
      <c r="AL38" s="75">
        <f>'Monthly Data'!AQ40</f>
        <v>153.54514893851476</v>
      </c>
      <c r="AM38" s="77">
        <v>23.347272727272728</v>
      </c>
      <c r="AN38" s="77"/>
      <c r="AO38" s="76">
        <f>'Monthly Data'!C40</f>
        <v>83.891118792973472</v>
      </c>
    </row>
    <row r="39" spans="1:41">
      <c r="A39" s="71" t="s">
        <v>311</v>
      </c>
      <c r="B39" s="71">
        <f t="shared" si="0"/>
        <v>361</v>
      </c>
      <c r="C39" s="72">
        <f>'Monthly Data'!F41</f>
        <v>36517.81</v>
      </c>
      <c r="D39" s="72">
        <f>'Monthly Data'!E41</f>
        <v>104.4</v>
      </c>
      <c r="E39" s="72">
        <f>'Monthly Data'!AD41</f>
        <v>138.9</v>
      </c>
      <c r="F39" s="72">
        <f>'Monthly Data'!AE41</f>
        <v>110.2</v>
      </c>
      <c r="G39" s="72">
        <f>'Monthly Data'!AF41</f>
        <v>128.30000000000001</v>
      </c>
      <c r="H39" s="72">
        <f>'Monthly Data'!AG41</f>
        <v>98.2</v>
      </c>
      <c r="I39" s="68">
        <f>'Monthly Data'!AH41</f>
        <v>72.018437620448466</v>
      </c>
      <c r="J39" s="68">
        <f>'Monthly Data'!AI41</f>
        <v>60.421530945315837</v>
      </c>
      <c r="K39" s="68">
        <f>'Monthly Data'!AJ41</f>
        <v>83.525586955484698</v>
      </c>
      <c r="L39" s="80"/>
      <c r="M39" s="80"/>
      <c r="N39" s="80"/>
      <c r="O39" s="80"/>
      <c r="P39" s="80"/>
      <c r="Q39" s="69">
        <f>'Monthly Data'!D41</f>
        <v>47248</v>
      </c>
      <c r="R39" s="69">
        <f>'Monthly Data'!U41</f>
        <v>39.9</v>
      </c>
      <c r="S39" s="69">
        <f>'Monthly Data'!T41</f>
        <v>100.2</v>
      </c>
      <c r="T39" s="69">
        <f>'Monthly Data'!S41</f>
        <v>114.33996023856858</v>
      </c>
      <c r="U39" s="69">
        <f>'Monthly Data'!V41</f>
        <v>23098</v>
      </c>
      <c r="V39" s="69">
        <f>'Monthly Data'!W41</f>
        <v>18896</v>
      </c>
      <c r="W39" s="69">
        <f>'Monthly Data'!R41</f>
        <v>83.61698772905325</v>
      </c>
      <c r="X39" s="69">
        <f>'Monthly Data'!X41</f>
        <v>168.94703261198353</v>
      </c>
      <c r="Y39" s="69">
        <f>'Monthly Data'!Y41</f>
        <v>211.28843413139563</v>
      </c>
      <c r="Z39" s="69">
        <f>'Monthly Data'!Z41</f>
        <v>23309</v>
      </c>
      <c r="AA39" s="69">
        <f>'Monthly Data'!AA41</f>
        <v>1379900.48682</v>
      </c>
      <c r="AB39" s="69">
        <f>'Monthly Data'!AB41</f>
        <v>148.48142462899082</v>
      </c>
      <c r="AC39" s="69">
        <f>'Monthly Data'!AC41</f>
        <v>141485</v>
      </c>
      <c r="AD39" s="69">
        <f>'Monthly Data'!P41</f>
        <v>54.621899780834042</v>
      </c>
      <c r="AE39" s="69">
        <f>'Monthly Data'!Q41</f>
        <v>90.2</v>
      </c>
      <c r="AF39" s="75">
        <f>'Monthly Data'!G41</f>
        <v>6.6430899999999999</v>
      </c>
      <c r="AG39" s="75">
        <f>'Monthly Data'!I41</f>
        <v>6.6430899999999999</v>
      </c>
      <c r="AH39" s="75">
        <f>'Monthly Data'!L41</f>
        <v>383664</v>
      </c>
      <c r="AI39" s="75"/>
      <c r="AJ39" s="75">
        <f>'Monthly Data'!K41</f>
        <v>7.2351565000000004</v>
      </c>
      <c r="AK39" s="75">
        <f>'Monthly Data'!AP41</f>
        <v>45.024545409186388</v>
      </c>
      <c r="AL39" s="75">
        <f>'Monthly Data'!AQ41</f>
        <v>156.0362819954876</v>
      </c>
      <c r="AM39" s="77">
        <v>23.262631578947367</v>
      </c>
      <c r="AN39" s="77"/>
      <c r="AO39" s="76">
        <f>'Monthly Data'!C41</f>
        <v>101.14606459590114</v>
      </c>
    </row>
    <row r="40" spans="1:41">
      <c r="A40" s="71" t="s">
        <v>312</v>
      </c>
      <c r="B40" s="71">
        <f t="shared" si="0"/>
        <v>362</v>
      </c>
      <c r="C40" s="72">
        <f>'Monthly Data'!F42</f>
        <v>32305.78</v>
      </c>
      <c r="D40" s="72">
        <f>'Monthly Data'!E42</f>
        <v>106.4</v>
      </c>
      <c r="E40" s="72">
        <f>'Monthly Data'!AD42</f>
        <v>142.5</v>
      </c>
      <c r="F40" s="72">
        <f>'Monthly Data'!AE42</f>
        <v>111.5</v>
      </c>
      <c r="G40" s="72">
        <f>'Monthly Data'!AF42</f>
        <v>129.19999999999999</v>
      </c>
      <c r="H40" s="72">
        <f>'Monthly Data'!AG42</f>
        <v>99.5</v>
      </c>
      <c r="I40" s="68">
        <f>'Monthly Data'!AH42</f>
        <v>72.181563378756763</v>
      </c>
      <c r="J40" s="68">
        <f>'Monthly Data'!AI42</f>
        <v>59.780619099474926</v>
      </c>
      <c r="K40" s="68">
        <f>'Monthly Data'!AJ42</f>
        <v>84.904867984771371</v>
      </c>
      <c r="L40" s="80"/>
      <c r="M40" s="80"/>
      <c r="N40" s="80"/>
      <c r="O40" s="80"/>
      <c r="P40" s="80"/>
      <c r="Q40" s="69">
        <f>'Monthly Data'!D42</f>
        <v>47506</v>
      </c>
      <c r="R40" s="69">
        <f>'Monthly Data'!U42</f>
        <v>41.5</v>
      </c>
      <c r="S40" s="69">
        <f>'Monthly Data'!T42</f>
        <v>99.9</v>
      </c>
      <c r="T40" s="69">
        <f>'Monthly Data'!S42</f>
        <v>115.34294234592444</v>
      </c>
      <c r="U40" s="69">
        <f>'Monthly Data'!V42</f>
        <v>23152</v>
      </c>
      <c r="V40" s="69">
        <f>'Monthly Data'!W42</f>
        <v>19081</v>
      </c>
      <c r="W40" s="69">
        <f>'Monthly Data'!R42</f>
        <v>82.716835714469823</v>
      </c>
      <c r="X40" s="69">
        <f>'Monthly Data'!X42</f>
        <v>170.13249572098931</v>
      </c>
      <c r="Y40" s="69">
        <f>'Monthly Data'!Y42</f>
        <v>208.89815604233189</v>
      </c>
      <c r="Z40" s="69">
        <f>'Monthly Data'!Z42</f>
        <v>23953</v>
      </c>
      <c r="AA40" s="69">
        <f>'Monthly Data'!AA42</f>
        <v>1246439.30819</v>
      </c>
      <c r="AB40" s="69">
        <f>'Monthly Data'!AB42</f>
        <v>149.49888301025143</v>
      </c>
      <c r="AC40" s="69">
        <f>'Monthly Data'!AC42</f>
        <v>142493</v>
      </c>
      <c r="AD40" s="69">
        <f>'Monthly Data'!P42</f>
        <v>52.373022811612955</v>
      </c>
      <c r="AE40" s="69">
        <f>'Monthly Data'!Q42</f>
        <v>90.5</v>
      </c>
      <c r="AF40" s="75">
        <f>'Monthly Data'!G42</f>
        <v>6.8169599999999999</v>
      </c>
      <c r="AG40" s="75">
        <f>'Monthly Data'!I42</f>
        <v>6.8169599999999999</v>
      </c>
      <c r="AH40" s="75">
        <f>'Monthly Data'!L42</f>
        <v>385085</v>
      </c>
      <c r="AI40" s="75"/>
      <c r="AJ40" s="75">
        <f>'Monthly Data'!K42</f>
        <v>7.5788354545454544</v>
      </c>
      <c r="AK40" s="75">
        <f>'Monthly Data'!AP42</f>
        <v>45.760128717523244</v>
      </c>
      <c r="AL40" s="75">
        <f>'Monthly Data'!AQ42</f>
        <v>155.49629519265622</v>
      </c>
      <c r="AM40" s="77">
        <v>20.062272727272727</v>
      </c>
      <c r="AN40" s="77"/>
      <c r="AO40" s="76">
        <f>'Monthly Data'!C42</f>
        <v>100.71622062341763</v>
      </c>
    </row>
    <row r="41" spans="1:41">
      <c r="A41" s="71" t="s">
        <v>313</v>
      </c>
      <c r="B41" s="71">
        <f t="shared" si="0"/>
        <v>363</v>
      </c>
      <c r="C41" s="72">
        <f>'Monthly Data'!F43</f>
        <v>29237.07</v>
      </c>
      <c r="D41" s="72">
        <f>'Monthly Data'!E43</f>
        <v>106.4</v>
      </c>
      <c r="E41" s="72">
        <f>'Monthly Data'!AD43</f>
        <v>142.30000000000001</v>
      </c>
      <c r="F41" s="72">
        <f>'Monthly Data'!AE43</f>
        <v>111.7</v>
      </c>
      <c r="G41" s="72">
        <f>'Monthly Data'!AF43</f>
        <v>129.19999999999999</v>
      </c>
      <c r="H41" s="72">
        <f>'Monthly Data'!AG43</f>
        <v>100</v>
      </c>
      <c r="I41" s="68">
        <f>'Monthly Data'!AH43</f>
        <v>72.348353825820283</v>
      </c>
      <c r="J41" s="68">
        <f>'Monthly Data'!AI43</f>
        <v>59.627739247807362</v>
      </c>
      <c r="K41" s="68">
        <f>'Monthly Data'!AJ43</f>
        <v>86.201793717387531</v>
      </c>
      <c r="L41" s="80"/>
      <c r="M41" s="80"/>
      <c r="N41" s="80"/>
      <c r="O41" s="80"/>
      <c r="P41" s="80"/>
      <c r="Q41" s="69">
        <f>'Monthly Data'!D43</f>
        <v>47759</v>
      </c>
      <c r="R41" s="69">
        <f>'Monthly Data'!U43</f>
        <v>41</v>
      </c>
      <c r="S41" s="69">
        <f>'Monthly Data'!T43</f>
        <v>100.5</v>
      </c>
      <c r="T41" s="69">
        <f>'Monthly Data'!S43</f>
        <v>114.54055666003974</v>
      </c>
      <c r="U41" s="69">
        <f>'Monthly Data'!V43</f>
        <v>23266</v>
      </c>
      <c r="V41" s="69">
        <f>'Monthly Data'!W43</f>
        <v>19285</v>
      </c>
      <c r="W41" s="69">
        <f>'Monthly Data'!R43</f>
        <v>84.341848256149575</v>
      </c>
      <c r="X41" s="69">
        <f>'Monthly Data'!X43</f>
        <v>171.0410375541218</v>
      </c>
      <c r="Y41" s="69">
        <f>'Monthly Data'!Y43</f>
        <v>218.27859178588022</v>
      </c>
      <c r="Z41" s="69">
        <f>'Monthly Data'!Z43</f>
        <v>22906</v>
      </c>
      <c r="AA41" s="69">
        <f>'Monthly Data'!AA43</f>
        <v>1379626.8935400001</v>
      </c>
      <c r="AB41" s="69">
        <f>'Monthly Data'!AB43</f>
        <v>151.00558950804702</v>
      </c>
      <c r="AC41" s="69">
        <f>'Monthly Data'!AC43</f>
        <v>142862</v>
      </c>
      <c r="AD41" s="69">
        <f>'Monthly Data'!P43</f>
        <v>50.446784856890659</v>
      </c>
      <c r="AE41" s="69">
        <f>'Monthly Data'!Q43</f>
        <v>90.7</v>
      </c>
      <c r="AF41" s="75">
        <f>'Monthly Data'!G43</f>
        <v>7.1624999999999996</v>
      </c>
      <c r="AG41" s="75">
        <f>'Monthly Data'!I43</f>
        <v>7.1624999999999996</v>
      </c>
      <c r="AH41" s="75">
        <f>'Monthly Data'!L43</f>
        <v>397929</v>
      </c>
      <c r="AI41" s="75"/>
      <c r="AJ41" s="75">
        <f>'Monthly Data'!K43</f>
        <v>7.4473684210526319</v>
      </c>
      <c r="AK41" s="75">
        <f>'Monthly Data'!AP43</f>
        <v>46.056267867921584</v>
      </c>
      <c r="AL41" s="75">
        <f>'Monthly Data'!AQ43</f>
        <v>156.10746983599734</v>
      </c>
      <c r="AM41" s="77">
        <v>21.403500000000001</v>
      </c>
      <c r="AN41" s="77"/>
      <c r="AO41" s="76">
        <f>'Monthly Data'!C43</f>
        <v>91.780285186262944</v>
      </c>
    </row>
    <row r="42" spans="1:41">
      <c r="A42" s="71" t="s">
        <v>314</v>
      </c>
      <c r="B42" s="71">
        <f t="shared" si="0"/>
        <v>364</v>
      </c>
      <c r="C42" s="72">
        <f>'Monthly Data'!F44</f>
        <v>31826.799999999999</v>
      </c>
      <c r="D42" s="72">
        <f>'Monthly Data'!E44</f>
        <v>107.2</v>
      </c>
      <c r="E42" s="72">
        <f>'Monthly Data'!AD44</f>
        <v>142.5</v>
      </c>
      <c r="F42" s="72">
        <f>'Monthly Data'!AE44</f>
        <v>112.5</v>
      </c>
      <c r="G42" s="72">
        <f>'Monthly Data'!AF44</f>
        <v>131.1</v>
      </c>
      <c r="H42" s="72">
        <f>'Monthly Data'!AG44</f>
        <v>100</v>
      </c>
      <c r="I42" s="68">
        <f>'Monthly Data'!AH44</f>
        <v>72.764485868322822</v>
      </c>
      <c r="J42" s="68">
        <f>'Monthly Data'!AI44</f>
        <v>59.706204530086538</v>
      </c>
      <c r="K42" s="68">
        <f>'Monthly Data'!AJ44</f>
        <v>85.954991516498055</v>
      </c>
      <c r="L42" s="80"/>
      <c r="M42" s="80"/>
      <c r="N42" s="80"/>
      <c r="O42" s="80"/>
      <c r="P42" s="80"/>
      <c r="Q42" s="69">
        <f>'Monthly Data'!D44</f>
        <v>48185</v>
      </c>
      <c r="R42" s="69">
        <f>'Monthly Data'!U44</f>
        <v>41</v>
      </c>
      <c r="S42" s="69">
        <f>'Monthly Data'!T44</f>
        <v>100.8</v>
      </c>
      <c r="T42" s="69">
        <f>'Monthly Data'!S44</f>
        <v>115.24264413518884</v>
      </c>
      <c r="U42" s="69">
        <f>'Monthly Data'!V44</f>
        <v>23495</v>
      </c>
      <c r="V42" s="69">
        <f>'Monthly Data'!W44</f>
        <v>19468</v>
      </c>
      <c r="W42" s="69">
        <f>'Monthly Data'!R44</f>
        <v>84.261012234311465</v>
      </c>
      <c r="X42" s="69">
        <f>'Monthly Data'!X44</f>
        <v>171.3788000090002</v>
      </c>
      <c r="Y42" s="69">
        <f>'Monthly Data'!Y44</f>
        <v>220.20329888820487</v>
      </c>
      <c r="Z42" s="69">
        <f>'Monthly Data'!Z44</f>
        <v>25469</v>
      </c>
      <c r="AA42" s="69">
        <f>'Monthly Data'!AA44</f>
        <v>1385354.19331</v>
      </c>
      <c r="AB42" s="69">
        <f>'Monthly Data'!AB44</f>
        <v>149.08699619946873</v>
      </c>
      <c r="AC42" s="69">
        <f>'Monthly Data'!AC44</f>
        <v>150630</v>
      </c>
      <c r="AD42" s="69">
        <f>'Monthly Data'!P44</f>
        <v>51.728413056931984</v>
      </c>
      <c r="AE42" s="69">
        <f>'Monthly Data'!Q44</f>
        <v>90.9</v>
      </c>
      <c r="AF42" s="75">
        <f>'Monthly Data'!G44</f>
        <v>7.2589300000000003</v>
      </c>
      <c r="AG42" s="75">
        <f>'Monthly Data'!I44</f>
        <v>7.2589300000000003</v>
      </c>
      <c r="AH42" s="75">
        <f>'Monthly Data'!L44</f>
        <v>390653</v>
      </c>
      <c r="AI42" s="75"/>
      <c r="AJ42" s="75">
        <f>'Monthly Data'!K44</f>
        <v>7.377232380952381</v>
      </c>
      <c r="AK42" s="75">
        <f>'Monthly Data'!AP44</f>
        <v>42.876086991628917</v>
      </c>
      <c r="AL42" s="75">
        <f>'Monthly Data'!AQ44</f>
        <v>149.63108477687564</v>
      </c>
      <c r="AM42" s="77">
        <v>18.097727272727273</v>
      </c>
      <c r="AN42" s="77"/>
      <c r="AO42" s="76">
        <f>'Monthly Data'!C44</f>
        <v>94.940609478607655</v>
      </c>
    </row>
    <row r="43" spans="1:41">
      <c r="A43" s="71" t="s">
        <v>315</v>
      </c>
      <c r="B43" s="71">
        <f t="shared" si="0"/>
        <v>365</v>
      </c>
      <c r="C43" s="72">
        <f>'Monthly Data'!F45</f>
        <v>32364.77</v>
      </c>
      <c r="D43" s="72">
        <f>'Monthly Data'!E45</f>
        <v>107.4</v>
      </c>
      <c r="E43" s="72">
        <f>'Monthly Data'!AD45</f>
        <v>145.69999999999999</v>
      </c>
      <c r="F43" s="72">
        <f>'Monthly Data'!AE45</f>
        <v>111.6</v>
      </c>
      <c r="G43" s="72">
        <f>'Monthly Data'!AF45</f>
        <v>129.19999999999999</v>
      </c>
      <c r="H43" s="72">
        <f>'Monthly Data'!AG45</f>
        <v>100.2</v>
      </c>
      <c r="I43" s="68">
        <f>'Monthly Data'!AH45</f>
        <v>74.078143981685983</v>
      </c>
      <c r="J43" s="68">
        <f>'Monthly Data'!AI45</f>
        <v>61.64929774348186</v>
      </c>
      <c r="K43" s="68">
        <f>'Monthly Data'!AJ45</f>
        <v>86.852819373023408</v>
      </c>
      <c r="L43" s="80"/>
      <c r="M43" s="80"/>
      <c r="N43" s="80"/>
      <c r="O43" s="80"/>
      <c r="P43" s="80"/>
      <c r="Q43" s="69">
        <f>'Monthly Data'!D45</f>
        <v>47976</v>
      </c>
      <c r="R43" s="69">
        <f>'Monthly Data'!U45</f>
        <v>41.7</v>
      </c>
      <c r="S43" s="69">
        <f>'Monthly Data'!T45</f>
        <v>100.9</v>
      </c>
      <c r="T43" s="69">
        <f>'Monthly Data'!S45</f>
        <v>115.44324055666</v>
      </c>
      <c r="U43" s="69">
        <f>'Monthly Data'!V45</f>
        <v>23377</v>
      </c>
      <c r="V43" s="69">
        <f>'Monthly Data'!W45</f>
        <v>19334</v>
      </c>
      <c r="W43" s="69">
        <f>'Monthly Data'!R45</f>
        <v>85.584226796531226</v>
      </c>
      <c r="X43" s="69">
        <f>'Monthly Data'!X45</f>
        <v>166.29815774849826</v>
      </c>
      <c r="Y43" s="69">
        <f>'Monthly Data'!Y45</f>
        <v>219.04343062153865</v>
      </c>
      <c r="Z43" s="69">
        <f>'Monthly Data'!Z45</f>
        <v>24352</v>
      </c>
      <c r="AA43" s="69">
        <f>'Monthly Data'!AA45</f>
        <v>1365450.42765</v>
      </c>
      <c r="AB43" s="69">
        <f>'Monthly Data'!AB45</f>
        <v>148.96302821258521</v>
      </c>
      <c r="AC43" s="69">
        <f>'Monthly Data'!AC45</f>
        <v>147031</v>
      </c>
      <c r="AD43" s="69">
        <f>'Monthly Data'!P45</f>
        <v>51.825124117496202</v>
      </c>
      <c r="AE43" s="69">
        <f>'Monthly Data'!Q45</f>
        <v>91</v>
      </c>
      <c r="AF43" s="75">
        <f>'Monthly Data'!G45</f>
        <v>7.3645800000000001</v>
      </c>
      <c r="AG43" s="75">
        <f>'Monthly Data'!I45</f>
        <v>7.3645800000000001</v>
      </c>
      <c r="AH43" s="75">
        <f>'Monthly Data'!L45</f>
        <v>390261</v>
      </c>
      <c r="AI43" s="75"/>
      <c r="AJ43" s="75">
        <f>'Monthly Data'!K45</f>
        <v>7.4367561904761903</v>
      </c>
      <c r="AK43" s="75">
        <f>'Monthly Data'!AP45</f>
        <v>41.281414160289081</v>
      </c>
      <c r="AL43" s="75">
        <f>'Monthly Data'!AQ45</f>
        <v>149.37616780713964</v>
      </c>
      <c r="AM43" s="77">
        <v>16.822380952380954</v>
      </c>
      <c r="AN43" s="77">
        <f>'Monthly Data'!M45</f>
        <v>18.857000000000003</v>
      </c>
      <c r="AO43" s="76">
        <f>'Monthly Data'!C45</f>
        <v>75.82302295542901</v>
      </c>
    </row>
    <row r="44" spans="1:41">
      <c r="A44" s="71" t="s">
        <v>316</v>
      </c>
      <c r="B44" s="71">
        <f t="shared" si="0"/>
        <v>366</v>
      </c>
      <c r="C44" s="72">
        <f>'Monthly Data'!F46</f>
        <v>32170.53</v>
      </c>
      <c r="D44" s="72">
        <f>'Monthly Data'!E46</f>
        <v>108.5</v>
      </c>
      <c r="E44" s="72">
        <f>'Monthly Data'!AD46</f>
        <v>146.6</v>
      </c>
      <c r="F44" s="72">
        <f>'Monthly Data'!AE46</f>
        <v>112.9</v>
      </c>
      <c r="G44" s="72">
        <f>'Monthly Data'!AF46</f>
        <v>130.1</v>
      </c>
      <c r="H44" s="72">
        <f>'Monthly Data'!AG46</f>
        <v>101.6</v>
      </c>
      <c r="I44" s="68">
        <f>'Monthly Data'!AH46</f>
        <v>74.878665229593864</v>
      </c>
      <c r="J44" s="68">
        <f>'Monthly Data'!AI46</f>
        <v>61.449845634676748</v>
      </c>
      <c r="K44" s="68">
        <f>'Monthly Data'!AJ46</f>
        <v>88.500449369144107</v>
      </c>
      <c r="L44" s="80"/>
      <c r="M44" s="80"/>
      <c r="N44" s="80"/>
      <c r="O44" s="80"/>
      <c r="P44" s="80"/>
      <c r="Q44" s="69">
        <f>'Monthly Data'!D46</f>
        <v>47635</v>
      </c>
      <c r="R44" s="69">
        <f>'Monthly Data'!U46</f>
        <v>41.9</v>
      </c>
      <c r="S44" s="69">
        <f>'Monthly Data'!T46</f>
        <v>101.2</v>
      </c>
      <c r="T44" s="69">
        <f>'Monthly Data'!S46</f>
        <v>114.13936381709739</v>
      </c>
      <c r="U44" s="69">
        <f>'Monthly Data'!V46</f>
        <v>23540</v>
      </c>
      <c r="V44" s="69">
        <f>'Monthly Data'!W46</f>
        <v>19053</v>
      </c>
      <c r="W44" s="69">
        <f>'Monthly Data'!R46</f>
        <v>86.037284907175902</v>
      </c>
      <c r="X44" s="69">
        <f>'Monthly Data'!X46</f>
        <v>170.64199526008193</v>
      </c>
      <c r="Y44" s="69">
        <f>'Monthly Data'!Y46</f>
        <v>216.07848700906229</v>
      </c>
      <c r="Z44" s="69">
        <f>'Monthly Data'!Z46</f>
        <v>23696</v>
      </c>
      <c r="AA44" s="69">
        <f>'Monthly Data'!AA46</f>
        <v>1419296.75973</v>
      </c>
      <c r="AB44" s="69">
        <f>'Monthly Data'!AB46</f>
        <v>147.74855679768436</v>
      </c>
      <c r="AC44" s="69">
        <f>'Monthly Data'!AC46</f>
        <v>144039</v>
      </c>
      <c r="AD44" s="69">
        <f>'Monthly Data'!P46</f>
        <v>52.69307719449737</v>
      </c>
      <c r="AE44" s="69">
        <f>'Monthly Data'!Q46</f>
        <v>91.2</v>
      </c>
      <c r="AF44" s="75">
        <f>'Monthly Data'!G46</f>
        <v>7.5241499999999997</v>
      </c>
      <c r="AG44" s="75">
        <f>'Monthly Data'!I46</f>
        <v>7.5241499999999997</v>
      </c>
      <c r="AH44" s="75">
        <f>'Monthly Data'!L46</f>
        <v>393607</v>
      </c>
      <c r="AI44" s="75"/>
      <c r="AJ44" s="75">
        <f>'Monthly Data'!K46</f>
        <v>7.7159090909090908</v>
      </c>
      <c r="AK44" s="75">
        <f>'Monthly Data'!AP46</f>
        <v>39.222967472162772</v>
      </c>
      <c r="AL44" s="75">
        <f>'Monthly Data'!AQ46</f>
        <v>151.17455907834159</v>
      </c>
      <c r="AM44" s="77">
        <v>18.392857142857142</v>
      </c>
      <c r="AN44" s="77">
        <f>'Monthly Data'!M46</f>
        <v>17.981818181818184</v>
      </c>
      <c r="AO44" s="76">
        <f>'Monthly Data'!C46</f>
        <v>84.314312684556725</v>
      </c>
    </row>
    <row r="45" spans="1:41">
      <c r="A45" s="71" t="s">
        <v>317</v>
      </c>
      <c r="B45" s="71">
        <f t="shared" si="0"/>
        <v>367</v>
      </c>
      <c r="C45" s="72">
        <f>'Monthly Data'!F47</f>
        <v>26908.76</v>
      </c>
      <c r="D45" s="72">
        <f>'Monthly Data'!E47</f>
        <v>109.1</v>
      </c>
      <c r="E45" s="72">
        <f>'Monthly Data'!AD47</f>
        <v>145.4</v>
      </c>
      <c r="F45" s="72">
        <f>'Monthly Data'!AE47</f>
        <v>115.7</v>
      </c>
      <c r="G45" s="72">
        <f>'Monthly Data'!AF47</f>
        <v>134.9</v>
      </c>
      <c r="H45" s="72">
        <f>'Monthly Data'!AG47</f>
        <v>102.9</v>
      </c>
      <c r="I45" s="68">
        <f>'Monthly Data'!AH47</f>
        <v>73.732663753987225</v>
      </c>
      <c r="J45" s="68">
        <f>'Monthly Data'!AI47</f>
        <v>60.709860870905523</v>
      </c>
      <c r="K45" s="68">
        <f>'Monthly Data'!AJ47</f>
        <v>87.162376269645293</v>
      </c>
      <c r="L45" s="80"/>
      <c r="M45" s="80"/>
      <c r="N45" s="80"/>
      <c r="O45" s="80"/>
      <c r="P45" s="80"/>
      <c r="Q45" s="69">
        <f>'Monthly Data'!D47</f>
        <v>47830</v>
      </c>
      <c r="R45" s="69">
        <f>'Monthly Data'!U47</f>
        <v>42.2</v>
      </c>
      <c r="S45" s="69">
        <f>'Monthly Data'!T47</f>
        <v>101.1</v>
      </c>
      <c r="T45" s="69">
        <f>'Monthly Data'!S47</f>
        <v>114.74115308151092</v>
      </c>
      <c r="U45" s="69">
        <f>'Monthly Data'!V47</f>
        <v>23564</v>
      </c>
      <c r="V45" s="69">
        <f>'Monthly Data'!W47</f>
        <v>19136</v>
      </c>
      <c r="W45" s="69">
        <f>'Monthly Data'!R47</f>
        <v>84.455330522503004</v>
      </c>
      <c r="X45" s="69">
        <f>'Monthly Data'!X47</f>
        <v>174.62658833721585</v>
      </c>
      <c r="Y45" s="69">
        <f>'Monthly Data'!Y47</f>
        <v>221.88891202163782</v>
      </c>
      <c r="Z45" s="69">
        <f>'Monthly Data'!Z47</f>
        <v>24114</v>
      </c>
      <c r="AA45" s="69">
        <f>'Monthly Data'!AA47</f>
        <v>1442367.8186999999</v>
      </c>
      <c r="AB45" s="69">
        <f>'Monthly Data'!AB47</f>
        <v>150.0582231543022</v>
      </c>
      <c r="AC45" s="69">
        <f>'Monthly Data'!AC47</f>
        <v>139376</v>
      </c>
      <c r="AD45" s="69">
        <f>'Monthly Data'!P47</f>
        <v>52.400261864033467</v>
      </c>
      <c r="AE45" s="69">
        <f>'Monthly Data'!Q47</f>
        <v>91.5</v>
      </c>
      <c r="AF45" s="75">
        <f>'Monthly Data'!G47</f>
        <v>7.5434799999999997</v>
      </c>
      <c r="AG45" s="75">
        <f>'Monthly Data'!I47</f>
        <v>7.5434799999999997</v>
      </c>
      <c r="AH45" s="75">
        <f>'Monthly Data'!L47</f>
        <v>395032</v>
      </c>
      <c r="AI45" s="75"/>
      <c r="AJ45" s="75">
        <f>'Monthly Data'!K47</f>
        <v>8.0220172727272718</v>
      </c>
      <c r="AK45" s="75">
        <f>'Monthly Data'!AP47</f>
        <v>39.281404111798985</v>
      </c>
      <c r="AL45" s="75">
        <f>'Monthly Data'!AQ47</f>
        <v>148.10060627807485</v>
      </c>
      <c r="AM45" s="77">
        <v>28.175217391304347</v>
      </c>
      <c r="AN45" s="77">
        <f>'Monthly Data'!M47</f>
        <v>29.659545454545455</v>
      </c>
      <c r="AO45" s="76">
        <f>'Monthly Data'!C47</f>
        <v>70.806728252198624</v>
      </c>
    </row>
    <row r="46" spans="1:41">
      <c r="A46" s="71" t="s">
        <v>318</v>
      </c>
      <c r="B46" s="71">
        <f t="shared" si="0"/>
        <v>368</v>
      </c>
      <c r="C46" s="72">
        <f>'Monthly Data'!F48</f>
        <v>23935.65</v>
      </c>
      <c r="D46" s="72">
        <f>'Monthly Data'!E48</f>
        <v>108.5</v>
      </c>
      <c r="E46" s="72">
        <f>'Monthly Data'!AD48</f>
        <v>144.80000000000001</v>
      </c>
      <c r="F46" s="72">
        <f>'Monthly Data'!AE48</f>
        <v>112.1</v>
      </c>
      <c r="G46" s="72">
        <f>'Monthly Data'!AF48</f>
        <v>129</v>
      </c>
      <c r="H46" s="72">
        <f>'Monthly Data'!AG48</f>
        <v>101.2</v>
      </c>
      <c r="I46" s="68">
        <f>'Monthly Data'!AH48</f>
        <v>72.931232755768079</v>
      </c>
      <c r="J46" s="68">
        <f>'Monthly Data'!AI48</f>
        <v>59.237747464546757</v>
      </c>
      <c r="K46" s="68">
        <f>'Monthly Data'!AJ48</f>
        <v>87.212589882863568</v>
      </c>
      <c r="L46" s="80"/>
      <c r="M46" s="80"/>
      <c r="N46" s="80"/>
      <c r="O46" s="80"/>
      <c r="P46" s="80"/>
      <c r="Q46" s="69">
        <f>'Monthly Data'!D48</f>
        <v>48790</v>
      </c>
      <c r="R46" s="69">
        <f>'Monthly Data'!U48</f>
        <v>42.4</v>
      </c>
      <c r="S46" s="69">
        <f>'Monthly Data'!T48</f>
        <v>101</v>
      </c>
      <c r="T46" s="69">
        <f>'Monthly Data'!S48</f>
        <v>114.0390656063618</v>
      </c>
      <c r="U46" s="69">
        <f>'Monthly Data'!V48</f>
        <v>24062</v>
      </c>
      <c r="V46" s="69">
        <f>'Monthly Data'!W48</f>
        <v>19358</v>
      </c>
      <c r="W46" s="69">
        <f>'Monthly Data'!R48</f>
        <v>86.112955342450476</v>
      </c>
      <c r="X46" s="69">
        <f>'Monthly Data'!X48</f>
        <v>175.10084043686226</v>
      </c>
      <c r="Y46" s="69">
        <f>'Monthly Data'!Y48</f>
        <v>222.00304051772338</v>
      </c>
      <c r="Z46" s="69">
        <f>'Monthly Data'!Z48</f>
        <v>23164</v>
      </c>
      <c r="AA46" s="69">
        <f>'Monthly Data'!AA48</f>
        <v>1337070.6290599999</v>
      </c>
      <c r="AB46" s="69">
        <f>'Monthly Data'!AB48</f>
        <v>151.16230397255714</v>
      </c>
      <c r="AC46" s="69">
        <f>'Monthly Data'!AC48</f>
        <v>144926</v>
      </c>
      <c r="AD46" s="69">
        <f>'Monthly Data'!P48</f>
        <v>55.744770988827376</v>
      </c>
      <c r="AE46" s="69">
        <f>'Monthly Data'!Q48</f>
        <v>91.8</v>
      </c>
      <c r="AF46" s="75">
        <f>'Monthly Data'!G48</f>
        <v>7.7631600000000001</v>
      </c>
      <c r="AG46" s="75">
        <f>'Monthly Data'!I48</f>
        <v>7.7631600000000001</v>
      </c>
      <c r="AH46" s="75">
        <f>'Monthly Data'!L48</f>
        <v>397160</v>
      </c>
      <c r="AI46" s="75"/>
      <c r="AJ46" s="75">
        <f>'Monthly Data'!K48</f>
        <v>8.4046874999999996</v>
      </c>
      <c r="AK46" s="75">
        <f>'Monthly Data'!AP48</f>
        <v>48.988019333012588</v>
      </c>
      <c r="AL46" s="75">
        <f>'Monthly Data'!AQ48</f>
        <v>150.80373420445432</v>
      </c>
      <c r="AM46" s="77">
        <v>29.10736842105263</v>
      </c>
      <c r="AN46" s="77">
        <f>'Monthly Data'!M48</f>
        <v>40.417368421052636</v>
      </c>
      <c r="AO46" s="76">
        <f>'Monthly Data'!C48</f>
        <v>109.95626167689407</v>
      </c>
    </row>
    <row r="47" spans="1:41">
      <c r="A47" s="71" t="s">
        <v>319</v>
      </c>
      <c r="B47" s="71">
        <f t="shared" si="0"/>
        <v>369</v>
      </c>
      <c r="C47" s="72">
        <f>'Monthly Data'!F49</f>
        <v>23816.81</v>
      </c>
      <c r="D47" s="72">
        <f>'Monthly Data'!E49</f>
        <v>110.6</v>
      </c>
      <c r="E47" s="72">
        <f>'Monthly Data'!AD49</f>
        <v>148.1</v>
      </c>
      <c r="F47" s="72">
        <f>'Monthly Data'!AE49</f>
        <v>116.1</v>
      </c>
      <c r="G47" s="72">
        <f>'Monthly Data'!AF49</f>
        <v>135.4</v>
      </c>
      <c r="H47" s="72">
        <f>'Monthly Data'!AG49</f>
        <v>103.4</v>
      </c>
      <c r="I47" s="68">
        <f>'Monthly Data'!AH49</f>
        <v>74.185394411151279</v>
      </c>
      <c r="J47" s="68">
        <f>'Monthly Data'!AI49</f>
        <v>61.334071011290838</v>
      </c>
      <c r="K47" s="68">
        <f>'Monthly Data'!AJ49</f>
        <v>87.657111876685178</v>
      </c>
      <c r="L47" s="80"/>
      <c r="M47" s="80"/>
      <c r="N47" s="80"/>
      <c r="O47" s="80"/>
      <c r="P47" s="80"/>
      <c r="Q47" s="69">
        <f>'Monthly Data'!D49</f>
        <v>48928</v>
      </c>
      <c r="R47" s="69">
        <f>'Monthly Data'!U49</f>
        <v>42</v>
      </c>
      <c r="S47" s="69">
        <f>'Monthly Data'!T49</f>
        <v>101.2</v>
      </c>
      <c r="T47" s="69">
        <f>'Monthly Data'!S49</f>
        <v>115.04204771371766</v>
      </c>
      <c r="U47" s="69">
        <f>'Monthly Data'!V49</f>
        <v>24254</v>
      </c>
      <c r="V47" s="69">
        <f>'Monthly Data'!W49</f>
        <v>19352</v>
      </c>
      <c r="W47" s="69">
        <f>'Monthly Data'!R49</f>
        <v>85.622439087695554</v>
      </c>
      <c r="X47" s="69">
        <f>'Monthly Data'!X49</f>
        <v>177.65198731734256</v>
      </c>
      <c r="Y47" s="69">
        <f>'Monthly Data'!Y49</f>
        <v>225.76496104429961</v>
      </c>
      <c r="Z47" s="69">
        <f>'Monthly Data'!Z49</f>
        <v>23509</v>
      </c>
      <c r="AA47" s="69">
        <f>'Monthly Data'!AA49</f>
        <v>1443697.03131</v>
      </c>
      <c r="AB47" s="69">
        <f>'Monthly Data'!AB49</f>
        <v>151.72314833146501</v>
      </c>
      <c r="AC47" s="69">
        <f>'Monthly Data'!AC49</f>
        <v>142040</v>
      </c>
      <c r="AD47" s="69">
        <f>'Monthly Data'!P49</f>
        <v>58.983827861044496</v>
      </c>
      <c r="AE47" s="69">
        <f>'Monthly Data'!Q49</f>
        <v>92.1</v>
      </c>
      <c r="AF47" s="75">
        <f>'Monthly Data'!G49</f>
        <v>7.8110799999999996</v>
      </c>
      <c r="AG47" s="75">
        <f>'Monthly Data'!I49</f>
        <v>7.8110799999999996</v>
      </c>
      <c r="AH47" s="75">
        <f>'Monthly Data'!L49</f>
        <v>394445</v>
      </c>
      <c r="AI47" s="75"/>
      <c r="AJ47" s="75">
        <f>'Monthly Data'!K49</f>
        <v>8.2934786956521744</v>
      </c>
      <c r="AK47" s="75">
        <f>'Monthly Data'!AP49</f>
        <v>61.834804081931757</v>
      </c>
      <c r="AL47" s="75">
        <f>'Monthly Data'!AQ49</f>
        <v>150.0355518237304</v>
      </c>
      <c r="AM47" s="77">
        <v>29.625652173913043</v>
      </c>
      <c r="AN47" s="77">
        <f>'Monthly Data'!M49</f>
        <v>51.827272727272728</v>
      </c>
      <c r="AO47" s="76">
        <f>'Monthly Data'!C49</f>
        <v>107.32176348438497</v>
      </c>
    </row>
    <row r="48" spans="1:41">
      <c r="A48" s="71" t="s">
        <v>320</v>
      </c>
      <c r="B48" s="71">
        <f t="shared" ref="B48:B111" si="1">B47+1</f>
        <v>370</v>
      </c>
      <c r="C48" s="72">
        <f>'Monthly Data'!F50</f>
        <v>23468.09</v>
      </c>
      <c r="D48" s="72">
        <f>'Monthly Data'!E50</f>
        <v>109.8</v>
      </c>
      <c r="E48" s="72">
        <f>'Monthly Data'!AD50</f>
        <v>147</v>
      </c>
      <c r="F48" s="72">
        <f>'Monthly Data'!AE50</f>
        <v>114.1</v>
      </c>
      <c r="G48" s="72">
        <f>'Monthly Data'!AF50</f>
        <v>132.4</v>
      </c>
      <c r="H48" s="72">
        <f>'Monthly Data'!AG50</f>
        <v>101.6</v>
      </c>
      <c r="I48" s="68">
        <f>'Monthly Data'!AH50</f>
        <v>73.049896482673802</v>
      </c>
      <c r="J48" s="68">
        <f>'Monthly Data'!AI50</f>
        <v>59.886687501567906</v>
      </c>
      <c r="K48" s="68">
        <f>'Monthly Data'!AJ50</f>
        <v>87.308723239974228</v>
      </c>
      <c r="L48" s="80"/>
      <c r="M48" s="80"/>
      <c r="N48" s="80"/>
      <c r="O48" s="80"/>
      <c r="P48" s="80"/>
      <c r="Q48" s="69">
        <f>'Monthly Data'!D50</f>
        <v>48829</v>
      </c>
      <c r="R48" s="69">
        <f>'Monthly Data'!U50</f>
        <v>43</v>
      </c>
      <c r="S48" s="69">
        <f>'Monthly Data'!T50</f>
        <v>101.3</v>
      </c>
      <c r="T48" s="69">
        <f>'Monthly Data'!S50</f>
        <v>114.13936381709739</v>
      </c>
      <c r="U48" s="69">
        <f>'Monthly Data'!V50</f>
        <v>24114</v>
      </c>
      <c r="V48" s="69">
        <f>'Monthly Data'!W50</f>
        <v>19432</v>
      </c>
      <c r="W48" s="69">
        <f>'Monthly Data'!R50</f>
        <v>86.736775028372449</v>
      </c>
      <c r="X48" s="69">
        <f>'Monthly Data'!X50</f>
        <v>177.57507800862697</v>
      </c>
      <c r="Y48" s="69">
        <f>'Monthly Data'!Y50</f>
        <v>228.87412058489625</v>
      </c>
      <c r="Z48" s="69">
        <f>'Monthly Data'!Z50</f>
        <v>23036</v>
      </c>
      <c r="AA48" s="69">
        <f>'Monthly Data'!AA50</f>
        <v>1508474.1487799999</v>
      </c>
      <c r="AB48" s="69">
        <f>'Monthly Data'!AB50</f>
        <v>150.32965188823206</v>
      </c>
      <c r="AC48" s="69">
        <f>'Monthly Data'!AC50</f>
        <v>135108</v>
      </c>
      <c r="AD48" s="69">
        <f>'Monthly Data'!P50</f>
        <v>58.958884133646897</v>
      </c>
      <c r="AE48" s="69">
        <f>'Monthly Data'!Q50</f>
        <v>92.5</v>
      </c>
      <c r="AF48" s="75">
        <f>'Monthly Data'!G50</f>
        <v>8.0765600000000006</v>
      </c>
      <c r="AG48" s="75">
        <f>'Monthly Data'!I50</f>
        <v>8.0765600000000006</v>
      </c>
      <c r="AH48" s="75">
        <f>'Monthly Data'!L50</f>
        <v>396833</v>
      </c>
      <c r="AI48" s="75"/>
      <c r="AJ48" s="75">
        <f>'Monthly Data'!K50</f>
        <v>8.3955972727272723</v>
      </c>
      <c r="AK48" s="75">
        <f>'Monthly Data'!AP50</f>
        <v>69.751063011323438</v>
      </c>
      <c r="AL48" s="75">
        <f>'Monthly Data'!AQ50</f>
        <v>152.30968994559066</v>
      </c>
      <c r="AM48" s="77">
        <v>24.885714285714286</v>
      </c>
      <c r="AN48" s="77">
        <f>'Monthly Data'!M50</f>
        <v>37.286999999999999</v>
      </c>
      <c r="AO48" s="76">
        <f>'Monthly Data'!C50</f>
        <v>79.038817226849048</v>
      </c>
    </row>
    <row r="49" spans="1:41">
      <c r="A49" s="71" t="s">
        <v>321</v>
      </c>
      <c r="B49" s="71">
        <f t="shared" si="1"/>
        <v>371</v>
      </c>
      <c r="C49" s="72">
        <f>'Monthly Data'!F51</f>
        <v>23740.5</v>
      </c>
      <c r="D49" s="72">
        <f>'Monthly Data'!E51</f>
        <v>109.8</v>
      </c>
      <c r="E49" s="72">
        <f>'Monthly Data'!AD51</f>
        <v>148.19999999999999</v>
      </c>
      <c r="F49" s="72">
        <f>'Monthly Data'!AE51</f>
        <v>113.2</v>
      </c>
      <c r="G49" s="72">
        <f>'Monthly Data'!AF51</f>
        <v>132.69999999999999</v>
      </c>
      <c r="H49" s="72">
        <f>'Monthly Data'!AG51</f>
        <v>101</v>
      </c>
      <c r="I49" s="68">
        <f>'Monthly Data'!AH51</f>
        <v>74.596850220088172</v>
      </c>
      <c r="J49" s="68">
        <f>'Monthly Data'!AI51</f>
        <v>60.386066702606058</v>
      </c>
      <c r="K49" s="68">
        <f>'Monthly Data'!AJ51</f>
        <v>89.878855590245578</v>
      </c>
      <c r="L49" s="80"/>
      <c r="M49" s="80"/>
      <c r="N49" s="80"/>
      <c r="O49" s="80"/>
      <c r="P49" s="80"/>
      <c r="Q49" s="69">
        <f>'Monthly Data'!D51</f>
        <v>48824</v>
      </c>
      <c r="R49" s="69">
        <f>'Monthly Data'!U51</f>
        <v>43</v>
      </c>
      <c r="S49" s="69">
        <f>'Monthly Data'!T51</f>
        <v>101.1</v>
      </c>
      <c r="T49" s="69">
        <f>'Monthly Data'!S51</f>
        <v>113.13638170974153</v>
      </c>
      <c r="U49" s="69">
        <f>'Monthly Data'!V51</f>
        <v>23991</v>
      </c>
      <c r="V49" s="69">
        <f>'Monthly Data'!W51</f>
        <v>19651</v>
      </c>
      <c r="W49" s="69">
        <f>'Monthly Data'!R51</f>
        <v>90.240271759072996</v>
      </c>
      <c r="X49" s="69">
        <f>'Monthly Data'!X51</f>
        <v>178.33420273915476</v>
      </c>
      <c r="Y49" s="69">
        <f>'Monthly Data'!Y51</f>
        <v>228.74278766890006</v>
      </c>
      <c r="Z49" s="69">
        <f>'Monthly Data'!Z51</f>
        <v>22859</v>
      </c>
      <c r="AA49" s="69">
        <f>'Monthly Data'!AA51</f>
        <v>1441302.1800200001</v>
      </c>
      <c r="AB49" s="69">
        <f>'Monthly Data'!AB51</f>
        <v>149.2778298323438</v>
      </c>
      <c r="AC49" s="69">
        <f>'Monthly Data'!AC51</f>
        <v>136915</v>
      </c>
      <c r="AD49" s="69">
        <f>'Monthly Data'!P51</f>
        <v>57.131514230191179</v>
      </c>
      <c r="AE49" s="69">
        <f>'Monthly Data'!Q51</f>
        <v>92.7</v>
      </c>
      <c r="AF49" s="75">
        <f>'Monthly Data'!G51</f>
        <v>8.2296899999999997</v>
      </c>
      <c r="AG49" s="75">
        <f>'Monthly Data'!I51</f>
        <v>8.2296899999999997</v>
      </c>
      <c r="AH49" s="75">
        <f>'Monthly Data'!L51</f>
        <v>399706</v>
      </c>
      <c r="AI49" s="75"/>
      <c r="AJ49" s="75">
        <f>'Monthly Data'!K51</f>
        <v>8.2787831578947362</v>
      </c>
      <c r="AK49" s="75">
        <f>'Monthly Data'!AP51</f>
        <v>67.412794348075025</v>
      </c>
      <c r="AL49" s="75">
        <f>'Monthly Data'!AQ51</f>
        <v>153.43408197887405</v>
      </c>
      <c r="AM49" s="77">
        <v>23.363</v>
      </c>
      <c r="AN49" s="77">
        <f>'Monthly Data'!M51</f>
        <v>33.457894736842093</v>
      </c>
      <c r="AO49" s="76">
        <f>'Monthly Data'!C51</f>
        <v>94.081659571935731</v>
      </c>
    </row>
    <row r="50" spans="1:41">
      <c r="A50" s="71" t="s">
        <v>322</v>
      </c>
      <c r="B50" s="71">
        <f t="shared" si="1"/>
        <v>372</v>
      </c>
      <c r="C50" s="72">
        <f>'Monthly Data'!F52</f>
        <v>23321.200000000001</v>
      </c>
      <c r="D50" s="72">
        <f>'Monthly Data'!E52</f>
        <v>110.8</v>
      </c>
      <c r="E50" s="72">
        <f>'Monthly Data'!AD52</f>
        <v>148.4</v>
      </c>
      <c r="F50" s="72">
        <f>'Monthly Data'!AE52</f>
        <v>115.2</v>
      </c>
      <c r="G50" s="72">
        <f>'Monthly Data'!AF52</f>
        <v>135.30000000000001</v>
      </c>
      <c r="H50" s="72">
        <f>'Monthly Data'!AG52</f>
        <v>101.9</v>
      </c>
      <c r="I50" s="68">
        <f>'Monthly Data'!AH52</f>
        <v>75.015146400092092</v>
      </c>
      <c r="J50" s="68">
        <f>'Monthly Data'!AI52</f>
        <v>61.799391500684671</v>
      </c>
      <c r="K50" s="68">
        <f>'Monthly Data'!AJ52</f>
        <v>88.982517420501253</v>
      </c>
      <c r="L50" s="80"/>
      <c r="M50" s="80"/>
      <c r="N50" s="80"/>
      <c r="O50" s="80"/>
      <c r="P50" s="80"/>
      <c r="Q50" s="69">
        <f>'Monthly Data'!D52</f>
        <v>49136</v>
      </c>
      <c r="R50" s="69">
        <f>'Monthly Data'!U52</f>
        <v>42.7</v>
      </c>
      <c r="S50" s="69">
        <f>'Monthly Data'!T52</f>
        <v>101.7</v>
      </c>
      <c r="T50" s="69">
        <f>'Monthly Data'!S52</f>
        <v>112.33399602385684</v>
      </c>
      <c r="U50" s="69">
        <f>'Monthly Data'!V52</f>
        <v>24171</v>
      </c>
      <c r="V50" s="69">
        <f>'Monthly Data'!W52</f>
        <v>19635</v>
      </c>
      <c r="W50" s="69">
        <f>'Monthly Data'!R52</f>
        <v>87.24234400436228</v>
      </c>
      <c r="X50" s="69">
        <f>'Monthly Data'!X52</f>
        <v>177.77151780076767</v>
      </c>
      <c r="Y50" s="69">
        <f>'Monthly Data'!Y52</f>
        <v>229.7484058053416</v>
      </c>
      <c r="Z50" s="69">
        <f>'Monthly Data'!Z52</f>
        <v>22650</v>
      </c>
      <c r="AA50" s="69">
        <f>'Monthly Data'!AA52</f>
        <v>1408983.9053400001</v>
      </c>
      <c r="AB50" s="69">
        <f>'Monthly Data'!AB52</f>
        <v>149.13883507414724</v>
      </c>
      <c r="AC50" s="69">
        <f>'Monthly Data'!AC52</f>
        <v>133313</v>
      </c>
      <c r="AD50" s="69">
        <f>'Monthly Data'!P52</f>
        <v>57.249960857397376</v>
      </c>
      <c r="AE50" s="69">
        <f>'Monthly Data'!Q52</f>
        <v>93</v>
      </c>
      <c r="AF50" s="75">
        <f>'Monthly Data'!G52</f>
        <v>8.0542800000000003</v>
      </c>
      <c r="AG50" s="75">
        <f>'Monthly Data'!I52</f>
        <v>8.0542800000000003</v>
      </c>
      <c r="AH50" s="75">
        <f>'Monthly Data'!L52</f>
        <v>400268</v>
      </c>
      <c r="AI50" s="75"/>
      <c r="AJ50" s="75">
        <f>'Monthly Data'!K52</f>
        <v>8.217329545454545</v>
      </c>
      <c r="AK50" s="75">
        <f>'Monthly Data'!AP52</f>
        <v>60.368786872572052</v>
      </c>
      <c r="AL50" s="75">
        <f>'Monthly Data'!AQ52</f>
        <v>152.95938803745227</v>
      </c>
      <c r="AM50" s="77">
        <v>27.42909090909091</v>
      </c>
      <c r="AN50" s="77">
        <f>'Monthly Data'!M52</f>
        <v>31.954210526315784</v>
      </c>
      <c r="AO50" s="76">
        <f>'Monthly Data'!C52</f>
        <v>83.252463290809771</v>
      </c>
    </row>
    <row r="51" spans="1:41">
      <c r="A51" s="71" t="s">
        <v>323</v>
      </c>
      <c r="B51" s="71">
        <f t="shared" si="1"/>
        <v>373</v>
      </c>
      <c r="C51" s="72">
        <f>'Monthly Data'!F53</f>
        <v>25219.21</v>
      </c>
      <c r="D51" s="72">
        <f>'Monthly Data'!E53</f>
        <v>111</v>
      </c>
      <c r="E51" s="72">
        <f>'Monthly Data'!AD53</f>
        <v>148.69999999999999</v>
      </c>
      <c r="F51" s="72">
        <f>'Monthly Data'!AE53</f>
        <v>115</v>
      </c>
      <c r="G51" s="72">
        <f>'Monthly Data'!AF53</f>
        <v>136.1</v>
      </c>
      <c r="H51" s="72">
        <f>'Monthly Data'!AG53</f>
        <v>100.7</v>
      </c>
      <c r="I51" s="68">
        <f>'Monthly Data'!AH53</f>
        <v>74.665711107492314</v>
      </c>
      <c r="J51" s="68">
        <f>'Monthly Data'!AI53</f>
        <v>61.747876204183719</v>
      </c>
      <c r="K51" s="68">
        <f>'Monthly Data'!AJ53</f>
        <v>88.430823667824967</v>
      </c>
      <c r="L51" s="80"/>
      <c r="M51" s="80"/>
      <c r="N51" s="80"/>
      <c r="O51" s="80"/>
      <c r="P51" s="80"/>
      <c r="Q51" s="69">
        <f>'Monthly Data'!D53</f>
        <v>49125</v>
      </c>
      <c r="R51" s="69">
        <f>'Monthly Data'!U53</f>
        <v>43.6</v>
      </c>
      <c r="S51" s="69">
        <f>'Monthly Data'!T53</f>
        <v>101.6</v>
      </c>
      <c r="T51" s="69">
        <f>'Monthly Data'!S53</f>
        <v>113.83846918489064</v>
      </c>
      <c r="U51" s="69">
        <f>'Monthly Data'!V53</f>
        <v>24020</v>
      </c>
      <c r="V51" s="69">
        <f>'Monthly Data'!W53</f>
        <v>19757</v>
      </c>
      <c r="W51" s="69">
        <f>'Monthly Data'!R53</f>
        <v>88.018043717330727</v>
      </c>
      <c r="X51" s="69">
        <f>'Monthly Data'!X53</f>
        <v>177.97635515770293</v>
      </c>
      <c r="Y51" s="69">
        <f>'Monthly Data'!Y53</f>
        <v>229.14584021284492</v>
      </c>
      <c r="Z51" s="69">
        <f>'Monthly Data'!Z53</f>
        <v>21490</v>
      </c>
      <c r="AA51" s="69">
        <f>'Monthly Data'!AA53</f>
        <v>1393976.9963700001</v>
      </c>
      <c r="AB51" s="69">
        <f>'Monthly Data'!AB53</f>
        <v>149.33972555655598</v>
      </c>
      <c r="AC51" s="69">
        <f>'Monthly Data'!AC53</f>
        <v>123486</v>
      </c>
      <c r="AD51" s="69">
        <f>'Monthly Data'!P53</f>
        <v>58.309454196417782</v>
      </c>
      <c r="AE51" s="69">
        <f>'Monthly Data'!Q53</f>
        <v>93.1</v>
      </c>
      <c r="AF51" s="75">
        <f>'Monthly Data'!G53</f>
        <v>8.1200700000000001</v>
      </c>
      <c r="AG51" s="75">
        <f>'Monthly Data'!I53</f>
        <v>8.1200700000000001</v>
      </c>
      <c r="AH51" s="75">
        <f>'Monthly Data'!L53</f>
        <v>394002</v>
      </c>
      <c r="AI51" s="75"/>
      <c r="AJ51" s="75">
        <f>'Monthly Data'!K53</f>
        <v>8.0695315000000001</v>
      </c>
      <c r="AK51" s="75">
        <f>'Monthly Data'!AP53</f>
        <v>49.133982346167677</v>
      </c>
      <c r="AL51" s="75">
        <f>'Monthly Data'!AQ53</f>
        <v>153.93009121051608</v>
      </c>
      <c r="AM51" s="77">
        <v>21.598421052631579</v>
      </c>
      <c r="AN51" s="77">
        <f>'Monthly Data'!M53</f>
        <v>22.812105263157896</v>
      </c>
      <c r="AO51" s="76">
        <f>'Monthly Data'!C53</f>
        <v>84.681112847080655</v>
      </c>
    </row>
    <row r="52" spans="1:41">
      <c r="A52" s="71" t="s">
        <v>324</v>
      </c>
      <c r="B52" s="71">
        <f t="shared" si="1"/>
        <v>374</v>
      </c>
      <c r="C52" s="72">
        <f>'Monthly Data'!F54</f>
        <v>26458.25</v>
      </c>
      <c r="D52" s="72">
        <f>'Monthly Data'!E54</f>
        <v>109.8</v>
      </c>
      <c r="E52" s="72">
        <f>'Monthly Data'!AD54</f>
        <v>146.6</v>
      </c>
      <c r="F52" s="72">
        <f>'Monthly Data'!AE54</f>
        <v>112.1</v>
      </c>
      <c r="G52" s="72">
        <f>'Monthly Data'!AF54</f>
        <v>130.30000000000001</v>
      </c>
      <c r="H52" s="72">
        <f>'Monthly Data'!AG54</f>
        <v>99.9</v>
      </c>
      <c r="I52" s="68">
        <f>'Monthly Data'!AH54</f>
        <v>75.776115204150614</v>
      </c>
      <c r="J52" s="68">
        <f>'Monthly Data'!AI54</f>
        <v>62.915028193451356</v>
      </c>
      <c r="K52" s="68">
        <f>'Monthly Data'!AJ54</f>
        <v>89.328399000824817</v>
      </c>
      <c r="L52" s="80"/>
      <c r="M52" s="80"/>
      <c r="N52" s="80"/>
      <c r="O52" s="80"/>
      <c r="P52" s="80"/>
      <c r="Q52" s="69">
        <f>'Monthly Data'!D54</f>
        <v>49334</v>
      </c>
      <c r="R52" s="69">
        <f>'Monthly Data'!U54</f>
        <v>44.1</v>
      </c>
      <c r="S52" s="69">
        <f>'Monthly Data'!T54</f>
        <v>101.9</v>
      </c>
      <c r="T52" s="69">
        <f>'Monthly Data'!S54</f>
        <v>111.93280318091449</v>
      </c>
      <c r="U52" s="69">
        <f>'Monthly Data'!V54</f>
        <v>24067</v>
      </c>
      <c r="V52" s="69">
        <f>'Monthly Data'!W54</f>
        <v>19936</v>
      </c>
      <c r="W52" s="69">
        <f>'Monthly Data'!R54</f>
        <v>89.694878636783855</v>
      </c>
      <c r="X52" s="69">
        <f>'Monthly Data'!X54</f>
        <v>178.03342721167309</v>
      </c>
      <c r="Y52" s="69">
        <f>'Monthly Data'!Y54</f>
        <v>233.0166871652186</v>
      </c>
      <c r="Z52" s="69">
        <f>'Monthly Data'!Z54</f>
        <v>21185</v>
      </c>
      <c r="AA52" s="69">
        <f>'Monthly Data'!AA54</f>
        <v>1359329.6085300001</v>
      </c>
      <c r="AB52" s="69">
        <f>'Monthly Data'!AB54</f>
        <v>147.15406559085838</v>
      </c>
      <c r="AC52" s="69">
        <f>'Monthly Data'!AC54</f>
        <v>119720</v>
      </c>
      <c r="AD52" s="69">
        <f>'Monthly Data'!P54</f>
        <v>57.070158689436937</v>
      </c>
      <c r="AE52" s="69">
        <f>'Monthly Data'!Q54</f>
        <v>93.3</v>
      </c>
      <c r="AF52" s="75">
        <f>'Monthly Data'!G54</f>
        <v>8.2781300000000009</v>
      </c>
      <c r="AG52" s="75">
        <f>'Monthly Data'!I54</f>
        <v>8.2781300000000009</v>
      </c>
      <c r="AH52" s="75">
        <f>'Monthly Data'!L54</f>
        <v>401501</v>
      </c>
      <c r="AI52" s="75"/>
      <c r="AJ52" s="75">
        <f>'Monthly Data'!K54</f>
        <v>8.171875</v>
      </c>
      <c r="AK52" s="75">
        <f>'Monthly Data'!AP54</f>
        <v>40.775602836640111</v>
      </c>
      <c r="AL52" s="75">
        <f>'Monthly Data'!AQ54</f>
        <v>153.32305586283678</v>
      </c>
      <c r="AM52" s="77">
        <v>17.74421052631579</v>
      </c>
      <c r="AN52" s="77">
        <f>'Monthly Data'!M54</f>
        <v>22.124000000000002</v>
      </c>
      <c r="AO52" s="76">
        <f>'Monthly Data'!C54</f>
        <v>78.755264224182724</v>
      </c>
    </row>
    <row r="53" spans="1:41">
      <c r="A53" s="71" t="s">
        <v>325</v>
      </c>
      <c r="B53" s="71">
        <f t="shared" si="1"/>
        <v>375</v>
      </c>
      <c r="C53" s="72">
        <f>'Monthly Data'!F55</f>
        <v>26469.56</v>
      </c>
      <c r="D53" s="72">
        <f>'Monthly Data'!E55</f>
        <v>110.3</v>
      </c>
      <c r="E53" s="72">
        <f>'Monthly Data'!AD55</f>
        <v>148.1</v>
      </c>
      <c r="F53" s="72">
        <f>'Monthly Data'!AE55</f>
        <v>113.3</v>
      </c>
      <c r="G53" s="72">
        <f>'Monthly Data'!AF55</f>
        <v>131.19999999999999</v>
      </c>
      <c r="H53" s="72">
        <f>'Monthly Data'!AG55</f>
        <v>101.4</v>
      </c>
      <c r="I53" s="68">
        <f>'Monthly Data'!AH55</f>
        <v>75.985920572519234</v>
      </c>
      <c r="J53" s="68">
        <f>'Monthly Data'!AI55</f>
        <v>62.659502356792018</v>
      </c>
      <c r="K53" s="68">
        <f>'Monthly Data'!AJ55</f>
        <v>90.860335004894097</v>
      </c>
      <c r="L53" s="80"/>
      <c r="M53" s="80"/>
      <c r="N53" s="80"/>
      <c r="O53" s="80"/>
      <c r="P53" s="80"/>
      <c r="Q53" s="69">
        <f>'Monthly Data'!D55</f>
        <v>49429</v>
      </c>
      <c r="R53" s="69">
        <f>'Monthly Data'!U55</f>
        <v>44.1</v>
      </c>
      <c r="S53" s="69">
        <f>'Monthly Data'!T55</f>
        <v>102.2</v>
      </c>
      <c r="T53" s="69">
        <f>'Monthly Data'!S55</f>
        <v>112.6348906560636</v>
      </c>
      <c r="U53" s="69">
        <f>'Monthly Data'!V55</f>
        <v>24062</v>
      </c>
      <c r="V53" s="69">
        <f>'Monthly Data'!W55</f>
        <v>20123</v>
      </c>
      <c r="W53" s="69">
        <f>'Monthly Data'!R55</f>
        <v>89.135783222307012</v>
      </c>
      <c r="X53" s="69">
        <f>'Monthly Data'!X55</f>
        <v>168.81122971223175</v>
      </c>
      <c r="Y53" s="69">
        <f>'Monthly Data'!Y55</f>
        <v>220.99082999369614</v>
      </c>
      <c r="Z53" s="69">
        <f>'Monthly Data'!Z55</f>
        <v>22074</v>
      </c>
      <c r="AA53" s="69">
        <f>'Monthly Data'!AA55</f>
        <v>1405391.8221199999</v>
      </c>
      <c r="AB53" s="69">
        <f>'Monthly Data'!AB55</f>
        <v>135.17473040472893</v>
      </c>
      <c r="AC53" s="69">
        <f>'Monthly Data'!AC55</f>
        <v>116327</v>
      </c>
      <c r="AD53" s="69">
        <f>'Monthly Data'!P55</f>
        <v>58.136476350822775</v>
      </c>
      <c r="AE53" s="69">
        <f>'Monthly Data'!Q55</f>
        <v>93.4</v>
      </c>
      <c r="AF53" s="75">
        <f>'Monthly Data'!G55</f>
        <v>8.2336299999999998</v>
      </c>
      <c r="AG53" s="75">
        <f>'Monthly Data'!I55</f>
        <v>8.2336299999999998</v>
      </c>
      <c r="AH53" s="75">
        <f>'Monthly Data'!L55</f>
        <v>400652</v>
      </c>
      <c r="AI53" s="75"/>
      <c r="AJ53" s="75">
        <f>'Monthly Data'!K55</f>
        <v>7.9813990476190479</v>
      </c>
      <c r="AK53" s="75">
        <f>'Monthly Data'!AP55</f>
        <v>39.093992832639643</v>
      </c>
      <c r="AL53" s="75">
        <f>'Monthly Data'!AQ55</f>
        <v>144.25367799812923</v>
      </c>
      <c r="AM53" s="77">
        <v>17.372727272727271</v>
      </c>
      <c r="AN53" s="77">
        <f>'Monthly Data'!M55</f>
        <v>18.828095238095237</v>
      </c>
      <c r="AO53" s="76">
        <f>'Monthly Data'!C55</f>
        <v>78.357001572238232</v>
      </c>
    </row>
    <row r="54" spans="1:41">
      <c r="A54" s="71" t="s">
        <v>326</v>
      </c>
      <c r="B54" s="71">
        <f t="shared" si="1"/>
        <v>376</v>
      </c>
      <c r="C54" s="72">
        <f>'Monthly Data'!F56</f>
        <v>25848.77</v>
      </c>
      <c r="D54" s="72">
        <f>'Monthly Data'!E56</f>
        <v>111.4</v>
      </c>
      <c r="E54" s="72">
        <f>'Monthly Data'!AD56</f>
        <v>149.80000000000001</v>
      </c>
      <c r="F54" s="72">
        <f>'Monthly Data'!AE56</f>
        <v>116.2</v>
      </c>
      <c r="G54" s="72">
        <f>'Monthly Data'!AF56</f>
        <v>134.9</v>
      </c>
      <c r="H54" s="72">
        <f>'Monthly Data'!AG56</f>
        <v>103.2</v>
      </c>
      <c r="I54" s="68">
        <f>'Monthly Data'!AH56</f>
        <v>77.001226881487355</v>
      </c>
      <c r="J54" s="68">
        <f>'Monthly Data'!AI56</f>
        <v>63.13955772118593</v>
      </c>
      <c r="K54" s="68">
        <f>'Monthly Data'!AJ56</f>
        <v>93.06795793787218</v>
      </c>
      <c r="L54" s="80"/>
      <c r="M54" s="80"/>
      <c r="N54" s="80"/>
      <c r="O54" s="80"/>
      <c r="P54" s="80"/>
      <c r="Q54" s="69">
        <f>'Monthly Data'!D56</f>
        <v>49563</v>
      </c>
      <c r="R54" s="69">
        <f>'Monthly Data'!U56</f>
        <v>44.4</v>
      </c>
      <c r="S54" s="69">
        <f>'Monthly Data'!T56</f>
        <v>102.3</v>
      </c>
      <c r="T54" s="69">
        <f>'Monthly Data'!S56</f>
        <v>113.43727634194831</v>
      </c>
      <c r="U54" s="69">
        <f>'Monthly Data'!V56</f>
        <v>24155</v>
      </c>
      <c r="V54" s="69">
        <f>'Monthly Data'!W56</f>
        <v>20233</v>
      </c>
      <c r="W54" s="69">
        <f>'Monthly Data'!R56</f>
        <v>88.769223667437132</v>
      </c>
      <c r="X54" s="69">
        <f>'Monthly Data'!X56</f>
        <v>170.65504255346067</v>
      </c>
      <c r="Y54" s="69">
        <f>'Monthly Data'!Y56</f>
        <v>227.4562091123515</v>
      </c>
      <c r="Z54" s="69">
        <f>'Monthly Data'!Z56</f>
        <v>20887</v>
      </c>
      <c r="AA54" s="69">
        <f>'Monthly Data'!AA56</f>
        <v>1453864.4846999999</v>
      </c>
      <c r="AB54" s="69">
        <f>'Monthly Data'!AB56</f>
        <v>134.86981639968334</v>
      </c>
      <c r="AC54" s="69">
        <f>'Monthly Data'!AC56</f>
        <v>117209</v>
      </c>
      <c r="AD54" s="69">
        <f>'Monthly Data'!P56</f>
        <v>57.965600162201895</v>
      </c>
      <c r="AE54" s="69">
        <f>'Monthly Data'!Q56</f>
        <v>93.6</v>
      </c>
      <c r="AF54" s="75">
        <f>'Monthly Data'!G56</f>
        <v>8.0327400000000004</v>
      </c>
      <c r="AG54" s="75">
        <f>'Monthly Data'!I56</f>
        <v>8.0327400000000004</v>
      </c>
      <c r="AH54" s="75">
        <f>'Monthly Data'!L56</f>
        <v>399460</v>
      </c>
      <c r="AI54" s="75"/>
      <c r="AJ54" s="75">
        <f>'Monthly Data'!K56</f>
        <v>7.833333333333333</v>
      </c>
      <c r="AK54" s="75">
        <f>'Monthly Data'!AP56</f>
        <v>39.131331889786381</v>
      </c>
      <c r="AL54" s="75">
        <f>'Monthly Data'!AQ56</f>
        <v>155.11584068201495</v>
      </c>
      <c r="AM54" s="77">
        <v>16.932272727272728</v>
      </c>
      <c r="AN54" s="77">
        <f>'Monthly Data'!M56</f>
        <v>16.250000000000004</v>
      </c>
      <c r="AO54" s="76">
        <f>'Monthly Data'!C56</f>
        <v>77.679804043098201</v>
      </c>
    </row>
    <row r="55" spans="1:41">
      <c r="A55" s="71" t="s">
        <v>327</v>
      </c>
      <c r="B55" s="71">
        <f t="shared" si="1"/>
        <v>377</v>
      </c>
      <c r="C55" s="72">
        <f>'Monthly Data'!F57</f>
        <v>24533.99</v>
      </c>
      <c r="D55" s="72">
        <f>'Monthly Data'!E57</f>
        <v>108</v>
      </c>
      <c r="E55" s="72">
        <f>'Monthly Data'!AD57</f>
        <v>144.80000000000001</v>
      </c>
      <c r="F55" s="72">
        <f>'Monthly Data'!AE57</f>
        <v>110.8</v>
      </c>
      <c r="G55" s="72">
        <f>'Monthly Data'!AF57</f>
        <v>126.3</v>
      </c>
      <c r="H55" s="72">
        <f>'Monthly Data'!AG57</f>
        <v>101</v>
      </c>
      <c r="I55" s="68">
        <f>'Monthly Data'!AH57</f>
        <v>76.392561014465088</v>
      </c>
      <c r="J55" s="68">
        <f>'Monthly Data'!AI57</f>
        <v>63.159174804488018</v>
      </c>
      <c r="K55" s="68">
        <f>'Monthly Data'!AJ57</f>
        <v>91.4975283093152</v>
      </c>
      <c r="L55" s="80"/>
      <c r="M55" s="80"/>
      <c r="N55" s="80"/>
      <c r="O55" s="80"/>
      <c r="P55" s="80"/>
      <c r="Q55" s="69">
        <f>'Monthly Data'!D57</f>
        <v>49835</v>
      </c>
      <c r="R55" s="69">
        <f>'Monthly Data'!U57</f>
        <v>44.4</v>
      </c>
      <c r="S55" s="69">
        <f>'Monthly Data'!T57</f>
        <v>102.4</v>
      </c>
      <c r="T55" s="69">
        <f>'Monthly Data'!S57</f>
        <v>111.33101391650099</v>
      </c>
      <c r="U55" s="69">
        <f>'Monthly Data'!V57</f>
        <v>24413</v>
      </c>
      <c r="V55" s="69">
        <f>'Monthly Data'!W57</f>
        <v>20121</v>
      </c>
      <c r="W55" s="69">
        <f>'Monthly Data'!R57</f>
        <v>91.16577632954332</v>
      </c>
      <c r="X55" s="69">
        <f>'Monthly Data'!X57</f>
        <v>168.24032130047661</v>
      </c>
      <c r="Y55" s="69">
        <f>'Monthly Data'!Y57</f>
        <v>224.3034881032371</v>
      </c>
      <c r="Z55" s="69">
        <f>'Monthly Data'!Z57</f>
        <v>20917</v>
      </c>
      <c r="AA55" s="69">
        <f>'Monthly Data'!AA57</f>
        <v>1429507.3570300001</v>
      </c>
      <c r="AB55" s="69">
        <f>'Monthly Data'!AB57</f>
        <v>133.92051348556976</v>
      </c>
      <c r="AC55" s="69">
        <f>'Monthly Data'!AC57</f>
        <v>115078</v>
      </c>
      <c r="AD55" s="69">
        <f>'Monthly Data'!P57</f>
        <v>58.098036829579435</v>
      </c>
      <c r="AE55" s="69">
        <f>'Monthly Data'!Q57</f>
        <v>93.8</v>
      </c>
      <c r="AF55" s="75">
        <f>'Monthly Data'!G57</f>
        <v>8.0406300000000002</v>
      </c>
      <c r="AG55" s="75">
        <f>'Monthly Data'!I57</f>
        <v>8.0406300000000002</v>
      </c>
      <c r="AH55" s="75">
        <f>'Monthly Data'!L57</f>
        <v>403502</v>
      </c>
      <c r="AI55" s="75"/>
      <c r="AJ55" s="75">
        <f>'Monthly Data'!K57</f>
        <v>7.8265624999999996</v>
      </c>
      <c r="AK55" s="75">
        <f>'Monthly Data'!AP57</f>
        <v>40.279439426895031</v>
      </c>
      <c r="AL55" s="75">
        <f>'Monthly Data'!AQ57</f>
        <v>157.46877273382077</v>
      </c>
      <c r="AM55" s="77">
        <v>17.135000000000002</v>
      </c>
      <c r="AN55" s="77">
        <f>'Monthly Data'!M57</f>
        <v>19.465499999999999</v>
      </c>
      <c r="AO55" s="76">
        <f>'Monthly Data'!C57</f>
        <v>61.228493658469596</v>
      </c>
    </row>
    <row r="56" spans="1:41">
      <c r="A56" s="71" t="s">
        <v>328</v>
      </c>
      <c r="B56" s="71">
        <f t="shared" si="1"/>
        <v>378</v>
      </c>
      <c r="C56" s="72">
        <f>'Monthly Data'!F58</f>
        <v>23226.720000000001</v>
      </c>
      <c r="D56" s="72">
        <f>'Monthly Data'!E58</f>
        <v>110.6</v>
      </c>
      <c r="E56" s="72">
        <f>'Monthly Data'!AD58</f>
        <v>146.1</v>
      </c>
      <c r="F56" s="72">
        <f>'Monthly Data'!AE58</f>
        <v>116.7</v>
      </c>
      <c r="G56" s="72">
        <f>'Monthly Data'!AF58</f>
        <v>138</v>
      </c>
      <c r="H56" s="72">
        <f>'Monthly Data'!AG58</f>
        <v>102.9</v>
      </c>
      <c r="I56" s="68">
        <f>'Monthly Data'!AH58</f>
        <v>76.837026116668611</v>
      </c>
      <c r="J56" s="68">
        <f>'Monthly Data'!AI58</f>
        <v>63.163097271408624</v>
      </c>
      <c r="K56" s="68">
        <f>'Monthly Data'!AJ58</f>
        <v>91.727074772151823</v>
      </c>
      <c r="L56" s="80"/>
      <c r="M56" s="80"/>
      <c r="N56" s="80"/>
      <c r="O56" s="80"/>
      <c r="P56" s="80"/>
      <c r="Q56" s="69">
        <f>'Monthly Data'!D58</f>
        <v>49796</v>
      </c>
      <c r="R56" s="69">
        <f>'Monthly Data'!U58</f>
        <v>44.4</v>
      </c>
      <c r="S56" s="69">
        <f>'Monthly Data'!T58</f>
        <v>102.9</v>
      </c>
      <c r="T56" s="69">
        <f>'Monthly Data'!S58</f>
        <v>112.43429423459244</v>
      </c>
      <c r="U56" s="69">
        <f>'Monthly Data'!V58</f>
        <v>24309</v>
      </c>
      <c r="V56" s="69">
        <f>'Monthly Data'!W58</f>
        <v>20230</v>
      </c>
      <c r="W56" s="69">
        <f>'Monthly Data'!R58</f>
        <v>90.359959139637184</v>
      </c>
      <c r="X56" s="69">
        <f>'Monthly Data'!X58</f>
        <v>165.37081096113272</v>
      </c>
      <c r="Y56" s="69">
        <f>'Monthly Data'!Y58</f>
        <v>222.76884436877646</v>
      </c>
      <c r="Z56" s="69">
        <f>'Monthly Data'!Z58</f>
        <v>21019</v>
      </c>
      <c r="AA56" s="69">
        <f>'Monthly Data'!AA58</f>
        <v>1360514.31559</v>
      </c>
      <c r="AB56" s="69">
        <f>'Monthly Data'!AB58</f>
        <v>129.96172116691616</v>
      </c>
      <c r="AC56" s="69">
        <f>'Monthly Data'!AC58</f>
        <v>113403</v>
      </c>
      <c r="AD56" s="69">
        <f>'Monthly Data'!P58</f>
        <v>58.94674401614283</v>
      </c>
      <c r="AE56" s="69">
        <f>'Monthly Data'!Q58</f>
        <v>94</v>
      </c>
      <c r="AF56" s="75">
        <f>'Monthly Data'!G58</f>
        <v>7.4606000000000003</v>
      </c>
      <c r="AG56" s="75">
        <f>'Monthly Data'!I58</f>
        <v>7.4606000000000003</v>
      </c>
      <c r="AH56" s="75">
        <f>'Monthly Data'!L58</f>
        <v>401747</v>
      </c>
      <c r="AI56" s="75"/>
      <c r="AJ56" s="75">
        <f>'Monthly Data'!K58</f>
        <v>7.5563865217391308</v>
      </c>
      <c r="AK56" s="75">
        <f>'Monthly Data'!AP58</f>
        <v>39.58965934838016</v>
      </c>
      <c r="AL56" s="75">
        <f>'Monthly Data'!AQ58</f>
        <v>158.77470633265239</v>
      </c>
      <c r="AM56" s="77">
        <v>17.294090909090908</v>
      </c>
      <c r="AN56" s="77">
        <f>'Monthly Data'!M58</f>
        <v>23.292608695652174</v>
      </c>
      <c r="AO56" s="76">
        <f>'Monthly Data'!C58</f>
        <v>73.418395813846416</v>
      </c>
    </row>
    <row r="57" spans="1:41">
      <c r="A57" s="71" t="s">
        <v>329</v>
      </c>
      <c r="B57" s="71">
        <f t="shared" si="1"/>
        <v>379</v>
      </c>
      <c r="C57" s="72">
        <f>'Monthly Data'!F59</f>
        <v>22730.04</v>
      </c>
      <c r="D57" s="72">
        <f>'Monthly Data'!E59</f>
        <v>109</v>
      </c>
      <c r="E57" s="72">
        <f>'Monthly Data'!AD59</f>
        <v>145.80000000000001</v>
      </c>
      <c r="F57" s="72">
        <f>'Monthly Data'!AE59</f>
        <v>113.3</v>
      </c>
      <c r="G57" s="72">
        <f>'Monthly Data'!AF59</f>
        <v>134.30000000000001</v>
      </c>
      <c r="H57" s="72">
        <f>'Monthly Data'!AG59</f>
        <v>99.6</v>
      </c>
      <c r="I57" s="68">
        <f>'Monthly Data'!AH59</f>
        <v>76.959142333045818</v>
      </c>
      <c r="J57" s="68">
        <f>'Monthly Data'!AI59</f>
        <v>63.548206270857563</v>
      </c>
      <c r="K57" s="68">
        <f>'Monthly Data'!AJ59</f>
        <v>92.134119568422634</v>
      </c>
      <c r="L57" s="80"/>
      <c r="M57" s="80"/>
      <c r="N57" s="80"/>
      <c r="O57" s="80"/>
      <c r="P57" s="80"/>
      <c r="Q57" s="69">
        <f>'Monthly Data'!D59</f>
        <v>49796</v>
      </c>
      <c r="R57" s="69">
        <f>'Monthly Data'!U59</f>
        <v>44.7</v>
      </c>
      <c r="S57" s="69">
        <f>'Monthly Data'!T59</f>
        <v>103.1</v>
      </c>
      <c r="T57" s="69">
        <f>'Monthly Data'!S59</f>
        <v>111.03011928429424</v>
      </c>
      <c r="U57" s="69">
        <f>'Monthly Data'!V59</f>
        <v>24223</v>
      </c>
      <c r="V57" s="69">
        <f>'Monthly Data'!W59</f>
        <v>20210</v>
      </c>
      <c r="W57" s="69">
        <f>'Monthly Data'!R59</f>
        <v>92.940879594739485</v>
      </c>
      <c r="X57" s="69">
        <f>'Monthly Data'!X59</f>
        <v>163.64751569441685</v>
      </c>
      <c r="Y57" s="69">
        <f>'Monthly Data'!Y59</f>
        <v>223.90691863906727</v>
      </c>
      <c r="Z57" s="69">
        <f>'Monthly Data'!Z59</f>
        <v>20729</v>
      </c>
      <c r="AA57" s="69">
        <f>'Monthly Data'!AA59</f>
        <v>1371675.1142200001</v>
      </c>
      <c r="AB57" s="69">
        <f>'Monthly Data'!AB59</f>
        <v>126.97050672051466</v>
      </c>
      <c r="AC57" s="69">
        <f>'Monthly Data'!AC59</f>
        <v>107241</v>
      </c>
      <c r="AD57" s="69">
        <f>'Monthly Data'!P59</f>
        <v>58.847525005581439</v>
      </c>
      <c r="AE57" s="69">
        <f>'Monthly Data'!Q59</f>
        <v>94.2</v>
      </c>
      <c r="AF57" s="75">
        <f>'Monthly Data'!G59</f>
        <v>7.4843799999999998</v>
      </c>
      <c r="AG57" s="75">
        <f>'Monthly Data'!I59</f>
        <v>7.4843799999999998</v>
      </c>
      <c r="AH57" s="75">
        <f>'Monthly Data'!L59</f>
        <v>400657</v>
      </c>
      <c r="AI57" s="75"/>
      <c r="AJ57" s="75">
        <f>'Monthly Data'!K59</f>
        <v>7.3489585714285717</v>
      </c>
      <c r="AK57" s="75">
        <f>'Monthly Data'!AP59</f>
        <v>40.356529263118752</v>
      </c>
      <c r="AL57" s="75">
        <f>'Monthly Data'!AQ59</f>
        <v>161.74298425131087</v>
      </c>
      <c r="AM57" s="77">
        <v>15.681363636363637</v>
      </c>
      <c r="AN57" s="77">
        <f>'Monthly Data'!M59</f>
        <v>22.47545454545455</v>
      </c>
      <c r="AO57" s="76">
        <f>'Monthly Data'!C59</f>
        <v>85.533013432615803</v>
      </c>
    </row>
    <row r="58" spans="1:41">
      <c r="A58" s="71" t="s">
        <v>330</v>
      </c>
      <c r="B58" s="71">
        <f t="shared" si="1"/>
        <v>380</v>
      </c>
      <c r="C58" s="72">
        <f>'Monthly Data'!F60</f>
        <v>23038.959999999999</v>
      </c>
      <c r="D58" s="72">
        <f>'Monthly Data'!E60</f>
        <v>108.9</v>
      </c>
      <c r="E58" s="72">
        <f>'Monthly Data'!AD60</f>
        <v>145.30000000000001</v>
      </c>
      <c r="F58" s="72">
        <f>'Monthly Data'!AE60</f>
        <v>113.5</v>
      </c>
      <c r="G58" s="72">
        <f>'Monthly Data'!AF60</f>
        <v>132.69999999999999</v>
      </c>
      <c r="H58" s="72">
        <f>'Monthly Data'!AG60</f>
        <v>101</v>
      </c>
      <c r="I58" s="68">
        <f>'Monthly Data'!AH60</f>
        <v>77.347030023188069</v>
      </c>
      <c r="J58" s="68">
        <f>'Monthly Data'!AI60</f>
        <v>63.525524221937538</v>
      </c>
      <c r="K58" s="68">
        <f>'Monthly Data'!AJ60</f>
        <v>92.439773568501849</v>
      </c>
      <c r="L58" s="80"/>
      <c r="M58" s="80"/>
      <c r="N58" s="80"/>
      <c r="O58" s="80"/>
      <c r="P58" s="80"/>
      <c r="Q58" s="69">
        <f>'Monthly Data'!D60</f>
        <v>49976</v>
      </c>
      <c r="R58" s="69">
        <f>'Monthly Data'!U60</f>
        <v>44.6</v>
      </c>
      <c r="S58" s="69">
        <f>'Monthly Data'!T60</f>
        <v>103.3</v>
      </c>
      <c r="T58" s="69">
        <f>'Monthly Data'!S60</f>
        <v>110.82952286282307</v>
      </c>
      <c r="U58" s="69">
        <f>'Monthly Data'!V60</f>
        <v>24288</v>
      </c>
      <c r="V58" s="69">
        <f>'Monthly Data'!W60</f>
        <v>20312</v>
      </c>
      <c r="W58" s="69">
        <f>'Monthly Data'!R60</f>
        <v>91.218101218852681</v>
      </c>
      <c r="X58" s="69">
        <f>'Monthly Data'!X60</f>
        <v>162.11473896665316</v>
      </c>
      <c r="Y58" s="69">
        <f>'Monthly Data'!Y60</f>
        <v>224.4611239801857</v>
      </c>
      <c r="Z58" s="69">
        <f>'Monthly Data'!Z60</f>
        <v>21021</v>
      </c>
      <c r="AA58" s="69">
        <f>'Monthly Data'!AA60</f>
        <v>1666057.8112699999</v>
      </c>
      <c r="AB58" s="69">
        <f>'Monthly Data'!AB60</f>
        <v>124.60209706296743</v>
      </c>
      <c r="AC58" s="69">
        <f>'Monthly Data'!AC60</f>
        <v>106556</v>
      </c>
      <c r="AD58" s="69">
        <f>'Monthly Data'!P60</f>
        <v>59.272476937495419</v>
      </c>
      <c r="AE58" s="69">
        <f>'Monthly Data'!Q60</f>
        <v>94.3</v>
      </c>
      <c r="AF58" s="75">
        <f>'Monthly Data'!G60</f>
        <v>7.0493399999999999</v>
      </c>
      <c r="AG58" s="75">
        <f>'Monthly Data'!I60</f>
        <v>7.0493399999999999</v>
      </c>
      <c r="AH58" s="75">
        <f>'Monthly Data'!L60</f>
        <v>400456</v>
      </c>
      <c r="AI58" s="75"/>
      <c r="AJ58" s="75">
        <f>'Monthly Data'!K60</f>
        <v>6.7500004761904764</v>
      </c>
      <c r="AK58" s="75">
        <f>'Monthly Data'!AP60</f>
        <v>40.818084957248338</v>
      </c>
      <c r="AL58" s="75">
        <f>'Monthly Data'!AQ60</f>
        <v>163.14407510061935</v>
      </c>
      <c r="AM58" s="77">
        <v>16.956499999999998</v>
      </c>
      <c r="AN58" s="77">
        <f>'Monthly Data'!M60</f>
        <v>23.425263157894737</v>
      </c>
      <c r="AO58" s="76">
        <f>'Monthly Data'!C60</f>
        <v>82.751476589756734</v>
      </c>
    </row>
    <row r="59" spans="1:41">
      <c r="A59" s="71" t="s">
        <v>331</v>
      </c>
      <c r="B59" s="71">
        <f t="shared" si="1"/>
        <v>381</v>
      </c>
      <c r="C59" s="72">
        <f>'Monthly Data'!F61</f>
        <v>24631.84</v>
      </c>
      <c r="D59" s="72">
        <f>'Monthly Data'!E61</f>
        <v>108.2</v>
      </c>
      <c r="E59" s="72">
        <f>'Monthly Data'!AD61</f>
        <v>143.30000000000001</v>
      </c>
      <c r="F59" s="72">
        <f>'Monthly Data'!AE61</f>
        <v>114.1</v>
      </c>
      <c r="G59" s="72">
        <f>'Monthly Data'!AF61</f>
        <v>134.30000000000001</v>
      </c>
      <c r="H59" s="72">
        <f>'Monthly Data'!AG61</f>
        <v>101.1</v>
      </c>
      <c r="I59" s="68">
        <f>'Monthly Data'!AH61</f>
        <v>77.054964032337722</v>
      </c>
      <c r="J59" s="68">
        <f>'Monthly Data'!AI61</f>
        <v>64.384768698731975</v>
      </c>
      <c r="K59" s="68">
        <f>'Monthly Data'!AJ61</f>
        <v>91.429138726071727</v>
      </c>
      <c r="L59" s="80"/>
      <c r="M59" s="80"/>
      <c r="N59" s="80"/>
      <c r="O59" s="80"/>
      <c r="P59" s="80"/>
      <c r="Q59" s="69">
        <f>'Monthly Data'!D61</f>
        <v>50068</v>
      </c>
      <c r="R59" s="69">
        <f>'Monthly Data'!U61</f>
        <v>44.9</v>
      </c>
      <c r="S59" s="69">
        <f>'Monthly Data'!T61</f>
        <v>103.1</v>
      </c>
      <c r="T59" s="69">
        <f>'Monthly Data'!S61</f>
        <v>111.43131212723659</v>
      </c>
      <c r="U59" s="69">
        <f>'Monthly Data'!V61</f>
        <v>24471</v>
      </c>
      <c r="V59" s="69">
        <f>'Monthly Data'!W61</f>
        <v>20274</v>
      </c>
      <c r="W59" s="69">
        <f>'Monthly Data'!R61</f>
        <v>90.994157746222172</v>
      </c>
      <c r="X59" s="69">
        <f>'Monthly Data'!X61</f>
        <v>161.48619923669509</v>
      </c>
      <c r="Y59" s="69">
        <f>'Monthly Data'!Y61</f>
        <v>224.3215860906472</v>
      </c>
      <c r="Z59" s="69">
        <f>'Monthly Data'!Z61</f>
        <v>19356</v>
      </c>
      <c r="AA59" s="69">
        <f>'Monthly Data'!AA61</f>
        <v>1628281.6373300001</v>
      </c>
      <c r="AB59" s="69">
        <f>'Monthly Data'!AB61</f>
        <v>123.58699158612697</v>
      </c>
      <c r="AC59" s="69">
        <f>'Monthly Data'!AC61</f>
        <v>106411</v>
      </c>
      <c r="AD59" s="69">
        <f>'Monthly Data'!P61</f>
        <v>60.98359392281634</v>
      </c>
      <c r="AE59" s="69">
        <f>'Monthly Data'!Q61</f>
        <v>94.4</v>
      </c>
      <c r="AF59" s="75">
        <f>'Monthly Data'!G61</f>
        <v>6.8579499999999998</v>
      </c>
      <c r="AG59" s="75">
        <f>'Monthly Data'!I61</f>
        <v>6.8579499999999998</v>
      </c>
      <c r="AH59" s="75">
        <f>'Monthly Data'!L61</f>
        <v>396279</v>
      </c>
      <c r="AI59" s="75"/>
      <c r="AJ59" s="75">
        <f>'Monthly Data'!K61</f>
        <v>6.4565217391304346</v>
      </c>
      <c r="AK59" s="75">
        <f>'Monthly Data'!AP61</f>
        <v>41.570095378193201</v>
      </c>
      <c r="AL59" s="75">
        <f>'Monthly Data'!AQ61</f>
        <v>164.4723852558968</v>
      </c>
      <c r="AM59" s="77">
        <v>16.363913043478259</v>
      </c>
      <c r="AN59" s="77">
        <f>'Monthly Data'!M61</f>
        <v>17.142727272727271</v>
      </c>
      <c r="AO59" s="76">
        <f>'Monthly Data'!C61</f>
        <v>81.367603254392421</v>
      </c>
    </row>
    <row r="60" spans="1:41">
      <c r="A60" s="71" t="s">
        <v>332</v>
      </c>
      <c r="B60" s="71">
        <f t="shared" si="1"/>
        <v>382</v>
      </c>
      <c r="C60" s="72">
        <f>'Monthly Data'!F62</f>
        <v>23795.759999999998</v>
      </c>
      <c r="D60" s="72">
        <f>'Monthly Data'!E62</f>
        <v>108.9</v>
      </c>
      <c r="E60" s="72">
        <f>'Monthly Data'!AD62</f>
        <v>143.30000000000001</v>
      </c>
      <c r="F60" s="72">
        <f>'Monthly Data'!AE62</f>
        <v>116.6</v>
      </c>
      <c r="G60" s="72">
        <f>'Monthly Data'!AF62</f>
        <v>136.19999999999999</v>
      </c>
      <c r="H60" s="72">
        <f>'Monthly Data'!AG62</f>
        <v>102.9</v>
      </c>
      <c r="I60" s="68">
        <f>'Monthly Data'!AH62</f>
        <v>77.852130142431889</v>
      </c>
      <c r="J60" s="68">
        <f>'Monthly Data'!AI62</f>
        <v>64.459974019101566</v>
      </c>
      <c r="K60" s="68">
        <f>'Monthly Data'!AJ62</f>
        <v>93.28791097054814</v>
      </c>
      <c r="L60" s="80"/>
      <c r="M60" s="80"/>
      <c r="N60" s="80"/>
      <c r="O60" s="80"/>
      <c r="P60" s="80"/>
      <c r="Q60" s="69">
        <f>'Monthly Data'!D62</f>
        <v>50241</v>
      </c>
      <c r="R60" s="69">
        <f>'Monthly Data'!U62</f>
        <v>45.3</v>
      </c>
      <c r="S60" s="69">
        <f>'Monthly Data'!T62</f>
        <v>103.3</v>
      </c>
      <c r="T60" s="69">
        <f>'Monthly Data'!S62</f>
        <v>112.83548707753482</v>
      </c>
      <c r="U60" s="69">
        <f>'Monthly Data'!V62</f>
        <v>24582</v>
      </c>
      <c r="V60" s="69">
        <f>'Monthly Data'!W62</f>
        <v>20274</v>
      </c>
      <c r="W60" s="69">
        <f>'Monthly Data'!R62</f>
        <v>90.392465843994742</v>
      </c>
      <c r="X60" s="69">
        <f>'Monthly Data'!X62</f>
        <v>162.47635807220988</v>
      </c>
      <c r="Y60" s="69">
        <f>'Monthly Data'!Y62</f>
        <v>226.36185398294523</v>
      </c>
      <c r="Z60" s="69">
        <f>'Monthly Data'!Z62</f>
        <v>20695</v>
      </c>
      <c r="AA60" s="69">
        <f>'Monthly Data'!AA62</f>
        <v>1294223.84959</v>
      </c>
      <c r="AB60" s="69">
        <f>'Monthly Data'!AB62</f>
        <v>123.30006804651963</v>
      </c>
      <c r="AC60" s="69">
        <f>'Monthly Data'!AC62</f>
        <v>108837</v>
      </c>
      <c r="AD60" s="69">
        <f>'Monthly Data'!P62</f>
        <v>60.657729498467653</v>
      </c>
      <c r="AE60" s="69">
        <f>'Monthly Data'!Q62</f>
        <v>94.6</v>
      </c>
      <c r="AF60" s="75">
        <f>'Monthly Data'!G62</f>
        <v>6.3828100000000001</v>
      </c>
      <c r="AG60" s="75">
        <f>'Monthly Data'!I62</f>
        <v>6.3828100000000001</v>
      </c>
      <c r="AH60" s="75">
        <f>'Monthly Data'!L62</f>
        <v>389876</v>
      </c>
      <c r="AI60" s="75"/>
      <c r="AJ60" s="75">
        <f>'Monthly Data'!K62</f>
        <v>6.2269347619047615</v>
      </c>
      <c r="AK60" s="75">
        <f>'Monthly Data'!AP62</f>
        <v>42.724820249809675</v>
      </c>
      <c r="AL60" s="75">
        <f>'Monthly Data'!AQ62</f>
        <v>166.85552707052463</v>
      </c>
      <c r="AM60" s="77">
        <v>17.773499999999999</v>
      </c>
      <c r="AN60" s="77">
        <f>'Monthly Data'!M62</f>
        <v>18.0825</v>
      </c>
      <c r="AO60" s="76">
        <f>'Monthly Data'!C62</f>
        <v>84.018150018248178</v>
      </c>
    </row>
    <row r="61" spans="1:41">
      <c r="A61" s="71" t="s">
        <v>333</v>
      </c>
      <c r="B61" s="71">
        <f t="shared" si="1"/>
        <v>383</v>
      </c>
      <c r="C61" s="72">
        <f>'Monthly Data'!F63</f>
        <v>22304.11</v>
      </c>
      <c r="D61" s="72">
        <f>'Monthly Data'!E63</f>
        <v>107.4</v>
      </c>
      <c r="E61" s="72">
        <f>'Monthly Data'!AD63</f>
        <v>142.19999999999999</v>
      </c>
      <c r="F61" s="72">
        <f>'Monthly Data'!AE63</f>
        <v>113.3</v>
      </c>
      <c r="G61" s="72">
        <f>'Monthly Data'!AF63</f>
        <v>132.5</v>
      </c>
      <c r="H61" s="72">
        <f>'Monthly Data'!AG63</f>
        <v>101.1</v>
      </c>
      <c r="I61" s="68">
        <f>'Monthly Data'!AH63</f>
        <v>77.627944095038529</v>
      </c>
      <c r="J61" s="68">
        <f>'Monthly Data'!AI63</f>
        <v>64.59170153316721</v>
      </c>
      <c r="K61" s="68">
        <f>'Monthly Data'!AJ63</f>
        <v>92.552185675676327</v>
      </c>
      <c r="L61" s="80"/>
      <c r="M61" s="80"/>
      <c r="N61" s="80"/>
      <c r="O61" s="80"/>
      <c r="P61" s="80"/>
      <c r="Q61" s="69">
        <f>'Monthly Data'!D63</f>
        <v>50319</v>
      </c>
      <c r="R61" s="69">
        <f>'Monthly Data'!U63</f>
        <v>45.7</v>
      </c>
      <c r="S61" s="69">
        <f>'Monthly Data'!T63</f>
        <v>103.4</v>
      </c>
      <c r="T61" s="69">
        <f>'Monthly Data'!S63</f>
        <v>110.72922465208751</v>
      </c>
      <c r="U61" s="69">
        <f>'Monthly Data'!V63</f>
        <v>24550</v>
      </c>
      <c r="V61" s="69">
        <f>'Monthly Data'!W63</f>
        <v>20614</v>
      </c>
      <c r="W61" s="69">
        <f>'Monthly Data'!R63</f>
        <v>95.086146355000892</v>
      </c>
      <c r="X61" s="69">
        <f>'Monthly Data'!X63</f>
        <v>160.57037121446024</v>
      </c>
      <c r="Y61" s="69">
        <f>'Monthly Data'!Y63</f>
        <v>222.53851689978097</v>
      </c>
      <c r="Z61" s="69">
        <f>'Monthly Data'!Z63</f>
        <v>20844</v>
      </c>
      <c r="AA61" s="69">
        <f>'Monthly Data'!AA63</f>
        <v>1087678.2875399999</v>
      </c>
      <c r="AB61" s="69">
        <f>'Monthly Data'!AB63</f>
        <v>122.82552750902039</v>
      </c>
      <c r="AC61" s="69">
        <f>'Monthly Data'!AC63</f>
        <v>110422</v>
      </c>
      <c r="AD61" s="69">
        <f>'Monthly Data'!P63</f>
        <v>60.674227147069949</v>
      </c>
      <c r="AE61" s="69">
        <f>'Monthly Data'!Q63</f>
        <v>94.8</v>
      </c>
      <c r="AF61" s="75">
        <f>'Monthly Data'!G63</f>
        <v>6.30952</v>
      </c>
      <c r="AG61" s="75">
        <f>'Monthly Data'!I63</f>
        <v>6.30952</v>
      </c>
      <c r="AH61" s="75">
        <f>'Monthly Data'!L63</f>
        <v>388703</v>
      </c>
      <c r="AI61" s="75"/>
      <c r="AJ61" s="75">
        <f>'Monthly Data'!K63</f>
        <v>6.0625</v>
      </c>
      <c r="AK61" s="75">
        <f>'Monthly Data'!AP63</f>
        <v>42.958541005074359</v>
      </c>
      <c r="AL61" s="75">
        <f>'Monthly Data'!AQ63</f>
        <v>170.91280314213182</v>
      </c>
      <c r="AM61" s="77">
        <v>18.347619047619048</v>
      </c>
      <c r="AN61" s="77">
        <f>'Monthly Data'!M63</f>
        <v>24.079000000000001</v>
      </c>
      <c r="AO61" s="76">
        <f>'Monthly Data'!C63</f>
        <v>87.48742710066405</v>
      </c>
    </row>
    <row r="62" spans="1:41">
      <c r="A62" s="71" t="s">
        <v>334</v>
      </c>
      <c r="B62" s="71">
        <f t="shared" si="1"/>
        <v>384</v>
      </c>
      <c r="C62" s="72">
        <f>'Monthly Data'!F64</f>
        <v>21857.02</v>
      </c>
      <c r="D62" s="72">
        <f>'Monthly Data'!E64</f>
        <v>106.5</v>
      </c>
      <c r="E62" s="72">
        <f>'Monthly Data'!AD64</f>
        <v>137.80000000000001</v>
      </c>
      <c r="F62" s="72">
        <f>'Monthly Data'!AE64</f>
        <v>115.2</v>
      </c>
      <c r="G62" s="72">
        <f>'Monthly Data'!AF64</f>
        <v>133.19999999999999</v>
      </c>
      <c r="H62" s="72">
        <f>'Monthly Data'!AG64</f>
        <v>103.3</v>
      </c>
      <c r="I62" s="68">
        <f>'Monthly Data'!AH64</f>
        <v>78.318110380155829</v>
      </c>
      <c r="J62" s="68">
        <f>'Monthly Data'!AI64</f>
        <v>63.739215220099105</v>
      </c>
      <c r="K62" s="68">
        <f>'Monthly Data'!AJ64</f>
        <v>93.593837549474017</v>
      </c>
      <c r="L62" s="80"/>
      <c r="M62" s="80"/>
      <c r="N62" s="80"/>
      <c r="O62" s="80"/>
      <c r="P62" s="80"/>
      <c r="Q62" s="69">
        <f>'Monthly Data'!D64</f>
        <v>50284</v>
      </c>
      <c r="R62" s="69">
        <f>'Monthly Data'!U64</f>
        <v>45.5</v>
      </c>
      <c r="S62" s="69">
        <f>'Monthly Data'!T64</f>
        <v>103.7</v>
      </c>
      <c r="T62" s="69">
        <f>'Monthly Data'!S64</f>
        <v>110.12743538767398</v>
      </c>
      <c r="U62" s="69">
        <f>'Monthly Data'!V64</f>
        <v>24405</v>
      </c>
      <c r="V62" s="69">
        <f>'Monthly Data'!W64</f>
        <v>20602</v>
      </c>
      <c r="W62" s="69">
        <f>'Monthly Data'!R64</f>
        <v>93.158960740378276</v>
      </c>
      <c r="X62" s="69">
        <f>'Monthly Data'!X64</f>
        <v>159.48600664565876</v>
      </c>
      <c r="Y62" s="69">
        <f>'Monthly Data'!Y64</f>
        <v>220.37266072055928</v>
      </c>
      <c r="Z62" s="69">
        <f>'Monthly Data'!Z64</f>
        <v>21688</v>
      </c>
      <c r="AA62" s="69">
        <f>'Monthly Data'!AA64</f>
        <v>1320071.49495</v>
      </c>
      <c r="AB62" s="69">
        <f>'Monthly Data'!AB64</f>
        <v>122.18104448307997</v>
      </c>
      <c r="AC62" s="69">
        <f>'Monthly Data'!AC64</f>
        <v>110150</v>
      </c>
      <c r="AD62" s="69">
        <f>'Monthly Data'!P64</f>
        <v>62.226691744998874</v>
      </c>
      <c r="AE62" s="69">
        <f>'Monthly Data'!Q64</f>
        <v>95</v>
      </c>
      <c r="AF62" s="75">
        <f>'Monthly Data'!G64</f>
        <v>5.5263200000000001</v>
      </c>
      <c r="AG62" s="75">
        <f>'Monthly Data'!I64</f>
        <v>5.5263200000000001</v>
      </c>
      <c r="AH62" s="75">
        <f>'Monthly Data'!L64</f>
        <v>387393</v>
      </c>
      <c r="AI62" s="75"/>
      <c r="AJ62" s="75">
        <f>'Monthly Data'!K64</f>
        <v>5.2563922727272727</v>
      </c>
      <c r="AK62" s="75">
        <f>'Monthly Data'!AP64</f>
        <v>39.004319026985478</v>
      </c>
      <c r="AL62" s="75">
        <f>'Monthly Data'!AQ64</f>
        <v>170.5542367615887</v>
      </c>
      <c r="AM62" s="77">
        <v>17.683181818181819</v>
      </c>
      <c r="AN62" s="77">
        <f>'Monthly Data'!M64</f>
        <v>29.264736842105261</v>
      </c>
      <c r="AO62" s="76">
        <f>'Monthly Data'!C64</f>
        <v>85.28665567333195</v>
      </c>
    </row>
    <row r="63" spans="1:41">
      <c r="A63" s="71" t="s">
        <v>335</v>
      </c>
      <c r="B63" s="71">
        <f t="shared" si="1"/>
        <v>385</v>
      </c>
      <c r="C63" s="72">
        <f>'Monthly Data'!F65</f>
        <v>21412.57</v>
      </c>
      <c r="D63" s="72">
        <f>'Monthly Data'!E65</f>
        <v>106.1</v>
      </c>
      <c r="E63" s="72">
        <f>'Monthly Data'!AD65</f>
        <v>138.5</v>
      </c>
      <c r="F63" s="72">
        <f>'Monthly Data'!AE65</f>
        <v>112.1</v>
      </c>
      <c r="G63" s="72">
        <f>'Monthly Data'!AF65</f>
        <v>127.4</v>
      </c>
      <c r="H63" s="72">
        <f>'Monthly Data'!AG65</f>
        <v>102.1</v>
      </c>
      <c r="I63" s="68">
        <f>'Monthly Data'!AH65</f>
        <v>77.646028840408945</v>
      </c>
      <c r="J63" s="68">
        <f>'Monthly Data'!AI65</f>
        <v>64.763648402898468</v>
      </c>
      <c r="K63" s="68">
        <f>'Monthly Data'!AJ65</f>
        <v>93.178571757318437</v>
      </c>
      <c r="L63" s="80"/>
      <c r="M63" s="80"/>
      <c r="N63" s="80"/>
      <c r="O63" s="80"/>
      <c r="P63" s="80"/>
      <c r="Q63" s="69">
        <f>'Monthly Data'!D65</f>
        <v>50610</v>
      </c>
      <c r="R63" s="69">
        <f>'Monthly Data'!U65</f>
        <v>45.7</v>
      </c>
      <c r="S63" s="69">
        <f>'Monthly Data'!T65</f>
        <v>103.7</v>
      </c>
      <c r="T63" s="69">
        <f>'Monthly Data'!S65</f>
        <v>111.23071570576545</v>
      </c>
      <c r="U63" s="69">
        <f>'Monthly Data'!V65</f>
        <v>24816</v>
      </c>
      <c r="V63" s="69">
        <f>'Monthly Data'!W65</f>
        <v>20432</v>
      </c>
      <c r="W63" s="69">
        <f>'Monthly Data'!R65</f>
        <v>91.786317893809084</v>
      </c>
      <c r="X63" s="69">
        <f>'Monthly Data'!X65</f>
        <v>162.93111882024664</v>
      </c>
      <c r="Y63" s="69">
        <f>'Monthly Data'!Y65</f>
        <v>225.50415244566528</v>
      </c>
      <c r="Z63" s="69">
        <f>'Monthly Data'!Z65</f>
        <v>21925</v>
      </c>
      <c r="AA63" s="69">
        <f>'Monthly Data'!AA65</f>
        <v>1315356.8420200001</v>
      </c>
      <c r="AB63" s="69">
        <f>'Monthly Data'!AB65</f>
        <v>122.63645798230452</v>
      </c>
      <c r="AC63" s="69">
        <f>'Monthly Data'!AC65</f>
        <v>114205</v>
      </c>
      <c r="AD63" s="69">
        <f>'Monthly Data'!P65</f>
        <v>61.646763532174901</v>
      </c>
      <c r="AE63" s="69">
        <f>'Monthly Data'!Q65</f>
        <v>95.2</v>
      </c>
      <c r="AF63" s="75">
        <f>'Monthly Data'!G65</f>
        <v>5.6825700000000001</v>
      </c>
      <c r="AG63" s="75">
        <f>'Monthly Data'!I65</f>
        <v>5.6825700000000001</v>
      </c>
      <c r="AH63" s="75">
        <f>'Monthly Data'!L65</f>
        <v>386581</v>
      </c>
      <c r="AI63" s="75"/>
      <c r="AJ63" s="75">
        <f>'Monthly Data'!K65</f>
        <v>5.2492194999999997</v>
      </c>
      <c r="AK63" s="75">
        <f>'Monthly Data'!AP65</f>
        <v>37.165405722983678</v>
      </c>
      <c r="AL63" s="75">
        <f>'Monthly Data'!AQ65</f>
        <v>171.06341326900147</v>
      </c>
      <c r="AM63" s="77">
        <v>17.477368421052631</v>
      </c>
      <c r="AN63" s="77">
        <f>'Monthly Data'!M65</f>
        <v>27.238421052631576</v>
      </c>
      <c r="AO63" s="76">
        <f>'Monthly Data'!C65</f>
        <v>78.384347488661803</v>
      </c>
    </row>
    <row r="64" spans="1:41">
      <c r="A64" s="71" t="s">
        <v>336</v>
      </c>
      <c r="B64" s="71">
        <f t="shared" si="1"/>
        <v>386</v>
      </c>
      <c r="C64" s="72">
        <f>'Monthly Data'!F66</f>
        <v>20350.689999999999</v>
      </c>
      <c r="D64" s="72">
        <f>'Monthly Data'!E66</f>
        <v>104.4</v>
      </c>
      <c r="E64" s="72">
        <f>'Monthly Data'!AD66</f>
        <v>136.19999999999999</v>
      </c>
      <c r="F64" s="72">
        <f>'Monthly Data'!AE66</f>
        <v>112</v>
      </c>
      <c r="G64" s="72">
        <f>'Monthly Data'!AF66</f>
        <v>128.30000000000001</v>
      </c>
      <c r="H64" s="72">
        <f>'Monthly Data'!AG66</f>
        <v>101.3</v>
      </c>
      <c r="I64" s="68">
        <f>'Monthly Data'!AH66</f>
        <v>76.863840617355649</v>
      </c>
      <c r="J64" s="68">
        <f>'Monthly Data'!AI66</f>
        <v>63.722966999372389</v>
      </c>
      <c r="K64" s="68">
        <f>'Monthly Data'!AJ66</f>
        <v>91.086633439120234</v>
      </c>
      <c r="L64" s="80"/>
      <c r="M64" s="80"/>
      <c r="N64" s="80"/>
      <c r="O64" s="80"/>
      <c r="P64" s="80"/>
      <c r="Q64" s="69">
        <f>'Monthly Data'!D66</f>
        <v>50603</v>
      </c>
      <c r="R64" s="69">
        <f>'Monthly Data'!U66</f>
        <v>45.6</v>
      </c>
      <c r="S64" s="69">
        <f>'Monthly Data'!T66</f>
        <v>104.2</v>
      </c>
      <c r="T64" s="69">
        <f>'Monthly Data'!S66</f>
        <v>110.02713717693841</v>
      </c>
      <c r="U64" s="69">
        <f>'Monthly Data'!V66</f>
        <v>24700</v>
      </c>
      <c r="V64" s="69">
        <f>'Monthly Data'!W66</f>
        <v>20457</v>
      </c>
      <c r="W64" s="69">
        <f>'Monthly Data'!R66</f>
        <v>93.425290640306059</v>
      </c>
      <c r="X64" s="69">
        <f>'Monthly Data'!X66</f>
        <v>162.51098284759601</v>
      </c>
      <c r="Y64" s="69">
        <f>'Monthly Data'!Y66</f>
        <v>222.97547855908712</v>
      </c>
      <c r="Z64" s="69">
        <f>'Monthly Data'!Z66</f>
        <v>21136</v>
      </c>
      <c r="AA64" s="69">
        <f>'Monthly Data'!AA66</f>
        <v>1313537.5415399999</v>
      </c>
      <c r="AB64" s="69">
        <f>'Monthly Data'!AB66</f>
        <v>124.79872601731101</v>
      </c>
      <c r="AC64" s="69">
        <f>'Monthly Data'!AC66</f>
        <v>117488</v>
      </c>
      <c r="AD64" s="69">
        <f>'Monthly Data'!P66</f>
        <v>59.870791660138451</v>
      </c>
      <c r="AE64" s="69">
        <f>'Monthly Data'!Q66</f>
        <v>95.4</v>
      </c>
      <c r="AF64" s="75">
        <f>'Monthly Data'!G66</f>
        <v>5.65327</v>
      </c>
      <c r="AG64" s="75">
        <f>'Monthly Data'!I66</f>
        <v>5.65327</v>
      </c>
      <c r="AH64" s="75">
        <f>'Monthly Data'!L66</f>
        <v>386063</v>
      </c>
      <c r="AI64" s="75"/>
      <c r="AJ64" s="75">
        <f>'Monthly Data'!K66</f>
        <v>5.0078127272727269</v>
      </c>
      <c r="AK64" s="75">
        <f>'Monthly Data'!AP66</f>
        <v>37.999755180311467</v>
      </c>
      <c r="AL64" s="75">
        <f>'Monthly Data'!AQ66</f>
        <v>169.43828753701811</v>
      </c>
      <c r="AM64" s="77">
        <v>17.520454545454545</v>
      </c>
      <c r="AN64" s="77">
        <f>'Monthly Data'!M66</f>
        <v>27.210476190476189</v>
      </c>
      <c r="AO64" s="76">
        <f>'Monthly Data'!C66</f>
        <v>77.167772662743388</v>
      </c>
    </row>
    <row r="65" spans="1:41">
      <c r="A65" s="71" t="s">
        <v>337</v>
      </c>
      <c r="B65" s="71">
        <f t="shared" si="1"/>
        <v>387</v>
      </c>
      <c r="C65" s="72">
        <f>'Monthly Data'!F67</f>
        <v>17593.12</v>
      </c>
      <c r="D65" s="72">
        <f>'Monthly Data'!E67</f>
        <v>104.1</v>
      </c>
      <c r="E65" s="72">
        <f>'Monthly Data'!AD67</f>
        <v>134.19999999999999</v>
      </c>
      <c r="F65" s="72">
        <f>'Monthly Data'!AE67</f>
        <v>111.8</v>
      </c>
      <c r="G65" s="72">
        <f>'Monthly Data'!AF67</f>
        <v>127.2</v>
      </c>
      <c r="H65" s="72">
        <f>'Monthly Data'!AG67</f>
        <v>101.4</v>
      </c>
      <c r="I65" s="68">
        <f>'Monthly Data'!AH67</f>
        <v>78.384699071979057</v>
      </c>
      <c r="J65" s="68">
        <f>'Monthly Data'!AI67</f>
        <v>65.738245524947928</v>
      </c>
      <c r="K65" s="68">
        <f>'Monthly Data'!AJ67</f>
        <v>92.639727216512654</v>
      </c>
      <c r="L65" s="80"/>
      <c r="M65" s="80"/>
      <c r="N65" s="80"/>
      <c r="O65" s="80"/>
      <c r="P65" s="80"/>
      <c r="Q65" s="69">
        <f>'Monthly Data'!D67</f>
        <v>50509</v>
      </c>
      <c r="R65" s="69">
        <f>'Monthly Data'!U67</f>
        <v>46.2</v>
      </c>
      <c r="S65" s="69">
        <f>'Monthly Data'!T67</f>
        <v>105</v>
      </c>
      <c r="T65" s="69">
        <f>'Monthly Data'!S67</f>
        <v>110.02713717693841</v>
      </c>
      <c r="U65" s="69">
        <f>'Monthly Data'!V67</f>
        <v>24492</v>
      </c>
      <c r="V65" s="69">
        <f>'Monthly Data'!W67</f>
        <v>20603</v>
      </c>
      <c r="W65" s="69">
        <f>'Monthly Data'!R67</f>
        <v>92.971769811955056</v>
      </c>
      <c r="X65" s="69">
        <f>'Monthly Data'!X67</f>
        <v>167.90177839406923</v>
      </c>
      <c r="Y65" s="69">
        <f>'Monthly Data'!Y67</f>
        <v>230.9877273509299</v>
      </c>
      <c r="Z65" s="69">
        <f>'Monthly Data'!Z67</f>
        <v>20796</v>
      </c>
      <c r="AA65" s="69">
        <f>'Monthly Data'!AA67</f>
        <v>1296960.19276</v>
      </c>
      <c r="AB65" s="69">
        <f>'Monthly Data'!AB67</f>
        <v>126.04868131020221</v>
      </c>
      <c r="AC65" s="69">
        <f>'Monthly Data'!AC67</f>
        <v>117205</v>
      </c>
      <c r="AD65" s="69">
        <f>'Monthly Data'!P67</f>
        <v>59.429479560027197</v>
      </c>
      <c r="AE65" s="69">
        <f>'Monthly Data'!Q67</f>
        <v>95.7</v>
      </c>
      <c r="AF65" s="75">
        <f>'Monthly Data'!G67</f>
        <v>4.7663700000000002</v>
      </c>
      <c r="AG65" s="75">
        <f>'Monthly Data'!I67</f>
        <v>4.7663700000000002</v>
      </c>
      <c r="AH65" s="75">
        <f>'Monthly Data'!L67</f>
        <v>385710</v>
      </c>
      <c r="AI65" s="75"/>
      <c r="AJ65" s="75">
        <f>'Monthly Data'!K67</f>
        <v>4.7445314999999999</v>
      </c>
      <c r="AK65" s="75">
        <f>'Monthly Data'!AP67</f>
        <v>38.230039741089982</v>
      </c>
      <c r="AL65" s="75">
        <f>'Monthly Data'!AQ67</f>
        <v>174.25514571856766</v>
      </c>
      <c r="AM65" s="77">
        <v>16.562857142857144</v>
      </c>
      <c r="AN65" s="77">
        <f>'Monthly Data'!M67</f>
        <v>32.200000000000003</v>
      </c>
      <c r="AO65" s="76">
        <f>'Monthly Data'!C67</f>
        <v>86.285857465473399</v>
      </c>
    </row>
    <row r="66" spans="1:41">
      <c r="A66" s="71" t="s">
        <v>338</v>
      </c>
      <c r="B66" s="71">
        <f t="shared" si="1"/>
        <v>388</v>
      </c>
      <c r="C66" s="72">
        <f>'Monthly Data'!F68</f>
        <v>18335.71</v>
      </c>
      <c r="D66" s="72">
        <f>'Monthly Data'!E68</f>
        <v>101.6</v>
      </c>
      <c r="E66" s="72">
        <f>'Monthly Data'!AD68</f>
        <v>129.30000000000001</v>
      </c>
      <c r="F66" s="72">
        <f>'Monthly Data'!AE68</f>
        <v>109.8</v>
      </c>
      <c r="G66" s="72">
        <f>'Monthly Data'!AF68</f>
        <v>123.9</v>
      </c>
      <c r="H66" s="72">
        <f>'Monthly Data'!AG68</f>
        <v>99.5</v>
      </c>
      <c r="I66" s="68">
        <f>'Monthly Data'!AH68</f>
        <v>77.638160809338999</v>
      </c>
      <c r="J66" s="68">
        <f>'Monthly Data'!AI68</f>
        <v>65.19068771788703</v>
      </c>
      <c r="K66" s="68">
        <f>'Monthly Data'!AJ68</f>
        <v>91.337976820315447</v>
      </c>
      <c r="L66" s="80"/>
      <c r="M66" s="80"/>
      <c r="N66" s="80"/>
      <c r="O66" s="80"/>
      <c r="P66" s="80"/>
      <c r="Q66" s="69">
        <f>'Monthly Data'!D68</f>
        <v>50712</v>
      </c>
      <c r="R66" s="69">
        <f>'Monthly Data'!U68</f>
        <v>46.3</v>
      </c>
      <c r="S66" s="69">
        <f>'Monthly Data'!T68</f>
        <v>105</v>
      </c>
      <c r="T66" s="69">
        <f>'Monthly Data'!S68</f>
        <v>109.92683896620282</v>
      </c>
      <c r="U66" s="69">
        <f>'Monthly Data'!V68</f>
        <v>24669</v>
      </c>
      <c r="V66" s="69">
        <f>'Monthly Data'!W68</f>
        <v>20705</v>
      </c>
      <c r="W66" s="69">
        <f>'Monthly Data'!R68</f>
        <v>93.692106543700888</v>
      </c>
      <c r="X66" s="69">
        <f>'Monthly Data'!X68</f>
        <v>163.62681488475943</v>
      </c>
      <c r="Y66" s="69">
        <f>'Monthly Data'!Y68</f>
        <v>224.01513476814173</v>
      </c>
      <c r="Z66" s="69">
        <f>'Monthly Data'!Z68</f>
        <v>20570</v>
      </c>
      <c r="AA66" s="69">
        <f>'Monthly Data'!AA68</f>
        <v>1181030.085</v>
      </c>
      <c r="AB66" s="69">
        <f>'Monthly Data'!AB68</f>
        <v>125.3395571045894</v>
      </c>
      <c r="AC66" s="69">
        <f>'Monthly Data'!AC68</f>
        <v>117086</v>
      </c>
      <c r="AD66" s="69">
        <f>'Monthly Data'!P68</f>
        <v>60.172934310254675</v>
      </c>
      <c r="AE66" s="69">
        <f>'Monthly Data'!Q68</f>
        <v>96</v>
      </c>
      <c r="AF66" s="75">
        <f>'Monthly Data'!G68</f>
        <v>4.7450700000000001</v>
      </c>
      <c r="AG66" s="75">
        <f>'Monthly Data'!I68</f>
        <v>4.7450700000000001</v>
      </c>
      <c r="AH66" s="75">
        <f>'Monthly Data'!L68</f>
        <v>386240</v>
      </c>
      <c r="AI66" s="75"/>
      <c r="AJ66" s="75">
        <f>'Monthly Data'!K68</f>
        <v>4.75</v>
      </c>
      <c r="AK66" s="75">
        <f>'Monthly Data'!AP68</f>
        <v>39.101103937722407</v>
      </c>
      <c r="AL66" s="75">
        <f>'Monthly Data'!AQ68</f>
        <v>178.91143774525318</v>
      </c>
      <c r="AM66" s="77">
        <v>15.077</v>
      </c>
      <c r="AN66" s="77">
        <f>'Monthly Data'!M68</f>
        <v>28.271052631578954</v>
      </c>
      <c r="AO66" s="76">
        <f>'Monthly Data'!C68</f>
        <v>81.642195977557151</v>
      </c>
    </row>
    <row r="67" spans="1:41">
      <c r="A67" s="71" t="s">
        <v>339</v>
      </c>
      <c r="B67" s="71">
        <f t="shared" si="1"/>
        <v>389</v>
      </c>
      <c r="C67" s="72">
        <f>'Monthly Data'!F69</f>
        <v>16948.07</v>
      </c>
      <c r="D67" s="72">
        <f>'Monthly Data'!E69</f>
        <v>103.9</v>
      </c>
      <c r="E67" s="72">
        <f>'Monthly Data'!AD69</f>
        <v>132.5</v>
      </c>
      <c r="F67" s="72">
        <f>'Monthly Data'!AE69</f>
        <v>111.5</v>
      </c>
      <c r="G67" s="72">
        <f>'Monthly Data'!AF69</f>
        <v>126.3</v>
      </c>
      <c r="H67" s="72">
        <f>'Monthly Data'!AG69</f>
        <v>102.1</v>
      </c>
      <c r="I67" s="68">
        <f>'Monthly Data'!AH69</f>
        <v>79.102190799265074</v>
      </c>
      <c r="J67" s="68">
        <f>'Monthly Data'!AI69</f>
        <v>65.184636386712384</v>
      </c>
      <c r="K67" s="68">
        <f>'Monthly Data'!AJ69</f>
        <v>95.49870374096642</v>
      </c>
      <c r="L67" s="80"/>
      <c r="M67" s="80"/>
      <c r="N67" s="80"/>
      <c r="O67" s="80"/>
      <c r="P67" s="80"/>
      <c r="Q67" s="69">
        <f>'Monthly Data'!D69</f>
        <v>50691</v>
      </c>
      <c r="R67" s="69">
        <f>'Monthly Data'!U69</f>
        <v>46.6</v>
      </c>
      <c r="S67" s="69">
        <f>'Monthly Data'!T69</f>
        <v>105.3</v>
      </c>
      <c r="T67" s="69">
        <f>'Monthly Data'!S69</f>
        <v>109.32504970178931</v>
      </c>
      <c r="U67" s="69">
        <f>'Monthly Data'!V69</f>
        <v>24475</v>
      </c>
      <c r="V67" s="69">
        <f>'Monthly Data'!W69</f>
        <v>20960</v>
      </c>
      <c r="W67" s="69">
        <f>'Monthly Data'!R69</f>
        <v>94.390416248969345</v>
      </c>
      <c r="X67" s="69">
        <f>'Monthly Data'!X69</f>
        <v>161.15117135558157</v>
      </c>
      <c r="Y67" s="69">
        <f>'Monthly Data'!Y69</f>
        <v>220.57177055358335</v>
      </c>
      <c r="Z67" s="69">
        <f>'Monthly Data'!Z69</f>
        <v>20922</v>
      </c>
      <c r="AA67" s="69">
        <f>'Monthly Data'!AA69</f>
        <v>1144822.13274</v>
      </c>
      <c r="AB67" s="69">
        <f>'Monthly Data'!AB69</f>
        <v>124.30672987504586</v>
      </c>
      <c r="AC67" s="69">
        <f>'Monthly Data'!AC69</f>
        <v>116556</v>
      </c>
      <c r="AD67" s="69">
        <f>'Monthly Data'!P69</f>
        <v>61.369190594441399</v>
      </c>
      <c r="AE67" s="69">
        <f>'Monthly Data'!Q69</f>
        <v>96.1</v>
      </c>
      <c r="AF67" s="75">
        <f>'Monthly Data'!G69</f>
        <v>4.75284</v>
      </c>
      <c r="AG67" s="75">
        <f>'Monthly Data'!I69</f>
        <v>4.75284</v>
      </c>
      <c r="AH67" s="75">
        <f>'Monthly Data'!L69</f>
        <v>387983</v>
      </c>
      <c r="AI67" s="75"/>
      <c r="AJ67" s="75">
        <f>'Monthly Data'!K69</f>
        <v>4.6221595454545454</v>
      </c>
      <c r="AK67" s="75">
        <f>'Monthly Data'!AP69</f>
        <v>39.56469710163951</v>
      </c>
      <c r="AL67" s="75">
        <f>'Monthly Data'!AQ69</f>
        <v>177.96243819121554</v>
      </c>
      <c r="AM67" s="77">
        <v>15.203181818181818</v>
      </c>
      <c r="AN67" s="77">
        <f>'Monthly Data'!M69</f>
        <v>33.675000000000004</v>
      </c>
      <c r="AO67" s="76">
        <f>'Monthly Data'!C69</f>
        <v>93.118779639068535</v>
      </c>
    </row>
    <row r="68" spans="1:41">
      <c r="A68" s="71" t="s">
        <v>340</v>
      </c>
      <c r="B68" s="71">
        <f t="shared" si="1"/>
        <v>390</v>
      </c>
      <c r="C68" s="72">
        <f>'Monthly Data'!F70</f>
        <v>16278.14</v>
      </c>
      <c r="D68" s="72">
        <f>'Monthly Data'!E70</f>
        <v>103.5</v>
      </c>
      <c r="E68" s="72">
        <f>'Monthly Data'!AD70</f>
        <v>132.80000000000001</v>
      </c>
      <c r="F68" s="72">
        <f>'Monthly Data'!AE70</f>
        <v>110</v>
      </c>
      <c r="G68" s="72">
        <f>'Monthly Data'!AF70</f>
        <v>122.9</v>
      </c>
      <c r="H68" s="72">
        <f>'Monthly Data'!AG70</f>
        <v>101.6</v>
      </c>
      <c r="I68" s="68">
        <f>'Monthly Data'!AH70</f>
        <v>78.141903777772598</v>
      </c>
      <c r="J68" s="68">
        <f>'Monthly Data'!AI70</f>
        <v>66.108552448485469</v>
      </c>
      <c r="K68" s="68">
        <f>'Monthly Data'!AJ70</f>
        <v>91.497102305969875</v>
      </c>
      <c r="L68" s="80"/>
      <c r="M68" s="80"/>
      <c r="N68" s="80"/>
      <c r="O68" s="80"/>
      <c r="P68" s="80"/>
      <c r="Q68" s="69">
        <f>'Monthly Data'!D70</f>
        <v>50896</v>
      </c>
      <c r="R68" s="69">
        <f>'Monthly Data'!U70</f>
        <v>47</v>
      </c>
      <c r="S68" s="69">
        <f>'Monthly Data'!T70</f>
        <v>105.4</v>
      </c>
      <c r="T68" s="69">
        <f>'Monthly Data'!S70</f>
        <v>109.72624254473166</v>
      </c>
      <c r="U68" s="69">
        <f>'Monthly Data'!V70</f>
        <v>24274</v>
      </c>
      <c r="V68" s="69">
        <f>'Monthly Data'!W70</f>
        <v>21349</v>
      </c>
      <c r="W68" s="69">
        <f>'Monthly Data'!R70</f>
        <v>96.228165434315898</v>
      </c>
      <c r="X68" s="69">
        <f>'Monthly Data'!X70</f>
        <v>160.19283808946747</v>
      </c>
      <c r="Y68" s="69">
        <f>'Monthly Data'!Y70</f>
        <v>219.43059868595651</v>
      </c>
      <c r="Z68" s="69">
        <f>'Monthly Data'!Z70</f>
        <v>20929</v>
      </c>
      <c r="AA68" s="69">
        <f>'Monthly Data'!AA70</f>
        <v>1190172.4481899999</v>
      </c>
      <c r="AB68" s="69">
        <f>'Monthly Data'!AB70</f>
        <v>123.52764562044632</v>
      </c>
      <c r="AC68" s="69">
        <f>'Monthly Data'!AC70</f>
        <v>118706</v>
      </c>
      <c r="AD68" s="69">
        <f>'Monthly Data'!P70</f>
        <v>60.863663190368413</v>
      </c>
      <c r="AE68" s="69">
        <f>'Monthly Data'!Q70</f>
        <v>96.1</v>
      </c>
      <c r="AF68" s="75">
        <f>'Monthly Data'!G70</f>
        <v>4.53125</v>
      </c>
      <c r="AG68" s="75">
        <f>'Monthly Data'!I70</f>
        <v>4.53125</v>
      </c>
      <c r="AH68" s="75">
        <f>'Monthly Data'!L70</f>
        <v>389101</v>
      </c>
      <c r="AI68" s="75"/>
      <c r="AJ68" s="75">
        <f>'Monthly Data'!K70</f>
        <v>4.3783969565217387</v>
      </c>
      <c r="AK68" s="75">
        <f>'Monthly Data'!AP70</f>
        <v>41.617511616882766</v>
      </c>
      <c r="AL68" s="75">
        <f>'Monthly Data'!AQ70</f>
        <v>178.27232891745527</v>
      </c>
      <c r="AM68" s="77">
        <v>13.601818181818182</v>
      </c>
      <c r="AN68" s="77">
        <f>'Monthly Data'!M70</f>
        <v>29.879565217391306</v>
      </c>
      <c r="AO68" s="76">
        <f>'Monthly Data'!C70</f>
        <v>102.55445764623821</v>
      </c>
    </row>
    <row r="69" spans="1:41">
      <c r="A69" s="71" t="s">
        <v>341</v>
      </c>
      <c r="B69" s="71">
        <f t="shared" si="1"/>
        <v>391</v>
      </c>
      <c r="C69" s="72">
        <f>'Monthly Data'!F71</f>
        <v>15790.15</v>
      </c>
      <c r="D69" s="72">
        <f>'Monthly Data'!E71</f>
        <v>100.3</v>
      </c>
      <c r="E69" s="72">
        <f>'Monthly Data'!AD71</f>
        <v>128.19999999999999</v>
      </c>
      <c r="F69" s="72">
        <f>'Monthly Data'!AE71</f>
        <v>106.9</v>
      </c>
      <c r="G69" s="72">
        <f>'Monthly Data'!AF71</f>
        <v>114.2</v>
      </c>
      <c r="H69" s="72">
        <f>'Monthly Data'!AG71</f>
        <v>100.9</v>
      </c>
      <c r="I69" s="68">
        <f>'Monthly Data'!AH71</f>
        <v>79.405340194530297</v>
      </c>
      <c r="J69" s="68">
        <f>'Monthly Data'!AI71</f>
        <v>66.912161648337602</v>
      </c>
      <c r="K69" s="68">
        <f>'Monthly Data'!AJ71</f>
        <v>93.272342501991687</v>
      </c>
      <c r="L69" s="80"/>
      <c r="M69" s="80"/>
      <c r="N69" s="80"/>
      <c r="O69" s="80"/>
      <c r="P69" s="80"/>
      <c r="Q69" s="69">
        <f>'Monthly Data'!D71</f>
        <v>51011</v>
      </c>
      <c r="R69" s="69">
        <f>'Monthly Data'!U71</f>
        <v>47.3</v>
      </c>
      <c r="S69" s="69">
        <f>'Monthly Data'!T71</f>
        <v>105.4</v>
      </c>
      <c r="T69" s="69">
        <f>'Monthly Data'!S71</f>
        <v>107.01819085487082</v>
      </c>
      <c r="U69" s="69">
        <f>'Monthly Data'!V71</f>
        <v>24755</v>
      </c>
      <c r="V69" s="69">
        <f>'Monthly Data'!W71</f>
        <v>21001</v>
      </c>
      <c r="W69" s="69">
        <f>'Monthly Data'!R71</f>
        <v>96.331819345488611</v>
      </c>
      <c r="X69" s="69">
        <f>'Monthly Data'!X71</f>
        <v>158.41000288432377</v>
      </c>
      <c r="Y69" s="69">
        <f>'Monthly Data'!Y71</f>
        <v>215.9417743164766</v>
      </c>
      <c r="Z69" s="69">
        <f>'Monthly Data'!Z71</f>
        <v>20178</v>
      </c>
      <c r="AA69" s="69">
        <f>'Monthly Data'!AA71</f>
        <v>1201531.91365</v>
      </c>
      <c r="AB69" s="69">
        <f>'Monthly Data'!AB71</f>
        <v>123.36764107946101</v>
      </c>
      <c r="AC69" s="69">
        <f>'Monthly Data'!AC71</f>
        <v>120104</v>
      </c>
      <c r="AD69" s="69">
        <f>'Monthly Data'!P71</f>
        <v>60.221327412821395</v>
      </c>
      <c r="AE69" s="69">
        <f>'Monthly Data'!Q71</f>
        <v>96.2</v>
      </c>
      <c r="AF69" s="75">
        <f>'Monthly Data'!G71</f>
        <v>4.1190499999999997</v>
      </c>
      <c r="AG69" s="75">
        <f>'Monthly Data'!I71</f>
        <v>4.1190499999999997</v>
      </c>
      <c r="AH69" s="75">
        <f>'Monthly Data'!L71</f>
        <v>391014</v>
      </c>
      <c r="AI69" s="75"/>
      <c r="AJ69" s="75">
        <f>'Monthly Data'!K71</f>
        <v>3.9726564999999998</v>
      </c>
      <c r="AK69" s="75">
        <f>'Monthly Data'!AP71</f>
        <v>42.68214563498907</v>
      </c>
      <c r="AL69" s="75">
        <f>'Monthly Data'!AQ71</f>
        <v>179.33042818559059</v>
      </c>
      <c r="AM69" s="77">
        <v>14.421904761904761</v>
      </c>
      <c r="AN69" s="77">
        <f>'Monthly Data'!M71</f>
        <v>34.354761904761908</v>
      </c>
      <c r="AO69" s="76">
        <f>'Monthly Data'!C71</f>
        <v>119.13938246491074</v>
      </c>
    </row>
    <row r="70" spans="1:41">
      <c r="A70" s="71" t="s">
        <v>342</v>
      </c>
      <c r="B70" s="71">
        <f t="shared" si="1"/>
        <v>392</v>
      </c>
      <c r="C70" s="72">
        <f>'Monthly Data'!F72</f>
        <v>18202.84</v>
      </c>
      <c r="D70" s="72">
        <f>'Monthly Data'!E72</f>
        <v>104.4</v>
      </c>
      <c r="E70" s="72">
        <f>'Monthly Data'!AD72</f>
        <v>137</v>
      </c>
      <c r="F70" s="72">
        <f>'Monthly Data'!AE72</f>
        <v>110.9</v>
      </c>
      <c r="G70" s="72">
        <f>'Monthly Data'!AF72</f>
        <v>121.6</v>
      </c>
      <c r="H70" s="72">
        <f>'Monthly Data'!AG72</f>
        <v>104.1</v>
      </c>
      <c r="I70" s="68">
        <f>'Monthly Data'!AH72</f>
        <v>78.775617752779155</v>
      </c>
      <c r="J70" s="68">
        <f>'Monthly Data'!AI72</f>
        <v>66.921258559616902</v>
      </c>
      <c r="K70" s="68">
        <f>'Monthly Data'!AJ72</f>
        <v>92.497661922252888</v>
      </c>
      <c r="L70" s="80"/>
      <c r="M70" s="80"/>
      <c r="N70" s="80"/>
      <c r="O70" s="80"/>
      <c r="P70" s="80"/>
      <c r="Q70" s="69">
        <f>'Monthly Data'!D72</f>
        <v>50940</v>
      </c>
      <c r="R70" s="69">
        <f>'Monthly Data'!U72</f>
        <v>47.4</v>
      </c>
      <c r="S70" s="69">
        <f>'Monthly Data'!T72</f>
        <v>105.7</v>
      </c>
      <c r="T70" s="69">
        <f>'Monthly Data'!S72</f>
        <v>107.9208747514911</v>
      </c>
      <c r="U70" s="69">
        <f>'Monthly Data'!V72</f>
        <v>24662</v>
      </c>
      <c r="V70" s="69">
        <f>'Monthly Data'!W72</f>
        <v>21021</v>
      </c>
      <c r="W70" s="69">
        <f>'Monthly Data'!R72</f>
        <v>95.711018755684734</v>
      </c>
      <c r="X70" s="69">
        <f>'Monthly Data'!X72</f>
        <v>156.94232520018986</v>
      </c>
      <c r="Y70" s="69">
        <f>'Monthly Data'!Y72</f>
        <v>212.7974318236401</v>
      </c>
      <c r="Z70" s="69">
        <f>'Monthly Data'!Z72</f>
        <v>20113</v>
      </c>
      <c r="AA70" s="69">
        <f>'Monthly Data'!AA72</f>
        <v>1299635.71022</v>
      </c>
      <c r="AB70" s="69">
        <f>'Monthly Data'!AB72</f>
        <v>123.67622123742649</v>
      </c>
      <c r="AC70" s="69">
        <f>'Monthly Data'!AC72</f>
        <v>117893</v>
      </c>
      <c r="AD70" s="69">
        <f>'Monthly Data'!P72</f>
        <v>62.37430983553589</v>
      </c>
      <c r="AE70" s="69">
        <f>'Monthly Data'!Q72</f>
        <v>96.4</v>
      </c>
      <c r="AF70" s="75">
        <f>'Monthly Data'!G72</f>
        <v>4.2265600000000001</v>
      </c>
      <c r="AG70" s="75">
        <f>'Monthly Data'!I72</f>
        <v>4.2265600000000001</v>
      </c>
      <c r="AH70" s="75">
        <f>'Monthly Data'!L72</f>
        <v>391491</v>
      </c>
      <c r="AI70" s="75"/>
      <c r="AJ70" s="75">
        <f>'Monthly Data'!K72</f>
        <v>4.0198872727272725</v>
      </c>
      <c r="AK70" s="75">
        <f>'Monthly Data'!AP72</f>
        <v>40.282498821979381</v>
      </c>
      <c r="AL70" s="75">
        <f>'Monthly Data'!AQ72</f>
        <v>178.99581261647899</v>
      </c>
      <c r="AM70" s="77">
        <v>13.696666666666667</v>
      </c>
      <c r="AN70" s="77">
        <f>'Monthly Data'!M72</f>
        <v>38.779999999999987</v>
      </c>
      <c r="AO70" s="76">
        <f>'Monthly Data'!C72</f>
        <v>107.94552708055737</v>
      </c>
    </row>
    <row r="71" spans="1:41">
      <c r="A71" s="71" t="s">
        <v>343</v>
      </c>
      <c r="B71" s="71">
        <f t="shared" si="1"/>
        <v>393</v>
      </c>
      <c r="C71" s="72">
        <f>'Monthly Data'!F73</f>
        <v>17174.52</v>
      </c>
      <c r="D71" s="72">
        <f>'Monthly Data'!E73</f>
        <v>101</v>
      </c>
      <c r="E71" s="72">
        <f>'Monthly Data'!AD73</f>
        <v>131.1</v>
      </c>
      <c r="F71" s="72">
        <f>'Monthly Data'!AE73</f>
        <v>106.7</v>
      </c>
      <c r="G71" s="72">
        <f>'Monthly Data'!AF73</f>
        <v>114.6</v>
      </c>
      <c r="H71" s="72">
        <f>'Monthly Data'!AG73</f>
        <v>101.5</v>
      </c>
      <c r="I71" s="68">
        <f>'Monthly Data'!AH73</f>
        <v>78.405951226290867</v>
      </c>
      <c r="J71" s="68">
        <f>'Monthly Data'!AI73</f>
        <v>66.901392179727821</v>
      </c>
      <c r="K71" s="68">
        <f>'Monthly Data'!AJ73</f>
        <v>92.01431665441217</v>
      </c>
      <c r="L71" s="80"/>
      <c r="M71" s="80"/>
      <c r="N71" s="80"/>
      <c r="O71" s="80"/>
      <c r="P71" s="80"/>
      <c r="Q71" s="69">
        <f>'Monthly Data'!D73</f>
        <v>51229</v>
      </c>
      <c r="R71" s="69">
        <f>'Monthly Data'!U73</f>
        <v>47.6</v>
      </c>
      <c r="S71" s="69">
        <f>'Monthly Data'!T73</f>
        <v>105.8</v>
      </c>
      <c r="T71" s="69">
        <f>'Monthly Data'!S73</f>
        <v>110.82952286282311</v>
      </c>
      <c r="U71" s="69">
        <f>'Monthly Data'!V73</f>
        <v>24717</v>
      </c>
      <c r="V71" s="69">
        <f>'Monthly Data'!W73</f>
        <v>21210</v>
      </c>
      <c r="W71" s="69">
        <f>'Monthly Data'!R73</f>
        <v>93.289193349191819</v>
      </c>
      <c r="X71" s="69">
        <f>'Monthly Data'!X73</f>
        <v>156.20555197414095</v>
      </c>
      <c r="Y71" s="69">
        <f>'Monthly Data'!Y73</f>
        <v>211.76960687020551</v>
      </c>
      <c r="Z71" s="69">
        <f>'Monthly Data'!Z73</f>
        <v>19879</v>
      </c>
      <c r="AA71" s="69">
        <f>'Monthly Data'!AA73</f>
        <v>1074813.52853</v>
      </c>
      <c r="AB71" s="69">
        <f>'Monthly Data'!AB73</f>
        <v>123.51738834831487</v>
      </c>
      <c r="AC71" s="69">
        <f>'Monthly Data'!AC73</f>
        <v>117974</v>
      </c>
      <c r="AD71" s="69">
        <f>'Monthly Data'!P73</f>
        <v>64.409294790628294</v>
      </c>
      <c r="AE71" s="69">
        <f>'Monthly Data'!Q73</f>
        <v>96.5</v>
      </c>
      <c r="AF71" s="75">
        <f>'Monthly Data'!G73</f>
        <v>4.0738599999999998</v>
      </c>
      <c r="AG71" s="75">
        <f>'Monthly Data'!I73</f>
        <v>4.0738599999999998</v>
      </c>
      <c r="AH71" s="75">
        <f>'Monthly Data'!L73</f>
        <v>390448</v>
      </c>
      <c r="AI71" s="75"/>
      <c r="AJ71" s="75">
        <f>'Monthly Data'!K73</f>
        <v>3.9019890909090909</v>
      </c>
      <c r="AK71" s="75">
        <f>'Monthly Data'!AP73</f>
        <v>39.932265583436987</v>
      </c>
      <c r="AL71" s="75">
        <f>'Monthly Data'!AQ73</f>
        <v>179.78158909041909</v>
      </c>
      <c r="AM71" s="77">
        <v>17.636818181818182</v>
      </c>
      <c r="AN71" s="77">
        <f>'Monthly Data'!M73</f>
        <v>31.157727272727275</v>
      </c>
      <c r="AO71" s="76">
        <f>'Monthly Data'!C73</f>
        <v>95.15857483692173</v>
      </c>
    </row>
    <row r="72" spans="1:41">
      <c r="A72" s="71" t="s">
        <v>344</v>
      </c>
      <c r="B72" s="71">
        <f t="shared" si="1"/>
        <v>394</v>
      </c>
      <c r="C72" s="72">
        <f>'Monthly Data'!F74</f>
        <v>16819.560000000001</v>
      </c>
      <c r="D72" s="72">
        <f>'Monthly Data'!E74</f>
        <v>99.6</v>
      </c>
      <c r="E72" s="72">
        <f>'Monthly Data'!AD74</f>
        <v>127.6</v>
      </c>
      <c r="F72" s="72">
        <f>'Monthly Data'!AE74</f>
        <v>106.2</v>
      </c>
      <c r="G72" s="72">
        <f>'Monthly Data'!AF74</f>
        <v>114.1</v>
      </c>
      <c r="H72" s="72">
        <f>'Monthly Data'!AG74</f>
        <v>100.1</v>
      </c>
      <c r="I72" s="68">
        <f>'Monthly Data'!AH74</f>
        <v>80.127430750640755</v>
      </c>
      <c r="J72" s="68">
        <f>'Monthly Data'!AI74</f>
        <v>67.331784268624276</v>
      </c>
      <c r="K72" s="68">
        <f>'Monthly Data'!AJ74</f>
        <v>94.320245823630174</v>
      </c>
      <c r="L72" s="80"/>
      <c r="M72" s="80"/>
      <c r="N72" s="80"/>
      <c r="O72" s="80"/>
      <c r="P72" s="80"/>
      <c r="Q72" s="69">
        <f>'Monthly Data'!D74</f>
        <v>51586</v>
      </c>
      <c r="R72" s="69">
        <f>'Monthly Data'!U74</f>
        <v>47.9</v>
      </c>
      <c r="S72" s="69">
        <f>'Monthly Data'!T74</f>
        <v>105.9</v>
      </c>
      <c r="T72" s="69">
        <f>'Monthly Data'!S74</f>
        <v>107.41938369781316</v>
      </c>
      <c r="U72" s="69">
        <f>'Monthly Data'!V74</f>
        <v>24903</v>
      </c>
      <c r="V72" s="69">
        <f>'Monthly Data'!W74</f>
        <v>21180</v>
      </c>
      <c r="W72" s="69">
        <f>'Monthly Data'!R74</f>
        <v>95.69331823754969</v>
      </c>
      <c r="X72" s="69">
        <f>'Monthly Data'!X74</f>
        <v>153.8626771088984</v>
      </c>
      <c r="Y72" s="69">
        <f>'Monthly Data'!Y74</f>
        <v>207.29429175392937</v>
      </c>
      <c r="Z72" s="69">
        <f>'Monthly Data'!Z74</f>
        <v>19591</v>
      </c>
      <c r="AA72" s="69">
        <f>'Monthly Data'!AA74</f>
        <v>1183959.39442</v>
      </c>
      <c r="AB72" s="69">
        <f>'Monthly Data'!AB74</f>
        <v>122.26873183231601</v>
      </c>
      <c r="AC72" s="69">
        <f>'Monthly Data'!AC74</f>
        <v>116819</v>
      </c>
      <c r="AD72" s="69">
        <f>'Monthly Data'!P74</f>
        <v>64.769414891546859</v>
      </c>
      <c r="AE72" s="69">
        <f>'Monthly Data'!Q74</f>
        <v>96.6</v>
      </c>
      <c r="AF72" s="75">
        <f>'Monthly Data'!G74</f>
        <v>3.9457200000000001</v>
      </c>
      <c r="AG72" s="75">
        <f>'Monthly Data'!I74</f>
        <v>3.9457200000000001</v>
      </c>
      <c r="AH72" s="75">
        <f>'Monthly Data'!L74</f>
        <v>393597</v>
      </c>
      <c r="AI72" s="75"/>
      <c r="AJ72" s="75">
        <f>'Monthly Data'!K74</f>
        <v>3.8191976190476189</v>
      </c>
      <c r="AK72" s="75">
        <f>'Monthly Data'!AP74</f>
        <v>40.264411352628812</v>
      </c>
      <c r="AL72" s="75">
        <f>'Monthly Data'!AQ74</f>
        <v>181.51341717794728</v>
      </c>
      <c r="AM72" s="77">
        <v>14.4245</v>
      </c>
      <c r="AN72" s="77">
        <f>'Monthly Data'!M74</f>
        <v>26.96736842105263</v>
      </c>
      <c r="AO72" s="76">
        <f>'Monthly Data'!C74</f>
        <v>97.473082494579572</v>
      </c>
    </row>
    <row r="73" spans="1:41">
      <c r="A73" s="71" t="s">
        <v>345</v>
      </c>
      <c r="B73" s="71">
        <f t="shared" si="1"/>
        <v>395</v>
      </c>
      <c r="C73" s="72">
        <f>'Monthly Data'!F75</f>
        <v>17390.439999999999</v>
      </c>
      <c r="D73" s="72">
        <f>'Monthly Data'!E75</f>
        <v>99</v>
      </c>
      <c r="E73" s="72">
        <f>'Monthly Data'!AD75</f>
        <v>126.8</v>
      </c>
      <c r="F73" s="72">
        <f>'Monthly Data'!AE75</f>
        <v>106.4</v>
      </c>
      <c r="G73" s="72">
        <f>'Monthly Data'!AF75</f>
        <v>115.1</v>
      </c>
      <c r="H73" s="72">
        <f>'Monthly Data'!AG75</f>
        <v>100.2</v>
      </c>
      <c r="I73" s="68">
        <f>'Monthly Data'!AH75</f>
        <v>79.088417109198375</v>
      </c>
      <c r="J73" s="68">
        <f>'Monthly Data'!AI75</f>
        <v>67.085181008732931</v>
      </c>
      <c r="K73" s="68">
        <f>'Monthly Data'!AJ75</f>
        <v>93.132407305136269</v>
      </c>
      <c r="L73" s="80"/>
      <c r="M73" s="80"/>
      <c r="N73" s="80"/>
      <c r="O73" s="80"/>
      <c r="P73" s="80"/>
      <c r="Q73" s="69">
        <f>'Monthly Data'!D75</f>
        <v>51313</v>
      </c>
      <c r="R73" s="69">
        <f>'Monthly Data'!U75</f>
        <v>48.2</v>
      </c>
      <c r="S73" s="69">
        <f>'Monthly Data'!T75</f>
        <v>106.1</v>
      </c>
      <c r="T73" s="69">
        <f>'Monthly Data'!S75</f>
        <v>107.01819085487082</v>
      </c>
      <c r="U73" s="69">
        <f>'Monthly Data'!V75</f>
        <v>24978</v>
      </c>
      <c r="V73" s="69">
        <f>'Monthly Data'!W75</f>
        <v>20966</v>
      </c>
      <c r="W73" s="69">
        <f>'Monthly Data'!R75</f>
        <v>98.849688776590426</v>
      </c>
      <c r="X73" s="69">
        <f>'Monthly Data'!X75</f>
        <v>154.50255950099577</v>
      </c>
      <c r="Y73" s="69">
        <f>'Monthly Data'!Y75</f>
        <v>208.18907871544033</v>
      </c>
      <c r="Z73" s="69">
        <f>'Monthly Data'!Z75</f>
        <v>19302</v>
      </c>
      <c r="AA73" s="69">
        <f>'Monthly Data'!AA75</f>
        <v>1048886.88521</v>
      </c>
      <c r="AB73" s="69">
        <f>'Monthly Data'!AB75</f>
        <v>122.64069741198523</v>
      </c>
      <c r="AC73" s="69">
        <f>'Monthly Data'!AC75</f>
        <v>116699</v>
      </c>
      <c r="AD73" s="69">
        <f>'Monthly Data'!P75</f>
        <v>64.83794673865998</v>
      </c>
      <c r="AE73" s="69">
        <f>'Monthly Data'!Q75</f>
        <v>96.7</v>
      </c>
      <c r="AF73" s="75">
        <f>'Monthly Data'!G75</f>
        <v>3.8948900000000002</v>
      </c>
      <c r="AG73" s="75">
        <f>'Monthly Data'!I75</f>
        <v>3.8948900000000002</v>
      </c>
      <c r="AH73" s="75">
        <f>'Monthly Data'!L75</f>
        <v>394822</v>
      </c>
      <c r="AI73" s="75"/>
      <c r="AJ73" s="75">
        <f>'Monthly Data'!K75</f>
        <v>3.7938990476190475</v>
      </c>
      <c r="AK73" s="75">
        <f>'Monthly Data'!AP75</f>
        <v>39.482578122480682</v>
      </c>
      <c r="AL73" s="75">
        <f>'Monthly Data'!AQ75</f>
        <v>183.40939386795321</v>
      </c>
      <c r="AM73" s="77">
        <v>12.191363636363636</v>
      </c>
      <c r="AN73" s="77">
        <f>'Monthly Data'!M75</f>
        <v>21.526190476190475</v>
      </c>
      <c r="AO73" s="76">
        <f>'Monthly Data'!C75</f>
        <v>79.423834527325383</v>
      </c>
    </row>
    <row r="74" spans="1:41">
      <c r="A74" s="71" t="s">
        <v>346</v>
      </c>
      <c r="B74" s="71">
        <f t="shared" si="1"/>
        <v>396</v>
      </c>
      <c r="C74" s="72">
        <f>'Monthly Data'!F76</f>
        <v>16658.830000000002</v>
      </c>
      <c r="D74" s="72">
        <f>'Monthly Data'!E76</f>
        <v>100.8</v>
      </c>
      <c r="E74" s="72">
        <f>'Monthly Data'!AD76</f>
        <v>129.6</v>
      </c>
      <c r="F74" s="72">
        <f>'Monthly Data'!AE76</f>
        <v>108</v>
      </c>
      <c r="G74" s="72">
        <f>'Monthly Data'!AF76</f>
        <v>119.5</v>
      </c>
      <c r="H74" s="72">
        <f>'Monthly Data'!AG76</f>
        <v>99.9</v>
      </c>
      <c r="I74" s="68">
        <f>'Monthly Data'!AH76</f>
        <v>79.100066790050121</v>
      </c>
      <c r="J74" s="68">
        <f>'Monthly Data'!AI76</f>
        <v>67.790864454549322</v>
      </c>
      <c r="K74" s="68">
        <f>'Monthly Data'!AJ76</f>
        <v>90.032766874854005</v>
      </c>
      <c r="L74" s="80"/>
      <c r="M74" s="80"/>
      <c r="N74" s="80"/>
      <c r="O74" s="80"/>
      <c r="P74" s="80"/>
      <c r="Q74" s="69">
        <f>'Monthly Data'!D76</f>
        <v>51175</v>
      </c>
      <c r="R74" s="69">
        <f>'Monthly Data'!U76</f>
        <v>48.7</v>
      </c>
      <c r="S74" s="69">
        <f>'Monthly Data'!T76</f>
        <v>106.2</v>
      </c>
      <c r="T74" s="69">
        <f>'Monthly Data'!S76</f>
        <v>107.72027833001992</v>
      </c>
      <c r="U74" s="69">
        <f>'Monthly Data'!V76</f>
        <v>24976</v>
      </c>
      <c r="V74" s="69">
        <f>'Monthly Data'!W76</f>
        <v>21015</v>
      </c>
      <c r="W74" s="69">
        <f>'Monthly Data'!R76</f>
        <v>93.573086068539595</v>
      </c>
      <c r="X74" s="69">
        <f>'Monthly Data'!X76</f>
        <v>154.21395371723261</v>
      </c>
      <c r="Y74" s="69">
        <f>'Monthly Data'!Y76</f>
        <v>206.4589695755482</v>
      </c>
      <c r="Z74" s="69">
        <f>'Monthly Data'!Z76</f>
        <v>18032</v>
      </c>
      <c r="AA74" s="69">
        <f>'Monthly Data'!AA76</f>
        <v>1156248.4714599999</v>
      </c>
      <c r="AB74" s="69">
        <f>'Monthly Data'!AB76</f>
        <v>123.14432716060618</v>
      </c>
      <c r="AC74" s="69">
        <f>'Monthly Data'!AC76</f>
        <v>109968</v>
      </c>
      <c r="AD74" s="69">
        <f>'Monthly Data'!P76</f>
        <v>64.837251651394851</v>
      </c>
      <c r="AE74" s="69">
        <f>'Monthly Data'!Q76</f>
        <v>96.7</v>
      </c>
      <c r="AF74" s="75">
        <f>'Monthly Data'!G76</f>
        <v>3.89967</v>
      </c>
      <c r="AG74" s="75">
        <f>'Monthly Data'!I76</f>
        <v>3.89967</v>
      </c>
      <c r="AH74" s="75">
        <f>'Monthly Data'!L76</f>
        <v>392729</v>
      </c>
      <c r="AI74" s="75"/>
      <c r="AJ74" s="75">
        <f>'Monthly Data'!K76</f>
        <v>3.7156254999999998</v>
      </c>
      <c r="AK74" s="75">
        <f>'Monthly Data'!AP76</f>
        <v>37.95594184935451</v>
      </c>
      <c r="AL74" s="75">
        <f>'Monthly Data'!AQ76</f>
        <v>188.20288661048372</v>
      </c>
      <c r="AM74" s="77">
        <v>12.409000000000001</v>
      </c>
      <c r="AN74" s="77">
        <f>'Monthly Data'!M76</f>
        <v>19.744210526315793</v>
      </c>
      <c r="AO74" s="76">
        <f>'Monthly Data'!C76</f>
        <v>70.603683711230971</v>
      </c>
    </row>
    <row r="75" spans="1:41">
      <c r="A75" s="71" t="s">
        <v>347</v>
      </c>
      <c r="B75" s="71">
        <f t="shared" si="1"/>
        <v>397</v>
      </c>
      <c r="C75" s="72">
        <f>'Monthly Data'!F77</f>
        <v>17036.34</v>
      </c>
      <c r="D75" s="72">
        <f>'Monthly Data'!E77</f>
        <v>101.9</v>
      </c>
      <c r="E75" s="72">
        <f>'Monthly Data'!AD77</f>
        <v>132.6</v>
      </c>
      <c r="F75" s="72">
        <f>'Monthly Data'!AE77</f>
        <v>107.2</v>
      </c>
      <c r="G75" s="72">
        <f>'Monthly Data'!AF77</f>
        <v>119</v>
      </c>
      <c r="H75" s="72">
        <f>'Monthly Data'!AG77</f>
        <v>99.4</v>
      </c>
      <c r="I75" s="68">
        <f>'Monthly Data'!AH77</f>
        <v>80.629459045869055</v>
      </c>
      <c r="J75" s="68">
        <f>'Monthly Data'!AI77</f>
        <v>67.056773734290203</v>
      </c>
      <c r="K75" s="68">
        <f>'Monthly Data'!AJ77</f>
        <v>95.09668880572498</v>
      </c>
      <c r="L75" s="80"/>
      <c r="M75" s="80"/>
      <c r="N75" s="80"/>
      <c r="O75" s="80"/>
      <c r="P75" s="80"/>
      <c r="Q75" s="69">
        <f>'Monthly Data'!D77</f>
        <v>51477</v>
      </c>
      <c r="R75" s="69">
        <f>'Monthly Data'!U77</f>
        <v>48.8</v>
      </c>
      <c r="S75" s="69">
        <f>'Monthly Data'!T77</f>
        <v>106.4</v>
      </c>
      <c r="T75" s="69">
        <f>'Monthly Data'!S77</f>
        <v>106.61699801192847</v>
      </c>
      <c r="U75" s="69">
        <f>'Monthly Data'!V77</f>
        <v>25202</v>
      </c>
      <c r="V75" s="69">
        <f>'Monthly Data'!W77</f>
        <v>21038</v>
      </c>
      <c r="W75" s="69">
        <f>'Monthly Data'!R77</f>
        <v>97.536757732171424</v>
      </c>
      <c r="X75" s="69">
        <f>'Monthly Data'!X77</f>
        <v>151.09526019183363</v>
      </c>
      <c r="Y75" s="69">
        <f>'Monthly Data'!Y77</f>
        <v>199.16584583784694</v>
      </c>
      <c r="Z75" s="69">
        <f>'Monthly Data'!Z77</f>
        <v>19195</v>
      </c>
      <c r="AA75" s="69">
        <f>'Monthly Data'!AA77</f>
        <v>1116725.1865699999</v>
      </c>
      <c r="AB75" s="69">
        <f>'Monthly Data'!AB77</f>
        <v>122.8575531685449</v>
      </c>
      <c r="AC75" s="69">
        <f>'Monthly Data'!AC77</f>
        <v>120898</v>
      </c>
      <c r="AD75" s="69">
        <f>'Monthly Data'!P77</f>
        <v>67.81960622145057</v>
      </c>
      <c r="AE75" s="69">
        <f>'Monthly Data'!Q77</f>
        <v>96.9</v>
      </c>
      <c r="AF75" s="75">
        <f>'Monthly Data'!G77</f>
        <v>3.2763200000000001</v>
      </c>
      <c r="AG75" s="75">
        <f>'Monthly Data'!I77</f>
        <v>3.2763200000000001</v>
      </c>
      <c r="AH75" s="75">
        <f>'Monthly Data'!L77</f>
        <v>397043</v>
      </c>
      <c r="AI75" s="75"/>
      <c r="AJ75" s="75">
        <f>'Monthly Data'!K77</f>
        <v>3.3343755000000002</v>
      </c>
      <c r="AK75" s="75">
        <f>'Monthly Data'!AP77</f>
        <v>36.069899022978902</v>
      </c>
      <c r="AL75" s="75">
        <f>'Monthly Data'!AQ77</f>
        <v>194.63340043640693</v>
      </c>
      <c r="AM75" s="77">
        <v>13.721578947368421</v>
      </c>
      <c r="AN75" s="77">
        <f>'Monthly Data'!M77</f>
        <v>18.923684210526314</v>
      </c>
      <c r="AO75" s="76">
        <f>'Monthly Data'!C77</f>
        <v>82.094297805385892</v>
      </c>
    </row>
    <row r="76" spans="1:41">
      <c r="A76" s="71" t="s">
        <v>348</v>
      </c>
      <c r="B76" s="71">
        <f t="shared" si="1"/>
        <v>398</v>
      </c>
      <c r="C76" s="72">
        <f>'Monthly Data'!F78</f>
        <v>18038.57</v>
      </c>
      <c r="D76" s="72">
        <f>'Monthly Data'!E78</f>
        <v>97.8</v>
      </c>
      <c r="E76" s="72">
        <f>'Monthly Data'!AD78</f>
        <v>125.2</v>
      </c>
      <c r="F76" s="72">
        <f>'Monthly Data'!AE78</f>
        <v>105</v>
      </c>
      <c r="G76" s="72">
        <f>'Monthly Data'!AF78</f>
        <v>114.3</v>
      </c>
      <c r="H76" s="72">
        <f>'Monthly Data'!AG78</f>
        <v>99.3</v>
      </c>
      <c r="I76" s="68">
        <f>'Monthly Data'!AH78</f>
        <v>80.55473415297115</v>
      </c>
      <c r="J76" s="68">
        <f>'Monthly Data'!AI78</f>
        <v>67.946138125486385</v>
      </c>
      <c r="K76" s="68">
        <f>'Monthly Data'!AJ78</f>
        <v>95.380286774971424</v>
      </c>
      <c r="L76" s="80"/>
      <c r="M76" s="80"/>
      <c r="N76" s="80"/>
      <c r="O76" s="80"/>
      <c r="P76" s="80"/>
      <c r="Q76" s="69">
        <f>'Monthly Data'!D78</f>
        <v>51473</v>
      </c>
      <c r="R76" s="69">
        <f>'Monthly Data'!U78</f>
        <v>49.4</v>
      </c>
      <c r="S76" s="69">
        <f>'Monthly Data'!T78</f>
        <v>106.1</v>
      </c>
      <c r="T76" s="69">
        <f>'Monthly Data'!S78</f>
        <v>107.9208747514911</v>
      </c>
      <c r="U76" s="69">
        <f>'Monthly Data'!V78</f>
        <v>25057</v>
      </c>
      <c r="V76" s="69">
        <f>'Monthly Data'!W78</f>
        <v>20968</v>
      </c>
      <c r="W76" s="69">
        <f>'Monthly Data'!R78</f>
        <v>96.450814069738314</v>
      </c>
      <c r="X76" s="69">
        <f>'Monthly Data'!X78</f>
        <v>151.38075388467547</v>
      </c>
      <c r="Y76" s="69">
        <f>'Monthly Data'!Y78</f>
        <v>197.59354515235788</v>
      </c>
      <c r="Z76" s="69">
        <f>'Monthly Data'!Z78</f>
        <v>19783</v>
      </c>
      <c r="AA76" s="69">
        <f>'Monthly Data'!AA78</f>
        <v>1161760.73229</v>
      </c>
      <c r="AB76" s="69">
        <f>'Monthly Data'!AB78</f>
        <v>124.12727769955661</v>
      </c>
      <c r="AC76" s="69">
        <f>'Monthly Data'!AC78</f>
        <v>128831</v>
      </c>
      <c r="AD76" s="69">
        <f>'Monthly Data'!P78</f>
        <v>69.996151760886661</v>
      </c>
      <c r="AE76" s="69">
        <f>'Monthly Data'!Q78</f>
        <v>96.9</v>
      </c>
      <c r="AF76" s="75">
        <f>'Monthly Data'!G78</f>
        <v>3.2418499999999999</v>
      </c>
      <c r="AG76" s="75">
        <f>'Monthly Data'!I78</f>
        <v>3.2418499999999999</v>
      </c>
      <c r="AH76" s="75">
        <f>'Monthly Data'!L78</f>
        <v>396839</v>
      </c>
      <c r="AI76" s="75"/>
      <c r="AJ76" s="75">
        <f>'Monthly Data'!K78</f>
        <v>3.3267665217391302</v>
      </c>
      <c r="AK76" s="75">
        <f>'Monthly Data'!AP78</f>
        <v>35.030813565944676</v>
      </c>
      <c r="AL76" s="75">
        <f>'Monthly Data'!AQ78</f>
        <v>189.97040194695006</v>
      </c>
      <c r="AM76" s="77">
        <v>13.606086956521739</v>
      </c>
      <c r="AN76" s="77">
        <f>'Monthly Data'!M78</f>
        <v>22.868260869565219</v>
      </c>
      <c r="AO76" s="76">
        <f>'Monthly Data'!C78</f>
        <v>79.903346802575825</v>
      </c>
    </row>
    <row r="77" spans="1:41">
      <c r="A77" s="71" t="s">
        <v>349</v>
      </c>
      <c r="B77" s="71">
        <f t="shared" si="1"/>
        <v>399</v>
      </c>
      <c r="C77" s="72">
        <f>'Monthly Data'!F79</f>
        <v>19991.61</v>
      </c>
      <c r="D77" s="72">
        <f>'Monthly Data'!E79</f>
        <v>99.6</v>
      </c>
      <c r="E77" s="72">
        <f>'Monthly Data'!AD79</f>
        <v>125.5</v>
      </c>
      <c r="F77" s="72">
        <f>'Monthly Data'!AE79</f>
        <v>106.1</v>
      </c>
      <c r="G77" s="72">
        <f>'Monthly Data'!AF79</f>
        <v>115.5</v>
      </c>
      <c r="H77" s="72">
        <f>'Monthly Data'!AG79</f>
        <v>100.5</v>
      </c>
      <c r="I77" s="68">
        <f>'Monthly Data'!AH79</f>
        <v>80.486507007768694</v>
      </c>
      <c r="J77" s="68">
        <f>'Monthly Data'!AI79</f>
        <v>67.527265212137365</v>
      </c>
      <c r="K77" s="68">
        <f>'Monthly Data'!AJ79</f>
        <v>95.188451644881283</v>
      </c>
      <c r="L77" s="80"/>
      <c r="M77" s="80"/>
      <c r="N77" s="80"/>
      <c r="O77" s="80"/>
      <c r="P77" s="80"/>
      <c r="Q77" s="69">
        <f>'Monthly Data'!D79</f>
        <v>51635</v>
      </c>
      <c r="R77" s="69">
        <f>'Monthly Data'!U79</f>
        <v>49.3</v>
      </c>
      <c r="S77" s="69">
        <f>'Monthly Data'!T79</f>
        <v>106.5</v>
      </c>
      <c r="T77" s="69">
        <f>'Monthly Data'!S79</f>
        <v>108.42236580516904</v>
      </c>
      <c r="U77" s="69">
        <f>'Monthly Data'!V79</f>
        <v>25196</v>
      </c>
      <c r="V77" s="69">
        <f>'Monthly Data'!W79</f>
        <v>20959</v>
      </c>
      <c r="W77" s="69">
        <f>'Monthly Data'!R79</f>
        <v>96.00469559578022</v>
      </c>
      <c r="X77" s="69">
        <f>'Monthly Data'!X79</f>
        <v>152.44558326279196</v>
      </c>
      <c r="Y77" s="69">
        <f>'Monthly Data'!Y79</f>
        <v>195.59535085864479</v>
      </c>
      <c r="Z77" s="69">
        <f>'Monthly Data'!Z79</f>
        <v>18615</v>
      </c>
      <c r="AA77" s="69">
        <f>'Monthly Data'!AA79</f>
        <v>967219.72953000001</v>
      </c>
      <c r="AB77" s="69">
        <f>'Monthly Data'!AB79</f>
        <v>126.055594110689</v>
      </c>
      <c r="AC77" s="69">
        <f>'Monthly Data'!AC79</f>
        <v>118572</v>
      </c>
      <c r="AD77" s="69">
        <f>'Monthly Data'!P79</f>
        <v>72.022547179369838</v>
      </c>
      <c r="AE77" s="69">
        <f>'Monthly Data'!Q79</f>
        <v>97.1</v>
      </c>
      <c r="AF77" s="75">
        <f>'Monthly Data'!G79</f>
        <v>3.1785700000000001</v>
      </c>
      <c r="AG77" s="75">
        <f>'Monthly Data'!I79</f>
        <v>3.1785700000000001</v>
      </c>
      <c r="AH77" s="75">
        <f>'Monthly Data'!L79</f>
        <v>398843</v>
      </c>
      <c r="AI77" s="75"/>
      <c r="AJ77" s="75">
        <f>'Monthly Data'!K79</f>
        <v>3.2531249999999998</v>
      </c>
      <c r="AK77" s="75">
        <f>'Monthly Data'!AP79</f>
        <v>34.443508898367071</v>
      </c>
      <c r="AL77" s="75">
        <f>'Monthly Data'!AQ79</f>
        <v>186.75788127082006</v>
      </c>
      <c r="AM77" s="77">
        <v>12.84095238095238</v>
      </c>
      <c r="AN77" s="77">
        <f>'Monthly Data'!M79</f>
        <v>22.488571428571429</v>
      </c>
      <c r="AO77" s="76">
        <f>'Monthly Data'!C79</f>
        <v>76.350222708120782</v>
      </c>
    </row>
    <row r="78" spans="1:41">
      <c r="A78" s="71" t="s">
        <v>350</v>
      </c>
      <c r="B78" s="71">
        <f t="shared" si="1"/>
        <v>400</v>
      </c>
      <c r="C78" s="72">
        <f>'Monthly Data'!F80</f>
        <v>20631.490000000002</v>
      </c>
      <c r="D78" s="72">
        <f>'Monthly Data'!E80</f>
        <v>100.9</v>
      </c>
      <c r="E78" s="72">
        <f>'Monthly Data'!AD80</f>
        <v>124.9</v>
      </c>
      <c r="F78" s="72">
        <f>'Monthly Data'!AE80</f>
        <v>109.7</v>
      </c>
      <c r="G78" s="72">
        <f>'Monthly Data'!AF80</f>
        <v>118.4</v>
      </c>
      <c r="H78" s="72">
        <f>'Monthly Data'!AG80</f>
        <v>100.5</v>
      </c>
      <c r="I78" s="68">
        <f>'Monthly Data'!AH80</f>
        <v>81.51008570985914</v>
      </c>
      <c r="J78" s="68">
        <f>'Monthly Data'!AI80</f>
        <v>68.309106966162474</v>
      </c>
      <c r="K78" s="68">
        <f>'Monthly Data'!AJ80</f>
        <v>95.311755092310577</v>
      </c>
      <c r="L78" s="80"/>
      <c r="M78" s="80"/>
      <c r="N78" s="80"/>
      <c r="O78" s="80"/>
      <c r="P78" s="80"/>
      <c r="Q78" s="69">
        <f>'Monthly Data'!D80</f>
        <v>51548</v>
      </c>
      <c r="R78" s="69">
        <f>'Monthly Data'!U80</f>
        <v>49.4</v>
      </c>
      <c r="S78" s="69">
        <f>'Monthly Data'!T80</f>
        <v>106.5</v>
      </c>
      <c r="T78" s="69">
        <f>'Monthly Data'!S80</f>
        <v>105.61401590457261</v>
      </c>
      <c r="U78" s="69">
        <f>'Monthly Data'!V80</f>
        <v>24913</v>
      </c>
      <c r="V78" s="69">
        <f>'Monthly Data'!W80</f>
        <v>21036</v>
      </c>
      <c r="W78" s="69">
        <f>'Monthly Data'!R80</f>
        <v>98.841009827406509</v>
      </c>
      <c r="X78" s="69">
        <f>'Monthly Data'!X80</f>
        <v>149.70930831317506</v>
      </c>
      <c r="Y78" s="69">
        <f>'Monthly Data'!Y80</f>
        <v>191.1973434773509</v>
      </c>
      <c r="Z78" s="69">
        <f>'Monthly Data'!Z80</f>
        <v>19035</v>
      </c>
      <c r="AA78" s="69">
        <f>'Monthly Data'!AA80</f>
        <v>1107746.78079</v>
      </c>
      <c r="AB78" s="69">
        <f>'Monthly Data'!AB80</f>
        <v>125.71215400009784</v>
      </c>
      <c r="AC78" s="69">
        <f>'Monthly Data'!AC80</f>
        <v>117637</v>
      </c>
      <c r="AD78" s="69">
        <f>'Monthly Data'!P80</f>
        <v>73.383819229695177</v>
      </c>
      <c r="AE78" s="69">
        <f>'Monthly Data'!Q80</f>
        <v>97.1</v>
      </c>
      <c r="AF78" s="75">
        <f>'Monthly Data'!G80</f>
        <v>3.2065999999999999</v>
      </c>
      <c r="AG78" s="75">
        <f>'Monthly Data'!I80</f>
        <v>3.2065999999999999</v>
      </c>
      <c r="AH78" s="75">
        <f>'Monthly Data'!L80</f>
        <v>402789</v>
      </c>
      <c r="AI78" s="75"/>
      <c r="AJ78" s="75">
        <f>'Monthly Data'!K80</f>
        <v>3.2730263157894739</v>
      </c>
      <c r="AK78" s="75">
        <f>'Monthly Data'!AP80</f>
        <v>34.115964463367881</v>
      </c>
      <c r="AL78" s="75">
        <f>'Monthly Data'!AQ80</f>
        <v>183.10357138420287</v>
      </c>
      <c r="AM78" s="77">
        <v>13.606</v>
      </c>
      <c r="AN78" s="77">
        <f>'Monthly Data'!M80</f>
        <v>22.974444444444444</v>
      </c>
      <c r="AO78" s="76">
        <f>'Monthly Data'!C80</f>
        <v>73.072352762143481</v>
      </c>
    </row>
    <row r="79" spans="1:41">
      <c r="A79" s="71" t="s">
        <v>351</v>
      </c>
      <c r="B79" s="71">
        <f t="shared" si="1"/>
        <v>401</v>
      </c>
      <c r="C79" s="72">
        <f>'Monthly Data'!F81</f>
        <v>20111.37</v>
      </c>
      <c r="D79" s="72">
        <f>'Monthly Data'!E81</f>
        <v>99.1</v>
      </c>
      <c r="E79" s="72">
        <f>'Monthly Data'!AD81</f>
        <v>124.1</v>
      </c>
      <c r="F79" s="72">
        <f>'Monthly Data'!AE81</f>
        <v>105.9</v>
      </c>
      <c r="G79" s="72">
        <f>'Monthly Data'!AF81</f>
        <v>114.1</v>
      </c>
      <c r="H79" s="72">
        <f>'Monthly Data'!AG81</f>
        <v>99.7</v>
      </c>
      <c r="I79" s="68">
        <f>'Monthly Data'!AH81</f>
        <v>80.325339561025018</v>
      </c>
      <c r="J79" s="68">
        <f>'Monthly Data'!AI81</f>
        <v>68.302142563577803</v>
      </c>
      <c r="K79" s="68">
        <f>'Monthly Data'!AJ81</f>
        <v>93.72516532023154</v>
      </c>
      <c r="L79" s="80"/>
      <c r="M79" s="80"/>
      <c r="N79" s="80"/>
      <c r="O79" s="80"/>
      <c r="P79" s="80"/>
      <c r="Q79" s="69">
        <f>'Monthly Data'!D81</f>
        <v>51589</v>
      </c>
      <c r="R79" s="69">
        <f>'Monthly Data'!U81</f>
        <v>49.2</v>
      </c>
      <c r="S79" s="69">
        <f>'Monthly Data'!T81</f>
        <v>106.7</v>
      </c>
      <c r="T79" s="69">
        <f>'Monthly Data'!S81</f>
        <v>104.71133200795234</v>
      </c>
      <c r="U79" s="69">
        <f>'Monthly Data'!V81</f>
        <v>24703</v>
      </c>
      <c r="V79" s="69">
        <f>'Monthly Data'!W81</f>
        <v>21223</v>
      </c>
      <c r="W79" s="69">
        <f>'Monthly Data'!R81</f>
        <v>97.977527675225375</v>
      </c>
      <c r="X79" s="69">
        <f>'Monthly Data'!X81</f>
        <v>148.40057115110699</v>
      </c>
      <c r="Y79" s="69">
        <f>'Monthly Data'!Y81</f>
        <v>187.21873600975962</v>
      </c>
      <c r="Z79" s="69">
        <f>'Monthly Data'!Z81</f>
        <v>19076</v>
      </c>
      <c r="AA79" s="69">
        <f>'Monthly Data'!AA81</f>
        <v>1041683.09244</v>
      </c>
      <c r="AB79" s="69">
        <f>'Monthly Data'!AB81</f>
        <v>126.87244824885408</v>
      </c>
      <c r="AC79" s="69">
        <f>'Monthly Data'!AC81</f>
        <v>122147</v>
      </c>
      <c r="AD79" s="69">
        <f>'Monthly Data'!P81</f>
        <v>76.22903513173857</v>
      </c>
      <c r="AE79" s="69">
        <f>'Monthly Data'!Q81</f>
        <v>97.2</v>
      </c>
      <c r="AF79" s="75">
        <f>'Monthly Data'!G81</f>
        <v>3.2142900000000001</v>
      </c>
      <c r="AG79" s="75">
        <f>'Monthly Data'!I81</f>
        <v>3.2142900000000001</v>
      </c>
      <c r="AH79" s="75">
        <f>'Monthly Data'!L81</f>
        <v>401909</v>
      </c>
      <c r="AI79" s="75"/>
      <c r="AJ79" s="75">
        <f>'Monthly Data'!K81</f>
        <v>3.2613636363636362</v>
      </c>
      <c r="AK79" s="75">
        <f>'Monthly Data'!AP81</f>
        <v>33.027132089147429</v>
      </c>
      <c r="AL79" s="75">
        <f>'Monthly Data'!AQ81</f>
        <v>185.13126056121951</v>
      </c>
      <c r="AM79" s="77">
        <v>12.524090909090908</v>
      </c>
      <c r="AN79" s="77">
        <f>'Monthly Data'!M81</f>
        <v>21.516190476190477</v>
      </c>
      <c r="AO79" s="76">
        <f>'Monthly Data'!C81</f>
        <v>87.733088532139448</v>
      </c>
    </row>
    <row r="80" spans="1:41">
      <c r="A80" s="71" t="s">
        <v>352</v>
      </c>
      <c r="B80" s="71">
        <f t="shared" si="1"/>
        <v>402</v>
      </c>
      <c r="C80" s="72">
        <f>'Monthly Data'!F82</f>
        <v>19980.68</v>
      </c>
      <c r="D80" s="72">
        <f>'Monthly Data'!E82</f>
        <v>99.6</v>
      </c>
      <c r="E80" s="72">
        <f>'Monthly Data'!AD82</f>
        <v>123.9</v>
      </c>
      <c r="F80" s="72">
        <f>'Monthly Data'!AE82</f>
        <v>107.7</v>
      </c>
      <c r="G80" s="72">
        <f>'Monthly Data'!AF82</f>
        <v>116.6</v>
      </c>
      <c r="H80" s="72">
        <f>'Monthly Data'!AG82</f>
        <v>101.1</v>
      </c>
      <c r="I80" s="68">
        <f>'Monthly Data'!AH82</f>
        <v>78.542358081150695</v>
      </c>
      <c r="J80" s="68">
        <f>'Monthly Data'!AI82</f>
        <v>66.35985874420021</v>
      </c>
      <c r="K80" s="68">
        <f>'Monthly Data'!AJ82</f>
        <v>91.71036831755076</v>
      </c>
      <c r="L80" s="80"/>
      <c r="M80" s="80"/>
      <c r="N80" s="80"/>
      <c r="O80" s="80"/>
      <c r="P80" s="80"/>
      <c r="Q80" s="69">
        <f>'Monthly Data'!D82</f>
        <v>51923</v>
      </c>
      <c r="R80" s="69">
        <f>'Monthly Data'!U82</f>
        <v>50</v>
      </c>
      <c r="S80" s="69">
        <f>'Monthly Data'!T82</f>
        <v>106.5</v>
      </c>
      <c r="T80" s="69">
        <f>'Monthly Data'!S82</f>
        <v>107.1184890656064</v>
      </c>
      <c r="U80" s="69">
        <f>'Monthly Data'!V82</f>
        <v>25067</v>
      </c>
      <c r="V80" s="69">
        <f>'Monthly Data'!W82</f>
        <v>21393</v>
      </c>
      <c r="W80" s="69">
        <f>'Monthly Data'!R82</f>
        <v>98.570798675226186</v>
      </c>
      <c r="X80" s="69">
        <f>'Monthly Data'!X82</f>
        <v>150.44665945037252</v>
      </c>
      <c r="Y80" s="69">
        <f>'Monthly Data'!Y82</f>
        <v>186.64520424594016</v>
      </c>
      <c r="Z80" s="69">
        <f>'Monthly Data'!Z82</f>
        <v>18918</v>
      </c>
      <c r="AA80" s="69">
        <f>'Monthly Data'!AA82</f>
        <v>1078304.4513600001</v>
      </c>
      <c r="AB80" s="69">
        <f>'Monthly Data'!AB82</f>
        <v>130.69949070788411</v>
      </c>
      <c r="AC80" s="69">
        <f>'Monthly Data'!AC82</f>
        <v>124721</v>
      </c>
      <c r="AD80" s="69">
        <f>'Monthly Data'!P82</f>
        <v>77.006074380906412</v>
      </c>
      <c r="AE80" s="69">
        <f>'Monthly Data'!Q82</f>
        <v>97.3</v>
      </c>
      <c r="AF80" s="75">
        <f>'Monthly Data'!G82</f>
        <v>3.2627799999999998</v>
      </c>
      <c r="AG80" s="75">
        <f>'Monthly Data'!I82</f>
        <v>3.2627799999999998</v>
      </c>
      <c r="AH80" s="75">
        <f>'Monthly Data'!L82</f>
        <v>403696</v>
      </c>
      <c r="AI80" s="75"/>
      <c r="AJ80" s="75">
        <f>'Monthly Data'!K82</f>
        <v>3.2556818181818183</v>
      </c>
      <c r="AK80" s="75">
        <f>'Monthly Data'!AP82</f>
        <v>32.56347026459391</v>
      </c>
      <c r="AL80" s="75">
        <f>'Monthly Data'!AQ82</f>
        <v>188.79035730058101</v>
      </c>
      <c r="AM80" s="77">
        <v>11.50047619047619</v>
      </c>
      <c r="AN80" s="77">
        <f>'Monthly Data'!M82</f>
        <v>19.601818181818185</v>
      </c>
      <c r="AO80" s="76">
        <f>'Monthly Data'!C82</f>
        <v>88.297263687222326</v>
      </c>
    </row>
    <row r="81" spans="1:41">
      <c r="A81" s="71" t="s">
        <v>353</v>
      </c>
      <c r="B81" s="71">
        <f t="shared" si="1"/>
        <v>403</v>
      </c>
      <c r="C81" s="72">
        <f>'Monthly Data'!F83</f>
        <v>20623.349999999999</v>
      </c>
      <c r="D81" s="72">
        <f>'Monthly Data'!E83</f>
        <v>98.7</v>
      </c>
      <c r="E81" s="72">
        <f>'Monthly Data'!AD83</f>
        <v>122</v>
      </c>
      <c r="F81" s="72">
        <f>'Monthly Data'!AE83</f>
        <v>105.4</v>
      </c>
      <c r="G81" s="72">
        <f>'Monthly Data'!AF83</f>
        <v>116</v>
      </c>
      <c r="H81" s="72">
        <f>'Monthly Data'!AG83</f>
        <v>97.6</v>
      </c>
      <c r="I81" s="68">
        <f>'Monthly Data'!AH83</f>
        <v>80.318491809128858</v>
      </c>
      <c r="J81" s="68">
        <f>'Monthly Data'!AI83</f>
        <v>67.949254545281306</v>
      </c>
      <c r="K81" s="68">
        <f>'Monthly Data'!AJ83</f>
        <v>94.610322603957698</v>
      </c>
      <c r="L81" s="80"/>
      <c r="M81" s="80"/>
      <c r="N81" s="80"/>
      <c r="O81" s="80"/>
      <c r="P81" s="80"/>
      <c r="Q81" s="69">
        <f>'Monthly Data'!D83</f>
        <v>51960</v>
      </c>
      <c r="R81" s="69">
        <f>'Monthly Data'!U83</f>
        <v>49.9</v>
      </c>
      <c r="S81" s="69">
        <f>'Monthly Data'!T83</f>
        <v>106.8</v>
      </c>
      <c r="T81" s="69">
        <f>'Monthly Data'!S83</f>
        <v>106.21580516898614</v>
      </c>
      <c r="U81" s="69">
        <f>'Monthly Data'!V83</f>
        <v>25321</v>
      </c>
      <c r="V81" s="69">
        <f>'Monthly Data'!W83</f>
        <v>21323</v>
      </c>
      <c r="W81" s="69">
        <f>'Monthly Data'!R83</f>
        <v>99.032675265515323</v>
      </c>
      <c r="X81" s="69">
        <f>'Monthly Data'!X83</f>
        <v>151.63241134058734</v>
      </c>
      <c r="Y81" s="69">
        <f>'Monthly Data'!Y83</f>
        <v>182.60617740061832</v>
      </c>
      <c r="Z81" s="69">
        <f>'Monthly Data'!Z83</f>
        <v>20515</v>
      </c>
      <c r="AA81" s="69">
        <f>'Monthly Data'!AA83</f>
        <v>1155374.90668</v>
      </c>
      <c r="AB81" s="69">
        <f>'Monthly Data'!AB83</f>
        <v>135.76600974555629</v>
      </c>
      <c r="AC81" s="69">
        <f>'Monthly Data'!AC83</f>
        <v>133148</v>
      </c>
      <c r="AD81" s="69">
        <f>'Monthly Data'!P83</f>
        <v>80.042466606157788</v>
      </c>
      <c r="AE81" s="69">
        <f>'Monthly Data'!Q83</f>
        <v>97.4</v>
      </c>
      <c r="AF81" s="75">
        <f>'Monthly Data'!G83</f>
        <v>3.1292599999999999</v>
      </c>
      <c r="AG81" s="75">
        <f>'Monthly Data'!I83</f>
        <v>3.1292599999999999</v>
      </c>
      <c r="AH81" s="75">
        <f>'Monthly Data'!L83</f>
        <v>404273</v>
      </c>
      <c r="AI81" s="75"/>
      <c r="AJ81" s="75">
        <f>'Monthly Data'!K83</f>
        <v>3.0602680952380954</v>
      </c>
      <c r="AK81" s="75">
        <f>'Monthly Data'!AP83</f>
        <v>30.061702060250813</v>
      </c>
      <c r="AL81" s="75">
        <f>'Monthly Data'!AQ83</f>
        <v>190.22136362981433</v>
      </c>
      <c r="AM81" s="77">
        <v>11.928636363636363</v>
      </c>
      <c r="AN81" s="77">
        <f>'Monthly Data'!M83</f>
        <v>20.020000000000003</v>
      </c>
      <c r="AO81" s="76">
        <f>'Monthly Data'!C83</f>
        <v>95.027510479107448</v>
      </c>
    </row>
    <row r="82" spans="1:41">
      <c r="A82" s="71" t="s">
        <v>354</v>
      </c>
      <c r="B82" s="71">
        <f t="shared" si="1"/>
        <v>404</v>
      </c>
      <c r="C82" s="72">
        <f>'Monthly Data'!F84</f>
        <v>20614.560000000001</v>
      </c>
      <c r="D82" s="72">
        <f>'Monthly Data'!E84</f>
        <v>98.7</v>
      </c>
      <c r="E82" s="72">
        <f>'Monthly Data'!AD84</f>
        <v>121.3</v>
      </c>
      <c r="F82" s="72">
        <f>'Monthly Data'!AE84</f>
        <v>107</v>
      </c>
      <c r="G82" s="72">
        <f>'Monthly Data'!AF84</f>
        <v>115.9</v>
      </c>
      <c r="H82" s="72">
        <f>'Monthly Data'!AG84</f>
        <v>100.6</v>
      </c>
      <c r="I82" s="68">
        <f>'Monthly Data'!AH84</f>
        <v>81.661867142821237</v>
      </c>
      <c r="J82" s="68">
        <f>'Monthly Data'!AI84</f>
        <v>69.300134263524299</v>
      </c>
      <c r="K82" s="68">
        <f>'Monthly Data'!AJ84</f>
        <v>96.217377024966567</v>
      </c>
      <c r="L82" s="80"/>
      <c r="M82" s="80"/>
      <c r="N82" s="80"/>
      <c r="O82" s="80"/>
      <c r="P82" s="80"/>
      <c r="Q82" s="69">
        <f>'Monthly Data'!D84</f>
        <v>51867</v>
      </c>
      <c r="R82" s="69">
        <f>'Monthly Data'!U84</f>
        <v>50.2</v>
      </c>
      <c r="S82" s="69">
        <f>'Monthly Data'!T84</f>
        <v>107</v>
      </c>
      <c r="T82" s="69">
        <f>'Monthly Data'!S84</f>
        <v>106.81759443339965</v>
      </c>
      <c r="U82" s="69">
        <f>'Monthly Data'!V84</f>
        <v>25234</v>
      </c>
      <c r="V82" s="69">
        <f>'Monthly Data'!W84</f>
        <v>21329</v>
      </c>
      <c r="W82" s="69">
        <f>'Monthly Data'!R84</f>
        <v>97.914167406328147</v>
      </c>
      <c r="X82" s="69">
        <f>'Monthly Data'!X84</f>
        <v>153.40722273261909</v>
      </c>
      <c r="Y82" s="69">
        <f>'Monthly Data'!Y84</f>
        <v>180.03066949588009</v>
      </c>
      <c r="Z82" s="69">
        <f>'Monthly Data'!Z84</f>
        <v>19828</v>
      </c>
      <c r="AA82" s="69">
        <f>'Monthly Data'!AA84</f>
        <v>1142574.0056400001</v>
      </c>
      <c r="AB82" s="69">
        <f>'Monthly Data'!AB84</f>
        <v>141.53028968362344</v>
      </c>
      <c r="AC82" s="69">
        <f>'Monthly Data'!AC84</f>
        <v>130825</v>
      </c>
      <c r="AD82" s="69">
        <f>'Monthly Data'!P84</f>
        <v>77.974486353860812</v>
      </c>
      <c r="AE82" s="69">
        <f>'Monthly Data'!Q84</f>
        <v>97.4</v>
      </c>
      <c r="AF82" s="75">
        <f>'Monthly Data'!G84</f>
        <v>2.8578100000000002</v>
      </c>
      <c r="AG82" s="75">
        <f>'Monthly Data'!I84</f>
        <v>2.8578100000000002</v>
      </c>
      <c r="AH82" s="75">
        <f>'Monthly Data'!L84</f>
        <v>404489</v>
      </c>
      <c r="AI82" s="75"/>
      <c r="AJ82" s="75">
        <f>'Monthly Data'!K84</f>
        <v>2.6669040909090911</v>
      </c>
      <c r="AK82" s="75">
        <f>'Monthly Data'!AP84</f>
        <v>29.621403849518401</v>
      </c>
      <c r="AL82" s="75">
        <f>'Monthly Data'!AQ84</f>
        <v>193.73692794223129</v>
      </c>
      <c r="AM82" s="77">
        <v>12.931428571428571</v>
      </c>
      <c r="AN82" s="77">
        <f>'Monthly Data'!M84</f>
        <v>18.785999999999994</v>
      </c>
      <c r="AO82" s="76">
        <f>'Monthly Data'!C84</f>
        <v>97.501842179663896</v>
      </c>
    </row>
    <row r="83" spans="1:41">
      <c r="A83" s="71" t="s">
        <v>355</v>
      </c>
      <c r="B83" s="71">
        <f t="shared" si="1"/>
        <v>405</v>
      </c>
      <c r="C83" s="72">
        <f>'Monthly Data'!F85</f>
        <v>20128.04</v>
      </c>
      <c r="D83" s="72">
        <f>'Monthly Data'!E85</f>
        <v>97.4</v>
      </c>
      <c r="E83" s="72">
        <f>'Monthly Data'!AD85</f>
        <v>119.6</v>
      </c>
      <c r="F83" s="72">
        <f>'Monthly Data'!AE85</f>
        <v>105.7</v>
      </c>
      <c r="G83" s="72">
        <f>'Monthly Data'!AF85</f>
        <v>113.9</v>
      </c>
      <c r="H83" s="72">
        <f>'Monthly Data'!AG85</f>
        <v>99.6</v>
      </c>
      <c r="I83" s="68">
        <f>'Monthly Data'!AH85</f>
        <v>84.422753626988694</v>
      </c>
      <c r="J83" s="68">
        <f>'Monthly Data'!AI85</f>
        <v>72.386007265989775</v>
      </c>
      <c r="K83" s="68">
        <f>'Monthly Data'!AJ85</f>
        <v>97.733822610255658</v>
      </c>
      <c r="L83" s="80"/>
      <c r="M83" s="80"/>
      <c r="N83" s="80"/>
      <c r="O83" s="80"/>
      <c r="P83" s="80"/>
      <c r="Q83" s="69">
        <f>'Monthly Data'!D85</f>
        <v>51901</v>
      </c>
      <c r="R83" s="69">
        <f>'Monthly Data'!U85</f>
        <v>50.3</v>
      </c>
      <c r="S83" s="69">
        <f>'Monthly Data'!T85</f>
        <v>107.1</v>
      </c>
      <c r="T83" s="69">
        <f>'Monthly Data'!S85</f>
        <v>106.01520874751495</v>
      </c>
      <c r="U83" s="69">
        <f>'Monthly Data'!V85</f>
        <v>25102</v>
      </c>
      <c r="V83" s="69">
        <f>'Monthly Data'!W85</f>
        <v>21372</v>
      </c>
      <c r="W83" s="69">
        <f>'Monthly Data'!R85</f>
        <v>98.655239628892602</v>
      </c>
      <c r="X83" s="69">
        <f>'Monthly Data'!X85</f>
        <v>152.71712680453496</v>
      </c>
      <c r="Y83" s="69">
        <f>'Monthly Data'!Y85</f>
        <v>176.37167007985806</v>
      </c>
      <c r="Z83" s="69">
        <f>'Monthly Data'!Z85</f>
        <v>19616</v>
      </c>
      <c r="AA83" s="69">
        <f>'Monthly Data'!AA85</f>
        <v>1164167.9559200001</v>
      </c>
      <c r="AB83" s="69">
        <f>'Monthly Data'!AB85</f>
        <v>144.25984873914328</v>
      </c>
      <c r="AC83" s="69">
        <f>'Monthly Data'!AC85</f>
        <v>127381</v>
      </c>
      <c r="AD83" s="69">
        <f>'Monthly Data'!P85</f>
        <v>77.073361219134327</v>
      </c>
      <c r="AE83" s="69">
        <f>'Monthly Data'!Q85</f>
        <v>97.5</v>
      </c>
      <c r="AF83" s="75">
        <f>'Monthly Data'!G85</f>
        <v>2.5078100000000001</v>
      </c>
      <c r="AG83" s="75">
        <f>'Monthly Data'!I85</f>
        <v>2.5078100000000001</v>
      </c>
      <c r="AH83" s="75">
        <f>'Monthly Data'!L85</f>
        <v>408370</v>
      </c>
      <c r="AI83" s="75"/>
      <c r="AJ83" s="75">
        <f>'Monthly Data'!K85</f>
        <v>2.4799109523809526</v>
      </c>
      <c r="AK83" s="75">
        <f>'Monthly Data'!AP85</f>
        <v>29.338350775242727</v>
      </c>
      <c r="AL83" s="75">
        <f>'Monthly Data'!AQ85</f>
        <v>198.4568301584618</v>
      </c>
      <c r="AM83" s="77">
        <v>11.875238095238096</v>
      </c>
      <c r="AN83" s="77">
        <f>'Monthly Data'!M85</f>
        <v>15.212</v>
      </c>
      <c r="AO83" s="76">
        <f>'Monthly Data'!C85</f>
        <v>89.830204116709666</v>
      </c>
    </row>
    <row r="84" spans="1:41">
      <c r="A84" s="71" t="s">
        <v>356</v>
      </c>
      <c r="B84" s="71">
        <f t="shared" si="1"/>
        <v>406</v>
      </c>
      <c r="C84" s="72">
        <f>'Monthly Data'!F86</f>
        <v>17965.39</v>
      </c>
      <c r="D84" s="72">
        <f>'Monthly Data'!E86</f>
        <v>97.3</v>
      </c>
      <c r="E84" s="72">
        <f>'Monthly Data'!AD86</f>
        <v>119.2</v>
      </c>
      <c r="F84" s="72">
        <f>'Monthly Data'!AE86</f>
        <v>105.5</v>
      </c>
      <c r="G84" s="72">
        <f>'Monthly Data'!AF86</f>
        <v>111.3</v>
      </c>
      <c r="H84" s="72">
        <f>'Monthly Data'!AG86</f>
        <v>100.2</v>
      </c>
      <c r="I84" s="68">
        <f>'Monthly Data'!AH86</f>
        <v>82.586027850542962</v>
      </c>
      <c r="J84" s="68">
        <f>'Monthly Data'!AI86</f>
        <v>70.673139877516263</v>
      </c>
      <c r="K84" s="68">
        <f>'Monthly Data'!AJ86</f>
        <v>96.303659412684212</v>
      </c>
      <c r="L84" s="80"/>
      <c r="M84" s="80"/>
      <c r="N84" s="80"/>
      <c r="O84" s="80"/>
      <c r="P84" s="80"/>
      <c r="Q84" s="69">
        <f>'Monthly Data'!D86</f>
        <v>51951</v>
      </c>
      <c r="R84" s="69">
        <f>'Monthly Data'!U86</f>
        <v>50.2</v>
      </c>
      <c r="S84" s="69">
        <f>'Monthly Data'!T86</f>
        <v>107.2</v>
      </c>
      <c r="T84" s="69">
        <f>'Monthly Data'!S86</f>
        <v>106.51669980119289</v>
      </c>
      <c r="U84" s="69">
        <f>'Monthly Data'!V86</f>
        <v>24950</v>
      </c>
      <c r="V84" s="69">
        <f>'Monthly Data'!W86</f>
        <v>21342</v>
      </c>
      <c r="W84" s="69">
        <f>'Monthly Data'!R86</f>
        <v>99.034002368551185</v>
      </c>
      <c r="X84" s="69">
        <f>'Monthly Data'!X86</f>
        <v>151.38148946243032</v>
      </c>
      <c r="Y84" s="69">
        <f>'Monthly Data'!Y86</f>
        <v>174.11083654144022</v>
      </c>
      <c r="Z84" s="69">
        <f>'Monthly Data'!Z86</f>
        <v>18826</v>
      </c>
      <c r="AA84" s="69">
        <f>'Monthly Data'!AA86</f>
        <v>1062657.2376600001</v>
      </c>
      <c r="AB84" s="69">
        <f>'Monthly Data'!AB86</f>
        <v>143.1793831993524</v>
      </c>
      <c r="AC84" s="69">
        <f>'Monthly Data'!AC86</f>
        <v>125474</v>
      </c>
      <c r="AD84" s="69">
        <f>'Monthly Data'!P86</f>
        <v>77.128569421778394</v>
      </c>
      <c r="AE84" s="69">
        <f>'Monthly Data'!Q86</f>
        <v>97.5</v>
      </c>
      <c r="AF84" s="75">
        <f>'Monthly Data'!G86</f>
        <v>2.4953099999999999</v>
      </c>
      <c r="AG84" s="75">
        <f>'Monthly Data'!I86</f>
        <v>2.4953099999999999</v>
      </c>
      <c r="AH84" s="75">
        <f>'Monthly Data'!L86</f>
        <v>407935</v>
      </c>
      <c r="AI84" s="75"/>
      <c r="AJ84" s="75">
        <f>'Monthly Data'!K86</f>
        <v>2.3551136363636362</v>
      </c>
      <c r="AK84" s="75">
        <f>'Monthly Data'!AP86</f>
        <v>30.202728425948575</v>
      </c>
      <c r="AL84" s="75">
        <f>'Monthly Data'!AQ86</f>
        <v>199.02880559492618</v>
      </c>
      <c r="AM84" s="77">
        <v>14.083809523809524</v>
      </c>
      <c r="AN84" s="77">
        <f>'Monthly Data'!M86</f>
        <v>23.105499999999999</v>
      </c>
      <c r="AO84" s="76">
        <f>'Monthly Data'!C86</f>
        <v>95.500876087262057</v>
      </c>
    </row>
    <row r="85" spans="1:41">
      <c r="A85" s="71" t="s">
        <v>357</v>
      </c>
      <c r="B85" s="71">
        <f t="shared" si="1"/>
        <v>407</v>
      </c>
      <c r="C85" s="72">
        <f>'Monthly Data'!F87</f>
        <v>17263.23</v>
      </c>
      <c r="D85" s="72">
        <f>'Monthly Data'!E87</f>
        <v>96.5</v>
      </c>
      <c r="E85" s="72">
        <f>'Monthly Data'!AD87</f>
        <v>118.5</v>
      </c>
      <c r="F85" s="72">
        <f>'Monthly Data'!AE87</f>
        <v>104.4</v>
      </c>
      <c r="G85" s="72">
        <f>'Monthly Data'!AF87</f>
        <v>107.3</v>
      </c>
      <c r="H85" s="72">
        <f>'Monthly Data'!AG87</f>
        <v>100.6</v>
      </c>
      <c r="I85" s="68">
        <f>'Monthly Data'!AH87</f>
        <v>83.073737905700241</v>
      </c>
      <c r="J85" s="68">
        <f>'Monthly Data'!AI87</f>
        <v>68.885999900997589</v>
      </c>
      <c r="K85" s="68">
        <f>'Monthly Data'!AJ87</f>
        <v>99.165045459007587</v>
      </c>
      <c r="L85" s="80"/>
      <c r="M85" s="80"/>
      <c r="N85" s="80"/>
      <c r="O85" s="80"/>
      <c r="P85" s="80"/>
      <c r="Q85" s="69">
        <f>'Monthly Data'!D87</f>
        <v>51916</v>
      </c>
      <c r="R85" s="69">
        <f>'Monthly Data'!U87</f>
        <v>50.4</v>
      </c>
      <c r="S85" s="69">
        <f>'Monthly Data'!T87</f>
        <v>107.1</v>
      </c>
      <c r="T85" s="69">
        <f>'Monthly Data'!S87</f>
        <v>105.91491053677936</v>
      </c>
      <c r="U85" s="69">
        <f>'Monthly Data'!V87</f>
        <v>25028</v>
      </c>
      <c r="V85" s="69">
        <f>'Monthly Data'!W87</f>
        <v>21240</v>
      </c>
      <c r="W85" s="69">
        <f>'Monthly Data'!R87</f>
        <v>99.314018092974194</v>
      </c>
      <c r="X85" s="69">
        <f>'Monthly Data'!X87</f>
        <v>149.51684178616412</v>
      </c>
      <c r="Y85" s="69">
        <f>'Monthly Data'!Y87</f>
        <v>172.57935200779076</v>
      </c>
      <c r="Z85" s="69">
        <f>'Monthly Data'!Z87</f>
        <v>19005</v>
      </c>
      <c r="AA85" s="69">
        <f>'Monthly Data'!AA87</f>
        <v>1130563.9849400001</v>
      </c>
      <c r="AB85" s="69">
        <f>'Monthly Data'!AB87</f>
        <v>140.73623696307556</v>
      </c>
      <c r="AC85" s="69">
        <f>'Monthly Data'!AC87</f>
        <v>122463</v>
      </c>
      <c r="AD85" s="69">
        <f>'Monthly Data'!P87</f>
        <v>75.615143281466004</v>
      </c>
      <c r="AE85" s="69">
        <f>'Monthly Data'!Q87</f>
        <v>97.5</v>
      </c>
      <c r="AF85" s="75">
        <f>'Monthly Data'!G87</f>
        <v>2.4419599999999999</v>
      </c>
      <c r="AG85" s="75">
        <f>'Monthly Data'!I87</f>
        <v>2.4419599999999999</v>
      </c>
      <c r="AH85" s="75">
        <f>'Monthly Data'!L87</f>
        <v>410987</v>
      </c>
      <c r="AI85" s="75"/>
      <c r="AJ85" s="75">
        <f>'Monthly Data'!K87</f>
        <v>2.1019352380952383</v>
      </c>
      <c r="AK85" s="75">
        <f>'Monthly Data'!AP87</f>
        <v>29.468381632057966</v>
      </c>
      <c r="AL85" s="75">
        <f>'Monthly Data'!AQ87</f>
        <v>196.83573679984909</v>
      </c>
      <c r="AM85" s="77">
        <v>11.356363636363636</v>
      </c>
      <c r="AN85" s="77">
        <f>'Monthly Data'!M87</f>
        <v>30.678095238095228</v>
      </c>
      <c r="AO85" s="76">
        <f>'Monthly Data'!C87</f>
        <v>124.65525293231381</v>
      </c>
    </row>
    <row r="86" spans="1:41">
      <c r="A86" s="71" t="s">
        <v>358</v>
      </c>
      <c r="B86" s="71">
        <f t="shared" si="1"/>
        <v>408</v>
      </c>
      <c r="C86" s="72">
        <f>'Monthly Data'!F88</f>
        <v>18661.099999999999</v>
      </c>
      <c r="D86" s="72">
        <f>'Monthly Data'!E88</f>
        <v>95.4</v>
      </c>
      <c r="E86" s="72">
        <f>'Monthly Data'!AD88</f>
        <v>119.1</v>
      </c>
      <c r="F86" s="72">
        <f>'Monthly Data'!AE88</f>
        <v>103.6</v>
      </c>
      <c r="G86" s="72">
        <f>'Monthly Data'!AF88</f>
        <v>107.9</v>
      </c>
      <c r="H86" s="72">
        <f>'Monthly Data'!AG88</f>
        <v>99.7</v>
      </c>
      <c r="I86" s="68">
        <f>'Monthly Data'!AH88</f>
        <v>82.712385277298566</v>
      </c>
      <c r="J86" s="68">
        <f>'Monthly Data'!AI88</f>
        <v>69.286080201681543</v>
      </c>
      <c r="K86" s="68">
        <f>'Monthly Data'!AJ88</f>
        <v>97.250018358636339</v>
      </c>
      <c r="L86" s="68">
        <f>'Monthly Data'!AK88</f>
        <v>86.472855184024894</v>
      </c>
      <c r="M86" s="80"/>
      <c r="N86" s="80"/>
      <c r="O86" s="80"/>
      <c r="P86" s="80"/>
      <c r="Q86" s="69">
        <f>'Monthly Data'!D88</f>
        <v>51779</v>
      </c>
      <c r="R86" s="69">
        <f>'Monthly Data'!U88</f>
        <v>50.4</v>
      </c>
      <c r="S86" s="69">
        <f>'Monthly Data'!T88</f>
        <v>107.2</v>
      </c>
      <c r="T86" s="69">
        <f>'Monthly Data'!S88</f>
        <v>108.32206759443343</v>
      </c>
      <c r="U86" s="69">
        <f>'Monthly Data'!V88</f>
        <v>25015</v>
      </c>
      <c r="V86" s="69">
        <f>'Monthly Data'!W88</f>
        <v>21234</v>
      </c>
      <c r="W86" s="69">
        <f>'Monthly Data'!R88</f>
        <v>97.291303745982546</v>
      </c>
      <c r="X86" s="69">
        <f>'Monthly Data'!X88</f>
        <v>149.3237295777283</v>
      </c>
      <c r="Y86" s="69">
        <f>'Monthly Data'!Y88</f>
        <v>173.43653353784615</v>
      </c>
      <c r="Z86" s="69">
        <f>'Monthly Data'!Z88</f>
        <v>19166</v>
      </c>
      <c r="AA86" s="69">
        <f>'Monthly Data'!AA88</f>
        <v>1082509.77303</v>
      </c>
      <c r="AB86" s="69">
        <f>'Monthly Data'!AB88</f>
        <v>139.83700214410987</v>
      </c>
      <c r="AC86" s="69">
        <f>'Monthly Data'!AC88</f>
        <v>131821</v>
      </c>
      <c r="AD86" s="69">
        <f>'Monthly Data'!P88</f>
        <v>74.734073207561138</v>
      </c>
      <c r="AE86" s="69">
        <f>'Monthly Data'!Q88</f>
        <v>97.6</v>
      </c>
      <c r="AF86" s="75">
        <f>'Monthly Data'!G88</f>
        <v>2.3312499999999998</v>
      </c>
      <c r="AG86" s="75">
        <f>'Monthly Data'!I88</f>
        <v>2.3312499999999998</v>
      </c>
      <c r="AH86" s="75">
        <f>'Monthly Data'!L88</f>
        <v>410753</v>
      </c>
      <c r="AI86" s="75"/>
      <c r="AJ86" s="75">
        <f>'Monthly Data'!K88</f>
        <v>2.1945315000000001</v>
      </c>
      <c r="AK86" s="75">
        <f>'Monthly Data'!AP88</f>
        <v>27.786510151872694</v>
      </c>
      <c r="AL86" s="75">
        <f>'Monthly Data'!AQ88</f>
        <v>187.89612665821636</v>
      </c>
      <c r="AM86" s="77">
        <v>11.290476190476191</v>
      </c>
      <c r="AN86" s="77">
        <f>'Monthly Data'!M88</f>
        <v>29.786999999999999</v>
      </c>
      <c r="AO86" s="76">
        <f>'Monthly Data'!C88</f>
        <v>109.88312842746988</v>
      </c>
    </row>
    <row r="87" spans="1:41">
      <c r="A87" s="71" t="s">
        <v>359</v>
      </c>
      <c r="B87" s="71">
        <f t="shared" si="1"/>
        <v>409</v>
      </c>
      <c r="C87" s="72">
        <f>'Monthly Data'!F89</f>
        <v>19697.990000000002</v>
      </c>
      <c r="D87" s="72">
        <f>'Monthly Data'!E89</f>
        <v>97</v>
      </c>
      <c r="E87" s="72">
        <f>'Monthly Data'!AD89</f>
        <v>120.4</v>
      </c>
      <c r="F87" s="72">
        <f>'Monthly Data'!AE89</f>
        <v>104.2</v>
      </c>
      <c r="G87" s="72">
        <f>'Monthly Data'!AF89</f>
        <v>108.5</v>
      </c>
      <c r="H87" s="72">
        <f>'Monthly Data'!AG89</f>
        <v>100</v>
      </c>
      <c r="I87" s="68">
        <f>'Monthly Data'!AH89</f>
        <v>82.420971039094994</v>
      </c>
      <c r="J87" s="68">
        <f>'Monthly Data'!AI89</f>
        <v>70.028350524324154</v>
      </c>
      <c r="K87" s="68">
        <f>'Monthly Data'!AJ89</f>
        <v>95.628144666679333</v>
      </c>
      <c r="L87" s="68">
        <f>'Monthly Data'!AK89</f>
        <v>84.809319010421689</v>
      </c>
      <c r="M87" s="80"/>
      <c r="N87" s="80"/>
      <c r="O87" s="80"/>
      <c r="P87" s="80"/>
      <c r="Q87" s="69">
        <f>'Monthly Data'!D89</f>
        <v>51735</v>
      </c>
      <c r="R87" s="69">
        <f>'Monthly Data'!U89</f>
        <v>50.4</v>
      </c>
      <c r="S87" s="69">
        <f>'Monthly Data'!T89</f>
        <v>107.1</v>
      </c>
      <c r="T87" s="69">
        <f>'Monthly Data'!S89</f>
        <v>105.21282306163025</v>
      </c>
      <c r="U87" s="69">
        <f>'Monthly Data'!V89</f>
        <v>24956</v>
      </c>
      <c r="V87" s="69">
        <f>'Monthly Data'!W89</f>
        <v>21290</v>
      </c>
      <c r="W87" s="69">
        <f>'Monthly Data'!R89</f>
        <v>99.787033524023187</v>
      </c>
      <c r="X87" s="69">
        <f>'Monthly Data'!X89</f>
        <v>147.73967312606266</v>
      </c>
      <c r="Y87" s="69">
        <f>'Monthly Data'!Y89</f>
        <v>170.47242380727258</v>
      </c>
      <c r="Z87" s="69">
        <f>'Monthly Data'!Z89</f>
        <v>18730</v>
      </c>
      <c r="AA87" s="69">
        <f>'Monthly Data'!AA89</f>
        <v>1119374.42151</v>
      </c>
      <c r="AB87" s="69">
        <f>'Monthly Data'!AB89</f>
        <v>140.07312053059078</v>
      </c>
      <c r="AC87" s="69">
        <f>'Monthly Data'!AC89</f>
        <v>128132</v>
      </c>
      <c r="AD87" s="69">
        <f>'Monthly Data'!P89</f>
        <v>78.586860859531015</v>
      </c>
      <c r="AE87" s="69">
        <f>'Monthly Data'!Q89</f>
        <v>97.7</v>
      </c>
      <c r="AF87" s="75">
        <f>'Monthly Data'!G89</f>
        <v>2.2401300000000002</v>
      </c>
      <c r="AG87" s="75">
        <f>'Monthly Data'!I89</f>
        <v>2.2401300000000002</v>
      </c>
      <c r="AH87" s="75">
        <f>'Monthly Data'!L89</f>
        <v>413410</v>
      </c>
      <c r="AI87" s="75"/>
      <c r="AJ87" s="75">
        <f>'Monthly Data'!K89</f>
        <v>2.2632815000000002</v>
      </c>
      <c r="AK87" s="75">
        <f>'Monthly Data'!AP89</f>
        <v>27.539839328575169</v>
      </c>
      <c r="AL87" s="75">
        <f>'Monthly Data'!AQ89</f>
        <v>194.78512181212056</v>
      </c>
      <c r="AM87" s="77">
        <v>13.64421052631579</v>
      </c>
      <c r="AN87" s="77">
        <f>'Monthly Data'!M89</f>
        <v>31.037894736842105</v>
      </c>
      <c r="AO87" s="76">
        <f>'Monthly Data'!C89</f>
        <v>97.477341227043098</v>
      </c>
    </row>
    <row r="88" spans="1:41">
      <c r="A88" s="71" t="s">
        <v>360</v>
      </c>
      <c r="B88" s="71">
        <f t="shared" si="1"/>
        <v>410</v>
      </c>
      <c r="C88" s="72">
        <f>'Monthly Data'!F90</f>
        <v>20021.66</v>
      </c>
      <c r="D88" s="72">
        <f>'Monthly Data'!E90</f>
        <v>97.9</v>
      </c>
      <c r="E88" s="72">
        <f>'Monthly Data'!AD90</f>
        <v>121.1</v>
      </c>
      <c r="F88" s="72">
        <f>'Monthly Data'!AE90</f>
        <v>106</v>
      </c>
      <c r="G88" s="72">
        <f>'Monthly Data'!AF90</f>
        <v>110.3</v>
      </c>
      <c r="H88" s="72">
        <f>'Monthly Data'!AG90</f>
        <v>102.4</v>
      </c>
      <c r="I88" s="68">
        <f>'Monthly Data'!AH90</f>
        <v>83.01700957321151</v>
      </c>
      <c r="J88" s="68">
        <f>'Monthly Data'!AI90</f>
        <v>70.227909249300083</v>
      </c>
      <c r="K88" s="68">
        <f>'Monthly Data'!AJ90</f>
        <v>97.345665170614836</v>
      </c>
      <c r="L88" s="68">
        <f>'Monthly Data'!AK90</f>
        <v>85.242293284635622</v>
      </c>
      <c r="M88" s="80"/>
      <c r="N88" s="80"/>
      <c r="O88" s="80"/>
      <c r="P88" s="80"/>
      <c r="Q88" s="69">
        <f>'Monthly Data'!D90</f>
        <v>51910</v>
      </c>
      <c r="R88" s="69">
        <f>'Monthly Data'!U90</f>
        <v>50.3</v>
      </c>
      <c r="S88" s="69">
        <f>'Monthly Data'!T90</f>
        <v>107.2</v>
      </c>
      <c r="T88" s="69">
        <f>'Monthly Data'!S90</f>
        <v>106.11550695825052</v>
      </c>
      <c r="U88" s="69">
        <f>'Monthly Data'!V90</f>
        <v>25015</v>
      </c>
      <c r="V88" s="69">
        <f>'Monthly Data'!W90</f>
        <v>21502</v>
      </c>
      <c r="W88" s="69">
        <f>'Monthly Data'!R90</f>
        <v>98.938183522401062</v>
      </c>
      <c r="X88" s="69">
        <f>'Monthly Data'!X90</f>
        <v>146.92976992268501</v>
      </c>
      <c r="Y88" s="69">
        <f>'Monthly Data'!Y90</f>
        <v>168.78613271137891</v>
      </c>
      <c r="Z88" s="69">
        <f>'Monthly Data'!Z90</f>
        <v>19401</v>
      </c>
      <c r="AA88" s="69">
        <f>'Monthly Data'!AA90</f>
        <v>1088542.40775</v>
      </c>
      <c r="AB88" s="69">
        <f>'Monthly Data'!AB90</f>
        <v>139.63024202314426</v>
      </c>
      <c r="AC88" s="69">
        <f>'Monthly Data'!AC90</f>
        <v>128341</v>
      </c>
      <c r="AD88" s="69">
        <f>'Monthly Data'!P90</f>
        <v>79.477505277778604</v>
      </c>
      <c r="AE88" s="69">
        <f>'Monthly Data'!Q90</f>
        <v>97.8</v>
      </c>
      <c r="AF88" s="75">
        <f>'Monthly Data'!G90</f>
        <v>2.25</v>
      </c>
      <c r="AG88" s="75">
        <f>'Monthly Data'!I90</f>
        <v>2.25</v>
      </c>
      <c r="AH88" s="75">
        <f>'Monthly Data'!L90</f>
        <v>415446</v>
      </c>
      <c r="AI88" s="75"/>
      <c r="AJ88" s="75">
        <f>'Monthly Data'!K90</f>
        <v>2.3417121739130433</v>
      </c>
      <c r="AK88" s="75">
        <f>'Monthly Data'!AP90</f>
        <v>26.685680130939026</v>
      </c>
      <c r="AL88" s="75">
        <f>'Monthly Data'!AQ90</f>
        <v>201.99864256498009</v>
      </c>
      <c r="AM88" s="77">
        <v>15.223478260869566</v>
      </c>
      <c r="AN88" s="77">
        <f>'Monthly Data'!M90</f>
        <v>29.186818181818172</v>
      </c>
      <c r="AO88" s="76">
        <f>'Monthly Data'!C90</f>
        <v>93.306872684449175</v>
      </c>
    </row>
    <row r="89" spans="1:41">
      <c r="A89" s="71" t="s">
        <v>361</v>
      </c>
      <c r="B89" s="71">
        <f t="shared" si="1"/>
        <v>411</v>
      </c>
      <c r="C89" s="72">
        <f>'Monthly Data'!F91</f>
        <v>19807.599999999999</v>
      </c>
      <c r="D89" s="72">
        <f>'Monthly Data'!E91</f>
        <v>99</v>
      </c>
      <c r="E89" s="72">
        <f>'Monthly Data'!AD91</f>
        <v>122.4</v>
      </c>
      <c r="F89" s="72">
        <f>'Monthly Data'!AE91</f>
        <v>106</v>
      </c>
      <c r="G89" s="72">
        <f>'Monthly Data'!AF91</f>
        <v>110.6</v>
      </c>
      <c r="H89" s="72">
        <f>'Monthly Data'!AG91</f>
        <v>102.4</v>
      </c>
      <c r="I89" s="68">
        <f>'Monthly Data'!AH91</f>
        <v>82.358247190367479</v>
      </c>
      <c r="J89" s="68">
        <f>'Monthly Data'!AI91</f>
        <v>69.609556349792925</v>
      </c>
      <c r="K89" s="68">
        <f>'Monthly Data'!AJ91</f>
        <v>96.598950431518048</v>
      </c>
      <c r="L89" s="68">
        <f>'Monthly Data'!AK91</f>
        <v>85.904914244096844</v>
      </c>
      <c r="M89" s="80"/>
      <c r="N89" s="80"/>
      <c r="O89" s="80"/>
      <c r="P89" s="80"/>
      <c r="Q89" s="69">
        <f>'Monthly Data'!D91</f>
        <v>52394</v>
      </c>
      <c r="R89" s="69">
        <f>'Monthly Data'!U91</f>
        <v>50.5</v>
      </c>
      <c r="S89" s="69">
        <f>'Monthly Data'!T91</f>
        <v>107.3</v>
      </c>
      <c r="T89" s="69">
        <f>'Monthly Data'!S91</f>
        <v>106.3161033797217</v>
      </c>
      <c r="U89" s="69">
        <f>'Monthly Data'!V91</f>
        <v>25656</v>
      </c>
      <c r="V89" s="69">
        <f>'Monthly Data'!W91</f>
        <v>21456</v>
      </c>
      <c r="W89" s="69">
        <f>'Monthly Data'!R91</f>
        <v>99.502469740209435</v>
      </c>
      <c r="X89" s="69">
        <f>'Monthly Data'!X91</f>
        <v>147.66734906492869</v>
      </c>
      <c r="Y89" s="69">
        <f>'Monthly Data'!Y91</f>
        <v>166.00631662253312</v>
      </c>
      <c r="Z89" s="69">
        <f>'Monthly Data'!Z91</f>
        <v>19837</v>
      </c>
      <c r="AA89" s="69">
        <f>'Monthly Data'!AA91</f>
        <v>944761.54937000002</v>
      </c>
      <c r="AB89" s="69">
        <f>'Monthly Data'!AB91</f>
        <v>141.2771343900792</v>
      </c>
      <c r="AC89" s="69">
        <f>'Monthly Data'!AC91</f>
        <v>132033</v>
      </c>
      <c r="AD89" s="69">
        <f>'Monthly Data'!P91</f>
        <v>81.248786873619295</v>
      </c>
      <c r="AE89" s="69">
        <f>'Monthly Data'!Q91</f>
        <v>98</v>
      </c>
      <c r="AF89" s="75">
        <f>'Monthly Data'!G91</f>
        <v>2.1749999999999998</v>
      </c>
      <c r="AG89" s="75">
        <f>'Monthly Data'!I91</f>
        <v>2.1749999999999998</v>
      </c>
      <c r="AH89" s="75">
        <f>'Monthly Data'!L91</f>
        <v>416722</v>
      </c>
      <c r="AI89" s="75"/>
      <c r="AJ89" s="75">
        <f>'Monthly Data'!K91</f>
        <v>2.3125</v>
      </c>
      <c r="AK89" s="75">
        <f>'Monthly Data'!AP91</f>
        <v>25.677419251287283</v>
      </c>
      <c r="AL89" s="75">
        <f>'Monthly Data'!AQ91</f>
        <v>204.77256346073165</v>
      </c>
      <c r="AM89" s="77">
        <v>16.471052631578946</v>
      </c>
      <c r="AN89" s="77">
        <f>'Monthly Data'!M91</f>
        <v>22.667000000000002</v>
      </c>
      <c r="AO89" s="76">
        <f>'Monthly Data'!C91</f>
        <v>95.676807107363558</v>
      </c>
    </row>
    <row r="90" spans="1:41">
      <c r="A90" s="71" t="s">
        <v>362</v>
      </c>
      <c r="B90" s="71">
        <f t="shared" si="1"/>
        <v>412</v>
      </c>
      <c r="C90" s="72">
        <f>'Monthly Data'!F92</f>
        <v>20303.2</v>
      </c>
      <c r="D90" s="72">
        <f>'Monthly Data'!E92</f>
        <v>98.6</v>
      </c>
      <c r="E90" s="72">
        <f>'Monthly Data'!AD92</f>
        <v>124.4</v>
      </c>
      <c r="F90" s="72">
        <f>'Monthly Data'!AE92</f>
        <v>102.9</v>
      </c>
      <c r="G90" s="72">
        <f>'Monthly Data'!AF92</f>
        <v>104.7</v>
      </c>
      <c r="H90" s="72">
        <f>'Monthly Data'!AG92</f>
        <v>97.6</v>
      </c>
      <c r="I90" s="68">
        <f>'Monthly Data'!AH92</f>
        <v>83.738852486642216</v>
      </c>
      <c r="J90" s="68">
        <f>'Monthly Data'!AI92</f>
        <v>70.61173337041356</v>
      </c>
      <c r="K90" s="68">
        <f>'Monthly Data'!AJ92</f>
        <v>97.858802549525706</v>
      </c>
      <c r="L90" s="68">
        <f>'Monthly Data'!AK92</f>
        <v>85.489246446554048</v>
      </c>
      <c r="M90" s="80"/>
      <c r="N90" s="80"/>
      <c r="O90" s="80"/>
      <c r="P90" s="80"/>
      <c r="Q90" s="69">
        <f>'Monthly Data'!D92</f>
        <v>52310</v>
      </c>
      <c r="R90" s="69">
        <f>'Monthly Data'!U92</f>
        <v>50.4</v>
      </c>
      <c r="S90" s="69">
        <f>'Monthly Data'!T92</f>
        <v>107.4</v>
      </c>
      <c r="T90" s="69">
        <f>'Monthly Data'!S92</f>
        <v>104.71133200795232</v>
      </c>
      <c r="U90" s="69">
        <f>'Monthly Data'!V92</f>
        <v>25378</v>
      </c>
      <c r="V90" s="69">
        <f>'Monthly Data'!W92</f>
        <v>21387</v>
      </c>
      <c r="W90" s="69">
        <f>'Monthly Data'!R92</f>
        <v>101.12272068425496</v>
      </c>
      <c r="X90" s="69">
        <f>'Monthly Data'!X92</f>
        <v>147.68209441841114</v>
      </c>
      <c r="Y90" s="69">
        <f>'Monthly Data'!Y92</f>
        <v>160.07011620113903</v>
      </c>
      <c r="Z90" s="69">
        <f>'Monthly Data'!Z92</f>
        <v>20186</v>
      </c>
      <c r="AA90" s="69">
        <f>'Monthly Data'!AA92</f>
        <v>1080476.59736</v>
      </c>
      <c r="AB90" s="69">
        <f>'Monthly Data'!AB92</f>
        <v>145.80505756249954</v>
      </c>
      <c r="AC90" s="69">
        <f>'Monthly Data'!AC92</f>
        <v>133244</v>
      </c>
      <c r="AD90" s="69">
        <f>'Monthly Data'!P92</f>
        <v>80.738417600241476</v>
      </c>
      <c r="AE90" s="69">
        <f>'Monthly Data'!Q92</f>
        <v>98.2</v>
      </c>
      <c r="AF90" s="75">
        <f>'Monthly Data'!G92</f>
        <v>2.0904600000000002</v>
      </c>
      <c r="AG90" s="75">
        <f>'Monthly Data'!I92</f>
        <v>2.0904600000000002</v>
      </c>
      <c r="AH90" s="75">
        <f>'Monthly Data'!L92</f>
        <v>419611</v>
      </c>
      <c r="AI90" s="75"/>
      <c r="AJ90" s="75">
        <f>'Monthly Data'!K92</f>
        <v>2.2281249999999999</v>
      </c>
      <c r="AK90" s="75">
        <f>'Monthly Data'!AP92</f>
        <v>27.1997958867391</v>
      </c>
      <c r="AL90" s="75">
        <f>'Monthly Data'!AQ92</f>
        <v>199.25779868669576</v>
      </c>
      <c r="AM90" s="77">
        <v>13.897142857142857</v>
      </c>
      <c r="AN90" s="77">
        <f>'Monthly Data'!M92</f>
        <v>20.064736842105262</v>
      </c>
      <c r="AO90" s="76">
        <f>'Monthly Data'!C92</f>
        <v>92.507259704251638</v>
      </c>
    </row>
    <row r="91" spans="1:41">
      <c r="A91" s="71" t="s">
        <v>363</v>
      </c>
      <c r="B91" s="71">
        <f t="shared" si="1"/>
        <v>413</v>
      </c>
      <c r="C91" s="72">
        <f>'Monthly Data'!F93</f>
        <v>21014.76</v>
      </c>
      <c r="D91" s="72">
        <f>'Monthly Data'!E93</f>
        <v>99.9</v>
      </c>
      <c r="E91" s="72">
        <f>'Monthly Data'!AD93</f>
        <v>124.8</v>
      </c>
      <c r="F91" s="72">
        <f>'Monthly Data'!AE93</f>
        <v>105.5</v>
      </c>
      <c r="G91" s="72">
        <f>'Monthly Data'!AF93</f>
        <v>111.3</v>
      </c>
      <c r="H91" s="72">
        <f>'Monthly Data'!AG93</f>
        <v>100.5</v>
      </c>
      <c r="I91" s="68">
        <f>'Monthly Data'!AH93</f>
        <v>83.203309651329732</v>
      </c>
      <c r="J91" s="68">
        <f>'Monthly Data'!AI93</f>
        <v>70.54797699176045</v>
      </c>
      <c r="K91" s="68">
        <f>'Monthly Data'!AJ93</f>
        <v>97.659058718252524</v>
      </c>
      <c r="L91" s="68">
        <f>'Monthly Data'!AK93</f>
        <v>86.574225865995885</v>
      </c>
      <c r="M91" s="80"/>
      <c r="N91" s="80"/>
      <c r="O91" s="80"/>
      <c r="P91" s="80"/>
      <c r="Q91" s="69">
        <f>'Monthly Data'!D93</f>
        <v>52054</v>
      </c>
      <c r="R91" s="69">
        <f>'Monthly Data'!U93</f>
        <v>50.7</v>
      </c>
      <c r="S91" s="69">
        <f>'Monthly Data'!T93</f>
        <v>107.4</v>
      </c>
      <c r="T91" s="69">
        <f>'Monthly Data'!S93</f>
        <v>106.41640159045727</v>
      </c>
      <c r="U91" s="69">
        <f>'Monthly Data'!V93</f>
        <v>25121</v>
      </c>
      <c r="V91" s="69">
        <f>'Monthly Data'!W93</f>
        <v>21286</v>
      </c>
      <c r="W91" s="69">
        <f>'Monthly Data'!R93</f>
        <v>103.44130454613669</v>
      </c>
      <c r="X91" s="69">
        <f>'Monthly Data'!X93</f>
        <v>150.64783235994022</v>
      </c>
      <c r="Y91" s="69">
        <f>'Monthly Data'!Y93</f>
        <v>161.09078510428748</v>
      </c>
      <c r="Z91" s="69">
        <f>'Monthly Data'!Z93</f>
        <v>20624</v>
      </c>
      <c r="AA91" s="69">
        <f>'Monthly Data'!AA93</f>
        <v>1113576.9987300001</v>
      </c>
      <c r="AB91" s="69">
        <f>'Monthly Data'!AB93</f>
        <v>150.88868194998432</v>
      </c>
      <c r="AC91" s="69">
        <f>'Monthly Data'!AC93</f>
        <v>136372</v>
      </c>
      <c r="AD91" s="69">
        <f>'Monthly Data'!P93</f>
        <v>81.508975130635449</v>
      </c>
      <c r="AE91" s="69">
        <f>'Monthly Data'!Q93</f>
        <v>98.1</v>
      </c>
      <c r="AF91" s="75">
        <f>'Monthly Data'!G93</f>
        <v>2.0625</v>
      </c>
      <c r="AG91" s="75">
        <f>'Monthly Data'!I93</f>
        <v>2.0625</v>
      </c>
      <c r="AH91" s="75">
        <f>'Monthly Data'!L93</f>
        <v>417897</v>
      </c>
      <c r="AI91" s="75"/>
      <c r="AJ91" s="75">
        <f>'Monthly Data'!K93</f>
        <v>2.171875</v>
      </c>
      <c r="AK91" s="75">
        <f>'Monthly Data'!AP93</f>
        <v>28.417697195100548</v>
      </c>
      <c r="AL91" s="75">
        <f>'Monthly Data'!AQ93</f>
        <v>199.13312640367673</v>
      </c>
      <c r="AM91" s="77">
        <v>13.408636363636363</v>
      </c>
      <c r="AN91" s="77">
        <f>'Monthly Data'!M93</f>
        <v>20.191363636363636</v>
      </c>
      <c r="AO91" s="76">
        <f>'Monthly Data'!C93</f>
        <v>86.589857241435354</v>
      </c>
    </row>
    <row r="92" spans="1:41">
      <c r="A92" s="71" t="s">
        <v>364</v>
      </c>
      <c r="B92" s="71">
        <f t="shared" si="1"/>
        <v>414</v>
      </c>
      <c r="C92" s="72">
        <f>'Monthly Data'!F94</f>
        <v>20548.78</v>
      </c>
      <c r="D92" s="72">
        <f>'Monthly Data'!E94</f>
        <v>100.8</v>
      </c>
      <c r="E92" s="72">
        <f>'Monthly Data'!AD94</f>
        <v>125.9</v>
      </c>
      <c r="F92" s="72">
        <f>'Monthly Data'!AE94</f>
        <v>105.2</v>
      </c>
      <c r="G92" s="72">
        <f>'Monthly Data'!AF94</f>
        <v>109</v>
      </c>
      <c r="H92" s="72">
        <f>'Monthly Data'!AG94</f>
        <v>100.9</v>
      </c>
      <c r="I92" s="68">
        <f>'Monthly Data'!AH94</f>
        <v>86.373552621073017</v>
      </c>
      <c r="J92" s="68">
        <f>'Monthly Data'!AI94</f>
        <v>74.425259943355428</v>
      </c>
      <c r="K92" s="68">
        <f>'Monthly Data'!AJ94</f>
        <v>99.145065143390767</v>
      </c>
      <c r="L92" s="68">
        <f>'Monthly Data'!AK94</f>
        <v>86.975279575902888</v>
      </c>
      <c r="M92" s="80"/>
      <c r="N92" s="80"/>
      <c r="O92" s="80"/>
      <c r="P92" s="80"/>
      <c r="Q92" s="69">
        <f>'Monthly Data'!D94</f>
        <v>51922</v>
      </c>
      <c r="R92" s="69">
        <f>'Monthly Data'!U94</f>
        <v>50.1</v>
      </c>
      <c r="S92" s="69">
        <f>'Monthly Data'!T94</f>
        <v>107.8</v>
      </c>
      <c r="T92" s="69">
        <f>'Monthly Data'!S94</f>
        <v>105.71431411530817</v>
      </c>
      <c r="U92" s="69">
        <f>'Monthly Data'!V94</f>
        <v>25219</v>
      </c>
      <c r="V92" s="69">
        <f>'Monthly Data'!W94</f>
        <v>21108</v>
      </c>
      <c r="W92" s="69">
        <f>'Monthly Data'!R94</f>
        <v>96.859140373296853</v>
      </c>
      <c r="X92" s="69">
        <f>'Monthly Data'!X94</f>
        <v>153.47691450442815</v>
      </c>
      <c r="Y92" s="69">
        <f>'Monthly Data'!Y94</f>
        <v>162.12024962482016</v>
      </c>
      <c r="Z92" s="69">
        <f>'Monthly Data'!Z94</f>
        <v>20101</v>
      </c>
      <c r="AA92" s="69">
        <f>'Monthly Data'!AA94</f>
        <v>1084658.3442800001</v>
      </c>
      <c r="AB92" s="69">
        <f>'Monthly Data'!AB94</f>
        <v>154.68974271910676</v>
      </c>
      <c r="AC92" s="69">
        <f>'Monthly Data'!AC94</f>
        <v>133416</v>
      </c>
      <c r="AD92" s="69">
        <f>'Monthly Data'!P94</f>
        <v>84.220937347996056</v>
      </c>
      <c r="AE92" s="69">
        <f>'Monthly Data'!Q94</f>
        <v>98.1</v>
      </c>
      <c r="AF92" s="75">
        <f>'Monthly Data'!G94</f>
        <v>2.0818500000000002</v>
      </c>
      <c r="AG92" s="75">
        <f>'Monthly Data'!I94</f>
        <v>2.0818500000000002</v>
      </c>
      <c r="AH92" s="75">
        <f>'Monthly Data'!L94</f>
        <v>422766</v>
      </c>
      <c r="AI92" s="75"/>
      <c r="AJ92" s="75">
        <f>'Monthly Data'!K94</f>
        <v>2.1934523809523809</v>
      </c>
      <c r="AK92" s="75">
        <f>'Monthly Data'!AP94</f>
        <v>29.331123176371641</v>
      </c>
      <c r="AL92" s="75">
        <f>'Monthly Data'!AQ94</f>
        <v>191.79456673245772</v>
      </c>
      <c r="AM92" s="77">
        <v>12.484500000000001</v>
      </c>
      <c r="AN92" s="77">
        <f>'Monthly Data'!M94</f>
        <v>18.584285714285709</v>
      </c>
      <c r="AO92" s="76">
        <f>'Monthly Data'!C94</f>
        <v>98.652579979213144</v>
      </c>
    </row>
    <row r="93" spans="1:41">
      <c r="A93" s="71" t="s">
        <v>365</v>
      </c>
      <c r="B93" s="71">
        <f t="shared" si="1"/>
        <v>415</v>
      </c>
      <c r="C93" s="72">
        <f>'Monthly Data'!F95</f>
        <v>20603.47</v>
      </c>
      <c r="D93" s="72">
        <f>'Monthly Data'!E95</f>
        <v>101.6</v>
      </c>
      <c r="E93" s="72">
        <f>'Monthly Data'!AD95</f>
        <v>127.8</v>
      </c>
      <c r="F93" s="72">
        <f>'Monthly Data'!AE95</f>
        <v>106.3</v>
      </c>
      <c r="G93" s="72">
        <f>'Monthly Data'!AF95</f>
        <v>109.4</v>
      </c>
      <c r="H93" s="72">
        <f>'Monthly Data'!AG95</f>
        <v>101.7</v>
      </c>
      <c r="I93" s="68">
        <f>'Monthly Data'!AH95</f>
        <v>84.255942137281338</v>
      </c>
      <c r="J93" s="68">
        <f>'Monthly Data'!AI95</f>
        <v>72.592034440797221</v>
      </c>
      <c r="K93" s="68">
        <f>'Monthly Data'!AJ95</f>
        <v>98.373567533417955</v>
      </c>
      <c r="L93" s="68">
        <f>'Monthly Data'!AK95</f>
        <v>86.507623101956611</v>
      </c>
      <c r="M93" s="80"/>
      <c r="N93" s="80"/>
      <c r="O93" s="80"/>
      <c r="P93" s="80"/>
      <c r="Q93" s="69">
        <f>'Monthly Data'!D95</f>
        <v>52128</v>
      </c>
      <c r="R93" s="69">
        <f>'Monthly Data'!U95</f>
        <v>50.1</v>
      </c>
      <c r="S93" s="69">
        <f>'Monthly Data'!T95</f>
        <v>107.9</v>
      </c>
      <c r="T93" s="69">
        <f>'Monthly Data'!S95</f>
        <v>106.71729622266403</v>
      </c>
      <c r="U93" s="69">
        <f>'Monthly Data'!V95</f>
        <v>25018</v>
      </c>
      <c r="V93" s="69">
        <f>'Monthly Data'!W95</f>
        <v>21461</v>
      </c>
      <c r="W93" s="69">
        <f>'Monthly Data'!R95</f>
        <v>97.445087847084835</v>
      </c>
      <c r="X93" s="69">
        <f>'Monthly Data'!X95</f>
        <v>151.92611884636753</v>
      </c>
      <c r="Y93" s="69">
        <f>'Monthly Data'!Y95</f>
        <v>156.55270825168998</v>
      </c>
      <c r="Z93" s="69">
        <f>'Monthly Data'!Z95</f>
        <v>21249</v>
      </c>
      <c r="AA93" s="69">
        <f>'Monthly Data'!AA95</f>
        <v>1030313.94363</v>
      </c>
      <c r="AB93" s="69">
        <f>'Monthly Data'!AB95</f>
        <v>155.77337307313545</v>
      </c>
      <c r="AC93" s="69">
        <f>'Monthly Data'!AC95</f>
        <v>135955</v>
      </c>
      <c r="AD93" s="69">
        <f>'Monthly Data'!P95</f>
        <v>82.940010544224251</v>
      </c>
      <c r="AE93" s="69">
        <f>'Monthly Data'!Q95</f>
        <v>98.1</v>
      </c>
      <c r="AF93" s="75">
        <f>'Monthly Data'!G95</f>
        <v>2.13043</v>
      </c>
      <c r="AG93" s="75">
        <f>'Monthly Data'!I95</f>
        <v>2.13043</v>
      </c>
      <c r="AH93" s="75">
        <f>'Monthly Data'!L95</f>
        <v>424817</v>
      </c>
      <c r="AI93" s="75"/>
      <c r="AJ93" s="75">
        <f>'Monthly Data'!K95</f>
        <v>2.3309659090909092</v>
      </c>
      <c r="AK93" s="75">
        <f>'Monthly Data'!AP95</f>
        <v>30.658820132986897</v>
      </c>
      <c r="AL93" s="75">
        <f>'Monthly Data'!AQ95</f>
        <v>180.82425896914921</v>
      </c>
      <c r="AM93" s="77">
        <v>11.889130434782608</v>
      </c>
      <c r="AN93" s="77">
        <f>'Monthly Data'!M95</f>
        <v>15.614347826086956</v>
      </c>
      <c r="AO93" s="76">
        <f>'Monthly Data'!C95</f>
        <v>65.845145918161748</v>
      </c>
    </row>
    <row r="94" spans="1:41">
      <c r="A94" s="71" t="s">
        <v>366</v>
      </c>
      <c r="B94" s="71">
        <f t="shared" si="1"/>
        <v>416</v>
      </c>
      <c r="C94" s="72">
        <f>'Monthly Data'!F96</f>
        <v>19934.93</v>
      </c>
      <c r="D94" s="72">
        <f>'Monthly Data'!E96</f>
        <v>101</v>
      </c>
      <c r="E94" s="72">
        <f>'Monthly Data'!AD96</f>
        <v>124.8</v>
      </c>
      <c r="F94" s="72">
        <f>'Monthly Data'!AE96</f>
        <v>105.4</v>
      </c>
      <c r="G94" s="72">
        <f>'Monthly Data'!AF96</f>
        <v>110.9</v>
      </c>
      <c r="H94" s="72">
        <f>'Monthly Data'!AG96</f>
        <v>100.3</v>
      </c>
      <c r="I94" s="68">
        <f>'Monthly Data'!AH96</f>
        <v>85.692322974129411</v>
      </c>
      <c r="J94" s="68">
        <f>'Monthly Data'!AI96</f>
        <v>74.7626191750266</v>
      </c>
      <c r="K94" s="68">
        <f>'Monthly Data'!AJ96</f>
        <v>98.913945697395548</v>
      </c>
      <c r="L94" s="68">
        <f>'Monthly Data'!AK96</f>
        <v>86.21936154442983</v>
      </c>
      <c r="M94" s="80"/>
      <c r="N94" s="80"/>
      <c r="O94" s="80"/>
      <c r="P94" s="80"/>
      <c r="Q94" s="69">
        <f>'Monthly Data'!D96</f>
        <v>52092</v>
      </c>
      <c r="R94" s="69">
        <f>'Monthly Data'!U96</f>
        <v>50.2</v>
      </c>
      <c r="S94" s="69">
        <f>'Monthly Data'!T96</f>
        <v>108</v>
      </c>
      <c r="T94" s="69">
        <f>'Monthly Data'!S96</f>
        <v>106.51669980119286</v>
      </c>
      <c r="U94" s="69">
        <f>'Monthly Data'!V96</f>
        <v>24843</v>
      </c>
      <c r="V94" s="69">
        <f>'Monthly Data'!W96</f>
        <v>21686</v>
      </c>
      <c r="W94" s="69">
        <f>'Monthly Data'!R96</f>
        <v>100.06463058619931</v>
      </c>
      <c r="X94" s="69">
        <f>'Monthly Data'!X96</f>
        <v>149.63669550476752</v>
      </c>
      <c r="Y94" s="69">
        <f>'Monthly Data'!Y96</f>
        <v>154.72276973962084</v>
      </c>
      <c r="Z94" s="69">
        <f>'Monthly Data'!Z96</f>
        <v>19078</v>
      </c>
      <c r="AA94" s="69">
        <f>'Monthly Data'!AA96</f>
        <v>1159833.26599</v>
      </c>
      <c r="AB94" s="69">
        <f>'Monthly Data'!AB96</f>
        <v>153.77074552204161</v>
      </c>
      <c r="AC94" s="69">
        <f>'Monthly Data'!AC96</f>
        <v>127388</v>
      </c>
      <c r="AD94" s="69">
        <f>'Monthly Data'!P96</f>
        <v>83.450379817602084</v>
      </c>
      <c r="AE94" s="69">
        <f>'Monthly Data'!Q96</f>
        <v>98</v>
      </c>
      <c r="AF94" s="75">
        <f>'Monthly Data'!G96</f>
        <v>2.18906</v>
      </c>
      <c r="AG94" s="75">
        <f>'Monthly Data'!I96</f>
        <v>2.18906</v>
      </c>
      <c r="AH94" s="75">
        <f>'Monthly Data'!L96</f>
        <v>430126</v>
      </c>
      <c r="AI94" s="75"/>
      <c r="AJ94" s="75">
        <f>'Monthly Data'!K96</f>
        <v>2.375710909090909</v>
      </c>
      <c r="AK94" s="75">
        <f>'Monthly Data'!AP96</f>
        <v>30.346040933339516</v>
      </c>
      <c r="AL94" s="75">
        <f>'Monthly Data'!AQ96</f>
        <v>178.39701527090159</v>
      </c>
      <c r="AM94" s="77">
        <v>13.233333333333333</v>
      </c>
      <c r="AN94" s="77">
        <f>'Monthly Data'!M96</f>
        <v>15.202500000000001</v>
      </c>
      <c r="AO94" s="76">
        <f>'Monthly Data'!C96</f>
        <v>65.178431488992089</v>
      </c>
    </row>
    <row r="95" spans="1:41">
      <c r="A95" s="71" t="s">
        <v>367</v>
      </c>
      <c r="B95" s="71">
        <f t="shared" si="1"/>
        <v>417</v>
      </c>
      <c r="C95" s="72">
        <f>'Monthly Data'!F97</f>
        <v>19851.599999999999</v>
      </c>
      <c r="D95" s="72">
        <f>'Monthly Data'!E97</f>
        <v>102</v>
      </c>
      <c r="E95" s="72">
        <f>'Monthly Data'!AD97</f>
        <v>127.2</v>
      </c>
      <c r="F95" s="72">
        <f>'Monthly Data'!AE97</f>
        <v>106.4</v>
      </c>
      <c r="G95" s="72">
        <f>'Monthly Data'!AF97</f>
        <v>112.4</v>
      </c>
      <c r="H95" s="72">
        <f>'Monthly Data'!AG97</f>
        <v>101.2</v>
      </c>
      <c r="I95" s="68">
        <f>'Monthly Data'!AH97</f>
        <v>85.70823738933241</v>
      </c>
      <c r="J95" s="68">
        <f>'Monthly Data'!AI97</f>
        <v>71.49838699478228</v>
      </c>
      <c r="K95" s="68">
        <f>'Monthly Data'!AJ97</f>
        <v>101.3544245109757</v>
      </c>
      <c r="L95" s="68">
        <f>'Monthly Data'!AK97</f>
        <v>86.337570405246097</v>
      </c>
      <c r="M95" s="80"/>
      <c r="N95" s="80"/>
      <c r="O95" s="80"/>
      <c r="P95" s="80"/>
      <c r="Q95" s="69">
        <f>'Monthly Data'!D97</f>
        <v>51935</v>
      </c>
      <c r="R95" s="69">
        <f>'Monthly Data'!U97</f>
        <v>50.2</v>
      </c>
      <c r="S95" s="69">
        <f>'Monthly Data'!T97</f>
        <v>108</v>
      </c>
      <c r="T95" s="69">
        <f>'Monthly Data'!S97</f>
        <v>105.51371769383699</v>
      </c>
      <c r="U95" s="69">
        <f>'Monthly Data'!V97</f>
        <v>24879</v>
      </c>
      <c r="V95" s="69">
        <f>'Monthly Data'!W97</f>
        <v>21519</v>
      </c>
      <c r="W95" s="69">
        <f>'Monthly Data'!R97</f>
        <v>101.39415167443396</v>
      </c>
      <c r="X95" s="69">
        <f>'Monthly Data'!X97</f>
        <v>145.83915386116379</v>
      </c>
      <c r="Y95" s="69">
        <f>'Monthly Data'!Y97</f>
        <v>153.04729450476364</v>
      </c>
      <c r="Z95" s="69">
        <f>'Monthly Data'!Z97</f>
        <v>19361</v>
      </c>
      <c r="AA95" s="69">
        <f>'Monthly Data'!AA97</f>
        <v>1129006.5117899999</v>
      </c>
      <c r="AB95" s="69">
        <f>'Monthly Data'!AB97</f>
        <v>149.95718623509421</v>
      </c>
      <c r="AC95" s="69">
        <f>'Monthly Data'!AC97</f>
        <v>127274</v>
      </c>
      <c r="AD95" s="69">
        <f>'Monthly Data'!P97</f>
        <v>83.390336373675282</v>
      </c>
      <c r="AE95" s="69">
        <f>'Monthly Data'!Q97</f>
        <v>98</v>
      </c>
      <c r="AF95" s="75">
        <f>'Monthly Data'!G97</f>
        <v>2.2374999999999998</v>
      </c>
      <c r="AG95" s="75">
        <f>'Monthly Data'!I97</f>
        <v>2.2374999999999998</v>
      </c>
      <c r="AH95" s="75">
        <f>'Monthly Data'!L97</f>
        <v>427226</v>
      </c>
      <c r="AI95" s="75"/>
      <c r="AJ95" s="75">
        <f>'Monthly Data'!K97</f>
        <v>2.3854171428571429</v>
      </c>
      <c r="AK95" s="75">
        <f>'Monthly Data'!AP97</f>
        <v>29.492376606793442</v>
      </c>
      <c r="AL95" s="75">
        <f>'Monthly Data'!AQ97</f>
        <v>180.16464462146604</v>
      </c>
      <c r="AM95" s="77">
        <v>15.245238095238095</v>
      </c>
      <c r="AN95" s="77">
        <f>'Monthly Data'!M97</f>
        <v>14.250999999999999</v>
      </c>
      <c r="AO95" s="76">
        <f>'Monthly Data'!C97</f>
        <v>70.510953611324382</v>
      </c>
    </row>
    <row r="96" spans="1:41">
      <c r="A96" s="71" t="s">
        <v>368</v>
      </c>
      <c r="B96" s="71">
        <f t="shared" si="1"/>
        <v>418</v>
      </c>
      <c r="C96" s="72">
        <f>'Monthly Data'!F98</f>
        <v>19277.259999999998</v>
      </c>
      <c r="D96" s="72">
        <f>'Monthly Data'!E98</f>
        <v>102.6</v>
      </c>
      <c r="E96" s="72">
        <f>'Monthly Data'!AD98</f>
        <v>126.5</v>
      </c>
      <c r="F96" s="72">
        <f>'Monthly Data'!AE98</f>
        <v>106.9</v>
      </c>
      <c r="G96" s="72">
        <f>'Monthly Data'!AF98</f>
        <v>113.7</v>
      </c>
      <c r="H96" s="72">
        <f>'Monthly Data'!AG98</f>
        <v>101.3</v>
      </c>
      <c r="I96" s="68">
        <f>'Monthly Data'!AH98</f>
        <v>83.767837393902312</v>
      </c>
      <c r="J96" s="68">
        <f>'Monthly Data'!AI98</f>
        <v>71.333582948757197</v>
      </c>
      <c r="K96" s="68">
        <f>'Monthly Data'!AJ98</f>
        <v>98.086081258769212</v>
      </c>
      <c r="L96" s="68">
        <f>'Monthly Data'!AK98</f>
        <v>86.668620347473208</v>
      </c>
      <c r="M96" s="80"/>
      <c r="N96" s="80"/>
      <c r="O96" s="80"/>
      <c r="P96" s="80"/>
      <c r="Q96" s="69">
        <f>'Monthly Data'!D98</f>
        <v>52078</v>
      </c>
      <c r="R96" s="69">
        <f>'Monthly Data'!U98</f>
        <v>50.2</v>
      </c>
      <c r="S96" s="69">
        <f>'Monthly Data'!T98</f>
        <v>108.2</v>
      </c>
      <c r="T96" s="69">
        <f>'Monthly Data'!S98</f>
        <v>106.21580516898609</v>
      </c>
      <c r="U96" s="69">
        <f>'Monthly Data'!V98</f>
        <v>24973</v>
      </c>
      <c r="V96" s="69">
        <f>'Monthly Data'!W98</f>
        <v>21468</v>
      </c>
      <c r="W96" s="69">
        <f>'Monthly Data'!R98</f>
        <v>101.00581205923056</v>
      </c>
      <c r="X96" s="69">
        <f>'Monthly Data'!X98</f>
        <v>147.93363013632131</v>
      </c>
      <c r="Y96" s="69">
        <f>'Monthly Data'!Y98</f>
        <v>160.00102203689957</v>
      </c>
      <c r="Z96" s="69">
        <f>'Monthly Data'!Z98</f>
        <v>20389</v>
      </c>
      <c r="AA96" s="69">
        <f>'Monthly Data'!AA98</f>
        <v>1090838.4400599999</v>
      </c>
      <c r="AB96" s="69">
        <f>'Monthly Data'!AB98</f>
        <v>148.00262558868337</v>
      </c>
      <c r="AC96" s="69">
        <f>'Monthly Data'!AC98</f>
        <v>129560</v>
      </c>
      <c r="AD96" s="69">
        <f>'Monthly Data'!P98</f>
        <v>84.020792534906718</v>
      </c>
      <c r="AE96" s="69">
        <f>'Monthly Data'!Q98</f>
        <v>98</v>
      </c>
      <c r="AF96" s="75">
        <f>'Monthly Data'!G98</f>
        <v>2.2671899999999998</v>
      </c>
      <c r="AG96" s="75">
        <f>'Monthly Data'!I98</f>
        <v>2.2671899999999998</v>
      </c>
      <c r="AH96" s="75">
        <f>'Monthly Data'!L98</f>
        <v>424762</v>
      </c>
      <c r="AI96" s="75"/>
      <c r="AJ96" s="75">
        <f>'Monthly Data'!K98</f>
        <v>2.375</v>
      </c>
      <c r="AK96" s="75">
        <f>'Monthly Data'!AP98</f>
        <v>28.88218950458392</v>
      </c>
      <c r="AL96" s="75">
        <f>'Monthly Data'!AQ98</f>
        <v>188.31193133750719</v>
      </c>
      <c r="AM96" s="77">
        <v>16.383809523809525</v>
      </c>
      <c r="AN96" s="77">
        <f>'Monthly Data'!M98</f>
        <v>12.969500000000002</v>
      </c>
      <c r="AO96" s="76">
        <f>'Monthly Data'!C98</f>
        <v>82.134228910150171</v>
      </c>
    </row>
    <row r="97" spans="1:41">
      <c r="A97" s="71" t="s">
        <v>369</v>
      </c>
      <c r="B97" s="71">
        <f t="shared" si="1"/>
        <v>419</v>
      </c>
      <c r="C97" s="72">
        <f>'Monthly Data'!F99</f>
        <v>19299.47</v>
      </c>
      <c r="D97" s="72">
        <f>'Monthly Data'!E99</f>
        <v>103.2</v>
      </c>
      <c r="E97" s="72">
        <f>'Monthly Data'!AD99</f>
        <v>126.7</v>
      </c>
      <c r="F97" s="72">
        <f>'Monthly Data'!AE99</f>
        <v>107.3</v>
      </c>
      <c r="G97" s="72">
        <f>'Monthly Data'!AF99</f>
        <v>114.8</v>
      </c>
      <c r="H97" s="72">
        <f>'Monthly Data'!AG99</f>
        <v>101.5</v>
      </c>
      <c r="I97" s="68">
        <f>'Monthly Data'!AH99</f>
        <v>84.980999524339239</v>
      </c>
      <c r="J97" s="68">
        <f>'Monthly Data'!AI99</f>
        <v>72.632518537608689</v>
      </c>
      <c r="K97" s="68">
        <f>'Monthly Data'!AJ99</f>
        <v>98.421890168786831</v>
      </c>
      <c r="L97" s="68">
        <f>'Monthly Data'!AK99</f>
        <v>86.596686300153692</v>
      </c>
      <c r="M97" s="80"/>
      <c r="N97" s="80"/>
      <c r="O97" s="80"/>
      <c r="P97" s="80"/>
      <c r="Q97" s="69">
        <f>'Monthly Data'!D99</f>
        <v>52054</v>
      </c>
      <c r="R97" s="69">
        <f>'Monthly Data'!U99</f>
        <v>50.1</v>
      </c>
      <c r="S97" s="69">
        <f>'Monthly Data'!T99</f>
        <v>108.4</v>
      </c>
      <c r="T97" s="69">
        <f>'Monthly Data'!S99</f>
        <v>106.71729622266402</v>
      </c>
      <c r="U97" s="69">
        <f>'Monthly Data'!V99</f>
        <v>24958</v>
      </c>
      <c r="V97" s="69">
        <f>'Monthly Data'!W99</f>
        <v>21442</v>
      </c>
      <c r="W97" s="69">
        <f>'Monthly Data'!R99</f>
        <v>100.344125969215</v>
      </c>
      <c r="X97" s="69">
        <f>'Monthly Data'!X99</f>
        <v>146.2284328514547</v>
      </c>
      <c r="Y97" s="69">
        <f>'Monthly Data'!Y99</f>
        <v>153.22018599391302</v>
      </c>
      <c r="Z97" s="69">
        <f>'Monthly Data'!Z99</f>
        <v>19514</v>
      </c>
      <c r="AA97" s="69">
        <f>'Monthly Data'!AA99</f>
        <v>1158023.04795</v>
      </c>
      <c r="AB97" s="69">
        <f>'Monthly Data'!AB99</f>
        <v>149.08668344714738</v>
      </c>
      <c r="AC97" s="69">
        <f>'Monthly Data'!AC99</f>
        <v>125986</v>
      </c>
      <c r="AD97" s="69">
        <f>'Monthly Data'!P99</f>
        <v>82.829930897025122</v>
      </c>
      <c r="AE97" s="69">
        <f>'Monthly Data'!Q99</f>
        <v>98</v>
      </c>
      <c r="AF97" s="75">
        <f>'Monthly Data'!G99</f>
        <v>2.2931499999999998</v>
      </c>
      <c r="AG97" s="75">
        <f>'Monthly Data'!I99</f>
        <v>2.2931499999999998</v>
      </c>
      <c r="AH97" s="75">
        <f>'Monthly Data'!L99</f>
        <v>429180</v>
      </c>
      <c r="AI97" s="75"/>
      <c r="AJ97" s="75">
        <f>'Monthly Data'!K99</f>
        <v>2.3812500000000001</v>
      </c>
      <c r="AK97" s="75">
        <f>'Monthly Data'!AP99</f>
        <v>29.838582054855578</v>
      </c>
      <c r="AL97" s="75">
        <f>'Monthly Data'!AQ99</f>
        <v>184.53983829542076</v>
      </c>
      <c r="AM97" s="77">
        <v>14.177142857142858</v>
      </c>
      <c r="AN97" s="77">
        <f>'Monthly Data'!M99</f>
        <v>11.46952380952381</v>
      </c>
      <c r="AO97" s="76">
        <f>'Monthly Data'!C99</f>
        <v>65.624145636699097</v>
      </c>
    </row>
    <row r="98" spans="1:41">
      <c r="A98" s="71" t="s">
        <v>370</v>
      </c>
      <c r="B98" s="71">
        <f t="shared" si="1"/>
        <v>420</v>
      </c>
      <c r="C98" s="72">
        <f>'Monthly Data'!F100</f>
        <v>18948.41</v>
      </c>
      <c r="D98" s="72">
        <f>'Monthly Data'!E100</f>
        <v>100.6</v>
      </c>
      <c r="E98" s="72">
        <f>'Monthly Data'!AD100</f>
        <v>122.9</v>
      </c>
      <c r="F98" s="72">
        <f>'Monthly Data'!AE100</f>
        <v>104.7</v>
      </c>
      <c r="G98" s="72">
        <f>'Monthly Data'!AF100</f>
        <v>108.5</v>
      </c>
      <c r="H98" s="72">
        <f>'Monthly Data'!AG100</f>
        <v>100.6</v>
      </c>
      <c r="I98" s="68">
        <f>'Monthly Data'!AH100</f>
        <v>83.37602066008148</v>
      </c>
      <c r="J98" s="68">
        <f>'Monthly Data'!AI100</f>
        <v>71.896179784698859</v>
      </c>
      <c r="K98" s="68">
        <f>'Monthly Data'!AJ100</f>
        <v>95.110286079922801</v>
      </c>
      <c r="L98" s="68">
        <f>'Monthly Data'!AK100</f>
        <v>86.444100919917219</v>
      </c>
      <c r="M98" s="80"/>
      <c r="N98" s="80"/>
      <c r="O98" s="80"/>
      <c r="P98" s="80"/>
      <c r="Q98" s="69">
        <f>'Monthly Data'!D100</f>
        <v>52023</v>
      </c>
      <c r="R98" s="69">
        <f>'Monthly Data'!U100</f>
        <v>49.9</v>
      </c>
      <c r="S98" s="69">
        <f>'Monthly Data'!T100</f>
        <v>108.3</v>
      </c>
      <c r="T98" s="69">
        <f>'Monthly Data'!S100</f>
        <v>106.31610337972167</v>
      </c>
      <c r="U98" s="69">
        <f>'Monthly Data'!V100</f>
        <v>24982</v>
      </c>
      <c r="V98" s="69">
        <f>'Monthly Data'!W100</f>
        <v>21328</v>
      </c>
      <c r="W98" s="69">
        <f>'Monthly Data'!R100</f>
        <v>101.00439381175981</v>
      </c>
      <c r="X98" s="69">
        <f>'Monthly Data'!X100</f>
        <v>145.14941465523617</v>
      </c>
      <c r="Y98" s="69">
        <f>'Monthly Data'!Y100</f>
        <v>150.89845075989592</v>
      </c>
      <c r="Z98" s="69">
        <f>'Monthly Data'!Z100</f>
        <v>19152</v>
      </c>
      <c r="AA98" s="69">
        <f>'Monthly Data'!AA100</f>
        <v>1051760.41588</v>
      </c>
      <c r="AB98" s="69">
        <f>'Monthly Data'!AB100</f>
        <v>148.99083106816067</v>
      </c>
      <c r="AC98" s="69">
        <f>'Monthly Data'!AC100</f>
        <v>123704</v>
      </c>
      <c r="AD98" s="69">
        <f>'Monthly Data'!P100</f>
        <v>83.190191560585944</v>
      </c>
      <c r="AE98" s="69">
        <f>'Monthly Data'!Q100</f>
        <v>98.1</v>
      </c>
      <c r="AF98" s="75">
        <f>'Monthly Data'!G100</f>
        <v>2.25</v>
      </c>
      <c r="AG98" s="75">
        <f>'Monthly Data'!I100</f>
        <v>2.2154647113363528</v>
      </c>
      <c r="AH98" s="75">
        <f>'Monthly Data'!L100</f>
        <v>430079</v>
      </c>
      <c r="AI98" s="75"/>
      <c r="AJ98" s="75">
        <f>'Monthly Data'!K100</f>
        <v>2.3608633333333331</v>
      </c>
      <c r="AK98" s="75">
        <f>'Monthly Data'!AP100</f>
        <v>29.7181437821821</v>
      </c>
      <c r="AL98" s="75">
        <f>'Monthly Data'!AQ100</f>
        <v>173.17307548597566</v>
      </c>
      <c r="AM98" s="77">
        <v>12.274285714285714</v>
      </c>
      <c r="AN98" s="77">
        <f>'Monthly Data'!M100</f>
        <v>14.636315789473686</v>
      </c>
      <c r="AO98" s="76">
        <f>'Monthly Data'!C100</f>
        <v>68.036274402626461</v>
      </c>
    </row>
    <row r="99" spans="1:41">
      <c r="A99" s="71" t="s">
        <v>371</v>
      </c>
      <c r="B99" s="71">
        <f t="shared" si="1"/>
        <v>421</v>
      </c>
      <c r="C99" s="72">
        <f>'Monthly Data'!F101</f>
        <v>18065.03</v>
      </c>
      <c r="D99" s="72">
        <f>'Monthly Data'!E101</f>
        <v>102.7</v>
      </c>
      <c r="E99" s="72">
        <f>'Monthly Data'!AD101</f>
        <v>126.5</v>
      </c>
      <c r="F99" s="72">
        <f>'Monthly Data'!AE101</f>
        <v>107.2</v>
      </c>
      <c r="G99" s="72">
        <f>'Monthly Data'!AF101</f>
        <v>111.4</v>
      </c>
      <c r="H99" s="72">
        <f>'Monthly Data'!AG101</f>
        <v>102.9</v>
      </c>
      <c r="I99" s="68">
        <f>'Monthly Data'!AH101</f>
        <v>84.984309908085464</v>
      </c>
      <c r="J99" s="68">
        <f>'Monthly Data'!AI101</f>
        <v>71.709943800650379</v>
      </c>
      <c r="K99" s="68">
        <f>'Monthly Data'!AJ101</f>
        <v>99.74815463871029</v>
      </c>
      <c r="L99" s="68">
        <f>'Monthly Data'!AK101</f>
        <v>87.824304351504352</v>
      </c>
      <c r="M99" s="80"/>
      <c r="N99" s="80"/>
      <c r="O99" s="80"/>
      <c r="P99" s="80"/>
      <c r="Q99" s="69">
        <f>'Monthly Data'!D101</f>
        <v>51974</v>
      </c>
      <c r="R99" s="69">
        <f>'Monthly Data'!U101</f>
        <v>49.8</v>
      </c>
      <c r="S99" s="69">
        <f>'Monthly Data'!T101</f>
        <v>108.4</v>
      </c>
      <c r="T99" s="69">
        <f>'Monthly Data'!S101</f>
        <v>106.61699801192843</v>
      </c>
      <c r="U99" s="69">
        <f>'Monthly Data'!V101</f>
        <v>25048</v>
      </c>
      <c r="V99" s="69">
        <f>'Monthly Data'!W101</f>
        <v>21363</v>
      </c>
      <c r="W99" s="69">
        <f>'Monthly Data'!R101</f>
        <v>100.71933907851871</v>
      </c>
      <c r="X99" s="69">
        <f>'Monthly Data'!X101</f>
        <v>145.57912497748444</v>
      </c>
      <c r="Y99" s="69">
        <f>'Monthly Data'!Y101</f>
        <v>154.00265844301344</v>
      </c>
      <c r="Z99" s="69">
        <f>'Monthly Data'!Z101</f>
        <v>19739</v>
      </c>
      <c r="AA99" s="69">
        <f>'Monthly Data'!AA101</f>
        <v>1052570.4872000001</v>
      </c>
      <c r="AB99" s="69">
        <f>'Monthly Data'!AB101</f>
        <v>148.72906408049889</v>
      </c>
      <c r="AC99" s="69">
        <f>'Monthly Data'!AC101</f>
        <v>130347</v>
      </c>
      <c r="AD99" s="69">
        <f>'Monthly Data'!P101</f>
        <v>84.321009754540754</v>
      </c>
      <c r="AE99" s="69">
        <f>'Monthly Data'!Q101</f>
        <v>98.1</v>
      </c>
      <c r="AF99" s="75">
        <f>'Monthly Data'!G101</f>
        <v>2.21719</v>
      </c>
      <c r="AG99" s="75">
        <f>'Monthly Data'!I101</f>
        <v>2.1414651877730329</v>
      </c>
      <c r="AH99" s="75">
        <f>'Monthly Data'!L101</f>
        <v>429087</v>
      </c>
      <c r="AI99" s="75"/>
      <c r="AJ99" s="75">
        <f>'Monthly Data'!K101</f>
        <v>2.3215468421052634</v>
      </c>
      <c r="AK99" s="75">
        <f>'Monthly Data'!AP101</f>
        <v>30.051714783818834</v>
      </c>
      <c r="AL99" s="75">
        <f>'Monthly Data'!AQ101</f>
        <v>176.77239972619677</v>
      </c>
      <c r="AM99" s="77">
        <v>11.47</v>
      </c>
      <c r="AN99" s="77">
        <f>'Monthly Data'!M101</f>
        <v>19.184000000000005</v>
      </c>
      <c r="AO99" s="76">
        <f>'Monthly Data'!C101</f>
        <v>82.809635090356522</v>
      </c>
    </row>
    <row r="100" spans="1:41">
      <c r="A100" s="71" t="s">
        <v>372</v>
      </c>
      <c r="B100" s="71">
        <f t="shared" si="1"/>
        <v>422</v>
      </c>
      <c r="C100" s="72">
        <f>'Monthly Data'!F102</f>
        <v>16447.560000000001</v>
      </c>
      <c r="D100" s="72">
        <f>'Monthly Data'!E102</f>
        <v>103.7</v>
      </c>
      <c r="E100" s="72">
        <f>'Monthly Data'!AD102</f>
        <v>128.19999999999999</v>
      </c>
      <c r="F100" s="72">
        <f>'Monthly Data'!AE102</f>
        <v>107.3</v>
      </c>
      <c r="G100" s="72">
        <f>'Monthly Data'!AF102</f>
        <v>113.7</v>
      </c>
      <c r="H100" s="72">
        <f>'Monthly Data'!AG102</f>
        <v>102.7</v>
      </c>
      <c r="I100" s="68">
        <f>'Monthly Data'!AH102</f>
        <v>85.314308460653052</v>
      </c>
      <c r="J100" s="68">
        <f>'Monthly Data'!AI102</f>
        <v>72.137575158644992</v>
      </c>
      <c r="K100" s="68">
        <f>'Monthly Data'!AJ102</f>
        <v>100.14580375382454</v>
      </c>
      <c r="L100" s="68">
        <f>'Monthly Data'!AK102</f>
        <v>87.763615571901028</v>
      </c>
      <c r="M100" s="80"/>
      <c r="N100" s="80"/>
      <c r="O100" s="80"/>
      <c r="P100" s="80"/>
      <c r="Q100" s="69">
        <f>'Monthly Data'!D102</f>
        <v>52121</v>
      </c>
      <c r="R100" s="69">
        <f>'Monthly Data'!U102</f>
        <v>49.9</v>
      </c>
      <c r="S100" s="69">
        <f>'Monthly Data'!T102</f>
        <v>108.5</v>
      </c>
      <c r="T100" s="69">
        <f>'Monthly Data'!S102</f>
        <v>106.51669980119284</v>
      </c>
      <c r="U100" s="69">
        <f>'Monthly Data'!V102</f>
        <v>25347</v>
      </c>
      <c r="V100" s="69">
        <f>'Monthly Data'!W102</f>
        <v>21324</v>
      </c>
      <c r="W100" s="69">
        <f>'Monthly Data'!R102</f>
        <v>100.9078718551842</v>
      </c>
      <c r="X100" s="69">
        <f>'Monthly Data'!X102</f>
        <v>145.67990955494173</v>
      </c>
      <c r="Y100" s="69">
        <f>'Monthly Data'!Y102</f>
        <v>154.25290777657125</v>
      </c>
      <c r="Z100" s="69">
        <f>'Monthly Data'!Z102</f>
        <v>18993</v>
      </c>
      <c r="AA100" s="69">
        <f>'Monthly Data'!AA102</f>
        <v>1214028.2151500001</v>
      </c>
      <c r="AB100" s="69">
        <f>'Monthly Data'!AB102</f>
        <v>148.86476444595894</v>
      </c>
      <c r="AC100" s="69">
        <f>'Monthly Data'!AC102</f>
        <v>122356</v>
      </c>
      <c r="AD100" s="69">
        <f>'Monthly Data'!P102</f>
        <v>90.615564126200624</v>
      </c>
      <c r="AE100" s="69">
        <f>'Monthly Data'!Q102</f>
        <v>98.1</v>
      </c>
      <c r="AF100" s="75">
        <f>'Monthly Data'!G102</f>
        <v>2.18892</v>
      </c>
      <c r="AG100" s="75">
        <f>'Monthly Data'!I102</f>
        <v>1.8775634589963501</v>
      </c>
      <c r="AH100" s="75">
        <f>'Monthly Data'!L102</f>
        <v>432113</v>
      </c>
      <c r="AI100" s="75"/>
      <c r="AJ100" s="75">
        <f>'Monthly Data'!K102</f>
        <v>2.1633839130434782</v>
      </c>
      <c r="AK100" s="75">
        <f>'Monthly Data'!AP102</f>
        <v>29.288980906056938</v>
      </c>
      <c r="AL100" s="75">
        <f>'Monthly Data'!AQ102</f>
        <v>178.13488521906498</v>
      </c>
      <c r="AM100" s="77">
        <v>12.166521739130435</v>
      </c>
      <c r="AN100" s="77">
        <f>'Monthly Data'!M102</f>
        <v>26.615454545454543</v>
      </c>
      <c r="AO100" s="76">
        <f>'Monthly Data'!C102</f>
        <v>123.98224869602774</v>
      </c>
    </row>
    <row r="101" spans="1:41">
      <c r="A101" s="71" t="s">
        <v>373</v>
      </c>
      <c r="B101" s="71">
        <f t="shared" si="1"/>
        <v>423</v>
      </c>
      <c r="C101" s="72">
        <f>'Monthly Data'!F103</f>
        <v>16322.09</v>
      </c>
      <c r="D101" s="72">
        <f>'Monthly Data'!E103</f>
        <v>105</v>
      </c>
      <c r="E101" s="72">
        <f>'Monthly Data'!AD103</f>
        <v>131.80000000000001</v>
      </c>
      <c r="F101" s="72">
        <f>'Monthly Data'!AE103</f>
        <v>107.2</v>
      </c>
      <c r="G101" s="72">
        <f>'Monthly Data'!AF103</f>
        <v>116</v>
      </c>
      <c r="H101" s="72">
        <f>'Monthly Data'!AG103</f>
        <v>101.7</v>
      </c>
      <c r="I101" s="68">
        <f>'Monthly Data'!AH103</f>
        <v>85.106319381366163</v>
      </c>
      <c r="J101" s="68">
        <f>'Monthly Data'!AI103</f>
        <v>73.495676415342984</v>
      </c>
      <c r="K101" s="68">
        <f>'Monthly Data'!AJ103</f>
        <v>98.597082301895014</v>
      </c>
      <c r="L101" s="68">
        <f>'Monthly Data'!AK103</f>
        <v>88.237941676919647</v>
      </c>
      <c r="M101" s="80"/>
      <c r="N101" s="80"/>
      <c r="O101" s="80"/>
      <c r="P101" s="80"/>
      <c r="Q101" s="69">
        <f>'Monthly Data'!D103</f>
        <v>52074</v>
      </c>
      <c r="R101" s="69">
        <f>'Monthly Data'!U103</f>
        <v>50.1</v>
      </c>
      <c r="S101" s="69">
        <f>'Monthly Data'!T103</f>
        <v>108.1</v>
      </c>
      <c r="T101" s="69">
        <f>'Monthly Data'!S103</f>
        <v>105.81461232604374</v>
      </c>
      <c r="U101" s="69">
        <f>'Monthly Data'!V103</f>
        <v>25314</v>
      </c>
      <c r="V101" s="69">
        <f>'Monthly Data'!W103</f>
        <v>21328</v>
      </c>
      <c r="W101" s="69">
        <f>'Monthly Data'!R103</f>
        <v>102.1432935816558</v>
      </c>
      <c r="X101" s="69">
        <f>'Monthly Data'!X103</f>
        <v>144.87176219938135</v>
      </c>
      <c r="Y101" s="69">
        <f>'Monthly Data'!Y103</f>
        <v>154.91226193862133</v>
      </c>
      <c r="Z101" s="69">
        <f>'Monthly Data'!Z103</f>
        <v>19014</v>
      </c>
      <c r="AA101" s="69">
        <f>'Monthly Data'!AA103</f>
        <v>1250636.2127799999</v>
      </c>
      <c r="AB101" s="69">
        <f>'Monthly Data'!AB103</f>
        <v>145.23384853630239</v>
      </c>
      <c r="AC101" s="69">
        <f>'Monthly Data'!AC103</f>
        <v>120304</v>
      </c>
      <c r="AD101" s="69">
        <f>'Monthly Data'!P103</f>
        <v>97.030205385714112</v>
      </c>
      <c r="AE101" s="69">
        <f>'Monthly Data'!Q103</f>
        <v>97.9</v>
      </c>
      <c r="AF101" s="75">
        <f>'Monthly Data'!G103</f>
        <v>1.5249999999999999</v>
      </c>
      <c r="AG101" s="75">
        <f>'Monthly Data'!I103</f>
        <v>1.2981495585750065</v>
      </c>
      <c r="AH101" s="75">
        <f>'Monthly Data'!L103</f>
        <v>434511</v>
      </c>
      <c r="AI101" s="75"/>
      <c r="AJ101" s="75">
        <f>'Monthly Data'!K103</f>
        <v>1.5520833333333333</v>
      </c>
      <c r="AK101" s="75">
        <f>'Monthly Data'!AP103</f>
        <v>27.319740712562574</v>
      </c>
      <c r="AL101" s="75">
        <f>'Monthly Data'!AQ103</f>
        <v>181.33291260429601</v>
      </c>
      <c r="AM101" s="77">
        <v>12.442631578947369</v>
      </c>
      <c r="AN101" s="77">
        <f>'Monthly Data'!M103</f>
        <v>26.862000000000002</v>
      </c>
      <c r="AO101" s="76">
        <f>'Monthly Data'!C103</f>
        <v>85.186878330171453</v>
      </c>
    </row>
    <row r="102" spans="1:41">
      <c r="A102" s="71" t="s">
        <v>374</v>
      </c>
      <c r="B102" s="71">
        <f t="shared" si="1"/>
        <v>424</v>
      </c>
      <c r="C102" s="72">
        <f>'Monthly Data'!F104</f>
        <v>16265.89</v>
      </c>
      <c r="D102" s="72">
        <f>'Monthly Data'!E104</f>
        <v>102.9</v>
      </c>
      <c r="E102" s="72">
        <f>'Monthly Data'!AD104</f>
        <v>128.19999999999999</v>
      </c>
      <c r="F102" s="72">
        <f>'Monthly Data'!AE104</f>
        <v>104.5</v>
      </c>
      <c r="G102" s="72">
        <f>'Monthly Data'!AF104</f>
        <v>105.3</v>
      </c>
      <c r="H102" s="72">
        <f>'Monthly Data'!AG104</f>
        <v>100.2</v>
      </c>
      <c r="I102" s="68">
        <f>'Monthly Data'!AH104</f>
        <v>85.209535681459272</v>
      </c>
      <c r="J102" s="68">
        <f>'Monthly Data'!AI104</f>
        <v>71.801432492057046</v>
      </c>
      <c r="K102" s="68">
        <f>'Monthly Data'!AJ104</f>
        <v>99.955992165831759</v>
      </c>
      <c r="L102" s="68">
        <f>'Monthly Data'!AK104</f>
        <v>88.126081687587117</v>
      </c>
      <c r="M102" s="80"/>
      <c r="N102" s="80"/>
      <c r="O102" s="80"/>
      <c r="P102" s="80"/>
      <c r="Q102" s="69">
        <f>'Monthly Data'!D104</f>
        <v>52271</v>
      </c>
      <c r="R102" s="69">
        <f>'Monthly Data'!U104</f>
        <v>50.5</v>
      </c>
      <c r="S102" s="69">
        <f>'Monthly Data'!T104</f>
        <v>108.1</v>
      </c>
      <c r="T102" s="69">
        <f>'Monthly Data'!S104</f>
        <v>106.11550695825051</v>
      </c>
      <c r="U102" s="69">
        <f>'Monthly Data'!V104</f>
        <v>25402</v>
      </c>
      <c r="V102" s="69">
        <f>'Monthly Data'!W104</f>
        <v>21375</v>
      </c>
      <c r="W102" s="69">
        <f>'Monthly Data'!R104</f>
        <v>101.57151920550685</v>
      </c>
      <c r="X102" s="69">
        <f>'Monthly Data'!X104</f>
        <v>143.85715303803241</v>
      </c>
      <c r="Y102" s="69">
        <f>'Monthly Data'!Y104</f>
        <v>155.05776620185844</v>
      </c>
      <c r="Z102" s="69">
        <f>'Monthly Data'!Z104</f>
        <v>18456</v>
      </c>
      <c r="AA102" s="69">
        <f>'Monthly Data'!AA104</f>
        <v>1089669.9322599999</v>
      </c>
      <c r="AB102" s="69">
        <f>'Monthly Data'!AB104</f>
        <v>142.55552015649667</v>
      </c>
      <c r="AC102" s="69">
        <f>'Monthly Data'!AC104</f>
        <v>117751</v>
      </c>
      <c r="AD102" s="69">
        <f>'Monthly Data'!P104</f>
        <v>95.919401673068251</v>
      </c>
      <c r="AE102" s="69">
        <f>'Monthly Data'!Q104</f>
        <v>97.9</v>
      </c>
      <c r="AF102" s="75">
        <f>'Monthly Data'!G104</f>
        <v>1.31</v>
      </c>
      <c r="AG102" s="75">
        <f>'Monthly Data'!I104</f>
        <v>1.1127973337328925</v>
      </c>
      <c r="AH102" s="75">
        <f>'Monthly Data'!L104</f>
        <v>435979</v>
      </c>
      <c r="AI102" s="75"/>
      <c r="AJ102" s="75">
        <f>'Monthly Data'!K104</f>
        <v>1.3571428571428572</v>
      </c>
      <c r="AK102" s="75">
        <f>'Monthly Data'!AP104</f>
        <v>27.990850003352239</v>
      </c>
      <c r="AL102" s="75">
        <f>'Monthly Data'!AQ104</f>
        <v>179.8199075216084</v>
      </c>
      <c r="AM102" s="77">
        <v>12.265909090909091</v>
      </c>
      <c r="AN102" s="77">
        <f>'Monthly Data'!M104</f>
        <v>21.756999999999998</v>
      </c>
      <c r="AO102" s="76">
        <f>'Monthly Data'!C104</f>
        <v>110.22005896093927</v>
      </c>
    </row>
    <row r="103" spans="1:41">
      <c r="A103" s="71" t="s">
        <v>375</v>
      </c>
      <c r="B103" s="71">
        <f t="shared" si="1"/>
        <v>425</v>
      </c>
      <c r="C103" s="72">
        <f>'Monthly Data'!F105</f>
        <v>15039.44</v>
      </c>
      <c r="D103" s="72">
        <f>'Monthly Data'!E105</f>
        <v>103.2</v>
      </c>
      <c r="E103" s="72">
        <f>'Monthly Data'!AD105</f>
        <v>127.7</v>
      </c>
      <c r="F103" s="72">
        <f>'Monthly Data'!AE105</f>
        <v>105.3</v>
      </c>
      <c r="G103" s="72">
        <f>'Monthly Data'!AF105</f>
        <v>108.6</v>
      </c>
      <c r="H103" s="72">
        <f>'Monthly Data'!AG105</f>
        <v>101.5</v>
      </c>
      <c r="I103" s="68">
        <f>'Monthly Data'!AH105</f>
        <v>85.053449983423135</v>
      </c>
      <c r="J103" s="68">
        <f>'Monthly Data'!AI105</f>
        <v>70.817528889337481</v>
      </c>
      <c r="K103" s="68">
        <f>'Monthly Data'!AJ105</f>
        <v>101.01891726376493</v>
      </c>
      <c r="L103" s="68">
        <f>'Monthly Data'!AK105</f>
        <v>88.229343077331876</v>
      </c>
      <c r="M103" s="80"/>
      <c r="N103" s="80"/>
      <c r="O103" s="80"/>
      <c r="P103" s="80"/>
      <c r="Q103" s="69">
        <f>'Monthly Data'!D105</f>
        <v>52336</v>
      </c>
      <c r="R103" s="69">
        <f>'Monthly Data'!U105</f>
        <v>50.7</v>
      </c>
      <c r="S103" s="69">
        <f>'Monthly Data'!T105</f>
        <v>108.1</v>
      </c>
      <c r="T103" s="69">
        <f>'Monthly Data'!S105</f>
        <v>107.21878727634197</v>
      </c>
      <c r="U103" s="69">
        <f>'Monthly Data'!V105</f>
        <v>25640</v>
      </c>
      <c r="V103" s="69">
        <f>'Monthly Data'!W105</f>
        <v>21272</v>
      </c>
      <c r="W103" s="69">
        <f>'Monthly Data'!R105</f>
        <v>102.10870842376968</v>
      </c>
      <c r="X103" s="69">
        <f>'Monthly Data'!X105</f>
        <v>143.38726723957669</v>
      </c>
      <c r="Y103" s="69">
        <f>'Monthly Data'!Y105</f>
        <v>158.34058815643814</v>
      </c>
      <c r="Z103" s="69">
        <f>'Monthly Data'!Z105</f>
        <v>17913</v>
      </c>
      <c r="AA103" s="69">
        <f>'Monthly Data'!AA105</f>
        <v>1179439.73783</v>
      </c>
      <c r="AB103" s="69">
        <f>'Monthly Data'!AB105</f>
        <v>140.16504729892731</v>
      </c>
      <c r="AC103" s="69">
        <f>'Monthly Data'!AC105</f>
        <v>115780</v>
      </c>
      <c r="AD103" s="69">
        <f>'Monthly Data'!P105</f>
        <v>96.24964061466568</v>
      </c>
      <c r="AE103" s="69">
        <f>'Monthly Data'!Q105</f>
        <v>97.9</v>
      </c>
      <c r="AF103" s="75">
        <f>'Monthly Data'!G105</f>
        <v>1.28</v>
      </c>
      <c r="AG103" s="75">
        <f>'Monthly Data'!I105</f>
        <v>0.81264848175561533</v>
      </c>
      <c r="AH103" s="75">
        <f>'Monthly Data'!L105</f>
        <v>436681</v>
      </c>
      <c r="AI103" s="75"/>
      <c r="AJ103" s="75">
        <f>'Monthly Data'!K105</f>
        <v>1.201705</v>
      </c>
      <c r="AK103" s="75">
        <f>'Monthly Data'!AP105</f>
        <v>28.151008036808072</v>
      </c>
      <c r="AL103" s="75">
        <f>'Monthly Data'!AQ105</f>
        <v>182.88287059218376</v>
      </c>
      <c r="AM103" s="77">
        <v>11.896818181818182</v>
      </c>
      <c r="AN103" s="77">
        <f>'Monthly Data'!M105</f>
        <v>27.104545454545459</v>
      </c>
      <c r="AO103" s="76">
        <f>'Monthly Data'!C105</f>
        <v>106.62160417831642</v>
      </c>
    </row>
    <row r="104" spans="1:41">
      <c r="A104" s="71" t="s">
        <v>376</v>
      </c>
      <c r="B104" s="71">
        <f t="shared" si="1"/>
        <v>426</v>
      </c>
      <c r="C104" s="72">
        <f>'Monthly Data'!F106</f>
        <v>16188.7</v>
      </c>
      <c r="D104" s="72">
        <f>'Monthly Data'!E106</f>
        <v>101.6</v>
      </c>
      <c r="E104" s="72">
        <f>'Monthly Data'!AD106</f>
        <v>127.4</v>
      </c>
      <c r="F104" s="72">
        <f>'Monthly Data'!AE106</f>
        <v>103.5</v>
      </c>
      <c r="G104" s="72">
        <f>'Monthly Data'!AF106</f>
        <v>106.5</v>
      </c>
      <c r="H104" s="72">
        <f>'Monthly Data'!AG106</f>
        <v>99.8</v>
      </c>
      <c r="I104" s="68">
        <f>'Monthly Data'!AH106</f>
        <v>86.910798322959252</v>
      </c>
      <c r="J104" s="68">
        <f>'Monthly Data'!AI106</f>
        <v>72.577276759305235</v>
      </c>
      <c r="K104" s="68">
        <f>'Monthly Data'!AJ106</f>
        <v>102.2758892409918</v>
      </c>
      <c r="L104" s="68">
        <f>'Monthly Data'!AK106</f>
        <v>87.677642010332036</v>
      </c>
      <c r="M104" s="80"/>
      <c r="N104" s="80"/>
      <c r="O104" s="80"/>
      <c r="P104" s="80"/>
      <c r="Q104" s="69">
        <f>'Monthly Data'!D106</f>
        <v>52302</v>
      </c>
      <c r="R104" s="69">
        <f>'Monthly Data'!U106</f>
        <v>51.1</v>
      </c>
      <c r="S104" s="69">
        <f>'Monthly Data'!T106</f>
        <v>108.1</v>
      </c>
      <c r="T104" s="69">
        <f>'Monthly Data'!S106</f>
        <v>105.61401590457258</v>
      </c>
      <c r="U104" s="69">
        <f>'Monthly Data'!V106</f>
        <v>25617</v>
      </c>
      <c r="V104" s="69">
        <f>'Monthly Data'!W106</f>
        <v>21244</v>
      </c>
      <c r="W104" s="69">
        <f>'Monthly Data'!R106</f>
        <v>101.48684947861821</v>
      </c>
      <c r="X104" s="69">
        <f>'Monthly Data'!X106</f>
        <v>145.10757842515997</v>
      </c>
      <c r="Y104" s="69">
        <f>'Monthly Data'!Y106</f>
        <v>163.25693951562329</v>
      </c>
      <c r="Z104" s="69">
        <f>'Monthly Data'!Z106</f>
        <v>18684</v>
      </c>
      <c r="AA104" s="69">
        <f>'Monthly Data'!AA106</f>
        <v>1143390.4890300001</v>
      </c>
      <c r="AB104" s="69">
        <f>'Monthly Data'!AB106</f>
        <v>139.70576279557369</v>
      </c>
      <c r="AC104" s="69">
        <f>'Monthly Data'!AC106</f>
        <v>120360</v>
      </c>
      <c r="AD104" s="69">
        <f>'Monthly Data'!P106</f>
        <v>93.147396011780828</v>
      </c>
      <c r="AE104" s="69">
        <f>'Monthly Data'!Q106</f>
        <v>97.9</v>
      </c>
      <c r="AF104" s="75">
        <f>'Monthly Data'!G106</f>
        <v>0.95</v>
      </c>
      <c r="AG104" s="75">
        <f>'Monthly Data'!I106</f>
        <v>0.59653206994113239</v>
      </c>
      <c r="AH104" s="75">
        <f>'Monthly Data'!L106</f>
        <v>441028</v>
      </c>
      <c r="AI104" s="75"/>
      <c r="AJ104" s="75">
        <f>'Monthly Data'!K106</f>
        <v>0.95758952380952378</v>
      </c>
      <c r="AK104" s="75">
        <f>'Monthly Data'!AP106</f>
        <v>27.403715325408566</v>
      </c>
      <c r="AL104" s="75">
        <f>'Monthly Data'!AQ106</f>
        <v>189.95053154685894</v>
      </c>
      <c r="AM104" s="77">
        <v>12.513999999999999</v>
      </c>
      <c r="AN104" s="77">
        <f>'Monthly Data'!M106</f>
        <v>29.993333333333329</v>
      </c>
      <c r="AO104" s="76">
        <f>'Monthly Data'!C106</f>
        <v>104.64197211100647</v>
      </c>
    </row>
    <row r="105" spans="1:41">
      <c r="A105" s="71" t="s">
        <v>377</v>
      </c>
      <c r="B105" s="71">
        <f t="shared" si="1"/>
        <v>427</v>
      </c>
      <c r="C105" s="72">
        <f>'Monthly Data'!F107</f>
        <v>17410.72</v>
      </c>
      <c r="D105" s="72">
        <f>'Monthly Data'!E107</f>
        <v>102.5</v>
      </c>
      <c r="E105" s="72">
        <f>'Monthly Data'!AD107</f>
        <v>127.9</v>
      </c>
      <c r="F105" s="72">
        <f>'Monthly Data'!AE107</f>
        <v>106.1</v>
      </c>
      <c r="G105" s="72">
        <f>'Monthly Data'!AF107</f>
        <v>110</v>
      </c>
      <c r="H105" s="72">
        <f>'Monthly Data'!AG107</f>
        <v>101.3</v>
      </c>
      <c r="I105" s="68">
        <f>'Monthly Data'!AH107</f>
        <v>87.199284909667725</v>
      </c>
      <c r="J105" s="68">
        <f>'Monthly Data'!AI107</f>
        <v>74.504053963459697</v>
      </c>
      <c r="K105" s="68">
        <f>'Monthly Data'!AJ107</f>
        <v>102.41999861763946</v>
      </c>
      <c r="L105" s="68">
        <f>'Monthly Data'!AK107</f>
        <v>88.960459911337409</v>
      </c>
      <c r="M105" s="80"/>
      <c r="N105" s="80"/>
      <c r="O105" s="80"/>
      <c r="P105" s="80"/>
      <c r="Q105" s="69">
        <f>'Monthly Data'!D107</f>
        <v>52281</v>
      </c>
      <c r="R105" s="69">
        <f>'Monthly Data'!U107</f>
        <v>51.5</v>
      </c>
      <c r="S105" s="69">
        <f>'Monthly Data'!T107</f>
        <v>108.3</v>
      </c>
      <c r="T105" s="69">
        <f>'Monthly Data'!S107</f>
        <v>106.81759443339962</v>
      </c>
      <c r="U105" s="69">
        <f>'Monthly Data'!V107</f>
        <v>25293</v>
      </c>
      <c r="V105" s="69">
        <f>'Monthly Data'!W107</f>
        <v>21275</v>
      </c>
      <c r="W105" s="69">
        <f>'Monthly Data'!R107</f>
        <v>98.474744700639263</v>
      </c>
      <c r="X105" s="69">
        <f>'Monthly Data'!X107</f>
        <v>143.73385791157281</v>
      </c>
      <c r="Y105" s="69">
        <f>'Monthly Data'!Y107</f>
        <v>158.71722219773324</v>
      </c>
      <c r="Z105" s="69">
        <f>'Monthly Data'!Z107</f>
        <v>18645</v>
      </c>
      <c r="AA105" s="69">
        <f>'Monthly Data'!AA107</f>
        <v>1164596.9156800001</v>
      </c>
      <c r="AB105" s="69">
        <f>'Monthly Data'!AB107</f>
        <v>140.05652800295368</v>
      </c>
      <c r="AC105" s="69">
        <f>'Monthly Data'!AC107</f>
        <v>115725</v>
      </c>
      <c r="AD105" s="69">
        <f>'Monthly Data'!P107</f>
        <v>86.822819918157563</v>
      </c>
      <c r="AE105" s="69">
        <f>'Monthly Data'!Q107</f>
        <v>97.9</v>
      </c>
      <c r="AF105" s="75">
        <f>'Monthly Data'!G107</f>
        <v>0.88</v>
      </c>
      <c r="AG105" s="75">
        <f>'Monthly Data'!I107</f>
        <v>0.59868831405792111</v>
      </c>
      <c r="AH105" s="75">
        <f>'Monthly Data'!L107</f>
        <v>444139</v>
      </c>
      <c r="AI105" s="75"/>
      <c r="AJ105" s="75">
        <f>'Monthly Data'!K107</f>
        <v>0.86825318181818179</v>
      </c>
      <c r="AK105" s="75">
        <f>'Monthly Data'!AP107</f>
        <v>27.450100756862469</v>
      </c>
      <c r="AL105" s="75">
        <f>'Monthly Data'!AQ107</f>
        <v>191.99091847431728</v>
      </c>
      <c r="AM105" s="77">
        <v>12.798260869565217</v>
      </c>
      <c r="AN105" s="77">
        <f>'Monthly Data'!M107</f>
        <v>24.756521739130438</v>
      </c>
      <c r="AO105" s="76">
        <f>'Monthly Data'!C107</f>
        <v>100.80261790442748</v>
      </c>
    </row>
    <row r="106" spans="1:41">
      <c r="A106" s="71" t="s">
        <v>378</v>
      </c>
      <c r="B106" s="71">
        <f t="shared" si="1"/>
        <v>428</v>
      </c>
      <c r="C106" s="72">
        <f>'Monthly Data'!F108</f>
        <v>18097.16</v>
      </c>
      <c r="D106" s="72">
        <f>'Monthly Data'!E108</f>
        <v>101.6</v>
      </c>
      <c r="E106" s="72">
        <f>'Monthly Data'!AD108</f>
        <v>125.5</v>
      </c>
      <c r="F106" s="72">
        <f>'Monthly Data'!AE108</f>
        <v>104.5</v>
      </c>
      <c r="G106" s="72">
        <f>'Monthly Data'!AF108</f>
        <v>105.7</v>
      </c>
      <c r="H106" s="72">
        <f>'Monthly Data'!AG108</f>
        <v>101.9</v>
      </c>
      <c r="I106" s="68">
        <f>'Monthly Data'!AH108</f>
        <v>86.154815538201731</v>
      </c>
      <c r="J106" s="68">
        <f>'Monthly Data'!AI108</f>
        <v>72.91406356468967</v>
      </c>
      <c r="K106" s="68">
        <f>'Monthly Data'!AJ108</f>
        <v>102.09634688705874</v>
      </c>
      <c r="L106" s="68">
        <f>'Monthly Data'!AK108</f>
        <v>89.521260325802061</v>
      </c>
      <c r="M106" s="80"/>
      <c r="N106" s="80"/>
      <c r="O106" s="80"/>
      <c r="P106" s="80"/>
      <c r="Q106" s="69">
        <f>'Monthly Data'!D108</f>
        <v>52615</v>
      </c>
      <c r="R106" s="69">
        <f>'Monthly Data'!U108</f>
        <v>51.6</v>
      </c>
      <c r="S106" s="69">
        <f>'Monthly Data'!T108</f>
        <v>108.3</v>
      </c>
      <c r="T106" s="69">
        <f>'Monthly Data'!S108</f>
        <v>107.21878727634197</v>
      </c>
      <c r="U106" s="69">
        <f>'Monthly Data'!V108</f>
        <v>25606</v>
      </c>
      <c r="V106" s="69">
        <f>'Monthly Data'!W108</f>
        <v>21404</v>
      </c>
      <c r="W106" s="69">
        <f>'Monthly Data'!R108</f>
        <v>101.36406879989535</v>
      </c>
      <c r="X106" s="69">
        <f>'Monthly Data'!X108</f>
        <v>143.58490468597097</v>
      </c>
      <c r="Y106" s="69">
        <f>'Monthly Data'!Y108</f>
        <v>157.77285305011713</v>
      </c>
      <c r="Z106" s="69">
        <f>'Monthly Data'!Z108</f>
        <v>18569</v>
      </c>
      <c r="AA106" s="69">
        <f>'Monthly Data'!AA108</f>
        <v>1123520.93768</v>
      </c>
      <c r="AB106" s="69">
        <f>'Monthly Data'!AB108</f>
        <v>141.08339745197324</v>
      </c>
      <c r="AC106" s="69">
        <f>'Monthly Data'!AC108</f>
        <v>120936</v>
      </c>
      <c r="AD106" s="69">
        <f>'Monthly Data'!P108</f>
        <v>82.219489217102634</v>
      </c>
      <c r="AE106" s="69">
        <f>'Monthly Data'!Q108</f>
        <v>98.1</v>
      </c>
      <c r="AF106" s="75">
        <f>'Monthly Data'!G108</f>
        <v>0.56999999999999995</v>
      </c>
      <c r="AG106" s="75">
        <f>'Monthly Data'!I108</f>
        <v>0.2738437726628255</v>
      </c>
      <c r="AH106" s="75">
        <f>'Monthly Data'!L108</f>
        <v>449455</v>
      </c>
      <c r="AI106" s="75"/>
      <c r="AJ106" s="75">
        <f>'Monthly Data'!K108</f>
        <v>0.57291904761904766</v>
      </c>
      <c r="AK106" s="75">
        <f>'Monthly Data'!AP108</f>
        <v>29.582475516997494</v>
      </c>
      <c r="AL106" s="75">
        <f>'Monthly Data'!AQ108</f>
        <v>194.49423325591636</v>
      </c>
      <c r="AM106" s="77">
        <v>12.057</v>
      </c>
      <c r="AN106" s="77">
        <f>'Monthly Data'!M108</f>
        <v>26.620000000000005</v>
      </c>
      <c r="AO106" s="76">
        <f>'Monthly Data'!C108</f>
        <v>100.4049565057656</v>
      </c>
    </row>
    <row r="107" spans="1:41">
      <c r="A107" s="71" t="s">
        <v>379</v>
      </c>
      <c r="B107" s="71">
        <f t="shared" si="1"/>
        <v>429</v>
      </c>
      <c r="C107" s="72">
        <f>'Monthly Data'!F109</f>
        <v>17951.669999999998</v>
      </c>
      <c r="D107" s="72">
        <f>'Monthly Data'!E109</f>
        <v>102.9</v>
      </c>
      <c r="E107" s="72">
        <f>'Monthly Data'!AD109</f>
        <v>131.5</v>
      </c>
      <c r="F107" s="72">
        <f>'Monthly Data'!AE109</f>
        <v>104.5</v>
      </c>
      <c r="G107" s="72">
        <f>'Monthly Data'!AF109</f>
        <v>105.7</v>
      </c>
      <c r="H107" s="72">
        <f>'Monthly Data'!AG109</f>
        <v>101.7</v>
      </c>
      <c r="I107" s="68">
        <f>'Monthly Data'!AH109</f>
        <v>86.818478329038456</v>
      </c>
      <c r="J107" s="68">
        <f>'Monthly Data'!AI109</f>
        <v>73.48300398109815</v>
      </c>
      <c r="K107" s="68">
        <f>'Monthly Data'!AJ109</f>
        <v>102.08261283634452</v>
      </c>
      <c r="L107" s="68">
        <f>'Monthly Data'!AK109</f>
        <v>89.068156039695225</v>
      </c>
      <c r="M107" s="80"/>
      <c r="N107" s="80"/>
      <c r="O107" s="80"/>
      <c r="P107" s="80"/>
      <c r="Q107" s="69">
        <f>'Monthly Data'!D109</f>
        <v>52563</v>
      </c>
      <c r="R107" s="69">
        <f>'Monthly Data'!U109</f>
        <v>51.9</v>
      </c>
      <c r="S107" s="69">
        <f>'Monthly Data'!T109</f>
        <v>108.3</v>
      </c>
      <c r="T107" s="69">
        <f>'Monthly Data'!S109</f>
        <v>106.41640159045727</v>
      </c>
      <c r="U107" s="69">
        <f>'Monthly Data'!V109</f>
        <v>25814</v>
      </c>
      <c r="V107" s="69">
        <f>'Monthly Data'!W109</f>
        <v>21339</v>
      </c>
      <c r="W107" s="69">
        <f>'Monthly Data'!R109</f>
        <v>101.84701426754714</v>
      </c>
      <c r="X107" s="69">
        <f>'Monthly Data'!X109</f>
        <v>144.21515006187929</v>
      </c>
      <c r="Y107" s="69">
        <f>'Monthly Data'!Y109</f>
        <v>158.12327943266376</v>
      </c>
      <c r="Z107" s="69">
        <f>'Monthly Data'!Z109</f>
        <v>19247</v>
      </c>
      <c r="AA107" s="69">
        <f>'Monthly Data'!AA109</f>
        <v>1084286.7409900001</v>
      </c>
      <c r="AB107" s="69">
        <f>'Monthly Data'!AB109</f>
        <v>143.03271690392583</v>
      </c>
      <c r="AC107" s="69">
        <f>'Monthly Data'!AC109</f>
        <v>123646</v>
      </c>
      <c r="AD107" s="69">
        <f>'Monthly Data'!P109</f>
        <v>81.438924446054187</v>
      </c>
      <c r="AE107" s="69">
        <f>'Monthly Data'!Q109</f>
        <v>98.1</v>
      </c>
      <c r="AF107" s="75">
        <f>'Monthly Data'!G109</f>
        <v>0.47</v>
      </c>
      <c r="AG107" s="75">
        <f>'Monthly Data'!I109</f>
        <v>-8.8232265103561469E-2</v>
      </c>
      <c r="AH107" s="75">
        <f>'Monthly Data'!L109</f>
        <v>452910</v>
      </c>
      <c r="AI107" s="75"/>
      <c r="AJ107" s="75">
        <f>'Monthly Data'!K109</f>
        <v>0.43892136363636364</v>
      </c>
      <c r="AK107" s="75">
        <f>'Monthly Data'!AP109</f>
        <v>30.491695626755238</v>
      </c>
      <c r="AL107" s="75">
        <f>'Monthly Data'!AQ109</f>
        <v>195.69972227949629</v>
      </c>
      <c r="AM107" s="77">
        <v>14.357272727272727</v>
      </c>
      <c r="AN107" s="77">
        <f>'Monthly Data'!M109</f>
        <v>24.317619047619047</v>
      </c>
      <c r="AO107" s="76">
        <f>'Monthly Data'!C109</f>
        <v>96.695359499527669</v>
      </c>
    </row>
    <row r="108" spans="1:41">
      <c r="A108" s="71" t="s">
        <v>380</v>
      </c>
      <c r="B108" s="71">
        <f t="shared" si="1"/>
        <v>430</v>
      </c>
      <c r="C108" s="72">
        <f>'Monthly Data'!F110</f>
        <v>18109.400000000001</v>
      </c>
      <c r="D108" s="72">
        <f>'Monthly Data'!E110</f>
        <v>103.7</v>
      </c>
      <c r="E108" s="72">
        <f>'Monthly Data'!AD110</f>
        <v>133.4</v>
      </c>
      <c r="F108" s="72">
        <f>'Monthly Data'!AE110</f>
        <v>105</v>
      </c>
      <c r="G108" s="72">
        <f>'Monthly Data'!AF110</f>
        <v>108.3</v>
      </c>
      <c r="H108" s="72">
        <f>'Monthly Data'!AG110</f>
        <v>101.3</v>
      </c>
      <c r="I108" s="68">
        <f>'Monthly Data'!AH110</f>
        <v>87.645516040985797</v>
      </c>
      <c r="J108" s="68">
        <f>'Monthly Data'!AI110</f>
        <v>73.860721880873825</v>
      </c>
      <c r="K108" s="68">
        <f>'Monthly Data'!AJ110</f>
        <v>103.3186595506362</v>
      </c>
      <c r="L108" s="68">
        <f>'Monthly Data'!AK110</f>
        <v>89.11606991840732</v>
      </c>
      <c r="M108" s="80"/>
      <c r="N108" s="80"/>
      <c r="O108" s="80"/>
      <c r="P108" s="80"/>
      <c r="Q108" s="69">
        <f>'Monthly Data'!D110</f>
        <v>52472</v>
      </c>
      <c r="R108" s="69">
        <f>'Monthly Data'!U110</f>
        <v>51.8</v>
      </c>
      <c r="S108" s="69">
        <f>'Monthly Data'!T110</f>
        <v>108.3</v>
      </c>
      <c r="T108" s="69">
        <f>'Monthly Data'!S110</f>
        <v>106.81759443339962</v>
      </c>
      <c r="U108" s="69">
        <f>'Monthly Data'!V110</f>
        <v>25466</v>
      </c>
      <c r="V108" s="69">
        <f>'Monthly Data'!W110</f>
        <v>21554</v>
      </c>
      <c r="W108" s="69">
        <f>'Monthly Data'!R110</f>
        <v>101.27763117219446</v>
      </c>
      <c r="X108" s="69">
        <f>'Monthly Data'!X110</f>
        <v>145.06330105398285</v>
      </c>
      <c r="Y108" s="69">
        <f>'Monthly Data'!Y110</f>
        <v>156.77121102827323</v>
      </c>
      <c r="Z108" s="69">
        <f>'Monthly Data'!Z110</f>
        <v>19839</v>
      </c>
      <c r="AA108" s="69">
        <f>'Monthly Data'!AA110</f>
        <v>1132839.4484000001</v>
      </c>
      <c r="AB108" s="69">
        <f>'Monthly Data'!AB110</f>
        <v>144.96629739944493</v>
      </c>
      <c r="AC108" s="69">
        <f>'Monthly Data'!AC110</f>
        <v>128952</v>
      </c>
      <c r="AD108" s="69">
        <f>'Monthly Data'!P110</f>
        <v>80.798461044168292</v>
      </c>
      <c r="AE108" s="69">
        <f>'Monthly Data'!Q110</f>
        <v>98</v>
      </c>
      <c r="AF108" s="75">
        <f>'Monthly Data'!G110</f>
        <v>0.46</v>
      </c>
      <c r="AG108" s="75">
        <f>'Monthly Data'!I110</f>
        <v>-0.1917475578858458</v>
      </c>
      <c r="AH108" s="75">
        <f>'Monthly Data'!L110</f>
        <v>456042</v>
      </c>
      <c r="AI108" s="75">
        <f>'Monthly Data'!J110</f>
        <v>0.57357200000000008</v>
      </c>
      <c r="AJ108" s="75">
        <f>'Monthly Data'!K110</f>
        <v>0.47656590909090907</v>
      </c>
      <c r="AK108" s="75">
        <f>'Monthly Data'!AP110</f>
        <v>29.949498066867072</v>
      </c>
      <c r="AL108" s="75">
        <f>'Monthly Data'!AQ110</f>
        <v>195.13302296560346</v>
      </c>
      <c r="AM108" s="77">
        <v>12.469047619047618</v>
      </c>
      <c r="AN108" s="77">
        <f>'Monthly Data'!M110</f>
        <v>20.962499999999999</v>
      </c>
      <c r="AO108" s="76">
        <f>'Monthly Data'!C110</f>
        <v>83.848479458608693</v>
      </c>
    </row>
    <row r="109" spans="1:41">
      <c r="A109" s="71" t="s">
        <v>381</v>
      </c>
      <c r="B109" s="71">
        <f t="shared" si="1"/>
        <v>431</v>
      </c>
      <c r="C109" s="72">
        <f>'Monthly Data'!F111</f>
        <v>19417.95</v>
      </c>
      <c r="D109" s="72">
        <f>'Monthly Data'!E111</f>
        <v>105</v>
      </c>
      <c r="E109" s="72">
        <f>'Monthly Data'!AD111</f>
        <v>133.5</v>
      </c>
      <c r="F109" s="72">
        <f>'Monthly Data'!AE111</f>
        <v>106.5</v>
      </c>
      <c r="G109" s="72">
        <f>'Monthly Data'!AF111</f>
        <v>111.4</v>
      </c>
      <c r="H109" s="72">
        <f>'Monthly Data'!AG111</f>
        <v>101.8</v>
      </c>
      <c r="I109" s="68">
        <f>'Monthly Data'!AH111</f>
        <v>87.013353646181216</v>
      </c>
      <c r="J109" s="68">
        <f>'Monthly Data'!AI111</f>
        <v>75.520357551723819</v>
      </c>
      <c r="K109" s="68">
        <f>'Monthly Data'!AJ111</f>
        <v>99.700818490418797</v>
      </c>
      <c r="L109" s="68">
        <f>'Monthly Data'!AK111</f>
        <v>89.932570358574736</v>
      </c>
      <c r="M109" s="80"/>
      <c r="N109" s="80"/>
      <c r="O109" s="80"/>
      <c r="P109" s="80"/>
      <c r="Q109" s="69">
        <f>'Monthly Data'!D111</f>
        <v>52540</v>
      </c>
      <c r="R109" s="69">
        <f>'Monthly Data'!U111</f>
        <v>51.6</v>
      </c>
      <c r="S109" s="69">
        <f>'Monthly Data'!T111</f>
        <v>108.3</v>
      </c>
      <c r="T109" s="69">
        <f>'Monthly Data'!S111</f>
        <v>107.41938369781313</v>
      </c>
      <c r="U109" s="69">
        <f>'Monthly Data'!V111</f>
        <v>25689</v>
      </c>
      <c r="V109" s="69">
        <f>'Monthly Data'!W111</f>
        <v>21456</v>
      </c>
      <c r="W109" s="69">
        <f>'Monthly Data'!R111</f>
        <v>101.73221696127861</v>
      </c>
      <c r="X109" s="69">
        <f>'Monthly Data'!X111</f>
        <v>146.70274513722538</v>
      </c>
      <c r="Y109" s="69">
        <f>'Monthly Data'!Y111</f>
        <v>155.65061180418144</v>
      </c>
      <c r="Z109" s="69">
        <f>'Monthly Data'!Z111</f>
        <v>20235</v>
      </c>
      <c r="AA109" s="69">
        <f>'Monthly Data'!AA111</f>
        <v>1186394.34305</v>
      </c>
      <c r="AB109" s="69">
        <f>'Monthly Data'!AB111</f>
        <v>147.49532105680206</v>
      </c>
      <c r="AC109" s="69">
        <f>'Monthly Data'!AC111</f>
        <v>131800</v>
      </c>
      <c r="AD109" s="69">
        <f>'Monthly Data'!P111</f>
        <v>81.248786873619324</v>
      </c>
      <c r="AE109" s="69">
        <f>'Monthly Data'!Q111</f>
        <v>98.1</v>
      </c>
      <c r="AF109" s="75">
        <f>'Monthly Data'!G111</f>
        <v>0.46</v>
      </c>
      <c r="AG109" s="75">
        <f>'Monthly Data'!I111</f>
        <v>-0.20128371270688575</v>
      </c>
      <c r="AH109" s="75">
        <f>'Monthly Data'!L111</f>
        <v>457384</v>
      </c>
      <c r="AI109" s="75">
        <f>'Monthly Data'!J111</f>
        <v>0.54442095238095245</v>
      </c>
      <c r="AJ109" s="75">
        <f>'Monthly Data'!K111</f>
        <v>0.46176263157894737</v>
      </c>
      <c r="AK109" s="75">
        <f>'Monthly Data'!AP111</f>
        <v>30.594016753019513</v>
      </c>
      <c r="AL109" s="75">
        <f>'Monthly Data'!AQ111</f>
        <v>200.24490876076646</v>
      </c>
      <c r="AM109" s="77">
        <v>11.7485</v>
      </c>
      <c r="AN109" s="77">
        <f>'Monthly Data'!M111</f>
        <v>17.29190476190476</v>
      </c>
      <c r="AO109" s="76">
        <f>'Monthly Data'!C111</f>
        <v>83.852688817028977</v>
      </c>
    </row>
    <row r="110" spans="1:41">
      <c r="A110" s="71" t="s">
        <v>382</v>
      </c>
      <c r="B110" s="71">
        <f t="shared" si="1"/>
        <v>432</v>
      </c>
      <c r="C110" s="72">
        <f>'Monthly Data'!F112</f>
        <v>20497.189999999999</v>
      </c>
      <c r="D110" s="72">
        <f>'Monthly Data'!E112</f>
        <v>103.1</v>
      </c>
      <c r="E110" s="72">
        <f>'Monthly Data'!AD112</f>
        <v>134</v>
      </c>
      <c r="F110" s="72">
        <f>'Monthly Data'!AE112</f>
        <v>105</v>
      </c>
      <c r="G110" s="72">
        <f>'Monthly Data'!AF112</f>
        <v>107.4</v>
      </c>
      <c r="H110" s="72">
        <f>'Monthly Data'!AG112</f>
        <v>101.5</v>
      </c>
      <c r="I110" s="68">
        <f>'Monthly Data'!AH112</f>
        <v>88.177336314189816</v>
      </c>
      <c r="J110" s="68">
        <f>'Monthly Data'!AI112</f>
        <v>74.352464742407847</v>
      </c>
      <c r="K110" s="68">
        <f>'Monthly Data'!AJ112</f>
        <v>103.01042394846024</v>
      </c>
      <c r="L110" s="68">
        <f>'Monthly Data'!AK112</f>
        <v>88.579232806830547</v>
      </c>
      <c r="M110" s="80"/>
      <c r="N110" s="80"/>
      <c r="O110" s="80"/>
      <c r="P110" s="80"/>
      <c r="Q110" s="69">
        <f>'Monthly Data'!D112</f>
        <v>52575</v>
      </c>
      <c r="R110" s="69">
        <f>'Monthly Data'!U112</f>
        <v>52.1</v>
      </c>
      <c r="S110" s="69">
        <f>'Monthly Data'!T112</f>
        <v>108.4</v>
      </c>
      <c r="T110" s="69">
        <f>'Monthly Data'!S112</f>
        <v>106.91789264413519</v>
      </c>
      <c r="U110" s="69">
        <f>'Monthly Data'!V112</f>
        <v>25786</v>
      </c>
      <c r="V110" s="69">
        <f>'Monthly Data'!W112</f>
        <v>21398</v>
      </c>
      <c r="W110" s="69">
        <f>'Monthly Data'!R112</f>
        <v>99.502469740209492</v>
      </c>
      <c r="X110" s="69">
        <f>'Monthly Data'!X112</f>
        <v>147.53861494114702</v>
      </c>
      <c r="Y110" s="69">
        <f>'Monthly Data'!Y112</f>
        <v>153.0732556343969</v>
      </c>
      <c r="Z110" s="69">
        <f>'Monthly Data'!Z112</f>
        <v>20811</v>
      </c>
      <c r="AA110" s="69">
        <f>'Monthly Data'!AA112</f>
        <v>1178163.04376</v>
      </c>
      <c r="AB110" s="69">
        <f>'Monthly Data'!AB112</f>
        <v>150.73796317832876</v>
      </c>
      <c r="AC110" s="69">
        <f>'Monthly Data'!AC112</f>
        <v>132309</v>
      </c>
      <c r="AD110" s="69">
        <f>'Monthly Data'!P112</f>
        <v>78.636897062803385</v>
      </c>
      <c r="AE110" s="69">
        <f>'Monthly Data'!Q112</f>
        <v>97.9</v>
      </c>
      <c r="AF110" s="75">
        <f>'Monthly Data'!G112</f>
        <v>0.47</v>
      </c>
      <c r="AG110" s="75">
        <f>'Monthly Data'!I112</f>
        <v>0.21562203229871973</v>
      </c>
      <c r="AH110" s="75">
        <f>'Monthly Data'!L112</f>
        <v>462867</v>
      </c>
      <c r="AI110" s="75">
        <f>'Monthly Data'!J112</f>
        <v>0.58503789473684209</v>
      </c>
      <c r="AJ110" s="75">
        <f>'Monthly Data'!K112</f>
        <v>0.53125363636363632</v>
      </c>
      <c r="AK110" s="75">
        <f>'Monthly Data'!AP112</f>
        <v>34.140383461889421</v>
      </c>
      <c r="AL110" s="75">
        <f>'Monthly Data'!AQ112</f>
        <v>202.49721498257</v>
      </c>
      <c r="AM110" s="77">
        <v>13.473636363636365</v>
      </c>
      <c r="AN110" s="77">
        <f>'Monthly Data'!M112</f>
        <v>19.099473684210523</v>
      </c>
      <c r="AO110" s="76">
        <f>'Monthly Data'!C112</f>
        <v>97.656458888486497</v>
      </c>
    </row>
    <row r="111" spans="1:41">
      <c r="A111" s="71" t="s">
        <v>383</v>
      </c>
      <c r="B111" s="71">
        <f t="shared" si="1"/>
        <v>433</v>
      </c>
      <c r="C111" s="72">
        <f>'Monthly Data'!F113</f>
        <v>20628.68</v>
      </c>
      <c r="D111" s="72">
        <f>'Monthly Data'!E113</f>
        <v>103.3</v>
      </c>
      <c r="E111" s="72">
        <f>'Monthly Data'!AD113</f>
        <v>133</v>
      </c>
      <c r="F111" s="72">
        <f>'Monthly Data'!AE113</f>
        <v>105.6</v>
      </c>
      <c r="G111" s="72">
        <f>'Monthly Data'!AF113</f>
        <v>109.7</v>
      </c>
      <c r="H111" s="72">
        <f>'Monthly Data'!AG113</f>
        <v>100.8</v>
      </c>
      <c r="I111" s="68">
        <f>'Monthly Data'!AH113</f>
        <v>88.149156607578789</v>
      </c>
      <c r="J111" s="68">
        <f>'Monthly Data'!AI113</f>
        <v>74.837497115082257</v>
      </c>
      <c r="K111" s="68">
        <f>'Monthly Data'!AJ113</f>
        <v>100.9908506008629</v>
      </c>
      <c r="L111" s="68">
        <f>'Monthly Data'!AK113</f>
        <v>89.709718371028657</v>
      </c>
      <c r="M111" s="80"/>
      <c r="N111" s="80"/>
      <c r="O111" s="80"/>
      <c r="P111" s="80"/>
      <c r="Q111" s="69">
        <f>'Monthly Data'!D113</f>
        <v>52618</v>
      </c>
      <c r="R111" s="69">
        <f>'Monthly Data'!U113</f>
        <v>52.6</v>
      </c>
      <c r="S111" s="69">
        <f>'Monthly Data'!T113</f>
        <v>108.4</v>
      </c>
      <c r="T111" s="69">
        <f>'Monthly Data'!S113</f>
        <v>108.02117296222664</v>
      </c>
      <c r="U111" s="69">
        <f>'Monthly Data'!V113</f>
        <v>25586</v>
      </c>
      <c r="V111" s="69">
        <f>'Monthly Data'!W113</f>
        <v>21480</v>
      </c>
      <c r="W111" s="69">
        <f>'Monthly Data'!R113</f>
        <v>101.35024076602581</v>
      </c>
      <c r="X111" s="69">
        <f>'Monthly Data'!X113</f>
        <v>149.08472877221692</v>
      </c>
      <c r="Y111" s="69">
        <f>'Monthly Data'!Y113</f>
        <v>153.05770317927838</v>
      </c>
      <c r="Z111" s="69">
        <f>'Monthly Data'!Z113</f>
        <v>20904</v>
      </c>
      <c r="AA111" s="69">
        <f>'Monthly Data'!AA113</f>
        <v>1252318.4026899999</v>
      </c>
      <c r="AB111" s="69">
        <f>'Monthly Data'!AB113</f>
        <v>153.07082301453815</v>
      </c>
      <c r="AC111" s="69">
        <f>'Monthly Data'!AC113</f>
        <v>127848</v>
      </c>
      <c r="AD111" s="69">
        <f>'Monthly Data'!P113</f>
        <v>78.686933266075727</v>
      </c>
      <c r="AE111" s="69">
        <f>'Monthly Data'!Q113</f>
        <v>98.1</v>
      </c>
      <c r="AF111" s="75">
        <f>'Monthly Data'!G113</f>
        <v>0.46</v>
      </c>
      <c r="AG111" s="75">
        <f>'Monthly Data'!I113</f>
        <v>0.37203800517008523</v>
      </c>
      <c r="AH111" s="75">
        <f>'Monthly Data'!L113</f>
        <v>467115</v>
      </c>
      <c r="AI111" s="75">
        <f>'Monthly Data'!J113</f>
        <v>0.65546449999999989</v>
      </c>
      <c r="AJ111" s="75">
        <f>'Monthly Data'!K113</f>
        <v>0.63579047619047624</v>
      </c>
      <c r="AK111" s="75">
        <f>'Monthly Data'!AP113</f>
        <v>34.48221955106213</v>
      </c>
      <c r="AL111" s="75">
        <f>'Monthly Data'!AQ113</f>
        <v>207.89875306168477</v>
      </c>
      <c r="AM111" s="77">
        <v>15.032999999999999</v>
      </c>
      <c r="AN111" s="77">
        <f>'Monthly Data'!M113</f>
        <v>19.385000000000002</v>
      </c>
      <c r="AO111" s="76">
        <f>'Monthly Data'!C113</f>
        <v>100.85933077424599</v>
      </c>
    </row>
    <row r="112" spans="1:41">
      <c r="A112" s="71" t="s">
        <v>384</v>
      </c>
      <c r="B112" s="71">
        <f t="shared" ref="B112:B175" si="2">B111+1</f>
        <v>434</v>
      </c>
      <c r="C112" s="72">
        <f>'Monthly Data'!F114</f>
        <v>20424.27</v>
      </c>
      <c r="D112" s="72">
        <f>'Monthly Data'!E114</f>
        <v>103.1</v>
      </c>
      <c r="E112" s="72">
        <f>'Monthly Data'!AD114</f>
        <v>133.19999999999999</v>
      </c>
      <c r="F112" s="72">
        <f>'Monthly Data'!AE114</f>
        <v>104.7</v>
      </c>
      <c r="G112" s="72">
        <f>'Monthly Data'!AF114</f>
        <v>107.6</v>
      </c>
      <c r="H112" s="72">
        <f>'Monthly Data'!AG114</f>
        <v>101.5</v>
      </c>
      <c r="I112" s="68">
        <f>'Monthly Data'!AH114</f>
        <v>85.776322115302705</v>
      </c>
      <c r="J112" s="68">
        <f>'Monthly Data'!AI114</f>
        <v>74.85023934566199</v>
      </c>
      <c r="K112" s="68">
        <f>'Monthly Data'!AJ114</f>
        <v>97.419938928620937</v>
      </c>
      <c r="L112" s="68">
        <f>'Monthly Data'!AK114</f>
        <v>89.414699630417388</v>
      </c>
      <c r="M112" s="80"/>
      <c r="N112" s="80"/>
      <c r="O112" s="80"/>
      <c r="P112" s="80"/>
      <c r="Q112" s="69">
        <f>'Monthly Data'!D114</f>
        <v>52766</v>
      </c>
      <c r="R112" s="69">
        <f>'Monthly Data'!U114</f>
        <v>52.8</v>
      </c>
      <c r="S112" s="69">
        <f>'Monthly Data'!T114</f>
        <v>108.4</v>
      </c>
      <c r="T112" s="69">
        <f>'Monthly Data'!S114</f>
        <v>106.31610337972168</v>
      </c>
      <c r="U112" s="69">
        <f>'Monthly Data'!V114</f>
        <v>25674</v>
      </c>
      <c r="V112" s="69">
        <f>'Monthly Data'!W114</f>
        <v>21464</v>
      </c>
      <c r="W112" s="69">
        <f>'Monthly Data'!R114</f>
        <v>102.88179890119773</v>
      </c>
      <c r="X112" s="69">
        <f>'Monthly Data'!X114</f>
        <v>148.72770634476973</v>
      </c>
      <c r="Y112" s="69">
        <f>'Monthly Data'!Y114</f>
        <v>151.11322275099823</v>
      </c>
      <c r="Z112" s="69">
        <f>'Monthly Data'!Z114</f>
        <v>20894</v>
      </c>
      <c r="AA112" s="69">
        <f>'Monthly Data'!AA114</f>
        <v>1144346.5478099999</v>
      </c>
      <c r="AB112" s="69">
        <f>'Monthly Data'!AB114</f>
        <v>155.05201374346433</v>
      </c>
      <c r="AC112" s="69">
        <f>'Monthly Data'!AC114</f>
        <v>132124</v>
      </c>
      <c r="AD112" s="69">
        <f>'Monthly Data'!P114</f>
        <v>78.576853618876584</v>
      </c>
      <c r="AE112" s="69">
        <f>'Monthly Data'!Q114</f>
        <v>98</v>
      </c>
      <c r="AF112" s="75">
        <f>'Monthly Data'!G114</f>
        <v>0.46</v>
      </c>
      <c r="AG112" s="75">
        <f>'Monthly Data'!I114</f>
        <v>0.30733192628821981</v>
      </c>
      <c r="AH112" s="75">
        <f>'Monthly Data'!L114</f>
        <v>469484</v>
      </c>
      <c r="AI112" s="75">
        <f>'Monthly Data'!J114</f>
        <v>0.6692499999999999</v>
      </c>
      <c r="AJ112" s="75">
        <f>'Monthly Data'!K114</f>
        <v>0.62388761904761902</v>
      </c>
      <c r="AK112" s="75">
        <f>'Monthly Data'!AP114</f>
        <v>33.937623996738431</v>
      </c>
      <c r="AL112" s="75">
        <f>'Monthly Data'!AQ114</f>
        <v>206.18457210067166</v>
      </c>
      <c r="AM112" s="77">
        <v>17.762380952380951</v>
      </c>
      <c r="AN112" s="77">
        <f>'Monthly Data'!M114</f>
        <v>19.528499999999998</v>
      </c>
      <c r="AO112" s="76">
        <f>'Monthly Data'!C114</f>
        <v>90.269894476147627</v>
      </c>
    </row>
    <row r="113" spans="1:43">
      <c r="A113" s="71" t="s">
        <v>385</v>
      </c>
      <c r="B113" s="71">
        <f t="shared" si="2"/>
        <v>435</v>
      </c>
      <c r="C113" s="72">
        <f>'Monthly Data'!F115</f>
        <v>21828.73</v>
      </c>
      <c r="D113" s="72">
        <f>'Monthly Data'!E115</f>
        <v>103.3</v>
      </c>
      <c r="E113" s="72">
        <f>'Monthly Data'!AD115</f>
        <v>135.1</v>
      </c>
      <c r="F113" s="72">
        <f>'Monthly Data'!AE115</f>
        <v>105.3</v>
      </c>
      <c r="G113" s="72">
        <f>'Monthly Data'!AF115</f>
        <v>109.3</v>
      </c>
      <c r="H113" s="72">
        <f>'Monthly Data'!AG115</f>
        <v>101.4</v>
      </c>
      <c r="I113" s="68">
        <f>'Monthly Data'!AH115</f>
        <v>89.250831395071074</v>
      </c>
      <c r="J113" s="68">
        <f>'Monthly Data'!AI115</f>
        <v>76.200115959249771</v>
      </c>
      <c r="K113" s="68">
        <f>'Monthly Data'!AJ115</f>
        <v>102.08034690041087</v>
      </c>
      <c r="L113" s="68">
        <f>'Monthly Data'!AK115</f>
        <v>90.35434767777538</v>
      </c>
      <c r="M113" s="80"/>
      <c r="N113" s="80"/>
      <c r="O113" s="80"/>
      <c r="P113" s="80"/>
      <c r="Q113" s="69">
        <f>'Monthly Data'!D115</f>
        <v>52776</v>
      </c>
      <c r="R113" s="69">
        <f>'Monthly Data'!U115</f>
        <v>52.9</v>
      </c>
      <c r="S113" s="69">
        <f>'Monthly Data'!T115</f>
        <v>108.4</v>
      </c>
      <c r="T113" s="69">
        <f>'Monthly Data'!S115</f>
        <v>106.71729622266403</v>
      </c>
      <c r="U113" s="69">
        <f>'Monthly Data'!V115</f>
        <v>25656</v>
      </c>
      <c r="V113" s="69">
        <f>'Monthly Data'!W115</f>
        <v>21506</v>
      </c>
      <c r="W113" s="69">
        <f>'Monthly Data'!R115</f>
        <v>102.58854257989643</v>
      </c>
      <c r="X113" s="69">
        <f>'Monthly Data'!X115</f>
        <v>155.60807132287161</v>
      </c>
      <c r="Y113" s="69">
        <f>'Monthly Data'!Y115</f>
        <v>157.39206259891654</v>
      </c>
      <c r="Z113" s="69">
        <f>'Monthly Data'!Z115</f>
        <v>21756</v>
      </c>
      <c r="AA113" s="69">
        <f>'Monthly Data'!AA115</f>
        <v>1372906.0576500001</v>
      </c>
      <c r="AB113" s="69">
        <f>'Monthly Data'!AB115</f>
        <v>161.56029025669994</v>
      </c>
      <c r="AC113" s="69">
        <f>'Monthly Data'!AC115</f>
        <v>134576</v>
      </c>
      <c r="AD113" s="69">
        <f>'Monthly Data'!P115</f>
        <v>77.786281607173677</v>
      </c>
      <c r="AE113" s="69">
        <f>'Monthly Data'!Q115</f>
        <v>98.1</v>
      </c>
      <c r="AF113" s="75">
        <f>'Monthly Data'!G115</f>
        <v>0.49</v>
      </c>
      <c r="AG113" s="75">
        <f>'Monthly Data'!I115</f>
        <v>0.41061426640259852</v>
      </c>
      <c r="AH113" s="75">
        <f>'Monthly Data'!L115</f>
        <v>472812</v>
      </c>
      <c r="AI113" s="75">
        <f>'Monthly Data'!J115</f>
        <v>0.65693904761904753</v>
      </c>
      <c r="AJ113" s="75">
        <f>'Monthly Data'!K115</f>
        <v>0.62109578947368416</v>
      </c>
      <c r="AK113" s="75">
        <f>'Monthly Data'!AP115</f>
        <v>35.57811337422428</v>
      </c>
      <c r="AL113" s="75">
        <f>'Monthly Data'!AQ115</f>
        <v>208.81966562348489</v>
      </c>
      <c r="AM113" s="77">
        <v>16.575238095238095</v>
      </c>
      <c r="AN113" s="77">
        <f>'Monthly Data'!M115</f>
        <v>17.189999999999998</v>
      </c>
      <c r="AO113" s="76">
        <f>'Monthly Data'!C115</f>
        <v>94.319720558966125</v>
      </c>
    </row>
    <row r="114" spans="1:43">
      <c r="A114" s="71" t="s">
        <v>386</v>
      </c>
      <c r="B114" s="71">
        <f t="shared" si="2"/>
        <v>436</v>
      </c>
      <c r="C114" s="72">
        <f>'Monthly Data'!F116</f>
        <v>21770.74</v>
      </c>
      <c r="D114" s="72">
        <f>'Monthly Data'!E116</f>
        <v>104.1</v>
      </c>
      <c r="E114" s="72">
        <f>'Monthly Data'!AD116</f>
        <v>134</v>
      </c>
      <c r="F114" s="72">
        <f>'Monthly Data'!AE116</f>
        <v>106.3</v>
      </c>
      <c r="G114" s="72">
        <f>'Monthly Data'!AF116</f>
        <v>109.2</v>
      </c>
      <c r="H114" s="72">
        <f>'Monthly Data'!AG116</f>
        <v>101.8</v>
      </c>
      <c r="I114" s="68">
        <f>'Monthly Data'!AH116</f>
        <v>89.035984901055883</v>
      </c>
      <c r="J114" s="68">
        <f>'Monthly Data'!AI116</f>
        <v>76.471221145345581</v>
      </c>
      <c r="K114" s="68">
        <f>'Monthly Data'!AJ116</f>
        <v>102.06769244868673</v>
      </c>
      <c r="L114" s="68">
        <f>'Monthly Data'!AK116</f>
        <v>89.735961185932297</v>
      </c>
      <c r="M114" s="80"/>
      <c r="N114" s="80"/>
      <c r="O114" s="80"/>
      <c r="P114" s="80"/>
      <c r="Q114" s="69">
        <f>'Monthly Data'!D116</f>
        <v>52739</v>
      </c>
      <c r="R114" s="69">
        <f>'Monthly Data'!U116</f>
        <v>52.9</v>
      </c>
      <c r="S114" s="69">
        <f>'Monthly Data'!T116</f>
        <v>108.4</v>
      </c>
      <c r="T114" s="69">
        <f>'Monthly Data'!S116</f>
        <v>107.92087475149107</v>
      </c>
      <c r="U114" s="69">
        <f>'Monthly Data'!V116</f>
        <v>25651</v>
      </c>
      <c r="V114" s="69">
        <f>'Monthly Data'!W116</f>
        <v>21426</v>
      </c>
      <c r="W114" s="69">
        <f>'Monthly Data'!R116</f>
        <v>101.81433009662697</v>
      </c>
      <c r="X114" s="69">
        <f>'Monthly Data'!X116</f>
        <v>161.59582630478988</v>
      </c>
      <c r="Y114" s="69">
        <f>'Monthly Data'!Y116</f>
        <v>161.53036271847921</v>
      </c>
      <c r="Z114" s="69">
        <f>'Monthly Data'!Z116</f>
        <v>21373</v>
      </c>
      <c r="AA114" s="69">
        <f>'Monthly Data'!AA116</f>
        <v>1218473.04694</v>
      </c>
      <c r="AB114" s="69">
        <f>'Monthly Data'!AB116</f>
        <v>166.28165256477379</v>
      </c>
      <c r="AC114" s="69">
        <f>'Monthly Data'!AC116</f>
        <v>138086</v>
      </c>
      <c r="AD114" s="69">
        <f>'Monthly Data'!P116</f>
        <v>78.726962228693594</v>
      </c>
      <c r="AE114" s="69">
        <f>'Monthly Data'!Q116</f>
        <v>98.1</v>
      </c>
      <c r="AF114" s="75">
        <f>'Monthly Data'!G116</f>
        <v>0.47</v>
      </c>
      <c r="AG114" s="75">
        <f>'Monthly Data'!I116</f>
        <v>0.48567988465381623</v>
      </c>
      <c r="AH114" s="75">
        <f>'Monthly Data'!L116</f>
        <v>474377</v>
      </c>
      <c r="AI114" s="75">
        <f>'Monthly Data'!J116</f>
        <v>0.66329952380952384</v>
      </c>
      <c r="AJ114" s="75">
        <f>'Monthly Data'!K116</f>
        <v>0.62202523809523813</v>
      </c>
      <c r="AK114" s="75">
        <f>'Monthly Data'!AP116</f>
        <v>36.06205774058261</v>
      </c>
      <c r="AL114" s="75">
        <f>'Monthly Data'!AQ116</f>
        <v>203.48484371365134</v>
      </c>
      <c r="AM114" s="77">
        <v>16.146363636363635</v>
      </c>
      <c r="AN114" s="77">
        <f>'Monthly Data'!M116</f>
        <v>16.68</v>
      </c>
      <c r="AO114" s="76">
        <f>'Monthly Data'!C116</f>
        <v>72.394639781011122</v>
      </c>
    </row>
    <row r="115" spans="1:43">
      <c r="A115" s="71" t="s">
        <v>387</v>
      </c>
      <c r="B115" s="71">
        <f t="shared" si="2"/>
        <v>437</v>
      </c>
      <c r="C115" s="72">
        <f>'Monthly Data'!F117</f>
        <v>22185.52</v>
      </c>
      <c r="D115" s="72">
        <f>'Monthly Data'!E117</f>
        <v>104.2</v>
      </c>
      <c r="E115" s="72">
        <f>'Monthly Data'!AD117</f>
        <v>136.9</v>
      </c>
      <c r="F115" s="72">
        <f>'Monthly Data'!AE117</f>
        <v>106</v>
      </c>
      <c r="G115" s="72">
        <f>'Monthly Data'!AF117</f>
        <v>109.5</v>
      </c>
      <c r="H115" s="72">
        <f>'Monthly Data'!AG117</f>
        <v>101.9</v>
      </c>
      <c r="I115" s="68">
        <f>'Monthly Data'!AH117</f>
        <v>89.685167823977821</v>
      </c>
      <c r="J115" s="68">
        <f>'Monthly Data'!AI117</f>
        <v>76.988830860491575</v>
      </c>
      <c r="K115" s="68">
        <f>'Monthly Data'!AJ117</f>
        <v>102.49111398763051</v>
      </c>
      <c r="L115" s="68">
        <f>'Monthly Data'!AK117</f>
        <v>90.391974484432524</v>
      </c>
      <c r="M115" s="80"/>
      <c r="N115" s="80"/>
      <c r="O115" s="80"/>
      <c r="P115" s="80"/>
      <c r="Q115" s="69">
        <f>'Monthly Data'!D117</f>
        <v>52909</v>
      </c>
      <c r="R115" s="69">
        <f>'Monthly Data'!U117</f>
        <v>53.2</v>
      </c>
      <c r="S115" s="69">
        <f>'Monthly Data'!T117</f>
        <v>108.3</v>
      </c>
      <c r="T115" s="69">
        <f>'Monthly Data'!S117</f>
        <v>105.51371769383701</v>
      </c>
      <c r="U115" s="69">
        <f>'Monthly Data'!V117</f>
        <v>25869</v>
      </c>
      <c r="V115" s="69">
        <f>'Monthly Data'!W117</f>
        <v>21582</v>
      </c>
      <c r="W115" s="69">
        <f>'Monthly Data'!R117</f>
        <v>104.23167457577074</v>
      </c>
      <c r="X115" s="69">
        <f>'Monthly Data'!X117</f>
        <v>162.31541869633799</v>
      </c>
      <c r="Y115" s="69">
        <f>'Monthly Data'!Y117</f>
        <v>166.07350241593281</v>
      </c>
      <c r="Z115" s="69">
        <f>'Monthly Data'!Z117</f>
        <v>20553</v>
      </c>
      <c r="AA115" s="69">
        <f>'Monthly Data'!AA117</f>
        <v>1190932.5031300001</v>
      </c>
      <c r="AB115" s="69">
        <f>'Monthly Data'!AB117</f>
        <v>166.15956679621618</v>
      </c>
      <c r="AC115" s="69">
        <f>'Monthly Data'!AC117</f>
        <v>127176</v>
      </c>
      <c r="AD115" s="69">
        <f>'Monthly Data'!P117</f>
        <v>76.956805949872901</v>
      </c>
      <c r="AE115" s="69">
        <f>'Monthly Data'!Q117</f>
        <v>98.1</v>
      </c>
      <c r="AF115" s="75">
        <f>'Monthly Data'!G117</f>
        <v>0.47</v>
      </c>
      <c r="AG115" s="75">
        <f>'Monthly Data'!I117</f>
        <v>0.43834692606060055</v>
      </c>
      <c r="AH115" s="75">
        <f>'Monthly Data'!L117</f>
        <v>477819</v>
      </c>
      <c r="AI115" s="75">
        <f>'Monthly Data'!J117</f>
        <v>0.60321500000000006</v>
      </c>
      <c r="AJ115" s="75">
        <f>'Monthly Data'!K117</f>
        <v>0.57148549999999998</v>
      </c>
      <c r="AK115" s="75">
        <f>'Monthly Data'!AP117</f>
        <v>36.407621606679903</v>
      </c>
      <c r="AL115" s="75">
        <f>'Monthly Data'!AQ117</f>
        <v>199.6970400377682</v>
      </c>
      <c r="AM115" s="77">
        <v>16.395</v>
      </c>
      <c r="AN115" s="77">
        <f>'Monthly Data'!M117</f>
        <v>16.148</v>
      </c>
      <c r="AO115" s="76">
        <f>'Monthly Data'!C117</f>
        <v>78.535941651196623</v>
      </c>
    </row>
    <row r="116" spans="1:43">
      <c r="A116" s="71" t="s">
        <v>388</v>
      </c>
      <c r="B116" s="71">
        <f t="shared" si="2"/>
        <v>438</v>
      </c>
      <c r="C116" s="72">
        <f>'Monthly Data'!F118</f>
        <v>21558.51</v>
      </c>
      <c r="D116" s="72">
        <f>'Monthly Data'!E118</f>
        <v>105</v>
      </c>
      <c r="E116" s="72">
        <f>'Monthly Data'!AD118</f>
        <v>136.5</v>
      </c>
      <c r="F116" s="72">
        <f>'Monthly Data'!AE118</f>
        <v>106.8</v>
      </c>
      <c r="G116" s="72">
        <f>'Monthly Data'!AF118</f>
        <v>112.7</v>
      </c>
      <c r="H116" s="72">
        <f>'Monthly Data'!AG118</f>
        <v>101.8</v>
      </c>
      <c r="I116" s="68">
        <f>'Monthly Data'!AH118</f>
        <v>89.016106170670994</v>
      </c>
      <c r="J116" s="68">
        <f>'Monthly Data'!AI118</f>
        <v>76.934538024962166</v>
      </c>
      <c r="K116" s="68">
        <f>'Monthly Data'!AJ118</f>
        <v>101.59580107083494</v>
      </c>
      <c r="L116" s="68">
        <f>'Monthly Data'!AK118</f>
        <v>90.053736449918446</v>
      </c>
      <c r="M116" s="80"/>
      <c r="N116" s="80"/>
      <c r="O116" s="80"/>
      <c r="P116" s="80"/>
      <c r="Q116" s="69">
        <f>'Monthly Data'!D118</f>
        <v>52942</v>
      </c>
      <c r="R116" s="69">
        <f>'Monthly Data'!U118</f>
        <v>53.2</v>
      </c>
      <c r="S116" s="69">
        <f>'Monthly Data'!T118</f>
        <v>108.4</v>
      </c>
      <c r="T116" s="69">
        <f>'Monthly Data'!S118</f>
        <v>107.0181908548708</v>
      </c>
      <c r="U116" s="69">
        <f>'Monthly Data'!V118</f>
        <v>25903</v>
      </c>
      <c r="V116" s="69">
        <f>'Monthly Data'!W118</f>
        <v>21606</v>
      </c>
      <c r="W116" s="69">
        <f>'Monthly Data'!R118</f>
        <v>102.02033917131131</v>
      </c>
      <c r="X116" s="69">
        <f>'Monthly Data'!X118</f>
        <v>159.54114851946096</v>
      </c>
      <c r="Y116" s="69">
        <f>'Monthly Data'!Y118</f>
        <v>163.53267502468913</v>
      </c>
      <c r="Z116" s="69">
        <f>'Monthly Data'!Z118</f>
        <v>22634</v>
      </c>
      <c r="AA116" s="69">
        <f>'Monthly Data'!AA118</f>
        <v>1253363.09079</v>
      </c>
      <c r="AB116" s="69">
        <f>'Monthly Data'!AB118</f>
        <v>167.38107518235861</v>
      </c>
      <c r="AC116" s="69">
        <f>'Monthly Data'!AC118</f>
        <v>148917</v>
      </c>
      <c r="AD116" s="69">
        <f>'Monthly Data'!P118</f>
        <v>76.569773181016487</v>
      </c>
      <c r="AE116" s="69">
        <f>'Monthly Data'!Q118</f>
        <v>98.2</v>
      </c>
      <c r="AF116" s="75">
        <f>'Monthly Data'!G118</f>
        <v>0.48</v>
      </c>
      <c r="AG116" s="75">
        <f>'Monthly Data'!I118</f>
        <v>0.56276457576598526</v>
      </c>
      <c r="AH116" s="75">
        <f>'Monthly Data'!L118</f>
        <v>479199</v>
      </c>
      <c r="AI116" s="75">
        <f>'Monthly Data'!J118</f>
        <v>0.72857086956521744</v>
      </c>
      <c r="AJ116" s="75">
        <f>'Monthly Data'!K118</f>
        <v>0.67985826086956525</v>
      </c>
      <c r="AK116" s="75">
        <f>'Monthly Data'!AP118</f>
        <v>36.8839849825332</v>
      </c>
      <c r="AL116" s="75">
        <f>'Monthly Data'!AQ118</f>
        <v>193.04822743138294</v>
      </c>
      <c r="AM116" s="77">
        <v>17.978636363636365</v>
      </c>
      <c r="AN116" s="77">
        <f>'Monthly Data'!M118</f>
        <v>15.203043478260868</v>
      </c>
      <c r="AO116" s="76">
        <f>'Monthly Data'!C118</f>
        <v>73.197061680300109</v>
      </c>
    </row>
    <row r="117" spans="1:43">
      <c r="A117" s="71" t="s">
        <v>389</v>
      </c>
      <c r="B117" s="71">
        <f t="shared" si="2"/>
        <v>439</v>
      </c>
      <c r="C117" s="72">
        <f>'Monthly Data'!F119</f>
        <v>20870.310000000001</v>
      </c>
      <c r="D117" s="72">
        <f>'Monthly Data'!E119</f>
        <v>105.5</v>
      </c>
      <c r="E117" s="72">
        <f>'Monthly Data'!AD119</f>
        <v>137.6</v>
      </c>
      <c r="F117" s="72">
        <f>'Monthly Data'!AE119</f>
        <v>106.8</v>
      </c>
      <c r="G117" s="72">
        <f>'Monthly Data'!AF119</f>
        <v>112.4</v>
      </c>
      <c r="H117" s="72">
        <f>'Monthly Data'!AG119</f>
        <v>101.5</v>
      </c>
      <c r="I117" s="68">
        <f>'Monthly Data'!AH119</f>
        <v>88.002262090547958</v>
      </c>
      <c r="J117" s="68">
        <f>'Monthly Data'!AI119</f>
        <v>77.224544111532111</v>
      </c>
      <c r="K117" s="68">
        <f>'Monthly Data'!AJ119</f>
        <v>99.415787841849919</v>
      </c>
      <c r="L117" s="68">
        <f>'Monthly Data'!AK119</f>
        <v>90.195972983826863</v>
      </c>
      <c r="M117" s="80"/>
      <c r="N117" s="80"/>
      <c r="O117" s="80"/>
      <c r="P117" s="80"/>
      <c r="Q117" s="69">
        <f>'Monthly Data'!D119</f>
        <v>52965</v>
      </c>
      <c r="R117" s="69">
        <f>'Monthly Data'!U119</f>
        <v>53.1</v>
      </c>
      <c r="S117" s="69">
        <f>'Monthly Data'!T119</f>
        <v>108.4</v>
      </c>
      <c r="T117" s="69">
        <f>'Monthly Data'!S119</f>
        <v>106.71729622266405</v>
      </c>
      <c r="U117" s="69">
        <f>'Monthly Data'!V119</f>
        <v>26134</v>
      </c>
      <c r="V117" s="69">
        <f>'Monthly Data'!W119</f>
        <v>21374</v>
      </c>
      <c r="W117" s="69">
        <f>'Monthly Data'!R119</f>
        <v>103.99130296157229</v>
      </c>
      <c r="X117" s="69">
        <f>'Monthly Data'!X119</f>
        <v>164.74817298375288</v>
      </c>
      <c r="Y117" s="69">
        <f>'Monthly Data'!Y119</f>
        <v>165.11660127579069</v>
      </c>
      <c r="Z117" s="69">
        <f>'Monthly Data'!Z119</f>
        <v>21360</v>
      </c>
      <c r="AA117" s="69">
        <f>'Monthly Data'!AA119</f>
        <v>1218289.31908</v>
      </c>
      <c r="AB117" s="69">
        <f>'Monthly Data'!AB119</f>
        <v>171.58810614991282</v>
      </c>
      <c r="AC117" s="69">
        <f>'Monthly Data'!AC119</f>
        <v>132713</v>
      </c>
      <c r="AD117" s="69">
        <f>'Monthly Data'!P119</f>
        <v>77.428042632124459</v>
      </c>
      <c r="AE117" s="69">
        <f>'Monthly Data'!Q119</f>
        <v>98.1</v>
      </c>
      <c r="AF117" s="75">
        <f>'Monthly Data'!G119</f>
        <v>0.44</v>
      </c>
      <c r="AG117" s="75">
        <f>'Monthly Data'!I119</f>
        <v>0.42032733478139622</v>
      </c>
      <c r="AH117" s="75">
        <f>'Monthly Data'!L119</f>
        <v>481105</v>
      </c>
      <c r="AI117" s="75">
        <f>'Monthly Data'!J119</f>
        <v>0.66243545454545472</v>
      </c>
      <c r="AJ117" s="75">
        <f>'Monthly Data'!K119</f>
        <v>0.60528333333333328</v>
      </c>
      <c r="AK117" s="75">
        <f>'Monthly Data'!AP119</f>
        <v>37.12754632771594</v>
      </c>
      <c r="AL117" s="75">
        <f>'Monthly Data'!AQ119</f>
        <v>189.06503043162817</v>
      </c>
      <c r="AM117" s="77">
        <v>15.760454545454545</v>
      </c>
      <c r="AN117" s="77">
        <f>'Monthly Data'!M119</f>
        <v>15.608636363636361</v>
      </c>
      <c r="AO117" s="76">
        <f>'Monthly Data'!C119</f>
        <v>69.318101072239202</v>
      </c>
    </row>
    <row r="118" spans="1:43">
      <c r="A118" s="71" t="s">
        <v>390</v>
      </c>
      <c r="B118" s="71">
        <f t="shared" si="2"/>
        <v>440</v>
      </c>
      <c r="C118" s="72">
        <f>'Monthly Data'!F120</f>
        <v>20823.62</v>
      </c>
      <c r="D118" s="72">
        <f>'Monthly Data'!E120</f>
        <v>106.6</v>
      </c>
      <c r="E118" s="72">
        <f>'Monthly Data'!AD120</f>
        <v>139.9</v>
      </c>
      <c r="F118" s="72">
        <f>'Monthly Data'!AE120</f>
        <v>108.1</v>
      </c>
      <c r="G118" s="72">
        <f>'Monthly Data'!AF120</f>
        <v>116.2</v>
      </c>
      <c r="H118" s="72">
        <f>'Monthly Data'!AG120</f>
        <v>101.9</v>
      </c>
      <c r="I118" s="68">
        <f>'Monthly Data'!AH120</f>
        <v>89.640866396864567</v>
      </c>
      <c r="J118" s="68">
        <f>'Monthly Data'!AI120</f>
        <v>76.923307716830323</v>
      </c>
      <c r="K118" s="68">
        <f>'Monthly Data'!AJ120</f>
        <v>102.8265238978025</v>
      </c>
      <c r="L118" s="68">
        <f>'Monthly Data'!AK120</f>
        <v>90.213406803599298</v>
      </c>
      <c r="M118" s="80"/>
      <c r="N118" s="80"/>
      <c r="O118" s="80"/>
      <c r="P118" s="80"/>
      <c r="Q118" s="69">
        <f>'Monthly Data'!D120</f>
        <v>53071</v>
      </c>
      <c r="R118" s="69">
        <f>'Monthly Data'!U120</f>
        <v>53.6</v>
      </c>
      <c r="S118" s="69">
        <f>'Monthly Data'!T120</f>
        <v>108.4</v>
      </c>
      <c r="T118" s="69">
        <f>'Monthly Data'!S120</f>
        <v>105.81461232604376</v>
      </c>
      <c r="U118" s="69">
        <f>'Monthly Data'!V120</f>
        <v>26348</v>
      </c>
      <c r="V118" s="69">
        <f>'Monthly Data'!W120</f>
        <v>21340</v>
      </c>
      <c r="W118" s="69">
        <f>'Monthly Data'!R120</f>
        <v>103.84096605115698</v>
      </c>
      <c r="X118" s="69">
        <f>'Monthly Data'!X120</f>
        <v>166.15840358838179</v>
      </c>
      <c r="Y118" s="69">
        <f>'Monthly Data'!Y120</f>
        <v>165.96316719777113</v>
      </c>
      <c r="Z118" s="69">
        <f>'Monthly Data'!Z120</f>
        <v>21744</v>
      </c>
      <c r="AA118" s="69">
        <f>'Monthly Data'!AA120</f>
        <v>1153723.24373</v>
      </c>
      <c r="AB118" s="69">
        <f>'Monthly Data'!AB120</f>
        <v>173.47312986551648</v>
      </c>
      <c r="AC118" s="69">
        <f>'Monthly Data'!AC120</f>
        <v>141873</v>
      </c>
      <c r="AD118" s="69">
        <f>'Monthly Data'!P120</f>
        <v>76.211670686552353</v>
      </c>
      <c r="AE118" s="69">
        <f>'Monthly Data'!Q120</f>
        <v>98.2</v>
      </c>
      <c r="AF118" s="75">
        <f>'Monthly Data'!G120</f>
        <v>0.47</v>
      </c>
      <c r="AG118" s="75">
        <f>'Monthly Data'!I120</f>
        <v>0.22247528084932827</v>
      </c>
      <c r="AH118" s="75">
        <f>'Monthly Data'!L120</f>
        <v>484498</v>
      </c>
      <c r="AI118" s="75">
        <f>'Monthly Data'!J120</f>
        <v>0.55661578947368429</v>
      </c>
      <c r="AJ118" s="75">
        <f>'Monthly Data'!K120</f>
        <v>0.51432476190476195</v>
      </c>
      <c r="AK118" s="75">
        <f>'Monthly Data'!AP120</f>
        <v>38.67024215850747</v>
      </c>
      <c r="AL118" s="75">
        <f>'Monthly Data'!AQ120</f>
        <v>187.80971381238967</v>
      </c>
      <c r="AM118" s="77">
        <v>16.577999999999999</v>
      </c>
      <c r="AN118" s="77">
        <f>'Monthly Data'!M120</f>
        <v>16.630000000000003</v>
      </c>
      <c r="AO118" s="76">
        <f>'Monthly Data'!C120</f>
        <v>89.013925632328764</v>
      </c>
    </row>
    <row r="119" spans="1:43">
      <c r="A119" s="71" t="s">
        <v>391</v>
      </c>
      <c r="B119" s="71">
        <f t="shared" si="2"/>
        <v>441</v>
      </c>
      <c r="C119" s="72">
        <f>'Monthly Data'!F121</f>
        <v>21118.92</v>
      </c>
      <c r="D119" s="72">
        <f>'Monthly Data'!E121</f>
        <v>107</v>
      </c>
      <c r="E119" s="72">
        <f>'Monthly Data'!AD121</f>
        <v>140.4</v>
      </c>
      <c r="F119" s="72">
        <f>'Monthly Data'!AE121</f>
        <v>108.4</v>
      </c>
      <c r="G119" s="72">
        <f>'Monthly Data'!AF121</f>
        <v>117.9</v>
      </c>
      <c r="H119" s="72">
        <f>'Monthly Data'!AG121</f>
        <v>101.4</v>
      </c>
      <c r="I119" s="68">
        <f>'Monthly Data'!AH121</f>
        <v>89.034043373186435</v>
      </c>
      <c r="J119" s="68">
        <f>'Monthly Data'!AI121</f>
        <v>78.2535422382267</v>
      </c>
      <c r="K119" s="68">
        <f>'Monthly Data'!AJ121</f>
        <v>99.966702699162084</v>
      </c>
      <c r="L119" s="68">
        <f>'Monthly Data'!AK121</f>
        <v>90.901455243780077</v>
      </c>
      <c r="M119" s="80"/>
      <c r="N119" s="80"/>
      <c r="O119" s="80"/>
      <c r="P119" s="80"/>
      <c r="Q119" s="69">
        <f>'Monthly Data'!D121</f>
        <v>52857</v>
      </c>
      <c r="R119" s="69">
        <f>'Monthly Data'!U121</f>
        <v>53.6</v>
      </c>
      <c r="S119" s="69">
        <f>'Monthly Data'!T121</f>
        <v>108.6</v>
      </c>
      <c r="T119" s="69">
        <f>'Monthly Data'!S121</f>
        <v>106.71729622266405</v>
      </c>
      <c r="U119" s="69">
        <f>'Monthly Data'!V121</f>
        <v>26152</v>
      </c>
      <c r="V119" s="69">
        <f>'Monthly Data'!W121</f>
        <v>21168</v>
      </c>
      <c r="W119" s="69">
        <f>'Monthly Data'!R121</f>
        <v>103.14964673256675</v>
      </c>
      <c r="X119" s="69">
        <f>'Monthly Data'!X121</f>
        <v>166.57578645459225</v>
      </c>
      <c r="Y119" s="69">
        <f>'Monthly Data'!Y121</f>
        <v>165.60204572983136</v>
      </c>
      <c r="Z119" s="69">
        <f>'Monthly Data'!Z121</f>
        <v>23319</v>
      </c>
      <c r="AA119" s="69">
        <f>'Monthly Data'!AA121</f>
        <v>1499056.4228999999</v>
      </c>
      <c r="AB119" s="69">
        <f>'Monthly Data'!AB121</f>
        <v>174.93004686484014</v>
      </c>
      <c r="AC119" s="69">
        <f>'Monthly Data'!AC121</f>
        <v>149554</v>
      </c>
      <c r="AD119" s="69">
        <f>'Monthly Data'!P121</f>
        <v>74.696150112993706</v>
      </c>
      <c r="AE119" s="69">
        <f>'Monthly Data'!Q121</f>
        <v>98.2</v>
      </c>
      <c r="AF119" s="75">
        <f>'Monthly Data'!G121</f>
        <v>0.48</v>
      </c>
      <c r="AG119" s="75">
        <f>'Monthly Data'!I121</f>
        <v>0.12647056962593375</v>
      </c>
      <c r="AH119" s="75">
        <f>'Monthly Data'!L121</f>
        <v>485107</v>
      </c>
      <c r="AI119" s="75">
        <f>'Monthly Data'!J121</f>
        <v>0.53850727272727272</v>
      </c>
      <c r="AJ119" s="75">
        <f>'Monthly Data'!K121</f>
        <v>0.49796217391304348</v>
      </c>
      <c r="AK119" s="75">
        <f>'Monthly Data'!AP121</f>
        <v>42.681251318565415</v>
      </c>
      <c r="AL119" s="75">
        <f>'Monthly Data'!AQ121</f>
        <v>187.24706886965183</v>
      </c>
      <c r="AM119" s="77">
        <v>16.381739130434784</v>
      </c>
      <c r="AN119" s="77">
        <f>'Monthly Data'!M121</f>
        <v>15.184545454545452</v>
      </c>
      <c r="AO119" s="76">
        <f>'Monthly Data'!C121</f>
        <v>73.432090239306874</v>
      </c>
    </row>
    <row r="120" spans="1:43">
      <c r="A120" s="71" t="s">
        <v>392</v>
      </c>
      <c r="B120" s="71">
        <f t="shared" si="2"/>
        <v>442</v>
      </c>
      <c r="C120" s="72">
        <f>'Monthly Data'!F122</f>
        <v>21040.79</v>
      </c>
      <c r="D120" s="72">
        <f>'Monthly Data'!E122</f>
        <v>107.4</v>
      </c>
      <c r="E120" s="72">
        <f>'Monthly Data'!AD122</f>
        <v>140.80000000000001</v>
      </c>
      <c r="F120" s="72">
        <f>'Monthly Data'!AE122</f>
        <v>109</v>
      </c>
      <c r="G120" s="72">
        <f>'Monthly Data'!AF122</f>
        <v>117.9</v>
      </c>
      <c r="H120" s="72">
        <f>'Monthly Data'!AG122</f>
        <v>102.4</v>
      </c>
      <c r="I120" s="68">
        <f>'Monthly Data'!AH122</f>
        <v>89.574616090291187</v>
      </c>
      <c r="J120" s="68">
        <f>'Monthly Data'!AI122</f>
        <v>78.103615248213345</v>
      </c>
      <c r="K120" s="68">
        <f>'Monthly Data'!AJ122</f>
        <v>101.75183726365785</v>
      </c>
      <c r="L120" s="68">
        <f>'Monthly Data'!AK122</f>
        <v>91.042586618982043</v>
      </c>
      <c r="M120" s="80"/>
      <c r="N120" s="80"/>
      <c r="O120" s="80"/>
      <c r="P120" s="80"/>
      <c r="Q120" s="69">
        <f>'Monthly Data'!D122</f>
        <v>53067</v>
      </c>
      <c r="R120" s="69">
        <f>'Monthly Data'!U122</f>
        <v>54</v>
      </c>
      <c r="S120" s="69">
        <f>'Monthly Data'!T122</f>
        <v>108.5</v>
      </c>
      <c r="T120" s="69">
        <f>'Monthly Data'!S122</f>
        <v>108.62296222664018</v>
      </c>
      <c r="U120" s="69">
        <f>'Monthly Data'!V122</f>
        <v>26337</v>
      </c>
      <c r="V120" s="69">
        <f>'Monthly Data'!W122</f>
        <v>21134</v>
      </c>
      <c r="W120" s="69">
        <f>'Monthly Data'!R122</f>
        <v>102.25877084104629</v>
      </c>
      <c r="X120" s="69">
        <f>'Monthly Data'!X122</f>
        <v>165.82688815432408</v>
      </c>
      <c r="Y120" s="69">
        <f>'Monthly Data'!Y122</f>
        <v>164.50458838352299</v>
      </c>
      <c r="Z120" s="69">
        <f>'Monthly Data'!Z122</f>
        <v>22494</v>
      </c>
      <c r="AA120" s="69">
        <f>'Monthly Data'!AA122</f>
        <v>1317367.5028599999</v>
      </c>
      <c r="AB120" s="69">
        <f>'Monthly Data'!AB122</f>
        <v>175.67807452355308</v>
      </c>
      <c r="AC120" s="69">
        <f>'Monthly Data'!AC122</f>
        <v>141718</v>
      </c>
      <c r="AD120" s="69">
        <f>'Monthly Data'!P122</f>
        <v>74.483993386760943</v>
      </c>
      <c r="AE120" s="69">
        <f>'Monthly Data'!Q122</f>
        <v>98.4</v>
      </c>
      <c r="AF120" s="75">
        <f>'Monthly Data'!G122</f>
        <v>0.48</v>
      </c>
      <c r="AG120" s="75">
        <f>'Monthly Data'!I122</f>
        <v>3.5872406159197436E-2</v>
      </c>
      <c r="AH120" s="75">
        <f>'Monthly Data'!L122</f>
        <v>488137</v>
      </c>
      <c r="AI120" s="75">
        <f>'Monthly Data'!J122</f>
        <v>0.53549899999999984</v>
      </c>
      <c r="AJ120" s="75">
        <f>'Monthly Data'!K122</f>
        <v>0.49776761904761907</v>
      </c>
      <c r="AK120" s="75">
        <f>'Monthly Data'!AP122</f>
        <v>45.467587599835191</v>
      </c>
      <c r="AL120" s="75">
        <f>'Monthly Data'!AQ122</f>
        <v>185.71441317984699</v>
      </c>
      <c r="AM120" s="77">
        <v>15.997</v>
      </c>
      <c r="AN120" s="77">
        <f>'Monthly Data'!M122</f>
        <v>15.358500000000001</v>
      </c>
      <c r="AO120" s="76">
        <f>'Monthly Data'!C122</f>
        <v>86.124536418243437</v>
      </c>
    </row>
    <row r="121" spans="1:43">
      <c r="A121" s="71" t="s">
        <v>393</v>
      </c>
      <c r="B121" s="71">
        <f t="shared" si="2"/>
        <v>443</v>
      </c>
      <c r="C121" s="72">
        <f>'Monthly Data'!F123</f>
        <v>20147.27</v>
      </c>
      <c r="D121" s="72">
        <f>'Monthly Data'!E123</f>
        <v>108.4</v>
      </c>
      <c r="E121" s="72">
        <f>'Monthly Data'!AD123</f>
        <v>142.4</v>
      </c>
      <c r="F121" s="72">
        <f>'Monthly Data'!AE123</f>
        <v>109.2</v>
      </c>
      <c r="G121" s="72">
        <f>'Monthly Data'!AF123</f>
        <v>119.1</v>
      </c>
      <c r="H121" s="72">
        <f>'Monthly Data'!AG123</f>
        <v>102.3</v>
      </c>
      <c r="I121" s="68">
        <f>'Monthly Data'!AH123</f>
        <v>90.017536529535889</v>
      </c>
      <c r="J121" s="68">
        <f>'Monthly Data'!AI123</f>
        <v>78.701166377125801</v>
      </c>
      <c r="K121" s="68">
        <f>'Monthly Data'!AJ123</f>
        <v>101.95473334988809</v>
      </c>
      <c r="L121" s="68">
        <f>'Monthly Data'!AK123</f>
        <v>91.235095776478062</v>
      </c>
      <c r="M121" s="80"/>
      <c r="N121" s="80"/>
      <c r="O121" s="80"/>
      <c r="P121" s="80"/>
      <c r="Q121" s="69">
        <f>'Monthly Data'!D123</f>
        <v>53216</v>
      </c>
      <c r="R121" s="69">
        <f>'Monthly Data'!U123</f>
        <v>54.5</v>
      </c>
      <c r="S121" s="69">
        <f>'Monthly Data'!T123</f>
        <v>108.5</v>
      </c>
      <c r="T121" s="69">
        <f>'Monthly Data'!S123</f>
        <v>106.21580516898612</v>
      </c>
      <c r="U121" s="69">
        <f>'Monthly Data'!V123</f>
        <v>26278</v>
      </c>
      <c r="V121" s="69">
        <f>'Monthly Data'!W123</f>
        <v>21483</v>
      </c>
      <c r="W121" s="69">
        <f>'Monthly Data'!R123</f>
        <v>104.29437338208922</v>
      </c>
      <c r="X121" s="69">
        <f>'Monthly Data'!X123</f>
        <v>166.06265323250182</v>
      </c>
      <c r="Y121" s="69">
        <f>'Monthly Data'!Y123</f>
        <v>163.10724110113648</v>
      </c>
      <c r="Z121" s="69">
        <f>'Monthly Data'!Z123</f>
        <v>21726</v>
      </c>
      <c r="AA121" s="69">
        <f>'Monthly Data'!AA123</f>
        <v>1122134.8558499999</v>
      </c>
      <c r="AB121" s="69">
        <f>'Monthly Data'!AB123</f>
        <v>175.72432184513767</v>
      </c>
      <c r="AC121" s="69">
        <f>'Monthly Data'!AC123</f>
        <v>133659</v>
      </c>
      <c r="AD121" s="69">
        <f>'Monthly Data'!P123</f>
        <v>73.897859690209188</v>
      </c>
      <c r="AE121" s="69">
        <f>'Monthly Data'!Q123</f>
        <v>98.3</v>
      </c>
      <c r="AF121" s="75">
        <f>'Monthly Data'!G123</f>
        <v>0.49</v>
      </c>
      <c r="AG121" s="75">
        <f>'Monthly Data'!I123</f>
        <v>-9.5081670869385251E-2</v>
      </c>
      <c r="AH121" s="75">
        <f>'Monthly Data'!L123</f>
        <v>492676</v>
      </c>
      <c r="AI121" s="75">
        <f>'Monthly Data'!J123</f>
        <v>0.53085749999999987</v>
      </c>
      <c r="AJ121" s="75">
        <f>'Monthly Data'!K123</f>
        <v>0.46504050000000002</v>
      </c>
      <c r="AK121" s="75">
        <f>'Monthly Data'!AP123</f>
        <v>45.635222313868567</v>
      </c>
      <c r="AL121" s="75">
        <f>'Monthly Data'!AQ123</f>
        <v>184.15925194106055</v>
      </c>
      <c r="AM121" s="77">
        <v>19.260952380952382</v>
      </c>
      <c r="AN121" s="77">
        <f>'Monthly Data'!M123</f>
        <v>17.407499999999995</v>
      </c>
      <c r="AO121" s="76">
        <f>'Monthly Data'!C123</f>
        <v>69.961181582725857</v>
      </c>
    </row>
    <row r="122" spans="1:43">
      <c r="A122" s="71" t="s">
        <v>394</v>
      </c>
      <c r="B122" s="71">
        <f t="shared" si="2"/>
        <v>444</v>
      </c>
      <c r="C122" s="72">
        <f>'Monthly Data'!F124</f>
        <v>18050.439999999999</v>
      </c>
      <c r="D122" s="72">
        <f>'Monthly Data'!E124</f>
        <v>109.8</v>
      </c>
      <c r="E122" s="72">
        <f>'Monthly Data'!AD124</f>
        <v>143.4</v>
      </c>
      <c r="F122" s="72">
        <f>'Monthly Data'!AE124</f>
        <v>113.6</v>
      </c>
      <c r="G122" s="72">
        <f>'Monthly Data'!AF124</f>
        <v>128.30000000000001</v>
      </c>
      <c r="H122" s="72">
        <f>'Monthly Data'!AG124</f>
        <v>103.9</v>
      </c>
      <c r="I122" s="68">
        <f>'Monthly Data'!AH124</f>
        <v>91.330092469690783</v>
      </c>
      <c r="J122" s="68">
        <f>'Monthly Data'!AI124</f>
        <v>78.950492426602807</v>
      </c>
      <c r="K122" s="68">
        <f>'Monthly Data'!AJ124</f>
        <v>104.53888815539703</v>
      </c>
      <c r="L122" s="68">
        <f>'Monthly Data'!AK124</f>
        <v>91.607670452912629</v>
      </c>
      <c r="M122" s="80"/>
      <c r="N122" s="80"/>
      <c r="O122" s="80"/>
      <c r="P122" s="80"/>
      <c r="Q122" s="69">
        <f>'Monthly Data'!D124</f>
        <v>53551</v>
      </c>
      <c r="R122" s="69">
        <f>'Monthly Data'!U124</f>
        <v>54.6</v>
      </c>
      <c r="S122" s="69">
        <f>'Monthly Data'!T124</f>
        <v>108.2</v>
      </c>
      <c r="T122" s="69">
        <f>'Monthly Data'!S124</f>
        <v>105.81461232604377</v>
      </c>
      <c r="U122" s="69">
        <f>'Monthly Data'!V124</f>
        <v>26253</v>
      </c>
      <c r="V122" s="69">
        <f>'Monthly Data'!W124</f>
        <v>21647</v>
      </c>
      <c r="W122" s="69">
        <f>'Monthly Data'!R124</f>
        <v>109.12261373404961</v>
      </c>
      <c r="X122" s="69">
        <f>'Monthly Data'!X124</f>
        <v>162.9730298008821</v>
      </c>
      <c r="Y122" s="69">
        <f>'Monthly Data'!Y124</f>
        <v>162.1790446503274</v>
      </c>
      <c r="Z122" s="69">
        <f>'Monthly Data'!Z124</f>
        <v>21232</v>
      </c>
      <c r="AA122" s="69">
        <f>'Monthly Data'!AA124</f>
        <v>1305911.5023699999</v>
      </c>
      <c r="AB122" s="69">
        <f>'Monthly Data'!AB124</f>
        <v>171.61163727027449</v>
      </c>
      <c r="AC122" s="69">
        <f>'Monthly Data'!AC124</f>
        <v>129461</v>
      </c>
      <c r="AD122" s="69">
        <f>'Monthly Data'!P124</f>
        <v>71.99096546046313</v>
      </c>
      <c r="AE122" s="69">
        <f>'Monthly Data'!Q124</f>
        <v>98.4</v>
      </c>
      <c r="AF122" s="75">
        <f>'Monthly Data'!G124</f>
        <v>0.48</v>
      </c>
      <c r="AG122" s="75">
        <f>'Monthly Data'!I124</f>
        <v>-4.6773309748473019E-2</v>
      </c>
      <c r="AH122" s="75">
        <f>'Monthly Data'!L124</f>
        <v>498617</v>
      </c>
      <c r="AI122" s="75">
        <f>'Monthly Data'!J124</f>
        <v>0.54567578947368423</v>
      </c>
      <c r="AJ122" s="75">
        <f>'Monthly Data'!K124</f>
        <v>0.49733681818181819</v>
      </c>
      <c r="AK122" s="75">
        <f>'Monthly Data'!AP124</f>
        <v>47.944012044789041</v>
      </c>
      <c r="AL122" s="75">
        <f>'Monthly Data'!AQ124</f>
        <v>182.68200949335437</v>
      </c>
      <c r="AM122" s="77">
        <v>19.534545454545455</v>
      </c>
      <c r="AN122" s="77">
        <f>'Monthly Data'!M124</f>
        <v>27.811052631578946</v>
      </c>
      <c r="AO122" s="76">
        <f>'Monthly Data'!C124</f>
        <v>99.301276798541053</v>
      </c>
      <c r="AP122" s="76">
        <f>'Monthly Data'!N124</f>
        <v>82.477030091510983</v>
      </c>
      <c r="AQ122" s="76">
        <f>'Monthly Data'!O124</f>
        <v>80.976326761714105</v>
      </c>
    </row>
    <row r="123" spans="1:43">
      <c r="A123" s="71" t="s">
        <v>395</v>
      </c>
      <c r="B123" s="71">
        <f t="shared" si="2"/>
        <v>445</v>
      </c>
      <c r="C123" s="72">
        <f>'Monthly Data'!F125</f>
        <v>18575.59</v>
      </c>
      <c r="D123" s="72">
        <f>'Monthly Data'!E125</f>
        <v>110.1</v>
      </c>
      <c r="E123" s="72">
        <f>'Monthly Data'!AD125</f>
        <v>147.5</v>
      </c>
      <c r="F123" s="72">
        <f>'Monthly Data'!AE125</f>
        <v>110.2</v>
      </c>
      <c r="G123" s="72">
        <f>'Monthly Data'!AF125</f>
        <v>117.1</v>
      </c>
      <c r="H123" s="72">
        <f>'Monthly Data'!AG125</f>
        <v>103.9</v>
      </c>
      <c r="I123" s="68">
        <f>'Monthly Data'!AH125</f>
        <v>90.602833442218525</v>
      </c>
      <c r="J123" s="68">
        <f>'Monthly Data'!AI125</f>
        <v>79.19876724221767</v>
      </c>
      <c r="K123" s="68">
        <f>'Monthly Data'!AJ125</f>
        <v>102.85366826141014</v>
      </c>
      <c r="L123" s="68">
        <f>'Monthly Data'!AK125</f>
        <v>91.870823081521394</v>
      </c>
      <c r="M123" s="80"/>
      <c r="N123" s="80"/>
      <c r="O123" s="80"/>
      <c r="P123" s="80"/>
      <c r="Q123" s="69">
        <f>'Monthly Data'!D125</f>
        <v>53790</v>
      </c>
      <c r="R123" s="69">
        <f>'Monthly Data'!U125</f>
        <v>54.4</v>
      </c>
      <c r="S123" s="69">
        <f>'Monthly Data'!T125</f>
        <v>108.4</v>
      </c>
      <c r="T123" s="69">
        <f>'Monthly Data'!S125</f>
        <v>106.71729622266406</v>
      </c>
      <c r="U123" s="69">
        <f>'Monthly Data'!V125</f>
        <v>26367</v>
      </c>
      <c r="V123" s="69">
        <f>'Monthly Data'!W125</f>
        <v>21751</v>
      </c>
      <c r="W123" s="69">
        <f>'Monthly Data'!R125</f>
        <v>104.08482032035067</v>
      </c>
      <c r="X123" s="69">
        <f>'Monthly Data'!X125</f>
        <v>160.74444063705135</v>
      </c>
      <c r="Y123" s="69">
        <f>'Monthly Data'!Y125</f>
        <v>161.78669517686268</v>
      </c>
      <c r="Z123" s="69">
        <f>'Monthly Data'!Z125</f>
        <v>20203</v>
      </c>
      <c r="AA123" s="69">
        <f>'Monthly Data'!AA125</f>
        <v>1300597.1095100001</v>
      </c>
      <c r="AB123" s="69">
        <f>'Monthly Data'!AB125</f>
        <v>167.38747236524321</v>
      </c>
      <c r="AC123" s="69">
        <f>'Monthly Data'!AC125</f>
        <v>126070</v>
      </c>
      <c r="AD123" s="69">
        <f>'Monthly Data'!P125</f>
        <v>69.826600279865318</v>
      </c>
      <c r="AE123" s="69">
        <f>'Monthly Data'!Q125</f>
        <v>98.5</v>
      </c>
      <c r="AF123" s="75">
        <f>'Monthly Data'!G125</f>
        <v>0.5</v>
      </c>
      <c r="AG123" s="75">
        <f>'Monthly Data'!I125</f>
        <v>-0.10070135999988064</v>
      </c>
      <c r="AH123" s="75">
        <f>'Monthly Data'!L125</f>
        <v>498583</v>
      </c>
      <c r="AI123" s="75">
        <f>'Monthly Data'!J125</f>
        <v>0.55917157894736846</v>
      </c>
      <c r="AJ123" s="75">
        <f>'Monthly Data'!K125</f>
        <v>0.50195350000000005</v>
      </c>
      <c r="AK123" s="75">
        <f>'Monthly Data'!AP125</f>
        <v>49.933953642819546</v>
      </c>
      <c r="AL123" s="75">
        <f>'Monthly Data'!AQ125</f>
        <v>178.7979473281404</v>
      </c>
      <c r="AM123" s="77">
        <v>20.139473684210525</v>
      </c>
      <c r="AN123" s="77">
        <f>'Monthly Data'!M125</f>
        <v>26.766315789473683</v>
      </c>
      <c r="AO123" s="76">
        <f>'Monthly Data'!C125</f>
        <v>97.257314716124228</v>
      </c>
      <c r="AP123" s="76">
        <f>'Monthly Data'!N125</f>
        <v>84.630944307352792</v>
      </c>
      <c r="AQ123" s="76">
        <f>'Monthly Data'!O125</f>
        <v>83.597021062849933</v>
      </c>
    </row>
    <row r="124" spans="1:43">
      <c r="A124" s="71" t="s">
        <v>396</v>
      </c>
      <c r="B124" s="71">
        <f t="shared" si="2"/>
        <v>446</v>
      </c>
      <c r="C124" s="72">
        <f>'Monthly Data'!F126</f>
        <v>18244.07</v>
      </c>
      <c r="D124" s="72">
        <f>'Monthly Data'!E126</f>
        <v>110.8</v>
      </c>
      <c r="E124" s="72">
        <f>'Monthly Data'!AD126</f>
        <v>144.69999999999999</v>
      </c>
      <c r="F124" s="72">
        <f>'Monthly Data'!AE126</f>
        <v>111.8</v>
      </c>
      <c r="G124" s="72">
        <f>'Monthly Data'!AF126</f>
        <v>125.6</v>
      </c>
      <c r="H124" s="72">
        <f>'Monthly Data'!AG126</f>
        <v>103.2</v>
      </c>
      <c r="I124" s="68">
        <f>'Monthly Data'!AH126</f>
        <v>91.145671923967456</v>
      </c>
      <c r="J124" s="68">
        <f>'Monthly Data'!AI126</f>
        <v>78.733340756030316</v>
      </c>
      <c r="K124" s="68">
        <f>'Monthly Data'!AJ126</f>
        <v>104.07462944389563</v>
      </c>
      <c r="L124" s="68">
        <f>'Monthly Data'!AK126</f>
        <v>93.831707063689038</v>
      </c>
      <c r="M124" s="80"/>
      <c r="N124" s="80"/>
      <c r="O124" s="80"/>
      <c r="P124" s="80"/>
      <c r="Q124" s="69">
        <f>'Monthly Data'!D126</f>
        <v>53594</v>
      </c>
      <c r="R124" s="69">
        <f>'Monthly Data'!U126</f>
        <v>54.6</v>
      </c>
      <c r="S124" s="69">
        <f>'Monthly Data'!T126</f>
        <v>108.4</v>
      </c>
      <c r="T124" s="69">
        <f>'Monthly Data'!S126</f>
        <v>104.20984095427438</v>
      </c>
      <c r="U124" s="69">
        <f>'Monthly Data'!V126</f>
        <v>26114</v>
      </c>
      <c r="V124" s="69">
        <f>'Monthly Data'!W126</f>
        <v>21821</v>
      </c>
      <c r="W124" s="69">
        <f>'Monthly Data'!R126</f>
        <v>106.30196478501685</v>
      </c>
      <c r="X124" s="69">
        <f>'Monthly Data'!X126</f>
        <v>156.93573285535484</v>
      </c>
      <c r="Y124" s="69">
        <f>'Monthly Data'!Y126</f>
        <v>159.49629224859601</v>
      </c>
      <c r="Z124" s="69">
        <f>'Monthly Data'!Z126</f>
        <v>19510</v>
      </c>
      <c r="AA124" s="69">
        <f>'Monthly Data'!AA126</f>
        <v>1129611.11042</v>
      </c>
      <c r="AB124" s="69">
        <f>'Monthly Data'!AB126</f>
        <v>163.04250818722107</v>
      </c>
      <c r="AC124" s="69">
        <f>'Monthly Data'!AC126</f>
        <v>121598</v>
      </c>
      <c r="AD124" s="69">
        <f>'Monthly Data'!P126</f>
        <v>70.33128020794058</v>
      </c>
      <c r="AE124" s="69">
        <f>'Monthly Data'!Q126</f>
        <v>98.5</v>
      </c>
      <c r="AF124" s="75">
        <f>'Monthly Data'!G126</f>
        <v>0.51</v>
      </c>
      <c r="AG124" s="75">
        <f>'Monthly Data'!I126</f>
        <v>-1.2574487304339589E-2</v>
      </c>
      <c r="AH124" s="75">
        <f>'Monthly Data'!L126</f>
        <v>505227</v>
      </c>
      <c r="AI124" s="75">
        <f>'Monthly Data'!J126</f>
        <v>0.59664250000000008</v>
      </c>
      <c r="AJ124" s="75">
        <f>'Monthly Data'!K126</f>
        <v>0.54625999999999997</v>
      </c>
      <c r="AK124" s="75">
        <f>'Monthly Data'!AP126</f>
        <v>46.475917618291739</v>
      </c>
      <c r="AL124" s="75">
        <f>'Monthly Data'!AQ126</f>
        <v>178.16555978097691</v>
      </c>
      <c r="AM124" s="77">
        <v>20.170000000000002</v>
      </c>
      <c r="AN124" s="77">
        <f>'Monthly Data'!M126</f>
        <v>25.208500000000008</v>
      </c>
      <c r="AO124" s="76">
        <f>'Monthly Data'!C126</f>
        <v>92.274917294829166</v>
      </c>
      <c r="AP124" s="76">
        <f>'Monthly Data'!N126</f>
        <v>70.006599874597001</v>
      </c>
      <c r="AQ124" s="76">
        <f>'Monthly Data'!O126</f>
        <v>67.861241405632299</v>
      </c>
    </row>
    <row r="125" spans="1:43">
      <c r="A125" s="71" t="s">
        <v>397</v>
      </c>
      <c r="B125" s="71">
        <f t="shared" si="2"/>
        <v>447</v>
      </c>
      <c r="C125" s="72">
        <f>'Monthly Data'!F127</f>
        <v>18177.96</v>
      </c>
      <c r="D125" s="72">
        <f>'Monthly Data'!E127</f>
        <v>107.9</v>
      </c>
      <c r="E125" s="72">
        <f>'Monthly Data'!AD127</f>
        <v>138.4</v>
      </c>
      <c r="F125" s="72">
        <f>'Monthly Data'!AE127</f>
        <v>111.4</v>
      </c>
      <c r="G125" s="72">
        <f>'Monthly Data'!AF127</f>
        <v>123.5</v>
      </c>
      <c r="H125" s="72">
        <f>'Monthly Data'!AG127</f>
        <v>103.6</v>
      </c>
      <c r="I125" s="68">
        <f>'Monthly Data'!AH127</f>
        <v>89.706958720793267</v>
      </c>
      <c r="J125" s="68">
        <f>'Monthly Data'!AI127</f>
        <v>79.509472704558362</v>
      </c>
      <c r="K125" s="68">
        <f>'Monthly Data'!AJ127</f>
        <v>99.422971450798613</v>
      </c>
      <c r="L125" s="68">
        <f>'Monthly Data'!AK127</f>
        <v>89.831181370773038</v>
      </c>
      <c r="M125" s="80"/>
      <c r="N125" s="80"/>
      <c r="O125" s="80"/>
      <c r="P125" s="80"/>
      <c r="Q125" s="69">
        <f>'Monthly Data'!D127</f>
        <v>53678</v>
      </c>
      <c r="R125" s="69">
        <f>'Monthly Data'!U127</f>
        <v>55</v>
      </c>
      <c r="S125" s="69">
        <f>'Monthly Data'!T127</f>
        <v>108.6</v>
      </c>
      <c r="T125" s="69">
        <f>'Monthly Data'!S127</f>
        <v>105.91491053677935</v>
      </c>
      <c r="U125" s="69">
        <f>'Monthly Data'!V127</f>
        <v>26204</v>
      </c>
      <c r="V125" s="69">
        <f>'Monthly Data'!W127</f>
        <v>21758</v>
      </c>
      <c r="W125" s="69">
        <f>'Monthly Data'!R127</f>
        <v>105.06179333364922</v>
      </c>
      <c r="X125" s="69">
        <f>'Monthly Data'!X127</f>
        <v>152.16582961907432</v>
      </c>
      <c r="Y125" s="69">
        <f>'Monthly Data'!Y127</f>
        <v>159.10433859017357</v>
      </c>
      <c r="Z125" s="69">
        <f>'Monthly Data'!Z127</f>
        <v>19137</v>
      </c>
      <c r="AA125" s="69">
        <f>'Monthly Data'!AA127</f>
        <v>1224758.75003</v>
      </c>
      <c r="AB125" s="69">
        <f>'Monthly Data'!AB127</f>
        <v>153.62735834224097</v>
      </c>
      <c r="AC125" s="69">
        <f>'Monthly Data'!AC127</f>
        <v>121571</v>
      </c>
      <c r="AD125" s="69">
        <f>'Monthly Data'!P127</f>
        <v>68.919956180666588</v>
      </c>
      <c r="AE125" s="69">
        <f>'Monthly Data'!Q127</f>
        <v>100.1</v>
      </c>
      <c r="AF125" s="75">
        <f>'Monthly Data'!G127</f>
        <v>0.5</v>
      </c>
      <c r="AG125" s="75">
        <f>'Monthly Data'!I127</f>
        <v>0.19979737733810204</v>
      </c>
      <c r="AH125" s="75">
        <f>'Monthly Data'!L127</f>
        <v>504752</v>
      </c>
      <c r="AI125" s="75">
        <f>'Monthly Data'!J127</f>
        <v>0.58105428571428575</v>
      </c>
      <c r="AJ125" s="75">
        <f>'Monthly Data'!K127</f>
        <v>0.56321136363636359</v>
      </c>
      <c r="AK125" s="75">
        <f>'Monthly Data'!AP127</f>
        <v>44.238564910190156</v>
      </c>
      <c r="AL125" s="75">
        <f>'Monthly Data'!AQ127</f>
        <v>173.23503181328866</v>
      </c>
      <c r="AM125" s="77">
        <v>19.662272727272729</v>
      </c>
      <c r="AN125" s="77">
        <f>'Monthly Data'!M127</f>
        <v>21.939523809523813</v>
      </c>
      <c r="AO125" s="76">
        <f>'Monthly Data'!C127</f>
        <v>89.790923850519462</v>
      </c>
      <c r="AP125" s="76">
        <f>'Monthly Data'!N127</f>
        <v>78.811356507107931</v>
      </c>
      <c r="AQ125" s="76">
        <f>'Monthly Data'!O127</f>
        <v>77.933479141016875</v>
      </c>
    </row>
    <row r="126" spans="1:43">
      <c r="A126" s="71" t="s">
        <v>398</v>
      </c>
      <c r="B126" s="71">
        <f t="shared" si="2"/>
        <v>448</v>
      </c>
      <c r="C126" s="72">
        <f>'Monthly Data'!F128</f>
        <v>20045.93</v>
      </c>
      <c r="D126" s="72">
        <f>'Monthly Data'!E128</f>
        <v>111</v>
      </c>
      <c r="E126" s="72">
        <f>'Monthly Data'!AD128</f>
        <v>144.6</v>
      </c>
      <c r="F126" s="72">
        <f>'Monthly Data'!AE128</f>
        <v>113.1</v>
      </c>
      <c r="G126" s="72">
        <f>'Monthly Data'!AF128</f>
        <v>126.3</v>
      </c>
      <c r="H126" s="72">
        <f>'Monthly Data'!AG128</f>
        <v>104.3</v>
      </c>
      <c r="I126" s="68">
        <f>'Monthly Data'!AH128</f>
        <v>88.702415505823936</v>
      </c>
      <c r="J126" s="68">
        <f>'Monthly Data'!AI128</f>
        <v>79.067771791160268</v>
      </c>
      <c r="K126" s="68">
        <f>'Monthly Data'!AJ128</f>
        <v>99.028294969575882</v>
      </c>
      <c r="L126" s="68">
        <f>'Monthly Data'!AK128</f>
        <v>90.458471136970417</v>
      </c>
      <c r="M126" s="80"/>
      <c r="N126" s="80"/>
      <c r="O126" s="80"/>
      <c r="P126" s="80"/>
      <c r="Q126" s="69">
        <f>'Monthly Data'!D128</f>
        <v>53549</v>
      </c>
      <c r="R126" s="69">
        <f>'Monthly Data'!U128</f>
        <v>55.1</v>
      </c>
      <c r="S126" s="69">
        <f>'Monthly Data'!T128</f>
        <v>108.6</v>
      </c>
      <c r="T126" s="69">
        <f>'Monthly Data'!S128</f>
        <v>109.32504970178928</v>
      </c>
      <c r="U126" s="69">
        <f>'Monthly Data'!V128</f>
        <v>26224</v>
      </c>
      <c r="V126" s="69">
        <f>'Monthly Data'!W128</f>
        <v>21642</v>
      </c>
      <c r="W126" s="69">
        <f>'Monthly Data'!R128</f>
        <v>102.05849648582954</v>
      </c>
      <c r="X126" s="69">
        <f>'Monthly Data'!X128</f>
        <v>149.7595738615039</v>
      </c>
      <c r="Y126" s="69">
        <f>'Monthly Data'!Y128</f>
        <v>157.6485066022538</v>
      </c>
      <c r="Z126" s="69">
        <f>'Monthly Data'!Z128</f>
        <v>19610</v>
      </c>
      <c r="AA126" s="69">
        <f>'Monthly Data'!AA128</f>
        <v>1325279.42032</v>
      </c>
      <c r="AB126" s="69">
        <f>'Monthly Data'!AB128</f>
        <v>148.24217555145029</v>
      </c>
      <c r="AC126" s="69">
        <f>'Monthly Data'!AC128</f>
        <v>124120</v>
      </c>
      <c r="AD126" s="69">
        <f>'Monthly Data'!P128</f>
        <v>72.682483723730613</v>
      </c>
      <c r="AE126" s="69">
        <f>'Monthly Data'!Q128</f>
        <v>100.1</v>
      </c>
      <c r="AF126" s="75">
        <f>'Monthly Data'!G128</f>
        <v>0.49</v>
      </c>
      <c r="AG126" s="75">
        <f>'Monthly Data'!I128</f>
        <v>0.34067202665961932</v>
      </c>
      <c r="AH126" s="75">
        <f>'Monthly Data'!L128</f>
        <v>506932</v>
      </c>
      <c r="AI126" s="75">
        <f>'Monthly Data'!J128</f>
        <v>0.59792476190476174</v>
      </c>
      <c r="AJ126" s="75">
        <f>'Monthly Data'!K128</f>
        <v>0.5855475</v>
      </c>
      <c r="AK126" s="75">
        <f>'Monthly Data'!AP128</f>
        <v>41.397770365464723</v>
      </c>
      <c r="AL126" s="75">
        <f>'Monthly Data'!AQ128</f>
        <v>179.83589188003941</v>
      </c>
      <c r="AM126" s="77">
        <v>19.924761904761905</v>
      </c>
      <c r="AN126" s="77">
        <f>'Monthly Data'!M128</f>
        <v>20.656190476190474</v>
      </c>
      <c r="AO126" s="76">
        <f>'Monthly Data'!C128</f>
        <v>90.508047033623839</v>
      </c>
      <c r="AP126" s="76">
        <f>'Monthly Data'!N128</f>
        <v>74.749746001941816</v>
      </c>
      <c r="AQ126" s="76">
        <f>'Monthly Data'!O128</f>
        <v>73.333962568256297</v>
      </c>
    </row>
    <row r="127" spans="1:43">
      <c r="A127" s="71" t="s">
        <v>399</v>
      </c>
      <c r="B127" s="71">
        <f t="shared" si="2"/>
        <v>449</v>
      </c>
      <c r="C127" s="72">
        <f>'Monthly Data'!F129</f>
        <v>20505.54</v>
      </c>
      <c r="D127" s="72">
        <f>'Monthly Data'!E129</f>
        <v>110.2</v>
      </c>
      <c r="E127" s="72">
        <f>'Monthly Data'!AD129</f>
        <v>143.19999999999999</v>
      </c>
      <c r="F127" s="72">
        <f>'Monthly Data'!AE129</f>
        <v>112.5</v>
      </c>
      <c r="G127" s="72">
        <f>'Monthly Data'!AF129</f>
        <v>126.1</v>
      </c>
      <c r="H127" s="72">
        <f>'Monthly Data'!AG129</f>
        <v>103.5</v>
      </c>
      <c r="I127" s="68">
        <f>'Monthly Data'!AH129</f>
        <v>89.366964230266305</v>
      </c>
      <c r="J127" s="68">
        <f>'Monthly Data'!AI129</f>
        <v>78.87557618186915</v>
      </c>
      <c r="K127" s="68">
        <f>'Monthly Data'!AJ129</f>
        <v>99.84157122602555</v>
      </c>
      <c r="L127" s="68">
        <f>'Monthly Data'!AK129</f>
        <v>90.078247998705749</v>
      </c>
      <c r="M127" s="80"/>
      <c r="N127" s="80"/>
      <c r="O127" s="80"/>
      <c r="P127" s="80"/>
      <c r="Q127" s="69">
        <f>'Monthly Data'!D129</f>
        <v>53640</v>
      </c>
      <c r="R127" s="69">
        <f>'Monthly Data'!U129</f>
        <v>55.2</v>
      </c>
      <c r="S127" s="69">
        <f>'Monthly Data'!T129</f>
        <v>108.6</v>
      </c>
      <c r="T127" s="69">
        <f>'Monthly Data'!S129</f>
        <v>106.11550695825051</v>
      </c>
      <c r="U127" s="69">
        <f>'Monthly Data'!V129</f>
        <v>26355</v>
      </c>
      <c r="V127" s="69">
        <f>'Monthly Data'!W129</f>
        <v>21510</v>
      </c>
      <c r="W127" s="69">
        <f>'Monthly Data'!R129</f>
        <v>105.05128421532515</v>
      </c>
      <c r="X127" s="69">
        <f>'Monthly Data'!X129</f>
        <v>146.69915480056054</v>
      </c>
      <c r="Y127" s="69">
        <f>'Monthly Data'!Y129</f>
        <v>156.72776464052598</v>
      </c>
      <c r="Z127" s="69">
        <f>'Monthly Data'!Z129</f>
        <v>18939</v>
      </c>
      <c r="AA127" s="69">
        <f>'Monthly Data'!AA129</f>
        <v>1327734.5250599999</v>
      </c>
      <c r="AB127" s="69">
        <f>'Monthly Data'!AB129</f>
        <v>145.83657723085886</v>
      </c>
      <c r="AC127" s="69">
        <f>'Monthly Data'!AC129</f>
        <v>112094</v>
      </c>
      <c r="AD127" s="69">
        <f>'Monthly Data'!P129</f>
        <v>75.761055101881098</v>
      </c>
      <c r="AE127" s="69">
        <f>'Monthly Data'!Q129</f>
        <v>100.2</v>
      </c>
      <c r="AF127" s="75">
        <f>'Monthly Data'!G129</f>
        <v>0.5</v>
      </c>
      <c r="AG127" s="75">
        <f>'Monthly Data'!I129</f>
        <v>0.37418875025206205</v>
      </c>
      <c r="AH127" s="75">
        <f>'Monthly Data'!L129</f>
        <v>512318</v>
      </c>
      <c r="AI127" s="75">
        <f>'Monthly Data'!J129</f>
        <v>0.63251666666666673</v>
      </c>
      <c r="AJ127" s="75">
        <f>'Monthly Data'!K129</f>
        <v>0.60714333333333337</v>
      </c>
      <c r="AK127" s="75">
        <f>'Monthly Data'!AP129</f>
        <v>40.068953045091781</v>
      </c>
      <c r="AL127" s="75">
        <f>'Monthly Data'!AQ129</f>
        <v>181.1941018072138</v>
      </c>
      <c r="AM127" s="77">
        <v>20.194285714285716</v>
      </c>
      <c r="AN127" s="77">
        <f>'Monthly Data'!M129</f>
        <v>20.382380952380952</v>
      </c>
      <c r="AO127" s="76">
        <f>'Monthly Data'!C129</f>
        <v>91.567277655846965</v>
      </c>
      <c r="AP127" s="76">
        <f>'Monthly Data'!N129</f>
        <v>82.956382128667045</v>
      </c>
      <c r="AQ127" s="76">
        <f>'Monthly Data'!O129</f>
        <v>82.353787044506163</v>
      </c>
    </row>
    <row r="128" spans="1:43">
      <c r="A128" s="71" t="s">
        <v>400</v>
      </c>
      <c r="B128" s="71">
        <f t="shared" si="2"/>
        <v>450</v>
      </c>
      <c r="C128" s="72">
        <f>'Monthly Data'!F130</f>
        <v>20148.13</v>
      </c>
      <c r="D128" s="72">
        <f>'Monthly Data'!E130</f>
        <v>110.9</v>
      </c>
      <c r="E128" s="72">
        <f>'Monthly Data'!AD130</f>
        <v>144.30000000000001</v>
      </c>
      <c r="F128" s="72">
        <f>'Monthly Data'!AE130</f>
        <v>112.2</v>
      </c>
      <c r="G128" s="72">
        <f>'Monthly Data'!AF130</f>
        <v>124.7</v>
      </c>
      <c r="H128" s="72">
        <f>'Monthly Data'!AG130</f>
        <v>103.5</v>
      </c>
      <c r="I128" s="68">
        <f>'Monthly Data'!AH130</f>
        <v>89.181945797877546</v>
      </c>
      <c r="J128" s="68">
        <f>'Monthly Data'!AI130</f>
        <v>78.435977485796798</v>
      </c>
      <c r="K128" s="68">
        <f>'Monthly Data'!AJ130</f>
        <v>100.05349599255987</v>
      </c>
      <c r="L128" s="68">
        <f>'Monthly Data'!AK130</f>
        <v>90.282489525124461</v>
      </c>
      <c r="M128" s="80"/>
      <c r="N128" s="80"/>
      <c r="O128" s="80"/>
      <c r="P128" s="80"/>
      <c r="Q128" s="69">
        <f>'Monthly Data'!D130</f>
        <v>53732</v>
      </c>
      <c r="R128" s="69">
        <f>'Monthly Data'!U130</f>
        <v>55.5</v>
      </c>
      <c r="S128" s="69">
        <f>'Monthly Data'!T130</f>
        <v>108.6</v>
      </c>
      <c r="T128" s="69">
        <f>'Monthly Data'!S130</f>
        <v>106.21580516898609</v>
      </c>
      <c r="U128" s="69">
        <f>'Monthly Data'!V130</f>
        <v>26417</v>
      </c>
      <c r="V128" s="69">
        <f>'Monthly Data'!W130</f>
        <v>21545</v>
      </c>
      <c r="W128" s="69">
        <f>'Monthly Data'!R130</f>
        <v>105.8916745960492</v>
      </c>
      <c r="X128" s="69">
        <f>'Monthly Data'!X130</f>
        <v>143.3842071422556</v>
      </c>
      <c r="Y128" s="69">
        <f>'Monthly Data'!Y130</f>
        <v>157.21658337798908</v>
      </c>
      <c r="Z128" s="69">
        <f>'Monthly Data'!Z130</f>
        <v>17768</v>
      </c>
      <c r="AA128" s="69">
        <f>'Monthly Data'!AA130</f>
        <v>1322895.8181100001</v>
      </c>
      <c r="AB128" s="69">
        <f>'Monthly Data'!AB130</f>
        <v>141.30237351195228</v>
      </c>
      <c r="AC128" s="69">
        <f>'Monthly Data'!AC130</f>
        <v>109337</v>
      </c>
      <c r="AD128" s="69">
        <f>'Monthly Data'!P130</f>
        <v>76.319695821658755</v>
      </c>
      <c r="AE128" s="69">
        <f>'Monthly Data'!Q130</f>
        <v>100.2</v>
      </c>
      <c r="AF128" s="75">
        <f>'Monthly Data'!G130</f>
        <v>0.49</v>
      </c>
      <c r="AG128" s="75">
        <f>'Monthly Data'!I130</f>
        <v>0.29403328991612798</v>
      </c>
      <c r="AH128" s="75">
        <f>'Monthly Data'!L130</f>
        <v>513956</v>
      </c>
      <c r="AI128" s="75">
        <f>'Monthly Data'!J130</f>
        <v>0.68883090909090905</v>
      </c>
      <c r="AJ128" s="75">
        <f>'Monthly Data'!K130</f>
        <v>0.59612869565217397</v>
      </c>
      <c r="AK128" s="75">
        <f>'Monthly Data'!AP130</f>
        <v>38.630580371678228</v>
      </c>
      <c r="AL128" s="75">
        <f>'Monthly Data'!AQ130</f>
        <v>184.03550959336692</v>
      </c>
      <c r="AM128" s="77">
        <v>20.529090909090908</v>
      </c>
      <c r="AN128" s="77">
        <f>'Monthly Data'!M130</f>
        <v>18.283181818181816</v>
      </c>
      <c r="AO128" s="76">
        <f>'Monthly Data'!C130</f>
        <v>92.266339025010893</v>
      </c>
      <c r="AP128" s="76">
        <f>'Monthly Data'!N130</f>
        <v>64.032724746231622</v>
      </c>
      <c r="AQ128" s="76">
        <f>'Monthly Data'!O130</f>
        <v>61.212226928488946</v>
      </c>
    </row>
    <row r="129" spans="1:43">
      <c r="A129" s="71" t="s">
        <v>401</v>
      </c>
      <c r="B129" s="71">
        <f t="shared" si="2"/>
        <v>451</v>
      </c>
      <c r="C129" s="72">
        <f>'Monthly Data'!F131</f>
        <v>19090.73</v>
      </c>
      <c r="D129" s="72">
        <f>'Monthly Data'!E131</f>
        <v>110.3</v>
      </c>
      <c r="E129" s="72">
        <f>'Monthly Data'!AD131</f>
        <v>143.69999999999999</v>
      </c>
      <c r="F129" s="72">
        <f>'Monthly Data'!AE131</f>
        <v>110.1</v>
      </c>
      <c r="G129" s="72">
        <f>'Monthly Data'!AF131</f>
        <v>122</v>
      </c>
      <c r="H129" s="72">
        <f>'Monthly Data'!AG131</f>
        <v>102</v>
      </c>
      <c r="I129" s="68">
        <f>'Monthly Data'!AH131</f>
        <v>90.296625469105621</v>
      </c>
      <c r="J129" s="68">
        <f>'Monthly Data'!AI131</f>
        <v>78.976505602475825</v>
      </c>
      <c r="K129" s="68">
        <f>'Monthly Data'!AJ131</f>
        <v>102.09850895052715</v>
      </c>
      <c r="L129" s="68">
        <f>'Monthly Data'!AK131</f>
        <v>90.255600681382603</v>
      </c>
      <c r="M129" s="80"/>
      <c r="N129" s="80"/>
      <c r="O129" s="80"/>
      <c r="P129" s="80"/>
      <c r="Q129" s="69">
        <f>'Monthly Data'!D131</f>
        <v>53448</v>
      </c>
      <c r="R129" s="69">
        <f>'Monthly Data'!U131</f>
        <v>55.8</v>
      </c>
      <c r="S129" s="69">
        <f>'Monthly Data'!T131</f>
        <v>108.4</v>
      </c>
      <c r="T129" s="69">
        <f>'Monthly Data'!S131</f>
        <v>104.61103379721671</v>
      </c>
      <c r="U129" s="69">
        <f>'Monthly Data'!V131</f>
        <v>26343</v>
      </c>
      <c r="V129" s="69">
        <f>'Monthly Data'!W131</f>
        <v>21563</v>
      </c>
      <c r="W129" s="69">
        <f>'Monthly Data'!R131</f>
        <v>107.03909017115538</v>
      </c>
      <c r="X129" s="69">
        <f>'Monthly Data'!X131</f>
        <v>141.89719404498777</v>
      </c>
      <c r="Y129" s="69">
        <f>'Monthly Data'!Y131</f>
        <v>157.10162728489217</v>
      </c>
      <c r="Z129" s="69">
        <f>'Monthly Data'!Z131</f>
        <v>18637</v>
      </c>
      <c r="AA129" s="69">
        <f>'Monthly Data'!AA131</f>
        <v>1286158.0022100001</v>
      </c>
      <c r="AB129" s="69">
        <f>'Monthly Data'!AB131</f>
        <v>136.76904984964293</v>
      </c>
      <c r="AC129" s="69">
        <f>'Monthly Data'!AC131</f>
        <v>109367</v>
      </c>
      <c r="AD129" s="69">
        <f>'Monthly Data'!P131</f>
        <v>75.935871084517828</v>
      </c>
      <c r="AE129" s="69">
        <f>'Monthly Data'!Q131</f>
        <v>100.2</v>
      </c>
      <c r="AF129" s="75">
        <f>'Monthly Data'!G131</f>
        <v>0.48</v>
      </c>
      <c r="AG129" s="75">
        <f>'Monthly Data'!I131</f>
        <v>0.18384343629868524</v>
      </c>
      <c r="AH129" s="75">
        <f>'Monthly Data'!L131</f>
        <v>517403</v>
      </c>
      <c r="AI129" s="75">
        <f>'Monthly Data'!J131</f>
        <v>0.60751714285714287</v>
      </c>
      <c r="AJ129" s="75">
        <f>'Monthly Data'!K131</f>
        <v>0.58144649999999998</v>
      </c>
      <c r="AK129" s="75">
        <f>'Monthly Data'!AP131</f>
        <v>38.322357655946753</v>
      </c>
      <c r="AL129" s="75">
        <f>'Monthly Data'!AQ131</f>
        <v>185.14655340706409</v>
      </c>
      <c r="AM129" s="77">
        <v>23.084761904761905</v>
      </c>
      <c r="AN129" s="77">
        <f>'Monthly Data'!M131</f>
        <v>22.295238095238094</v>
      </c>
      <c r="AO129" s="76">
        <f>'Monthly Data'!C131</f>
        <v>110.80910189688088</v>
      </c>
      <c r="AP129" s="76">
        <f>'Monthly Data'!N131</f>
        <v>61.891825190346069</v>
      </c>
      <c r="AQ129" s="76">
        <f>'Monthly Data'!O131</f>
        <v>56.805830959413719</v>
      </c>
    </row>
    <row r="130" spans="1:43">
      <c r="A130" s="71" t="s">
        <v>402</v>
      </c>
      <c r="B130" s="71">
        <f t="shared" si="2"/>
        <v>452</v>
      </c>
      <c r="C130" s="72">
        <f>'Monthly Data'!F132</f>
        <v>18248.45</v>
      </c>
      <c r="D130" s="72">
        <f>'Monthly Data'!E132</f>
        <v>109.4</v>
      </c>
      <c r="E130" s="72">
        <f>'Monthly Data'!AD132</f>
        <v>141.9</v>
      </c>
      <c r="F130" s="72">
        <f>'Monthly Data'!AE132</f>
        <v>109.7</v>
      </c>
      <c r="G130" s="72">
        <f>'Monthly Data'!AF132</f>
        <v>119.8</v>
      </c>
      <c r="H130" s="72">
        <f>'Monthly Data'!AG132</f>
        <v>102.3</v>
      </c>
      <c r="I130" s="68">
        <f>'Monthly Data'!AH132</f>
        <v>89.564045376841705</v>
      </c>
      <c r="J130" s="68">
        <f>'Monthly Data'!AI132</f>
        <v>79.497265727467862</v>
      </c>
      <c r="K130" s="68">
        <f>'Monthly Data'!AJ132</f>
        <v>99.858831623639404</v>
      </c>
      <c r="L130" s="68">
        <f>'Monthly Data'!AK132</f>
        <v>90.227637287153016</v>
      </c>
      <c r="M130" s="80"/>
      <c r="N130" s="80"/>
      <c r="O130" s="80"/>
      <c r="P130" s="80"/>
      <c r="Q130" s="69">
        <f>'Monthly Data'!D132</f>
        <v>53422</v>
      </c>
      <c r="R130" s="69">
        <f>'Monthly Data'!U132</f>
        <v>56</v>
      </c>
      <c r="S130" s="69">
        <f>'Monthly Data'!T132</f>
        <v>108.5</v>
      </c>
      <c r="T130" s="69">
        <f>'Monthly Data'!S132</f>
        <v>105.61401590457257</v>
      </c>
      <c r="U130" s="69">
        <f>'Monthly Data'!V132</f>
        <v>26319</v>
      </c>
      <c r="V130" s="69">
        <f>'Monthly Data'!W132</f>
        <v>21692</v>
      </c>
      <c r="W130" s="69">
        <f>'Monthly Data'!R132</f>
        <v>104.69965476937524</v>
      </c>
      <c r="X130" s="69">
        <f>'Monthly Data'!X132</f>
        <v>141.48670278584669</v>
      </c>
      <c r="Y130" s="69">
        <f>'Monthly Data'!Y132</f>
        <v>157.974205998466</v>
      </c>
      <c r="Z130" s="69">
        <f>'Monthly Data'!Z132</f>
        <v>19087</v>
      </c>
      <c r="AA130" s="69">
        <f>'Monthly Data'!AA132</f>
        <v>1222431.7159</v>
      </c>
      <c r="AB130" s="69">
        <f>'Monthly Data'!AB132</f>
        <v>134.79592713637146</v>
      </c>
      <c r="AC130" s="69">
        <f>'Monthly Data'!AC132</f>
        <v>110198</v>
      </c>
      <c r="AD130" s="69">
        <f>'Monthly Data'!P132</f>
        <v>74.519415599740114</v>
      </c>
      <c r="AE130" s="69">
        <f>'Monthly Data'!Q132</f>
        <v>100.5</v>
      </c>
      <c r="AF130" s="75">
        <f>'Monthly Data'!G132</f>
        <v>0.5</v>
      </c>
      <c r="AG130" s="75">
        <f>'Monthly Data'!I132</f>
        <v>9.453699349174384E-2</v>
      </c>
      <c r="AH130" s="75">
        <f>'Monthly Data'!L132</f>
        <v>519362</v>
      </c>
      <c r="AI130" s="75">
        <f>'Monthly Data'!J132</f>
        <v>0.58678600000000003</v>
      </c>
      <c r="AJ130" s="75">
        <f>'Monthly Data'!K132</f>
        <v>0.5754636363636364</v>
      </c>
      <c r="AK130" s="75">
        <f>'Monthly Data'!AP132</f>
        <v>39.760730329360307</v>
      </c>
      <c r="AL130" s="75">
        <f>'Monthly Data'!AQ132</f>
        <v>183.13967703169456</v>
      </c>
      <c r="AM130" s="77">
        <v>23.812380952380952</v>
      </c>
      <c r="AN130" s="77">
        <f>'Monthly Data'!M132</f>
        <v>23.578499999999998</v>
      </c>
      <c r="AO130" s="76">
        <f>'Monthly Data'!C132</f>
        <v>134.17067223696264</v>
      </c>
      <c r="AP130" s="76">
        <f>'Monthly Data'!N132</f>
        <v>67.439713758178598</v>
      </c>
      <c r="AQ130" s="76">
        <f>'Monthly Data'!O132</f>
        <v>60.432596990747946</v>
      </c>
    </row>
    <row r="131" spans="1:43">
      <c r="A131" s="71" t="s">
        <v>403</v>
      </c>
      <c r="B131" s="71">
        <f t="shared" si="2"/>
        <v>453</v>
      </c>
      <c r="C131" s="72">
        <f>'Monthly Data'!F133</f>
        <v>17274.75</v>
      </c>
      <c r="D131" s="72">
        <f>'Monthly Data'!E133</f>
        <v>108.6</v>
      </c>
      <c r="E131" s="72">
        <f>'Monthly Data'!AD133</f>
        <v>139.80000000000001</v>
      </c>
      <c r="F131" s="72">
        <f>'Monthly Data'!AE133</f>
        <v>109.2</v>
      </c>
      <c r="G131" s="72">
        <f>'Monthly Data'!AF133</f>
        <v>118.5</v>
      </c>
      <c r="H131" s="72">
        <f>'Monthly Data'!AG133</f>
        <v>102.3</v>
      </c>
      <c r="I131" s="68">
        <f>'Monthly Data'!AH133</f>
        <v>90.582887590235032</v>
      </c>
      <c r="J131" s="68">
        <f>'Monthly Data'!AI133</f>
        <v>80.295339562687005</v>
      </c>
      <c r="K131" s="68">
        <f>'Monthly Data'!AJ133</f>
        <v>101.00226097459871</v>
      </c>
      <c r="L131" s="68">
        <f>'Monthly Data'!AK133</f>
        <v>90.534002708182612</v>
      </c>
      <c r="M131" s="80"/>
      <c r="N131" s="80"/>
      <c r="O131" s="80"/>
      <c r="P131" s="80"/>
      <c r="Q131" s="69">
        <f>'Monthly Data'!D133</f>
        <v>53406</v>
      </c>
      <c r="R131" s="69">
        <f>'Monthly Data'!U133</f>
        <v>56.7</v>
      </c>
      <c r="S131" s="69">
        <f>'Monthly Data'!T133</f>
        <v>108.3</v>
      </c>
      <c r="T131" s="69">
        <f>'Monthly Data'!S133</f>
        <v>106.41640159045726</v>
      </c>
      <c r="U131" s="69">
        <f>'Monthly Data'!V133</f>
        <v>26294</v>
      </c>
      <c r="V131" s="69">
        <f>'Monthly Data'!W133</f>
        <v>21572</v>
      </c>
      <c r="W131" s="69">
        <f>'Monthly Data'!R133</f>
        <v>104.09777701379129</v>
      </c>
      <c r="X131" s="69">
        <f>'Monthly Data'!X133</f>
        <v>144.27315255977521</v>
      </c>
      <c r="Y131" s="69">
        <f>'Monthly Data'!Y133</f>
        <v>165.90198055035967</v>
      </c>
      <c r="Z131" s="69">
        <f>'Monthly Data'!Z133</f>
        <v>18551</v>
      </c>
      <c r="AA131" s="69">
        <f>'Monthly Data'!AA133</f>
        <v>1214392.25309</v>
      </c>
      <c r="AB131" s="69">
        <f>'Monthly Data'!AB133</f>
        <v>133.36453465800449</v>
      </c>
      <c r="AC131" s="69">
        <f>'Monthly Data'!AC133</f>
        <v>111895</v>
      </c>
      <c r="AD131" s="69">
        <f>'Monthly Data'!P133</f>
        <v>75.017118967265034</v>
      </c>
      <c r="AE131" s="69">
        <f>'Monthly Data'!Q133</f>
        <v>100.5</v>
      </c>
      <c r="AF131" s="75">
        <f>'Monthly Data'!G133</f>
        <v>0.48</v>
      </c>
      <c r="AG131" s="75">
        <f>'Monthly Data'!I133</f>
        <v>0.1432139986878877</v>
      </c>
      <c r="AH131" s="75">
        <f>'Monthly Data'!L133</f>
        <v>519066</v>
      </c>
      <c r="AI131" s="75">
        <f>'Monthly Data'!J133</f>
        <v>0.53490227272727264</v>
      </c>
      <c r="AJ131" s="75">
        <f>'Monthly Data'!K133</f>
        <v>0.53213772727272723</v>
      </c>
      <c r="AK131" s="75">
        <f>'Monthly Data'!AP133</f>
        <v>40.646672244506078</v>
      </c>
      <c r="AL131" s="75">
        <f>'Monthly Data'!AQ133</f>
        <v>181.73814197910261</v>
      </c>
      <c r="AM131" s="77">
        <v>23.87086956521739</v>
      </c>
      <c r="AN131" s="77">
        <f>'Monthly Data'!M133</f>
        <v>24.349090909090911</v>
      </c>
      <c r="AO131" s="76">
        <f>'Monthly Data'!C133</f>
        <v>127.14755380950686</v>
      </c>
      <c r="AP131" s="76">
        <f>'Monthly Data'!N133</f>
        <v>79.440679144654524</v>
      </c>
      <c r="AQ131" s="76">
        <f>'Monthly Data'!O133</f>
        <v>74.558030101371287</v>
      </c>
    </row>
    <row r="132" spans="1:43">
      <c r="A132" s="71" t="s">
        <v>404</v>
      </c>
      <c r="B132" s="71">
        <f t="shared" si="2"/>
        <v>454</v>
      </c>
      <c r="C132" s="72">
        <f>'Monthly Data'!F134</f>
        <v>16103.43</v>
      </c>
      <c r="D132" s="72">
        <f>'Monthly Data'!E134</f>
        <v>107.2</v>
      </c>
      <c r="E132" s="72">
        <f>'Monthly Data'!AD134</f>
        <v>137.6</v>
      </c>
      <c r="F132" s="72">
        <f>'Monthly Data'!AE134</f>
        <v>108</v>
      </c>
      <c r="G132" s="72">
        <f>'Monthly Data'!AF134</f>
        <v>116.4</v>
      </c>
      <c r="H132" s="72">
        <f>'Monthly Data'!AG134</f>
        <v>101.4</v>
      </c>
      <c r="I132" s="68">
        <f>'Monthly Data'!AH134</f>
        <v>89.733856192298433</v>
      </c>
      <c r="J132" s="68">
        <f>'Monthly Data'!AI134</f>
        <v>80.011012660054391</v>
      </c>
      <c r="K132" s="68">
        <f>'Monthly Data'!AJ134</f>
        <v>99.636626523448626</v>
      </c>
      <c r="L132" s="68">
        <f>'Monthly Data'!AK134</f>
        <v>89.291447967668574</v>
      </c>
      <c r="M132" s="80"/>
      <c r="N132" s="80"/>
      <c r="O132" s="80"/>
      <c r="P132" s="80"/>
      <c r="Q132" s="69">
        <f>'Monthly Data'!D134</f>
        <v>53471</v>
      </c>
      <c r="R132" s="69">
        <f>'Monthly Data'!U134</f>
        <v>56.9</v>
      </c>
      <c r="S132" s="69">
        <f>'Monthly Data'!T134</f>
        <v>108.4</v>
      </c>
      <c r="T132" s="69">
        <f>'Monthly Data'!S134</f>
        <v>104.61103379721671</v>
      </c>
      <c r="U132" s="69">
        <f>'Monthly Data'!V134</f>
        <v>26190</v>
      </c>
      <c r="V132" s="69">
        <f>'Monthly Data'!W134</f>
        <v>21657</v>
      </c>
      <c r="W132" s="69">
        <f>'Monthly Data'!R134</f>
        <v>105.60808629186187</v>
      </c>
      <c r="X132" s="69">
        <f>'Monthly Data'!X134</f>
        <v>140.21664356818309</v>
      </c>
      <c r="Y132" s="69">
        <f>'Monthly Data'!Y134</f>
        <v>157.17907794814474</v>
      </c>
      <c r="Z132" s="69">
        <f>'Monthly Data'!Z134</f>
        <v>18003</v>
      </c>
      <c r="AA132" s="69">
        <f>'Monthly Data'!AA134</f>
        <v>1140321.60228</v>
      </c>
      <c r="AB132" s="69">
        <f>'Monthly Data'!AB134</f>
        <v>132.67366873846498</v>
      </c>
      <c r="AC132" s="69">
        <f>'Monthly Data'!AC134</f>
        <v>108725</v>
      </c>
      <c r="AD132" s="69">
        <f>'Monthly Data'!P134</f>
        <v>73.17363565750918</v>
      </c>
      <c r="AE132" s="69">
        <f>'Monthly Data'!Q134</f>
        <v>100.5</v>
      </c>
      <c r="AF132" s="75">
        <f>'Monthly Data'!G134</f>
        <v>0.49</v>
      </c>
      <c r="AG132" s="75">
        <f>'Monthly Data'!I134</f>
        <v>-2.1213196048410592E-2</v>
      </c>
      <c r="AH132" s="75">
        <f>'Monthly Data'!L134</f>
        <v>532435</v>
      </c>
      <c r="AI132" s="75">
        <f>'Monthly Data'!J134</f>
        <v>0.59714166666666668</v>
      </c>
      <c r="AJ132" s="75">
        <f>'Monthly Data'!K134</f>
        <v>0.49531350000000002</v>
      </c>
      <c r="AK132" s="75">
        <f>'Monthly Data'!AP134</f>
        <v>42.666014816532908</v>
      </c>
      <c r="AL132" s="75">
        <f>'Monthly Data'!AQ134</f>
        <v>180.90691131826384</v>
      </c>
      <c r="AM132" s="77">
        <v>32.206111111111113</v>
      </c>
      <c r="AN132" s="77">
        <f>'Monthly Data'!M134</f>
        <v>35.437222222222232</v>
      </c>
      <c r="AO132" s="76">
        <f>'Monthly Data'!C134</f>
        <v>212.72210146842585</v>
      </c>
      <c r="AP132" s="76">
        <f>'Monthly Data'!N134</f>
        <v>91.863402736027879</v>
      </c>
      <c r="AQ132" s="76">
        <f>'Monthly Data'!O134</f>
        <v>79.049592837330636</v>
      </c>
    </row>
    <row r="133" spans="1:43">
      <c r="A133" s="71" t="s">
        <v>405</v>
      </c>
      <c r="B133" s="71">
        <f t="shared" si="2"/>
        <v>455</v>
      </c>
      <c r="C133" s="72">
        <f>'Monthly Data'!F135</f>
        <v>15917.07</v>
      </c>
      <c r="D133" s="72">
        <f>'Monthly Data'!E135</f>
        <v>106.2</v>
      </c>
      <c r="E133" s="72">
        <f>'Monthly Data'!AD135</f>
        <v>132.5</v>
      </c>
      <c r="F133" s="72">
        <f>'Monthly Data'!AE135</f>
        <v>107.4</v>
      </c>
      <c r="G133" s="72">
        <f>'Monthly Data'!AF135</f>
        <v>116.4</v>
      </c>
      <c r="H133" s="72">
        <f>'Monthly Data'!AG135</f>
        <v>100.9</v>
      </c>
      <c r="I133" s="68">
        <f>'Monthly Data'!AH135</f>
        <v>88.974090528445899</v>
      </c>
      <c r="J133" s="68">
        <f>'Monthly Data'!AI135</f>
        <v>79.57852538084795</v>
      </c>
      <c r="K133" s="68">
        <f>'Monthly Data'!AJ135</f>
        <v>98.645077416416441</v>
      </c>
      <c r="L133" s="68">
        <f>'Monthly Data'!AK135</f>
        <v>89.965989973518333</v>
      </c>
      <c r="M133" s="80"/>
      <c r="N133" s="80"/>
      <c r="O133" s="80"/>
      <c r="P133" s="80"/>
      <c r="Q133" s="69">
        <f>'Monthly Data'!D135</f>
        <v>53685</v>
      </c>
      <c r="R133" s="69">
        <f>'Monthly Data'!U135</f>
        <v>56.8</v>
      </c>
      <c r="S133" s="69">
        <f>'Monthly Data'!T135</f>
        <v>108.2</v>
      </c>
      <c r="T133" s="69">
        <f>'Monthly Data'!S135</f>
        <v>104.61103379721671</v>
      </c>
      <c r="U133" s="69">
        <f>'Monthly Data'!V135</f>
        <v>26147</v>
      </c>
      <c r="V133" s="69">
        <f>'Monthly Data'!W135</f>
        <v>21821</v>
      </c>
      <c r="W133" s="69">
        <f>'Monthly Data'!R135</f>
        <v>108.37469379182933</v>
      </c>
      <c r="X133" s="69">
        <f>'Monthly Data'!X135</f>
        <v>139.889118561911</v>
      </c>
      <c r="Y133" s="69">
        <f>'Monthly Data'!Y135</f>
        <v>157.8626480767856</v>
      </c>
      <c r="Z133" s="69">
        <f>'Monthly Data'!Z135</f>
        <v>18132</v>
      </c>
      <c r="AA133" s="69">
        <f>'Monthly Data'!AA135</f>
        <v>1060600.2137200001</v>
      </c>
      <c r="AB133" s="69">
        <f>'Monthly Data'!AB135</f>
        <v>131.22872788720682</v>
      </c>
      <c r="AC133" s="69">
        <f>'Monthly Data'!AC135</f>
        <v>109265</v>
      </c>
      <c r="AD133" s="69">
        <f>'Monthly Data'!P135</f>
        <v>74.226004677401178</v>
      </c>
      <c r="AE133" s="69">
        <f>'Monthly Data'!Q135</f>
        <v>100.4</v>
      </c>
      <c r="AF133" s="75">
        <f>'Monthly Data'!G135</f>
        <v>0.39</v>
      </c>
      <c r="AG133" s="75">
        <f>'Monthly Data'!I135</f>
        <v>-2.4897207223833072E-3</v>
      </c>
      <c r="AH133" s="75">
        <f>'Monthly Data'!L135</f>
        <v>543632</v>
      </c>
      <c r="AI133" s="75">
        <f>'Monthly Data'!J135</f>
        <v>1.0412252380952385</v>
      </c>
      <c r="AJ133" s="75">
        <f>'Monthly Data'!K135</f>
        <v>0.73437571428571424</v>
      </c>
      <c r="AK133" s="75">
        <f>'Monthly Data'!AP135</f>
        <v>44.121100760637503</v>
      </c>
      <c r="AL133" s="75">
        <f>'Monthly Data'!AQ135</f>
        <v>177.60468454276935</v>
      </c>
      <c r="AM133" s="77">
        <v>26.276363636363637</v>
      </c>
      <c r="AN133" s="77">
        <f>'Monthly Data'!M135</f>
        <v>31.580952380952379</v>
      </c>
      <c r="AO133" s="76">
        <f>'Monthly Data'!C135</f>
        <v>237.04792476781924</v>
      </c>
      <c r="AP133" s="76">
        <f>'Monthly Data'!N135</f>
        <v>99.601120396222413</v>
      </c>
      <c r="AQ133" s="76">
        <f>'Monthly Data'!O135</f>
        <v>85.008805336931815</v>
      </c>
    </row>
    <row r="134" spans="1:43">
      <c r="A134" s="71" t="s">
        <v>406</v>
      </c>
      <c r="B134" s="71">
        <f t="shared" si="2"/>
        <v>456</v>
      </c>
      <c r="C134" s="72">
        <f>'Monthly Data'!F136</f>
        <v>15929.69</v>
      </c>
      <c r="D134" s="72">
        <f>'Monthly Data'!E136</f>
        <v>107.7</v>
      </c>
      <c r="E134" s="72">
        <f>'Monthly Data'!AD136</f>
        <v>138.30000000000001</v>
      </c>
      <c r="F134" s="72">
        <f>'Monthly Data'!AE136</f>
        <v>110.3</v>
      </c>
      <c r="G134" s="72">
        <f>'Monthly Data'!AF136</f>
        <v>120.6</v>
      </c>
      <c r="H134" s="72">
        <f>'Monthly Data'!AG136</f>
        <v>102.9</v>
      </c>
      <c r="I134" s="68">
        <f>'Monthly Data'!AH136</f>
        <v>87.991524970988081</v>
      </c>
      <c r="J134" s="68">
        <f>'Monthly Data'!AI136</f>
        <v>79.829312729260252</v>
      </c>
      <c r="K134" s="68">
        <f>'Monthly Data'!AJ136</f>
        <v>96.733170280818655</v>
      </c>
      <c r="L134" s="68">
        <f>'Monthly Data'!AK136</f>
        <v>89.957488224965289</v>
      </c>
      <c r="M134" s="80"/>
      <c r="N134" s="80"/>
      <c r="O134" s="80"/>
      <c r="P134" s="80"/>
      <c r="Q134" s="69">
        <f>'Monthly Data'!D136</f>
        <v>53669</v>
      </c>
      <c r="R134" s="69">
        <f>'Monthly Data'!U136</f>
        <v>57.1</v>
      </c>
      <c r="S134" s="69">
        <f>'Monthly Data'!T136</f>
        <v>108</v>
      </c>
      <c r="T134" s="69">
        <f>'Monthly Data'!S136</f>
        <v>105.01222664015906</v>
      </c>
      <c r="U134" s="69">
        <f>'Monthly Data'!V136</f>
        <v>26106</v>
      </c>
      <c r="V134" s="69">
        <f>'Monthly Data'!W136</f>
        <v>21818</v>
      </c>
      <c r="W134" s="69">
        <f>'Monthly Data'!R136</f>
        <v>108.91101272424079</v>
      </c>
      <c r="X134" s="69">
        <f>'Monthly Data'!X136</f>
        <v>139.83704116675685</v>
      </c>
      <c r="Y134" s="69">
        <f>'Monthly Data'!Y136</f>
        <v>157.76887098192367</v>
      </c>
      <c r="Z134" s="69">
        <f>'Monthly Data'!Z136</f>
        <v>17417</v>
      </c>
      <c r="AA134" s="69">
        <f>'Monthly Data'!AA136</f>
        <v>1166605.7485700001</v>
      </c>
      <c r="AB134" s="69">
        <f>'Monthly Data'!AB136</f>
        <v>131.48126212047407</v>
      </c>
      <c r="AC134" s="69">
        <f>'Monthly Data'!AC136</f>
        <v>108212</v>
      </c>
      <c r="AD134" s="69">
        <f>'Monthly Data'!P136</f>
        <v>77.332558549460572</v>
      </c>
      <c r="AE134" s="69">
        <f>'Monthly Data'!Q136</f>
        <v>100.4</v>
      </c>
      <c r="AF134" s="75">
        <f>'Monthly Data'!G136</f>
        <v>0.44</v>
      </c>
      <c r="AG134" s="75">
        <f>'Monthly Data'!I136</f>
        <v>0.15830270436869584</v>
      </c>
      <c r="AH134" s="75">
        <f>'Monthly Data'!L136</f>
        <v>544995</v>
      </c>
      <c r="AI134" s="75">
        <f>'Monthly Data'!J136</f>
        <v>1.0332715789473683</v>
      </c>
      <c r="AJ134" s="75">
        <f>'Monthly Data'!K136</f>
        <v>0.75148952380952383</v>
      </c>
      <c r="AK134" s="75">
        <f>'Monthly Data'!AP136</f>
        <v>40.956164672763741</v>
      </c>
      <c r="AL134" s="75">
        <f>'Monthly Data'!AQ136</f>
        <v>177.08724211320575</v>
      </c>
      <c r="AM134" s="77">
        <v>23.866499999999998</v>
      </c>
      <c r="AN134" s="77">
        <f>'Monthly Data'!M136</f>
        <v>30.477894736842106</v>
      </c>
      <c r="AO134" s="76">
        <f>'Monthly Data'!C136</f>
        <v>214.07409772914761</v>
      </c>
      <c r="AP134" s="76">
        <f>'Monthly Data'!N136</f>
        <v>95.73921984538427</v>
      </c>
      <c r="AQ134" s="76">
        <f>'Monthly Data'!O136</f>
        <v>83.758199022806565</v>
      </c>
    </row>
    <row r="135" spans="1:43">
      <c r="A135" s="71" t="s">
        <v>407</v>
      </c>
      <c r="B135" s="71">
        <f t="shared" si="2"/>
        <v>457</v>
      </c>
      <c r="C135" s="72">
        <f>'Monthly Data'!F137</f>
        <v>16797.689999999999</v>
      </c>
      <c r="D135" s="72">
        <f>'Monthly Data'!E137</f>
        <v>105</v>
      </c>
      <c r="E135" s="72">
        <f>'Monthly Data'!AD137</f>
        <v>134.5</v>
      </c>
      <c r="F135" s="72">
        <f>'Monthly Data'!AE137</f>
        <v>106.6</v>
      </c>
      <c r="G135" s="72">
        <f>'Monthly Data'!AF137</f>
        <v>117.3</v>
      </c>
      <c r="H135" s="72">
        <f>'Monthly Data'!AG137</f>
        <v>99.2</v>
      </c>
      <c r="I135" s="68">
        <f>'Monthly Data'!AH137</f>
        <v>88.809979706432657</v>
      </c>
      <c r="J135" s="68">
        <f>'Monthly Data'!AI137</f>
        <v>80.463680569791109</v>
      </c>
      <c r="K135" s="68">
        <f>'Monthly Data'!AJ137</f>
        <v>97.520243137106334</v>
      </c>
      <c r="L135" s="68">
        <f>'Monthly Data'!AK137</f>
        <v>89.616963853587208</v>
      </c>
      <c r="M135" s="80"/>
      <c r="N135" s="80"/>
      <c r="O135" s="80"/>
      <c r="P135" s="80"/>
      <c r="Q135" s="69">
        <f>'Monthly Data'!D137</f>
        <v>53680</v>
      </c>
      <c r="R135" s="69">
        <f>'Monthly Data'!U137</f>
        <v>57.4</v>
      </c>
      <c r="S135" s="69">
        <f>'Monthly Data'!T137</f>
        <v>108</v>
      </c>
      <c r="T135" s="69">
        <f>'Monthly Data'!S137</f>
        <v>104.10954274353877</v>
      </c>
      <c r="U135" s="69">
        <f>'Monthly Data'!V137</f>
        <v>26132</v>
      </c>
      <c r="V135" s="69">
        <f>'Monthly Data'!W137</f>
        <v>21773</v>
      </c>
      <c r="W135" s="69">
        <f>'Monthly Data'!R137</f>
        <v>106.11679576340268</v>
      </c>
      <c r="X135" s="69">
        <f>'Monthly Data'!X137</f>
        <v>139.37780566583635</v>
      </c>
      <c r="Y135" s="69">
        <f>'Monthly Data'!Y137</f>
        <v>157.12316868282019</v>
      </c>
      <c r="Z135" s="69">
        <f>'Monthly Data'!Z137</f>
        <v>17250</v>
      </c>
      <c r="AA135" s="69">
        <f>'Monthly Data'!AA137</f>
        <v>1023120.59358</v>
      </c>
      <c r="AB135" s="69">
        <f>'Monthly Data'!AB137</f>
        <v>130.39114189209346</v>
      </c>
      <c r="AC135" s="69">
        <f>'Monthly Data'!AC137</f>
        <v>109116</v>
      </c>
      <c r="AD135" s="69">
        <f>'Monthly Data'!P137</f>
        <v>78.484278460829941</v>
      </c>
      <c r="AE135" s="69">
        <f>'Monthly Data'!Q137</f>
        <v>100.3</v>
      </c>
      <c r="AF135" s="75">
        <f>'Monthly Data'!G137</f>
        <v>0.43</v>
      </c>
      <c r="AG135" s="75">
        <f>'Monthly Data'!I137</f>
        <v>0.37716830442853855</v>
      </c>
      <c r="AH135" s="75">
        <f>'Monthly Data'!L137</f>
        <v>549151</v>
      </c>
      <c r="AI135" s="75">
        <f>'Monthly Data'!J137</f>
        <v>1.1507147368421051</v>
      </c>
      <c r="AJ135" s="75">
        <f>'Monthly Data'!K137</f>
        <v>0.84199250000000003</v>
      </c>
      <c r="AK135" s="75">
        <f>'Monthly Data'!AP137</f>
        <v>34.77918481564619</v>
      </c>
      <c r="AL135" s="75">
        <f>'Monthly Data'!AQ137</f>
        <v>172.96614326209303</v>
      </c>
      <c r="AM135" s="77">
        <v>19.998947368421053</v>
      </c>
      <c r="AN135" s="77">
        <f>'Monthly Data'!M137</f>
        <v>26.074210526315795</v>
      </c>
      <c r="AO135" s="76">
        <f>'Monthly Data'!C137</f>
        <v>171.36035005836641</v>
      </c>
      <c r="AP135" s="76">
        <f>'Monthly Data'!N137</f>
        <v>85.712987922643407</v>
      </c>
      <c r="AQ135" s="76">
        <f>'Monthly Data'!O137</f>
        <v>77.101752736782984</v>
      </c>
    </row>
    <row r="136" spans="1:43">
      <c r="A136" s="71" t="s">
        <v>408</v>
      </c>
      <c r="B136" s="71">
        <f t="shared" si="2"/>
        <v>458</v>
      </c>
      <c r="C136" s="72">
        <f>'Monthly Data'!F138</f>
        <v>16840.310000000001</v>
      </c>
      <c r="D136" s="72">
        <f>'Monthly Data'!E138</f>
        <v>102.8</v>
      </c>
      <c r="E136" s="72">
        <f>'Monthly Data'!AD138</f>
        <v>130.6</v>
      </c>
      <c r="F136" s="72">
        <f>'Monthly Data'!AE138</f>
        <v>104.9</v>
      </c>
      <c r="G136" s="72">
        <f>'Monthly Data'!AF138</f>
        <v>112.9</v>
      </c>
      <c r="H136" s="72">
        <f>'Monthly Data'!AG138</f>
        <v>98.4</v>
      </c>
      <c r="I136" s="68">
        <f>'Monthly Data'!AH138</f>
        <v>89.215467871327888</v>
      </c>
      <c r="J136" s="68">
        <f>'Monthly Data'!AI138</f>
        <v>80.462889128048445</v>
      </c>
      <c r="K136" s="68">
        <f>'Monthly Data'!AJ138</f>
        <v>98.20317100096355</v>
      </c>
      <c r="L136" s="68">
        <f>'Monthly Data'!AK138</f>
        <v>89.741653655238906</v>
      </c>
      <c r="M136" s="80"/>
      <c r="N136" s="80"/>
      <c r="O136" s="80"/>
      <c r="P136" s="80"/>
      <c r="Q136" s="69">
        <f>'Monthly Data'!D138</f>
        <v>53541</v>
      </c>
      <c r="R136" s="69">
        <f>'Monthly Data'!U138</f>
        <v>57.5</v>
      </c>
      <c r="S136" s="69">
        <f>'Monthly Data'!T138</f>
        <v>107.9</v>
      </c>
      <c r="T136" s="69">
        <f>'Monthly Data'!S138</f>
        <v>104.71133200795229</v>
      </c>
      <c r="U136" s="69">
        <f>'Monthly Data'!V138</f>
        <v>26327</v>
      </c>
      <c r="V136" s="69">
        <f>'Monthly Data'!W138</f>
        <v>21645</v>
      </c>
      <c r="W136" s="69">
        <f>'Monthly Data'!R138</f>
        <v>105.88816463733023</v>
      </c>
      <c r="X136" s="69">
        <f>'Monthly Data'!X138</f>
        <v>138.69957573048237</v>
      </c>
      <c r="Y136" s="69">
        <f>'Monthly Data'!Y138</f>
        <v>157.33375197508144</v>
      </c>
      <c r="Z136" s="69">
        <f>'Monthly Data'!Z138</f>
        <v>17527</v>
      </c>
      <c r="AA136" s="69">
        <f>'Monthly Data'!AA138</f>
        <v>1113486.8611900001</v>
      </c>
      <c r="AB136" s="69">
        <f>'Monthly Data'!AB138</f>
        <v>129.84152294121117</v>
      </c>
      <c r="AC136" s="69">
        <f>'Monthly Data'!AC138</f>
        <v>106249</v>
      </c>
      <c r="AD136" s="69">
        <f>'Monthly Data'!P138</f>
        <v>75.769802396528746</v>
      </c>
      <c r="AE136" s="69">
        <f>'Monthly Data'!Q138</f>
        <v>100.3</v>
      </c>
      <c r="AF136" s="75">
        <f>'Monthly Data'!G138</f>
        <v>0.43</v>
      </c>
      <c r="AG136" s="75">
        <f>'Monthly Data'!I138</f>
        <v>0.3978861519099503</v>
      </c>
      <c r="AH136" s="75">
        <f>'Monthly Data'!L138</f>
        <v>551234</v>
      </c>
      <c r="AI136" s="75">
        <f>'Monthly Data'!J138</f>
        <v>0.82529227272727279</v>
      </c>
      <c r="AJ136" s="75">
        <f>'Monthly Data'!K138</f>
        <v>0.72762863636363639</v>
      </c>
      <c r="AK136" s="75">
        <f>'Monthly Data'!AP138</f>
        <v>31.649876883896795</v>
      </c>
      <c r="AL136" s="75">
        <f>'Monthly Data'!AQ138</f>
        <v>167.63202421139491</v>
      </c>
      <c r="AM136" s="77">
        <v>20.158636363636365</v>
      </c>
      <c r="AN136" s="77">
        <f>'Monthly Data'!M138</f>
        <v>30.754999999999995</v>
      </c>
      <c r="AO136" s="76">
        <f>'Monthly Data'!C138</f>
        <v>193.03061564237242</v>
      </c>
      <c r="AP136" s="76">
        <f>'Monthly Data'!N138</f>
        <v>88.313852810556853</v>
      </c>
      <c r="AQ136" s="76">
        <f>'Monthly Data'!O138</f>
        <v>77.724810482194982</v>
      </c>
    </row>
    <row r="137" spans="1:43">
      <c r="A137" s="71" t="s">
        <v>409</v>
      </c>
      <c r="B137" s="71">
        <f t="shared" si="2"/>
        <v>459</v>
      </c>
      <c r="C137" s="72">
        <f>'Monthly Data'!F139</f>
        <v>15941.29</v>
      </c>
      <c r="D137" s="72">
        <f>'Monthly Data'!E139</f>
        <v>102.2</v>
      </c>
      <c r="E137" s="72">
        <f>'Monthly Data'!AD139</f>
        <v>128.80000000000001</v>
      </c>
      <c r="F137" s="72">
        <f>'Monthly Data'!AE139</f>
        <v>105.2</v>
      </c>
      <c r="G137" s="72">
        <f>'Monthly Data'!AF139</f>
        <v>115.1</v>
      </c>
      <c r="H137" s="72">
        <f>'Monthly Data'!AG139</f>
        <v>98.2</v>
      </c>
      <c r="I137" s="68">
        <f>'Monthly Data'!AH139</f>
        <v>88.93007522240832</v>
      </c>
      <c r="J137" s="68">
        <f>'Monthly Data'!AI139</f>
        <v>79.217131419239834</v>
      </c>
      <c r="K137" s="68">
        <f>'Monthly Data'!AJ139</f>
        <v>98.153248268848373</v>
      </c>
      <c r="L137" s="68">
        <f>'Monthly Data'!AK139</f>
        <v>89.842355234777528</v>
      </c>
      <c r="M137" s="80"/>
      <c r="N137" s="80"/>
      <c r="O137" s="80"/>
      <c r="P137" s="80"/>
      <c r="Q137" s="69">
        <f>'Monthly Data'!D139</f>
        <v>53372</v>
      </c>
      <c r="R137" s="69">
        <f>'Monthly Data'!U139</f>
        <v>57.4</v>
      </c>
      <c r="S137" s="69">
        <f>'Monthly Data'!T139</f>
        <v>107.8</v>
      </c>
      <c r="T137" s="69">
        <f>'Monthly Data'!S139</f>
        <v>105.41341948310138</v>
      </c>
      <c r="U137" s="69">
        <f>'Monthly Data'!V139</f>
        <v>26444</v>
      </c>
      <c r="V137" s="69">
        <f>'Monthly Data'!W139</f>
        <v>21506</v>
      </c>
      <c r="W137" s="69">
        <f>'Monthly Data'!R139</f>
        <v>104.42552247711809</v>
      </c>
      <c r="X137" s="69">
        <f>'Monthly Data'!X139</f>
        <v>137.51302744921267</v>
      </c>
      <c r="Y137" s="69">
        <f>'Monthly Data'!Y139</f>
        <v>156.78060847546959</v>
      </c>
      <c r="Z137" s="69">
        <f>'Monthly Data'!Z139</f>
        <v>16633</v>
      </c>
      <c r="AA137" s="69">
        <f>'Monthly Data'!AA139</f>
        <v>1022911.73684</v>
      </c>
      <c r="AB137" s="69">
        <f>'Monthly Data'!AB139</f>
        <v>128.16119369281358</v>
      </c>
      <c r="AC137" s="69">
        <f>'Monthly Data'!AC139</f>
        <v>101742</v>
      </c>
      <c r="AD137" s="69">
        <f>'Monthly Data'!P139</f>
        <v>73.272211605706914</v>
      </c>
      <c r="AE137" s="69">
        <f>'Monthly Data'!Q139</f>
        <v>100.2</v>
      </c>
      <c r="AF137" s="75">
        <f>'Monthly Data'!G139</f>
        <v>0.44</v>
      </c>
      <c r="AG137" s="75">
        <f>'Monthly Data'!I139</f>
        <v>0.35770917488637716</v>
      </c>
      <c r="AH137" s="75">
        <f>'Monthly Data'!L139</f>
        <v>551968</v>
      </c>
      <c r="AI137" s="75">
        <f>'Monthly Data'!J139</f>
        <v>0.72483142857142868</v>
      </c>
      <c r="AJ137" s="75">
        <f>'Monthly Data'!K139</f>
        <v>0.65703250000000002</v>
      </c>
      <c r="AK137" s="75">
        <f>'Monthly Data'!AP139</f>
        <v>30.282237003220516</v>
      </c>
      <c r="AL137" s="75">
        <f>'Monthly Data'!AQ139</f>
        <v>171.32309020763074</v>
      </c>
      <c r="AM137" s="77">
        <v>22.028571428571428</v>
      </c>
      <c r="AN137" s="77">
        <f>'Monthly Data'!M139</f>
        <v>26.224761904761905</v>
      </c>
      <c r="AO137" s="76">
        <f>'Monthly Data'!C139</f>
        <v>184.72155064851128</v>
      </c>
      <c r="AP137" s="76">
        <f>'Monthly Data'!N139</f>
        <v>76.34108383585513</v>
      </c>
      <c r="AQ137" s="76">
        <f>'Monthly Data'!O139</f>
        <v>65.326266036115911</v>
      </c>
    </row>
    <row r="138" spans="1:43">
      <c r="A138" s="71" t="s">
        <v>410</v>
      </c>
      <c r="B138" s="71">
        <f t="shared" si="2"/>
        <v>460</v>
      </c>
      <c r="C138" s="72">
        <f>'Monthly Data'!F140</f>
        <v>15514.28</v>
      </c>
      <c r="D138" s="72">
        <f>'Monthly Data'!E140</f>
        <v>101.3</v>
      </c>
      <c r="E138" s="72">
        <f>'Monthly Data'!AD140</f>
        <v>125</v>
      </c>
      <c r="F138" s="72">
        <f>'Monthly Data'!AE140</f>
        <v>104.8</v>
      </c>
      <c r="G138" s="72">
        <f>'Monthly Data'!AF140</f>
        <v>113.9</v>
      </c>
      <c r="H138" s="72">
        <f>'Monthly Data'!AG140</f>
        <v>98.2</v>
      </c>
      <c r="I138" s="68">
        <f>'Monthly Data'!AH140</f>
        <v>89.049688895311192</v>
      </c>
      <c r="J138" s="68">
        <f>'Monthly Data'!AI140</f>
        <v>80.151450460390407</v>
      </c>
      <c r="K138" s="68">
        <f>'Monthly Data'!AJ140</f>
        <v>98.174386297913856</v>
      </c>
      <c r="L138" s="68">
        <f>'Monthly Data'!AK140</f>
        <v>89.55328806847659</v>
      </c>
      <c r="M138" s="80"/>
      <c r="N138" s="80"/>
      <c r="O138" s="80"/>
      <c r="P138" s="80"/>
      <c r="Q138" s="69">
        <f>'Monthly Data'!D140</f>
        <v>53268</v>
      </c>
      <c r="R138" s="69">
        <f>'Monthly Data'!U140</f>
        <v>57.5</v>
      </c>
      <c r="S138" s="69">
        <f>'Monthly Data'!T140</f>
        <v>107.7</v>
      </c>
      <c r="T138" s="69">
        <f>'Monthly Data'!S140</f>
        <v>104.61103379721668</v>
      </c>
      <c r="U138" s="69">
        <f>'Monthly Data'!V140</f>
        <v>26010</v>
      </c>
      <c r="V138" s="69">
        <f>'Monthly Data'!W140</f>
        <v>21657</v>
      </c>
      <c r="W138" s="69">
        <f>'Monthly Data'!R140</f>
        <v>105.03568474014449</v>
      </c>
      <c r="X138" s="69">
        <f>'Monthly Data'!X140</f>
        <v>132.40834541656619</v>
      </c>
      <c r="Y138" s="69">
        <f>'Monthly Data'!Y140</f>
        <v>142.77637506121067</v>
      </c>
      <c r="Z138" s="69">
        <f>'Monthly Data'!Z140</f>
        <v>17089</v>
      </c>
      <c r="AA138" s="69">
        <f>'Monthly Data'!AA140</f>
        <v>989071.74869000004</v>
      </c>
      <c r="AB138" s="69">
        <f>'Monthly Data'!AB140</f>
        <v>126.89666217899759</v>
      </c>
      <c r="AC138" s="69">
        <f>'Monthly Data'!AC140</f>
        <v>102588</v>
      </c>
      <c r="AD138" s="69">
        <f>'Monthly Data'!P140</f>
        <v>72.220436031202993</v>
      </c>
      <c r="AE138" s="69">
        <f>'Monthly Data'!Q140</f>
        <v>100.2</v>
      </c>
      <c r="AF138" s="75">
        <f>'Monthly Data'!G140</f>
        <v>0.43</v>
      </c>
      <c r="AG138" s="75">
        <f>'Monthly Data'!I140</f>
        <v>0.15951745012622368</v>
      </c>
      <c r="AH138" s="75">
        <f>'Monthly Data'!L140</f>
        <v>554864</v>
      </c>
      <c r="AI138" s="75">
        <f>'Monthly Data'!J140</f>
        <v>0.61473736842105275</v>
      </c>
      <c r="AJ138" s="75">
        <f>'Monthly Data'!K140</f>
        <v>0.56270631578947372</v>
      </c>
      <c r="AK138" s="75">
        <f>'Monthly Data'!AP140</f>
        <v>31.402000819037443</v>
      </c>
      <c r="AL138" s="75">
        <f>'Monthly Data'!AQ140</f>
        <v>171.74492982559775</v>
      </c>
      <c r="AM138" s="77">
        <v>20.873999999999999</v>
      </c>
      <c r="AN138" s="77">
        <f>'Monthly Data'!M140</f>
        <v>23.34947368421053</v>
      </c>
      <c r="AO138" s="76">
        <f>'Monthly Data'!C140</f>
        <v>183.69291953823711</v>
      </c>
      <c r="AP138" s="76">
        <f>'Monthly Data'!N140</f>
        <v>83.863841093539719</v>
      </c>
      <c r="AQ138" s="76">
        <f>'Monthly Data'!O140</f>
        <v>73.767841349306764</v>
      </c>
    </row>
    <row r="139" spans="1:43">
      <c r="A139" s="71" t="s">
        <v>411</v>
      </c>
      <c r="B139" s="71">
        <f t="shared" si="2"/>
        <v>461</v>
      </c>
      <c r="C139" s="72">
        <f>'Monthly Data'!F141</f>
        <v>15231.29</v>
      </c>
      <c r="D139" s="72">
        <f>'Monthly Data'!E141</f>
        <v>101.4</v>
      </c>
      <c r="E139" s="72">
        <f>'Monthly Data'!AD141</f>
        <v>125.8</v>
      </c>
      <c r="F139" s="72">
        <f>'Monthly Data'!AE141</f>
        <v>105.6</v>
      </c>
      <c r="G139" s="72">
        <f>'Monthly Data'!AF141</f>
        <v>116</v>
      </c>
      <c r="H139" s="72">
        <f>'Monthly Data'!AG141</f>
        <v>98</v>
      </c>
      <c r="I139" s="68">
        <f>'Monthly Data'!AH141</f>
        <v>87.949677852463523</v>
      </c>
      <c r="J139" s="68">
        <f>'Monthly Data'!AI141</f>
        <v>80.270882612837013</v>
      </c>
      <c r="K139" s="68">
        <f>'Monthly Data'!AJ141</f>
        <v>95.159799391603897</v>
      </c>
      <c r="L139" s="68">
        <f>'Monthly Data'!AK141</f>
        <v>89.390116672825641</v>
      </c>
      <c r="M139" s="80"/>
      <c r="N139" s="80"/>
      <c r="O139" s="80"/>
      <c r="P139" s="80"/>
      <c r="Q139" s="69">
        <f>'Monthly Data'!D141</f>
        <v>53268</v>
      </c>
      <c r="R139" s="69">
        <f>'Monthly Data'!U141</f>
        <v>57.6</v>
      </c>
      <c r="S139" s="69">
        <f>'Monthly Data'!T141</f>
        <v>107.7</v>
      </c>
      <c r="T139" s="69">
        <f>'Monthly Data'!S141</f>
        <v>104.91192842942344</v>
      </c>
      <c r="U139" s="69">
        <f>'Monthly Data'!V141</f>
        <v>25724</v>
      </c>
      <c r="V139" s="69">
        <f>'Monthly Data'!W141</f>
        <v>21757</v>
      </c>
      <c r="W139" s="69">
        <f>'Monthly Data'!R141</f>
        <v>105.78082825154208</v>
      </c>
      <c r="X139" s="69">
        <f>'Monthly Data'!X141</f>
        <v>131.77389601587993</v>
      </c>
      <c r="Y139" s="69">
        <f>'Monthly Data'!Y141</f>
        <v>147.40765385209309</v>
      </c>
      <c r="Z139" s="69">
        <f>'Monthly Data'!Z141</f>
        <v>16101</v>
      </c>
      <c r="AA139" s="69">
        <f>'Monthly Data'!AA141</f>
        <v>952207.91203000001</v>
      </c>
      <c r="AB139" s="69">
        <f>'Monthly Data'!AB141</f>
        <v>126.42868704187062</v>
      </c>
      <c r="AC139" s="69">
        <f>'Monthly Data'!AC141</f>
        <v>98533</v>
      </c>
      <c r="AD139" s="69">
        <f>'Monthly Data'!P141</f>
        <v>70.729606890200671</v>
      </c>
      <c r="AE139" s="69">
        <f>'Monthly Data'!Q141</f>
        <v>100.2</v>
      </c>
      <c r="AF139" s="75">
        <f>'Monthly Data'!G141</f>
        <v>0.44</v>
      </c>
      <c r="AG139" s="75">
        <f>'Monthly Data'!I141</f>
        <v>0.16105163443595438</v>
      </c>
      <c r="AH139" s="75">
        <f>'Monthly Data'!L141</f>
        <v>560088</v>
      </c>
      <c r="AI139" s="75">
        <f>'Monthly Data'!J141</f>
        <v>0.64003181818181831</v>
      </c>
      <c r="AJ139" s="75">
        <f>'Monthly Data'!K141</f>
        <v>0.56782818181818184</v>
      </c>
      <c r="AK139" s="75">
        <f>'Monthly Data'!AP141</f>
        <v>33.843432707533196</v>
      </c>
      <c r="AL139" s="75">
        <f>'Monthly Data'!AQ141</f>
        <v>172.43403100349346</v>
      </c>
      <c r="AM139" s="77">
        <v>21.662727272727274</v>
      </c>
      <c r="AN139" s="77">
        <f>'Monthly Data'!M141</f>
        <v>24.084090909090911</v>
      </c>
      <c r="AO139" s="76">
        <f>'Monthly Data'!C141</f>
        <v>184.33544933324353</v>
      </c>
      <c r="AP139" s="76">
        <f>'Monthly Data'!N141</f>
        <v>85.388076263547163</v>
      </c>
      <c r="AQ139" s="76">
        <f>'Monthly Data'!O141</f>
        <v>75.389561080403269</v>
      </c>
    </row>
    <row r="140" spans="1:43">
      <c r="A140" s="71" t="s">
        <v>412</v>
      </c>
      <c r="B140" s="71">
        <f t="shared" si="2"/>
        <v>462</v>
      </c>
      <c r="C140" s="72">
        <f>'Monthly Data'!F142</f>
        <v>16370.17</v>
      </c>
      <c r="D140" s="72">
        <f>'Monthly Data'!E142</f>
        <v>101.2</v>
      </c>
      <c r="E140" s="72">
        <f>'Monthly Data'!AD142</f>
        <v>124</v>
      </c>
      <c r="F140" s="72">
        <f>'Monthly Data'!AE142</f>
        <v>107.1</v>
      </c>
      <c r="G140" s="72">
        <f>'Monthly Data'!AF142</f>
        <v>117.8</v>
      </c>
      <c r="H140" s="72">
        <f>'Monthly Data'!AG142</f>
        <v>99.6</v>
      </c>
      <c r="I140" s="68">
        <f>'Monthly Data'!AH142</f>
        <v>89.360917927995757</v>
      </c>
      <c r="J140" s="68">
        <f>'Monthly Data'!AI142</f>
        <v>81.001716979490425</v>
      </c>
      <c r="K140" s="68">
        <f>'Monthly Data'!AJ142</f>
        <v>97.838889305699368</v>
      </c>
      <c r="L140" s="68">
        <f>'Monthly Data'!AK142</f>
        <v>90.176759592505732</v>
      </c>
      <c r="M140" s="80"/>
      <c r="N140" s="80"/>
      <c r="O140" s="80"/>
      <c r="P140" s="80"/>
      <c r="Q140" s="69">
        <f>'Monthly Data'!D142</f>
        <v>53209</v>
      </c>
      <c r="R140" s="69">
        <f>'Monthly Data'!U142</f>
        <v>58.1</v>
      </c>
      <c r="S140" s="69">
        <f>'Monthly Data'!T142</f>
        <v>107.4</v>
      </c>
      <c r="T140" s="69">
        <f>'Monthly Data'!S142</f>
        <v>104.91192842942344</v>
      </c>
      <c r="U140" s="69">
        <f>'Monthly Data'!V142</f>
        <v>25837</v>
      </c>
      <c r="V140" s="69">
        <f>'Monthly Data'!W142</f>
        <v>21678</v>
      </c>
      <c r="W140" s="69">
        <f>'Monthly Data'!R142</f>
        <v>105.30519503098658</v>
      </c>
      <c r="X140" s="69">
        <f>'Monthly Data'!X142</f>
        <v>132.85288017513869</v>
      </c>
      <c r="Y140" s="69">
        <f>'Monthly Data'!Y142</f>
        <v>149.01438095613759</v>
      </c>
      <c r="Z140" s="69">
        <f>'Monthly Data'!Z142</f>
        <v>16286</v>
      </c>
      <c r="AA140" s="69">
        <f>'Monthly Data'!AA142</f>
        <v>933959.28431999998</v>
      </c>
      <c r="AB140" s="69">
        <f>'Monthly Data'!AB142</f>
        <v>128.21183187903327</v>
      </c>
      <c r="AC140" s="69">
        <f>'Monthly Data'!AC142</f>
        <v>98179</v>
      </c>
      <c r="AD140" s="69">
        <f>'Monthly Data'!P142</f>
        <v>70.415695555082806</v>
      </c>
      <c r="AE140" s="69">
        <f>'Monthly Data'!Q142</f>
        <v>100.1</v>
      </c>
      <c r="AF140" s="75">
        <f>'Monthly Data'!G142</f>
        <v>0.41</v>
      </c>
      <c r="AG140" s="75">
        <f>'Monthly Data'!I142</f>
        <v>0.26617694716031881</v>
      </c>
      <c r="AH140" s="75">
        <f>'Monthly Data'!L142</f>
        <v>556853</v>
      </c>
      <c r="AI140" s="75">
        <f>'Monthly Data'!J142</f>
        <v>0.77418772727272733</v>
      </c>
      <c r="AJ140" s="75">
        <f>'Monthly Data'!K142</f>
        <v>0.64113608695652169</v>
      </c>
      <c r="AK140" s="75">
        <f>'Monthly Data'!AP142</f>
        <v>32.903337354546174</v>
      </c>
      <c r="AL140" s="75">
        <f>'Monthly Data'!AQ142</f>
        <v>174.32210063150814</v>
      </c>
      <c r="AM140" s="77">
        <v>19.93</v>
      </c>
      <c r="AN140" s="77">
        <f>'Monthly Data'!M142</f>
        <v>24.222272727272731</v>
      </c>
      <c r="AO140" s="76">
        <f>'Monthly Data'!C142</f>
        <v>216.96256676953999</v>
      </c>
      <c r="AP140" s="76">
        <f>'Monthly Data'!N142</f>
        <v>102.40156768140865</v>
      </c>
      <c r="AQ140" s="76">
        <f>'Monthly Data'!O142</f>
        <v>90.838308433644812</v>
      </c>
    </row>
    <row r="141" spans="1:43">
      <c r="A141" s="71" t="s">
        <v>413</v>
      </c>
      <c r="B141" s="71">
        <f t="shared" si="2"/>
        <v>463</v>
      </c>
      <c r="C141" s="72">
        <f>'Monthly Data'!F143</f>
        <v>15243.98</v>
      </c>
      <c r="D141" s="72">
        <f>'Monthly Data'!E143</f>
        <v>99</v>
      </c>
      <c r="E141" s="72">
        <f>'Monthly Data'!AD143</f>
        <v>121.5</v>
      </c>
      <c r="F141" s="72">
        <f>'Monthly Data'!AE143</f>
        <v>106.3</v>
      </c>
      <c r="G141" s="72">
        <f>'Monthly Data'!AF143</f>
        <v>113.9</v>
      </c>
      <c r="H141" s="72">
        <f>'Monthly Data'!AG143</f>
        <v>99.7</v>
      </c>
      <c r="I141" s="68">
        <f>'Monthly Data'!AH143</f>
        <v>88.6945317943009</v>
      </c>
      <c r="J141" s="68">
        <f>'Monthly Data'!AI143</f>
        <v>80.861116995214019</v>
      </c>
      <c r="K141" s="68">
        <f>'Monthly Data'!AJ143</f>
        <v>96.700840752995774</v>
      </c>
      <c r="L141" s="68">
        <f>'Monthly Data'!AK143</f>
        <v>89.793061386186537</v>
      </c>
      <c r="M141" s="80"/>
      <c r="N141" s="80"/>
      <c r="O141" s="80"/>
      <c r="P141" s="80"/>
      <c r="Q141" s="69">
        <f>'Monthly Data'!D143</f>
        <v>53290</v>
      </c>
      <c r="R141" s="69">
        <f>'Monthly Data'!U143</f>
        <v>58.1</v>
      </c>
      <c r="S141" s="69">
        <f>'Monthly Data'!T143</f>
        <v>107.3</v>
      </c>
      <c r="T141" s="69">
        <f>'Monthly Data'!S143</f>
        <v>103.50775347912523</v>
      </c>
      <c r="U141" s="69">
        <f>'Monthly Data'!V143</f>
        <v>25878</v>
      </c>
      <c r="V141" s="69">
        <f>'Monthly Data'!W143</f>
        <v>21777</v>
      </c>
      <c r="W141" s="69">
        <f>'Monthly Data'!R143</f>
        <v>105.28749705068685</v>
      </c>
      <c r="X141" s="69">
        <f>'Monthly Data'!X143</f>
        <v>131.71982424025356</v>
      </c>
      <c r="Y141" s="69">
        <f>'Monthly Data'!Y143</f>
        <v>146.26449430218918</v>
      </c>
      <c r="Z141" s="69">
        <f>'Monthly Data'!Z143</f>
        <v>15674</v>
      </c>
      <c r="AA141" s="69">
        <f>'Monthly Data'!AA143</f>
        <v>945731.53764999995</v>
      </c>
      <c r="AB141" s="69">
        <f>'Monthly Data'!AB143</f>
        <v>127.57126618977206</v>
      </c>
      <c r="AC141" s="69">
        <f>'Monthly Data'!AC143</f>
        <v>96537</v>
      </c>
      <c r="AD141" s="69">
        <f>'Monthly Data'!P143</f>
        <v>68.694583433172653</v>
      </c>
      <c r="AE141" s="69">
        <f>'Monthly Data'!Q143</f>
        <v>100.1</v>
      </c>
      <c r="AF141" s="75">
        <f>'Monthly Data'!G143</f>
        <v>0.43</v>
      </c>
      <c r="AG141" s="75">
        <f>'Monthly Data'!I143</f>
        <v>0.21262421011496485</v>
      </c>
      <c r="AH141" s="75">
        <f>'Monthly Data'!L143</f>
        <v>563381</v>
      </c>
      <c r="AI141" s="75">
        <f>'Monthly Data'!J143</f>
        <v>0.80006761904761925</v>
      </c>
      <c r="AJ141" s="75">
        <f>'Monthly Data'!K143</f>
        <v>0.64707099999999995</v>
      </c>
      <c r="AK141" s="75">
        <f>'Monthly Data'!AP143</f>
        <v>33.495140436131408</v>
      </c>
      <c r="AL141" s="75">
        <f>'Monthly Data'!AQ143</f>
        <v>178.86985852824583</v>
      </c>
      <c r="AM141" s="77">
        <v>31.588095238095239</v>
      </c>
      <c r="AN141" s="77">
        <f>'Monthly Data'!M143</f>
        <v>28.49095238095239</v>
      </c>
      <c r="AO141" s="76">
        <f>'Monthly Data'!C143</f>
        <v>231.12348505942225</v>
      </c>
      <c r="AP141" s="76">
        <f>'Monthly Data'!N143</f>
        <v>114.34425750267128</v>
      </c>
      <c r="AQ141" s="76">
        <f>'Monthly Data'!O143</f>
        <v>102.59366597906067</v>
      </c>
    </row>
    <row r="142" spans="1:43">
      <c r="A142" s="71" t="s">
        <v>414</v>
      </c>
      <c r="B142" s="71">
        <f t="shared" si="2"/>
        <v>464</v>
      </c>
      <c r="C142" s="72">
        <f>'Monthly Data'!F144</f>
        <v>14140.69</v>
      </c>
      <c r="D142" s="72">
        <f>'Monthly Data'!E144</f>
        <v>100.6</v>
      </c>
      <c r="E142" s="72">
        <f>'Monthly Data'!AD144</f>
        <v>124.5</v>
      </c>
      <c r="F142" s="72">
        <f>'Monthly Data'!AE144</f>
        <v>106.8</v>
      </c>
      <c r="G142" s="72">
        <f>'Monthly Data'!AF144</f>
        <v>117</v>
      </c>
      <c r="H142" s="72">
        <f>'Monthly Data'!AG144</f>
        <v>99.4</v>
      </c>
      <c r="I142" s="68">
        <f>'Monthly Data'!AH144</f>
        <v>89.419290054859331</v>
      </c>
      <c r="J142" s="68">
        <f>'Monthly Data'!AI144</f>
        <v>81.716285804922293</v>
      </c>
      <c r="K142" s="68">
        <f>'Monthly Data'!AJ144</f>
        <v>97.296599817208119</v>
      </c>
      <c r="L142" s="68">
        <f>'Monthly Data'!AK144</f>
        <v>90.542523001244689</v>
      </c>
      <c r="M142" s="80"/>
      <c r="N142" s="80"/>
      <c r="O142" s="80"/>
      <c r="P142" s="80"/>
      <c r="Q142" s="69">
        <f>'Monthly Data'!D144</f>
        <v>53107</v>
      </c>
      <c r="R142" s="69">
        <f>'Monthly Data'!U144</f>
        <v>58.3</v>
      </c>
      <c r="S142" s="69">
        <f>'Monthly Data'!T144</f>
        <v>107</v>
      </c>
      <c r="T142" s="69">
        <f>'Monthly Data'!S144</f>
        <v>103.90894632206756</v>
      </c>
      <c r="U142" s="69">
        <f>'Monthly Data'!V144</f>
        <v>25801</v>
      </c>
      <c r="V142" s="69">
        <f>'Monthly Data'!W144</f>
        <v>21617</v>
      </c>
      <c r="W142" s="69">
        <f>'Monthly Data'!R144</f>
        <v>105.45725074782828</v>
      </c>
      <c r="X142" s="69">
        <f>'Monthly Data'!X144</f>
        <v>130.34348644803856</v>
      </c>
      <c r="Y142" s="69">
        <f>'Monthly Data'!Y144</f>
        <v>144.77193691868155</v>
      </c>
      <c r="Z142" s="69">
        <f>'Monthly Data'!Z144</f>
        <v>15702</v>
      </c>
      <c r="AA142" s="69">
        <f>'Monthly Data'!AA144</f>
        <v>998430.96490999998</v>
      </c>
      <c r="AB142" s="69">
        <f>'Monthly Data'!AB144</f>
        <v>125.64598881076878</v>
      </c>
      <c r="AC142" s="69">
        <f>'Monthly Data'!AC144</f>
        <v>94397</v>
      </c>
      <c r="AD142" s="69">
        <f>'Monthly Data'!P144</f>
        <v>73.218558644972006</v>
      </c>
      <c r="AE142" s="69">
        <f>'Monthly Data'!Q144</f>
        <v>100.1</v>
      </c>
      <c r="AF142" s="75">
        <f>'Monthly Data'!G144</f>
        <v>0.32</v>
      </c>
      <c r="AG142" s="75">
        <f>'Monthly Data'!I144</f>
        <v>1.7398012904043147E-2</v>
      </c>
      <c r="AH142" s="75">
        <f>'Monthly Data'!L144</f>
        <v>565998</v>
      </c>
      <c r="AI142" s="75">
        <f>'Monthly Data'!J144</f>
        <v>0.66375050000000013</v>
      </c>
      <c r="AJ142" s="75">
        <f>'Monthly Data'!K144</f>
        <v>0.48348818181818182</v>
      </c>
      <c r="AK142" s="75">
        <f>'Monthly Data'!AP144</f>
        <v>32.550774224262184</v>
      </c>
      <c r="AL142" s="75">
        <f>'Monthly Data'!AQ144</f>
        <v>184.89949148609787</v>
      </c>
      <c r="AM142" s="77">
        <v>38.204761904761902</v>
      </c>
      <c r="AN142" s="77">
        <f>'Monthly Data'!M144</f>
        <v>36.684999999999995</v>
      </c>
      <c r="AO142" s="76">
        <f>'Monthly Data'!C144</f>
        <v>190.68440515083768</v>
      </c>
      <c r="AP142" s="76">
        <f>'Monthly Data'!N144</f>
        <v>151.18383563279224</v>
      </c>
      <c r="AQ142" s="76">
        <f>'Monthly Data'!O144</f>
        <v>147.62224154889236</v>
      </c>
    </row>
    <row r="143" spans="1:43">
      <c r="A143" s="71" t="s">
        <v>415</v>
      </c>
      <c r="B143" s="71">
        <f t="shared" si="2"/>
        <v>465</v>
      </c>
      <c r="C143" s="72">
        <f>'Monthly Data'!F145</f>
        <v>13486.91</v>
      </c>
      <c r="D143" s="72">
        <f>'Monthly Data'!E145</f>
        <v>100</v>
      </c>
      <c r="E143" s="72">
        <f>'Monthly Data'!AD145</f>
        <v>119.6</v>
      </c>
      <c r="F143" s="72">
        <f>'Monthly Data'!AE145</f>
        <v>107.8</v>
      </c>
      <c r="G143" s="72">
        <f>'Monthly Data'!AF145</f>
        <v>119.5</v>
      </c>
      <c r="H143" s="72">
        <f>'Monthly Data'!AG145</f>
        <v>99.6</v>
      </c>
      <c r="I143" s="68">
        <f>'Monthly Data'!AH145</f>
        <v>88.32048302766664</v>
      </c>
      <c r="J143" s="68">
        <f>'Monthly Data'!AI145</f>
        <v>80.559401299272253</v>
      </c>
      <c r="K143" s="68">
        <f>'Monthly Data'!AJ145</f>
        <v>96.415449733650107</v>
      </c>
      <c r="L143" s="68">
        <f>'Monthly Data'!AK145</f>
        <v>90.20668416675106</v>
      </c>
      <c r="M143" s="80"/>
      <c r="N143" s="80"/>
      <c r="O143" s="80"/>
      <c r="P143" s="80"/>
      <c r="Q143" s="69">
        <f>'Monthly Data'!D145</f>
        <v>53249</v>
      </c>
      <c r="R143" s="69">
        <f>'Monthly Data'!U145</f>
        <v>58</v>
      </c>
      <c r="S143" s="69">
        <f>'Monthly Data'!T145</f>
        <v>107</v>
      </c>
      <c r="T143" s="69">
        <f>'Monthly Data'!S145</f>
        <v>106.41640159045723</v>
      </c>
      <c r="U143" s="69">
        <f>'Monthly Data'!V145</f>
        <v>25895</v>
      </c>
      <c r="V143" s="69">
        <f>'Monthly Data'!W145</f>
        <v>21741</v>
      </c>
      <c r="W143" s="69">
        <f>'Monthly Data'!R145</f>
        <v>103.53508632723032</v>
      </c>
      <c r="X143" s="69">
        <f>'Monthly Data'!X145</f>
        <v>129.35358837737289</v>
      </c>
      <c r="Y143" s="69">
        <f>'Monthly Data'!Y145</f>
        <v>145.32934576883048</v>
      </c>
      <c r="Z143" s="69">
        <f>'Monthly Data'!Z145</f>
        <v>15853</v>
      </c>
      <c r="AA143" s="69">
        <f>'Monthly Data'!AA145</f>
        <v>895478.19958999997</v>
      </c>
      <c r="AB143" s="69">
        <f>'Monthly Data'!AB145</f>
        <v>123.94037303867385</v>
      </c>
      <c r="AC143" s="69">
        <f>'Monthly Data'!AC145</f>
        <v>97933</v>
      </c>
      <c r="AD143" s="69">
        <f>'Monthly Data'!P145</f>
        <v>80.162070199066349</v>
      </c>
      <c r="AE143" s="69">
        <f>'Monthly Data'!Q145</f>
        <v>100.1</v>
      </c>
      <c r="AF143" s="75">
        <f>'Monthly Data'!G145</f>
        <v>0.24</v>
      </c>
      <c r="AG143" s="75">
        <f>'Monthly Data'!I145</f>
        <v>3.0281254663451204E-2</v>
      </c>
      <c r="AH143" s="75">
        <f>'Monthly Data'!L145</f>
        <v>568455</v>
      </c>
      <c r="AI143" s="75">
        <f>'Monthly Data'!J145</f>
        <v>0.677889090909091</v>
      </c>
      <c r="AJ143" s="75">
        <f>'Monthly Data'!K145</f>
        <v>0.41658272727272727</v>
      </c>
      <c r="AK143" s="75">
        <f>'Monthly Data'!AP145</f>
        <v>31.689352461351778</v>
      </c>
      <c r="AL143" s="75">
        <f>'Monthly Data'!AQ145</f>
        <v>195.44392716100694</v>
      </c>
      <c r="AM143" s="77">
        <v>36.608181818181819</v>
      </c>
      <c r="AN143" s="77">
        <f>'Monthly Data'!M145</f>
        <v>36.928636363636365</v>
      </c>
      <c r="AO143" s="76">
        <f>'Monthly Data'!C145</f>
        <v>199.62256592006307</v>
      </c>
      <c r="AP143" s="76">
        <f>'Monthly Data'!N145</f>
        <v>118.07889490047509</v>
      </c>
      <c r="AQ143" s="76">
        <f>'Monthly Data'!O145</f>
        <v>110.01415801823755</v>
      </c>
    </row>
    <row r="144" spans="1:43">
      <c r="A144" s="71" t="s">
        <v>416</v>
      </c>
      <c r="B144" s="71">
        <f t="shared" si="2"/>
        <v>466</v>
      </c>
      <c r="C144" s="72">
        <f>'Monthly Data'!F146</f>
        <v>14525.88</v>
      </c>
      <c r="D144" s="72">
        <f>'Monthly Data'!E146</f>
        <v>99.6</v>
      </c>
      <c r="E144" s="72">
        <f>'Monthly Data'!AD146</f>
        <v>119</v>
      </c>
      <c r="F144" s="72">
        <f>'Monthly Data'!AE146</f>
        <v>107.2</v>
      </c>
      <c r="G144" s="72">
        <f>'Monthly Data'!AF146</f>
        <v>117.7</v>
      </c>
      <c r="H144" s="72">
        <f>'Monthly Data'!AG146</f>
        <v>99.6</v>
      </c>
      <c r="I144" s="68">
        <f>'Monthly Data'!AH146</f>
        <v>89.441737483783825</v>
      </c>
      <c r="J144" s="68">
        <f>'Monthly Data'!AI146</f>
        <v>80.869047318830482</v>
      </c>
      <c r="K144" s="68">
        <f>'Monthly Data'!AJ146</f>
        <v>98.285910978028596</v>
      </c>
      <c r="L144" s="68">
        <f>'Monthly Data'!AK146</f>
        <v>90.773722074390719</v>
      </c>
      <c r="M144" s="80"/>
      <c r="N144" s="80"/>
      <c r="O144" s="80"/>
      <c r="P144" s="80"/>
      <c r="Q144" s="69">
        <f>'Monthly Data'!D146</f>
        <v>53211</v>
      </c>
      <c r="R144" s="69">
        <f>'Monthly Data'!U146</f>
        <v>58.2</v>
      </c>
      <c r="S144" s="69">
        <f>'Monthly Data'!T146</f>
        <v>106.8</v>
      </c>
      <c r="T144" s="69">
        <f>'Monthly Data'!S146</f>
        <v>104.31013916500991</v>
      </c>
      <c r="U144" s="69">
        <f>'Monthly Data'!V146</f>
        <v>25875</v>
      </c>
      <c r="V144" s="69">
        <f>'Monthly Data'!W146</f>
        <v>21638</v>
      </c>
      <c r="W144" s="69">
        <f>'Monthly Data'!R146</f>
        <v>105.72137409897266</v>
      </c>
      <c r="X144" s="69">
        <f>'Monthly Data'!X146</f>
        <v>129.85017925290049</v>
      </c>
      <c r="Y144" s="69">
        <f>'Monthly Data'!Y146</f>
        <v>146.25280397090017</v>
      </c>
      <c r="Z144" s="69">
        <f>'Monthly Data'!Z146</f>
        <v>15185</v>
      </c>
      <c r="AA144" s="69">
        <f>'Monthly Data'!AA146</f>
        <v>928180.50555</v>
      </c>
      <c r="AB144" s="69">
        <f>'Monthly Data'!AB146</f>
        <v>122.31899531604658</v>
      </c>
      <c r="AC144" s="69">
        <f>'Monthly Data'!AC146</f>
        <v>91732</v>
      </c>
      <c r="AD144" s="69">
        <f>'Monthly Data'!P146</f>
        <v>80.101445384676595</v>
      </c>
      <c r="AE144" s="69">
        <f>'Monthly Data'!Q146</f>
        <v>100.2</v>
      </c>
      <c r="AF144" s="75">
        <f>'Monthly Data'!G146</f>
        <v>0.2</v>
      </c>
      <c r="AG144" s="75">
        <f>'Monthly Data'!I146</f>
        <v>-0.1178276766971495</v>
      </c>
      <c r="AH144" s="75">
        <f>'Monthly Data'!L146</f>
        <v>568012</v>
      </c>
      <c r="AI144" s="75">
        <f>'Monthly Data'!J146</f>
        <v>0.72511894736842109</v>
      </c>
      <c r="AJ144" s="75">
        <f>'Monthly Data'!K146</f>
        <v>0.40113142857142858</v>
      </c>
      <c r="AK144" s="75">
        <f>'Monthly Data'!AP146</f>
        <v>30.297078447300489</v>
      </c>
      <c r="AL144" s="75">
        <f>'Monthly Data'!AQ146</f>
        <v>200.64080038552945</v>
      </c>
      <c r="AM144" s="77">
        <v>26.222999999999999</v>
      </c>
      <c r="AN144" s="77">
        <f>'Monthly Data'!M146</f>
        <v>30.658421052631585</v>
      </c>
      <c r="AO144" s="76">
        <f>'Monthly Data'!C146</f>
        <v>131.32373726388727</v>
      </c>
      <c r="AP144" s="76">
        <f>'Monthly Data'!N146</f>
        <v>95.089191625578181</v>
      </c>
      <c r="AQ144" s="76">
        <f>'Monthly Data'!O146</f>
        <v>91.662034204301079</v>
      </c>
    </row>
    <row r="145" spans="1:43">
      <c r="A145" s="71" t="s">
        <v>417</v>
      </c>
      <c r="B145" s="71">
        <f t="shared" si="2"/>
        <v>467</v>
      </c>
      <c r="C145" s="72">
        <f>'Monthly Data'!F147</f>
        <v>14295.8</v>
      </c>
      <c r="D145" s="72">
        <f>'Monthly Data'!E147</f>
        <v>99.4</v>
      </c>
      <c r="E145" s="72">
        <f>'Monthly Data'!AD147</f>
        <v>117.6</v>
      </c>
      <c r="F145" s="72">
        <f>'Monthly Data'!AE147</f>
        <v>106.4</v>
      </c>
      <c r="G145" s="72">
        <f>'Monthly Data'!AF147</f>
        <v>118.1</v>
      </c>
      <c r="H145" s="72">
        <f>'Monthly Data'!AG147</f>
        <v>98.4</v>
      </c>
      <c r="I145" s="68">
        <f>'Monthly Data'!AH147</f>
        <v>89.08204930728138</v>
      </c>
      <c r="J145" s="68">
        <f>'Monthly Data'!AI147</f>
        <v>80.094121311280091</v>
      </c>
      <c r="K145" s="68">
        <f>'Monthly Data'!AJ147</f>
        <v>98.027072522959472</v>
      </c>
      <c r="L145" s="68">
        <f>'Monthly Data'!AK147</f>
        <v>88.992240962688626</v>
      </c>
      <c r="M145" s="80"/>
      <c r="N145" s="80"/>
      <c r="O145" s="80"/>
      <c r="P145" s="80"/>
      <c r="Q145" s="69">
        <f>'Monthly Data'!D147</f>
        <v>53205</v>
      </c>
      <c r="R145" s="69">
        <f>'Monthly Data'!U147</f>
        <v>58.5</v>
      </c>
      <c r="S145" s="69">
        <f>'Monthly Data'!T147</f>
        <v>106.8</v>
      </c>
      <c r="T145" s="69">
        <f>'Monthly Data'!S147</f>
        <v>103.90894632206756</v>
      </c>
      <c r="U145" s="69">
        <f>'Monthly Data'!V147</f>
        <v>26031</v>
      </c>
      <c r="V145" s="69">
        <f>'Monthly Data'!W147</f>
        <v>21578</v>
      </c>
      <c r="W145" s="69">
        <f>'Monthly Data'!R147</f>
        <v>106.03351987759784</v>
      </c>
      <c r="X145" s="69">
        <f>'Monthly Data'!X147</f>
        <v>129.37543617306883</v>
      </c>
      <c r="Y145" s="69">
        <f>'Monthly Data'!Y147</f>
        <v>145.54420205988512</v>
      </c>
      <c r="Z145" s="69">
        <f>'Monthly Data'!Z147</f>
        <v>15765</v>
      </c>
      <c r="AA145" s="69">
        <f>'Monthly Data'!AA147</f>
        <v>911790.29136000003</v>
      </c>
      <c r="AB145" s="69">
        <f>'Monthly Data'!AB147</f>
        <v>121.03188213668783</v>
      </c>
      <c r="AC145" s="69">
        <f>'Monthly Data'!AC147</f>
        <v>98319</v>
      </c>
      <c r="AD145" s="69">
        <f>'Monthly Data'!P147</f>
        <v>81.956222043008637</v>
      </c>
      <c r="AE145" s="69">
        <f>'Monthly Data'!Q147</f>
        <v>100.1</v>
      </c>
      <c r="AF145" s="75">
        <f>'Monthly Data'!G147</f>
        <v>0.25</v>
      </c>
      <c r="AG145" s="75">
        <f>'Monthly Data'!I147</f>
        <v>-7.5605909160080281E-2</v>
      </c>
      <c r="AH145" s="75">
        <f>'Monthly Data'!L147</f>
        <v>567618</v>
      </c>
      <c r="AI145" s="75">
        <f>'Monthly Data'!J147</f>
        <v>0.69344428571428574</v>
      </c>
      <c r="AJ145" s="75">
        <f>'Monthly Data'!K147</f>
        <v>0.49341142857142856</v>
      </c>
      <c r="AK145" s="75">
        <f>'Monthly Data'!AP147</f>
        <v>27.902872851571381</v>
      </c>
      <c r="AL145" s="75">
        <f>'Monthly Data'!AQ147</f>
        <v>195.43579045942684</v>
      </c>
      <c r="AM145" s="77">
        <v>25.47909090909091</v>
      </c>
      <c r="AN145" s="77">
        <f>'Monthly Data'!M147</f>
        <v>26.555238095238092</v>
      </c>
      <c r="AO145" s="76">
        <f>'Monthly Data'!C147</f>
        <v>125.96384646233555</v>
      </c>
      <c r="AP145" s="76">
        <f>'Monthly Data'!N147</f>
        <v>94.562620483046459</v>
      </c>
      <c r="AQ145" s="76">
        <f>'Monthly Data'!O147</f>
        <v>91.637243923162941</v>
      </c>
    </row>
    <row r="146" spans="1:43">
      <c r="A146" s="71" t="s">
        <v>418</v>
      </c>
      <c r="B146" s="71">
        <f t="shared" si="2"/>
        <v>468</v>
      </c>
      <c r="C146" s="72">
        <f>'Monthly Data'!F148</f>
        <v>13831.75</v>
      </c>
      <c r="D146" s="72">
        <f>'Monthly Data'!E148</f>
        <v>100.6</v>
      </c>
      <c r="E146" s="72">
        <f>'Monthly Data'!AD148</f>
        <v>118</v>
      </c>
      <c r="F146" s="72">
        <f>'Monthly Data'!AE148</f>
        <v>108.6</v>
      </c>
      <c r="G146" s="72">
        <f>'Monthly Data'!AF148</f>
        <v>118.6</v>
      </c>
      <c r="H146" s="72">
        <f>'Monthly Data'!AG148</f>
        <v>101.1</v>
      </c>
      <c r="I146" s="68">
        <f>'Monthly Data'!AH148</f>
        <v>89.768717222918369</v>
      </c>
      <c r="J146" s="68">
        <f>'Monthly Data'!AI148</f>
        <v>83.060199428658464</v>
      </c>
      <c r="K146" s="68">
        <f>'Monthly Data'!AJ148</f>
        <v>97.223834958875045</v>
      </c>
      <c r="L146" s="68">
        <f>'Monthly Data'!AK148</f>
        <v>90.452033792842656</v>
      </c>
      <c r="M146" s="80"/>
      <c r="N146" s="80"/>
      <c r="O146" s="80"/>
      <c r="P146" s="80"/>
      <c r="Q146" s="69">
        <f>'Monthly Data'!D148</f>
        <v>53292</v>
      </c>
      <c r="R146" s="69">
        <f>'Monthly Data'!U148</f>
        <v>58.7</v>
      </c>
      <c r="S146" s="69">
        <f>'Monthly Data'!T148</f>
        <v>106.9</v>
      </c>
      <c r="T146" s="69">
        <f>'Monthly Data'!S148</f>
        <v>104.20984095427434</v>
      </c>
      <c r="U146" s="69">
        <f>'Monthly Data'!V148</f>
        <v>26118</v>
      </c>
      <c r="V146" s="69">
        <f>'Monthly Data'!W148</f>
        <v>21586</v>
      </c>
      <c r="W146" s="69">
        <f>'Monthly Data'!R148</f>
        <v>104.38661406816978</v>
      </c>
      <c r="X146" s="69">
        <f>'Monthly Data'!X148</f>
        <v>129.70659710644378</v>
      </c>
      <c r="Y146" s="69">
        <f>'Monthly Data'!Y148</f>
        <v>145.96115308689679</v>
      </c>
      <c r="Z146" s="69">
        <f>'Monthly Data'!Z148</f>
        <v>15118</v>
      </c>
      <c r="AA146" s="69">
        <f>'Monthly Data'!AA148</f>
        <v>900992.20230999996</v>
      </c>
      <c r="AB146" s="69">
        <f>'Monthly Data'!AB148</f>
        <v>121.4104721492253</v>
      </c>
      <c r="AC146" s="69">
        <f>'Monthly Data'!AC148</f>
        <v>95411</v>
      </c>
      <c r="AD146" s="69">
        <f>'Monthly Data'!P148</f>
        <v>85.144910300637832</v>
      </c>
      <c r="AE146" s="69">
        <f>'Monthly Data'!Q148</f>
        <v>100.3</v>
      </c>
      <c r="AF146" s="75">
        <f>'Monthly Data'!G148</f>
        <v>0.23</v>
      </c>
      <c r="AG146" s="75">
        <f>'Monthly Data'!I148</f>
        <v>-1.9727963931684345E-2</v>
      </c>
      <c r="AH146" s="75">
        <f>'Monthly Data'!L148</f>
        <v>566317</v>
      </c>
      <c r="AI146" s="75">
        <f>'Monthly Data'!J148</f>
        <v>0.7468821052631579</v>
      </c>
      <c r="AJ146" s="75">
        <f>'Monthly Data'!K148</f>
        <v>0.51095400000000002</v>
      </c>
      <c r="AK146" s="75">
        <f>'Monthly Data'!AP148</f>
        <v>24.101625891784529</v>
      </c>
      <c r="AL146" s="75">
        <f>'Monthly Data'!AQ148</f>
        <v>192.46358441744118</v>
      </c>
      <c r="AM146" s="77">
        <v>28.035263157894736</v>
      </c>
      <c r="AN146" s="77">
        <f>'Monthly Data'!M148</f>
        <v>25.977894736842103</v>
      </c>
      <c r="AO146" s="76">
        <f>'Monthly Data'!C148</f>
        <v>116.49613303634337</v>
      </c>
      <c r="AP146" s="76">
        <f>'Monthly Data'!N148</f>
        <v>101.73166944229695</v>
      </c>
      <c r="AQ146" s="76">
        <f>'Monthly Data'!O148</f>
        <v>100.59892214490722</v>
      </c>
    </row>
    <row r="147" spans="1:43">
      <c r="A147" s="71" t="s">
        <v>419</v>
      </c>
      <c r="B147" s="71">
        <f t="shared" si="2"/>
        <v>469</v>
      </c>
      <c r="C147" s="72">
        <f>'Monthly Data'!F149</f>
        <v>14180.22</v>
      </c>
      <c r="D147" s="72">
        <f>'Monthly Data'!E149</f>
        <v>100.6</v>
      </c>
      <c r="E147" s="72">
        <f>'Monthly Data'!AD149</f>
        <v>117.7</v>
      </c>
      <c r="F147" s="72">
        <f>'Monthly Data'!AE149</f>
        <v>107.4</v>
      </c>
      <c r="G147" s="72">
        <f>'Monthly Data'!AF149</f>
        <v>117.7</v>
      </c>
      <c r="H147" s="72">
        <f>'Monthly Data'!AG149</f>
        <v>100.5</v>
      </c>
      <c r="I147" s="68">
        <f>'Monthly Data'!AH149</f>
        <v>88.22565463967382</v>
      </c>
      <c r="J147" s="68">
        <f>'Monthly Data'!AI149</f>
        <v>81.151337361249361</v>
      </c>
      <c r="K147" s="68">
        <f>'Monthly Data'!AJ149</f>
        <v>95.293638575140832</v>
      </c>
      <c r="L147" s="68">
        <f>'Monthly Data'!AK149</f>
        <v>89.667280834013042</v>
      </c>
      <c r="M147" s="80"/>
      <c r="N147" s="80"/>
      <c r="O147" s="80"/>
      <c r="P147" s="80"/>
      <c r="Q147" s="69">
        <f>'Monthly Data'!D149</f>
        <v>52991</v>
      </c>
      <c r="R147" s="69">
        <f>'Monthly Data'!U149</f>
        <v>58.9</v>
      </c>
      <c r="S147" s="69">
        <f>'Monthly Data'!T149</f>
        <v>106.8</v>
      </c>
      <c r="T147" s="69">
        <f>'Monthly Data'!S149</f>
        <v>102.9059642147117</v>
      </c>
      <c r="U147" s="69">
        <f>'Monthly Data'!V149</f>
        <v>25980</v>
      </c>
      <c r="V147" s="69">
        <f>'Monthly Data'!W149</f>
        <v>21387</v>
      </c>
      <c r="W147" s="69">
        <f>'Monthly Data'!R149</f>
        <v>106.48509919566284</v>
      </c>
      <c r="X147" s="69">
        <f>'Monthly Data'!X149</f>
        <v>127.63606986988239</v>
      </c>
      <c r="Y147" s="69">
        <f>'Monthly Data'!Y149</f>
        <v>143.10282285063238</v>
      </c>
      <c r="Z147" s="69">
        <f>'Monthly Data'!Z149</f>
        <v>16508</v>
      </c>
      <c r="AA147" s="69">
        <f>'Monthly Data'!AA149</f>
        <v>917599.75305000006</v>
      </c>
      <c r="AB147" s="69">
        <f>'Monthly Data'!AB149</f>
        <v>120.10167227235542</v>
      </c>
      <c r="AC147" s="69">
        <f>'Monthly Data'!AC149</f>
        <v>98996</v>
      </c>
      <c r="AD147" s="69">
        <f>'Monthly Data'!P149</f>
        <v>83.533340346262491</v>
      </c>
      <c r="AE147" s="69">
        <f>'Monthly Data'!Q149</f>
        <v>100.2</v>
      </c>
      <c r="AF147" s="75">
        <f>'Monthly Data'!G149</f>
        <v>0.18</v>
      </c>
      <c r="AG147" s="75">
        <f>'Monthly Data'!I149</f>
        <v>-0.39484861970099355</v>
      </c>
      <c r="AH147" s="75">
        <f>'Monthly Data'!L149</f>
        <v>577383</v>
      </c>
      <c r="AI147" s="75">
        <f>'Monthly Data'!J149</f>
        <v>0.60538421052631575</v>
      </c>
      <c r="AJ147" s="75">
        <f>'Monthly Data'!K149</f>
        <v>0.37719599999999998</v>
      </c>
      <c r="AK147" s="75">
        <f>'Monthly Data'!AP149</f>
        <v>24.854801700902797</v>
      </c>
      <c r="AL147" s="75">
        <f>'Monthly Data'!AQ149</f>
        <v>195.59994731174154</v>
      </c>
      <c r="AM147" s="77">
        <v>28.822631578947369</v>
      </c>
      <c r="AN147" s="77">
        <f>'Monthly Data'!M149</f>
        <v>26.530526315789476</v>
      </c>
      <c r="AO147" s="76">
        <f>'Monthly Data'!C149</f>
        <v>119.13352374678206</v>
      </c>
      <c r="AP147" s="76">
        <f>'Monthly Data'!N149</f>
        <v>81.131167906724301</v>
      </c>
      <c r="AQ147" s="76">
        <f>'Monthly Data'!O149</f>
        <v>77.622560162942762</v>
      </c>
    </row>
    <row r="148" spans="1:43">
      <c r="A148" s="71" t="s">
        <v>420</v>
      </c>
      <c r="B148" s="71">
        <f t="shared" si="2"/>
        <v>470</v>
      </c>
      <c r="C148" s="72">
        <f>'Monthly Data'!F150</f>
        <v>15418.03</v>
      </c>
      <c r="D148" s="72">
        <f>'Monthly Data'!E150</f>
        <v>102.3</v>
      </c>
      <c r="E148" s="72">
        <f>'Monthly Data'!AD150</f>
        <v>120.4</v>
      </c>
      <c r="F148" s="72">
        <f>'Monthly Data'!AE150</f>
        <v>107.2</v>
      </c>
      <c r="G148" s="72">
        <f>'Monthly Data'!AF150</f>
        <v>118.7</v>
      </c>
      <c r="H148" s="72">
        <f>'Monthly Data'!AG150</f>
        <v>98.4</v>
      </c>
      <c r="I148" s="68">
        <f>'Monthly Data'!AH150</f>
        <v>89.854215619038726</v>
      </c>
      <c r="J148" s="68">
        <f>'Monthly Data'!AI150</f>
        <v>81.753752107569071</v>
      </c>
      <c r="K148" s="68">
        <f>'Monthly Data'!AJ150</f>
        <v>97.469278915316252</v>
      </c>
      <c r="L148" s="68">
        <f>'Monthly Data'!AK150</f>
        <v>90.885926011366038</v>
      </c>
      <c r="M148" s="80"/>
      <c r="N148" s="80"/>
      <c r="O148" s="80"/>
      <c r="P148" s="80"/>
      <c r="Q148" s="69">
        <f>'Monthly Data'!D150</f>
        <v>52979</v>
      </c>
      <c r="R148" s="69">
        <f>'Monthly Data'!U150</f>
        <v>59.2</v>
      </c>
      <c r="S148" s="69">
        <f>'Monthly Data'!T150</f>
        <v>106.6</v>
      </c>
      <c r="T148" s="69">
        <f>'Monthly Data'!S150</f>
        <v>104.61103379721668</v>
      </c>
      <c r="U148" s="69">
        <f>'Monthly Data'!V150</f>
        <v>26078</v>
      </c>
      <c r="V148" s="69">
        <f>'Monthly Data'!W150</f>
        <v>21289</v>
      </c>
      <c r="W148" s="69">
        <f>'Monthly Data'!R150</f>
        <v>105.70348655048147</v>
      </c>
      <c r="X148" s="69">
        <f>'Monthly Data'!X150</f>
        <v>129.13495643583542</v>
      </c>
      <c r="Y148" s="69">
        <f>'Monthly Data'!Y150</f>
        <v>141.55909502843662</v>
      </c>
      <c r="Z148" s="69">
        <f>'Monthly Data'!Z150</f>
        <v>17274</v>
      </c>
      <c r="AA148" s="69">
        <f>'Monthly Data'!AA150</f>
        <v>1023380.41423</v>
      </c>
      <c r="AB148" s="69">
        <f>'Monthly Data'!AB150</f>
        <v>123.58416976983933</v>
      </c>
      <c r="AC148" s="69">
        <f>'Monthly Data'!AC150</f>
        <v>105724</v>
      </c>
      <c r="AD148" s="69">
        <f>'Monthly Data'!P150</f>
        <v>82.340253883552762</v>
      </c>
      <c r="AE148" s="69">
        <f>'Monthly Data'!Q150</f>
        <v>100.2</v>
      </c>
      <c r="AF148" s="75">
        <f>'Monthly Data'!G150</f>
        <v>0.04</v>
      </c>
      <c r="AG148" s="75">
        <f>'Monthly Data'!I150</f>
        <v>-0.74556609035081589</v>
      </c>
      <c r="AH148" s="75">
        <f>'Monthly Data'!L150</f>
        <v>586441</v>
      </c>
      <c r="AI148" s="75">
        <f>'Monthly Data'!J150</f>
        <v>0.25174909090909092</v>
      </c>
      <c r="AJ148" s="75">
        <f>'Monthly Data'!K150</f>
        <v>0.20735739130434783</v>
      </c>
      <c r="AK148" s="75">
        <f>'Monthly Data'!AP150</f>
        <v>25.069994789222303</v>
      </c>
      <c r="AL148" s="75">
        <f>'Monthly Data'!AQ150</f>
        <v>192.99516611026567</v>
      </c>
      <c r="AM148" s="77">
        <v>25.309565217391306</v>
      </c>
      <c r="AN148" s="77">
        <f>'Monthly Data'!M150</f>
        <v>28.892727272727271</v>
      </c>
      <c r="AO148" s="76">
        <f>'Monthly Data'!C150</f>
        <v>108.08597379356267</v>
      </c>
      <c r="AP148" s="76">
        <f>'Monthly Data'!N150</f>
        <v>64.581783072312305</v>
      </c>
      <c r="AQ148" s="76">
        <f>'Monthly Data'!O150</f>
        <v>60.472361792816073</v>
      </c>
    </row>
    <row r="149" spans="1:43">
      <c r="A149" s="71" t="s">
        <v>421</v>
      </c>
      <c r="B149" s="71">
        <f t="shared" si="2"/>
        <v>471</v>
      </c>
      <c r="C149" s="72">
        <f>'Monthly Data'!F151</f>
        <v>16677.62</v>
      </c>
      <c r="D149" s="72">
        <f>'Monthly Data'!E151</f>
        <v>100.1</v>
      </c>
      <c r="E149" s="72">
        <f>'Monthly Data'!AD151</f>
        <v>116.6</v>
      </c>
      <c r="F149" s="72">
        <f>'Monthly Data'!AE151</f>
        <v>107</v>
      </c>
      <c r="G149" s="72">
        <f>'Monthly Data'!AF151</f>
        <v>115.6</v>
      </c>
      <c r="H149" s="72">
        <f>'Monthly Data'!AG151</f>
        <v>100.7</v>
      </c>
      <c r="I149" s="68">
        <f>'Monthly Data'!AH151</f>
        <v>89.546671391718903</v>
      </c>
      <c r="J149" s="68">
        <f>'Monthly Data'!AI151</f>
        <v>81.976813644606082</v>
      </c>
      <c r="K149" s="68">
        <f>'Monthly Data'!AJ151</f>
        <v>96.507456954526148</v>
      </c>
      <c r="L149" s="68">
        <f>'Monthly Data'!AK151</f>
        <v>90.322213953951206</v>
      </c>
      <c r="M149" s="80"/>
      <c r="N149" s="80"/>
      <c r="O149" s="80"/>
      <c r="P149" s="80"/>
      <c r="Q149" s="69">
        <f>'Monthly Data'!D151</f>
        <v>53020</v>
      </c>
      <c r="R149" s="69">
        <f>'Monthly Data'!U151</f>
        <v>59.2</v>
      </c>
      <c r="S149" s="69">
        <f>'Monthly Data'!T151</f>
        <v>106.5</v>
      </c>
      <c r="T149" s="69">
        <f>'Monthly Data'!S151</f>
        <v>103.90894632206758</v>
      </c>
      <c r="U149" s="69">
        <f>'Monthly Data'!V151</f>
        <v>26122</v>
      </c>
      <c r="V149" s="69">
        <f>'Monthly Data'!W151</f>
        <v>21428</v>
      </c>
      <c r="W149" s="69">
        <f>'Monthly Data'!R151</f>
        <v>105.55329560278986</v>
      </c>
      <c r="X149" s="69">
        <f>'Monthly Data'!X151</f>
        <v>132.26221210967006</v>
      </c>
      <c r="Y149" s="69">
        <f>'Monthly Data'!Y151</f>
        <v>140.38304424994146</v>
      </c>
      <c r="Z149" s="69">
        <f>'Monthly Data'!Z151</f>
        <v>17003</v>
      </c>
      <c r="AA149" s="69">
        <f>'Monthly Data'!AA151</f>
        <v>849186.70567000005</v>
      </c>
      <c r="AB149" s="69">
        <f>'Monthly Data'!AB151</f>
        <v>131.57540174968037</v>
      </c>
      <c r="AC149" s="69">
        <f>'Monthly Data'!AC151</f>
        <v>102922</v>
      </c>
      <c r="AD149" s="69">
        <f>'Monthly Data'!P151</f>
        <v>82.225435756821568</v>
      </c>
      <c r="AE149" s="69">
        <f>'Monthly Data'!Q151</f>
        <v>100.2</v>
      </c>
      <c r="AF149" s="75">
        <f>'Monthly Data'!G151</f>
        <v>0.03</v>
      </c>
      <c r="AG149" s="75">
        <f>'Monthly Data'!I151</f>
        <v>-0.75636322157983626</v>
      </c>
      <c r="AH149" s="75">
        <f>'Monthly Data'!L151</f>
        <v>589807</v>
      </c>
      <c r="AI149" s="75">
        <f>'Monthly Data'!J151</f>
        <v>0.17263619047619047</v>
      </c>
      <c r="AJ149" s="75">
        <f>'Monthly Data'!K151</f>
        <v>0.15184449999999999</v>
      </c>
      <c r="AK149" s="75">
        <f>'Monthly Data'!AP151</f>
        <v>27.466621038974203</v>
      </c>
      <c r="AL149" s="75">
        <f>'Monthly Data'!AQ151</f>
        <v>185.74093897518725</v>
      </c>
      <c r="AM149" s="77">
        <v>23.478571428571428</v>
      </c>
      <c r="AN149" s="77">
        <f>'Monthly Data'!M151</f>
        <v>26.244761904761905</v>
      </c>
      <c r="AO149" s="76">
        <f>'Monthly Data'!C151</f>
        <v>100.14404246968455</v>
      </c>
      <c r="AP149" s="76">
        <f>'Monthly Data'!N151</f>
        <v>62.086576539112812</v>
      </c>
      <c r="AQ149" s="76">
        <f>'Monthly Data'!O151</f>
        <v>58.50999981275109</v>
      </c>
    </row>
    <row r="150" spans="1:43">
      <c r="A150" s="71" t="s">
        <v>422</v>
      </c>
      <c r="B150" s="71">
        <f t="shared" si="2"/>
        <v>472</v>
      </c>
      <c r="C150" s="72">
        <f>'Monthly Data'!F152</f>
        <v>16505.22</v>
      </c>
      <c r="D150" s="72">
        <f>'Monthly Data'!E152</f>
        <v>102</v>
      </c>
      <c r="E150" s="72">
        <f>'Monthly Data'!AD152</f>
        <v>121</v>
      </c>
      <c r="F150" s="72">
        <f>'Monthly Data'!AE152</f>
        <v>108.4</v>
      </c>
      <c r="G150" s="72">
        <f>'Monthly Data'!AF152</f>
        <v>120</v>
      </c>
      <c r="H150" s="72">
        <f>'Monthly Data'!AG152</f>
        <v>100.2</v>
      </c>
      <c r="I150" s="68">
        <f>'Monthly Data'!AH152</f>
        <v>89.611339851348248</v>
      </c>
      <c r="J150" s="68">
        <f>'Monthly Data'!AI152</f>
        <v>82.263872420176227</v>
      </c>
      <c r="K150" s="68">
        <f>'Monthly Data'!AJ152</f>
        <v>96.618280802661573</v>
      </c>
      <c r="L150" s="68">
        <f>'Monthly Data'!AK152</f>
        <v>90.099630282416413</v>
      </c>
      <c r="M150" s="80"/>
      <c r="N150" s="80"/>
      <c r="O150" s="80"/>
      <c r="P150" s="80"/>
      <c r="Q150" s="69">
        <f>'Monthly Data'!D152</f>
        <v>52932</v>
      </c>
      <c r="R150" s="69">
        <f>'Monthly Data'!U152</f>
        <v>59.5</v>
      </c>
      <c r="S150" s="69">
        <f>'Monthly Data'!T152</f>
        <v>106.3</v>
      </c>
      <c r="T150" s="69">
        <f>'Monthly Data'!S152</f>
        <v>101.80268389662028</v>
      </c>
      <c r="U150" s="69">
        <f>'Monthly Data'!V152</f>
        <v>25923</v>
      </c>
      <c r="V150" s="69">
        <f>'Monthly Data'!W152</f>
        <v>21467</v>
      </c>
      <c r="W150" s="69">
        <f>'Monthly Data'!R152</f>
        <v>107.73715689112342</v>
      </c>
      <c r="X150" s="69">
        <f>'Monthly Data'!X152</f>
        <v>131.749984548394</v>
      </c>
      <c r="Y150" s="69">
        <f>'Monthly Data'!Y152</f>
        <v>131.15448707279987</v>
      </c>
      <c r="Z150" s="69">
        <f>'Monthly Data'!Z152</f>
        <v>15936</v>
      </c>
      <c r="AA150" s="69">
        <f>'Monthly Data'!AA152</f>
        <v>893615.32148000004</v>
      </c>
      <c r="AB150" s="69">
        <f>'Monthly Data'!AB152</f>
        <v>133.78695464478281</v>
      </c>
      <c r="AC150" s="69">
        <f>'Monthly Data'!AC152</f>
        <v>101246</v>
      </c>
      <c r="AD150" s="69">
        <f>'Monthly Data'!P152</f>
        <v>80.451553687777391</v>
      </c>
      <c r="AE150" s="69">
        <f>'Monthly Data'!Q152</f>
        <v>100.2</v>
      </c>
      <c r="AF150" s="75">
        <f>'Monthly Data'!G152</f>
        <v>0.03</v>
      </c>
      <c r="AG150" s="75">
        <f>'Monthly Data'!I152</f>
        <v>-1.0134470810998175</v>
      </c>
      <c r="AH150" s="75">
        <f>'Monthly Data'!L152</f>
        <v>596002</v>
      </c>
      <c r="AI150" s="75">
        <f>'Monthly Data'!J152</f>
        <v>0.12401666666666666</v>
      </c>
      <c r="AJ150" s="75">
        <f>'Monthly Data'!K152</f>
        <v>0.10927684210526316</v>
      </c>
      <c r="AK150" s="75">
        <f>'Monthly Data'!AP152</f>
        <v>31.276999292171961</v>
      </c>
      <c r="AL150" s="75">
        <f>'Monthly Data'!AQ152</f>
        <v>185.72786852655645</v>
      </c>
      <c r="AM150" s="77">
        <v>26.204499999999999</v>
      </c>
      <c r="AN150" s="77">
        <f>'Monthly Data'!M152</f>
        <v>23.886666666666667</v>
      </c>
      <c r="AO150" s="76">
        <f>'Monthly Data'!C152</f>
        <v>131.39039687930139</v>
      </c>
      <c r="AP150" s="76">
        <f>'Monthly Data'!N152</f>
        <v>74.272633895383024</v>
      </c>
      <c r="AQ150" s="76">
        <f>'Monthly Data'!O152</f>
        <v>68.842753511396864</v>
      </c>
    </row>
    <row r="151" spans="1:43">
      <c r="A151" s="71" t="s">
        <v>423</v>
      </c>
      <c r="B151" s="71">
        <f t="shared" si="2"/>
        <v>473</v>
      </c>
      <c r="C151" s="72">
        <f>'Monthly Data'!F153</f>
        <v>17135.96</v>
      </c>
      <c r="D151" s="72">
        <f>'Monthly Data'!E153</f>
        <v>101.1</v>
      </c>
      <c r="E151" s="72">
        <f>'Monthly Data'!AD153</f>
        <v>118.7</v>
      </c>
      <c r="F151" s="72">
        <f>'Monthly Data'!AE153</f>
        <v>107.2</v>
      </c>
      <c r="G151" s="72">
        <f>'Monthly Data'!AF153</f>
        <v>115.5</v>
      </c>
      <c r="H151" s="72">
        <f>'Monthly Data'!AG153</f>
        <v>101.2</v>
      </c>
      <c r="I151" s="68">
        <f>'Monthly Data'!AH153</f>
        <v>90.164912753801019</v>
      </c>
      <c r="J151" s="68">
        <f>'Monthly Data'!AI153</f>
        <v>82.637466246294181</v>
      </c>
      <c r="K151" s="68">
        <f>'Monthly Data'!AJ153</f>
        <v>97.115813497518715</v>
      </c>
      <c r="L151" s="68">
        <f>'Monthly Data'!AK153</f>
        <v>90.920150730898328</v>
      </c>
      <c r="M151" s="80"/>
      <c r="N151" s="80"/>
      <c r="O151" s="80"/>
      <c r="P151" s="80"/>
      <c r="Q151" s="69">
        <f>'Monthly Data'!D153</f>
        <v>52559</v>
      </c>
      <c r="R151" s="69">
        <f>'Monthly Data'!U153</f>
        <v>59.5</v>
      </c>
      <c r="S151" s="69">
        <f>'Monthly Data'!T153</f>
        <v>106.2</v>
      </c>
      <c r="T151" s="69">
        <f>'Monthly Data'!S153</f>
        <v>103.30715705765408</v>
      </c>
      <c r="U151" s="69">
        <f>'Monthly Data'!V153</f>
        <v>25782</v>
      </c>
      <c r="V151" s="69">
        <f>'Monthly Data'!W153</f>
        <v>21110</v>
      </c>
      <c r="W151" s="69">
        <f>'Monthly Data'!R153</f>
        <v>103.17343464324635</v>
      </c>
      <c r="X151" s="69">
        <f>'Monthly Data'!X153</f>
        <v>132.79910744695678</v>
      </c>
      <c r="Y151" s="69">
        <f>'Monthly Data'!Y153</f>
        <v>136.92574635938664</v>
      </c>
      <c r="Z151" s="69">
        <f>'Monthly Data'!Z153</f>
        <v>16742</v>
      </c>
      <c r="AA151" s="69">
        <f>'Monthly Data'!AA153</f>
        <v>849832.90743999998</v>
      </c>
      <c r="AB151" s="69">
        <f>'Monthly Data'!AB153</f>
        <v>136.13015142671892</v>
      </c>
      <c r="AC151" s="69">
        <f>'Monthly Data'!AC153</f>
        <v>105224</v>
      </c>
      <c r="AD151" s="69">
        <f>'Monthly Data'!P153</f>
        <v>81.486116145338556</v>
      </c>
      <c r="AE151" s="69">
        <f>'Monthly Data'!Q153</f>
        <v>100.2</v>
      </c>
      <c r="AF151" s="75">
        <f>'Monthly Data'!G153</f>
        <v>0.03</v>
      </c>
      <c r="AG151" s="75">
        <f>'Monthly Data'!I153</f>
        <v>-1.3383264730289051</v>
      </c>
      <c r="AH151" s="75">
        <f>'Monthly Data'!L153</f>
        <v>596042</v>
      </c>
      <c r="AI151" s="75">
        <f>'Monthly Data'!J153</f>
        <v>0.11216636363636363</v>
      </c>
      <c r="AJ151" s="75">
        <f>'Monthly Data'!K153</f>
        <v>9.7081363636363632E-2</v>
      </c>
      <c r="AK151" s="75">
        <f>'Monthly Data'!AP153</f>
        <v>34.178988917218845</v>
      </c>
      <c r="AL151" s="75">
        <f>'Monthly Data'!AQ153</f>
        <v>184.9346203004265</v>
      </c>
      <c r="AM151" s="77">
        <v>23.626363636363635</v>
      </c>
      <c r="AN151" s="77">
        <f>'Monthly Data'!M153</f>
        <v>22.352727272727272</v>
      </c>
      <c r="AO151" s="76">
        <f>'Monthly Data'!C153</f>
        <v>100.41809904823498</v>
      </c>
      <c r="AP151" s="76">
        <f>'Monthly Data'!N153</f>
        <v>74.645804191772697</v>
      </c>
      <c r="AQ151" s="76">
        <f>'Monthly Data'!O153</f>
        <v>72.330747792133735</v>
      </c>
    </row>
    <row r="152" spans="1:43">
      <c r="A152" s="71" t="s">
        <v>424</v>
      </c>
      <c r="B152" s="71">
        <f t="shared" si="2"/>
        <v>474</v>
      </c>
      <c r="C152" s="72">
        <f>'Monthly Data'!F154</f>
        <v>17983.68</v>
      </c>
      <c r="D152" s="72">
        <f>'Monthly Data'!E154</f>
        <v>101.9</v>
      </c>
      <c r="E152" s="72">
        <f>'Monthly Data'!AD154</f>
        <v>121.1</v>
      </c>
      <c r="F152" s="72">
        <f>'Monthly Data'!AE154</f>
        <v>106.9</v>
      </c>
      <c r="G152" s="72">
        <f>'Monthly Data'!AF154</f>
        <v>116.2</v>
      </c>
      <c r="H152" s="72">
        <f>'Monthly Data'!AG154</f>
        <v>100</v>
      </c>
      <c r="I152" s="68">
        <f>'Monthly Data'!AH154</f>
        <v>89.824913567309167</v>
      </c>
      <c r="J152" s="68">
        <f>'Monthly Data'!AI154</f>
        <v>82.874180401216435</v>
      </c>
      <c r="K152" s="68">
        <f>'Monthly Data'!AJ154</f>
        <v>96.894496272277067</v>
      </c>
      <c r="L152" s="68">
        <f>'Monthly Data'!AK154</f>
        <v>90.864410677995821</v>
      </c>
      <c r="M152" s="80"/>
      <c r="N152" s="80"/>
      <c r="O152" s="80"/>
      <c r="P152" s="80"/>
      <c r="Q152" s="69">
        <f>'Monthly Data'!D154</f>
        <v>52620</v>
      </c>
      <c r="R152" s="69">
        <f>'Monthly Data'!U154</f>
        <v>59.6</v>
      </c>
      <c r="S152" s="69">
        <f>'Monthly Data'!T154</f>
        <v>105.9</v>
      </c>
      <c r="T152" s="69">
        <f>'Monthly Data'!S154</f>
        <v>103.70834990059643</v>
      </c>
      <c r="U152" s="69">
        <f>'Monthly Data'!V154</f>
        <v>25668</v>
      </c>
      <c r="V152" s="69">
        <f>'Monthly Data'!W154</f>
        <v>21331</v>
      </c>
      <c r="W152" s="69">
        <f>'Monthly Data'!R154</f>
        <v>105.37253807111162</v>
      </c>
      <c r="X152" s="69">
        <f>'Monthly Data'!X154</f>
        <v>131.86975946768865</v>
      </c>
      <c r="Y152" s="69">
        <f>'Monthly Data'!Y154</f>
        <v>133.57515381361372</v>
      </c>
      <c r="Z152" s="69">
        <f>'Monthly Data'!Z154</f>
        <v>14910</v>
      </c>
      <c r="AA152" s="69">
        <f>'Monthly Data'!AA154</f>
        <v>883370.90177</v>
      </c>
      <c r="AB152" s="69">
        <f>'Monthly Data'!AB154</f>
        <v>138.49221446474897</v>
      </c>
      <c r="AC152" s="69">
        <f>'Monthly Data'!AC154</f>
        <v>100618</v>
      </c>
      <c r="AD152" s="69">
        <f>'Monthly Data'!P154</f>
        <v>82.401853966695768</v>
      </c>
      <c r="AE152" s="69">
        <f>'Monthly Data'!Q154</f>
        <v>100.1</v>
      </c>
      <c r="AF152" s="75">
        <f>'Monthly Data'!G154</f>
        <v>0.03</v>
      </c>
      <c r="AG152" s="75">
        <f>'Monthly Data'!I154</f>
        <v>-0.81181944839829723</v>
      </c>
      <c r="AH152" s="75">
        <f>'Monthly Data'!L154</f>
        <v>600412</v>
      </c>
      <c r="AI152" s="75">
        <f>'Monthly Data'!J154</f>
        <v>0.14098714285714284</v>
      </c>
      <c r="AJ152" s="75">
        <f>'Monthly Data'!K154</f>
        <v>0.10988636363636364</v>
      </c>
      <c r="AK152" s="75">
        <f>'Monthly Data'!AP154</f>
        <v>35.24782233111015</v>
      </c>
      <c r="AL152" s="75">
        <f>'Monthly Data'!AQ154</f>
        <v>184.02253299691284</v>
      </c>
      <c r="AM152" s="77">
        <v>21.04904761904762</v>
      </c>
      <c r="AN152" s="77">
        <f>'Monthly Data'!M154</f>
        <v>21.181428571428569</v>
      </c>
      <c r="AO152" s="76">
        <f>'Monthly Data'!C154</f>
        <v>92.664807520254669</v>
      </c>
      <c r="AP152" s="76">
        <f>'Monthly Data'!N154</f>
        <v>73.773449429724451</v>
      </c>
      <c r="AQ152" s="76">
        <f>'Monthly Data'!O154</f>
        <v>72.139025719044611</v>
      </c>
    </row>
    <row r="153" spans="1:43">
      <c r="A153" s="71" t="s">
        <v>425</v>
      </c>
      <c r="B153" s="71">
        <f t="shared" si="2"/>
        <v>475</v>
      </c>
      <c r="C153" s="72">
        <f>'Monthly Data'!F155</f>
        <v>17670.310000000001</v>
      </c>
      <c r="D153" s="72">
        <f>'Monthly Data'!E155</f>
        <v>102.4</v>
      </c>
      <c r="E153" s="72">
        <f>'Monthly Data'!AD155</f>
        <v>121.9</v>
      </c>
      <c r="F153" s="72">
        <f>'Monthly Data'!AE155</f>
        <v>107.5</v>
      </c>
      <c r="G153" s="72">
        <f>'Monthly Data'!AF155</f>
        <v>117.7</v>
      </c>
      <c r="H153" s="72">
        <f>'Monthly Data'!AG155</f>
        <v>99.9</v>
      </c>
      <c r="I153" s="68">
        <f>'Monthly Data'!AH155</f>
        <v>91.097738774100321</v>
      </c>
      <c r="J153" s="68">
        <f>'Monthly Data'!AI155</f>
        <v>84.455623472585643</v>
      </c>
      <c r="K153" s="68">
        <f>'Monthly Data'!AJ155</f>
        <v>97.922054068712228</v>
      </c>
      <c r="L153" s="68">
        <f>'Monthly Data'!AK155</f>
        <v>91.120519252029936</v>
      </c>
      <c r="M153" s="80"/>
      <c r="N153" s="80"/>
      <c r="O153" s="80"/>
      <c r="P153" s="80"/>
      <c r="Q153" s="69">
        <f>'Monthly Data'!D155</f>
        <v>53090</v>
      </c>
      <c r="R153" s="69">
        <f>'Monthly Data'!U155</f>
        <v>60</v>
      </c>
      <c r="S153" s="69">
        <f>'Monthly Data'!T155</f>
        <v>106</v>
      </c>
      <c r="T153" s="69">
        <f>'Monthly Data'!S155</f>
        <v>104.31013916500994</v>
      </c>
      <c r="U153" s="69">
        <f>'Monthly Data'!V155</f>
        <v>25780</v>
      </c>
      <c r="V153" s="69">
        <f>'Monthly Data'!W155</f>
        <v>21669</v>
      </c>
      <c r="W153" s="69">
        <f>'Monthly Data'!R155</f>
        <v>104.38191777554671</v>
      </c>
      <c r="X153" s="69">
        <f>'Monthly Data'!X155</f>
        <v>129.32416553370854</v>
      </c>
      <c r="Y153" s="69">
        <f>'Monthly Data'!Y155</f>
        <v>131.42996000543812</v>
      </c>
      <c r="Z153" s="69">
        <f>'Monthly Data'!Z155</f>
        <v>16389</v>
      </c>
      <c r="AA153" s="69">
        <f>'Monthly Data'!AA155</f>
        <v>826831.97641</v>
      </c>
      <c r="AB153" s="69">
        <f>'Monthly Data'!AB155</f>
        <v>135.57005430032325</v>
      </c>
      <c r="AC153" s="69">
        <f>'Monthly Data'!AC155</f>
        <v>104127</v>
      </c>
      <c r="AD153" s="69">
        <f>'Monthly Data'!P155</f>
        <v>86.79594051366503</v>
      </c>
      <c r="AE153" s="69">
        <f>'Monthly Data'!Q155</f>
        <v>100</v>
      </c>
      <c r="AF153" s="75">
        <f>'Monthly Data'!G155</f>
        <v>0.03</v>
      </c>
      <c r="AG153" s="75">
        <f>'Monthly Data'!I155</f>
        <v>-0.58827760497548509</v>
      </c>
      <c r="AH153" s="75">
        <f>'Monthly Data'!L155</f>
        <v>604089</v>
      </c>
      <c r="AI153" s="75">
        <f>'Monthly Data'!J155</f>
        <v>0.1205845454545455</v>
      </c>
      <c r="AJ153" s="75">
        <f>'Monthly Data'!K155</f>
        <v>9.482142857142857E-2</v>
      </c>
      <c r="AK153" s="75">
        <f>'Monthly Data'!AP155</f>
        <v>37.001576018620618</v>
      </c>
      <c r="AL153" s="75">
        <f>'Monthly Data'!AQ155</f>
        <v>182.29881599229233</v>
      </c>
      <c r="AM153" s="77">
        <v>24.323636363636364</v>
      </c>
      <c r="AN153" s="77">
        <f>'Monthly Data'!M155</f>
        <v>22.870454545454539</v>
      </c>
      <c r="AO153" s="76">
        <f>'Monthly Data'!C155</f>
        <v>84.228792735378391</v>
      </c>
      <c r="AP153" s="76">
        <f>'Monthly Data'!N155</f>
        <v>65.091602257528109</v>
      </c>
      <c r="AQ153" s="76">
        <f>'Monthly Data'!O155</f>
        <v>63.404270121313459</v>
      </c>
    </row>
    <row r="154" spans="1:43">
      <c r="A154" s="71" t="s">
        <v>426</v>
      </c>
      <c r="B154" s="71">
        <f t="shared" si="2"/>
        <v>476</v>
      </c>
      <c r="C154" s="72">
        <f>'Monthly Data'!F156</f>
        <v>17530.91</v>
      </c>
      <c r="D154" s="72">
        <f>'Monthly Data'!E156</f>
        <v>103.2</v>
      </c>
      <c r="E154" s="72">
        <f>'Monthly Data'!AD156</f>
        <v>121.3</v>
      </c>
      <c r="F154" s="72">
        <f>'Monthly Data'!AE156</f>
        <v>107.8</v>
      </c>
      <c r="G154" s="72">
        <f>'Monthly Data'!AF156</f>
        <v>120</v>
      </c>
      <c r="H154" s="72">
        <f>'Monthly Data'!AG156</f>
        <v>99.4</v>
      </c>
      <c r="I154" s="68">
        <f>'Monthly Data'!AH156</f>
        <v>92.252783300000132</v>
      </c>
      <c r="J154" s="68">
        <f>'Monthly Data'!AI156</f>
        <v>87.502082802009653</v>
      </c>
      <c r="K154" s="68">
        <f>'Monthly Data'!AJ156</f>
        <v>97.010896682575222</v>
      </c>
      <c r="L154" s="68">
        <f>'Monthly Data'!AK156</f>
        <v>91.194792387984606</v>
      </c>
      <c r="M154" s="80"/>
      <c r="N154" s="80"/>
      <c r="O154" s="80"/>
      <c r="P154" s="80"/>
      <c r="Q154" s="69">
        <f>'Monthly Data'!D156</f>
        <v>53167</v>
      </c>
      <c r="R154" s="69">
        <f>'Monthly Data'!U156</f>
        <v>59.8</v>
      </c>
      <c r="S154" s="69">
        <f>'Monthly Data'!T156</f>
        <v>106</v>
      </c>
      <c r="T154" s="69">
        <f>'Monthly Data'!S156</f>
        <v>104.20984095427436</v>
      </c>
      <c r="U154" s="69">
        <f>'Monthly Data'!V156</f>
        <v>25929</v>
      </c>
      <c r="V154" s="69">
        <f>'Monthly Data'!W156</f>
        <v>21458</v>
      </c>
      <c r="W154" s="69">
        <f>'Monthly Data'!R156</f>
        <v>105.24852189075098</v>
      </c>
      <c r="X154" s="69">
        <f>'Monthly Data'!X156</f>
        <v>128.88911901760093</v>
      </c>
      <c r="Y154" s="69">
        <f>'Monthly Data'!Y156</f>
        <v>131.74172306938561</v>
      </c>
      <c r="Z154" s="69">
        <f>'Monthly Data'!Z156</f>
        <v>16379</v>
      </c>
      <c r="AA154" s="69">
        <f>'Monthly Data'!AA156</f>
        <v>904194.31513</v>
      </c>
      <c r="AB154" s="69">
        <f>'Monthly Data'!AB156</f>
        <v>133.63867846790725</v>
      </c>
      <c r="AC154" s="69">
        <f>'Monthly Data'!AC156</f>
        <v>104384</v>
      </c>
      <c r="AD154" s="69">
        <f>'Monthly Data'!P156</f>
        <v>92.378121860637464</v>
      </c>
      <c r="AE154" s="69">
        <f>'Monthly Data'!Q156</f>
        <v>100.1</v>
      </c>
      <c r="AF154" s="75">
        <f>'Monthly Data'!G156</f>
        <v>0.03</v>
      </c>
      <c r="AG154" s="75">
        <f>'Monthly Data'!I156</f>
        <v>-0.88076633769082613</v>
      </c>
      <c r="AH154" s="75">
        <f>'Monthly Data'!L156</f>
        <v>606808</v>
      </c>
      <c r="AI154" s="75">
        <f>'Monthly Data'!J156</f>
        <v>0.12575000000000003</v>
      </c>
      <c r="AJ154" s="75">
        <f>'Monthly Data'!K156</f>
        <v>9.9261363636363634E-2</v>
      </c>
      <c r="AK154" s="75">
        <f>'Monthly Data'!AP156</f>
        <v>38.370751708953236</v>
      </c>
      <c r="AL154" s="75">
        <f>'Monthly Data'!AQ156</f>
        <v>180.26657372420567</v>
      </c>
      <c r="AM154" s="77">
        <v>24.541428571428572</v>
      </c>
      <c r="AN154" s="77">
        <f>'Monthly Data'!M156</f>
        <v>21.420999999999999</v>
      </c>
      <c r="AO154" s="76">
        <f>'Monthly Data'!C156</f>
        <v>90.54745588284942</v>
      </c>
      <c r="AP154" s="76">
        <f>'Monthly Data'!N156</f>
        <v>71.165891949452003</v>
      </c>
      <c r="AQ154" s="76">
        <f>'Monthly Data'!O156</f>
        <v>69.474218550157772</v>
      </c>
    </row>
    <row r="155" spans="1:43">
      <c r="A155" s="71" t="s">
        <v>427</v>
      </c>
      <c r="B155" s="71">
        <f t="shared" si="2"/>
        <v>477</v>
      </c>
      <c r="C155" s="72">
        <f>'Monthly Data'!F157</f>
        <v>17679.64</v>
      </c>
      <c r="D155" s="72">
        <f>'Monthly Data'!E157</f>
        <v>103.3</v>
      </c>
      <c r="E155" s="72">
        <f>'Monthly Data'!AD157</f>
        <v>119.7</v>
      </c>
      <c r="F155" s="72">
        <f>'Monthly Data'!AE157</f>
        <v>107.7</v>
      </c>
      <c r="G155" s="72">
        <f>'Monthly Data'!AF157</f>
        <v>118.3</v>
      </c>
      <c r="H155" s="72">
        <f>'Monthly Data'!AG157</f>
        <v>100.1</v>
      </c>
      <c r="I155" s="68">
        <f>'Monthly Data'!AH157</f>
        <v>91.997279638166575</v>
      </c>
      <c r="J155" s="68">
        <f>'Monthly Data'!AI157</f>
        <v>85.430132453760734</v>
      </c>
      <c r="K155" s="68">
        <f>'Monthly Data'!AJ157</f>
        <v>98.632591385191532</v>
      </c>
      <c r="L155" s="68">
        <f>'Monthly Data'!AK157</f>
        <v>90.835943842858484</v>
      </c>
      <c r="M155" s="80"/>
      <c r="N155" s="80"/>
      <c r="O155" s="80"/>
      <c r="P155" s="80"/>
      <c r="Q155" s="69">
        <f>'Monthly Data'!D157</f>
        <v>53186</v>
      </c>
      <c r="R155" s="69">
        <f>'Monthly Data'!U157</f>
        <v>60.2</v>
      </c>
      <c r="S155" s="69">
        <f>'Monthly Data'!T157</f>
        <v>105.8</v>
      </c>
      <c r="T155" s="69">
        <f>'Monthly Data'!S157</f>
        <v>102.60506958250497</v>
      </c>
      <c r="U155" s="69">
        <f>'Monthly Data'!V157</f>
        <v>25693</v>
      </c>
      <c r="V155" s="69">
        <f>'Monthly Data'!W157</f>
        <v>21670</v>
      </c>
      <c r="W155" s="69">
        <f>'Monthly Data'!R157</f>
        <v>106.60284148120198</v>
      </c>
      <c r="X155" s="69">
        <f>'Monthly Data'!X157</f>
        <v>126.98625928791535</v>
      </c>
      <c r="Y155" s="69">
        <f>'Monthly Data'!Y157</f>
        <v>130.22014239574688</v>
      </c>
      <c r="Z155" s="69">
        <f>'Monthly Data'!Z157</f>
        <v>15480</v>
      </c>
      <c r="AA155" s="69">
        <f>'Monthly Data'!AA157</f>
        <v>933125.70194000006</v>
      </c>
      <c r="AB155" s="69">
        <f>'Monthly Data'!AB157</f>
        <v>131.28736842445076</v>
      </c>
      <c r="AC155" s="69">
        <f>'Monthly Data'!AC157</f>
        <v>97682</v>
      </c>
      <c r="AD155" s="69">
        <f>'Monthly Data'!P157</f>
        <v>92.657234175744023</v>
      </c>
      <c r="AE155" s="69">
        <f>'Monthly Data'!Q157</f>
        <v>100.1</v>
      </c>
      <c r="AF155" s="75">
        <f>'Monthly Data'!G157</f>
        <v>0.02</v>
      </c>
      <c r="AG155" s="75">
        <f>'Monthly Data'!I157</f>
        <v>-1.0195290503968266</v>
      </c>
      <c r="AH155" s="75">
        <f>'Monthly Data'!L157</f>
        <v>606978</v>
      </c>
      <c r="AI155" s="75">
        <f>'Monthly Data'!J157</f>
        <v>0.30378599999999994</v>
      </c>
      <c r="AJ155" s="75">
        <f>'Monthly Data'!K157</f>
        <v>0.24827428571428573</v>
      </c>
      <c r="AK155" s="75">
        <f>'Monthly Data'!AP157</f>
        <v>41.59518462567199</v>
      </c>
      <c r="AL155" s="75">
        <f>'Monthly Data'!AQ157</f>
        <v>181.03524418573966</v>
      </c>
      <c r="AM155" s="77">
        <v>24.021428571428572</v>
      </c>
      <c r="AN155" s="77">
        <f>'Monthly Data'!M157</f>
        <v>21.8735</v>
      </c>
      <c r="AO155" s="76">
        <f>'Monthly Data'!C157</f>
        <v>95.147317319354386</v>
      </c>
      <c r="AP155" s="76">
        <f>'Monthly Data'!N157</f>
        <v>69.795245692306892</v>
      </c>
      <c r="AQ155" s="76">
        <f>'Monthly Data'!O157</f>
        <v>67.506013689505721</v>
      </c>
    </row>
    <row r="156" spans="1:43">
      <c r="A156" s="71" t="s">
        <v>428</v>
      </c>
      <c r="B156" s="71">
        <f t="shared" si="2"/>
        <v>478</v>
      </c>
      <c r="C156" s="72">
        <f>'Monthly Data'!F158</f>
        <v>18443.68</v>
      </c>
      <c r="D156" s="72">
        <f>'Monthly Data'!E158</f>
        <v>104.6</v>
      </c>
      <c r="E156" s="72">
        <f>'Monthly Data'!AD158</f>
        <v>119.5</v>
      </c>
      <c r="F156" s="72">
        <f>'Monthly Data'!AE158</f>
        <v>110.3</v>
      </c>
      <c r="G156" s="72">
        <f>'Monthly Data'!AF158</f>
        <v>120.9</v>
      </c>
      <c r="H156" s="72">
        <f>'Monthly Data'!AG158</f>
        <v>102.2</v>
      </c>
      <c r="I156" s="68">
        <f>'Monthly Data'!AH158</f>
        <v>90.922851805608133</v>
      </c>
      <c r="J156" s="68">
        <f>'Monthly Data'!AI158</f>
        <v>85.635115192701662</v>
      </c>
      <c r="K156" s="68">
        <f>'Monthly Data'!AJ158</f>
        <v>96.158645999805373</v>
      </c>
      <c r="L156" s="68">
        <f>'Monthly Data'!AK158</f>
        <v>91.92782119824642</v>
      </c>
      <c r="M156" s="80"/>
      <c r="N156" s="80"/>
      <c r="O156" s="80"/>
      <c r="P156" s="80"/>
      <c r="Q156" s="69">
        <f>'Monthly Data'!D158</f>
        <v>52988</v>
      </c>
      <c r="R156" s="69">
        <f>'Monthly Data'!U158</f>
        <v>60.4</v>
      </c>
      <c r="S156" s="69">
        <f>'Monthly Data'!T158</f>
        <v>105.6</v>
      </c>
      <c r="T156" s="69">
        <f>'Monthly Data'!S158</f>
        <v>103.70834990059643</v>
      </c>
      <c r="U156" s="69">
        <f>'Monthly Data'!V158</f>
        <v>25627</v>
      </c>
      <c r="V156" s="69">
        <f>'Monthly Data'!W158</f>
        <v>21570</v>
      </c>
      <c r="W156" s="69">
        <f>'Monthly Data'!R158</f>
        <v>105.37253807111162</v>
      </c>
      <c r="X156" s="69">
        <f>'Monthly Data'!X158</f>
        <v>125.79913140819615</v>
      </c>
      <c r="Y156" s="69">
        <f>'Monthly Data'!Y158</f>
        <v>130.91183174590927</v>
      </c>
      <c r="Z156" s="69">
        <f>'Monthly Data'!Z158</f>
        <v>16296</v>
      </c>
      <c r="AA156" s="69">
        <f>'Monthly Data'!AA158</f>
        <v>933104.25517999998</v>
      </c>
      <c r="AB156" s="69">
        <f>'Monthly Data'!AB158</f>
        <v>127.76684726014382</v>
      </c>
      <c r="AC156" s="69">
        <f>'Monthly Data'!AC158</f>
        <v>99436</v>
      </c>
      <c r="AD156" s="69">
        <f>'Monthly Data'!P158</f>
        <v>94.230513064316398</v>
      </c>
      <c r="AE156" s="69">
        <f>'Monthly Data'!Q158</f>
        <v>100.1</v>
      </c>
      <c r="AF156" s="75">
        <f>'Monthly Data'!G158</f>
        <v>0.03</v>
      </c>
      <c r="AG156" s="75">
        <f>'Monthly Data'!I158</f>
        <v>-0.90168300505058074</v>
      </c>
      <c r="AH156" s="75">
        <f>'Monthly Data'!L158</f>
        <v>609096</v>
      </c>
      <c r="AI156" s="75">
        <f>'Monthly Data'!J158</f>
        <v>0.36832149999999991</v>
      </c>
      <c r="AJ156" s="75">
        <f>'Monthly Data'!K158</f>
        <v>0.3000859090909091</v>
      </c>
      <c r="AK156" s="75">
        <f>'Monthly Data'!AP158</f>
        <v>42.455033403463659</v>
      </c>
      <c r="AL156" s="75">
        <f>'Monthly Data'!AQ158</f>
        <v>177.33416676035358</v>
      </c>
      <c r="AM156" s="77">
        <v>21.818095238095239</v>
      </c>
      <c r="AN156" s="77">
        <f>'Monthly Data'!M158</f>
        <v>20.651500000000002</v>
      </c>
      <c r="AO156" s="76">
        <f>'Monthly Data'!C158</f>
        <v>85.036872744066599</v>
      </c>
      <c r="AP156" s="76">
        <f>'Monthly Data'!N158</f>
        <v>66.83627257820261</v>
      </c>
      <c r="AQ156" s="76">
        <f>'Monthly Data'!O158</f>
        <v>65.247698706914704</v>
      </c>
    </row>
    <row r="157" spans="1:43">
      <c r="A157" s="71" t="s">
        <v>429</v>
      </c>
      <c r="B157" s="71">
        <f t="shared" si="2"/>
        <v>479</v>
      </c>
      <c r="C157" s="72">
        <f>'Monthly Data'!F159</f>
        <v>18405.09</v>
      </c>
      <c r="D157" s="72">
        <f>'Monthly Data'!E159</f>
        <v>104.4</v>
      </c>
      <c r="E157" s="72">
        <f>'Monthly Data'!AD159</f>
        <v>120.6</v>
      </c>
      <c r="F157" s="72">
        <f>'Monthly Data'!AE159</f>
        <v>108.4</v>
      </c>
      <c r="G157" s="72">
        <f>'Monthly Data'!AF159</f>
        <v>119</v>
      </c>
      <c r="H157" s="72">
        <f>'Monthly Data'!AG159</f>
        <v>101.1</v>
      </c>
      <c r="I157" s="68">
        <f>'Monthly Data'!AH159</f>
        <v>91.434903336278566</v>
      </c>
      <c r="J157" s="68">
        <f>'Monthly Data'!AI159</f>
        <v>85.000302615801829</v>
      </c>
      <c r="K157" s="68">
        <f>'Monthly Data'!AJ159</f>
        <v>97.209295998109695</v>
      </c>
      <c r="L157" s="68">
        <f>'Monthly Data'!AK159</f>
        <v>90.918552468496358</v>
      </c>
      <c r="M157" s="80"/>
      <c r="N157" s="80"/>
      <c r="O157" s="80"/>
      <c r="P157" s="80"/>
      <c r="Q157" s="69">
        <f>'Monthly Data'!D159</f>
        <v>52830</v>
      </c>
      <c r="R157" s="69">
        <f>'Monthly Data'!U159</f>
        <v>60.5</v>
      </c>
      <c r="S157" s="69">
        <f>'Monthly Data'!T159</f>
        <v>105.6</v>
      </c>
      <c r="T157" s="69">
        <f>'Monthly Data'!S159</f>
        <v>103.70834990059643</v>
      </c>
      <c r="U157" s="69">
        <f>'Monthly Data'!V159</f>
        <v>25527</v>
      </c>
      <c r="V157" s="69">
        <f>'Monthly Data'!W159</f>
        <v>21484</v>
      </c>
      <c r="W157" s="69">
        <f>'Monthly Data'!R159</f>
        <v>104.89138492923441</v>
      </c>
      <c r="X157" s="69">
        <f>'Monthly Data'!X159</f>
        <v>127.08839033241647</v>
      </c>
      <c r="Y157" s="69">
        <f>'Monthly Data'!Y159</f>
        <v>132.19301910080682</v>
      </c>
      <c r="Z157" s="69">
        <f>'Monthly Data'!Z159</f>
        <v>16109</v>
      </c>
      <c r="AA157" s="69">
        <f>'Monthly Data'!AA159</f>
        <v>944559.82807000005</v>
      </c>
      <c r="AB157" s="69">
        <f>'Monthly Data'!AB159</f>
        <v>126.42406364440434</v>
      </c>
      <c r="AC157" s="69">
        <f>'Monthly Data'!AC159</f>
        <v>98464</v>
      </c>
      <c r="AD157" s="69">
        <f>'Monthly Data'!P159</f>
        <v>96.387642805109849</v>
      </c>
      <c r="AE157" s="69">
        <f>'Monthly Data'!Q159</f>
        <v>100.1</v>
      </c>
      <c r="AF157" s="75">
        <f>'Monthly Data'!G159</f>
        <v>0.02</v>
      </c>
      <c r="AG157" s="75">
        <f>'Monthly Data'!I159</f>
        <v>-0.62805659687034299</v>
      </c>
      <c r="AH157" s="75">
        <f>'Monthly Data'!L159</f>
        <v>651948</v>
      </c>
      <c r="AI157" s="75">
        <f>'Monthly Data'!J159</f>
        <v>0.3043190476190476</v>
      </c>
      <c r="AJ157" s="75">
        <f>'Monthly Data'!K159</f>
        <v>0.31477349999999998</v>
      </c>
      <c r="AK157" s="75">
        <f>'Monthly Data'!AP159</f>
        <v>44.067249861823043</v>
      </c>
      <c r="AL157" s="75">
        <f>'Monthly Data'!AQ159</f>
        <v>172.51901300762049</v>
      </c>
      <c r="AM157" s="77">
        <v>22.15909090909091</v>
      </c>
      <c r="AN157" s="77">
        <f>'Monthly Data'!M159</f>
        <v>20.119523809523809</v>
      </c>
      <c r="AO157" s="76">
        <f>'Monthly Data'!C159</f>
        <v>88.089294405317716</v>
      </c>
      <c r="AP157" s="76">
        <f>'Monthly Data'!N159</f>
        <v>59.903039671006503</v>
      </c>
      <c r="AQ157" s="76">
        <f>'Monthly Data'!O159</f>
        <v>57.299822109204563</v>
      </c>
    </row>
    <row r="158" spans="1:43">
      <c r="A158" s="71" t="s">
        <v>430</v>
      </c>
      <c r="B158" s="71">
        <f t="shared" si="2"/>
        <v>480</v>
      </c>
      <c r="C158" s="72">
        <f>'Monthly Data'!F160</f>
        <v>18941.61</v>
      </c>
      <c r="D158" s="72">
        <f>'Monthly Data'!E160</f>
        <v>104.4</v>
      </c>
      <c r="E158" s="72">
        <f>'Monthly Data'!AD160</f>
        <v>121.1</v>
      </c>
      <c r="F158" s="72">
        <f>'Monthly Data'!AE160</f>
        <v>106.3</v>
      </c>
      <c r="G158" s="72">
        <f>'Monthly Data'!AF160</f>
        <v>119</v>
      </c>
      <c r="H158" s="72">
        <f>'Monthly Data'!AG160</f>
        <v>97.6</v>
      </c>
      <c r="I158" s="68">
        <f>'Monthly Data'!AH160</f>
        <v>90.754313993789779</v>
      </c>
      <c r="J158" s="68">
        <f>'Monthly Data'!AI160</f>
        <v>85.149304596800803</v>
      </c>
      <c r="K158" s="68">
        <f>'Monthly Data'!AJ160</f>
        <v>97.430283487672526</v>
      </c>
      <c r="L158" s="68">
        <f>'Monthly Data'!AK160</f>
        <v>91.301058275852412</v>
      </c>
      <c r="M158" s="80"/>
      <c r="N158" s="80"/>
      <c r="O158" s="80"/>
      <c r="P158" s="80"/>
      <c r="Q158" s="69">
        <f>'Monthly Data'!D160</f>
        <v>52889</v>
      </c>
      <c r="R158" s="69">
        <f>'Monthly Data'!U160</f>
        <v>60.1</v>
      </c>
      <c r="S158" s="69">
        <f>'Monthly Data'!T160</f>
        <v>105.8</v>
      </c>
      <c r="T158" s="69">
        <f>'Monthly Data'!S160</f>
        <v>104.00924453280319</v>
      </c>
      <c r="U158" s="69">
        <f>'Monthly Data'!V160</f>
        <v>25583</v>
      </c>
      <c r="V158" s="69">
        <f>'Monthly Data'!W160</f>
        <v>21688</v>
      </c>
      <c r="W158" s="69">
        <f>'Monthly Data'!R160</f>
        <v>105.35555619551596</v>
      </c>
      <c r="X158" s="69">
        <f>'Monthly Data'!X160</f>
        <v>126.90804960421487</v>
      </c>
      <c r="Y158" s="69">
        <f>'Monthly Data'!Y160</f>
        <v>130.57153615904792</v>
      </c>
      <c r="Z158" s="69">
        <f>'Monthly Data'!Z160</f>
        <v>18517</v>
      </c>
      <c r="AA158" s="69">
        <f>'Monthly Data'!AA160</f>
        <v>1122305.11916</v>
      </c>
      <c r="AB158" s="69">
        <f>'Monthly Data'!AB160</f>
        <v>129.3976823294345</v>
      </c>
      <c r="AC158" s="69">
        <f>'Monthly Data'!AC160</f>
        <v>110381</v>
      </c>
      <c r="AD158" s="69">
        <f>'Monthly Data'!P160</f>
        <v>93.724230909003666</v>
      </c>
      <c r="AE158" s="69">
        <f>'Monthly Data'!Q160</f>
        <v>100.1</v>
      </c>
      <c r="AF158" s="75">
        <f>'Monthly Data'!G160</f>
        <v>0.02</v>
      </c>
      <c r="AG158" s="75">
        <f>'Monthly Data'!I160</f>
        <v>-0.47086515592679301</v>
      </c>
      <c r="AH158" s="75">
        <f>'Monthly Data'!L160</f>
        <v>697225</v>
      </c>
      <c r="AI158" s="75">
        <f>'Monthly Data'!J160</f>
        <v>0.15947368421052632</v>
      </c>
      <c r="AJ158" s="75">
        <f>'Monthly Data'!K160</f>
        <v>0.145125</v>
      </c>
      <c r="AK158" s="75">
        <f>'Monthly Data'!AP160</f>
        <v>45.765657232013766</v>
      </c>
      <c r="AL158" s="75">
        <f>'Monthly Data'!AQ160</f>
        <v>169.07291932546573</v>
      </c>
      <c r="AM158" s="77">
        <v>23.202000000000002</v>
      </c>
      <c r="AN158" s="77">
        <f>'Monthly Data'!M160</f>
        <v>22.977368421052628</v>
      </c>
      <c r="AO158" s="76">
        <f>'Monthly Data'!C160</f>
        <v>79.700914358639182</v>
      </c>
      <c r="AP158" s="76">
        <f>'Monthly Data'!N160</f>
        <v>65.691088109921097</v>
      </c>
      <c r="AQ158" s="76">
        <f>'Monthly Data'!O160</f>
        <v>64.533160818645584</v>
      </c>
    </row>
    <row r="159" spans="1:43">
      <c r="A159" s="71" t="s">
        <v>431</v>
      </c>
      <c r="B159" s="71">
        <f t="shared" si="2"/>
        <v>481</v>
      </c>
      <c r="C159" s="72">
        <f>'Monthly Data'!F161</f>
        <v>19685.53</v>
      </c>
      <c r="D159" s="72">
        <f>'Monthly Data'!E161</f>
        <v>104.1</v>
      </c>
      <c r="E159" s="72">
        <f>'Monthly Data'!AD161</f>
        <v>122.5</v>
      </c>
      <c r="F159" s="72">
        <f>'Monthly Data'!AE161</f>
        <v>105.4</v>
      </c>
      <c r="G159" s="72">
        <f>'Monthly Data'!AF161</f>
        <v>119.3</v>
      </c>
      <c r="H159" s="72">
        <f>'Monthly Data'!AG161</f>
        <v>96.1</v>
      </c>
      <c r="I159" s="68">
        <f>'Monthly Data'!AH161</f>
        <v>92.72227619692525</v>
      </c>
      <c r="J159" s="68">
        <f>'Monthly Data'!AI161</f>
        <v>85.224446521113038</v>
      </c>
      <c r="K159" s="68">
        <f>'Monthly Data'!AJ161</f>
        <v>98.578905441718746</v>
      </c>
      <c r="L159" s="68">
        <f>'Monthly Data'!AK161</f>
        <v>92.561147987891999</v>
      </c>
      <c r="M159" s="80"/>
      <c r="N159" s="80"/>
      <c r="O159" s="80"/>
      <c r="P159" s="80"/>
      <c r="Q159" s="69">
        <f>'Monthly Data'!D161</f>
        <v>52902</v>
      </c>
      <c r="R159" s="69">
        <f>'Monthly Data'!U161</f>
        <v>60.4</v>
      </c>
      <c r="S159" s="69">
        <f>'Monthly Data'!T161</f>
        <v>105.3</v>
      </c>
      <c r="T159" s="69">
        <f>'Monthly Data'!S161</f>
        <v>104.71133200795231</v>
      </c>
      <c r="U159" s="69">
        <f>'Monthly Data'!V161</f>
        <v>25597</v>
      </c>
      <c r="V159" s="69">
        <f>'Monthly Data'!W161</f>
        <v>21641</v>
      </c>
      <c r="W159" s="69">
        <f>'Monthly Data'!R161</f>
        <v>104.5538403304692</v>
      </c>
      <c r="X159" s="69">
        <f>'Monthly Data'!X161</f>
        <v>128.82182226163715</v>
      </c>
      <c r="Y159" s="69">
        <f>'Monthly Data'!Y161</f>
        <v>131.26340244249047</v>
      </c>
      <c r="Z159" s="69">
        <f>'Monthly Data'!Z161</f>
        <v>17059</v>
      </c>
      <c r="AA159" s="69">
        <f>'Monthly Data'!AA161</f>
        <v>982907.25942999998</v>
      </c>
      <c r="AB159" s="69">
        <f>'Monthly Data'!AB161</f>
        <v>133.24595398278825</v>
      </c>
      <c r="AC159" s="69">
        <f>'Monthly Data'!AC161</f>
        <v>101415</v>
      </c>
      <c r="AD159" s="69">
        <f>'Monthly Data'!P161</f>
        <v>90.768554690308989</v>
      </c>
      <c r="AE159" s="69">
        <f>'Monthly Data'!Q161</f>
        <v>100.1</v>
      </c>
      <c r="AF159" s="75">
        <f>'Monthly Data'!G161</f>
        <v>0.03</v>
      </c>
      <c r="AG159" s="75">
        <f>'Monthly Data'!I161</f>
        <v>-0.34735009432025532</v>
      </c>
      <c r="AH159" s="75">
        <f>'Monthly Data'!L161</f>
        <v>632759</v>
      </c>
      <c r="AI159" s="75">
        <f>'Monthly Data'!J161</f>
        <v>0.13410749999999999</v>
      </c>
      <c r="AJ159" s="75">
        <f>'Monthly Data'!K161</f>
        <v>0.12660714285714286</v>
      </c>
      <c r="AK159" s="75">
        <f>'Monthly Data'!AP161</f>
        <v>48.01475815583639</v>
      </c>
      <c r="AL159" s="75">
        <f>'Monthly Data'!AQ161</f>
        <v>168.62928467792898</v>
      </c>
      <c r="AM159" s="77">
        <v>23.595500000000001</v>
      </c>
      <c r="AN159" s="77">
        <f>'Monthly Data'!M161</f>
        <v>20.640999999999998</v>
      </c>
      <c r="AO159" s="76">
        <f>'Monthly Data'!C161</f>
        <v>78.237644527177991</v>
      </c>
      <c r="AP159" s="76">
        <f>'Monthly Data'!N161</f>
        <v>56.939964597328839</v>
      </c>
      <c r="AQ159" s="76">
        <f>'Monthly Data'!O161</f>
        <v>55.045915207046995</v>
      </c>
    </row>
    <row r="160" spans="1:43">
      <c r="A160" s="71" t="s">
        <v>432</v>
      </c>
      <c r="B160" s="71">
        <f t="shared" si="2"/>
        <v>482</v>
      </c>
      <c r="C160" s="72">
        <f>'Monthly Data'!F162</f>
        <v>19834.72</v>
      </c>
      <c r="D160" s="72">
        <f>'Monthly Data'!E162</f>
        <v>105.9</v>
      </c>
      <c r="E160" s="72">
        <f>'Monthly Data'!AD162</f>
        <v>122.6</v>
      </c>
      <c r="F160" s="72">
        <f>'Monthly Data'!AE162</f>
        <v>109.1</v>
      </c>
      <c r="G160" s="72">
        <f>'Monthly Data'!AF162</f>
        <v>122.1</v>
      </c>
      <c r="H160" s="72">
        <f>'Monthly Data'!AG162</f>
        <v>99.6</v>
      </c>
      <c r="I160" s="68">
        <f>'Monthly Data'!AH162</f>
        <v>91.055308476773334</v>
      </c>
      <c r="J160" s="68">
        <f>'Monthly Data'!AI162</f>
        <v>86.353188832479987</v>
      </c>
      <c r="K160" s="68">
        <f>'Monthly Data'!AJ162</f>
        <v>94.903043210623238</v>
      </c>
      <c r="L160" s="68">
        <f>'Monthly Data'!AK162</f>
        <v>92.460018383892063</v>
      </c>
      <c r="M160" s="80"/>
      <c r="N160" s="80"/>
      <c r="O160" s="80"/>
      <c r="P160" s="80"/>
      <c r="Q160" s="69">
        <f>'Monthly Data'!D162</f>
        <v>52815</v>
      </c>
      <c r="R160" s="69">
        <f>'Monthly Data'!U162</f>
        <v>60.6</v>
      </c>
      <c r="S160" s="69">
        <f>'Monthly Data'!T162</f>
        <v>105.2</v>
      </c>
      <c r="T160" s="69">
        <f>'Monthly Data'!S162</f>
        <v>106.81759443339962</v>
      </c>
      <c r="U160" s="69">
        <f>'Monthly Data'!V162</f>
        <v>25456</v>
      </c>
      <c r="V160" s="69">
        <f>'Monthly Data'!W162</f>
        <v>21630</v>
      </c>
      <c r="W160" s="69">
        <f>'Monthly Data'!R162</f>
        <v>102.02506756460919</v>
      </c>
      <c r="X160" s="69">
        <f>'Monthly Data'!X162</f>
        <v>132.39290513187638</v>
      </c>
      <c r="Y160" s="69">
        <f>'Monthly Data'!Y162</f>
        <v>135.24030929299272</v>
      </c>
      <c r="Z160" s="69">
        <f>'Monthly Data'!Z162</f>
        <v>16776</v>
      </c>
      <c r="AA160" s="69">
        <f>'Monthly Data'!AA162</f>
        <v>965212.299</v>
      </c>
      <c r="AB160" s="69">
        <f>'Monthly Data'!AB162</f>
        <v>134.81209908222255</v>
      </c>
      <c r="AC160" s="69">
        <f>'Monthly Data'!AC162</f>
        <v>101751</v>
      </c>
      <c r="AD160" s="69">
        <f>'Monthly Data'!P162</f>
        <v>93.770746333361231</v>
      </c>
      <c r="AE160" s="69">
        <f>'Monthly Data'!Q162</f>
        <v>100</v>
      </c>
      <c r="AF160" s="75">
        <f>'Monthly Data'!G162</f>
        <v>0.02</v>
      </c>
      <c r="AG160" s="75">
        <f>'Monthly Data'!I162</f>
        <v>-0.1631897381499855</v>
      </c>
      <c r="AH160" s="75">
        <f>'Monthly Data'!L162</f>
        <v>650809</v>
      </c>
      <c r="AI160" s="75">
        <f>'Monthly Data'!J162</f>
        <v>0.14230545454545454</v>
      </c>
      <c r="AJ160" s="75">
        <f>'Monthly Data'!K162</f>
        <v>0.14092391304347826</v>
      </c>
      <c r="AK160" s="75">
        <f>'Monthly Data'!AP162</f>
        <v>48.700828568103574</v>
      </c>
      <c r="AL160" s="75">
        <f>'Monthly Data'!AQ162</f>
        <v>167.93759428502395</v>
      </c>
      <c r="AM160" s="77">
        <v>22.718260869565217</v>
      </c>
      <c r="AN160" s="77">
        <f>'Monthly Data'!M162</f>
        <v>19.947727272727274</v>
      </c>
      <c r="AO160" s="76">
        <f>'Monthly Data'!C162</f>
        <v>81.181948634246012</v>
      </c>
      <c r="AP160" s="76">
        <f>'Monthly Data'!N162</f>
        <v>59.437488751288925</v>
      </c>
      <c r="AQ160" s="76">
        <f>'Monthly Data'!O162</f>
        <v>57.507767254589673</v>
      </c>
    </row>
    <row r="161" spans="1:43">
      <c r="A161" s="71" t="s">
        <v>433</v>
      </c>
      <c r="B161" s="71">
        <f t="shared" si="2"/>
        <v>483</v>
      </c>
      <c r="C161" s="72">
        <f>'Monthly Data'!F163</f>
        <v>19517.669999999998</v>
      </c>
      <c r="D161" s="72">
        <f>'Monthly Data'!E163</f>
        <v>107.3</v>
      </c>
      <c r="E161" s="72">
        <f>'Monthly Data'!AD163</f>
        <v>124</v>
      </c>
      <c r="F161" s="72">
        <f>'Monthly Data'!AE163</f>
        <v>110.5</v>
      </c>
      <c r="G161" s="72">
        <f>'Monthly Data'!AF163</f>
        <v>124.3</v>
      </c>
      <c r="H161" s="72">
        <f>'Monthly Data'!AG163</f>
        <v>101.8</v>
      </c>
      <c r="I161" s="68">
        <f>'Monthly Data'!AH163</f>
        <v>90.172327192216528</v>
      </c>
      <c r="J161" s="68">
        <f>'Monthly Data'!AI163</f>
        <v>83.416358810796538</v>
      </c>
      <c r="K161" s="68">
        <f>'Monthly Data'!AJ163</f>
        <v>96.522468973331968</v>
      </c>
      <c r="L161" s="68">
        <f>'Monthly Data'!AK163</f>
        <v>91.637803118670007</v>
      </c>
      <c r="M161" s="80"/>
      <c r="N161" s="80"/>
      <c r="O161" s="80"/>
      <c r="P161" s="80"/>
      <c r="Q161" s="69">
        <f>'Monthly Data'!D163</f>
        <v>52797</v>
      </c>
      <c r="R161" s="69">
        <f>'Monthly Data'!U163</f>
        <v>61.2</v>
      </c>
      <c r="S161" s="69">
        <f>'Monthly Data'!T163</f>
        <v>105.1</v>
      </c>
      <c r="T161" s="69">
        <f>'Monthly Data'!S163</f>
        <v>104.41043737574553</v>
      </c>
      <c r="U161" s="69">
        <f>'Monthly Data'!V163</f>
        <v>25603</v>
      </c>
      <c r="V161" s="69">
        <f>'Monthly Data'!W163</f>
        <v>21476</v>
      </c>
      <c r="W161" s="69">
        <f>'Monthly Data'!R163</f>
        <v>104.47281404999904</v>
      </c>
      <c r="X161" s="69">
        <f>'Monthly Data'!X163</f>
        <v>128.00937067416274</v>
      </c>
      <c r="Y161" s="69">
        <f>'Monthly Data'!Y163</f>
        <v>130.0805978801323</v>
      </c>
      <c r="Z161" s="69">
        <f>'Monthly Data'!Z163</f>
        <v>16961</v>
      </c>
      <c r="AA161" s="69">
        <f>'Monthly Data'!AA163</f>
        <v>958591.40147000004</v>
      </c>
      <c r="AB161" s="69">
        <f>'Monthly Data'!AB163</f>
        <v>132.89401346863335</v>
      </c>
      <c r="AC161" s="69">
        <f>'Monthly Data'!AC163</f>
        <v>103065</v>
      </c>
      <c r="AD161" s="69">
        <f>'Monthly Data'!P163</f>
        <v>95.004388820001566</v>
      </c>
      <c r="AE161" s="69">
        <f>'Monthly Data'!Q163</f>
        <v>100</v>
      </c>
      <c r="AF161" s="75">
        <f>'Monthly Data'!G163</f>
        <v>0.02</v>
      </c>
      <c r="AG161" s="75">
        <f>'Monthly Data'!I163</f>
        <v>-9.8953834830284373E-2</v>
      </c>
      <c r="AH161" s="75">
        <f>'Monthly Data'!L163</f>
        <v>657023</v>
      </c>
      <c r="AI161" s="75">
        <f>'Monthly Data'!J163</f>
        <v>0.13160699999999997</v>
      </c>
      <c r="AJ161" s="75">
        <f>'Monthly Data'!K163</f>
        <v>0.11760444444444444</v>
      </c>
      <c r="AK161" s="75">
        <f>'Monthly Data'!AP163</f>
        <v>48.215309027044803</v>
      </c>
      <c r="AL161" s="75">
        <f>'Monthly Data'!AQ163</f>
        <v>167.34057387996023</v>
      </c>
      <c r="AM161" s="77">
        <v>27.164210526315788</v>
      </c>
      <c r="AN161" s="77">
        <f>'Monthly Data'!M163</f>
        <v>22.552500000000002</v>
      </c>
      <c r="AO161" s="76">
        <f>'Monthly Data'!C163</f>
        <v>101.72818218769316</v>
      </c>
      <c r="AP161" s="76">
        <f>'Monthly Data'!N163</f>
        <v>62.261850836620432</v>
      </c>
      <c r="AQ161" s="76">
        <f>'Monthly Data'!O163</f>
        <v>58.617224424295259</v>
      </c>
    </row>
    <row r="162" spans="1:43">
      <c r="A162" s="71" t="s">
        <v>434</v>
      </c>
      <c r="B162" s="71">
        <f t="shared" si="2"/>
        <v>484</v>
      </c>
      <c r="C162" s="72">
        <f>'Monthly Data'!F164</f>
        <v>17039.97</v>
      </c>
      <c r="D162" s="72">
        <f>'Monthly Data'!E164</f>
        <v>106.9</v>
      </c>
      <c r="E162" s="72">
        <f>'Monthly Data'!AD164</f>
        <v>123.1</v>
      </c>
      <c r="F162" s="72">
        <f>'Monthly Data'!AE164</f>
        <v>108.1</v>
      </c>
      <c r="G162" s="72">
        <f>'Monthly Data'!AF164</f>
        <v>122.5</v>
      </c>
      <c r="H162" s="72">
        <f>'Monthly Data'!AG164</f>
        <v>98.9</v>
      </c>
      <c r="I162" s="68">
        <f>'Monthly Data'!AH164</f>
        <v>91.485082118521007</v>
      </c>
      <c r="J162" s="68">
        <f>'Monthly Data'!AI164</f>
        <v>85.688172825893716</v>
      </c>
      <c r="K162" s="68">
        <f>'Monthly Data'!AJ164</f>
        <v>96.78235890414166</v>
      </c>
      <c r="L162" s="68">
        <f>'Monthly Data'!AK164</f>
        <v>91.990600173687852</v>
      </c>
      <c r="M162" s="80"/>
      <c r="N162" s="80"/>
      <c r="O162" s="80"/>
      <c r="P162" s="80"/>
      <c r="Q162" s="69">
        <f>'Monthly Data'!D164</f>
        <v>53192</v>
      </c>
      <c r="R162" s="69">
        <f>'Monthly Data'!U164</f>
        <v>61.1</v>
      </c>
      <c r="S162" s="69">
        <f>'Monthly Data'!T164</f>
        <v>105.1</v>
      </c>
      <c r="T162" s="69">
        <f>'Monthly Data'!S164</f>
        <v>103.60805168986083</v>
      </c>
      <c r="U162" s="69">
        <f>'Monthly Data'!V164</f>
        <v>25813</v>
      </c>
      <c r="V162" s="69">
        <f>'Monthly Data'!W164</f>
        <v>21594</v>
      </c>
      <c r="W162" s="69">
        <f>'Monthly Data'!R164</f>
        <v>105.1855730457975</v>
      </c>
      <c r="X162" s="69">
        <f>'Monthly Data'!X164</f>
        <v>130.25896990162818</v>
      </c>
      <c r="Y162" s="69">
        <f>'Monthly Data'!Y164</f>
        <v>130.13573633906771</v>
      </c>
      <c r="Z162" s="69">
        <f>'Monthly Data'!Z164</f>
        <v>16860</v>
      </c>
      <c r="AA162" s="69">
        <f>'Monthly Data'!AA164</f>
        <v>940128.52719000005</v>
      </c>
      <c r="AB162" s="69">
        <f>'Monthly Data'!AB164</f>
        <v>132.17431108772502</v>
      </c>
      <c r="AC162" s="69">
        <f>'Monthly Data'!AC164</f>
        <v>99853</v>
      </c>
      <c r="AD162" s="69">
        <f>'Monthly Data'!P164</f>
        <v>94.024737947039327</v>
      </c>
      <c r="AE162" s="69">
        <f>'Monthly Data'!Q164</f>
        <v>100</v>
      </c>
      <c r="AF162" s="75">
        <f>'Monthly Data'!G164</f>
        <v>0.02</v>
      </c>
      <c r="AG162" s="75">
        <f>'Monthly Data'!I164</f>
        <v>-0.27058236629262106</v>
      </c>
      <c r="AH162" s="75">
        <f>'Monthly Data'!L164</f>
        <v>639439</v>
      </c>
      <c r="AI162" s="75">
        <f>'Monthly Data'!J164</f>
        <v>0.11553549999999999</v>
      </c>
      <c r="AJ162" s="75">
        <f>'Monthly Data'!K164</f>
        <v>0.10297619047619047</v>
      </c>
      <c r="AK162" s="75">
        <f>'Monthly Data'!AP164</f>
        <v>47.089581570086494</v>
      </c>
      <c r="AL162" s="75">
        <f>'Monthly Data'!AQ164</f>
        <v>168.54452886642429</v>
      </c>
      <c r="AM162" s="77">
        <v>26.37318181818182</v>
      </c>
      <c r="AN162" s="77">
        <f>'Monthly Data'!M164</f>
        <v>25.642499999999995</v>
      </c>
      <c r="AO162" s="76">
        <f>'Monthly Data'!C164</f>
        <v>89.727782415785342</v>
      </c>
      <c r="AP162" s="76">
        <f>'Monthly Data'!N164</f>
        <v>86.447269158602396</v>
      </c>
      <c r="AQ162" s="76">
        <f>'Monthly Data'!O164</f>
        <v>86.397609895841626</v>
      </c>
    </row>
    <row r="163" spans="1:43">
      <c r="A163" s="71" t="s">
        <v>435</v>
      </c>
      <c r="B163" s="71">
        <f t="shared" si="2"/>
        <v>485</v>
      </c>
      <c r="C163" s="72">
        <f>'Monthly Data'!F165</f>
        <v>16969.28</v>
      </c>
      <c r="D163" s="72">
        <f>'Monthly Data'!E165</f>
        <v>108.5</v>
      </c>
      <c r="E163" s="72">
        <f>'Monthly Data'!AD165</f>
        <v>126.2</v>
      </c>
      <c r="F163" s="72">
        <f>'Monthly Data'!AE165</f>
        <v>109.8</v>
      </c>
      <c r="G163" s="72">
        <f>'Monthly Data'!AF165</f>
        <v>124.7</v>
      </c>
      <c r="H163" s="72">
        <f>'Monthly Data'!AG165</f>
        <v>99.9</v>
      </c>
      <c r="I163" s="68">
        <f>'Monthly Data'!AH165</f>
        <v>92.44805778509604</v>
      </c>
      <c r="J163" s="68">
        <f>'Monthly Data'!AI165</f>
        <v>86.251959227126704</v>
      </c>
      <c r="K163" s="68">
        <f>'Monthly Data'!AJ165</f>
        <v>97.774392828412545</v>
      </c>
      <c r="L163" s="68">
        <f>'Monthly Data'!AK165</f>
        <v>91.912452326593865</v>
      </c>
      <c r="M163" s="80"/>
      <c r="N163" s="80"/>
      <c r="O163" s="80"/>
      <c r="P163" s="80"/>
      <c r="Q163" s="69">
        <f>'Monthly Data'!D165</f>
        <v>53155</v>
      </c>
      <c r="R163" s="69">
        <f>'Monthly Data'!U165</f>
        <v>61.5</v>
      </c>
      <c r="S163" s="69">
        <f>'Monthly Data'!T165</f>
        <v>104.9</v>
      </c>
      <c r="T163" s="69">
        <f>'Monthly Data'!S165</f>
        <v>104.51073558648112</v>
      </c>
      <c r="U163" s="69">
        <f>'Monthly Data'!V165</f>
        <v>25795</v>
      </c>
      <c r="V163" s="69">
        <f>'Monthly Data'!W165</f>
        <v>21572</v>
      </c>
      <c r="W163" s="69">
        <f>'Monthly Data'!R165</f>
        <v>103.79960135087116</v>
      </c>
      <c r="X163" s="69">
        <f>'Monthly Data'!X165</f>
        <v>133.55603120918866</v>
      </c>
      <c r="Y163" s="69">
        <f>'Monthly Data'!Y165</f>
        <v>144.08819542759667</v>
      </c>
      <c r="Z163" s="69">
        <f>'Monthly Data'!Z165</f>
        <v>16943</v>
      </c>
      <c r="AA163" s="69">
        <f>'Monthly Data'!AA165</f>
        <v>1032313.54834</v>
      </c>
      <c r="AB163" s="69">
        <f>'Monthly Data'!AB165</f>
        <v>131.93342365453097</v>
      </c>
      <c r="AC163" s="69">
        <f>'Monthly Data'!AC165</f>
        <v>103796</v>
      </c>
      <c r="AD163" s="69">
        <f>'Monthly Data'!P165</f>
        <v>95.150797746752829</v>
      </c>
      <c r="AE163" s="69">
        <f>'Monthly Data'!Q165</f>
        <v>99.9</v>
      </c>
      <c r="AF163" s="75">
        <f>'Monthly Data'!G165</f>
        <v>0.02</v>
      </c>
      <c r="AG163" s="75">
        <f>'Monthly Data'!I165</f>
        <v>-0.18749613237408724</v>
      </c>
      <c r="AH163" s="75">
        <f>'Monthly Data'!L165</f>
        <v>633398</v>
      </c>
      <c r="AI163" s="75">
        <f>'Monthly Data'!J165</f>
        <v>0.13097500000000004</v>
      </c>
      <c r="AJ163" s="75">
        <f>'Monthly Data'!K165</f>
        <v>0.12778500000000001</v>
      </c>
      <c r="AK163" s="75">
        <f>'Monthly Data'!AP165</f>
        <v>49.12093280153114</v>
      </c>
      <c r="AL163" s="75">
        <f>'Monthly Data'!AQ165</f>
        <v>167.21869490686555</v>
      </c>
      <c r="AM163" s="77">
        <v>21.54</v>
      </c>
      <c r="AN163" s="77">
        <f>'Monthly Data'!M165</f>
        <v>23.815909090909091</v>
      </c>
      <c r="AO163" s="76">
        <f>'Monthly Data'!C165</f>
        <v>156.62592538113486</v>
      </c>
      <c r="AP163" s="76">
        <f>'Monthly Data'!N165</f>
        <v>87.734438182099211</v>
      </c>
      <c r="AQ163" s="76">
        <f>'Monthly Data'!O165</f>
        <v>81.307178414163332</v>
      </c>
    </row>
    <row r="164" spans="1:43">
      <c r="A164" s="71" t="s">
        <v>436</v>
      </c>
      <c r="B164" s="71">
        <f t="shared" si="2"/>
        <v>486</v>
      </c>
      <c r="C164" s="72">
        <f>'Monthly Data'!F166</f>
        <v>16959.93</v>
      </c>
      <c r="D164" s="72">
        <f>'Monthly Data'!E166</f>
        <v>107.9</v>
      </c>
      <c r="E164" s="72">
        <f>'Monthly Data'!AD166</f>
        <v>123.5</v>
      </c>
      <c r="F164" s="72">
        <f>'Monthly Data'!AE166</f>
        <v>109.9</v>
      </c>
      <c r="G164" s="72">
        <f>'Monthly Data'!AF166</f>
        <v>124.2</v>
      </c>
      <c r="H164" s="72">
        <f>'Monthly Data'!AG166</f>
        <v>100.2</v>
      </c>
      <c r="I164" s="68">
        <f>'Monthly Data'!AH166</f>
        <v>90.933784397544116</v>
      </c>
      <c r="J164" s="68">
        <f>'Monthly Data'!AI166</f>
        <v>86.624053713233906</v>
      </c>
      <c r="K164" s="68">
        <f>'Monthly Data'!AJ166</f>
        <v>94.98908527147745</v>
      </c>
      <c r="L164" s="68">
        <f>'Monthly Data'!AK166</f>
        <v>91.851246512731464</v>
      </c>
      <c r="M164" s="80"/>
      <c r="N164" s="80"/>
      <c r="O164" s="80"/>
      <c r="P164" s="80"/>
      <c r="Q164" s="69">
        <f>'Monthly Data'!D166</f>
        <v>53138</v>
      </c>
      <c r="R164" s="69">
        <f>'Monthly Data'!U166</f>
        <v>61.6</v>
      </c>
      <c r="S164" s="69">
        <f>'Monthly Data'!T166</f>
        <v>104.9</v>
      </c>
      <c r="T164" s="69">
        <f>'Monthly Data'!S166</f>
        <v>102.70536779324055</v>
      </c>
      <c r="U164" s="69">
        <f>'Monthly Data'!V166</f>
        <v>25776</v>
      </c>
      <c r="V164" s="69">
        <f>'Monthly Data'!W166</f>
        <v>21640</v>
      </c>
      <c r="W164" s="69">
        <f>'Monthly Data'!R166</f>
        <v>105.62420371836696</v>
      </c>
      <c r="X164" s="69">
        <f>'Monthly Data'!X166</f>
        <v>131.42100714297177</v>
      </c>
      <c r="Y164" s="69">
        <f>'Monthly Data'!Y166</f>
        <v>142.41298610638094</v>
      </c>
      <c r="Z164" s="69">
        <f>'Monthly Data'!Z166</f>
        <v>16116</v>
      </c>
      <c r="AA164" s="69">
        <f>'Monthly Data'!AA166</f>
        <v>1033025.7446</v>
      </c>
      <c r="AB164" s="69">
        <f>'Monthly Data'!AB166</f>
        <v>131.57915580330558</v>
      </c>
      <c r="AC164" s="69">
        <f>'Monthly Data'!AC166</f>
        <v>99826</v>
      </c>
      <c r="AD164" s="69">
        <f>'Monthly Data'!P166</f>
        <v>93.980500660116931</v>
      </c>
      <c r="AE164" s="69">
        <f>'Monthly Data'!Q166</f>
        <v>99.9</v>
      </c>
      <c r="AF164" s="75">
        <f>'Monthly Data'!G166</f>
        <v>0.02</v>
      </c>
      <c r="AG164" s="75">
        <f>'Monthly Data'!I166</f>
        <v>-0.11576932292140757</v>
      </c>
      <c r="AH164" s="75">
        <f>'Monthly Data'!L166</f>
        <v>635452</v>
      </c>
      <c r="AI164" s="75">
        <f>'Monthly Data'!J166</f>
        <v>0.24378549999999999</v>
      </c>
      <c r="AJ164" s="75">
        <f>'Monthly Data'!K166</f>
        <v>0.22390095238095237</v>
      </c>
      <c r="AK164" s="75">
        <f>'Monthly Data'!AP166</f>
        <v>53.126567136463528</v>
      </c>
      <c r="AL164" s="75">
        <f>'Monthly Data'!AQ166</f>
        <v>166.41224074562976</v>
      </c>
      <c r="AM164" s="77">
        <v>19.893000000000001</v>
      </c>
      <c r="AN164" s="77">
        <f>'Monthly Data'!M166</f>
        <v>21.990000000000002</v>
      </c>
      <c r="AO164" s="76">
        <f>'Monthly Data'!C166</f>
        <v>96.049621028341718</v>
      </c>
      <c r="AP164" s="76">
        <f>'Monthly Data'!N166</f>
        <v>60.612259758867268</v>
      </c>
      <c r="AQ164" s="76">
        <f>'Monthly Data'!O166</f>
        <v>57.354367660263705</v>
      </c>
    </row>
    <row r="165" spans="1:43">
      <c r="A165" s="71" t="s">
        <v>437</v>
      </c>
      <c r="B165" s="71">
        <f t="shared" si="2"/>
        <v>487</v>
      </c>
      <c r="C165" s="72">
        <f>'Monthly Data'!F167</f>
        <v>16329.89</v>
      </c>
      <c r="D165" s="72">
        <f>'Monthly Data'!E167</f>
        <v>109.4</v>
      </c>
      <c r="E165" s="72">
        <f>'Monthly Data'!AD167</f>
        <v>131.30000000000001</v>
      </c>
      <c r="F165" s="72">
        <f>'Monthly Data'!AE167</f>
        <v>110.7</v>
      </c>
      <c r="G165" s="72">
        <f>'Monthly Data'!AF167</f>
        <v>125.7</v>
      </c>
      <c r="H165" s="72">
        <f>'Monthly Data'!AG167</f>
        <v>100.5</v>
      </c>
      <c r="I165" s="68">
        <f>'Monthly Data'!AH167</f>
        <v>91.263533242080598</v>
      </c>
      <c r="J165" s="68">
        <f>'Monthly Data'!AI167</f>
        <v>85.793210563779709</v>
      </c>
      <c r="K165" s="68">
        <f>'Monthly Data'!AJ167</f>
        <v>96.873284232954305</v>
      </c>
      <c r="L165" s="68">
        <f>'Monthly Data'!AK167</f>
        <v>92.995959466573439</v>
      </c>
      <c r="M165" s="80"/>
      <c r="N165" s="80"/>
      <c r="O165" s="80"/>
      <c r="P165" s="80"/>
      <c r="Q165" s="69">
        <f>'Monthly Data'!D167</f>
        <v>53112</v>
      </c>
      <c r="R165" s="69">
        <f>'Monthly Data'!U167</f>
        <v>61.8</v>
      </c>
      <c r="S165" s="69">
        <f>'Monthly Data'!T167</f>
        <v>104.5</v>
      </c>
      <c r="T165" s="69">
        <f>'Monthly Data'!S167</f>
        <v>104.61103379721668</v>
      </c>
      <c r="U165" s="69">
        <f>'Monthly Data'!V167</f>
        <v>25852</v>
      </c>
      <c r="V165" s="69">
        <f>'Monthly Data'!W167</f>
        <v>21635</v>
      </c>
      <c r="W165" s="69">
        <f>'Monthly Data'!R167</f>
        <v>104.55868344704665</v>
      </c>
      <c r="X165" s="69">
        <f>'Monthly Data'!X167</f>
        <v>130.30479206922917</v>
      </c>
      <c r="Y165" s="69">
        <f>'Monthly Data'!Y167</f>
        <v>140.19657457087524</v>
      </c>
      <c r="Z165" s="69">
        <f>'Monthly Data'!Z167</f>
        <v>16723</v>
      </c>
      <c r="AA165" s="69">
        <f>'Monthly Data'!AA167</f>
        <v>1136857.74086</v>
      </c>
      <c r="AB165" s="69">
        <f>'Monthly Data'!AB167</f>
        <v>130.96770378973261</v>
      </c>
      <c r="AC165" s="69">
        <f>'Monthly Data'!AC167</f>
        <v>99846</v>
      </c>
      <c r="AD165" s="69">
        <f>'Monthly Data'!P167</f>
        <v>94.473572442443114</v>
      </c>
      <c r="AE165" s="69">
        <f>'Monthly Data'!Q167</f>
        <v>99.9</v>
      </c>
      <c r="AF165" s="75">
        <f>'Monthly Data'!G167</f>
        <v>0.16</v>
      </c>
      <c r="AG165" s="75">
        <f>'Monthly Data'!I167</f>
        <v>-5.6934877042099243E-2</v>
      </c>
      <c r="AH165" s="75">
        <f>'Monthly Data'!L167</f>
        <v>631582</v>
      </c>
      <c r="AI165" s="75">
        <f>'Monthly Data'!J167</f>
        <v>0.32493739130434784</v>
      </c>
      <c r="AJ165" s="75">
        <f>'Monthly Data'!K167</f>
        <v>0.31262045454545456</v>
      </c>
      <c r="AK165" s="75">
        <f>'Monthly Data'!AP167</f>
        <v>53.717173192113982</v>
      </c>
      <c r="AL165" s="75">
        <f>'Monthly Data'!AQ167</f>
        <v>165.10147949150635</v>
      </c>
      <c r="AM165" s="77">
        <v>18.088695652173914</v>
      </c>
      <c r="AN165" s="77">
        <f>'Monthly Data'!M167</f>
        <v>23.039130434782606</v>
      </c>
      <c r="AO165" s="76">
        <f>'Monthly Data'!C167</f>
        <v>81.283923630910664</v>
      </c>
      <c r="AP165" s="76">
        <f>'Monthly Data'!N167</f>
        <v>52.841201367713303</v>
      </c>
      <c r="AQ165" s="76">
        <f>'Monthly Data'!O167</f>
        <v>50.239419687262142</v>
      </c>
    </row>
    <row r="166" spans="1:43">
      <c r="A166" s="71" t="s">
        <v>438</v>
      </c>
      <c r="B166" s="71">
        <f t="shared" si="2"/>
        <v>488</v>
      </c>
      <c r="C166" s="72">
        <f>'Monthly Data'!F168</f>
        <v>16168.29</v>
      </c>
      <c r="D166" s="72">
        <f>'Monthly Data'!E168</f>
        <v>107.2</v>
      </c>
      <c r="E166" s="72">
        <f>'Monthly Data'!AD168</f>
        <v>124.7</v>
      </c>
      <c r="F166" s="72">
        <f>'Monthly Data'!AE168</f>
        <v>109.1</v>
      </c>
      <c r="G166" s="72">
        <f>'Monthly Data'!AF168</f>
        <v>121.4</v>
      </c>
      <c r="H166" s="72">
        <f>'Monthly Data'!AG168</f>
        <v>100.6</v>
      </c>
      <c r="I166" s="68">
        <f>'Monthly Data'!AH168</f>
        <v>90.144735376636447</v>
      </c>
      <c r="J166" s="68">
        <f>'Monthly Data'!AI168</f>
        <v>85.275608880959737</v>
      </c>
      <c r="K166" s="68">
        <f>'Monthly Data'!AJ168</f>
        <v>95.830905373636313</v>
      </c>
      <c r="L166" s="68">
        <f>'Monthly Data'!AK168</f>
        <v>91.490265948451622</v>
      </c>
      <c r="M166" s="80"/>
      <c r="N166" s="80"/>
      <c r="O166" s="80"/>
      <c r="P166" s="80"/>
      <c r="Q166" s="69">
        <f>'Monthly Data'!D168</f>
        <v>53556</v>
      </c>
      <c r="R166" s="69">
        <f>'Monthly Data'!U168</f>
        <v>62.1</v>
      </c>
      <c r="S166" s="69">
        <f>'Monthly Data'!T168</f>
        <v>104.5</v>
      </c>
      <c r="T166" s="69">
        <f>'Monthly Data'!S168</f>
        <v>105.01222664015904</v>
      </c>
      <c r="U166" s="69">
        <f>'Monthly Data'!V168</f>
        <v>26036</v>
      </c>
      <c r="V166" s="69">
        <f>'Monthly Data'!W168</f>
        <v>21811</v>
      </c>
      <c r="W166" s="69">
        <f>'Monthly Data'!R168</f>
        <v>103.58900861206149</v>
      </c>
      <c r="X166" s="69">
        <f>'Monthly Data'!X168</f>
        <v>130.44912887522204</v>
      </c>
      <c r="Y166" s="69">
        <f>'Monthly Data'!Y168</f>
        <v>137.17997233677715</v>
      </c>
      <c r="Z166" s="69">
        <f>'Monthly Data'!Z168</f>
        <v>15904</v>
      </c>
      <c r="AA166" s="69">
        <f>'Monthly Data'!AA168</f>
        <v>989634.65287999995</v>
      </c>
      <c r="AB166" s="69">
        <f>'Monthly Data'!AB168</f>
        <v>133.02845412985221</v>
      </c>
      <c r="AC166" s="69">
        <f>'Monthly Data'!AC168</f>
        <v>101286</v>
      </c>
      <c r="AD166" s="69">
        <f>'Monthly Data'!P168</f>
        <v>96.792322854952488</v>
      </c>
      <c r="AE166" s="69">
        <f>'Monthly Data'!Q168</f>
        <v>99.6</v>
      </c>
      <c r="AF166" s="75">
        <f>'Monthly Data'!G168</f>
        <v>0.25</v>
      </c>
      <c r="AG166" s="75">
        <f>'Monthly Data'!I168</f>
        <v>3.9755179108710646E-2</v>
      </c>
      <c r="AH166" s="75">
        <f>'Monthly Data'!L168</f>
        <v>630089</v>
      </c>
      <c r="AI166" s="75">
        <f>'Monthly Data'!J168</f>
        <v>0.40846400000000005</v>
      </c>
      <c r="AJ166" s="75">
        <f>'Monthly Data'!K168</f>
        <v>0.4080604761904762</v>
      </c>
      <c r="AK166" s="75">
        <f>'Monthly Data'!AP168</f>
        <v>53.568119044240348</v>
      </c>
      <c r="AL166" s="75">
        <f>'Monthly Data'!AQ168</f>
        <v>165.74998015268423</v>
      </c>
      <c r="AM166" s="77">
        <v>19.6875</v>
      </c>
      <c r="AN166" s="77">
        <f>'Monthly Data'!M168</f>
        <v>23.979000000000003</v>
      </c>
      <c r="AO166" s="76">
        <f>'Monthly Data'!C168</f>
        <v>65.065490652496649</v>
      </c>
      <c r="AP166" s="76">
        <f>'Monthly Data'!N168</f>
        <v>63.635867342833507</v>
      </c>
      <c r="AQ166" s="76">
        <f>'Monthly Data'!O168</f>
        <v>63.695140733744438</v>
      </c>
    </row>
    <row r="167" spans="1:43">
      <c r="A167" s="71" t="s">
        <v>439</v>
      </c>
      <c r="B167" s="71">
        <f t="shared" si="2"/>
        <v>489</v>
      </c>
      <c r="C167" s="72">
        <f>'Monthly Data'!F169</f>
        <v>15311.7</v>
      </c>
      <c r="D167" s="72">
        <f>'Monthly Data'!E169</f>
        <v>108.9</v>
      </c>
      <c r="E167" s="72">
        <f>'Monthly Data'!AD169</f>
        <v>127.8</v>
      </c>
      <c r="F167" s="72">
        <f>'Monthly Data'!AE169</f>
        <v>109.1</v>
      </c>
      <c r="G167" s="72">
        <f>'Monthly Data'!AF169</f>
        <v>123.4</v>
      </c>
      <c r="H167" s="72">
        <f>'Monthly Data'!AG169</f>
        <v>99.6</v>
      </c>
      <c r="I167" s="68">
        <f>'Monthly Data'!AH169</f>
        <v>90.849208427790302</v>
      </c>
      <c r="J167" s="68">
        <f>'Monthly Data'!AI169</f>
        <v>85.449246961456495</v>
      </c>
      <c r="K167" s="68">
        <f>'Monthly Data'!AJ169</f>
        <v>96.393197064002479</v>
      </c>
      <c r="L167" s="68">
        <f>'Monthly Data'!AK169</f>
        <v>93.028745308182579</v>
      </c>
      <c r="M167" s="80"/>
      <c r="N167" s="80"/>
      <c r="O167" s="80"/>
      <c r="P167" s="80"/>
      <c r="Q167" s="69">
        <f>'Monthly Data'!D169</f>
        <v>53727</v>
      </c>
      <c r="R167" s="69">
        <f>'Monthly Data'!U169</f>
        <v>62.2</v>
      </c>
      <c r="S167" s="69">
        <f>'Monthly Data'!T169</f>
        <v>104.4</v>
      </c>
      <c r="T167" s="69">
        <f>'Monthly Data'!S169</f>
        <v>104.31013916500993</v>
      </c>
      <c r="U167" s="69">
        <f>'Monthly Data'!V169</f>
        <v>26103</v>
      </c>
      <c r="V167" s="69">
        <f>'Monthly Data'!W169</f>
        <v>21896</v>
      </c>
      <c r="W167" s="69">
        <f>'Monthly Data'!R169</f>
        <v>103.90354051718032</v>
      </c>
      <c r="X167" s="69">
        <f>'Monthly Data'!X169</f>
        <v>131.08052901645658</v>
      </c>
      <c r="Y167" s="69">
        <f>'Monthly Data'!Y169</f>
        <v>137.18814501896935</v>
      </c>
      <c r="Z167" s="69">
        <f>'Monthly Data'!Z169</f>
        <v>15573</v>
      </c>
      <c r="AA167" s="69">
        <f>'Monthly Data'!AA169</f>
        <v>1048333.33433</v>
      </c>
      <c r="AB167" s="69">
        <f>'Monthly Data'!AB169</f>
        <v>133.59367542555896</v>
      </c>
      <c r="AC167" s="69">
        <f>'Monthly Data'!AC169</f>
        <v>99445</v>
      </c>
      <c r="AD167" s="69">
        <f>'Monthly Data'!P169</f>
        <v>96.254775616790212</v>
      </c>
      <c r="AE167" s="69">
        <f>'Monthly Data'!Q169</f>
        <v>99.4</v>
      </c>
      <c r="AF167" s="75">
        <f>'Monthly Data'!G169</f>
        <v>0.25</v>
      </c>
      <c r="AG167" s="75">
        <f>'Monthly Data'!I169</f>
        <v>-0.28542223289739699</v>
      </c>
      <c r="AH167" s="75">
        <f>'Monthly Data'!L169</f>
        <v>638974</v>
      </c>
      <c r="AI167" s="75">
        <f>'Monthly Data'!J169</f>
        <v>0.53649666666666684</v>
      </c>
      <c r="AJ167" s="75">
        <f>'Monthly Data'!K169</f>
        <v>0.52187499999999998</v>
      </c>
      <c r="AK167" s="75">
        <f>'Monthly Data'!AP169</f>
        <v>57.977584791933445</v>
      </c>
      <c r="AL167" s="75">
        <f>'Monthly Data'!AQ169</f>
        <v>163.72809170347026</v>
      </c>
      <c r="AM167" s="77">
        <v>25.2</v>
      </c>
      <c r="AN167" s="77">
        <f>'Monthly Data'!M169</f>
        <v>24.339047619047623</v>
      </c>
      <c r="AO167" s="76">
        <f>'Monthly Data'!C169</f>
        <v>75.41386681599316</v>
      </c>
      <c r="AP167" s="76">
        <f>'Monthly Data'!N169</f>
        <v>69.593936112568699</v>
      </c>
      <c r="AQ167" s="76">
        <f>'Monthly Data'!O169</f>
        <v>69.244757551565016</v>
      </c>
    </row>
    <row r="168" spans="1:43">
      <c r="A168" s="71" t="s">
        <v>440</v>
      </c>
      <c r="B168" s="71">
        <f t="shared" si="2"/>
        <v>490</v>
      </c>
      <c r="C168" s="72">
        <f>'Monthly Data'!F170</f>
        <v>14760.88</v>
      </c>
      <c r="D168" s="72">
        <f>'Monthly Data'!E170</f>
        <v>109.3</v>
      </c>
      <c r="E168" s="72">
        <f>'Monthly Data'!AD170</f>
        <v>129.4</v>
      </c>
      <c r="F168" s="72">
        <f>'Monthly Data'!AE170</f>
        <v>110.6</v>
      </c>
      <c r="G168" s="72">
        <f>'Monthly Data'!AF170</f>
        <v>122.2</v>
      </c>
      <c r="H168" s="72">
        <f>'Monthly Data'!AG170</f>
        <v>101.8</v>
      </c>
      <c r="I168" s="68">
        <f>'Monthly Data'!AH170</f>
        <v>90.71927187698887</v>
      </c>
      <c r="J168" s="68">
        <f>'Monthly Data'!AI170</f>
        <v>85.75469449428472</v>
      </c>
      <c r="K168" s="68">
        <f>'Monthly Data'!AJ170</f>
        <v>95.673819334337239</v>
      </c>
      <c r="L168" s="68">
        <f>'Monthly Data'!AK170</f>
        <v>92.941805650405655</v>
      </c>
      <c r="M168" s="80"/>
      <c r="N168" s="80"/>
      <c r="O168" s="80"/>
      <c r="P168" s="80"/>
      <c r="Q168" s="69">
        <f>'Monthly Data'!D170</f>
        <v>53723</v>
      </c>
      <c r="R168" s="69">
        <f>'Monthly Data'!U170</f>
        <v>62.5</v>
      </c>
      <c r="S168" s="69">
        <f>'Monthly Data'!T170</f>
        <v>104.2</v>
      </c>
      <c r="T168" s="69">
        <f>'Monthly Data'!S170</f>
        <v>104.31013916500993</v>
      </c>
      <c r="U168" s="69">
        <f>'Monthly Data'!V170</f>
        <v>26297</v>
      </c>
      <c r="V168" s="69">
        <f>'Monthly Data'!W170</f>
        <v>21595</v>
      </c>
      <c r="W168" s="69">
        <f>'Monthly Data'!R170</f>
        <v>103.52083871048723</v>
      </c>
      <c r="X168" s="69">
        <f>'Monthly Data'!X170</f>
        <v>127.81673689569769</v>
      </c>
      <c r="Y168" s="69">
        <f>'Monthly Data'!Y170</f>
        <v>130.59085312492914</v>
      </c>
      <c r="Z168" s="69">
        <f>'Monthly Data'!Z170</f>
        <v>15888</v>
      </c>
      <c r="AA168" s="69">
        <f>'Monthly Data'!AA170</f>
        <v>1026314.55901</v>
      </c>
      <c r="AB168" s="69">
        <f>'Monthly Data'!AB170</f>
        <v>132.31998649107078</v>
      </c>
      <c r="AC168" s="69">
        <f>'Monthly Data'!AC170</f>
        <v>101894</v>
      </c>
      <c r="AD168" s="69">
        <f>'Monthly Data'!P170</f>
        <v>96.391636135275078</v>
      </c>
      <c r="AE168" s="69">
        <f>'Monthly Data'!Q170</f>
        <v>99.4</v>
      </c>
      <c r="AF168" s="75">
        <f>'Monthly Data'!G170</f>
        <v>0.25</v>
      </c>
      <c r="AG168" s="75">
        <f>'Monthly Data'!I170</f>
        <v>-0.47617164115511901</v>
      </c>
      <c r="AH168" s="75">
        <f>'Monthly Data'!L170</f>
        <v>643320</v>
      </c>
      <c r="AI168" s="75">
        <f>'Monthly Data'!J170</f>
        <v>0.58032099999999986</v>
      </c>
      <c r="AJ168" s="75">
        <f>'Monthly Data'!K170</f>
        <v>0.55269909090909086</v>
      </c>
      <c r="AK168" s="75">
        <f>'Monthly Data'!AP170</f>
        <v>59.437046764849121</v>
      </c>
      <c r="AL168" s="75">
        <f>'Monthly Data'!AQ170</f>
        <v>164.84257836267238</v>
      </c>
      <c r="AM168" s="77">
        <v>26.382857142857144</v>
      </c>
      <c r="AN168" s="77">
        <f>'Monthly Data'!M170</f>
        <v>23.7715</v>
      </c>
      <c r="AO168" s="76">
        <f>'Monthly Data'!C170</f>
        <v>96.9239178603124</v>
      </c>
      <c r="AP168" s="76">
        <f>'Monthly Data'!N170</f>
        <v>108.46429400318453</v>
      </c>
      <c r="AQ168" s="76">
        <f>'Monthly Data'!O170</f>
        <v>109.92479698738777</v>
      </c>
    </row>
    <row r="169" spans="1:43">
      <c r="A169" s="71" t="s">
        <v>441</v>
      </c>
      <c r="B169" s="71">
        <f t="shared" si="2"/>
        <v>491</v>
      </c>
      <c r="C169" s="72">
        <f>'Monthly Data'!F171</f>
        <v>14409.74</v>
      </c>
      <c r="D169" s="72">
        <f>'Monthly Data'!E171</f>
        <v>110.7</v>
      </c>
      <c r="E169" s="72">
        <f>'Monthly Data'!AD171</f>
        <v>131.1</v>
      </c>
      <c r="F169" s="72">
        <f>'Monthly Data'!AE171</f>
        <v>111.8</v>
      </c>
      <c r="G169" s="72">
        <f>'Monthly Data'!AF171</f>
        <v>128.6</v>
      </c>
      <c r="H169" s="72">
        <f>'Monthly Data'!AG171</f>
        <v>101.5</v>
      </c>
      <c r="I169" s="68">
        <f>'Monthly Data'!AH171</f>
        <v>91.497191532579336</v>
      </c>
      <c r="J169" s="68">
        <f>'Monthly Data'!AI171</f>
        <v>85.918289623338197</v>
      </c>
      <c r="K169" s="68">
        <f>'Monthly Data'!AJ171</f>
        <v>96.726986761817386</v>
      </c>
      <c r="L169" s="68">
        <f>'Monthly Data'!AK171</f>
        <v>94.036470082899072</v>
      </c>
      <c r="M169" s="80"/>
      <c r="N169" s="80"/>
      <c r="O169" s="80"/>
      <c r="P169" s="80"/>
      <c r="Q169" s="69">
        <f>'Monthly Data'!D171</f>
        <v>53553</v>
      </c>
      <c r="R169" s="69">
        <f>'Monthly Data'!U171</f>
        <v>62.6</v>
      </c>
      <c r="S169" s="69">
        <f>'Monthly Data'!T171</f>
        <v>104.1</v>
      </c>
      <c r="T169" s="69">
        <f>'Monthly Data'!S171</f>
        <v>105.01222664015904</v>
      </c>
      <c r="U169" s="69">
        <f>'Monthly Data'!V171</f>
        <v>26274</v>
      </c>
      <c r="V169" s="69">
        <f>'Monthly Data'!W171</f>
        <v>21426</v>
      </c>
      <c r="W169" s="69">
        <f>'Monthly Data'!R171</f>
        <v>102.92375809803906</v>
      </c>
      <c r="X169" s="69">
        <f>'Monthly Data'!X171</f>
        <v>130.89485019801441</v>
      </c>
      <c r="Y169" s="69">
        <f>'Monthly Data'!Y171</f>
        <v>132.85082167394759</v>
      </c>
      <c r="Z169" s="69">
        <f>'Monthly Data'!Z171</f>
        <v>17394</v>
      </c>
      <c r="AA169" s="69">
        <f>'Monthly Data'!AA171</f>
        <v>1007488.4956199999</v>
      </c>
      <c r="AB169" s="69">
        <f>'Monthly Data'!AB171</f>
        <v>132.61311198222975</v>
      </c>
      <c r="AC169" s="69">
        <f>'Monthly Data'!AC171</f>
        <v>109620</v>
      </c>
      <c r="AD169" s="69">
        <f>'Monthly Data'!P171</f>
        <v>92.897784778554808</v>
      </c>
      <c r="AE169" s="69">
        <f>'Monthly Data'!Q171</f>
        <v>99.4</v>
      </c>
      <c r="AF169" s="75">
        <f>'Monthly Data'!G171</f>
        <v>0.24</v>
      </c>
      <c r="AG169" s="75">
        <f>'Monthly Data'!I171</f>
        <v>-0.10679880708698974</v>
      </c>
      <c r="AH169" s="75">
        <f>'Monthly Data'!L171</f>
        <v>649084</v>
      </c>
      <c r="AI169" s="75">
        <f>'Monthly Data'!J171</f>
        <v>0.62476238095238101</v>
      </c>
      <c r="AJ169" s="75">
        <f>'Monthly Data'!K171</f>
        <v>0.61697368421052634</v>
      </c>
      <c r="AK169" s="75">
        <f>'Monthly Data'!AP171</f>
        <v>59.20252162979299</v>
      </c>
      <c r="AL169" s="75">
        <f>'Monthly Data'!AQ171</f>
        <v>164.05336793087292</v>
      </c>
      <c r="AM169" s="77">
        <v>26.5305</v>
      </c>
      <c r="AN169" s="77">
        <f>'Monthly Data'!M171</f>
        <v>22.875238095238096</v>
      </c>
      <c r="AO169" s="76">
        <f>'Monthly Data'!C171</f>
        <v>117.29039536719272</v>
      </c>
      <c r="AP169" s="76">
        <f>'Monthly Data'!N171</f>
        <v>99.913674304814407</v>
      </c>
      <c r="AQ169" s="76">
        <f>'Monthly Data'!O171</f>
        <v>98.534924668739563</v>
      </c>
    </row>
    <row r="170" spans="1:43">
      <c r="A170" s="71" t="s">
        <v>442</v>
      </c>
      <c r="B170" s="71">
        <f t="shared" si="2"/>
        <v>492</v>
      </c>
      <c r="C170" s="72">
        <f>'Monthly Data'!F172</f>
        <v>13720.95</v>
      </c>
      <c r="D170" s="72">
        <f>'Monthly Data'!E172</f>
        <v>106</v>
      </c>
      <c r="E170" s="72">
        <f>'Monthly Data'!AD172</f>
        <v>123.8</v>
      </c>
      <c r="F170" s="72">
        <f>'Monthly Data'!AE172</f>
        <v>106.1</v>
      </c>
      <c r="G170" s="72">
        <f>'Monthly Data'!AF172</f>
        <v>117.2</v>
      </c>
      <c r="H170" s="72">
        <f>'Monthly Data'!AG172</f>
        <v>98.3</v>
      </c>
      <c r="I170" s="68">
        <f>'Monthly Data'!AH172</f>
        <v>90.294507467030655</v>
      </c>
      <c r="J170" s="68">
        <f>'Monthly Data'!AI172</f>
        <v>85.786373968270681</v>
      </c>
      <c r="K170" s="68">
        <f>'Monthly Data'!AJ172</f>
        <v>95.01983056413043</v>
      </c>
      <c r="L170" s="68">
        <f>'Monthly Data'!AK172</f>
        <v>93.263942155812543</v>
      </c>
      <c r="M170" s="80"/>
      <c r="N170" s="80"/>
      <c r="O170" s="80"/>
      <c r="P170" s="80"/>
      <c r="Q170" s="69">
        <f>'Monthly Data'!D172</f>
        <v>53475</v>
      </c>
      <c r="R170" s="69">
        <f>'Monthly Data'!U172</f>
        <v>63.1</v>
      </c>
      <c r="S170" s="69">
        <f>'Monthly Data'!T172</f>
        <v>103.9</v>
      </c>
      <c r="T170" s="69">
        <f>'Monthly Data'!S172</f>
        <v>104.71133200795229</v>
      </c>
      <c r="U170" s="69">
        <f>'Monthly Data'!V172</f>
        <v>26142</v>
      </c>
      <c r="V170" s="69">
        <f>'Monthly Data'!W172</f>
        <v>21426</v>
      </c>
      <c r="W170" s="69">
        <f>'Monthly Data'!R172</f>
        <v>106.55532679076076</v>
      </c>
      <c r="X170" s="69">
        <f>'Monthly Data'!X172</f>
        <v>130.64062819480037</v>
      </c>
      <c r="Y170" s="69">
        <f>'Monthly Data'!Y172</f>
        <v>132.37478809661181</v>
      </c>
      <c r="Z170" s="69">
        <f>'Monthly Data'!Z172</f>
        <v>15275</v>
      </c>
      <c r="AA170" s="69">
        <f>'Monthly Data'!AA172</f>
        <v>999471.50511999999</v>
      </c>
      <c r="AB170" s="69">
        <f>'Monthly Data'!AB172</f>
        <v>132.95348391501099</v>
      </c>
      <c r="AC170" s="69">
        <f>'Monthly Data'!AC172</f>
        <v>96453</v>
      </c>
      <c r="AD170" s="69">
        <f>'Monthly Data'!P172</f>
        <v>88.764415057592814</v>
      </c>
      <c r="AE170" s="69">
        <f>'Monthly Data'!Q172</f>
        <v>99.3</v>
      </c>
      <c r="AF170" s="75">
        <f>'Monthly Data'!G172</f>
        <v>0.25</v>
      </c>
      <c r="AG170" s="75">
        <f>'Monthly Data'!I172</f>
        <v>-0.41854105692075461</v>
      </c>
      <c r="AH170" s="75">
        <f>'Monthly Data'!L172</f>
        <v>659959</v>
      </c>
      <c r="AI170" s="75">
        <f>'Monthly Data'!J172</f>
        <v>0.54605210526315795</v>
      </c>
      <c r="AJ170" s="75">
        <f>'Monthly Data'!K172</f>
        <v>0.49886363636363634</v>
      </c>
      <c r="AK170" s="75">
        <f>'Monthly Data'!AP172</f>
        <v>51.590926667500142</v>
      </c>
      <c r="AL170" s="75">
        <f>'Monthly Data'!AQ172</f>
        <v>167.84715628574997</v>
      </c>
      <c r="AM170" s="77">
        <v>24.918571428571429</v>
      </c>
      <c r="AN170" s="77">
        <f>'Monthly Data'!M172</f>
        <v>23.413157894736845</v>
      </c>
      <c r="AO170" s="76">
        <f>'Monthly Data'!C172</f>
        <v>123.78951328228079</v>
      </c>
      <c r="AP170" s="76">
        <f>'Monthly Data'!N172</f>
        <v>97.671426996135182</v>
      </c>
      <c r="AQ170" s="76">
        <f>'Monthly Data'!O172</f>
        <v>95.477020896196777</v>
      </c>
    </row>
    <row r="171" spans="1:43">
      <c r="A171" s="71" t="s">
        <v>443</v>
      </c>
      <c r="B171" s="71">
        <f t="shared" si="2"/>
        <v>493</v>
      </c>
      <c r="C171" s="72">
        <f>'Monthly Data'!F173</f>
        <v>13266.27</v>
      </c>
      <c r="D171" s="72">
        <f>'Monthly Data'!E173</f>
        <v>107.2</v>
      </c>
      <c r="E171" s="72">
        <f>'Monthly Data'!AD173</f>
        <v>127.4</v>
      </c>
      <c r="F171" s="72">
        <f>'Monthly Data'!AE173</f>
        <v>109.7</v>
      </c>
      <c r="G171" s="72">
        <f>'Monthly Data'!AF173</f>
        <v>122.6</v>
      </c>
      <c r="H171" s="72">
        <f>'Monthly Data'!AG173</f>
        <v>100.9</v>
      </c>
      <c r="I171" s="68">
        <f>'Monthly Data'!AH173</f>
        <v>91.972355706291367</v>
      </c>
      <c r="J171" s="68">
        <f>'Monthly Data'!AI173</f>
        <v>85.996589383694598</v>
      </c>
      <c r="K171" s="68">
        <f>'Monthly Data'!AJ173</f>
        <v>97.669144897356347</v>
      </c>
      <c r="L171" s="68">
        <f>'Monthly Data'!AK173</f>
        <v>93.441662307722112</v>
      </c>
      <c r="M171" s="80"/>
      <c r="N171" s="80"/>
      <c r="O171" s="80"/>
      <c r="P171" s="80"/>
      <c r="Q171" s="69">
        <f>'Monthly Data'!D173</f>
        <v>53698</v>
      </c>
      <c r="R171" s="69">
        <f>'Monthly Data'!U173</f>
        <v>63.2</v>
      </c>
      <c r="S171" s="69">
        <f>'Monthly Data'!T173</f>
        <v>103.8</v>
      </c>
      <c r="T171" s="69">
        <f>'Monthly Data'!S173</f>
        <v>103.808648111332</v>
      </c>
      <c r="U171" s="69">
        <f>'Monthly Data'!V173</f>
        <v>25976</v>
      </c>
      <c r="V171" s="69">
        <f>'Monthly Data'!W173</f>
        <v>21886</v>
      </c>
      <c r="W171" s="69">
        <f>'Monthly Data'!R173</f>
        <v>103.82866407674038</v>
      </c>
      <c r="X171" s="69">
        <f>'Monthly Data'!X173</f>
        <v>130.39758514068791</v>
      </c>
      <c r="Y171" s="69">
        <f>'Monthly Data'!Y173</f>
        <v>131.79439177233746</v>
      </c>
      <c r="Z171" s="69">
        <f>'Monthly Data'!Z173</f>
        <v>14930</v>
      </c>
      <c r="AA171" s="69">
        <f>'Monthly Data'!AA173</f>
        <v>1027971.08485</v>
      </c>
      <c r="AB171" s="69">
        <f>'Monthly Data'!AB173</f>
        <v>132.51819709542636</v>
      </c>
      <c r="AC171" s="69">
        <f>'Monthly Data'!AC173</f>
        <v>95623</v>
      </c>
      <c r="AD171" s="69">
        <f>'Monthly Data'!P173</f>
        <v>89.417160457231176</v>
      </c>
      <c r="AE171" s="69">
        <f>'Monthly Data'!Q173</f>
        <v>99.3</v>
      </c>
      <c r="AF171" s="75">
        <f>'Monthly Data'!G173</f>
        <v>0.25</v>
      </c>
      <c r="AG171" s="75">
        <f>'Monthly Data'!I173</f>
        <v>-0.51037161141000897</v>
      </c>
      <c r="AH171" s="75">
        <f>'Monthly Data'!L173</f>
        <v>654226</v>
      </c>
      <c r="AI171" s="75">
        <f>'Monthly Data'!J173</f>
        <v>0.44311947368421056</v>
      </c>
      <c r="AJ171" s="75">
        <f>'Monthly Data'!K173</f>
        <v>0.40843750000000001</v>
      </c>
      <c r="AK171" s="75">
        <f>'Monthly Data'!AP173</f>
        <v>49.65534234889062</v>
      </c>
      <c r="AL171" s="75">
        <f>'Monthly Data'!AQ173</f>
        <v>168.25344735073031</v>
      </c>
      <c r="AM171" s="77">
        <v>23.411578947368422</v>
      </c>
      <c r="AN171" s="77">
        <f>'Monthly Data'!M173</f>
        <v>22.138947368421057</v>
      </c>
      <c r="AO171" s="76">
        <f>'Monthly Data'!C173</f>
        <v>151.16011105326427</v>
      </c>
      <c r="AP171" s="76">
        <f>'Monthly Data'!N173</f>
        <v>94.877559737017776</v>
      </c>
      <c r="AQ171" s="76">
        <f>'Monthly Data'!O173</f>
        <v>89.809425226394225</v>
      </c>
    </row>
    <row r="172" spans="1:43">
      <c r="A172" s="71" t="s">
        <v>444</v>
      </c>
      <c r="B172" s="71">
        <f t="shared" si="2"/>
        <v>494</v>
      </c>
      <c r="C172" s="72">
        <f>'Monthly Data'!F174</f>
        <v>12708.47</v>
      </c>
      <c r="D172" s="72">
        <f>'Monthly Data'!E174</f>
        <v>105.4</v>
      </c>
      <c r="E172" s="72">
        <f>'Monthly Data'!AD174</f>
        <v>125.4</v>
      </c>
      <c r="F172" s="72">
        <f>'Monthly Data'!AE174</f>
        <v>110</v>
      </c>
      <c r="G172" s="72">
        <f>'Monthly Data'!AF174</f>
        <v>121.9</v>
      </c>
      <c r="H172" s="72">
        <f>'Monthly Data'!AG174</f>
        <v>101.2</v>
      </c>
      <c r="I172" s="68">
        <f>'Monthly Data'!AH174</f>
        <v>93.423788905807669</v>
      </c>
      <c r="J172" s="68">
        <f>'Monthly Data'!AI174</f>
        <v>89.37724335279087</v>
      </c>
      <c r="K172" s="68">
        <f>'Monthly Data'!AJ174</f>
        <v>96.876393796045292</v>
      </c>
      <c r="L172" s="68">
        <f>'Monthly Data'!AK174</f>
        <v>94.018627553825127</v>
      </c>
      <c r="M172" s="80"/>
      <c r="N172" s="80"/>
      <c r="O172" s="80"/>
      <c r="P172" s="80"/>
      <c r="Q172" s="69">
        <f>'Monthly Data'!D174</f>
        <v>53467</v>
      </c>
      <c r="R172" s="69">
        <f>'Monthly Data'!U174</f>
        <v>63.2</v>
      </c>
      <c r="S172" s="69">
        <f>'Monthly Data'!T174</f>
        <v>103.6</v>
      </c>
      <c r="T172" s="69">
        <f>'Monthly Data'!S174</f>
        <v>103.70834990059643</v>
      </c>
      <c r="U172" s="69">
        <f>'Monthly Data'!V174</f>
        <v>25906</v>
      </c>
      <c r="V172" s="69">
        <f>'Monthly Data'!W174</f>
        <v>21829</v>
      </c>
      <c r="W172" s="69">
        <f>'Monthly Data'!R174</f>
        <v>103.92907864547996</v>
      </c>
      <c r="X172" s="69">
        <f>'Monthly Data'!X174</f>
        <v>131.30534094152719</v>
      </c>
      <c r="Y172" s="69">
        <f>'Monthly Data'!Y174</f>
        <v>134.37089476377847</v>
      </c>
      <c r="Z172" s="69">
        <f>'Monthly Data'!Z174</f>
        <v>15524</v>
      </c>
      <c r="AA172" s="69">
        <f>'Monthly Data'!AA174</f>
        <v>1009627.39644</v>
      </c>
      <c r="AB172" s="69">
        <f>'Monthly Data'!AB174</f>
        <v>131.93194228312848</v>
      </c>
      <c r="AC172" s="69">
        <f>'Monthly Data'!AC174</f>
        <v>100616</v>
      </c>
      <c r="AD172" s="69">
        <f>'Monthly Data'!P174</f>
        <v>86.502667974054603</v>
      </c>
      <c r="AE172" s="69">
        <f>'Monthly Data'!Q174</f>
        <v>99.1</v>
      </c>
      <c r="AF172" s="75">
        <f>'Monthly Data'!G174</f>
        <v>0.11</v>
      </c>
      <c r="AG172" s="75">
        <f>'Monthly Data'!I174</f>
        <v>-0.76639124632569378</v>
      </c>
      <c r="AH172" s="75">
        <f>'Monthly Data'!L174</f>
        <v>658449</v>
      </c>
      <c r="AI172" s="75">
        <f>'Monthly Data'!J174</f>
        <v>0.20612190476190473</v>
      </c>
      <c r="AJ172" s="75">
        <f>'Monthly Data'!K174</f>
        <v>0.19409090909090909</v>
      </c>
      <c r="AK172" s="75">
        <f>'Monthly Data'!AP174</f>
        <v>54.062991903651188</v>
      </c>
      <c r="AL172" s="75">
        <f>'Monthly Data'!AQ174</f>
        <v>173.89069726908556</v>
      </c>
      <c r="AM172" s="77">
        <v>28.496818181818181</v>
      </c>
      <c r="AN172" s="77">
        <f>'Monthly Data'!M174</f>
        <v>32.964761904761907</v>
      </c>
      <c r="AO172" s="76">
        <f>'Monthly Data'!C174</f>
        <v>174.59710706541699</v>
      </c>
      <c r="AP172" s="76">
        <f>'Monthly Data'!N174</f>
        <v>106.74270758629417</v>
      </c>
      <c r="AQ172" s="76">
        <f>'Monthly Data'!O174</f>
        <v>100.61011666044145</v>
      </c>
    </row>
    <row r="173" spans="1:43">
      <c r="A173" s="71" t="s">
        <v>445</v>
      </c>
      <c r="B173" s="71">
        <f t="shared" si="2"/>
        <v>495</v>
      </c>
      <c r="C173" s="72">
        <f>'Monthly Data'!F175</f>
        <v>13411.84</v>
      </c>
      <c r="D173" s="72">
        <f>'Monthly Data'!E175</f>
        <v>104.3</v>
      </c>
      <c r="E173" s="72">
        <f>'Monthly Data'!AD175</f>
        <v>123</v>
      </c>
      <c r="F173" s="72">
        <f>'Monthly Data'!AE175</f>
        <v>109.7</v>
      </c>
      <c r="G173" s="72">
        <f>'Monthly Data'!AF175</f>
        <v>122.3</v>
      </c>
      <c r="H173" s="72">
        <f>'Monthly Data'!AG175</f>
        <v>101.3</v>
      </c>
      <c r="I173" s="68">
        <f>'Monthly Data'!AH175</f>
        <v>91.333951353433108</v>
      </c>
      <c r="J173" s="68">
        <f>'Monthly Data'!AI175</f>
        <v>84.839449421783868</v>
      </c>
      <c r="K173" s="68">
        <f>'Monthly Data'!AJ175</f>
        <v>96.704358586022309</v>
      </c>
      <c r="L173" s="68">
        <f>'Monthly Data'!AK175</f>
        <v>93.784803218353218</v>
      </c>
      <c r="M173" s="80"/>
      <c r="N173" s="80"/>
      <c r="O173" s="80"/>
      <c r="P173" s="80"/>
      <c r="Q173" s="69">
        <f>'Monthly Data'!D175</f>
        <v>53442</v>
      </c>
      <c r="R173" s="69">
        <f>'Monthly Data'!U175</f>
        <v>63</v>
      </c>
      <c r="S173" s="69">
        <f>'Monthly Data'!T175</f>
        <v>103.5</v>
      </c>
      <c r="T173" s="69">
        <f>'Monthly Data'!S175</f>
        <v>103.20685884691849</v>
      </c>
      <c r="U173" s="69">
        <f>'Monthly Data'!V175</f>
        <v>25836</v>
      </c>
      <c r="V173" s="69">
        <f>'Monthly Data'!W175</f>
        <v>21995</v>
      </c>
      <c r="W173" s="69">
        <f>'Monthly Data'!R175</f>
        <v>104.43407902762516</v>
      </c>
      <c r="X173" s="69">
        <f>'Monthly Data'!X175</f>
        <v>130.14857848005826</v>
      </c>
      <c r="Y173" s="69">
        <f>'Monthly Data'!Y175</f>
        <v>131.68598208506128</v>
      </c>
      <c r="Z173" s="69">
        <f>'Monthly Data'!Z175</f>
        <v>14551</v>
      </c>
      <c r="AA173" s="69">
        <f>'Monthly Data'!AA175</f>
        <v>1060365.1708200001</v>
      </c>
      <c r="AB173" s="69">
        <f>'Monthly Data'!AB175</f>
        <v>131.33699415162334</v>
      </c>
      <c r="AC173" s="69">
        <f>'Monthly Data'!AC175</f>
        <v>96215</v>
      </c>
      <c r="AD173" s="69">
        <f>'Monthly Data'!P175</f>
        <v>85.791300732349114</v>
      </c>
      <c r="AE173" s="69">
        <f>'Monthly Data'!Q175</f>
        <v>99.2</v>
      </c>
      <c r="AF173" s="75">
        <f>'Monthly Data'!G175</f>
        <v>0.02</v>
      </c>
      <c r="AG173" s="75">
        <f>'Monthly Data'!I175</f>
        <v>-1.222743199436513</v>
      </c>
      <c r="AH173" s="75">
        <f>'Monthly Data'!L175</f>
        <v>664038</v>
      </c>
      <c r="AI173" s="75">
        <f>'Monthly Data'!J175</f>
        <v>0.10711499999999999</v>
      </c>
      <c r="AJ173" s="75">
        <f>'Monthly Data'!K175</f>
        <v>9.9539473684210525E-2</v>
      </c>
      <c r="AK173" s="75">
        <f>'Monthly Data'!AP175</f>
        <v>55.089430609793226</v>
      </c>
      <c r="AL173" s="75">
        <f>'Monthly Data'!AQ175</f>
        <v>164.26741387307436</v>
      </c>
      <c r="AM173" s="77">
        <v>28.134</v>
      </c>
      <c r="AN173" s="77">
        <f>'Monthly Data'!M175</f>
        <v>31.590499999999999</v>
      </c>
      <c r="AO173" s="76">
        <f>'Monthly Data'!C175</f>
        <v>158.03324430992473</v>
      </c>
      <c r="AP173" s="76">
        <f>'Monthly Data'!N175</f>
        <v>104.52822384100483</v>
      </c>
      <c r="AQ173" s="76">
        <f>'Monthly Data'!O175</f>
        <v>99.752276604776654</v>
      </c>
    </row>
    <row r="174" spans="1:43">
      <c r="A174" s="71" t="s">
        <v>446</v>
      </c>
      <c r="B174" s="71">
        <f t="shared" si="2"/>
        <v>496</v>
      </c>
      <c r="C174" s="72">
        <f>'Monthly Data'!F176</f>
        <v>13975.55</v>
      </c>
      <c r="D174" s="72">
        <f>'Monthly Data'!E176</f>
        <v>102.2</v>
      </c>
      <c r="E174" s="72">
        <f>'Monthly Data'!AD176</f>
        <v>120.2</v>
      </c>
      <c r="F174" s="72">
        <f>'Monthly Data'!AE176</f>
        <v>108.5</v>
      </c>
      <c r="G174" s="72">
        <f>'Monthly Data'!AF176</f>
        <v>120</v>
      </c>
      <c r="H174" s="72">
        <f>'Monthly Data'!AG176</f>
        <v>100.6</v>
      </c>
      <c r="I174" s="68">
        <f>'Monthly Data'!AH176</f>
        <v>91.319780958658711</v>
      </c>
      <c r="J174" s="68">
        <f>'Monthly Data'!AI176</f>
        <v>86.851376468313859</v>
      </c>
      <c r="K174" s="68">
        <f>'Monthly Data'!AJ176</f>
        <v>95.287406175951517</v>
      </c>
      <c r="L174" s="68">
        <f>'Monthly Data'!AK176</f>
        <v>94.940097170179328</v>
      </c>
      <c r="M174" s="80"/>
      <c r="N174" s="80"/>
      <c r="O174" s="80"/>
      <c r="P174" s="80"/>
      <c r="Q174" s="69">
        <f>'Monthly Data'!D176</f>
        <v>53506</v>
      </c>
      <c r="R174" s="69">
        <f>'Monthly Data'!U176</f>
        <v>63.2</v>
      </c>
      <c r="S174" s="69">
        <f>'Monthly Data'!T176</f>
        <v>103.5</v>
      </c>
      <c r="T174" s="69">
        <f>'Monthly Data'!S176</f>
        <v>104.10954274353877</v>
      </c>
      <c r="U174" s="69">
        <f>'Monthly Data'!V176</f>
        <v>25917</v>
      </c>
      <c r="V174" s="69">
        <f>'Monthly Data'!W176</f>
        <v>21840</v>
      </c>
      <c r="W174" s="69">
        <f>'Monthly Data'!R176</f>
        <v>103.72030082746311</v>
      </c>
      <c r="X174" s="69">
        <f>'Monthly Data'!X176</f>
        <v>127.71344592202499</v>
      </c>
      <c r="Y174" s="69">
        <f>'Monthly Data'!Y176</f>
        <v>130.94205433534933</v>
      </c>
      <c r="Z174" s="69">
        <f>'Monthly Data'!Z176</f>
        <v>15041</v>
      </c>
      <c r="AA174" s="69">
        <f>'Monthly Data'!AA176</f>
        <v>1275235.53844</v>
      </c>
      <c r="AB174" s="69">
        <f>'Monthly Data'!AB176</f>
        <v>129.01111500019519</v>
      </c>
      <c r="AC174" s="69">
        <f>'Monthly Data'!AC176</f>
        <v>99549</v>
      </c>
      <c r="AD174" s="69">
        <f>'Monthly Data'!P176</f>
        <v>87.246119298431381</v>
      </c>
      <c r="AE174" s="69">
        <f>'Monthly Data'!Q176</f>
        <v>99</v>
      </c>
      <c r="AF174" s="75">
        <f>'Monthly Data'!G176</f>
        <v>0.02</v>
      </c>
      <c r="AG174" s="75">
        <f>'Monthly Data'!I176</f>
        <v>-1.7154495628377331</v>
      </c>
      <c r="AH174" s="75">
        <f>'Monthly Data'!L176</f>
        <v>670579</v>
      </c>
      <c r="AI174" s="75">
        <f>'Monthly Data'!J176</f>
        <v>8.3150952380952409E-2</v>
      </c>
      <c r="AJ174" s="75">
        <f>'Monthly Data'!K176</f>
        <v>7.4851428571428569E-2</v>
      </c>
      <c r="AK174" s="75">
        <f>'Monthly Data'!AP176</f>
        <v>55.543262851071134</v>
      </c>
      <c r="AL174" s="75">
        <f>'Monthly Data'!AQ176</f>
        <v>164.45871298606352</v>
      </c>
      <c r="AM174" s="77">
        <v>22.94409090909091</v>
      </c>
      <c r="AN174" s="77">
        <f>'Monthly Data'!M176</f>
        <v>27.361904761904757</v>
      </c>
      <c r="AO174" s="76">
        <f>'Monthly Data'!C176</f>
        <v>102.45011745803778</v>
      </c>
      <c r="AP174" s="76">
        <f>'Monthly Data'!N176</f>
        <v>84.101562262238659</v>
      </c>
      <c r="AQ174" s="76">
        <f>'Monthly Data'!O176</f>
        <v>82.605400324758165</v>
      </c>
    </row>
    <row r="175" spans="1:43">
      <c r="A175" s="71" t="s">
        <v>447</v>
      </c>
      <c r="B175" s="71">
        <f t="shared" si="2"/>
        <v>497</v>
      </c>
      <c r="C175" s="72">
        <f>'Monthly Data'!F177</f>
        <v>12974.89</v>
      </c>
      <c r="D175" s="72">
        <f>'Monthly Data'!E177</f>
        <v>101</v>
      </c>
      <c r="E175" s="72">
        <f>'Monthly Data'!AD177</f>
        <v>118</v>
      </c>
      <c r="F175" s="72">
        <f>'Monthly Data'!AE177</f>
        <v>108.4</v>
      </c>
      <c r="G175" s="72">
        <f>'Monthly Data'!AF177</f>
        <v>119.9</v>
      </c>
      <c r="H175" s="72">
        <f>'Monthly Data'!AG177</f>
        <v>100.1</v>
      </c>
      <c r="I175" s="68">
        <f>'Monthly Data'!AH177</f>
        <v>91.413952127991223</v>
      </c>
      <c r="J175" s="68">
        <f>'Monthly Data'!AI177</f>
        <v>87.28120195199925</v>
      </c>
      <c r="K175" s="68">
        <f>'Monthly Data'!AJ177</f>
        <v>95.839380700551089</v>
      </c>
      <c r="L175" s="68">
        <f>'Monthly Data'!AK177</f>
        <v>94.512571093402002</v>
      </c>
      <c r="M175" s="80"/>
      <c r="N175" s="80"/>
      <c r="O175" s="80"/>
      <c r="P175" s="80"/>
      <c r="Q175" s="69">
        <f>'Monthly Data'!D177</f>
        <v>53480</v>
      </c>
      <c r="R175" s="69">
        <f>'Monthly Data'!U177</f>
        <v>63.3</v>
      </c>
      <c r="S175" s="69">
        <f>'Monthly Data'!T177</f>
        <v>103.4</v>
      </c>
      <c r="T175" s="69">
        <f>'Monthly Data'!S177</f>
        <v>104.31013916500996</v>
      </c>
      <c r="U175" s="69">
        <f>'Monthly Data'!V177</f>
        <v>26028</v>
      </c>
      <c r="V175" s="69">
        <f>'Monthly Data'!W177</f>
        <v>21790</v>
      </c>
      <c r="W175" s="69">
        <f>'Monthly Data'!R177</f>
        <v>102.85111054877424</v>
      </c>
      <c r="X175" s="69">
        <f>'Monthly Data'!X177</f>
        <v>124.78307813887272</v>
      </c>
      <c r="Y175" s="69">
        <f>'Monthly Data'!Y177</f>
        <v>129.52070695196085</v>
      </c>
      <c r="Z175" s="69">
        <f>'Monthly Data'!Z177</f>
        <v>14174</v>
      </c>
      <c r="AA175" s="69">
        <f>'Monthly Data'!AA177</f>
        <v>940328.34114999999</v>
      </c>
      <c r="AB175" s="69">
        <f>'Monthly Data'!AB177</f>
        <v>124.94127038469396</v>
      </c>
      <c r="AC175" s="69">
        <f>'Monthly Data'!AC177</f>
        <v>92993</v>
      </c>
      <c r="AD175" s="69">
        <f>'Monthly Data'!P177</f>
        <v>87.657592339898827</v>
      </c>
      <c r="AE175" s="69">
        <f>'Monthly Data'!Q177</f>
        <v>99</v>
      </c>
      <c r="AF175" s="75">
        <f>'Monthly Data'!G177</f>
        <v>0.02</v>
      </c>
      <c r="AG175" s="75">
        <f>'Monthly Data'!I177</f>
        <v>-1.7767228178135068</v>
      </c>
      <c r="AH175" s="75">
        <f>'Monthly Data'!L177</f>
        <v>679522</v>
      </c>
      <c r="AI175" s="75">
        <f>'Monthly Data'!J177</f>
        <v>8.0365714285714304E-2</v>
      </c>
      <c r="AJ175" s="75">
        <f>'Monthly Data'!K177</f>
        <v>6.9137142857142855E-2</v>
      </c>
      <c r="AK175" s="75">
        <f>'Monthly Data'!AP177</f>
        <v>57.720951278470046</v>
      </c>
      <c r="AL175" s="75">
        <f>'Monthly Data'!AQ177</f>
        <v>164.61088903886321</v>
      </c>
      <c r="AM175" s="77">
        <v>20.94047619047619</v>
      </c>
      <c r="AN175" s="77">
        <f>'Monthly Data'!M177</f>
        <v>25.575714285714287</v>
      </c>
      <c r="AO175" s="76">
        <f>'Monthly Data'!C177</f>
        <v>100.51632781567649</v>
      </c>
      <c r="AP175" s="76">
        <f>'Monthly Data'!N177</f>
        <v>70.044035369102119</v>
      </c>
      <c r="AQ175" s="76">
        <f>'Monthly Data'!O177</f>
        <v>67.354889831414226</v>
      </c>
    </row>
    <row r="176" spans="1:43">
      <c r="A176" s="71" t="s">
        <v>448</v>
      </c>
      <c r="B176" s="71">
        <f t="shared" ref="B176:B239" si="3">B175+1</f>
        <v>498</v>
      </c>
      <c r="C176" s="72">
        <f>'Monthly Data'!F178</f>
        <v>12151.11</v>
      </c>
      <c r="D176" s="72">
        <f>'Monthly Data'!E178</f>
        <v>99.4</v>
      </c>
      <c r="E176" s="72">
        <f>'Monthly Data'!AD178</f>
        <v>115.1</v>
      </c>
      <c r="F176" s="72">
        <f>'Monthly Data'!AE178</f>
        <v>106.9</v>
      </c>
      <c r="G176" s="72">
        <f>'Monthly Data'!AF178</f>
        <v>119.1</v>
      </c>
      <c r="H176" s="72">
        <f>'Monthly Data'!AG178</f>
        <v>98.6</v>
      </c>
      <c r="I176" s="68">
        <f>'Monthly Data'!AH178</f>
        <v>91.714284396146724</v>
      </c>
      <c r="J176" s="68">
        <f>'Monthly Data'!AI178</f>
        <v>87.438574578278264</v>
      </c>
      <c r="K176" s="68">
        <f>'Monthly Data'!AJ178</f>
        <v>95.902966738927489</v>
      </c>
      <c r="L176" s="68">
        <f>'Monthly Data'!AK178</f>
        <v>94.593055682291777</v>
      </c>
      <c r="M176" s="80"/>
      <c r="N176" s="80"/>
      <c r="O176" s="80"/>
      <c r="P176" s="80"/>
      <c r="Q176" s="69">
        <f>'Monthly Data'!D178</f>
        <v>53341</v>
      </c>
      <c r="R176" s="69">
        <f>'Monthly Data'!U178</f>
        <v>63.6</v>
      </c>
      <c r="S176" s="69">
        <f>'Monthly Data'!T178</f>
        <v>103.3</v>
      </c>
      <c r="T176" s="69">
        <f>'Monthly Data'!S178</f>
        <v>102.80566600397616</v>
      </c>
      <c r="U176" s="69">
        <f>'Monthly Data'!V178</f>
        <v>25976</v>
      </c>
      <c r="V176" s="69">
        <f>'Monthly Data'!W178</f>
        <v>21714</v>
      </c>
      <c r="W176" s="69">
        <f>'Monthly Data'!R178</f>
        <v>106.97728941825453</v>
      </c>
      <c r="X176" s="69">
        <f>'Monthly Data'!X178</f>
        <v>123.00743369767301</v>
      </c>
      <c r="Y176" s="69">
        <f>'Monthly Data'!Y178</f>
        <v>129.05253956253844</v>
      </c>
      <c r="Z176" s="69">
        <f>'Monthly Data'!Z178</f>
        <v>15770</v>
      </c>
      <c r="AA176" s="69">
        <f>'Monthly Data'!AA178</f>
        <v>944323.63317000004</v>
      </c>
      <c r="AB176" s="69">
        <f>'Monthly Data'!AB178</f>
        <v>123.03910284476314</v>
      </c>
      <c r="AC176" s="69">
        <f>'Monthly Data'!AC178</f>
        <v>100753</v>
      </c>
      <c r="AD176" s="69">
        <f>'Monthly Data'!P178</f>
        <v>86.050709982778983</v>
      </c>
      <c r="AE176" s="69">
        <f>'Monthly Data'!Q178</f>
        <v>98.9</v>
      </c>
      <c r="AF176" s="75">
        <f>'Monthly Data'!G178</f>
        <v>0.01</v>
      </c>
      <c r="AG176" s="75">
        <f>'Monthly Data'!I178</f>
        <v>-2.2831186980474762</v>
      </c>
      <c r="AH176" s="75">
        <f>'Monthly Data'!L178</f>
        <v>687024</v>
      </c>
      <c r="AI176" s="75">
        <f>'Monthly Data'!J178</f>
        <v>8.7140000000000023E-2</v>
      </c>
      <c r="AJ176" s="75">
        <f>'Monthly Data'!K178</f>
        <v>7.9801818181818182E-2</v>
      </c>
      <c r="AK176" s="75">
        <f>'Monthly Data'!AP178</f>
        <v>58.956747866023278</v>
      </c>
      <c r="AL176" s="75">
        <f>'Monthly Data'!AQ178</f>
        <v>164.89506183854539</v>
      </c>
      <c r="AM176" s="77">
        <v>22.316190476190478</v>
      </c>
      <c r="AN176" s="77">
        <f>'Monthly Data'!M178</f>
        <v>28.180476190476188</v>
      </c>
      <c r="AO176" s="76">
        <f>'Monthly Data'!C178</f>
        <v>147.22696320870108</v>
      </c>
      <c r="AP176" s="76">
        <f>'Monthly Data'!N178</f>
        <v>96.299851021941564</v>
      </c>
      <c r="AQ176" s="76">
        <f>'Monthly Data'!O178</f>
        <v>91.744641238835626</v>
      </c>
    </row>
    <row r="177" spans="1:43">
      <c r="A177" s="71" t="s">
        <v>449</v>
      </c>
      <c r="B177" s="71">
        <f t="shared" si="3"/>
        <v>499</v>
      </c>
      <c r="C177" s="72">
        <f>'Monthly Data'!F179</f>
        <v>11576.21</v>
      </c>
      <c r="D177" s="72">
        <f>'Monthly Data'!E179</f>
        <v>98.2</v>
      </c>
      <c r="E177" s="72">
        <f>'Monthly Data'!AD179</f>
        <v>113.1</v>
      </c>
      <c r="F177" s="72">
        <f>'Monthly Data'!AE179</f>
        <v>109.1</v>
      </c>
      <c r="G177" s="72">
        <f>'Monthly Data'!AF179</f>
        <v>121.9</v>
      </c>
      <c r="H177" s="72">
        <f>'Monthly Data'!AG179</f>
        <v>99.9</v>
      </c>
      <c r="I177" s="68">
        <f>'Monthly Data'!AH179</f>
        <v>91.021390179526804</v>
      </c>
      <c r="J177" s="68">
        <f>'Monthly Data'!AI179</f>
        <v>87.665121404101214</v>
      </c>
      <c r="K177" s="68">
        <f>'Monthly Data'!AJ179</f>
        <v>93.674586860328461</v>
      </c>
      <c r="L177" s="68">
        <f>'Monthly Data'!AK179</f>
        <v>94.745583015493438</v>
      </c>
      <c r="M177" s="80"/>
      <c r="N177" s="80"/>
      <c r="O177" s="80"/>
      <c r="P177" s="80"/>
      <c r="Q177" s="69">
        <f>'Monthly Data'!D179</f>
        <v>53147</v>
      </c>
      <c r="R177" s="69">
        <f>'Monthly Data'!U179</f>
        <v>63.9</v>
      </c>
      <c r="S177" s="69">
        <f>'Monthly Data'!T179</f>
        <v>103.2</v>
      </c>
      <c r="T177" s="69">
        <f>'Monthly Data'!S179</f>
        <v>103.80864811133202</v>
      </c>
      <c r="U177" s="69">
        <f>'Monthly Data'!V179</f>
        <v>25954</v>
      </c>
      <c r="V177" s="69">
        <f>'Monthly Data'!W179</f>
        <v>21632</v>
      </c>
      <c r="W177" s="69">
        <f>'Monthly Data'!R179</f>
        <v>104.21321468443199</v>
      </c>
      <c r="X177" s="69">
        <f>'Monthly Data'!X179</f>
        <v>122.92198213868532</v>
      </c>
      <c r="Y177" s="69">
        <f>'Monthly Data'!Y179</f>
        <v>128.45055726535847</v>
      </c>
      <c r="Z177" s="69">
        <f>'Monthly Data'!Z179</f>
        <v>15683</v>
      </c>
      <c r="AA177" s="69">
        <f>'Monthly Data'!AA179</f>
        <v>998680.46492000006</v>
      </c>
      <c r="AB177" s="69">
        <f>'Monthly Data'!AB179</f>
        <v>122.5048285881029</v>
      </c>
      <c r="AC177" s="69">
        <f>'Monthly Data'!AC179</f>
        <v>100990</v>
      </c>
      <c r="AD177" s="69">
        <f>'Monthly Data'!P179</f>
        <v>86.891661823863444</v>
      </c>
      <c r="AE177" s="69">
        <f>'Monthly Data'!Q179</f>
        <v>98.9</v>
      </c>
      <c r="AF177" s="75">
        <f>'Monthly Data'!G179</f>
        <v>0.01</v>
      </c>
      <c r="AG177" s="75">
        <f>'Monthly Data'!I179</f>
        <v>-2.4036469984949194</v>
      </c>
      <c r="AH177" s="75">
        <f>'Monthly Data'!L179</f>
        <v>688174</v>
      </c>
      <c r="AI177" s="75">
        <f>'Monthly Data'!J179</f>
        <v>8.0467826086956518E-2</v>
      </c>
      <c r="AJ177" s="75">
        <f>'Monthly Data'!K179</f>
        <v>7.6364545454545449E-2</v>
      </c>
      <c r="AK177" s="75">
        <f>'Monthly Data'!AP179</f>
        <v>55.856991609054568</v>
      </c>
      <c r="AL177" s="75">
        <f>'Monthly Data'!AQ179</f>
        <v>164.99231359127046</v>
      </c>
      <c r="AM177" s="77">
        <v>21.861739130434781</v>
      </c>
      <c r="AN177" s="77">
        <f>'Monthly Data'!M179</f>
        <v>33.093478260869567</v>
      </c>
      <c r="AO177" s="76">
        <f>'Monthly Data'!C179</f>
        <v>127.81198233631129</v>
      </c>
      <c r="AP177" s="76">
        <f>'Monthly Data'!N179</f>
        <v>86.01509117348084</v>
      </c>
      <c r="AQ177" s="76">
        <f>'Monthly Data'!O179</f>
        <v>82.297030564779561</v>
      </c>
    </row>
    <row r="178" spans="1:43">
      <c r="A178" s="71" t="s">
        <v>450</v>
      </c>
      <c r="B178" s="71">
        <f t="shared" si="3"/>
        <v>500</v>
      </c>
      <c r="C178" s="72">
        <f>'Monthly Data'!F180</f>
        <v>9996.83</v>
      </c>
      <c r="D178" s="72">
        <f>'Monthly Data'!E180</f>
        <v>96.2</v>
      </c>
      <c r="E178" s="72">
        <f>'Monthly Data'!AD180</f>
        <v>110.9</v>
      </c>
      <c r="F178" s="72">
        <f>'Monthly Data'!AE180</f>
        <v>104.9</v>
      </c>
      <c r="G178" s="72">
        <f>'Monthly Data'!AF180</f>
        <v>116.3</v>
      </c>
      <c r="H178" s="72">
        <f>'Monthly Data'!AG180</f>
        <v>97.2</v>
      </c>
      <c r="I178" s="68">
        <f>'Monthly Data'!AH180</f>
        <v>91.35623552468995</v>
      </c>
      <c r="J178" s="68">
        <f>'Monthly Data'!AI180</f>
        <v>88.897694509973945</v>
      </c>
      <c r="K178" s="68">
        <f>'Monthly Data'!AJ180</f>
        <v>92.091992968382371</v>
      </c>
      <c r="L178" s="68">
        <f>'Monthly Data'!AK180</f>
        <v>93.546890393063336</v>
      </c>
      <c r="M178" s="80"/>
      <c r="N178" s="80"/>
      <c r="O178" s="80"/>
      <c r="P178" s="80"/>
      <c r="Q178" s="69">
        <f>'Monthly Data'!D180</f>
        <v>52992</v>
      </c>
      <c r="R178" s="69">
        <f>'Monthly Data'!U180</f>
        <v>63.9</v>
      </c>
      <c r="S178" s="69">
        <f>'Monthly Data'!T180</f>
        <v>103.1</v>
      </c>
      <c r="T178" s="69">
        <f>'Monthly Data'!S180</f>
        <v>102.90596421471173</v>
      </c>
      <c r="U178" s="69">
        <f>'Monthly Data'!V180</f>
        <v>25937</v>
      </c>
      <c r="V178" s="69">
        <f>'Monthly Data'!W180</f>
        <v>21364</v>
      </c>
      <c r="W178" s="69">
        <f>'Monthly Data'!R180</f>
        <v>103.38170832657245</v>
      </c>
      <c r="X178" s="69">
        <f>'Monthly Data'!X180</f>
        <v>123.67180225792097</v>
      </c>
      <c r="Y178" s="69">
        <f>'Monthly Data'!Y180</f>
        <v>130.95104740780889</v>
      </c>
      <c r="Z178" s="69">
        <f>'Monthly Data'!Z180</f>
        <v>15062</v>
      </c>
      <c r="AA178" s="69">
        <f>'Monthly Data'!AA180</f>
        <v>907394.70501999999</v>
      </c>
      <c r="AB178" s="69">
        <f>'Monthly Data'!AB180</f>
        <v>122.10816317005823</v>
      </c>
      <c r="AC178" s="69">
        <f>'Monthly Data'!AC180</f>
        <v>98365</v>
      </c>
      <c r="AD178" s="69">
        <f>'Monthly Data'!P180</f>
        <v>88.858487636425991</v>
      </c>
      <c r="AE178" s="69">
        <f>'Monthly Data'!Q180</f>
        <v>98.8</v>
      </c>
      <c r="AF178" s="75">
        <f>'Monthly Data'!G180</f>
        <v>5.0000000000000001E-3</v>
      </c>
      <c r="AG178" s="75">
        <f>'Monthly Data'!I180</f>
        <v>-2.2649942510519949</v>
      </c>
      <c r="AH178" s="75">
        <f>'Monthly Data'!L180</f>
        <v>718397</v>
      </c>
      <c r="AI178" s="75">
        <f>'Monthly Data'!J180</f>
        <v>6.587157894736842E-2</v>
      </c>
      <c r="AJ178" s="75">
        <f>'Monthly Data'!K180</f>
        <v>6.3688999999999996E-2</v>
      </c>
      <c r="AK178" s="75">
        <f>'Monthly Data'!AP180</f>
        <v>53.972660795711057</v>
      </c>
      <c r="AL178" s="75">
        <f>'Monthly Data'!AQ180</f>
        <v>163.30544384810008</v>
      </c>
      <c r="AM178" s="77">
        <v>35.065333333333335</v>
      </c>
      <c r="AN178" s="77">
        <f>'Monthly Data'!M180</f>
        <v>46.94263157894737</v>
      </c>
      <c r="AO178" s="76">
        <f>'Monthly Data'!C180</f>
        <v>126.23903023629155</v>
      </c>
      <c r="AP178" s="76">
        <f>'Monthly Data'!N180</f>
        <v>177.75524512054179</v>
      </c>
      <c r="AQ178" s="76">
        <f>'Monthly Data'!O180</f>
        <v>183.17094343398276</v>
      </c>
    </row>
    <row r="179" spans="1:43">
      <c r="A179" s="71" t="s">
        <v>451</v>
      </c>
      <c r="B179" s="71">
        <f t="shared" si="3"/>
        <v>501</v>
      </c>
      <c r="C179" s="72">
        <f>'Monthly Data'!F181</f>
        <v>10438.9</v>
      </c>
      <c r="D179" s="72">
        <f>'Monthly Data'!E181</f>
        <v>96.1</v>
      </c>
      <c r="E179" s="72">
        <f>'Monthly Data'!AD181</f>
        <v>109.9</v>
      </c>
      <c r="F179" s="72">
        <f>'Monthly Data'!AE181</f>
        <v>105.6</v>
      </c>
      <c r="G179" s="72">
        <f>'Monthly Data'!AF181</f>
        <v>115</v>
      </c>
      <c r="H179" s="72">
        <f>'Monthly Data'!AG181</f>
        <v>98.8</v>
      </c>
      <c r="I179" s="68">
        <f>'Monthly Data'!AH181</f>
        <v>91.286674685601199</v>
      </c>
      <c r="J179" s="68">
        <f>'Monthly Data'!AI181</f>
        <v>88.640133680100632</v>
      </c>
      <c r="K179" s="68">
        <f>'Monthly Data'!AJ181</f>
        <v>92.858571301948047</v>
      </c>
      <c r="L179" s="68">
        <f>'Monthly Data'!AK181</f>
        <v>94.026047770693069</v>
      </c>
      <c r="M179" s="80"/>
      <c r="N179" s="80"/>
      <c r="O179" s="80"/>
      <c r="P179" s="80"/>
      <c r="Q179" s="69">
        <f>'Monthly Data'!D181</f>
        <v>53066</v>
      </c>
      <c r="R179" s="69">
        <f>'Monthly Data'!U181</f>
        <v>63.7</v>
      </c>
      <c r="S179" s="69">
        <f>'Monthly Data'!T181</f>
        <v>103.3</v>
      </c>
      <c r="T179" s="69">
        <f>'Monthly Data'!S181</f>
        <v>104.00924453280319</v>
      </c>
      <c r="U179" s="69">
        <f>'Monthly Data'!V181</f>
        <v>25961</v>
      </c>
      <c r="V179" s="69">
        <f>'Monthly Data'!W181</f>
        <v>21380</v>
      </c>
      <c r="W179" s="69">
        <f>'Monthly Data'!R181</f>
        <v>102.3810368493766</v>
      </c>
      <c r="X179" s="69">
        <f>'Monthly Data'!X181</f>
        <v>122.11572596432102</v>
      </c>
      <c r="Y179" s="69">
        <f>'Monthly Data'!Y181</f>
        <v>127.56394869351209</v>
      </c>
      <c r="Z179" s="69">
        <f>'Monthly Data'!Z181</f>
        <v>15075</v>
      </c>
      <c r="AA179" s="69">
        <f>'Monthly Data'!AA181</f>
        <v>785849.46027000004</v>
      </c>
      <c r="AB179" s="69">
        <f>'Monthly Data'!AB181</f>
        <v>121.85300684833386</v>
      </c>
      <c r="AC179" s="69">
        <f>'Monthly Data'!AC181</f>
        <v>95914</v>
      </c>
      <c r="AD179" s="69">
        <f>'Monthly Data'!P181</f>
        <v>87.471841297573405</v>
      </c>
      <c r="AE179" s="69">
        <f>'Monthly Data'!Q181</f>
        <v>98.7</v>
      </c>
      <c r="AF179" s="75">
        <f>'Monthly Data'!G181</f>
        <v>3.0000000000000001E-3</v>
      </c>
      <c r="AG179" s="75">
        <f>'Monthly Data'!I181</f>
        <v>-2.4065191471340621</v>
      </c>
      <c r="AH179" s="75">
        <f>'Monthly Data'!L181</f>
        <v>730920</v>
      </c>
      <c r="AI179" s="75">
        <f>'Monthly Data'!J181</f>
        <v>8.1714999999999968E-2</v>
      </c>
      <c r="AJ179" s="75">
        <f>'Monthly Data'!K181</f>
        <v>7.7882608695652181E-2</v>
      </c>
      <c r="AK179" s="75">
        <f>'Monthly Data'!AP181</f>
        <v>54.439116623419515</v>
      </c>
      <c r="AL179" s="75">
        <f>'Monthly Data'!AQ181</f>
        <v>162.27822342273379</v>
      </c>
      <c r="AM179" s="77">
        <v>32.721304347826084</v>
      </c>
      <c r="AN179" s="77">
        <f>'Monthly Data'!M181</f>
        <v>39.462727272727278</v>
      </c>
      <c r="AO179" s="76">
        <f>'Monthly Data'!C181</f>
        <v>103.6384793705346</v>
      </c>
      <c r="AP179" s="76">
        <f>'Monthly Data'!N181</f>
        <v>175.61568909578133</v>
      </c>
      <c r="AQ179" s="76">
        <f>'Monthly Data'!O181</f>
        <v>182.96883480040623</v>
      </c>
    </row>
    <row r="180" spans="1:43">
      <c r="A180" s="71" t="s">
        <v>452</v>
      </c>
      <c r="B180" s="71">
        <f t="shared" si="3"/>
        <v>502</v>
      </c>
      <c r="C180" s="72">
        <f>'Monthly Data'!F182</f>
        <v>10511.22</v>
      </c>
      <c r="D180" s="72">
        <f>'Monthly Data'!E182</f>
        <v>94.5</v>
      </c>
      <c r="E180" s="72">
        <f>'Monthly Data'!AD182</f>
        <v>108.4</v>
      </c>
      <c r="F180" s="72">
        <f>'Monthly Data'!AE182</f>
        <v>102.4</v>
      </c>
      <c r="G180" s="72">
        <f>'Monthly Data'!AF182</f>
        <v>108.2</v>
      </c>
      <c r="H180" s="72">
        <f>'Monthly Data'!AG182</f>
        <v>97.2</v>
      </c>
      <c r="I180" s="68">
        <f>'Monthly Data'!AH182</f>
        <v>93.683194790210933</v>
      </c>
      <c r="J180" s="68">
        <f>'Monthly Data'!AI182</f>
        <v>89.231149628561042</v>
      </c>
      <c r="K180" s="68">
        <f>'Monthly Data'!AJ182</f>
        <v>97.200625530164146</v>
      </c>
      <c r="L180" s="68">
        <f>'Monthly Data'!AK182</f>
        <v>93.812697856534584</v>
      </c>
      <c r="M180" s="80"/>
      <c r="N180" s="80"/>
      <c r="O180" s="80"/>
      <c r="P180" s="80"/>
      <c r="Q180" s="69">
        <f>'Monthly Data'!D182</f>
        <v>53066</v>
      </c>
      <c r="R180" s="69">
        <f>'Monthly Data'!U182</f>
        <v>63.9</v>
      </c>
      <c r="S180" s="69">
        <f>'Monthly Data'!T182</f>
        <v>102.8</v>
      </c>
      <c r="T180" s="69">
        <f>'Monthly Data'!S182</f>
        <v>105.31312127236582</v>
      </c>
      <c r="U180" s="69">
        <f>'Monthly Data'!V182</f>
        <v>25891</v>
      </c>
      <c r="V180" s="69">
        <f>'Monthly Data'!W182</f>
        <v>21467</v>
      </c>
      <c r="W180" s="69">
        <f>'Monthly Data'!R182</f>
        <v>101.11346210743196</v>
      </c>
      <c r="X180" s="69">
        <f>'Monthly Data'!X182</f>
        <v>121.9123870968033</v>
      </c>
      <c r="Y180" s="69">
        <f>'Monthly Data'!Y182</f>
        <v>126.5611750894216</v>
      </c>
      <c r="Z180" s="69">
        <f>'Monthly Data'!Z182</f>
        <v>15226</v>
      </c>
      <c r="AA180" s="69">
        <f>'Monthly Data'!AA182</f>
        <v>1073738.9006699999</v>
      </c>
      <c r="AB180" s="69">
        <f>'Monthly Data'!AB182</f>
        <v>121.68868131349817</v>
      </c>
      <c r="AC180" s="69">
        <f>'Monthly Data'!AC182</f>
        <v>100981</v>
      </c>
      <c r="AD180" s="69">
        <f>'Monthly Data'!P182</f>
        <v>86.976450898510535</v>
      </c>
      <c r="AE180" s="69">
        <f>'Monthly Data'!Q182</f>
        <v>98.7</v>
      </c>
      <c r="AF180" s="75">
        <f>'Monthly Data'!G182</f>
        <v>2E-3</v>
      </c>
      <c r="AG180" s="75">
        <f>'Monthly Data'!I182</f>
        <v>-2.4591744927730952</v>
      </c>
      <c r="AH180" s="75">
        <f>'Monthly Data'!L182</f>
        <v>742021</v>
      </c>
      <c r="AI180" s="75">
        <f>'Monthly Data'!J182</f>
        <v>8.1686666666666657E-2</v>
      </c>
      <c r="AJ180" s="75">
        <f>'Monthly Data'!K182</f>
        <v>7.7792727272727277E-2</v>
      </c>
      <c r="AK180" s="75">
        <f>'Monthly Data'!AP182</f>
        <v>47.15296684311906</v>
      </c>
      <c r="AL180" s="75">
        <f>'Monthly Data'!AQ182</f>
        <v>160.72616646734028</v>
      </c>
      <c r="AM180" s="77">
        <v>26.63095238095238</v>
      </c>
      <c r="AN180" s="77">
        <f>'Monthly Data'!M182</f>
        <v>33.845238095238095</v>
      </c>
      <c r="AO180" s="76">
        <f>'Monthly Data'!C182</f>
        <v>101.68132393789836</v>
      </c>
      <c r="AP180" s="76">
        <f>'Monthly Data'!N182</f>
        <v>124.73722870886525</v>
      </c>
      <c r="AQ180" s="76">
        <f>'Monthly Data'!O182</f>
        <v>127.29364805772985</v>
      </c>
    </row>
    <row r="181" spans="1:43">
      <c r="A181" s="71" t="s">
        <v>453</v>
      </c>
      <c r="B181" s="71">
        <f t="shared" si="3"/>
        <v>503</v>
      </c>
      <c r="C181" s="72">
        <f>'Monthly Data'!F183</f>
        <v>10496.2</v>
      </c>
      <c r="D181" s="72">
        <f>'Monthly Data'!E183</f>
        <v>95.5</v>
      </c>
      <c r="E181" s="72">
        <f>'Monthly Data'!AD183</f>
        <v>108.5</v>
      </c>
      <c r="F181" s="72">
        <f>'Monthly Data'!AE183</f>
        <v>103.1</v>
      </c>
      <c r="G181" s="72">
        <f>'Monthly Data'!AF183</f>
        <v>111.8</v>
      </c>
      <c r="H181" s="72">
        <f>'Monthly Data'!AG183</f>
        <v>96.8</v>
      </c>
      <c r="I181" s="68">
        <f>'Monthly Data'!AH183</f>
        <v>92.269596899748123</v>
      </c>
      <c r="J181" s="68">
        <f>'Monthly Data'!AI183</f>
        <v>89.031071548239382</v>
      </c>
      <c r="K181" s="68">
        <f>'Monthly Data'!AJ183</f>
        <v>95.230922712665546</v>
      </c>
      <c r="L181" s="68">
        <f>'Monthly Data'!AK183</f>
        <v>94.570769092356429</v>
      </c>
      <c r="M181" s="80"/>
      <c r="N181" s="80"/>
      <c r="O181" s="80"/>
      <c r="P181" s="80"/>
      <c r="Q181" s="69">
        <f>'Monthly Data'!D183</f>
        <v>53068</v>
      </c>
      <c r="R181" s="69">
        <f>'Monthly Data'!U183</f>
        <v>64.5</v>
      </c>
      <c r="S181" s="69">
        <f>'Monthly Data'!T183</f>
        <v>102.5</v>
      </c>
      <c r="T181" s="69">
        <f>'Monthly Data'!S183</f>
        <v>102.90596421471174</v>
      </c>
      <c r="U181" s="69">
        <f>'Monthly Data'!V183</f>
        <v>25997</v>
      </c>
      <c r="V181" s="69">
        <f>'Monthly Data'!W183</f>
        <v>21318</v>
      </c>
      <c r="W181" s="69">
        <f>'Monthly Data'!R183</f>
        <v>102.79982253861799</v>
      </c>
      <c r="X181" s="69">
        <f>'Monthly Data'!X183</f>
        <v>123.640516543326</v>
      </c>
      <c r="Y181" s="69">
        <f>'Monthly Data'!Y183</f>
        <v>129.54928307453224</v>
      </c>
      <c r="Z181" s="69">
        <f>'Monthly Data'!Z183</f>
        <v>14798</v>
      </c>
      <c r="AA181" s="69">
        <f>'Monthly Data'!AA183</f>
        <v>930359.38060000003</v>
      </c>
      <c r="AB181" s="69">
        <f>'Monthly Data'!AB183</f>
        <v>122.13034811334356</v>
      </c>
      <c r="AC181" s="69">
        <f>'Monthly Data'!AC183</f>
        <v>95720</v>
      </c>
      <c r="AD181" s="69">
        <f>'Monthly Data'!P183</f>
        <v>83.463914107926541</v>
      </c>
      <c r="AE181" s="69">
        <f>'Monthly Data'!Q183</f>
        <v>98.5</v>
      </c>
      <c r="AF181" s="75">
        <f>'Monthly Data'!G183</f>
        <v>2E-3</v>
      </c>
      <c r="AG181" s="75">
        <f>'Monthly Data'!I183</f>
        <v>-2.4353387463272584</v>
      </c>
      <c r="AH181" s="75">
        <f>'Monthly Data'!L183</f>
        <v>764211</v>
      </c>
      <c r="AI181" s="75">
        <f>'Monthly Data'!J183</f>
        <v>8.7006315789473682E-2</v>
      </c>
      <c r="AJ181" s="75">
        <f>'Monthly Data'!K183</f>
        <v>8.4041052631578947E-2</v>
      </c>
      <c r="AK181" s="75">
        <f>'Monthly Data'!AP183</f>
        <v>44.729674705794295</v>
      </c>
      <c r="AL181" s="75">
        <f>'Monthly Data'!AQ183</f>
        <v>160.36950965334034</v>
      </c>
      <c r="AM181" s="77">
        <v>23.72</v>
      </c>
      <c r="AN181" s="77">
        <f>'Monthly Data'!M183</f>
        <v>32.442105263157892</v>
      </c>
      <c r="AO181" s="76">
        <f>'Monthly Data'!C183</f>
        <v>118.32113215807165</v>
      </c>
      <c r="AP181" s="76">
        <f>'Monthly Data'!N183</f>
        <v>109.09522049531287</v>
      </c>
      <c r="AQ181" s="76">
        <f>'Monthly Data'!O183</f>
        <v>108.53905244712945</v>
      </c>
    </row>
    <row r="182" spans="1:43">
      <c r="A182" s="71" t="s">
        <v>454</v>
      </c>
      <c r="B182" s="71">
        <f t="shared" si="3"/>
        <v>504</v>
      </c>
      <c r="C182" s="72">
        <f>'Monthly Data'!F184</f>
        <v>10300.790000000001</v>
      </c>
      <c r="D182" s="72">
        <f>'Monthly Data'!E184</f>
        <v>94.8</v>
      </c>
      <c r="E182" s="72">
        <f>'Monthly Data'!AD184</f>
        <v>106.8</v>
      </c>
      <c r="F182" s="72">
        <f>'Monthly Data'!AE184</f>
        <v>103.3</v>
      </c>
      <c r="G182" s="72">
        <f>'Monthly Data'!AF184</f>
        <v>112.1</v>
      </c>
      <c r="H182" s="72">
        <f>'Monthly Data'!AG184</f>
        <v>96.8</v>
      </c>
      <c r="I182" s="68">
        <f>'Monthly Data'!AH184</f>
        <v>91.629628655040065</v>
      </c>
      <c r="J182" s="68">
        <f>'Monthly Data'!AI184</f>
        <v>89.074590841721587</v>
      </c>
      <c r="K182" s="68">
        <f>'Monthly Data'!AJ184</f>
        <v>94.181249631530832</v>
      </c>
      <c r="L182" s="68">
        <f>'Monthly Data'!AK184</f>
        <v>94.63930901990112</v>
      </c>
      <c r="M182" s="80"/>
      <c r="N182" s="80"/>
      <c r="O182" s="80"/>
      <c r="P182" s="80"/>
      <c r="Q182" s="69">
        <f>'Monthly Data'!D184</f>
        <v>52984</v>
      </c>
      <c r="R182" s="69">
        <f>'Monthly Data'!U184</f>
        <v>65.900000000000006</v>
      </c>
      <c r="S182" s="69">
        <f>'Monthly Data'!T184</f>
        <v>102</v>
      </c>
      <c r="T182" s="69">
        <f>'Monthly Data'!S184</f>
        <v>101.70238568588472</v>
      </c>
      <c r="U182" s="69">
        <f>'Monthly Data'!V184</f>
        <v>26062</v>
      </c>
      <c r="V182" s="69">
        <f>'Monthly Data'!W184</f>
        <v>21053</v>
      </c>
      <c r="W182" s="69">
        <f>'Monthly Data'!R184</f>
        <v>104.21264582258625</v>
      </c>
      <c r="X182" s="69">
        <f>'Monthly Data'!X184</f>
        <v>121.50164271660844</v>
      </c>
      <c r="Y182" s="69">
        <f>'Monthly Data'!Y184</f>
        <v>125.51740068801358</v>
      </c>
      <c r="Z182" s="69">
        <f>'Monthly Data'!Z184</f>
        <v>14718</v>
      </c>
      <c r="AA182" s="69">
        <f>'Monthly Data'!AA184</f>
        <v>836237.27659999998</v>
      </c>
      <c r="AB182" s="69">
        <f>'Monthly Data'!AB184</f>
        <v>121.23974069068521</v>
      </c>
      <c r="AC182" s="69">
        <f>'Monthly Data'!AC184</f>
        <v>97845</v>
      </c>
      <c r="AD182" s="69">
        <f>'Monthly Data'!P184</f>
        <v>80.5958012081026</v>
      </c>
      <c r="AE182" s="69">
        <f>'Monthly Data'!Q184</f>
        <v>98.5</v>
      </c>
      <c r="AF182" s="75">
        <f>'Monthly Data'!G184</f>
        <v>1E-3</v>
      </c>
      <c r="AG182" s="75">
        <f>'Monthly Data'!I184</f>
        <v>-2.3302604072336908</v>
      </c>
      <c r="AH182" s="75">
        <f>'Monthly Data'!L184</f>
        <v>817458</v>
      </c>
      <c r="AI182" s="75">
        <f>'Monthly Data'!J184</f>
        <v>0.10125052631578947</v>
      </c>
      <c r="AJ182" s="75">
        <f>'Monthly Data'!K184</f>
        <v>8.7898636363636359E-2</v>
      </c>
      <c r="AK182" s="75">
        <f>'Monthly Data'!AP184</f>
        <v>45.613223835785291</v>
      </c>
      <c r="AL182" s="75">
        <f>'Monthly Data'!AQ184</f>
        <v>161.02869764055097</v>
      </c>
      <c r="AM182" s="77">
        <v>22.252857142857142</v>
      </c>
      <c r="AN182" s="77">
        <f>'Monthly Data'!M184</f>
        <v>30.83</v>
      </c>
      <c r="AO182" s="76">
        <f>'Monthly Data'!C184</f>
        <v>121.46615146077991</v>
      </c>
      <c r="AP182" s="76">
        <f>'Monthly Data'!N184</f>
        <v>110.90891026579553</v>
      </c>
      <c r="AQ182" s="76">
        <f>'Monthly Data'!O184</f>
        <v>110.23612461538899</v>
      </c>
    </row>
    <row r="183" spans="1:43">
      <c r="A183" s="71" t="s">
        <v>455</v>
      </c>
      <c r="B183" s="71">
        <f t="shared" si="3"/>
        <v>505</v>
      </c>
      <c r="C183" s="72">
        <f>'Monthly Data'!F185</f>
        <v>9981.65</v>
      </c>
      <c r="D183" s="72">
        <f>'Monthly Data'!E185</f>
        <v>96.3</v>
      </c>
      <c r="E183" s="72">
        <f>'Monthly Data'!AD185</f>
        <v>106</v>
      </c>
      <c r="F183" s="72">
        <f>'Monthly Data'!AE185</f>
        <v>104.2</v>
      </c>
      <c r="G183" s="72">
        <f>'Monthly Data'!AF185</f>
        <v>114.1</v>
      </c>
      <c r="H183" s="72">
        <f>'Monthly Data'!AG185</f>
        <v>97.5</v>
      </c>
      <c r="I183" s="68">
        <f>'Monthly Data'!AH185</f>
        <v>92.036771266310055</v>
      </c>
      <c r="J183" s="68">
        <f>'Monthly Data'!AI185</f>
        <v>89.028425055058136</v>
      </c>
      <c r="K183" s="68">
        <f>'Monthly Data'!AJ185</f>
        <v>94.237264525512586</v>
      </c>
      <c r="L183" s="68">
        <f>'Monthly Data'!AK185</f>
        <v>94.574092964177851</v>
      </c>
      <c r="M183" s="80"/>
      <c r="N183" s="80"/>
      <c r="O183" s="80"/>
      <c r="P183" s="80"/>
      <c r="Q183" s="69">
        <f>'Monthly Data'!D185</f>
        <v>52949</v>
      </c>
      <c r="R183" s="69">
        <f>'Monthly Data'!U185</f>
        <v>66.400000000000006</v>
      </c>
      <c r="S183" s="69">
        <f>'Monthly Data'!T185</f>
        <v>101.8</v>
      </c>
      <c r="T183" s="69">
        <f>'Monthly Data'!S185</f>
        <v>103.20685884691852</v>
      </c>
      <c r="U183" s="69">
        <f>'Monthly Data'!V185</f>
        <v>26073</v>
      </c>
      <c r="V183" s="69">
        <f>'Monthly Data'!W185</f>
        <v>21076</v>
      </c>
      <c r="W183" s="69">
        <f>'Monthly Data'!R185</f>
        <v>101.91992527325635</v>
      </c>
      <c r="X183" s="69">
        <f>'Monthly Data'!X185</f>
        <v>120.52626280929044</v>
      </c>
      <c r="Y183" s="69">
        <f>'Monthly Data'!Y185</f>
        <v>124.21571662834799</v>
      </c>
      <c r="Z183" s="69">
        <f>'Monthly Data'!Z185</f>
        <v>14411</v>
      </c>
      <c r="AA183" s="69">
        <f>'Monthly Data'!AA185</f>
        <v>854847.39768000005</v>
      </c>
      <c r="AB183" s="69">
        <f>'Monthly Data'!AB185</f>
        <v>120.39533981253729</v>
      </c>
      <c r="AC183" s="69">
        <f>'Monthly Data'!AC185</f>
        <v>98677</v>
      </c>
      <c r="AD183" s="69">
        <f>'Monthly Data'!P185</f>
        <v>80.225317036678462</v>
      </c>
      <c r="AE183" s="69">
        <f>'Monthly Data'!Q185</f>
        <v>98.5</v>
      </c>
      <c r="AF183" s="75">
        <f>'Monthly Data'!G185</f>
        <v>1E-3</v>
      </c>
      <c r="AG183" s="75">
        <f>'Monthly Data'!I185</f>
        <v>-2.083401953642813</v>
      </c>
      <c r="AH183" s="75">
        <f>'Monthly Data'!L185</f>
        <v>832973</v>
      </c>
      <c r="AI183" s="75">
        <f>'Monthly Data'!J185</f>
        <v>0.11324578947368422</v>
      </c>
      <c r="AJ183" s="75">
        <f>'Monthly Data'!K185</f>
        <v>9.5126000000000002E-2</v>
      </c>
      <c r="AK183" s="75">
        <f>'Monthly Data'!AP185</f>
        <v>46.496772965776294</v>
      </c>
      <c r="AL183" s="75">
        <f>'Monthly Data'!AQ185</f>
        <v>159.96625045436937</v>
      </c>
      <c r="AM183" s="77">
        <v>22.875789473684211</v>
      </c>
      <c r="AN183" s="77">
        <f>'Monthly Data'!M185</f>
        <v>32.245789473684205</v>
      </c>
      <c r="AO183" s="76">
        <f>'Monthly Data'!C185</f>
        <v>142.84530856115938</v>
      </c>
      <c r="AP183" s="76">
        <f>'Monthly Data'!N185</f>
        <v>92.158348905442324</v>
      </c>
      <c r="AQ183" s="76">
        <f>'Monthly Data'!O185</f>
        <v>87.728701960840425</v>
      </c>
    </row>
    <row r="184" spans="1:43">
      <c r="A184" s="71" t="s">
        <v>456</v>
      </c>
      <c r="B184" s="71">
        <f t="shared" si="3"/>
        <v>506</v>
      </c>
      <c r="C184" s="72">
        <f>'Monthly Data'!F186</f>
        <v>11448.8</v>
      </c>
      <c r="D184" s="72">
        <f>'Monthly Data'!E186</f>
        <v>97.1</v>
      </c>
      <c r="E184" s="72">
        <f>'Monthly Data'!AD186</f>
        <v>108.8</v>
      </c>
      <c r="F184" s="72">
        <f>'Monthly Data'!AE186</f>
        <v>103.5</v>
      </c>
      <c r="G184" s="72">
        <f>'Monthly Data'!AF186</f>
        <v>112.3</v>
      </c>
      <c r="H184" s="72">
        <f>'Monthly Data'!AG186</f>
        <v>97.1</v>
      </c>
      <c r="I184" s="68">
        <f>'Monthly Data'!AH186</f>
        <v>92.043510300548022</v>
      </c>
      <c r="J184" s="68">
        <f>'Monthly Data'!AI186</f>
        <v>89.421004686891834</v>
      </c>
      <c r="K184" s="68">
        <f>'Monthly Data'!AJ186</f>
        <v>94.34658523642814</v>
      </c>
      <c r="L184" s="68">
        <f>'Monthly Data'!AK186</f>
        <v>94.368310175969768</v>
      </c>
      <c r="M184" s="80"/>
      <c r="N184" s="80"/>
      <c r="O184" s="80"/>
      <c r="P184" s="80"/>
      <c r="Q184" s="69">
        <f>'Monthly Data'!D186</f>
        <v>53059</v>
      </c>
      <c r="R184" s="69">
        <f>'Monthly Data'!U186</f>
        <v>66.400000000000006</v>
      </c>
      <c r="S184" s="69">
        <f>'Monthly Data'!T186</f>
        <v>101.6</v>
      </c>
      <c r="T184" s="69">
        <f>'Monthly Data'!S186</f>
        <v>101.90298210735588</v>
      </c>
      <c r="U184" s="69">
        <f>'Monthly Data'!V186</f>
        <v>26149</v>
      </c>
      <c r="V184" s="69">
        <f>'Monthly Data'!W186</f>
        <v>21156</v>
      </c>
      <c r="W184" s="69">
        <f>'Monthly Data'!R186</f>
        <v>105.18272883955215</v>
      </c>
      <c r="X184" s="69">
        <f>'Monthly Data'!X186</f>
        <v>120.52224058001126</v>
      </c>
      <c r="Y184" s="69">
        <f>'Monthly Data'!Y186</f>
        <v>124.66795028945093</v>
      </c>
      <c r="Z184" s="69">
        <f>'Monthly Data'!Z186</f>
        <v>14273</v>
      </c>
      <c r="AA184" s="69">
        <f>'Monthly Data'!AA186</f>
        <v>881232.58059000003</v>
      </c>
      <c r="AB184" s="69">
        <f>'Monthly Data'!AB186</f>
        <v>120.10398503921854</v>
      </c>
      <c r="AC184" s="69">
        <f>'Monthly Data'!AC186</f>
        <v>94911</v>
      </c>
      <c r="AD184" s="69">
        <f>'Monthly Data'!P186</f>
        <v>81.548559704159985</v>
      </c>
      <c r="AE184" s="69">
        <f>'Monthly Data'!Q186</f>
        <v>98.4</v>
      </c>
      <c r="AF184" s="75">
        <f>'Monthly Data'!G186</f>
        <v>2E-3</v>
      </c>
      <c r="AG184" s="75">
        <f>'Monthly Data'!I186</f>
        <v>-1.9357757926992312</v>
      </c>
      <c r="AH184" s="75">
        <f>'Monthly Data'!L186</f>
        <v>871821</v>
      </c>
      <c r="AI184" s="75">
        <f>'Monthly Data'!J186</f>
        <v>0.13612500000000002</v>
      </c>
      <c r="AJ184" s="75">
        <f>'Monthly Data'!K186</f>
        <v>0.1031565</v>
      </c>
      <c r="AK184" s="75">
        <f>'Monthly Data'!AP186</f>
        <v>47.432618257020906</v>
      </c>
      <c r="AL184" s="75">
        <f>'Monthly Data'!AQ186</f>
        <v>154.40385416764374</v>
      </c>
      <c r="AM184" s="77">
        <v>18.984999999999999</v>
      </c>
      <c r="AN184" s="77">
        <f>'Monthly Data'!M186</f>
        <v>32.893999999999998</v>
      </c>
      <c r="AO184" s="76">
        <f>'Monthly Data'!C186</f>
        <v>96.546248734560123</v>
      </c>
      <c r="AP184" s="76">
        <f>'Monthly Data'!N186</f>
        <v>81.223318057302293</v>
      </c>
      <c r="AQ184" s="76">
        <f>'Monthly Data'!O186</f>
        <v>80.029578548000984</v>
      </c>
    </row>
    <row r="185" spans="1:43">
      <c r="A185" s="71" t="s">
        <v>457</v>
      </c>
      <c r="B185" s="71">
        <f t="shared" si="3"/>
        <v>507</v>
      </c>
      <c r="C185" s="72">
        <f>'Monthly Data'!F187</f>
        <v>11384.49</v>
      </c>
      <c r="D185" s="72">
        <f>'Monthly Data'!E187</f>
        <v>96.5</v>
      </c>
      <c r="E185" s="72">
        <f>'Monthly Data'!AD187</f>
        <v>102.5</v>
      </c>
      <c r="F185" s="72">
        <f>'Monthly Data'!AE187</f>
        <v>103.1</v>
      </c>
      <c r="G185" s="72">
        <f>'Monthly Data'!AF187</f>
        <v>111.5</v>
      </c>
      <c r="H185" s="72">
        <f>'Monthly Data'!AG187</f>
        <v>97.4</v>
      </c>
      <c r="I185" s="68">
        <f>'Monthly Data'!AH187</f>
        <v>92.141233101216514</v>
      </c>
      <c r="J185" s="68">
        <f>'Monthly Data'!AI187</f>
        <v>88.692311584172813</v>
      </c>
      <c r="K185" s="68">
        <f>'Monthly Data'!AJ187</f>
        <v>94.263553813870999</v>
      </c>
      <c r="L185" s="68">
        <f>'Monthly Data'!AK187</f>
        <v>95.31817073335219</v>
      </c>
      <c r="M185" s="80"/>
      <c r="N185" s="80"/>
      <c r="O185" s="80"/>
      <c r="P185" s="80"/>
      <c r="Q185" s="69">
        <f>'Monthly Data'!D187</f>
        <v>52942</v>
      </c>
      <c r="R185" s="69">
        <f>'Monthly Data'!U187</f>
        <v>67.099999999999994</v>
      </c>
      <c r="S185" s="69">
        <f>'Monthly Data'!T187</f>
        <v>101.1</v>
      </c>
      <c r="T185" s="69">
        <f>'Monthly Data'!S187</f>
        <v>102.50477137176941</v>
      </c>
      <c r="U185" s="69">
        <f>'Monthly Data'!V187</f>
        <v>26340</v>
      </c>
      <c r="V185" s="69">
        <f>'Monthly Data'!W187</f>
        <v>21007</v>
      </c>
      <c r="W185" s="69">
        <f>'Monthly Data'!R187</f>
        <v>102.81272802902271</v>
      </c>
      <c r="X185" s="69">
        <f>'Monthly Data'!X187</f>
        <v>119.01284535332033</v>
      </c>
      <c r="Y185" s="69">
        <f>'Monthly Data'!Y187</f>
        <v>120.1287251700204</v>
      </c>
      <c r="Z185" s="69">
        <f>'Monthly Data'!Z187</f>
        <v>14498</v>
      </c>
      <c r="AA185" s="69">
        <f>'Monthly Data'!AA187</f>
        <v>827174.43313000002</v>
      </c>
      <c r="AB185" s="69">
        <f>'Monthly Data'!AB187</f>
        <v>120.27974452712118</v>
      </c>
      <c r="AC185" s="69">
        <f>'Monthly Data'!AC187</f>
        <v>96607</v>
      </c>
      <c r="AD185" s="69">
        <f>'Monthly Data'!P187</f>
        <v>81.346072824098229</v>
      </c>
      <c r="AE185" s="69">
        <f>'Monthly Data'!Q187</f>
        <v>98.3</v>
      </c>
      <c r="AF185" s="75">
        <f>'Monthly Data'!G187</f>
        <v>1E-3</v>
      </c>
      <c r="AG185" s="75">
        <f>'Monthly Data'!I187</f>
        <v>-1.9772294305551601</v>
      </c>
      <c r="AH185" s="75">
        <f>'Monthly Data'!L187</f>
        <v>903624</v>
      </c>
      <c r="AI185" s="75">
        <f>'Monthly Data'!J187</f>
        <v>0.10285761904761907</v>
      </c>
      <c r="AJ185" s="75">
        <f>'Monthly Data'!K187</f>
        <v>8.0800952380952376E-2</v>
      </c>
      <c r="AK185" s="75">
        <f>'Monthly Data'!AP187</f>
        <v>56.153901706915512</v>
      </c>
      <c r="AL185" s="75">
        <f>'Monthly Data'!AQ187</f>
        <v>156.60002371920422</v>
      </c>
      <c r="AM185" s="77">
        <v>19.900454545454547</v>
      </c>
      <c r="AN185" s="77">
        <f>'Monthly Data'!M187</f>
        <v>25.680952380952384</v>
      </c>
      <c r="AO185" s="76">
        <f>'Monthly Data'!C187</f>
        <v>87.737503083390024</v>
      </c>
      <c r="AP185" s="76">
        <f>'Monthly Data'!N187</f>
        <v>85.83033987869743</v>
      </c>
      <c r="AQ185" s="76">
        <f>'Monthly Data'!O187</f>
        <v>85.888030799621575</v>
      </c>
    </row>
    <row r="186" spans="1:43">
      <c r="A186" s="71" t="s">
        <v>458</v>
      </c>
      <c r="B186" s="71">
        <f t="shared" si="3"/>
        <v>508</v>
      </c>
      <c r="C186" s="72">
        <f>'Monthly Data'!F188</f>
        <v>11709.62</v>
      </c>
      <c r="D186" s="72">
        <f>'Monthly Data'!E188</f>
        <v>100.7</v>
      </c>
      <c r="E186" s="72">
        <f>'Monthly Data'!AD188</f>
        <v>107.5</v>
      </c>
      <c r="F186" s="72">
        <f>'Monthly Data'!AE188</f>
        <v>106.5</v>
      </c>
      <c r="G186" s="72">
        <f>'Monthly Data'!AF188</f>
        <v>117.4</v>
      </c>
      <c r="H186" s="72">
        <f>'Monthly Data'!AG188</f>
        <v>98.4</v>
      </c>
      <c r="I186" s="68">
        <f>'Monthly Data'!AH188</f>
        <v>92.112055851240044</v>
      </c>
      <c r="J186" s="68">
        <f>'Monthly Data'!AI188</f>
        <v>88.8728984699883</v>
      </c>
      <c r="K186" s="68">
        <f>'Monthly Data'!AJ188</f>
        <v>94.66790819897723</v>
      </c>
      <c r="L186" s="68">
        <f>'Monthly Data'!AK188</f>
        <v>95.7502189355273</v>
      </c>
      <c r="M186" s="80"/>
      <c r="N186" s="80"/>
      <c r="O186" s="80"/>
      <c r="P186" s="80"/>
      <c r="Q186" s="69">
        <f>'Monthly Data'!D188</f>
        <v>52462</v>
      </c>
      <c r="R186" s="69">
        <f>'Monthly Data'!U188</f>
        <v>67.400000000000006</v>
      </c>
      <c r="S186" s="69">
        <f>'Monthly Data'!T188</f>
        <v>100.7</v>
      </c>
      <c r="T186" s="69">
        <f>'Monthly Data'!S188</f>
        <v>104.1095427435388</v>
      </c>
      <c r="U186" s="69">
        <f>'Monthly Data'!V188</f>
        <v>25930</v>
      </c>
      <c r="V186" s="69">
        <f>'Monthly Data'!W188</f>
        <v>20737</v>
      </c>
      <c r="W186" s="69">
        <f>'Monthly Data'!R188</f>
        <v>100.36520791714771</v>
      </c>
      <c r="X186" s="69">
        <f>'Monthly Data'!X188</f>
        <v>119.16732701688916</v>
      </c>
      <c r="Y186" s="69">
        <f>'Monthly Data'!Y188</f>
        <v>118.04803519864373</v>
      </c>
      <c r="Z186" s="69">
        <f>'Monthly Data'!Z188</f>
        <v>15900</v>
      </c>
      <c r="AA186" s="69">
        <f>'Monthly Data'!AA188</f>
        <v>855911.69678999996</v>
      </c>
      <c r="AB186" s="69">
        <f>'Monthly Data'!AB188</f>
        <v>123.62084070336225</v>
      </c>
      <c r="AC186" s="69">
        <f>'Monthly Data'!AC188</f>
        <v>105210</v>
      </c>
      <c r="AD186" s="69">
        <f>'Monthly Data'!P188</f>
        <v>83.070044855730643</v>
      </c>
      <c r="AE186" s="69">
        <f>'Monthly Data'!Q188</f>
        <v>98.3</v>
      </c>
      <c r="AF186" s="75">
        <f>'Monthly Data'!G188</f>
        <v>1E-3</v>
      </c>
      <c r="AG186" s="75">
        <f>'Monthly Data'!I188</f>
        <v>-1.9784781305768155</v>
      </c>
      <c r="AH186" s="75">
        <f>'Monthly Data'!L188</f>
        <v>868018</v>
      </c>
      <c r="AI186" s="75">
        <f>'Monthly Data'!J188</f>
        <v>8.6071428571428549E-2</v>
      </c>
      <c r="AJ186" s="75">
        <f>'Monthly Data'!K188</f>
        <v>7.7133181818181823E-2</v>
      </c>
      <c r="AK186" s="75">
        <f>'Monthly Data'!AP188</f>
        <v>57.557612108971618</v>
      </c>
      <c r="AL186" s="75">
        <f>'Monthly Data'!AQ188</f>
        <v>160.6297990509901</v>
      </c>
      <c r="AM186" s="77">
        <v>20.087727272727271</v>
      </c>
      <c r="AN186" s="77">
        <f>'Monthly Data'!M188</f>
        <v>24.392380952380954</v>
      </c>
      <c r="AO186" s="76">
        <f>'Monthly Data'!C188</f>
        <v>95.26177173688464</v>
      </c>
      <c r="AP186" s="76">
        <f>'Monthly Data'!N188</f>
        <v>75.776346674310247</v>
      </c>
      <c r="AQ186" s="76">
        <f>'Monthly Data'!O188</f>
        <v>74.183383201416717</v>
      </c>
    </row>
    <row r="187" spans="1:43">
      <c r="A187" s="71" t="s">
        <v>459</v>
      </c>
      <c r="B187" s="71">
        <f t="shared" si="3"/>
        <v>509</v>
      </c>
      <c r="C187" s="72">
        <f>'Monthly Data'!F189</f>
        <v>10965.88</v>
      </c>
      <c r="D187" s="72">
        <f>'Monthly Data'!E189</f>
        <v>99.6</v>
      </c>
      <c r="E187" s="72">
        <f>'Monthly Data'!AD189</f>
        <v>108.4</v>
      </c>
      <c r="F187" s="72">
        <f>'Monthly Data'!AE189</f>
        <v>104.5</v>
      </c>
      <c r="G187" s="72">
        <f>'Monthly Data'!AF189</f>
        <v>114.4</v>
      </c>
      <c r="H187" s="72">
        <f>'Monthly Data'!AG189</f>
        <v>97.4</v>
      </c>
      <c r="I187" s="68">
        <f>'Monthly Data'!AH189</f>
        <v>90.915332491865144</v>
      </c>
      <c r="J187" s="68">
        <f>'Monthly Data'!AI189</f>
        <v>88.295485293688799</v>
      </c>
      <c r="K187" s="68">
        <f>'Monthly Data'!AJ189</f>
        <v>93.898398580363221</v>
      </c>
      <c r="L187" s="68">
        <f>'Monthly Data'!AK189</f>
        <v>95.082192534525802</v>
      </c>
      <c r="M187" s="80"/>
      <c r="N187" s="80"/>
      <c r="O187" s="80"/>
      <c r="P187" s="80"/>
      <c r="Q187" s="69">
        <f>'Monthly Data'!D189</f>
        <v>52768</v>
      </c>
      <c r="R187" s="69">
        <f>'Monthly Data'!U189</f>
        <v>67.8</v>
      </c>
      <c r="S187" s="69">
        <f>'Monthly Data'!T189</f>
        <v>100.4</v>
      </c>
      <c r="T187" s="69">
        <f>'Monthly Data'!S189</f>
        <v>101.80268389662031</v>
      </c>
      <c r="U187" s="69">
        <f>'Monthly Data'!V189</f>
        <v>25871</v>
      </c>
      <c r="V187" s="69">
        <f>'Monthly Data'!W189</f>
        <v>21226</v>
      </c>
      <c r="W187" s="69">
        <f>'Monthly Data'!R189</f>
        <v>101.95326948750527</v>
      </c>
      <c r="X187" s="69">
        <f>'Monthly Data'!X189</f>
        <v>118.34521832315092</v>
      </c>
      <c r="Y187" s="69">
        <f>'Monthly Data'!Y189</f>
        <v>116.01733187815475</v>
      </c>
      <c r="Z187" s="69">
        <f>'Monthly Data'!Z189</f>
        <v>13910</v>
      </c>
      <c r="AA187" s="69">
        <f>'Monthly Data'!AA189</f>
        <v>859229.70784000005</v>
      </c>
      <c r="AB187" s="69">
        <f>'Monthly Data'!AB189</f>
        <v>123.58893884406652</v>
      </c>
      <c r="AC187" s="69">
        <f>'Monthly Data'!AC189</f>
        <v>93839</v>
      </c>
      <c r="AD187" s="69">
        <f>'Monthly Data'!P189</f>
        <v>84.126023687940318</v>
      </c>
      <c r="AE187" s="69">
        <f>'Monthly Data'!Q189</f>
        <v>98.2</v>
      </c>
      <c r="AF187" s="75">
        <f>'Monthly Data'!G189</f>
        <v>1E-3</v>
      </c>
      <c r="AG187" s="75">
        <f>'Monthly Data'!I189</f>
        <v>-1.8918540040979168</v>
      </c>
      <c r="AH187" s="75">
        <f>'Monthly Data'!L189</f>
        <v>864118</v>
      </c>
      <c r="AI187" s="75">
        <f>'Monthly Data'!J189</f>
        <v>7.7583499999999986E-2</v>
      </c>
      <c r="AJ187" s="75">
        <f>'Monthly Data'!K189</f>
        <v>6.9792222222222228E-2</v>
      </c>
      <c r="AK187" s="75">
        <f>'Monthly Data'!AP189</f>
        <v>56.242965652994279</v>
      </c>
      <c r="AL187" s="75">
        <f>'Monthly Data'!AQ189</f>
        <v>157.38272703980863</v>
      </c>
      <c r="AM187" s="77">
        <v>25.271000000000001</v>
      </c>
      <c r="AN187" s="77">
        <f>'Monthly Data'!M189</f>
        <v>27.190000000000005</v>
      </c>
      <c r="AO187" s="76">
        <f>'Monthly Data'!C189</f>
        <v>103.19851046637594</v>
      </c>
      <c r="AP187" s="76">
        <f>'Monthly Data'!N189</f>
        <v>97.571734603693955</v>
      </c>
      <c r="AQ187" s="76">
        <f>'Monthly Data'!O189</f>
        <v>97.317921890599578</v>
      </c>
    </row>
    <row r="188" spans="1:43">
      <c r="A188" s="71" t="s">
        <v>460</v>
      </c>
      <c r="B188" s="71">
        <f t="shared" si="3"/>
        <v>510</v>
      </c>
      <c r="C188" s="72">
        <f>'Monthly Data'!F190</f>
        <v>10352.27</v>
      </c>
      <c r="D188" s="72">
        <f>'Monthly Data'!E190</f>
        <v>100.3</v>
      </c>
      <c r="E188" s="72">
        <f>'Monthly Data'!AD190</f>
        <v>108.6</v>
      </c>
      <c r="F188" s="72">
        <f>'Monthly Data'!AE190</f>
        <v>104.4</v>
      </c>
      <c r="G188" s="72">
        <f>'Monthly Data'!AF190</f>
        <v>113.9</v>
      </c>
      <c r="H188" s="72">
        <f>'Monthly Data'!AG190</f>
        <v>97.5</v>
      </c>
      <c r="I188" s="68">
        <f>'Monthly Data'!AH190</f>
        <v>92.436979599254656</v>
      </c>
      <c r="J188" s="68">
        <f>'Monthly Data'!AI190</f>
        <v>89.486714703668753</v>
      </c>
      <c r="K188" s="68">
        <f>'Monthly Data'!AJ190</f>
        <v>94.977190823580045</v>
      </c>
      <c r="L188" s="68">
        <f>'Monthly Data'!AK190</f>
        <v>95.294511500984981</v>
      </c>
      <c r="M188" s="80"/>
      <c r="N188" s="80"/>
      <c r="O188" s="80"/>
      <c r="P188" s="80"/>
      <c r="Q188" s="69">
        <f>'Monthly Data'!D190</f>
        <v>53178</v>
      </c>
      <c r="R188" s="69">
        <f>'Monthly Data'!U190</f>
        <v>67.599999999999994</v>
      </c>
      <c r="S188" s="69">
        <f>'Monthly Data'!T190</f>
        <v>100.3</v>
      </c>
      <c r="T188" s="69">
        <f>'Monthly Data'!S190</f>
        <v>103.90894632206762</v>
      </c>
      <c r="U188" s="69">
        <f>'Monthly Data'!V190</f>
        <v>25925</v>
      </c>
      <c r="V188" s="69">
        <f>'Monthly Data'!W190</f>
        <v>21409</v>
      </c>
      <c r="W188" s="69">
        <f>'Monthly Data'!R190</f>
        <v>99.310380030286311</v>
      </c>
      <c r="X188" s="69">
        <f>'Monthly Data'!X190</f>
        <v>117.03158627876076</v>
      </c>
      <c r="Y188" s="69">
        <f>'Monthly Data'!Y190</f>
        <v>114.82248090997197</v>
      </c>
      <c r="Z188" s="69">
        <f>'Monthly Data'!Z190</f>
        <v>13784</v>
      </c>
      <c r="AA188" s="69">
        <f>'Monthly Data'!AA190</f>
        <v>856099.36867</v>
      </c>
      <c r="AB188" s="69">
        <f>'Monthly Data'!AB190</f>
        <v>123.01637294600499</v>
      </c>
      <c r="AC188" s="69">
        <f>'Monthly Data'!AC190</f>
        <v>93070</v>
      </c>
      <c r="AD188" s="69">
        <f>'Monthly Data'!P190</f>
        <v>86.927759947040329</v>
      </c>
      <c r="AE188" s="69">
        <f>'Monthly Data'!Q190</f>
        <v>98.1</v>
      </c>
      <c r="AF188" s="75">
        <f>'Monthly Data'!G190</f>
        <v>2E-3</v>
      </c>
      <c r="AG188" s="75">
        <f>'Monthly Data'!I190</f>
        <v>-1.7906778122486866</v>
      </c>
      <c r="AH188" s="75">
        <f>'Monthly Data'!L190</f>
        <v>861796</v>
      </c>
      <c r="AI188" s="75">
        <f>'Monthly Data'!J190</f>
        <v>9.2246086956521756E-2</v>
      </c>
      <c r="AJ188" s="75">
        <f>'Monthly Data'!K190</f>
        <v>7.1334347826086955E-2</v>
      </c>
      <c r="AK188" s="75">
        <f>'Monthly Data'!AP190</f>
        <v>54.204389258221376</v>
      </c>
      <c r="AL188" s="75">
        <f>'Monthly Data'!AQ190</f>
        <v>156.72841891150986</v>
      </c>
      <c r="AM188" s="77">
        <v>34.049545454545452</v>
      </c>
      <c r="AN188" s="77">
        <f>'Monthly Data'!M190</f>
        <v>32.511739130434776</v>
      </c>
      <c r="AO188" s="76">
        <f>'Monthly Data'!C190</f>
        <v>95.295017107425949</v>
      </c>
      <c r="AP188" s="76">
        <f>'Monthly Data'!N190</f>
        <v>98.100578509504274</v>
      </c>
      <c r="AQ188" s="76">
        <f>'Monthly Data'!O190</f>
        <v>98.626891545099923</v>
      </c>
    </row>
    <row r="189" spans="1:43">
      <c r="A189" s="71" t="s">
        <v>461</v>
      </c>
      <c r="B189" s="71">
        <f t="shared" si="3"/>
        <v>511</v>
      </c>
      <c r="C189" s="72">
        <f>'Monthly Data'!F191</f>
        <v>9751.2000000000007</v>
      </c>
      <c r="D189" s="72">
        <f>'Monthly Data'!E191</f>
        <v>100.6</v>
      </c>
      <c r="E189" s="72">
        <f>'Monthly Data'!AD191</f>
        <v>109.4</v>
      </c>
      <c r="F189" s="72">
        <f>'Monthly Data'!AE191</f>
        <v>105.3</v>
      </c>
      <c r="G189" s="72">
        <f>'Monthly Data'!AF191</f>
        <v>117.4</v>
      </c>
      <c r="H189" s="72">
        <f>'Monthly Data'!AG191</f>
        <v>96.3</v>
      </c>
      <c r="I189" s="68">
        <f>'Monthly Data'!AH191</f>
        <v>92.56631594246123</v>
      </c>
      <c r="J189" s="68">
        <f>'Monthly Data'!AI191</f>
        <v>89.781192648925597</v>
      </c>
      <c r="K189" s="68">
        <f>'Monthly Data'!AJ191</f>
        <v>94.833109203032194</v>
      </c>
      <c r="L189" s="68">
        <f>'Monthly Data'!AK191</f>
        <v>95.510540926043703</v>
      </c>
      <c r="M189" s="80"/>
      <c r="N189" s="80"/>
      <c r="O189" s="80"/>
      <c r="P189" s="80"/>
      <c r="Q189" s="69">
        <f>'Monthly Data'!D191</f>
        <v>53067</v>
      </c>
      <c r="R189" s="69">
        <f>'Monthly Data'!U191</f>
        <v>67.599999999999994</v>
      </c>
      <c r="S189" s="69">
        <f>'Monthly Data'!T191</f>
        <v>100.1</v>
      </c>
      <c r="T189" s="69">
        <f>'Monthly Data'!S191</f>
        <v>103.40745526838968</v>
      </c>
      <c r="U189" s="69">
        <f>'Monthly Data'!V191</f>
        <v>25824</v>
      </c>
      <c r="V189" s="69">
        <f>'Monthly Data'!W191</f>
        <v>21255</v>
      </c>
      <c r="W189" s="69">
        <f>'Monthly Data'!R191</f>
        <v>100.85361869885445</v>
      </c>
      <c r="X189" s="69">
        <f>'Monthly Data'!X191</f>
        <v>116.16309238312991</v>
      </c>
      <c r="Y189" s="69">
        <f>'Monthly Data'!Y191</f>
        <v>113.88786712703704</v>
      </c>
      <c r="Z189" s="69">
        <f>'Monthly Data'!Z191</f>
        <v>13789</v>
      </c>
      <c r="AA189" s="69">
        <f>'Monthly Data'!AA191</f>
        <v>810493.17374</v>
      </c>
      <c r="AB189" s="69">
        <f>'Monthly Data'!AB191</f>
        <v>121.36121526275815</v>
      </c>
      <c r="AC189" s="69">
        <f>'Monthly Data'!AC191</f>
        <v>94259</v>
      </c>
      <c r="AD189" s="69">
        <f>'Monthly Data'!P191</f>
        <v>86.919615135020123</v>
      </c>
      <c r="AE189" s="69">
        <f>'Monthly Data'!Q191</f>
        <v>98</v>
      </c>
      <c r="AF189" s="75">
        <f>'Monthly Data'!G191</f>
        <v>2E-3</v>
      </c>
      <c r="AG189" s="75">
        <f>'Monthly Data'!I191</f>
        <v>-1.9281399816679767</v>
      </c>
      <c r="AH189" s="75">
        <f>'Monthly Data'!L191</f>
        <v>867217</v>
      </c>
      <c r="AI189" s="75">
        <f>'Monthly Data'!J191</f>
        <v>7.9885454545454496E-2</v>
      </c>
      <c r="AJ189" s="75">
        <f>'Monthly Data'!K191</f>
        <v>6.6370952380952378E-2</v>
      </c>
      <c r="AK189" s="75">
        <f>'Monthly Data'!AP191</f>
        <v>55.93608016862089</v>
      </c>
      <c r="AL189" s="75">
        <f>'Monthly Data'!AQ191</f>
        <v>156.13603801081473</v>
      </c>
      <c r="AM189" s="77">
        <v>33.742727272727272</v>
      </c>
      <c r="AN189" s="77">
        <f>'Monthly Data'!M191</f>
        <v>31.755909090909089</v>
      </c>
      <c r="AO189" s="76">
        <f>'Monthly Data'!C191</f>
        <v>117.14961518563695</v>
      </c>
      <c r="AP189" s="76">
        <f>'Monthly Data'!N191</f>
        <v>110.53772399931749</v>
      </c>
      <c r="AQ189" s="76">
        <f>'Monthly Data'!O191</f>
        <v>110.22826100351948</v>
      </c>
    </row>
    <row r="190" spans="1:43">
      <c r="A190" s="71" t="s">
        <v>462</v>
      </c>
      <c r="B190" s="71">
        <f t="shared" si="3"/>
        <v>512</v>
      </c>
      <c r="C190" s="72">
        <f>'Monthly Data'!F192</f>
        <v>9354.01</v>
      </c>
      <c r="D190" s="72">
        <f>'Monthly Data'!E192</f>
        <v>101.3</v>
      </c>
      <c r="E190" s="72">
        <f>'Monthly Data'!AD192</f>
        <v>109.5</v>
      </c>
      <c r="F190" s="72">
        <f>'Monthly Data'!AE192</f>
        <v>106.7</v>
      </c>
      <c r="G190" s="72">
        <f>'Monthly Data'!AF192</f>
        <v>119.3</v>
      </c>
      <c r="H190" s="72">
        <f>'Monthly Data'!AG192</f>
        <v>98</v>
      </c>
      <c r="I190" s="68">
        <f>'Monthly Data'!AH192</f>
        <v>92.674861483455132</v>
      </c>
      <c r="J190" s="68">
        <f>'Monthly Data'!AI192</f>
        <v>88.677748669733944</v>
      </c>
      <c r="K190" s="68">
        <f>'Monthly Data'!AJ192</f>
        <v>95.044749436852442</v>
      </c>
      <c r="L190" s="68">
        <f>'Monthly Data'!AK192</f>
        <v>95.931794360909507</v>
      </c>
      <c r="M190" s="80"/>
      <c r="N190" s="80"/>
      <c r="O190" s="80"/>
      <c r="P190" s="80"/>
      <c r="Q190" s="69">
        <f>'Monthly Data'!D192</f>
        <v>52999</v>
      </c>
      <c r="R190" s="69">
        <f>'Monthly Data'!U192</f>
        <v>68.3</v>
      </c>
      <c r="S190" s="69">
        <f>'Monthly Data'!T192</f>
        <v>99.7</v>
      </c>
      <c r="T190" s="69">
        <f>'Monthly Data'!S192</f>
        <v>102.20387673956266</v>
      </c>
      <c r="U190" s="69">
        <f>'Monthly Data'!V192</f>
        <v>25803</v>
      </c>
      <c r="V190" s="69">
        <f>'Monthly Data'!W192</f>
        <v>21341</v>
      </c>
      <c r="W190" s="69">
        <f>'Monthly Data'!R192</f>
        <v>101.94364907632847</v>
      </c>
      <c r="X190" s="69">
        <f>'Monthly Data'!X192</f>
        <v>115.65098252989006</v>
      </c>
      <c r="Y190" s="69">
        <f>'Monthly Data'!Y192</f>
        <v>114.9584549590684</v>
      </c>
      <c r="Z190" s="69">
        <f>'Monthly Data'!Z192</f>
        <v>13981</v>
      </c>
      <c r="AA190" s="69">
        <f>'Monthly Data'!AA192</f>
        <v>888597.67287999997</v>
      </c>
      <c r="AB190" s="69">
        <f>'Monthly Data'!AB192</f>
        <v>120.08712094350939</v>
      </c>
      <c r="AC190" s="69">
        <f>'Monthly Data'!AC192</f>
        <v>93416</v>
      </c>
      <c r="AD190" s="69">
        <f>'Monthly Data'!P192</f>
        <v>85.849413947285598</v>
      </c>
      <c r="AE190" s="69">
        <f>'Monthly Data'!Q192</f>
        <v>97.9</v>
      </c>
      <c r="AF190" s="75">
        <f>'Monthly Data'!G192</f>
        <v>5.0000000000000001E-3</v>
      </c>
      <c r="AG190" s="75">
        <f>'Monthly Data'!I192</f>
        <v>-1.9199544703571689</v>
      </c>
      <c r="AH190" s="75">
        <f>'Monthly Data'!L192</f>
        <v>870258</v>
      </c>
      <c r="AI190" s="75">
        <f>'Monthly Data'!J192</f>
        <v>7.3725789473684203E-2</v>
      </c>
      <c r="AJ190" s="75">
        <f>'Monthly Data'!K192</f>
        <v>6.5121904761904756E-2</v>
      </c>
      <c r="AK190" s="75">
        <f>'Monthly Data'!AP192</f>
        <v>57.479602453697147</v>
      </c>
      <c r="AL190" s="75">
        <f>'Monthly Data'!AQ192</f>
        <v>155.56290649509762</v>
      </c>
      <c r="AM190" s="77">
        <v>37.647500000000001</v>
      </c>
      <c r="AN190" s="77">
        <f>'Monthly Data'!M192</f>
        <v>34.570526315789472</v>
      </c>
      <c r="AO190" s="76">
        <f>'Monthly Data'!C192</f>
        <v>121.94690469682364</v>
      </c>
      <c r="AP190" s="76">
        <f>'Monthly Data'!N192</f>
        <v>127.74430912485914</v>
      </c>
      <c r="AQ190" s="76">
        <f>'Monthly Data'!O192</f>
        <v>128.62765593350895</v>
      </c>
    </row>
    <row r="191" spans="1:43">
      <c r="A191" s="71" t="s">
        <v>463</v>
      </c>
      <c r="B191" s="71">
        <f t="shared" si="3"/>
        <v>513</v>
      </c>
      <c r="C191" s="72">
        <f>'Monthly Data'!F193</f>
        <v>8792.5</v>
      </c>
      <c r="D191" s="72">
        <f>'Monthly Data'!E193</f>
        <v>101.4</v>
      </c>
      <c r="E191" s="72">
        <f>'Monthly Data'!AD193</f>
        <v>108.9</v>
      </c>
      <c r="F191" s="72">
        <f>'Monthly Data'!AE193</f>
        <v>106</v>
      </c>
      <c r="G191" s="72">
        <f>'Monthly Data'!AF193</f>
        <v>119</v>
      </c>
      <c r="H191" s="72">
        <f>'Monthly Data'!AG193</f>
        <v>97.2</v>
      </c>
      <c r="I191" s="68">
        <f>'Monthly Data'!AH193</f>
        <v>92.319717493093691</v>
      </c>
      <c r="J191" s="68">
        <f>'Monthly Data'!AI193</f>
        <v>88.55079113886211</v>
      </c>
      <c r="K191" s="68">
        <f>'Monthly Data'!AJ193</f>
        <v>95.043963489780822</v>
      </c>
      <c r="L191" s="68">
        <f>'Monthly Data'!AK193</f>
        <v>95.453904095537396</v>
      </c>
      <c r="M191" s="80"/>
      <c r="N191" s="80"/>
      <c r="O191" s="80"/>
      <c r="P191" s="80"/>
      <c r="Q191" s="69">
        <f>'Monthly Data'!D193</f>
        <v>52837</v>
      </c>
      <c r="R191" s="69">
        <f>'Monthly Data'!U193</f>
        <v>68.2</v>
      </c>
      <c r="S191" s="69">
        <f>'Monthly Data'!T193</f>
        <v>99.9</v>
      </c>
      <c r="T191" s="69">
        <f>'Monthly Data'!S193</f>
        <v>103.70834990059646</v>
      </c>
      <c r="U191" s="69">
        <f>'Monthly Data'!V193</f>
        <v>25909</v>
      </c>
      <c r="V191" s="69">
        <f>'Monthly Data'!W193</f>
        <v>21212</v>
      </c>
      <c r="W191" s="69">
        <f>'Monthly Data'!R193</f>
        <v>100.94592916584115</v>
      </c>
      <c r="X191" s="69">
        <f>'Monthly Data'!X193</f>
        <v>115.37959458090407</v>
      </c>
      <c r="Y191" s="69">
        <f>'Monthly Data'!Y193</f>
        <v>114.55186136062883</v>
      </c>
      <c r="Z191" s="69">
        <f>'Monthly Data'!Z193</f>
        <v>14902</v>
      </c>
      <c r="AA191" s="69">
        <f>'Monthly Data'!AA193</f>
        <v>790211.31012000004</v>
      </c>
      <c r="AB191" s="69">
        <f>'Monthly Data'!AB193</f>
        <v>119.75929921968543</v>
      </c>
      <c r="AC191" s="69">
        <f>'Monthly Data'!AC193</f>
        <v>97136</v>
      </c>
      <c r="AD191" s="69">
        <f>'Monthly Data'!P193</f>
        <v>83.97075826656517</v>
      </c>
      <c r="AE191" s="69">
        <f>'Monthly Data'!Q193</f>
        <v>97.8</v>
      </c>
      <c r="AF191" s="75">
        <f>'Monthly Data'!G193</f>
        <v>2E-3</v>
      </c>
      <c r="AG191" s="75">
        <f>'Monthly Data'!I193</f>
        <v>-2.0486994260448235</v>
      </c>
      <c r="AH191" s="75">
        <f>'Monthly Data'!L193</f>
        <v>874720</v>
      </c>
      <c r="AI191" s="75">
        <f>'Monthly Data'!J193</f>
        <v>8.0302727272727303E-2</v>
      </c>
      <c r="AJ191" s="75">
        <f>'Monthly Data'!K193</f>
        <v>7.1333478260869568E-2</v>
      </c>
      <c r="AK191" s="75">
        <f>'Monthly Data'!AP193</f>
        <v>61.636000388098488</v>
      </c>
      <c r="AL191" s="75">
        <f>'Monthly Data'!AQ193</f>
        <v>151.63488827695349</v>
      </c>
      <c r="AM191" s="77">
        <v>35.243043478260873</v>
      </c>
      <c r="AN191" s="77">
        <f>'Monthly Data'!M193</f>
        <v>36.386363636363633</v>
      </c>
      <c r="AO191" s="76">
        <f>'Monthly Data'!C193</f>
        <v>151.96492989671978</v>
      </c>
      <c r="AP191" s="76">
        <f>'Monthly Data'!N193</f>
        <v>121.64474375355509</v>
      </c>
      <c r="AQ191" s="76">
        <f>'Monthly Data'!O193</f>
        <v>119.17619191041368</v>
      </c>
    </row>
    <row r="192" spans="1:43">
      <c r="A192" s="71" t="s">
        <v>464</v>
      </c>
      <c r="B192" s="71">
        <f t="shared" si="3"/>
        <v>514</v>
      </c>
      <c r="C192" s="72">
        <f>'Monthly Data'!F194</f>
        <v>8700.33</v>
      </c>
      <c r="D192" s="72">
        <f>'Monthly Data'!E194</f>
        <v>101</v>
      </c>
      <c r="E192" s="72">
        <f>'Monthly Data'!AD194</f>
        <v>107.3</v>
      </c>
      <c r="F192" s="72">
        <f>'Monthly Data'!AE194</f>
        <v>105.6</v>
      </c>
      <c r="G192" s="72">
        <f>'Monthly Data'!AF194</f>
        <v>120.6</v>
      </c>
      <c r="H192" s="72">
        <f>'Monthly Data'!AG194</f>
        <v>95.4</v>
      </c>
      <c r="I192" s="68">
        <f>'Monthly Data'!AH194</f>
        <v>92.839968582910657</v>
      </c>
      <c r="J192" s="68">
        <f>'Monthly Data'!AI194</f>
        <v>89.851221762632207</v>
      </c>
      <c r="K192" s="68">
        <f>'Monthly Data'!AJ194</f>
        <v>95.141158095848127</v>
      </c>
      <c r="L192" s="68">
        <f>'Monthly Data'!AK194</f>
        <v>95.966834594042751</v>
      </c>
      <c r="M192" s="80"/>
      <c r="N192" s="80"/>
      <c r="O192" s="80"/>
      <c r="P192" s="80"/>
      <c r="Q192" s="69">
        <f>'Monthly Data'!D194</f>
        <v>52899</v>
      </c>
      <c r="R192" s="69">
        <f>'Monthly Data'!U194</f>
        <v>68.900000000000006</v>
      </c>
      <c r="S192" s="69">
        <f>'Monthly Data'!T194</f>
        <v>99.5</v>
      </c>
      <c r="T192" s="69">
        <f>'Monthly Data'!S194</f>
        <v>104.1095427435388</v>
      </c>
      <c r="U192" s="69">
        <f>'Monthly Data'!V194</f>
        <v>25975</v>
      </c>
      <c r="V192" s="69">
        <f>'Monthly Data'!W194</f>
        <v>21099</v>
      </c>
      <c r="W192" s="69">
        <f>'Monthly Data'!R194</f>
        <v>99.981768727397409</v>
      </c>
      <c r="X192" s="69">
        <f>'Monthly Data'!X194</f>
        <v>116.31172192532519</v>
      </c>
      <c r="Y192" s="69">
        <f>'Monthly Data'!Y194</f>
        <v>115.97646608522476</v>
      </c>
      <c r="Z192" s="69">
        <f>'Monthly Data'!Z194</f>
        <v>14468</v>
      </c>
      <c r="AA192" s="69">
        <f>'Monthly Data'!AA194</f>
        <v>806098.76861999999</v>
      </c>
      <c r="AB192" s="69">
        <f>'Monthly Data'!AB194</f>
        <v>119.75878847026156</v>
      </c>
      <c r="AC192" s="69">
        <f>'Monthly Data'!AC194</f>
        <v>94579</v>
      </c>
      <c r="AD192" s="69">
        <f>'Monthly Data'!P194</f>
        <v>84.931987291813215</v>
      </c>
      <c r="AE192" s="69">
        <f>'Monthly Data'!Q194</f>
        <v>97.9</v>
      </c>
      <c r="AF192" s="75">
        <f>'Monthly Data'!G194</f>
        <v>2E-3</v>
      </c>
      <c r="AG192" s="75">
        <f>'Monthly Data'!I194</f>
        <v>-2.0083127866481356</v>
      </c>
      <c r="AH192" s="75">
        <f>'Monthly Data'!L194</f>
        <v>902955</v>
      </c>
      <c r="AI192" s="75">
        <f>'Monthly Data'!J194</f>
        <v>7.9294499999999976E-2</v>
      </c>
      <c r="AJ192" s="75">
        <f>'Monthly Data'!K194</f>
        <v>7.0687142857142851E-2</v>
      </c>
      <c r="AK192" s="75">
        <f>'Monthly Data'!AP194</f>
        <v>61.259692363611464</v>
      </c>
      <c r="AL192" s="75">
        <f>'Monthly Data'!AQ194</f>
        <v>149.69019676623387</v>
      </c>
      <c r="AM192" s="77">
        <v>28.175000000000001</v>
      </c>
      <c r="AN192" s="77">
        <f>'Monthly Data'!M194</f>
        <v>29.296999999999997</v>
      </c>
      <c r="AO192" s="76">
        <f>'Monthly Data'!C194</f>
        <v>119.53667672698211</v>
      </c>
      <c r="AP192" s="76">
        <f>'Monthly Data'!N194</f>
        <v>118.95346923327982</v>
      </c>
      <c r="AQ192" s="76">
        <f>'Monthly Data'!O194</f>
        <v>119.22365082098861</v>
      </c>
    </row>
    <row r="193" spans="1:43">
      <c r="A193" s="71" t="s">
        <v>465</v>
      </c>
      <c r="B193" s="71">
        <f t="shared" si="3"/>
        <v>515</v>
      </c>
      <c r="C193" s="72">
        <f>'Monthly Data'!F195</f>
        <v>8692.94</v>
      </c>
      <c r="D193" s="72">
        <f>'Monthly Data'!E195</f>
        <v>100.9</v>
      </c>
      <c r="E193" s="72">
        <f>'Monthly Data'!AD195</f>
        <v>105.4</v>
      </c>
      <c r="F193" s="72">
        <f>'Monthly Data'!AE195</f>
        <v>106.1</v>
      </c>
      <c r="G193" s="72">
        <f>'Monthly Data'!AF195</f>
        <v>122.1</v>
      </c>
      <c r="H193" s="72">
        <f>'Monthly Data'!AG195</f>
        <v>96.4</v>
      </c>
      <c r="I193" s="68">
        <f>'Monthly Data'!AH195</f>
        <v>91.566202984112849</v>
      </c>
      <c r="J193" s="68">
        <f>'Monthly Data'!AI195</f>
        <v>89.315117920057773</v>
      </c>
      <c r="K193" s="68">
        <f>'Monthly Data'!AJ195</f>
        <v>93.479238310322202</v>
      </c>
      <c r="L193" s="68">
        <f>'Monthly Data'!AK195</f>
        <v>94.551495947056793</v>
      </c>
      <c r="M193" s="80"/>
      <c r="N193" s="80"/>
      <c r="O193" s="80"/>
      <c r="P193" s="80"/>
      <c r="Q193" s="69">
        <f>'Monthly Data'!D195</f>
        <v>52953</v>
      </c>
      <c r="R193" s="69">
        <f>'Monthly Data'!U195</f>
        <v>69.2</v>
      </c>
      <c r="S193" s="69">
        <f>'Monthly Data'!T195</f>
        <v>99.1</v>
      </c>
      <c r="T193" s="69">
        <f>'Monthly Data'!S195</f>
        <v>102.90596421471176</v>
      </c>
      <c r="U193" s="69">
        <f>'Monthly Data'!V195</f>
        <v>25724</v>
      </c>
      <c r="V193" s="69">
        <f>'Monthly Data'!W195</f>
        <v>21223</v>
      </c>
      <c r="W193" s="69">
        <f>'Monthly Data'!R195</f>
        <v>100.56926035145932</v>
      </c>
      <c r="X193" s="69">
        <f>'Monthly Data'!X195</f>
        <v>117.20871284857941</v>
      </c>
      <c r="Y193" s="69">
        <f>'Monthly Data'!Y195</f>
        <v>116.38370250864483</v>
      </c>
      <c r="Z193" s="69">
        <f>'Monthly Data'!Z195</f>
        <v>13766</v>
      </c>
      <c r="AA193" s="69">
        <f>'Monthly Data'!AA195</f>
        <v>815032.56758999999</v>
      </c>
      <c r="AB193" s="69">
        <f>'Monthly Data'!AB195</f>
        <v>120.83521052038289</v>
      </c>
      <c r="AC193" s="69">
        <f>'Monthly Data'!AC195</f>
        <v>92671</v>
      </c>
      <c r="AD193" s="69">
        <f>'Monthly Data'!P195</f>
        <v>84.29789503673527</v>
      </c>
      <c r="AE193" s="69">
        <f>'Monthly Data'!Q195</f>
        <v>97.8</v>
      </c>
      <c r="AF193" s="75">
        <f>'Monthly Data'!G195</f>
        <v>2E-3</v>
      </c>
      <c r="AG193" s="75">
        <f>'Monthly Data'!I195</f>
        <v>-1.9475222073250076</v>
      </c>
      <c r="AH193" s="75">
        <f>'Monthly Data'!L195</f>
        <v>919510</v>
      </c>
      <c r="AI193" s="75">
        <f>'Monthly Data'!J195</f>
        <v>8.1127999999999992E-2</v>
      </c>
      <c r="AJ193" s="75">
        <f>'Monthly Data'!K195</f>
        <v>6.1251E-2</v>
      </c>
      <c r="AK193" s="75">
        <f>'Monthly Data'!AP195</f>
        <v>56.381785986697544</v>
      </c>
      <c r="AL193" s="75">
        <f>'Monthly Data'!AQ195</f>
        <v>147.37805636880609</v>
      </c>
      <c r="AM193" s="77">
        <v>28.210476190476189</v>
      </c>
      <c r="AN193" s="77">
        <f>'Monthly Data'!M195</f>
        <v>25.919999999999995</v>
      </c>
      <c r="AO193" s="76">
        <f>'Monthly Data'!C195</f>
        <v>111.76385401813847</v>
      </c>
      <c r="AP193" s="76">
        <f>'Monthly Data'!N195</f>
        <v>112.52994620367073</v>
      </c>
      <c r="AQ193" s="76">
        <f>'Monthly Data'!O195</f>
        <v>112.90723087648225</v>
      </c>
    </row>
    <row r="194" spans="1:43">
      <c r="A194" s="71" t="s">
        <v>466</v>
      </c>
      <c r="B194" s="71">
        <f t="shared" si="3"/>
        <v>516</v>
      </c>
      <c r="C194" s="72">
        <f>'Monthly Data'!F196</f>
        <v>8570.73</v>
      </c>
      <c r="D194" s="72">
        <f>'Monthly Data'!E196</f>
        <v>101.4</v>
      </c>
      <c r="E194" s="72">
        <f>'Monthly Data'!AD196</f>
        <v>106.3</v>
      </c>
      <c r="F194" s="72">
        <f>'Monthly Data'!AE196</f>
        <v>106.3</v>
      </c>
      <c r="G194" s="72">
        <f>'Monthly Data'!AF196</f>
        <v>119.4</v>
      </c>
      <c r="H194" s="72">
        <f>'Monthly Data'!AG196</f>
        <v>97</v>
      </c>
      <c r="I194" s="68">
        <f>'Monthly Data'!AH196</f>
        <v>92.559337888617279</v>
      </c>
      <c r="J194" s="68">
        <f>'Monthly Data'!AI196</f>
        <v>91.123823030554931</v>
      </c>
      <c r="K194" s="68">
        <f>'Monthly Data'!AJ196</f>
        <v>93.703641000607277</v>
      </c>
      <c r="L194" s="68">
        <f>'Monthly Data'!AK196</f>
        <v>95.750097415582388</v>
      </c>
      <c r="M194" s="68">
        <f>'Monthly Data'!AL196</f>
        <v>97.318134864717152</v>
      </c>
      <c r="N194" s="68">
        <f>'Monthly Data'!AM196</f>
        <v>57.687702717437141</v>
      </c>
      <c r="O194" s="68">
        <f>'Monthly Data'!AN196</f>
        <v>104.32828578606401</v>
      </c>
      <c r="P194" s="68">
        <f>'Monthly Data'!AO196</f>
        <v>99.249218065659505</v>
      </c>
      <c r="Q194" s="69">
        <f>'Monthly Data'!D196</f>
        <v>52858</v>
      </c>
      <c r="R194" s="69">
        <f>'Monthly Data'!U196</f>
        <v>69.599999999999994</v>
      </c>
      <c r="S194" s="69">
        <f>'Monthly Data'!T196</f>
        <v>98.9</v>
      </c>
      <c r="T194" s="69">
        <f>'Monthly Data'!S196</f>
        <v>103.00626242544736</v>
      </c>
      <c r="U194" s="69">
        <f>'Monthly Data'!V196</f>
        <v>25825</v>
      </c>
      <c r="V194" s="69">
        <f>'Monthly Data'!W196</f>
        <v>21233</v>
      </c>
      <c r="W194" s="69">
        <f>'Monthly Data'!R196</f>
        <v>102.40906574041036</v>
      </c>
      <c r="X194" s="69">
        <f>'Monthly Data'!X196</f>
        <v>118.4158010846097</v>
      </c>
      <c r="Y194" s="69">
        <f>'Monthly Data'!Y196</f>
        <v>118.59397120618611</v>
      </c>
      <c r="Z194" s="69">
        <f>'Monthly Data'!Z196</f>
        <v>14087</v>
      </c>
      <c r="AA194" s="69">
        <f>'Monthly Data'!AA196</f>
        <v>970252.53709999996</v>
      </c>
      <c r="AB194" s="69">
        <f>'Monthly Data'!AB196</f>
        <v>120.89755309627434</v>
      </c>
      <c r="AC194" s="69">
        <f>'Monthly Data'!AC196</f>
        <v>94428</v>
      </c>
      <c r="AD194" s="69">
        <f>'Monthly Data'!P196</f>
        <v>85.489923860020028</v>
      </c>
      <c r="AE194" s="69">
        <f>'Monthly Data'!Q196</f>
        <v>97.7</v>
      </c>
      <c r="AF194" s="75">
        <f>'Monthly Data'!G196</f>
        <v>2E-3</v>
      </c>
      <c r="AG194" s="75">
        <f>'Monthly Data'!I196</f>
        <v>-1.6332696334561501</v>
      </c>
      <c r="AH194" s="75">
        <f>'Monthly Data'!L196</f>
        <v>929863</v>
      </c>
      <c r="AI194" s="75">
        <f>'Monthly Data'!J196</f>
        <v>9.9169999999999994E-2</v>
      </c>
      <c r="AJ194" s="75">
        <f>'Monthly Data'!K196</f>
        <v>6.1762272727272728E-2</v>
      </c>
      <c r="AK194" s="75">
        <f>'Monthly Data'!AP196</f>
        <v>60.28171189486833</v>
      </c>
      <c r="AL194" s="75">
        <f>'Monthly Data'!AQ196</f>
        <v>144.47081483231071</v>
      </c>
      <c r="AM194" s="77">
        <v>27.424285714285713</v>
      </c>
      <c r="AN194" s="77">
        <f>'Monthly Data'!M196</f>
        <v>26.782631578947367</v>
      </c>
      <c r="AO194" s="76">
        <f>'Monthly Data'!C196</f>
        <v>100.94129920255149</v>
      </c>
      <c r="AP194" s="76">
        <f>'Monthly Data'!N196</f>
        <v>129.11916577378898</v>
      </c>
      <c r="AQ194" s="76">
        <f>'Monthly Data'!O196</f>
        <v>131.9985812563736</v>
      </c>
    </row>
    <row r="195" spans="1:43">
      <c r="A195" s="71" t="s">
        <v>467</v>
      </c>
      <c r="B195" s="71">
        <f t="shared" si="3"/>
        <v>517</v>
      </c>
      <c r="C195" s="72">
        <f>'Monthly Data'!F197</f>
        <v>8538.4699999999993</v>
      </c>
      <c r="D195" s="72">
        <f>'Monthly Data'!E197</f>
        <v>101</v>
      </c>
      <c r="E195" s="72">
        <f>'Monthly Data'!AD197</f>
        <v>105.9</v>
      </c>
      <c r="F195" s="72">
        <f>'Monthly Data'!AE197</f>
        <v>104.3</v>
      </c>
      <c r="G195" s="72">
        <f>'Monthly Data'!AF197</f>
        <v>115.2</v>
      </c>
      <c r="H195" s="72">
        <f>'Monthly Data'!AG197</f>
        <v>97.2</v>
      </c>
      <c r="I195" s="68">
        <f>'Monthly Data'!AH197</f>
        <v>92.298959884580285</v>
      </c>
      <c r="J195" s="68">
        <f>'Monthly Data'!AI197</f>
        <v>90.152074018153527</v>
      </c>
      <c r="K195" s="68">
        <f>'Monthly Data'!AJ197</f>
        <v>93.463973599269053</v>
      </c>
      <c r="L195" s="68">
        <f>'Monthly Data'!AK197</f>
        <v>95.568405865244955</v>
      </c>
      <c r="M195" s="68">
        <f>'Monthly Data'!AL197</f>
        <v>98.015774667242624</v>
      </c>
      <c r="N195" s="68">
        <f>'Monthly Data'!AM197</f>
        <v>61.159490471283604</v>
      </c>
      <c r="O195" s="68">
        <f>'Monthly Data'!AN197</f>
        <v>105.71199920420628</v>
      </c>
      <c r="P195" s="68">
        <f>'Monthly Data'!AO197</f>
        <v>98.916837241653184</v>
      </c>
      <c r="Q195" s="69">
        <f>'Monthly Data'!D197</f>
        <v>52866</v>
      </c>
      <c r="R195" s="69">
        <f>'Monthly Data'!U197</f>
        <v>69.5</v>
      </c>
      <c r="S195" s="69">
        <f>'Monthly Data'!T197</f>
        <v>98.9</v>
      </c>
      <c r="T195" s="69">
        <f>'Monthly Data'!S197</f>
        <v>103.10656063618293</v>
      </c>
      <c r="U195" s="69">
        <f>'Monthly Data'!V197</f>
        <v>25992</v>
      </c>
      <c r="V195" s="69">
        <f>'Monthly Data'!W197</f>
        <v>21232</v>
      </c>
      <c r="W195" s="69">
        <f>'Monthly Data'!R197</f>
        <v>101.34152316926009</v>
      </c>
      <c r="X195" s="69">
        <f>'Monthly Data'!X197</f>
        <v>116.88294146243064</v>
      </c>
      <c r="Y195" s="69">
        <f>'Monthly Data'!Y197</f>
        <v>115.46216239512694</v>
      </c>
      <c r="Z195" s="69">
        <f>'Monthly Data'!Z197</f>
        <v>13871</v>
      </c>
      <c r="AA195" s="69">
        <f>'Monthly Data'!AA197</f>
        <v>841534.37205999997</v>
      </c>
      <c r="AB195" s="69">
        <f>'Monthly Data'!AB197</f>
        <v>120.99741690574503</v>
      </c>
      <c r="AC195" s="69">
        <f>'Monthly Data'!AC197</f>
        <v>95772</v>
      </c>
      <c r="AD195" s="69">
        <f>'Monthly Data'!P197</f>
        <v>84.905264739699007</v>
      </c>
      <c r="AE195" s="69">
        <f>'Monthly Data'!Q197</f>
        <v>97.8</v>
      </c>
      <c r="AF195" s="75">
        <f>'Monthly Data'!G197</f>
        <v>1E-3</v>
      </c>
      <c r="AG195" s="75">
        <f>'Monthly Data'!I197</f>
        <v>-1.5219351050693453</v>
      </c>
      <c r="AH195" s="75">
        <f>'Monthly Data'!L197</f>
        <v>937096</v>
      </c>
      <c r="AI195" s="75">
        <f>'Monthly Data'!J197</f>
        <v>9.7764210526315787E-2</v>
      </c>
      <c r="AJ195" s="75">
        <f>'Monthly Data'!K197</f>
        <v>5.9064999999999999E-2</v>
      </c>
      <c r="AK195" s="75">
        <f>'Monthly Data'!AP197</f>
        <v>65.634011224083253</v>
      </c>
      <c r="AL195" s="75">
        <f>'Monthly Data'!AQ197</f>
        <v>142.39464485696573</v>
      </c>
      <c r="AM195" s="77">
        <v>32.218421052631577</v>
      </c>
      <c r="AN195" s="77">
        <f>'Monthly Data'!M197</f>
        <v>27.201578947368422</v>
      </c>
      <c r="AO195" s="76">
        <f>'Monthly Data'!C197</f>
        <v>99.844337562273282</v>
      </c>
      <c r="AP195" s="76">
        <f>'Monthly Data'!N197</f>
        <v>134.91471867528307</v>
      </c>
      <c r="AQ195" s="76">
        <f>'Monthly Data'!O197</f>
        <v>138.43219050217115</v>
      </c>
    </row>
    <row r="196" spans="1:43">
      <c r="A196" s="71" t="s">
        <v>468</v>
      </c>
      <c r="B196" s="71">
        <f t="shared" si="3"/>
        <v>518</v>
      </c>
      <c r="C196" s="72">
        <f>'Monthly Data'!F198</f>
        <v>8169.75</v>
      </c>
      <c r="D196" s="72">
        <f>'Monthly Data'!E198</f>
        <v>101.6</v>
      </c>
      <c r="E196" s="72">
        <f>'Monthly Data'!AD198</f>
        <v>107.3</v>
      </c>
      <c r="F196" s="72">
        <f>'Monthly Data'!AE198</f>
        <v>105.6</v>
      </c>
      <c r="G196" s="72">
        <f>'Monthly Data'!AF198</f>
        <v>116.2</v>
      </c>
      <c r="H196" s="72">
        <f>'Monthly Data'!AG198</f>
        <v>98.4</v>
      </c>
      <c r="I196" s="68">
        <f>'Monthly Data'!AH198</f>
        <v>92.516150228035755</v>
      </c>
      <c r="J196" s="68">
        <f>'Monthly Data'!AI198</f>
        <v>90.607417467693935</v>
      </c>
      <c r="K196" s="68">
        <f>'Monthly Data'!AJ198</f>
        <v>94.051076463942394</v>
      </c>
      <c r="L196" s="68">
        <f>'Monthly Data'!AK198</f>
        <v>95.666407578550235</v>
      </c>
      <c r="M196" s="68">
        <f>'Monthly Data'!AL198</f>
        <v>97.854741742036609</v>
      </c>
      <c r="N196" s="68">
        <f>'Monthly Data'!AM198</f>
        <v>61.852228614362929</v>
      </c>
      <c r="O196" s="68">
        <f>'Monthly Data'!AN198</f>
        <v>105.59058303537235</v>
      </c>
      <c r="P196" s="68">
        <f>'Monthly Data'!AO198</f>
        <v>98.569238313864744</v>
      </c>
      <c r="Q196" s="69">
        <f>'Monthly Data'!D198</f>
        <v>53027</v>
      </c>
      <c r="R196" s="69">
        <f>'Monthly Data'!U198</f>
        <v>70</v>
      </c>
      <c r="S196" s="69">
        <f>'Monthly Data'!T198</f>
        <v>98.6</v>
      </c>
      <c r="T196" s="69">
        <f>'Monthly Data'!S198</f>
        <v>102.10357852882707</v>
      </c>
      <c r="U196" s="69">
        <f>'Monthly Data'!V198</f>
        <v>25885</v>
      </c>
      <c r="V196" s="69">
        <f>'Monthly Data'!W198</f>
        <v>21353</v>
      </c>
      <c r="W196" s="69">
        <f>'Monthly Data'!R198</f>
        <v>103.60767969019851</v>
      </c>
      <c r="X196" s="69">
        <f>'Monthly Data'!X198</f>
        <v>116.03884048418365</v>
      </c>
      <c r="Y196" s="69">
        <f>'Monthly Data'!Y198</f>
        <v>115.35701427792475</v>
      </c>
      <c r="Z196" s="69">
        <f>'Monthly Data'!Z198</f>
        <v>14024</v>
      </c>
      <c r="AA196" s="69">
        <f>'Monthly Data'!AA198</f>
        <v>1016035.26427</v>
      </c>
      <c r="AB196" s="69">
        <f>'Monthly Data'!AB198</f>
        <v>120.24218630123951</v>
      </c>
      <c r="AC196" s="69">
        <f>'Monthly Data'!AC198</f>
        <v>94043</v>
      </c>
      <c r="AD196" s="69">
        <f>'Monthly Data'!P198</f>
        <v>85.599336587927866</v>
      </c>
      <c r="AE196" s="69">
        <f>'Monthly Data'!Q198</f>
        <v>97.8</v>
      </c>
      <c r="AF196" s="75">
        <f>'Monthly Data'!G198</f>
        <v>2E-3</v>
      </c>
      <c r="AG196" s="75">
        <f>'Monthly Data'!I198</f>
        <v>-1.3559487419890239</v>
      </c>
      <c r="AH196" s="75">
        <f>'Monthly Data'!L198</f>
        <v>965656</v>
      </c>
      <c r="AI196" s="75">
        <f>'Monthly Data'!J198</f>
        <v>8.8501999999999983E-2</v>
      </c>
      <c r="AJ196" s="75">
        <f>'Monthly Data'!K198</f>
        <v>5.5955714285714282E-2</v>
      </c>
      <c r="AK196" s="75">
        <f>'Monthly Data'!AP198</f>
        <v>67.33625276403852</v>
      </c>
      <c r="AL196" s="75">
        <f>'Monthly Data'!AQ198</f>
        <v>136.79625647353632</v>
      </c>
      <c r="AM196" s="77">
        <v>30.634285714285713</v>
      </c>
      <c r="AN196" s="77">
        <f>'Monthly Data'!M198</f>
        <v>28.276499999999999</v>
      </c>
      <c r="AO196" s="76">
        <f>'Monthly Data'!C198</f>
        <v>128.42312434541361</v>
      </c>
      <c r="AP196" s="76">
        <f>'Monthly Data'!N198</f>
        <v>170.75470539247303</v>
      </c>
      <c r="AQ196" s="76">
        <f>'Monthly Data'!O198</f>
        <v>175.02077528636394</v>
      </c>
    </row>
    <row r="197" spans="1:43">
      <c r="A197" s="71" t="s">
        <v>469</v>
      </c>
      <c r="B197" s="71">
        <f t="shared" si="3"/>
        <v>519</v>
      </c>
      <c r="C197" s="72">
        <f>'Monthly Data'!F199</f>
        <v>7909.39</v>
      </c>
      <c r="D197" s="72">
        <f>'Monthly Data'!E199</f>
        <v>100.3</v>
      </c>
      <c r="E197" s="72">
        <f>'Monthly Data'!AD199</f>
        <v>101.6</v>
      </c>
      <c r="F197" s="72">
        <f>'Monthly Data'!AE199</f>
        <v>104.6</v>
      </c>
      <c r="G197" s="72">
        <f>'Monthly Data'!AF199</f>
        <v>113.9</v>
      </c>
      <c r="H197" s="72">
        <f>'Monthly Data'!AG199</f>
        <v>97.2</v>
      </c>
      <c r="I197" s="68">
        <f>'Monthly Data'!AH199</f>
        <v>92.604137579507636</v>
      </c>
      <c r="J197" s="68">
        <f>'Monthly Data'!AI199</f>
        <v>90.676327869127718</v>
      </c>
      <c r="K197" s="68">
        <f>'Monthly Data'!AJ199</f>
        <v>93.37284889546676</v>
      </c>
      <c r="L197" s="68">
        <f>'Monthly Data'!AK199</f>
        <v>94.542828328797057</v>
      </c>
      <c r="M197" s="68">
        <f>'Monthly Data'!AL199</f>
        <v>97.016951657703743</v>
      </c>
      <c r="N197" s="68">
        <f>'Monthly Data'!AM199</f>
        <v>60.586715066036</v>
      </c>
      <c r="O197" s="68">
        <f>'Monthly Data'!AN199</f>
        <v>105.32621393719627</v>
      </c>
      <c r="P197" s="68">
        <f>'Monthly Data'!AO199</f>
        <v>97.37378566508005</v>
      </c>
      <c r="Q197" s="69">
        <f>'Monthly Data'!D199</f>
        <v>52811</v>
      </c>
      <c r="R197" s="69">
        <f>'Monthly Data'!U199</f>
        <v>70.2</v>
      </c>
      <c r="S197" s="69">
        <f>'Monthly Data'!T199</f>
        <v>98.1</v>
      </c>
      <c r="T197" s="69">
        <f>'Monthly Data'!S199</f>
        <v>102.30417495029825</v>
      </c>
      <c r="U197" s="69">
        <f>'Monthly Data'!V199</f>
        <v>25895</v>
      </c>
      <c r="V197" s="69">
        <f>'Monthly Data'!W199</f>
        <v>21156</v>
      </c>
      <c r="W197" s="69">
        <f>'Monthly Data'!R199</f>
        <v>101.45349855864498</v>
      </c>
      <c r="X197" s="69">
        <f>'Monthly Data'!X199</f>
        <v>115.40656832540164</v>
      </c>
      <c r="Y197" s="69">
        <f>'Monthly Data'!Y199</f>
        <v>112.66485102794046</v>
      </c>
      <c r="Z197" s="69">
        <f>'Monthly Data'!Z199</f>
        <v>14455</v>
      </c>
      <c r="AA197" s="69">
        <f>'Monthly Data'!AA199</f>
        <v>792220.68443999998</v>
      </c>
      <c r="AB197" s="69">
        <f>'Monthly Data'!AB199</f>
        <v>119.78509640826059</v>
      </c>
      <c r="AC197" s="69">
        <f>'Monthly Data'!AC199</f>
        <v>98965</v>
      </c>
      <c r="AD197" s="69">
        <f>'Monthly Data'!P199</f>
        <v>84.404746272097213</v>
      </c>
      <c r="AE197" s="69">
        <f>'Monthly Data'!Q199</f>
        <v>97.9</v>
      </c>
      <c r="AF197" s="75">
        <f>'Monthly Data'!G199</f>
        <v>1E-3</v>
      </c>
      <c r="AG197" s="75">
        <f>'Monthly Data'!I199</f>
        <v>-1.0023459997628905</v>
      </c>
      <c r="AH197" s="75">
        <f>'Monthly Data'!L199</f>
        <v>1006905</v>
      </c>
      <c r="AI197" s="75">
        <f>'Monthly Data'!J199</f>
        <v>7.9525714285714283E-2</v>
      </c>
      <c r="AJ197" s="75">
        <f>'Monthly Data'!K199</f>
        <v>6.0375999999999999E-2</v>
      </c>
      <c r="AK197" s="75">
        <f>'Monthly Data'!AP199</f>
        <v>63.927991123550981</v>
      </c>
      <c r="AL197" s="75">
        <f>'Monthly Data'!AQ199</f>
        <v>145.31108830972119</v>
      </c>
      <c r="AM197" s="77">
        <v>23.991904761904763</v>
      </c>
      <c r="AN197" s="77">
        <f>'Monthly Data'!M199</f>
        <v>22.726666666666663</v>
      </c>
      <c r="AO197" s="76">
        <f>'Monthly Data'!C199</f>
        <v>120.11675979061643</v>
      </c>
      <c r="AP197" s="76">
        <f>'Monthly Data'!N199</f>
        <v>130.18623194809825</v>
      </c>
      <c r="AQ197" s="76">
        <f>'Monthly Data'!O199</f>
        <v>131.43118161072573</v>
      </c>
    </row>
    <row r="198" spans="1:43">
      <c r="A198" s="71" t="s">
        <v>470</v>
      </c>
      <c r="B198" s="71">
        <f t="shared" si="3"/>
        <v>520</v>
      </c>
      <c r="C198" s="72">
        <f>'Monthly Data'!F200</f>
        <v>8132.36</v>
      </c>
      <c r="D198" s="72">
        <f>'Monthly Data'!E200</f>
        <v>101.7</v>
      </c>
      <c r="E198" s="72">
        <f>'Monthly Data'!AD200</f>
        <v>105.8</v>
      </c>
      <c r="F198" s="72">
        <f>'Monthly Data'!AE200</f>
        <v>106.6</v>
      </c>
      <c r="G198" s="72">
        <f>'Monthly Data'!AF200</f>
        <v>118</v>
      </c>
      <c r="H198" s="72">
        <f>'Monthly Data'!AG200</f>
        <v>97.4</v>
      </c>
      <c r="I198" s="68">
        <f>'Monthly Data'!AH200</f>
        <v>92.952117185048095</v>
      </c>
      <c r="J198" s="68">
        <f>'Monthly Data'!AI200</f>
        <v>91.527075700645071</v>
      </c>
      <c r="K198" s="68">
        <f>'Monthly Data'!AJ200</f>
        <v>93.709934986123884</v>
      </c>
      <c r="L198" s="68">
        <f>'Monthly Data'!AK200</f>
        <v>95.522770213275081</v>
      </c>
      <c r="M198" s="68">
        <f>'Monthly Data'!AL200</f>
        <v>97.849501956137502</v>
      </c>
      <c r="N198" s="68">
        <f>'Monthly Data'!AM200</f>
        <v>62.843320326743388</v>
      </c>
      <c r="O198" s="68">
        <f>'Monthly Data'!AN200</f>
        <v>106.0000471358351</v>
      </c>
      <c r="P198" s="68">
        <f>'Monthly Data'!AO200</f>
        <v>98.066089442335453</v>
      </c>
      <c r="Q198" s="69">
        <f>'Monthly Data'!D200</f>
        <v>52726</v>
      </c>
      <c r="R198" s="69">
        <f>'Monthly Data'!U200</f>
        <v>70.5</v>
      </c>
      <c r="S198" s="69">
        <f>'Monthly Data'!T200</f>
        <v>98</v>
      </c>
      <c r="T198" s="69">
        <f>'Monthly Data'!S200</f>
        <v>105.71431411530818</v>
      </c>
      <c r="U198" s="69">
        <f>'Monthly Data'!V200</f>
        <v>25959</v>
      </c>
      <c r="V198" s="69">
        <f>'Monthly Data'!W200</f>
        <v>20824</v>
      </c>
      <c r="W198" s="69">
        <f>'Monthly Data'!R200</f>
        <v>98.93604201872823</v>
      </c>
      <c r="X198" s="69">
        <f>'Monthly Data'!X200</f>
        <v>116.08238800707382</v>
      </c>
      <c r="Y198" s="69">
        <f>'Monthly Data'!Y200</f>
        <v>113.88841494372797</v>
      </c>
      <c r="Z198" s="69">
        <f>'Monthly Data'!Z200</f>
        <v>14533</v>
      </c>
      <c r="AA198" s="69">
        <f>'Monthly Data'!AA200</f>
        <v>846046.26093999995</v>
      </c>
      <c r="AB198" s="69">
        <f>'Monthly Data'!AB200</f>
        <v>121.35339463351134</v>
      </c>
      <c r="AC198" s="69">
        <f>'Monthly Data'!AC200</f>
        <v>97068</v>
      </c>
      <c r="AD198" s="69">
        <f>'Monthly Data'!P200</f>
        <v>84.468402327206434</v>
      </c>
      <c r="AE198" s="69">
        <f>'Monthly Data'!Q200</f>
        <v>97.9</v>
      </c>
      <c r="AF198" s="75">
        <f>'Monthly Data'!G200</f>
        <v>1E-3</v>
      </c>
      <c r="AG198" s="75">
        <f>'Monthly Data'!I200</f>
        <v>-0.96025844364619373</v>
      </c>
      <c r="AH198" s="75">
        <f>'Monthly Data'!L200</f>
        <v>1012254</v>
      </c>
      <c r="AI198" s="75">
        <f>'Monthly Data'!J200</f>
        <v>7.916999999999999E-2</v>
      </c>
      <c r="AJ198" s="75">
        <f>'Monthly Data'!K200</f>
        <v>5.8845500000000002E-2</v>
      </c>
      <c r="AK198" s="75">
        <f>'Monthly Data'!AP200</f>
        <v>55.800723200379494</v>
      </c>
      <c r="AL198" s="75">
        <f>'Monthly Data'!AQ200</f>
        <v>146.27335568181425</v>
      </c>
      <c r="AM198" s="77">
        <v>20.23952380952381</v>
      </c>
      <c r="AN198" s="77">
        <f>'Monthly Data'!M200</f>
        <v>19.701428571428572</v>
      </c>
      <c r="AO198" s="76">
        <f>'Monthly Data'!C200</f>
        <v>132.76918037112776</v>
      </c>
      <c r="AP198" s="76">
        <f>'Monthly Data'!N200</f>
        <v>102.49374501168386</v>
      </c>
      <c r="AQ198" s="76">
        <f>'Monthly Data'!O200</f>
        <v>100.01988486832427</v>
      </c>
    </row>
    <row r="199" spans="1:43">
      <c r="A199" s="71" t="s">
        <v>471</v>
      </c>
      <c r="B199" s="71">
        <f t="shared" si="3"/>
        <v>521</v>
      </c>
      <c r="C199" s="72">
        <f>'Monthly Data'!F201</f>
        <v>8895.7099999999991</v>
      </c>
      <c r="D199" s="72">
        <f>'Monthly Data'!E201</f>
        <v>100.9</v>
      </c>
      <c r="E199" s="72">
        <f>'Monthly Data'!AD201</f>
        <v>106.4</v>
      </c>
      <c r="F199" s="72">
        <f>'Monthly Data'!AE201</f>
        <v>104.7</v>
      </c>
      <c r="G199" s="72">
        <f>'Monthly Data'!AF201</f>
        <v>117.3</v>
      </c>
      <c r="H199" s="72">
        <f>'Monthly Data'!AG201</f>
        <v>96.1</v>
      </c>
      <c r="I199" s="68">
        <f>'Monthly Data'!AH201</f>
        <v>92.652014481125462</v>
      </c>
      <c r="J199" s="68">
        <f>'Monthly Data'!AI201</f>
        <v>91.220190136857525</v>
      </c>
      <c r="K199" s="68">
        <f>'Monthly Data'!AJ201</f>
        <v>93.925442866010727</v>
      </c>
      <c r="L199" s="68">
        <f>'Monthly Data'!AK201</f>
        <v>96.05332797397169</v>
      </c>
      <c r="M199" s="68">
        <f>'Monthly Data'!AL201</f>
        <v>100.04782805632712</v>
      </c>
      <c r="N199" s="68">
        <f>'Monthly Data'!AM201</f>
        <v>61.957002016326825</v>
      </c>
      <c r="O199" s="68">
        <f>'Monthly Data'!AN201</f>
        <v>112.00633660099533</v>
      </c>
      <c r="P199" s="68">
        <f>'Monthly Data'!AO201</f>
        <v>97.934007551391034</v>
      </c>
      <c r="Q199" s="69">
        <f>'Monthly Data'!D201</f>
        <v>53043</v>
      </c>
      <c r="R199" s="69">
        <f>'Monthly Data'!U201</f>
        <v>70.8</v>
      </c>
      <c r="S199" s="69">
        <f>'Monthly Data'!T201</f>
        <v>97.9</v>
      </c>
      <c r="T199" s="69">
        <f>'Monthly Data'!S201</f>
        <v>103.10656063618293</v>
      </c>
      <c r="U199" s="69">
        <f>'Monthly Data'!V201</f>
        <v>25808</v>
      </c>
      <c r="V199" s="69">
        <f>'Monthly Data'!W201</f>
        <v>21241</v>
      </c>
      <c r="W199" s="69">
        <f>'Monthly Data'!R201</f>
        <v>103.27736888405015</v>
      </c>
      <c r="X199" s="69">
        <f>'Monthly Data'!X201</f>
        <v>118.98451338450739</v>
      </c>
      <c r="Y199" s="69">
        <f>'Monthly Data'!Y201</f>
        <v>114.6458472099676</v>
      </c>
      <c r="Z199" s="69">
        <f>'Monthly Data'!Z201</f>
        <v>15326</v>
      </c>
      <c r="AA199" s="69">
        <f>'Monthly Data'!AA201</f>
        <v>879275.79581000004</v>
      </c>
      <c r="AB199" s="69">
        <f>'Monthly Data'!AB201</f>
        <v>125.71376731352521</v>
      </c>
      <c r="AC199" s="69">
        <f>'Monthly Data'!AC201</f>
        <v>107026</v>
      </c>
      <c r="AD199" s="69">
        <f>'Monthly Data'!P201</f>
        <v>83.429617784357433</v>
      </c>
      <c r="AE199" s="69">
        <f>'Monthly Data'!Q201</f>
        <v>97.8</v>
      </c>
      <c r="AF199" s="75">
        <f>'Monthly Data'!G201</f>
        <v>1E-3</v>
      </c>
      <c r="AG199" s="75">
        <f>'Monthly Data'!I201</f>
        <v>-1.3069686379358503</v>
      </c>
      <c r="AH199" s="75">
        <f>'Monthly Data'!L201</f>
        <v>1037753</v>
      </c>
      <c r="AI199" s="75">
        <f>'Monthly Data'!J201</f>
        <v>8.0201428571428562E-2</v>
      </c>
      <c r="AJ199" s="75">
        <f>'Monthly Data'!K201</f>
        <v>5.7596666666666664E-2</v>
      </c>
      <c r="AK199" s="75">
        <f>'Monthly Data'!AP201</f>
        <v>57.705567165051072</v>
      </c>
      <c r="AL199" s="75">
        <f>'Monthly Data'!AQ201</f>
        <v>145.25348649742295</v>
      </c>
      <c r="AM199" s="77">
        <v>20.362380952380953</v>
      </c>
      <c r="AN199" s="77">
        <f>'Monthly Data'!M201</f>
        <v>22.359999999999996</v>
      </c>
      <c r="AO199" s="76">
        <f>'Monthly Data'!C201</f>
        <v>111.0588103806878</v>
      </c>
      <c r="AP199" s="76">
        <f>'Monthly Data'!N201</f>
        <v>83.50406536290032</v>
      </c>
      <c r="AQ199" s="76">
        <f>'Monthly Data'!O201</f>
        <v>81.227387290598202</v>
      </c>
    </row>
    <row r="200" spans="1:43">
      <c r="A200" s="71" t="s">
        <v>472</v>
      </c>
      <c r="B200" s="71">
        <f t="shared" si="3"/>
        <v>522</v>
      </c>
      <c r="C200" s="72">
        <f>'Monthly Data'!F202</f>
        <v>9676.2999999999993</v>
      </c>
      <c r="D200" s="72">
        <f>'Monthly Data'!E202</f>
        <v>101.6</v>
      </c>
      <c r="E200" s="72">
        <f>'Monthly Data'!AD202</f>
        <v>105.8</v>
      </c>
      <c r="F200" s="72">
        <f>'Monthly Data'!AE202</f>
        <v>105.6</v>
      </c>
      <c r="G200" s="72">
        <f>'Monthly Data'!AF202</f>
        <v>118.4</v>
      </c>
      <c r="H200" s="72">
        <f>'Monthly Data'!AG202</f>
        <v>96.3</v>
      </c>
      <c r="I200" s="68">
        <f>'Monthly Data'!AH202</f>
        <v>91.024645953400864</v>
      </c>
      <c r="J200" s="68">
        <f>'Monthly Data'!AI202</f>
        <v>88.836788901644525</v>
      </c>
      <c r="K200" s="68">
        <f>'Monthly Data'!AJ202</f>
        <v>92.887832252950091</v>
      </c>
      <c r="L200" s="68">
        <f>'Monthly Data'!AK202</f>
        <v>94.278958148016713</v>
      </c>
      <c r="M200" s="68">
        <f>'Monthly Data'!AL202</f>
        <v>97.228556066982762</v>
      </c>
      <c r="N200" s="68">
        <f>'Monthly Data'!AM202</f>
        <v>62.487761263790595</v>
      </c>
      <c r="O200" s="68">
        <f>'Monthly Data'!AN202</f>
        <v>104.04059958495411</v>
      </c>
      <c r="P200" s="68">
        <f>'Monthly Data'!AO202</f>
        <v>98.414328917816064</v>
      </c>
      <c r="Q200" s="69">
        <f>'Monthly Data'!D202</f>
        <v>53224</v>
      </c>
      <c r="R200" s="69">
        <f>'Monthly Data'!U202</f>
        <v>71.8</v>
      </c>
      <c r="S200" s="69">
        <f>'Monthly Data'!T202</f>
        <v>97.4</v>
      </c>
      <c r="T200" s="69">
        <f>'Monthly Data'!S202</f>
        <v>103.90894632206764</v>
      </c>
      <c r="U200" s="69">
        <f>'Monthly Data'!V202</f>
        <v>25625</v>
      </c>
      <c r="V200" s="69">
        <f>'Monthly Data'!W202</f>
        <v>21389</v>
      </c>
      <c r="W200" s="69">
        <f>'Monthly Data'!R202</f>
        <v>99.11829032036313</v>
      </c>
      <c r="X200" s="69">
        <f>'Monthly Data'!X202</f>
        <v>119.54406854154253</v>
      </c>
      <c r="Y200" s="69">
        <f>'Monthly Data'!Y202</f>
        <v>113.75184365892429</v>
      </c>
      <c r="Z200" s="69">
        <f>'Monthly Data'!Z202</f>
        <v>14286</v>
      </c>
      <c r="AA200" s="69">
        <f>'Monthly Data'!AA202</f>
        <v>858315.86505999998</v>
      </c>
      <c r="AB200" s="69">
        <f>'Monthly Data'!AB202</f>
        <v>128.08327591284981</v>
      </c>
      <c r="AC200" s="69">
        <f>'Monthly Data'!AC202</f>
        <v>94743</v>
      </c>
      <c r="AD200" s="69">
        <f>'Monthly Data'!P202</f>
        <v>83.646744992266903</v>
      </c>
      <c r="AE200" s="69">
        <f>'Monthly Data'!Q202</f>
        <v>97.9</v>
      </c>
      <c r="AF200" s="75">
        <f>'Monthly Data'!G202</f>
        <v>2E-3</v>
      </c>
      <c r="AG200" s="75">
        <f>'Monthly Data'!I202</f>
        <v>-1.3413083728217357</v>
      </c>
      <c r="AH200" s="75">
        <f>'Monthly Data'!L202</f>
        <v>1039236</v>
      </c>
      <c r="AI200" s="75">
        <f>'Monthly Data'!J202</f>
        <v>9.0000000000000024E-2</v>
      </c>
      <c r="AJ200" s="75">
        <f>'Monthly Data'!K202</f>
        <v>4.9895217391304349E-2</v>
      </c>
      <c r="AK200" s="75">
        <f>'Monthly Data'!AP202</f>
        <v>58.517646030178625</v>
      </c>
      <c r="AL200" s="75">
        <f>'Monthly Data'!AQ202</f>
        <v>140.93989275934408</v>
      </c>
      <c r="AM200" s="77">
        <v>19.161363636363635</v>
      </c>
      <c r="AN200" s="77">
        <f>'Monthly Data'!M202</f>
        <v>24.699090909090913</v>
      </c>
      <c r="AO200" s="76">
        <f>'Monthly Data'!C202</f>
        <v>87.735971536917006</v>
      </c>
      <c r="AP200" s="76">
        <f>'Monthly Data'!N202</f>
        <v>79.356402144926165</v>
      </c>
      <c r="AQ200" s="76">
        <f>'Monthly Data'!O202</f>
        <v>78.802722702796416</v>
      </c>
    </row>
    <row r="201" spans="1:43">
      <c r="A201" s="71" t="s">
        <v>473</v>
      </c>
      <c r="B201" s="71">
        <f t="shared" si="3"/>
        <v>523</v>
      </c>
      <c r="C201" s="72">
        <f>'Monthly Data'!F203</f>
        <v>9884.59</v>
      </c>
      <c r="D201" s="72">
        <f>'Monthly Data'!E203</f>
        <v>100.3</v>
      </c>
      <c r="E201" s="72">
        <f>'Monthly Data'!AD203</f>
        <v>105.5</v>
      </c>
      <c r="F201" s="72">
        <f>'Monthly Data'!AE203</f>
        <v>103.9</v>
      </c>
      <c r="G201" s="72">
        <f>'Monthly Data'!AF203</f>
        <v>117.2</v>
      </c>
      <c r="H201" s="72">
        <f>'Monthly Data'!AG203</f>
        <v>94.5</v>
      </c>
      <c r="I201" s="68">
        <f>'Monthly Data'!AH203</f>
        <v>92.65078944775513</v>
      </c>
      <c r="J201" s="68">
        <f>'Monthly Data'!AI203</f>
        <v>90.562622670747416</v>
      </c>
      <c r="K201" s="68">
        <f>'Monthly Data'!AJ203</f>
        <v>94.413367297165664</v>
      </c>
      <c r="L201" s="68">
        <f>'Monthly Data'!AK203</f>
        <v>95.41780094766149</v>
      </c>
      <c r="M201" s="68">
        <f>'Monthly Data'!AL203</f>
        <v>97.89541140739702</v>
      </c>
      <c r="N201" s="68">
        <f>'Monthly Data'!AM203</f>
        <v>62.110610964292668</v>
      </c>
      <c r="O201" s="68">
        <f>'Monthly Data'!AN203</f>
        <v>105.53235928636656</v>
      </c>
      <c r="P201" s="68">
        <f>'Monthly Data'!AO203</f>
        <v>98.645215151661588</v>
      </c>
      <c r="Q201" s="69">
        <f>'Monthly Data'!D203</f>
        <v>52915</v>
      </c>
      <c r="R201" s="69">
        <f>'Monthly Data'!U203</f>
        <v>72.099999999999994</v>
      </c>
      <c r="S201" s="69">
        <f>'Monthly Data'!T203</f>
        <v>97.2</v>
      </c>
      <c r="T201" s="69">
        <f>'Monthly Data'!S203</f>
        <v>101.90298210735591</v>
      </c>
      <c r="U201" s="69">
        <f>'Monthly Data'!V203</f>
        <v>25708</v>
      </c>
      <c r="V201" s="69">
        <f>'Monthly Data'!W203</f>
        <v>21297</v>
      </c>
      <c r="W201" s="69">
        <f>'Monthly Data'!R203</f>
        <v>100.87356676418877</v>
      </c>
      <c r="X201" s="69">
        <f>'Monthly Data'!X203</f>
        <v>118.65183436014809</v>
      </c>
      <c r="Y201" s="69">
        <f>'Monthly Data'!Y203</f>
        <v>113.04478451855479</v>
      </c>
      <c r="Z201" s="69">
        <f>'Monthly Data'!Z203</f>
        <v>13718</v>
      </c>
      <c r="AA201" s="69">
        <f>'Monthly Data'!AA203</f>
        <v>886902.95736</v>
      </c>
      <c r="AB201" s="69">
        <f>'Monthly Data'!AB203</f>
        <v>126.3617922427245</v>
      </c>
      <c r="AC201" s="69">
        <f>'Monthly Data'!AC203</f>
        <v>89338</v>
      </c>
      <c r="AD201" s="69">
        <f>'Monthly Data'!P203</f>
        <v>84.08410595913368</v>
      </c>
      <c r="AE201" s="69">
        <f>'Monthly Data'!Q203</f>
        <v>97.9</v>
      </c>
      <c r="AF201" s="75">
        <f>'Monthly Data'!G203</f>
        <v>1E-3</v>
      </c>
      <c r="AG201" s="75">
        <f>'Monthly Data'!I203</f>
        <v>-1.3720596378621581</v>
      </c>
      <c r="AH201" s="75">
        <f>'Monthly Data'!L203</f>
        <v>1045060</v>
      </c>
      <c r="AI201" s="75">
        <f>'Monthly Data'!J203</f>
        <v>8.9960476190476216E-2</v>
      </c>
      <c r="AJ201" s="75">
        <f>'Monthly Data'!K203</f>
        <v>5.3338000000000003E-2</v>
      </c>
      <c r="AK201" s="75">
        <f>'Monthly Data'!AP203</f>
        <v>60.125739675123803</v>
      </c>
      <c r="AL201" s="75">
        <f>'Monthly Data'!AQ203</f>
        <v>139.08717011069305</v>
      </c>
      <c r="AM201" s="77">
        <v>19.274285714285714</v>
      </c>
      <c r="AN201" s="77">
        <f>'Monthly Data'!M203</f>
        <v>23.22190476190476</v>
      </c>
      <c r="AO201" s="76">
        <f>'Monthly Data'!C203</f>
        <v>67.146775579083467</v>
      </c>
      <c r="AP201" s="76">
        <f>'Monthly Data'!N203</f>
        <v>71.770473321811636</v>
      </c>
      <c r="AQ201" s="76">
        <f>'Monthly Data'!O203</f>
        <v>72.372945040377871</v>
      </c>
    </row>
    <row r="202" spans="1:43">
      <c r="A202" s="71" t="s">
        <v>474</v>
      </c>
      <c r="B202" s="71">
        <f t="shared" si="3"/>
        <v>524</v>
      </c>
      <c r="C202" s="72">
        <f>'Monthly Data'!F204</f>
        <v>10649.92</v>
      </c>
      <c r="D202" s="72">
        <f>'Monthly Data'!E204</f>
        <v>103.2</v>
      </c>
      <c r="E202" s="72">
        <f>'Monthly Data'!AD204</f>
        <v>109.8</v>
      </c>
      <c r="F202" s="72">
        <f>'Monthly Data'!AE204</f>
        <v>106.6</v>
      </c>
      <c r="G202" s="72">
        <f>'Monthly Data'!AF204</f>
        <v>119.2</v>
      </c>
      <c r="H202" s="72">
        <f>'Monthly Data'!AG204</f>
        <v>97.6</v>
      </c>
      <c r="I202" s="68">
        <f>'Monthly Data'!AH204</f>
        <v>94.910614975818888</v>
      </c>
      <c r="J202" s="68">
        <f>'Monthly Data'!AI204</f>
        <v>92.900071227123533</v>
      </c>
      <c r="K202" s="68">
        <f>'Monthly Data'!AJ204</f>
        <v>95.04106652374405</v>
      </c>
      <c r="L202" s="68">
        <f>'Monthly Data'!AK204</f>
        <v>96.300305853201905</v>
      </c>
      <c r="M202" s="68">
        <f>'Monthly Data'!AL204</f>
        <v>98.578480998124348</v>
      </c>
      <c r="N202" s="68">
        <f>'Monthly Data'!AM204</f>
        <v>63.144259055873022</v>
      </c>
      <c r="O202" s="68">
        <f>'Monthly Data'!AN204</f>
        <v>106.81531638586286</v>
      </c>
      <c r="P202" s="68">
        <f>'Monthly Data'!AO204</f>
        <v>98.807884376229168</v>
      </c>
      <c r="Q202" s="69">
        <f>'Monthly Data'!D204</f>
        <v>52846</v>
      </c>
      <c r="R202" s="69">
        <f>'Monthly Data'!U204</f>
        <v>72.3</v>
      </c>
      <c r="S202" s="69">
        <f>'Monthly Data'!T204</f>
        <v>97.1</v>
      </c>
      <c r="T202" s="69">
        <f>'Monthly Data'!S204</f>
        <v>103.30715705765412</v>
      </c>
      <c r="U202" s="69">
        <f>'Monthly Data'!V204</f>
        <v>25778</v>
      </c>
      <c r="V202" s="69">
        <f>'Monthly Data'!W204</f>
        <v>21282</v>
      </c>
      <c r="W202" s="69">
        <f>'Monthly Data'!R204</f>
        <v>101.14474351262072</v>
      </c>
      <c r="X202" s="69">
        <f>'Monthly Data'!X204</f>
        <v>118.01842232876055</v>
      </c>
      <c r="Y202" s="69">
        <f>'Monthly Data'!Y204</f>
        <v>111.91980332051668</v>
      </c>
      <c r="Z202" s="69">
        <f>'Monthly Data'!Z204</f>
        <v>14694</v>
      </c>
      <c r="AA202" s="69">
        <f>'Monthly Data'!AA204</f>
        <v>874425.68500000006</v>
      </c>
      <c r="AB202" s="69">
        <f>'Monthly Data'!AB204</f>
        <v>126.83392238547752</v>
      </c>
      <c r="AC202" s="69">
        <f>'Monthly Data'!AC204</f>
        <v>94510</v>
      </c>
      <c r="AD202" s="69">
        <f>'Monthly Data'!P204</f>
        <v>86.493119565788234</v>
      </c>
      <c r="AE202" s="69">
        <f>'Monthly Data'!Q204</f>
        <v>97.8</v>
      </c>
      <c r="AF202" s="75">
        <f>'Monthly Data'!G204</f>
        <v>2E-3</v>
      </c>
      <c r="AG202" s="75">
        <f>'Monthly Data'!I204</f>
        <v>-0.7658623076736506</v>
      </c>
      <c r="AH202" s="75">
        <f>'Monthly Data'!L204</f>
        <v>1049405</v>
      </c>
      <c r="AI202" s="75">
        <f>'Monthly Data'!J204</f>
        <v>8.4124500000000019E-2</v>
      </c>
      <c r="AJ202" s="75">
        <f>'Monthly Data'!K204</f>
        <v>5.4446363636363633E-2</v>
      </c>
      <c r="AK202" s="75">
        <f>'Monthly Data'!AP204</f>
        <v>59.655731768251165</v>
      </c>
      <c r="AL202" s="75">
        <f>'Monthly Data'!AQ204</f>
        <v>135.22462708518927</v>
      </c>
      <c r="AM202" s="77">
        <v>19.532380952380951</v>
      </c>
      <c r="AN202" s="77">
        <f>'Monthly Data'!M204</f>
        <v>26.330500000000001</v>
      </c>
      <c r="AO202" s="76">
        <f>'Monthly Data'!C204</f>
        <v>89.589337861517947</v>
      </c>
      <c r="AP202" s="76">
        <f>'Monthly Data'!N204</f>
        <v>82.35289996899651</v>
      </c>
      <c r="AQ202" s="76">
        <f>'Monthly Data'!O204</f>
        <v>81.910273227349151</v>
      </c>
    </row>
    <row r="203" spans="1:43">
      <c r="A203" s="71" t="s">
        <v>475</v>
      </c>
      <c r="B203" s="71">
        <f t="shared" si="3"/>
        <v>525</v>
      </c>
      <c r="C203" s="72">
        <f>'Monthly Data'!F205</f>
        <v>10717.13</v>
      </c>
      <c r="D203" s="72">
        <f>'Monthly Data'!E205</f>
        <v>105</v>
      </c>
      <c r="E203" s="72">
        <f>'Monthly Data'!AD205</f>
        <v>110.7</v>
      </c>
      <c r="F203" s="72">
        <f>'Monthly Data'!AE205</f>
        <v>107.4</v>
      </c>
      <c r="G203" s="72">
        <f>'Monthly Data'!AF205</f>
        <v>121.4</v>
      </c>
      <c r="H203" s="72">
        <f>'Monthly Data'!AG205</f>
        <v>97.7</v>
      </c>
      <c r="I203" s="68">
        <f>'Monthly Data'!AH205</f>
        <v>93.842104188672479</v>
      </c>
      <c r="J203" s="68">
        <f>'Monthly Data'!AI205</f>
        <v>91.499034372024596</v>
      </c>
      <c r="K203" s="68">
        <f>'Monthly Data'!AJ205</f>
        <v>94.974253177056809</v>
      </c>
      <c r="L203" s="68">
        <f>'Monthly Data'!AK205</f>
        <v>96.91830633914519</v>
      </c>
      <c r="M203" s="68">
        <f>'Monthly Data'!AL205</f>
        <v>99.569995400986897</v>
      </c>
      <c r="N203" s="68">
        <f>'Monthly Data'!AM205</f>
        <v>65.772858155464533</v>
      </c>
      <c r="O203" s="68">
        <f>'Monthly Data'!AN205</f>
        <v>108.67577934897119</v>
      </c>
      <c r="P203" s="68">
        <f>'Monthly Data'!AO205</f>
        <v>98.838667757640067</v>
      </c>
      <c r="Q203" s="69">
        <f>'Monthly Data'!D205</f>
        <v>52822</v>
      </c>
      <c r="R203" s="69">
        <f>'Monthly Data'!U205</f>
        <v>73.3</v>
      </c>
      <c r="S203" s="69">
        <f>'Monthly Data'!T205</f>
        <v>96.9</v>
      </c>
      <c r="T203" s="69">
        <f>'Monthly Data'!S205</f>
        <v>105.51371769383702</v>
      </c>
      <c r="U203" s="69">
        <f>'Monthly Data'!V205</f>
        <v>25601</v>
      </c>
      <c r="V203" s="69">
        <f>'Monthly Data'!W205</f>
        <v>21415</v>
      </c>
      <c r="W203" s="69">
        <f>'Monthly Data'!R205</f>
        <v>98.840381063230936</v>
      </c>
      <c r="X203" s="69">
        <f>'Monthly Data'!X205</f>
        <v>118.34247209868961</v>
      </c>
      <c r="Y203" s="69">
        <f>'Monthly Data'!Y205</f>
        <v>111.04039724598087</v>
      </c>
      <c r="Z203" s="69">
        <f>'Monthly Data'!Z205</f>
        <v>14560</v>
      </c>
      <c r="AA203" s="69">
        <f>'Monthly Data'!AA205</f>
        <v>951347.78567000001</v>
      </c>
      <c r="AB203" s="69">
        <f>'Monthly Data'!AB205</f>
        <v>127.72388009077608</v>
      </c>
      <c r="AC203" s="69">
        <f>'Monthly Data'!AC205</f>
        <v>97171</v>
      </c>
      <c r="AD203" s="69">
        <f>'Monthly Data'!P205</f>
        <v>89.636423936744549</v>
      </c>
      <c r="AE203" s="69">
        <f>'Monthly Data'!Q205</f>
        <v>97.9</v>
      </c>
      <c r="AF203" s="75">
        <f>'Monthly Data'!G205</f>
        <v>1E-3</v>
      </c>
      <c r="AG203" s="75">
        <f>'Monthly Data'!I205</f>
        <v>-1.0725350066147867</v>
      </c>
      <c r="AH203" s="75">
        <f>'Monthly Data'!L205</f>
        <v>1052306</v>
      </c>
      <c r="AI203" s="75">
        <f>'Monthly Data'!J205</f>
        <v>8.8406363636363658E-2</v>
      </c>
      <c r="AJ203" s="75">
        <f>'Monthly Data'!K205</f>
        <v>5.6838695652173914E-2</v>
      </c>
      <c r="AK203" s="75">
        <f>'Monthly Data'!AP205</f>
        <v>55.438483965650036</v>
      </c>
      <c r="AL203" s="75">
        <f>'Monthly Data'!AQ205</f>
        <v>136.36825067767131</v>
      </c>
      <c r="AM203" s="77">
        <v>18.023478260869567</v>
      </c>
      <c r="AN203" s="77">
        <f>'Monthly Data'!M205</f>
        <v>27.225909090909099</v>
      </c>
      <c r="AO203" s="76">
        <f>'Monthly Data'!C205</f>
        <v>105.85792876692922</v>
      </c>
      <c r="AP203" s="76">
        <f>'Monthly Data'!N205</f>
        <v>79.460307889426929</v>
      </c>
      <c r="AQ203" s="76">
        <f>'Monthly Data'!O205</f>
        <v>77.277855537826213</v>
      </c>
    </row>
    <row r="204" spans="1:43">
      <c r="A204" s="71" t="s">
        <v>476</v>
      </c>
      <c r="B204" s="71">
        <f t="shared" si="3"/>
        <v>526</v>
      </c>
      <c r="C204" s="72">
        <f>'Monthly Data'!F206</f>
        <v>10205.299999999999</v>
      </c>
      <c r="D204" s="72">
        <f>'Monthly Data'!E206</f>
        <v>104.7</v>
      </c>
      <c r="E204" s="72">
        <f>'Monthly Data'!AD206</f>
        <v>111</v>
      </c>
      <c r="F204" s="72">
        <f>'Monthly Data'!AE206</f>
        <v>106.7</v>
      </c>
      <c r="G204" s="72">
        <f>'Monthly Data'!AF206</f>
        <v>118.6</v>
      </c>
      <c r="H204" s="72">
        <f>'Monthly Data'!AG206</f>
        <v>98.2</v>
      </c>
      <c r="I204" s="68">
        <f>'Monthly Data'!AH206</f>
        <v>93.105292753399567</v>
      </c>
      <c r="J204" s="68">
        <f>'Monthly Data'!AI206</f>
        <v>91.352855559131342</v>
      </c>
      <c r="K204" s="68">
        <f>'Monthly Data'!AJ206</f>
        <v>94.638841387431597</v>
      </c>
      <c r="L204" s="68">
        <f>'Monthly Data'!AK206</f>
        <v>96.350059633866323</v>
      </c>
      <c r="M204" s="68">
        <f>'Monthly Data'!AL206</f>
        <v>98.580176359905821</v>
      </c>
      <c r="N204" s="68">
        <f>'Monthly Data'!AM206</f>
        <v>60.595993839868271</v>
      </c>
      <c r="O204" s="68">
        <f>'Monthly Data'!AN206</f>
        <v>105.9405418177152</v>
      </c>
      <c r="P204" s="68">
        <f>'Monthly Data'!AO206</f>
        <v>99.943301107232458</v>
      </c>
      <c r="Q204" s="69">
        <f>'Monthly Data'!D206</f>
        <v>53036</v>
      </c>
      <c r="R204" s="69">
        <f>'Monthly Data'!U206</f>
        <v>72.900000000000006</v>
      </c>
      <c r="S204" s="69">
        <f>'Monthly Data'!T206</f>
        <v>96.8</v>
      </c>
      <c r="T204" s="69">
        <f>'Monthly Data'!S206</f>
        <v>101.70238568588474</v>
      </c>
      <c r="U204" s="69">
        <f>'Monthly Data'!V206</f>
        <v>25706</v>
      </c>
      <c r="V204" s="69">
        <f>'Monthly Data'!W206</f>
        <v>21448</v>
      </c>
      <c r="W204" s="69">
        <f>'Monthly Data'!R206</f>
        <v>101.66130044463219</v>
      </c>
      <c r="X204" s="69">
        <f>'Monthly Data'!X206</f>
        <v>116.40587514585685</v>
      </c>
      <c r="Y204" s="69">
        <f>'Monthly Data'!Y206</f>
        <v>109.940024448626</v>
      </c>
      <c r="Z204" s="69">
        <f>'Monthly Data'!Z206</f>
        <v>13928</v>
      </c>
      <c r="AA204" s="69">
        <f>'Monthly Data'!AA206</f>
        <v>908767.06455999997</v>
      </c>
      <c r="AB204" s="69">
        <f>'Monthly Data'!AB206</f>
        <v>124.75631856811137</v>
      </c>
      <c r="AC204" s="69">
        <f>'Monthly Data'!AC206</f>
        <v>94669</v>
      </c>
      <c r="AD204" s="69">
        <f>'Monthly Data'!P206</f>
        <v>89.944323530757259</v>
      </c>
      <c r="AE204" s="69">
        <f>'Monthly Data'!Q206</f>
        <v>97.8</v>
      </c>
      <c r="AF204" s="75">
        <f>'Monthly Data'!G206</f>
        <v>1E-3</v>
      </c>
      <c r="AG204" s="75">
        <f>'Monthly Data'!I206</f>
        <v>-1.1481305988603998</v>
      </c>
      <c r="AH204" s="75">
        <f>'Monthly Data'!L206</f>
        <v>1051440</v>
      </c>
      <c r="AI204" s="75">
        <f>'Monthly Data'!J206</f>
        <v>8.3934444444444478E-2</v>
      </c>
      <c r="AJ204" s="75">
        <f>'Monthly Data'!K206</f>
        <v>5.6037499999999997E-2</v>
      </c>
      <c r="AK204" s="75">
        <f>'Monthly Data'!AP206</f>
        <v>58.077471267604942</v>
      </c>
      <c r="AL204" s="75">
        <f>'Monthly Data'!AQ206</f>
        <v>133.38790596056737</v>
      </c>
      <c r="AM204" s="77">
        <v>17.401052631578949</v>
      </c>
      <c r="AN204" s="77">
        <f>'Monthly Data'!M206</f>
        <v>28.246111111111112</v>
      </c>
      <c r="AO204" s="76">
        <f>'Monthly Data'!C206</f>
        <v>89.018506044471664</v>
      </c>
      <c r="AP204" s="76">
        <f>'Monthly Data'!N206</f>
        <v>75.454604053534993</v>
      </c>
      <c r="AQ204" s="76">
        <f>'Monthly Data'!O206</f>
        <v>74.422174219481491</v>
      </c>
    </row>
    <row r="205" spans="1:43">
      <c r="A205" s="71" t="s">
        <v>477</v>
      </c>
      <c r="B205" s="71">
        <f t="shared" si="3"/>
        <v>527</v>
      </c>
      <c r="C205" s="72">
        <f>'Monthly Data'!F207</f>
        <v>10295.98</v>
      </c>
      <c r="D205" s="72">
        <f>'Monthly Data'!E207</f>
        <v>104.6</v>
      </c>
      <c r="E205" s="72">
        <f>'Monthly Data'!AD207</f>
        <v>111.3</v>
      </c>
      <c r="F205" s="72">
        <f>'Monthly Data'!AE207</f>
        <v>106.4</v>
      </c>
      <c r="G205" s="72">
        <f>'Monthly Data'!AF207</f>
        <v>119.3</v>
      </c>
      <c r="H205" s="72">
        <f>'Monthly Data'!AG207</f>
        <v>97.4</v>
      </c>
      <c r="I205" s="68">
        <f>'Monthly Data'!AH207</f>
        <v>94.357735780211158</v>
      </c>
      <c r="J205" s="68">
        <f>'Monthly Data'!AI207</f>
        <v>92.156265788935542</v>
      </c>
      <c r="K205" s="68">
        <f>'Monthly Data'!AJ207</f>
        <v>95.825687649577247</v>
      </c>
      <c r="L205" s="68">
        <f>'Monthly Data'!AK207</f>
        <v>96.680605307486317</v>
      </c>
      <c r="M205" s="68">
        <f>'Monthly Data'!AL207</f>
        <v>98.848019743503784</v>
      </c>
      <c r="N205" s="68">
        <f>'Monthly Data'!AM207</f>
        <v>61.420258630836912</v>
      </c>
      <c r="O205" s="68">
        <f>'Monthly Data'!AN207</f>
        <v>107.43064944271032</v>
      </c>
      <c r="P205" s="68">
        <f>'Monthly Data'!AO207</f>
        <v>99.179763325478305</v>
      </c>
      <c r="Q205" s="69">
        <f>'Monthly Data'!D207</f>
        <v>53435</v>
      </c>
      <c r="R205" s="69">
        <f>'Monthly Data'!U207</f>
        <v>73.599999999999994</v>
      </c>
      <c r="S205" s="69">
        <f>'Monthly Data'!T207</f>
        <v>96.8</v>
      </c>
      <c r="T205" s="69">
        <f>'Monthly Data'!S207</f>
        <v>102.90596421471177</v>
      </c>
      <c r="U205" s="69">
        <f>'Monthly Data'!V207</f>
        <v>25670</v>
      </c>
      <c r="V205" s="69">
        <f>'Monthly Data'!W207</f>
        <v>21595</v>
      </c>
      <c r="W205" s="69">
        <f>'Monthly Data'!R207</f>
        <v>100.95718421009563</v>
      </c>
      <c r="X205" s="69">
        <f>'Monthly Data'!X207</f>
        <v>114.43830394700896</v>
      </c>
      <c r="Y205" s="69">
        <f>'Monthly Data'!Y207</f>
        <v>108.91754020251787</v>
      </c>
      <c r="Z205" s="69">
        <f>'Monthly Data'!Z207</f>
        <v>15325</v>
      </c>
      <c r="AA205" s="69">
        <f>'Monthly Data'!AA207</f>
        <v>942833.94983000006</v>
      </c>
      <c r="AB205" s="69">
        <f>'Monthly Data'!AB207</f>
        <v>121.79778986151807</v>
      </c>
      <c r="AC205" s="69">
        <f>'Monthly Data'!AC207</f>
        <v>101340</v>
      </c>
      <c r="AD205" s="69">
        <f>'Monthly Data'!P207</f>
        <v>90.121356555325178</v>
      </c>
      <c r="AE205" s="69">
        <f>'Monthly Data'!Q207</f>
        <v>97.9</v>
      </c>
      <c r="AF205" s="75">
        <f>'Monthly Data'!G207</f>
        <v>1E-3</v>
      </c>
      <c r="AG205" s="75">
        <f>'Monthly Data'!I207</f>
        <v>-1.0779428719149999</v>
      </c>
      <c r="AH205" s="75">
        <f>'Monthly Data'!L207</f>
        <v>1047560</v>
      </c>
      <c r="AI205" s="75">
        <f>'Monthly Data'!J207</f>
        <v>8.1189999999999998E-2</v>
      </c>
      <c r="AJ205" s="75">
        <f>'Monthly Data'!K207</f>
        <v>5.7351904761904764E-2</v>
      </c>
      <c r="AK205" s="75">
        <f>'Monthly Data'!AP207</f>
        <v>58.171854476898929</v>
      </c>
      <c r="AL205" s="75">
        <f>'Monthly Data'!AQ207</f>
        <v>131.72695669275876</v>
      </c>
      <c r="AM205" s="77">
        <v>16.826363636363638</v>
      </c>
      <c r="AN205" s="77">
        <f>'Monthly Data'!M207</f>
        <v>25.722857142857141</v>
      </c>
      <c r="AO205" s="76">
        <f>'Monthly Data'!C207</f>
        <v>70.345706126565787</v>
      </c>
      <c r="AP205" s="76">
        <f>'Monthly Data'!N207</f>
        <v>77.034446158742327</v>
      </c>
      <c r="AQ205" s="76">
        <f>'Monthly Data'!O207</f>
        <v>77.837148925754036</v>
      </c>
    </row>
    <row r="206" spans="1:43">
      <c r="A206" s="71" t="s">
        <v>478</v>
      </c>
      <c r="B206" s="71">
        <f t="shared" si="3"/>
        <v>528</v>
      </c>
      <c r="C206" s="72">
        <f>'Monthly Data'!F208</f>
        <v>10892.76</v>
      </c>
      <c r="D206" s="72">
        <f>'Monthly Data'!E208</f>
        <v>106.3</v>
      </c>
      <c r="E206" s="72">
        <f>'Monthly Data'!AD208</f>
        <v>113.9</v>
      </c>
      <c r="F206" s="72">
        <f>'Monthly Data'!AE208</f>
        <v>107.7</v>
      </c>
      <c r="G206" s="72">
        <f>'Monthly Data'!AF208</f>
        <v>120.1</v>
      </c>
      <c r="H206" s="72">
        <f>'Monthly Data'!AG208</f>
        <v>99.1</v>
      </c>
      <c r="I206" s="68">
        <f>'Monthly Data'!AH208</f>
        <v>94.052143110675246</v>
      </c>
      <c r="J206" s="68">
        <f>'Monthly Data'!AI208</f>
        <v>91.679317849874522</v>
      </c>
      <c r="K206" s="68">
        <f>'Monthly Data'!AJ208</f>
        <v>96.445982117914767</v>
      </c>
      <c r="L206" s="68">
        <f>'Monthly Data'!AK208</f>
        <v>97.008942786615265</v>
      </c>
      <c r="M206" s="68">
        <f>'Monthly Data'!AL208</f>
        <v>98.321376225405118</v>
      </c>
      <c r="N206" s="68">
        <f>'Monthly Data'!AM208</f>
        <v>65.177443747134973</v>
      </c>
      <c r="O206" s="68">
        <f>'Monthly Data'!AN208</f>
        <v>105.47517748199439</v>
      </c>
      <c r="P206" s="68">
        <f>'Monthly Data'!AO208</f>
        <v>98.954670771236792</v>
      </c>
      <c r="Q206" s="69">
        <f>'Monthly Data'!D208</f>
        <v>53178</v>
      </c>
      <c r="R206" s="69">
        <f>'Monthly Data'!U208</f>
        <v>73.8</v>
      </c>
      <c r="S206" s="69">
        <f>'Monthly Data'!T208</f>
        <v>96.8</v>
      </c>
      <c r="T206" s="69">
        <f>'Monthly Data'!S208</f>
        <v>104.00924453280322</v>
      </c>
      <c r="U206" s="69">
        <f>'Monthly Data'!V208</f>
        <v>25487</v>
      </c>
      <c r="V206" s="69">
        <f>'Monthly Data'!W208</f>
        <v>21717</v>
      </c>
      <c r="W206" s="69">
        <f>'Monthly Data'!R208</f>
        <v>98.926756318376079</v>
      </c>
      <c r="X206" s="69">
        <f>'Monthly Data'!X208</f>
        <v>114.57544281285752</v>
      </c>
      <c r="Y206" s="69">
        <f>'Monthly Data'!Y208</f>
        <v>109.97727642888866</v>
      </c>
      <c r="Z206" s="69">
        <f>'Monthly Data'!Z208</f>
        <v>14935</v>
      </c>
      <c r="AA206" s="69">
        <f>'Monthly Data'!AA208</f>
        <v>946551.42128999997</v>
      </c>
      <c r="AB206" s="69">
        <f>'Monthly Data'!AB208</f>
        <v>120.68016646777032</v>
      </c>
      <c r="AC206" s="69">
        <f>'Monthly Data'!AC208</f>
        <v>100122</v>
      </c>
      <c r="AD206" s="69">
        <f>'Monthly Data'!P208</f>
        <v>90.446160588072033</v>
      </c>
      <c r="AE206" s="69">
        <f>'Monthly Data'!Q208</f>
        <v>97.6</v>
      </c>
      <c r="AF206" s="75">
        <f>'Monthly Data'!G208</f>
        <v>0</v>
      </c>
      <c r="AG206" s="75">
        <f>'Monthly Data'!I208</f>
        <v>-1.152092391810321</v>
      </c>
      <c r="AH206" s="75">
        <f>'Monthly Data'!L208</f>
        <v>1058898</v>
      </c>
      <c r="AI206" s="75">
        <f>'Monthly Data'!J208</f>
        <v>9.0657894736842118E-2</v>
      </c>
      <c r="AJ206" s="75">
        <f>'Monthly Data'!K208</f>
        <v>5.7113809523809525E-2</v>
      </c>
      <c r="AK206" s="75">
        <f>'Monthly Data'!AP208</f>
        <v>57.864940570705173</v>
      </c>
      <c r="AL206" s="75">
        <f>'Monthly Data'!AQ208</f>
        <v>131.46094356246027</v>
      </c>
      <c r="AM206" s="77">
        <v>16.100999999999999</v>
      </c>
      <c r="AN206" s="77">
        <f>'Monthly Data'!M208</f>
        <v>23.365789473684217</v>
      </c>
      <c r="AO206" s="76">
        <f>'Monthly Data'!C208</f>
        <v>74.4897504830911</v>
      </c>
      <c r="AP206" s="76">
        <f>'Monthly Data'!N208</f>
        <v>79.889024782448786</v>
      </c>
      <c r="AQ206" s="76">
        <f>'Monthly Data'!O208</f>
        <v>80.556236479859848</v>
      </c>
    </row>
    <row r="207" spans="1:43">
      <c r="A207" s="71" t="s">
        <v>479</v>
      </c>
      <c r="B207" s="71">
        <f t="shared" si="3"/>
        <v>529</v>
      </c>
      <c r="C207" s="72">
        <f>'Monthly Data'!F209</f>
        <v>10631.92</v>
      </c>
      <c r="D207" s="72">
        <f>'Monthly Data'!E209</f>
        <v>106.1</v>
      </c>
      <c r="E207" s="72">
        <f>'Monthly Data'!AD209</f>
        <v>113.4</v>
      </c>
      <c r="F207" s="72">
        <f>'Monthly Data'!AE209</f>
        <v>107.7</v>
      </c>
      <c r="G207" s="72">
        <f>'Monthly Data'!AF209</f>
        <v>120.4</v>
      </c>
      <c r="H207" s="72">
        <f>'Monthly Data'!AG209</f>
        <v>98.1</v>
      </c>
      <c r="I207" s="68">
        <f>'Monthly Data'!AH209</f>
        <v>94.319615049648434</v>
      </c>
      <c r="J207" s="68">
        <f>'Monthly Data'!AI209</f>
        <v>93.00118369436899</v>
      </c>
      <c r="K207" s="68">
        <f>'Monthly Data'!AJ209</f>
        <v>96.753490651264457</v>
      </c>
      <c r="L207" s="68">
        <f>'Monthly Data'!AK209</f>
        <v>96.638230578831497</v>
      </c>
      <c r="M207" s="68">
        <f>'Monthly Data'!AL209</f>
        <v>98.758493423791833</v>
      </c>
      <c r="N207" s="68">
        <f>'Monthly Data'!AM209</f>
        <v>66.231065890866276</v>
      </c>
      <c r="O207" s="68">
        <f>'Monthly Data'!AN209</f>
        <v>106.04950245958679</v>
      </c>
      <c r="P207" s="68">
        <f>'Monthly Data'!AO209</f>
        <v>99.174488027956258</v>
      </c>
      <c r="Q207" s="69">
        <f>'Monthly Data'!D209</f>
        <v>53077</v>
      </c>
      <c r="R207" s="69">
        <f>'Monthly Data'!U209</f>
        <v>74.2</v>
      </c>
      <c r="S207" s="69">
        <f>'Monthly Data'!T209</f>
        <v>96.7</v>
      </c>
      <c r="T207" s="69">
        <f>'Monthly Data'!S209</f>
        <v>103.60805168986087</v>
      </c>
      <c r="U207" s="69">
        <f>'Monthly Data'!V209</f>
        <v>25322</v>
      </c>
      <c r="V207" s="69">
        <f>'Monthly Data'!W209</f>
        <v>21740</v>
      </c>
      <c r="W207" s="69">
        <f>'Monthly Data'!R209</f>
        <v>100.46570758861426</v>
      </c>
      <c r="X207" s="69">
        <f>'Monthly Data'!X209</f>
        <v>114.99153479159543</v>
      </c>
      <c r="Y207" s="69">
        <f>'Monthly Data'!Y209</f>
        <v>109.99475377789538</v>
      </c>
      <c r="Z207" s="69">
        <f>'Monthly Data'!Z209</f>
        <v>14685</v>
      </c>
      <c r="AA207" s="69">
        <f>'Monthly Data'!AA209</f>
        <v>930416.56793999998</v>
      </c>
      <c r="AB207" s="69">
        <f>'Monthly Data'!AB209</f>
        <v>122.11291053870643</v>
      </c>
      <c r="AC207" s="69">
        <f>'Monthly Data'!AC209</f>
        <v>97714</v>
      </c>
      <c r="AD207" s="69">
        <f>'Monthly Data'!P209</f>
        <v>90.064360663248962</v>
      </c>
      <c r="AE207" s="69">
        <f>'Monthly Data'!Q209</f>
        <v>97.8</v>
      </c>
      <c r="AF207" s="75">
        <f>'Monthly Data'!G209</f>
        <v>1E-3</v>
      </c>
      <c r="AG207" s="75">
        <f>'Monthly Data'!I209</f>
        <v>-1.3837266535026205</v>
      </c>
      <c r="AH207" s="75">
        <f>'Monthly Data'!L209</f>
        <v>1087084</v>
      </c>
      <c r="AI207" s="75">
        <f>'Monthly Data'!J209</f>
        <v>8.9169999999999985E-2</v>
      </c>
      <c r="AJ207" s="75">
        <f>'Monthly Data'!K209</f>
        <v>5.1737499999999999E-2</v>
      </c>
      <c r="AK207" s="75">
        <f>'Monthly Data'!AP209</f>
        <v>58.452481613663949</v>
      </c>
      <c r="AL207" s="75">
        <f>'Monthly Data'!AQ209</f>
        <v>129.18047419204768</v>
      </c>
      <c r="AM207" s="77">
        <v>15.99842105263158</v>
      </c>
      <c r="AN207" s="77">
        <f>'Monthly Data'!M209</f>
        <v>23.866315789473685</v>
      </c>
      <c r="AO207" s="76">
        <f>'Monthly Data'!C209</f>
        <v>67.878446201699191</v>
      </c>
      <c r="AP207" s="76">
        <f>'Monthly Data'!N209</f>
        <v>74.929484691149014</v>
      </c>
      <c r="AQ207" s="76">
        <f>'Monthly Data'!O209</f>
        <v>75.73048994183533</v>
      </c>
    </row>
    <row r="208" spans="1:43">
      <c r="A208" s="71" t="s">
        <v>480</v>
      </c>
      <c r="B208" s="71">
        <f t="shared" si="3"/>
        <v>530</v>
      </c>
      <c r="C208" s="72">
        <f>'Monthly Data'!F210</f>
        <v>11441.08</v>
      </c>
      <c r="D208" s="72">
        <f>'Monthly Data'!E210</f>
        <v>105.6</v>
      </c>
      <c r="E208" s="72">
        <f>'Monthly Data'!AD210</f>
        <v>113.2</v>
      </c>
      <c r="F208" s="72">
        <f>'Monthly Data'!AE210</f>
        <v>106.5</v>
      </c>
      <c r="G208" s="72">
        <f>'Monthly Data'!AF210</f>
        <v>119.7</v>
      </c>
      <c r="H208" s="72">
        <f>'Monthly Data'!AG210</f>
        <v>97.2</v>
      </c>
      <c r="I208" s="68">
        <f>'Monthly Data'!AH210</f>
        <v>93.979501233003418</v>
      </c>
      <c r="J208" s="68">
        <f>'Monthly Data'!AI210</f>
        <v>91.200419895566867</v>
      </c>
      <c r="K208" s="68">
        <f>'Monthly Data'!AJ210</f>
        <v>95.659449022737277</v>
      </c>
      <c r="L208" s="68">
        <f>'Monthly Data'!AK210</f>
        <v>96.385345848011298</v>
      </c>
      <c r="M208" s="68">
        <f>'Monthly Data'!AL210</f>
        <v>98.2237396440037</v>
      </c>
      <c r="N208" s="68">
        <f>'Monthly Data'!AM210</f>
        <v>66.307391635189944</v>
      </c>
      <c r="O208" s="68">
        <f>'Monthly Data'!AN210</f>
        <v>106.4666122043526</v>
      </c>
      <c r="P208" s="68">
        <f>'Monthly Data'!AO210</f>
        <v>97.803953912901918</v>
      </c>
      <c r="Q208" s="69">
        <f>'Monthly Data'!D210</f>
        <v>53132</v>
      </c>
      <c r="R208" s="69">
        <f>'Monthly Data'!U210</f>
        <v>74.2</v>
      </c>
      <c r="S208" s="69">
        <f>'Monthly Data'!T210</f>
        <v>96.6</v>
      </c>
      <c r="T208" s="69">
        <f>'Monthly Data'!S210</f>
        <v>107.21878727634198</v>
      </c>
      <c r="U208" s="69">
        <f>'Monthly Data'!V210</f>
        <v>25299</v>
      </c>
      <c r="V208" s="69">
        <f>'Monthly Data'!W210</f>
        <v>21731</v>
      </c>
      <c r="W208" s="69">
        <f>'Monthly Data'!R210</f>
        <v>96.058511479790681</v>
      </c>
      <c r="X208" s="69">
        <f>'Monthly Data'!X210</f>
        <v>114.23029442091726</v>
      </c>
      <c r="Y208" s="69">
        <f>'Monthly Data'!Y210</f>
        <v>108.03319391198389</v>
      </c>
      <c r="Z208" s="69">
        <f>'Monthly Data'!Z210</f>
        <v>16317</v>
      </c>
      <c r="AA208" s="69">
        <f>'Monthly Data'!AA210</f>
        <v>825080.10201999999</v>
      </c>
      <c r="AB208" s="69">
        <f>'Monthly Data'!AB210</f>
        <v>123.55135836941211</v>
      </c>
      <c r="AC208" s="69">
        <f>'Monthly Data'!AC210</f>
        <v>101309</v>
      </c>
      <c r="AD208" s="69">
        <f>'Monthly Data'!P210</f>
        <v>89.154535738190916</v>
      </c>
      <c r="AE208" s="69">
        <f>'Monthly Data'!Q210</f>
        <v>97.7</v>
      </c>
      <c r="AF208" s="75">
        <f>'Monthly Data'!G210</f>
        <v>1E-3</v>
      </c>
      <c r="AG208" s="75">
        <f>'Monthly Data'!I210</f>
        <v>-1.5333180988836947</v>
      </c>
      <c r="AH208" s="75">
        <f>'Monthly Data'!L210</f>
        <v>1079336</v>
      </c>
      <c r="AI208" s="75">
        <f>'Monthly Data'!J210</f>
        <v>8.8445217391304329E-2</v>
      </c>
      <c r="AJ208" s="75">
        <f>'Monthly Data'!K210</f>
        <v>5.1603478260869563E-2</v>
      </c>
      <c r="AK208" s="75">
        <f>'Monthly Data'!AP210</f>
        <v>58.859603974220178</v>
      </c>
      <c r="AL208" s="75">
        <f>'Monthly Data'!AQ210</f>
        <v>121.19725602301756</v>
      </c>
      <c r="AM208" s="77">
        <v>17.687391304347827</v>
      </c>
      <c r="AN208" s="77">
        <f>'Monthly Data'!M210</f>
        <v>24.94521739130434</v>
      </c>
      <c r="AO208" s="76">
        <f>'Monthly Data'!C210</f>
        <v>67.673579260555186</v>
      </c>
      <c r="AP208" s="76">
        <f>'Monthly Data'!N210</f>
        <v>76.342566843612047</v>
      </c>
      <c r="AQ208" s="76">
        <f>'Monthly Data'!O210</f>
        <v>77.289626757884037</v>
      </c>
    </row>
    <row r="209" spans="1:43">
      <c r="A209" s="71" t="s">
        <v>481</v>
      </c>
      <c r="B209" s="71">
        <f t="shared" si="3"/>
        <v>531</v>
      </c>
      <c r="C209" s="72">
        <f>'Monthly Data'!F211</f>
        <v>11960.82</v>
      </c>
      <c r="D209" s="72">
        <f>'Monthly Data'!E211</f>
        <v>107.4</v>
      </c>
      <c r="E209" s="72">
        <f>'Monthly Data'!AD211</f>
        <v>115.1</v>
      </c>
      <c r="F209" s="72">
        <f>'Monthly Data'!AE211</f>
        <v>108.6</v>
      </c>
      <c r="G209" s="72">
        <f>'Monthly Data'!AF211</f>
        <v>120.6</v>
      </c>
      <c r="H209" s="72">
        <f>'Monthly Data'!AG211</f>
        <v>98.9</v>
      </c>
      <c r="I209" s="68">
        <f>'Monthly Data'!AH211</f>
        <v>94.460137280210432</v>
      </c>
      <c r="J209" s="68">
        <f>'Monthly Data'!AI211</f>
        <v>92.328040995123402</v>
      </c>
      <c r="K209" s="68">
        <f>'Monthly Data'!AJ211</f>
        <v>95.550656564260606</v>
      </c>
      <c r="L209" s="68">
        <f>'Monthly Data'!AK211</f>
        <v>96.540396247000061</v>
      </c>
      <c r="M209" s="68">
        <f>'Monthly Data'!AL211</f>
        <v>98.615645775942113</v>
      </c>
      <c r="N209" s="68">
        <f>'Monthly Data'!AM211</f>
        <v>65.084354936054353</v>
      </c>
      <c r="O209" s="68">
        <f>'Monthly Data'!AN211</f>
        <v>105.6062806455559</v>
      </c>
      <c r="P209" s="68">
        <f>'Monthly Data'!AO211</f>
        <v>99.443991794516663</v>
      </c>
      <c r="Q209" s="69">
        <f>'Monthly Data'!D211</f>
        <v>53341</v>
      </c>
      <c r="R209" s="69">
        <f>'Monthly Data'!U211</f>
        <v>75.2</v>
      </c>
      <c r="S209" s="69">
        <f>'Monthly Data'!T211</f>
        <v>96.4</v>
      </c>
      <c r="T209" s="69">
        <f>'Monthly Data'!S211</f>
        <v>105.21282306163026</v>
      </c>
      <c r="U209" s="69">
        <f>'Monthly Data'!V211</f>
        <v>25210</v>
      </c>
      <c r="V209" s="69">
        <f>'Monthly Data'!W211</f>
        <v>22036</v>
      </c>
      <c r="W209" s="69">
        <f>'Monthly Data'!R211</f>
        <v>98.743632983372834</v>
      </c>
      <c r="X209" s="69">
        <f>'Monthly Data'!X211</f>
        <v>123.07344592633275</v>
      </c>
      <c r="Y209" s="69">
        <f>'Monthly Data'!Y211</f>
        <v>124.10845146367606</v>
      </c>
      <c r="Z209" s="69">
        <f>'Monthly Data'!Z211</f>
        <v>14801</v>
      </c>
      <c r="AA209" s="69">
        <f>'Monthly Data'!AA211</f>
        <v>962938.25989999995</v>
      </c>
      <c r="AB209" s="69">
        <f>'Monthly Data'!AB211</f>
        <v>124.90035582203404</v>
      </c>
      <c r="AC209" s="69">
        <f>'Monthly Data'!AC211</f>
        <v>95506</v>
      </c>
      <c r="AD209" s="69">
        <f>'Monthly Data'!P211</f>
        <v>90.254283050528457</v>
      </c>
      <c r="AE209" s="69">
        <f>'Monthly Data'!Q211</f>
        <v>97.7</v>
      </c>
      <c r="AF209" s="75">
        <f>'Monthly Data'!G211</f>
        <v>0</v>
      </c>
      <c r="AG209" s="75">
        <f>'Monthly Data'!I211</f>
        <v>-1.4591800020229133</v>
      </c>
      <c r="AH209" s="75">
        <f>'Monthly Data'!L211</f>
        <v>1075027</v>
      </c>
      <c r="AI209" s="75">
        <f>'Monthly Data'!J211</f>
        <v>8.0000000000000016E-2</v>
      </c>
      <c r="AJ209" s="75">
        <f>'Monthly Data'!K211</f>
        <v>4.7469999999999998E-2</v>
      </c>
      <c r="AK209" s="75">
        <f>'Monthly Data'!AP211</f>
        <v>60.723966451079349</v>
      </c>
      <c r="AL209" s="75">
        <f>'Monthly Data'!AQ211</f>
        <v>122.76199274590545</v>
      </c>
      <c r="AM209" s="77">
        <v>15.698571428571428</v>
      </c>
      <c r="AN209" s="77">
        <f>'Monthly Data'!M211</f>
        <v>21.011428571428571</v>
      </c>
      <c r="AO209" s="76">
        <f>'Monthly Data'!C211</f>
        <v>79.083552097631369</v>
      </c>
      <c r="AP209" s="76">
        <f>'Monthly Data'!N211</f>
        <v>73.832321786823897</v>
      </c>
      <c r="AQ209" s="76">
        <f>'Monthly Data'!O211</f>
        <v>73.545859052497434</v>
      </c>
    </row>
    <row r="210" spans="1:43">
      <c r="A210" s="71" t="s">
        <v>482</v>
      </c>
      <c r="B210" s="71">
        <f t="shared" si="3"/>
        <v>532</v>
      </c>
      <c r="C210" s="72">
        <f>'Monthly Data'!F212</f>
        <v>11037.51</v>
      </c>
      <c r="D210" s="72">
        <f>'Monthly Data'!E212</f>
        <v>107.4</v>
      </c>
      <c r="E210" s="72">
        <f>'Monthly Data'!AD212</f>
        <v>116.6</v>
      </c>
      <c r="F210" s="72">
        <f>'Monthly Data'!AE212</f>
        <v>106.3</v>
      </c>
      <c r="G210" s="72">
        <f>'Monthly Data'!AF212</f>
        <v>119.7</v>
      </c>
      <c r="H210" s="72">
        <f>'Monthly Data'!AG212</f>
        <v>95.8</v>
      </c>
      <c r="I210" s="68">
        <f>'Monthly Data'!AH212</f>
        <v>93.835042998580121</v>
      </c>
      <c r="J210" s="68">
        <f>'Monthly Data'!AI212</f>
        <v>91.788221052677514</v>
      </c>
      <c r="K210" s="68">
        <f>'Monthly Data'!AJ212</f>
        <v>95.59754602273388</v>
      </c>
      <c r="L210" s="68">
        <f>'Monthly Data'!AK212</f>
        <v>96.398435872653053</v>
      </c>
      <c r="M210" s="68">
        <f>'Monthly Data'!AL212</f>
        <v>98.183320675424099</v>
      </c>
      <c r="N210" s="68">
        <f>'Monthly Data'!AM212</f>
        <v>65.328149833246073</v>
      </c>
      <c r="O210" s="68">
        <f>'Monthly Data'!AN212</f>
        <v>104.26734085601883</v>
      </c>
      <c r="P210" s="68">
        <f>'Monthly Data'!AO212</f>
        <v>99.577178969078318</v>
      </c>
      <c r="Q210" s="69">
        <f>'Monthly Data'!D212</f>
        <v>53291</v>
      </c>
      <c r="R210" s="69">
        <f>'Monthly Data'!U212</f>
        <v>75.2</v>
      </c>
      <c r="S210" s="69">
        <f>'Monthly Data'!T212</f>
        <v>96.3</v>
      </c>
      <c r="T210" s="69">
        <f>'Monthly Data'!S212</f>
        <v>101.50178926441356</v>
      </c>
      <c r="U210" s="69">
        <f>'Monthly Data'!V212</f>
        <v>25345</v>
      </c>
      <c r="V210" s="69">
        <f>'Monthly Data'!W212</f>
        <v>21746</v>
      </c>
      <c r="W210" s="69">
        <f>'Monthly Data'!R212</f>
        <v>102.05885730270501</v>
      </c>
      <c r="X210" s="69">
        <f>'Monthly Data'!X212</f>
        <v>122.13499996236001</v>
      </c>
      <c r="Y210" s="69">
        <f>'Monthly Data'!Y212</f>
        <v>121.52278095910624</v>
      </c>
      <c r="Z210" s="69">
        <f>'Monthly Data'!Z212</f>
        <v>14580</v>
      </c>
      <c r="AA210" s="69">
        <f>'Monthly Data'!AA212</f>
        <v>961343.17590999999</v>
      </c>
      <c r="AB210" s="69">
        <f>'Monthly Data'!AB212</f>
        <v>126.32686484661599</v>
      </c>
      <c r="AC210" s="69">
        <f>'Monthly Data'!AC212</f>
        <v>98427</v>
      </c>
      <c r="AD210" s="69">
        <f>'Monthly Data'!P212</f>
        <v>87.289859537186132</v>
      </c>
      <c r="AE210" s="69">
        <f>'Monthly Data'!Q212</f>
        <v>97.6</v>
      </c>
      <c r="AF210" s="75">
        <f>'Monthly Data'!G212</f>
        <v>1E-3</v>
      </c>
      <c r="AG210" s="75">
        <f>'Monthly Data'!I212</f>
        <v>-1.40938367338477</v>
      </c>
      <c r="AH210" s="75">
        <f>'Monthly Data'!L212</f>
        <v>1085501</v>
      </c>
      <c r="AI210" s="75">
        <f>'Monthly Data'!J212</f>
        <v>8.0000000000000016E-2</v>
      </c>
      <c r="AJ210" s="75">
        <f>'Monthly Data'!K212</f>
        <v>4.7697368421052634E-2</v>
      </c>
      <c r="AK210" s="75">
        <f>'Monthly Data'!AP212</f>
        <v>65.899983280981516</v>
      </c>
      <c r="AL210" s="75">
        <f>'Monthly Data'!AQ212</f>
        <v>119.88282396217177</v>
      </c>
      <c r="AM210" s="77">
        <v>17.704999999999998</v>
      </c>
      <c r="AN210" s="77">
        <f>'Monthly Data'!M212</f>
        <v>25.693888888888889</v>
      </c>
      <c r="AO210" s="76">
        <f>'Monthly Data'!C212</f>
        <v>78.349392441166913</v>
      </c>
      <c r="AP210" s="76">
        <f>'Monthly Data'!N212</f>
        <v>103.90739730945333</v>
      </c>
      <c r="AQ210" s="76">
        <f>'Monthly Data'!O212</f>
        <v>106.40970510305917</v>
      </c>
    </row>
    <row r="211" spans="1:43">
      <c r="A211" s="71" t="s">
        <v>483</v>
      </c>
      <c r="B211" s="71">
        <f t="shared" si="3"/>
        <v>533</v>
      </c>
      <c r="C211" s="72">
        <f>'Monthly Data'!F213</f>
        <v>11527.72</v>
      </c>
      <c r="D211" s="72">
        <f>'Monthly Data'!E213</f>
        <v>107.7</v>
      </c>
      <c r="E211" s="72">
        <f>'Monthly Data'!AD213</f>
        <v>117.1</v>
      </c>
      <c r="F211" s="72">
        <f>'Monthly Data'!AE213</f>
        <v>107.3</v>
      </c>
      <c r="G211" s="72">
        <f>'Monthly Data'!AF213</f>
        <v>121.2</v>
      </c>
      <c r="H211" s="72">
        <f>'Monthly Data'!AG213</f>
        <v>97.6</v>
      </c>
      <c r="I211" s="68">
        <f>'Monthly Data'!AH213</f>
        <v>94.133215706937207</v>
      </c>
      <c r="J211" s="68">
        <f>'Monthly Data'!AI213</f>
        <v>92.15285816623684</v>
      </c>
      <c r="K211" s="68">
        <f>'Monthly Data'!AJ213</f>
        <v>95.488760318791009</v>
      </c>
      <c r="L211" s="68">
        <f>'Monthly Data'!AK213</f>
        <v>97.107184918880066</v>
      </c>
      <c r="M211" s="68">
        <f>'Monthly Data'!AL213</f>
        <v>98.787898734407904</v>
      </c>
      <c r="N211" s="68">
        <f>'Monthly Data'!AM213</f>
        <v>65.824018271700581</v>
      </c>
      <c r="O211" s="68">
        <f>'Monthly Data'!AN213</f>
        <v>105.11971710374597</v>
      </c>
      <c r="P211" s="68">
        <f>'Monthly Data'!AO213</f>
        <v>100.01324758453787</v>
      </c>
      <c r="Q211" s="69">
        <f>'Monthly Data'!D213</f>
        <v>53068</v>
      </c>
      <c r="R211" s="69">
        <f>'Monthly Data'!U213</f>
        <v>75.7</v>
      </c>
      <c r="S211" s="69">
        <f>'Monthly Data'!T213</f>
        <v>96.2</v>
      </c>
      <c r="T211" s="69">
        <f>'Monthly Data'!S213</f>
        <v>103.4074552683897</v>
      </c>
      <c r="U211" s="69">
        <f>'Monthly Data'!V213</f>
        <v>25407</v>
      </c>
      <c r="V211" s="69">
        <f>'Monthly Data'!W213</f>
        <v>21635</v>
      </c>
      <c r="W211" s="69">
        <f>'Monthly Data'!R213</f>
        <v>99.792001659919151</v>
      </c>
      <c r="X211" s="69">
        <f>'Monthly Data'!X213</f>
        <v>122.01245693526943</v>
      </c>
      <c r="Y211" s="69">
        <f>'Monthly Data'!Y213</f>
        <v>120.0851944988962</v>
      </c>
      <c r="Z211" s="69">
        <f>'Monthly Data'!Z213</f>
        <v>15200</v>
      </c>
      <c r="AA211" s="69">
        <f>'Monthly Data'!AA213</f>
        <v>961186.21872999996</v>
      </c>
      <c r="AB211" s="69">
        <f>'Monthly Data'!AB213</f>
        <v>127.00251888845062</v>
      </c>
      <c r="AC211" s="69">
        <f>'Monthly Data'!AC213</f>
        <v>99271</v>
      </c>
      <c r="AD211" s="69">
        <f>'Monthly Data'!P213</f>
        <v>89.060277331122307</v>
      </c>
      <c r="AE211" s="69">
        <f>'Monthly Data'!Q213</f>
        <v>97.7</v>
      </c>
      <c r="AF211" s="75">
        <f>'Monthly Data'!G213</f>
        <v>1E-3</v>
      </c>
      <c r="AG211" s="75">
        <f>'Monthly Data'!I213</f>
        <v>-1.2088190003331063</v>
      </c>
      <c r="AH211" s="75">
        <f>'Monthly Data'!L213</f>
        <v>1084390</v>
      </c>
      <c r="AI211" s="75">
        <f>'Monthly Data'!J213</f>
        <v>8.0946818181818203E-2</v>
      </c>
      <c r="AJ211" s="75">
        <f>'Monthly Data'!K213</f>
        <v>5.0340909090909089E-2</v>
      </c>
      <c r="AK211" s="75">
        <f>'Monthly Data'!AP213</f>
        <v>69.383944488070568</v>
      </c>
      <c r="AL211" s="75">
        <f>'Monthly Data'!AQ213</f>
        <v>118.88141079477768</v>
      </c>
      <c r="AM211" s="77">
        <v>15.357142857142858</v>
      </c>
      <c r="AN211" s="77">
        <f>'Monthly Data'!M213</f>
        <v>23.308181818181822</v>
      </c>
      <c r="AO211" s="76">
        <f>'Monthly Data'!C213</f>
        <v>85.851852299286747</v>
      </c>
      <c r="AP211" s="76">
        <f>'Monthly Data'!N213</f>
        <v>74.701830064322834</v>
      </c>
      <c r="AQ211" s="76">
        <f>'Monthly Data'!O213</f>
        <v>73.897277505996755</v>
      </c>
    </row>
    <row r="212" spans="1:43">
      <c r="A212" s="71" t="s">
        <v>484</v>
      </c>
      <c r="B212" s="71">
        <f t="shared" si="3"/>
        <v>534</v>
      </c>
      <c r="C212" s="72">
        <f>'Monthly Data'!F214</f>
        <v>11388.59</v>
      </c>
      <c r="D212" s="72">
        <f>'Monthly Data'!E214</f>
        <v>109</v>
      </c>
      <c r="E212" s="72">
        <f>'Monthly Data'!AD214</f>
        <v>119.1</v>
      </c>
      <c r="F212" s="72">
        <f>'Monthly Data'!AE214</f>
        <v>109.2</v>
      </c>
      <c r="G212" s="72">
        <f>'Monthly Data'!AF214</f>
        <v>122.2</v>
      </c>
      <c r="H212" s="72">
        <f>'Monthly Data'!AG214</f>
        <v>99.5</v>
      </c>
      <c r="I212" s="68">
        <f>'Monthly Data'!AH214</f>
        <v>94.681718603465782</v>
      </c>
      <c r="J212" s="68">
        <f>'Monthly Data'!AI214</f>
        <v>91.966314156520923</v>
      </c>
      <c r="K212" s="68">
        <f>'Monthly Data'!AJ214</f>
        <v>97.21882461194599</v>
      </c>
      <c r="L212" s="68">
        <f>'Monthly Data'!AK214</f>
        <v>97.801447847151934</v>
      </c>
      <c r="M212" s="68">
        <f>'Monthly Data'!AL214</f>
        <v>100.19246313766527</v>
      </c>
      <c r="N212" s="68">
        <f>'Monthly Data'!AM214</f>
        <v>70.974645487914685</v>
      </c>
      <c r="O212" s="68">
        <f>'Monthly Data'!AN214</f>
        <v>107.42446413082092</v>
      </c>
      <c r="P212" s="68">
        <f>'Monthly Data'!AO214</f>
        <v>100.04689114299643</v>
      </c>
      <c r="Q212" s="69">
        <f>'Monthly Data'!D214</f>
        <v>53274</v>
      </c>
      <c r="R212" s="69">
        <f>'Monthly Data'!U214</f>
        <v>75.099999999999994</v>
      </c>
      <c r="S212" s="69">
        <f>'Monthly Data'!T214</f>
        <v>96.4</v>
      </c>
      <c r="T212" s="69">
        <f>'Monthly Data'!S214</f>
        <v>103.90894632206764</v>
      </c>
      <c r="U212" s="69">
        <f>'Monthly Data'!V214</f>
        <v>25598</v>
      </c>
      <c r="V212" s="69">
        <f>'Monthly Data'!W214</f>
        <v>21540</v>
      </c>
      <c r="W212" s="69">
        <f>'Monthly Data'!R214</f>
        <v>98.542021190593573</v>
      </c>
      <c r="X212" s="69">
        <f>'Monthly Data'!X214</f>
        <v>122.83850546946675</v>
      </c>
      <c r="Y212" s="69">
        <f>'Monthly Data'!Y214</f>
        <v>120.6539678644869</v>
      </c>
      <c r="Z212" s="69">
        <f>'Monthly Data'!Z214</f>
        <v>15413</v>
      </c>
      <c r="AA212" s="69">
        <f>'Monthly Data'!AA214</f>
        <v>907645.02171999996</v>
      </c>
      <c r="AB212" s="69">
        <f>'Monthly Data'!AB214</f>
        <v>128.61733003921694</v>
      </c>
      <c r="AC212" s="69">
        <f>'Monthly Data'!AC214</f>
        <v>101478</v>
      </c>
      <c r="AD212" s="69">
        <f>'Monthly Data'!P214</f>
        <v>88.813837460627923</v>
      </c>
      <c r="AE212" s="69">
        <f>'Monthly Data'!Q214</f>
        <v>97.7</v>
      </c>
      <c r="AF212" s="75">
        <f>'Monthly Data'!G214</f>
        <v>0</v>
      </c>
      <c r="AG212" s="75">
        <f>'Monthly Data'!I214</f>
        <v>-1.2999804512772657</v>
      </c>
      <c r="AH212" s="75">
        <f>'Monthly Data'!L214</f>
        <v>1088549</v>
      </c>
      <c r="AI212" s="75">
        <f>'Monthly Data'!J214</f>
        <v>9.0000000000000024E-2</v>
      </c>
      <c r="AJ212" s="75">
        <f>'Monthly Data'!K214</f>
        <v>5.159090909090909E-2</v>
      </c>
      <c r="AK212" s="75">
        <f>'Monthly Data'!AP214</f>
        <v>67.87636854633034</v>
      </c>
      <c r="AL212" s="75">
        <f>'Monthly Data'!AQ214</f>
        <v>118.58292270525162</v>
      </c>
      <c r="AM212" s="77">
        <v>15.502380952380953</v>
      </c>
      <c r="AN212" s="77">
        <f>'Monthly Data'!M214</f>
        <v>20.897619047619052</v>
      </c>
      <c r="AO212" s="76">
        <f>'Monthly Data'!C214</f>
        <v>83.84572720216056</v>
      </c>
      <c r="AP212" s="76">
        <f>'Monthly Data'!N214</f>
        <v>69.890112140528089</v>
      </c>
      <c r="AQ212" s="76">
        <f>'Monthly Data'!O214</f>
        <v>68.826646266677514</v>
      </c>
    </row>
    <row r="213" spans="1:43">
      <c r="A213" s="71" t="s">
        <v>485</v>
      </c>
      <c r="B213" s="71">
        <f t="shared" si="3"/>
        <v>535</v>
      </c>
      <c r="C213" s="72">
        <f>'Monthly Data'!F215</f>
        <v>10989.34</v>
      </c>
      <c r="D213" s="72">
        <f>'Monthly Data'!E215</f>
        <v>107.8</v>
      </c>
      <c r="E213" s="72">
        <f>'Monthly Data'!AD215</f>
        <v>117.7</v>
      </c>
      <c r="F213" s="72">
        <f>'Monthly Data'!AE215</f>
        <v>108.1</v>
      </c>
      <c r="G213" s="72">
        <f>'Monthly Data'!AF215</f>
        <v>121.3</v>
      </c>
      <c r="H213" s="72">
        <f>'Monthly Data'!AG215</f>
        <v>98.4</v>
      </c>
      <c r="I213" s="68">
        <f>'Monthly Data'!AH215</f>
        <v>93.830598756168243</v>
      </c>
      <c r="J213" s="68">
        <f>'Monthly Data'!AI215</f>
        <v>91.994966817950313</v>
      </c>
      <c r="K213" s="68">
        <f>'Monthly Data'!AJ215</f>
        <v>94.940241816146269</v>
      </c>
      <c r="L213" s="68">
        <f>'Monthly Data'!AK215</f>
        <v>97.344573167358732</v>
      </c>
      <c r="M213" s="68">
        <f>'Monthly Data'!AL215</f>
        <v>99.336401922552781</v>
      </c>
      <c r="N213" s="68">
        <f>'Monthly Data'!AM215</f>
        <v>68.139300888732336</v>
      </c>
      <c r="O213" s="68">
        <f>'Monthly Data'!AN215</f>
        <v>106.49954820438083</v>
      </c>
      <c r="P213" s="68">
        <f>'Monthly Data'!AO215</f>
        <v>99.605862325708443</v>
      </c>
      <c r="Q213" s="69">
        <f>'Monthly Data'!D215</f>
        <v>53299</v>
      </c>
      <c r="R213" s="69">
        <f>'Monthly Data'!U215</f>
        <v>75.3</v>
      </c>
      <c r="S213" s="69">
        <f>'Monthly Data'!T215</f>
        <v>96.4</v>
      </c>
      <c r="T213" s="69">
        <f>'Monthly Data'!S215</f>
        <v>103.4074552683897</v>
      </c>
      <c r="U213" s="69">
        <f>'Monthly Data'!V215</f>
        <v>25898</v>
      </c>
      <c r="V213" s="69">
        <f>'Monthly Data'!W215</f>
        <v>21471</v>
      </c>
      <c r="W213" s="69">
        <f>'Monthly Data'!R215</f>
        <v>100.37106549933839</v>
      </c>
      <c r="X213" s="69">
        <f>'Monthly Data'!X215</f>
        <v>123.96505982096912</v>
      </c>
      <c r="Y213" s="69">
        <f>'Monthly Data'!Y215</f>
        <v>120.55882806491186</v>
      </c>
      <c r="Z213" s="69">
        <f>'Monthly Data'!Z215</f>
        <v>15609</v>
      </c>
      <c r="AA213" s="69">
        <f>'Monthly Data'!AA215</f>
        <v>927746.40514000005</v>
      </c>
      <c r="AB213" s="69">
        <f>'Monthly Data'!AB215</f>
        <v>130.12165245763234</v>
      </c>
      <c r="AC213" s="69">
        <f>'Monthly Data'!AC215</f>
        <v>98358</v>
      </c>
      <c r="AD213" s="69">
        <f>'Monthly Data'!P215</f>
        <v>88.151359801383919</v>
      </c>
      <c r="AE213" s="69">
        <f>'Monthly Data'!Q215</f>
        <v>97.7</v>
      </c>
      <c r="AF213" s="75">
        <f>'Monthly Data'!G215</f>
        <v>1E-3</v>
      </c>
      <c r="AG213" s="75">
        <f>'Monthly Data'!I215</f>
        <v>-1.3093156644282846</v>
      </c>
      <c r="AH213" s="75">
        <f>'Monthly Data'!L215</f>
        <v>1093136</v>
      </c>
      <c r="AI213" s="75">
        <f>'Monthly Data'!J215</f>
        <v>8.9772727272727296E-2</v>
      </c>
      <c r="AJ213" s="75">
        <f>'Monthly Data'!K215</f>
        <v>5.1399523809523812E-2</v>
      </c>
      <c r="AK213" s="75">
        <f>'Monthly Data'!AP215</f>
        <v>70.568548710821403</v>
      </c>
      <c r="AL213" s="75">
        <f>'Monthly Data'!AQ215</f>
        <v>118.15500379609124</v>
      </c>
      <c r="AM213" s="77">
        <v>16.684090909090909</v>
      </c>
      <c r="AN213" s="77">
        <f>'Monthly Data'!M215</f>
        <v>21.72</v>
      </c>
      <c r="AO213" s="76">
        <f>'Monthly Data'!C215</f>
        <v>70.538147715836715</v>
      </c>
      <c r="AP213" s="76">
        <f>'Monthly Data'!N215</f>
        <v>69.512392695506705</v>
      </c>
      <c r="AQ213" s="76">
        <f>'Monthly Data'!O215</f>
        <v>69.588209462501666</v>
      </c>
    </row>
    <row r="214" spans="1:43">
      <c r="A214" s="71" t="s">
        <v>486</v>
      </c>
      <c r="B214" s="71">
        <f t="shared" si="3"/>
        <v>536</v>
      </c>
      <c r="C214" s="72">
        <f>'Monthly Data'!F216</f>
        <v>11079.42</v>
      </c>
      <c r="D214" s="72">
        <f>'Monthly Data'!E216</f>
        <v>108</v>
      </c>
      <c r="E214" s="72">
        <f>'Monthly Data'!AD216</f>
        <v>118</v>
      </c>
      <c r="F214" s="72">
        <f>'Monthly Data'!AE216</f>
        <v>109.2</v>
      </c>
      <c r="G214" s="72">
        <f>'Monthly Data'!AF216</f>
        <v>124</v>
      </c>
      <c r="H214" s="72">
        <f>'Monthly Data'!AG216</f>
        <v>98.8</v>
      </c>
      <c r="I214" s="68">
        <f>'Monthly Data'!AH216</f>
        <v>95.153664662852194</v>
      </c>
      <c r="J214" s="68">
        <f>'Monthly Data'!AI216</f>
        <v>93.429479388434956</v>
      </c>
      <c r="K214" s="68">
        <f>'Monthly Data'!AJ216</f>
        <v>95.184593538146601</v>
      </c>
      <c r="L214" s="68">
        <f>'Monthly Data'!AK216</f>
        <v>97.392570221237492</v>
      </c>
      <c r="M214" s="68">
        <f>'Monthly Data'!AL216</f>
        <v>99.434937132686031</v>
      </c>
      <c r="N214" s="68">
        <f>'Monthly Data'!AM216</f>
        <v>68.870531344050718</v>
      </c>
      <c r="O214" s="68">
        <f>'Monthly Data'!AN216</f>
        <v>106.413108920787</v>
      </c>
      <c r="P214" s="68">
        <f>'Monthly Data'!AO216</f>
        <v>99.729122432247081</v>
      </c>
      <c r="Q214" s="69">
        <f>'Monthly Data'!D216</f>
        <v>53146</v>
      </c>
      <c r="R214" s="69">
        <f>'Monthly Data'!U216</f>
        <v>75.599999999999994</v>
      </c>
      <c r="S214" s="69">
        <f>'Monthly Data'!T216</f>
        <v>96.4</v>
      </c>
      <c r="T214" s="69">
        <f>'Monthly Data'!S216</f>
        <v>103.80864811133205</v>
      </c>
      <c r="U214" s="69">
        <f>'Monthly Data'!V216</f>
        <v>25300</v>
      </c>
      <c r="V214" s="69">
        <f>'Monthly Data'!W216</f>
        <v>21795</v>
      </c>
      <c r="W214" s="69">
        <f>'Monthly Data'!R216</f>
        <v>99.983157999824044</v>
      </c>
      <c r="X214" s="69">
        <f>'Monthly Data'!X216</f>
        <v>124.16065036646484</v>
      </c>
      <c r="Y214" s="69">
        <f>'Monthly Data'!Y216</f>
        <v>119.85671309798755</v>
      </c>
      <c r="Z214" s="69">
        <f>'Monthly Data'!Z216</f>
        <v>16105</v>
      </c>
      <c r="AA214" s="69">
        <f>'Monthly Data'!AA216</f>
        <v>956872.36925999995</v>
      </c>
      <c r="AB214" s="69">
        <f>'Monthly Data'!AB216</f>
        <v>131.70578216663452</v>
      </c>
      <c r="AC214" s="69">
        <f>'Monthly Data'!AC216</f>
        <v>104131</v>
      </c>
      <c r="AD214" s="69">
        <f>'Monthly Data'!P216</f>
        <v>88.303679647538175</v>
      </c>
      <c r="AE214" s="69">
        <f>'Monthly Data'!Q216</f>
        <v>97.8</v>
      </c>
      <c r="AF214" s="75">
        <f>'Monthly Data'!G216</f>
        <v>1E-3</v>
      </c>
      <c r="AG214" s="75">
        <f>'Monthly Data'!I216</f>
        <v>-1.3346671839472806</v>
      </c>
      <c r="AH214" s="75">
        <f>'Monthly Data'!L216</f>
        <v>1096947</v>
      </c>
      <c r="AI214" s="75">
        <f>'Monthly Data'!J216</f>
        <v>8.3374000000000018E-2</v>
      </c>
      <c r="AJ214" s="75">
        <f>'Monthly Data'!K216</f>
        <v>5.2161818181818184E-2</v>
      </c>
      <c r="AK214" s="75">
        <f>'Monthly Data'!AP216</f>
        <v>75.891468131600462</v>
      </c>
      <c r="AL214" s="75">
        <f>'Monthly Data'!AQ216</f>
        <v>118.46282001085717</v>
      </c>
      <c r="AM214" s="77">
        <v>14.080952380952381</v>
      </c>
      <c r="AN214" s="77">
        <f>'Monthly Data'!M216</f>
        <v>18.277999999999999</v>
      </c>
      <c r="AO214" s="76">
        <f>'Monthly Data'!C216</f>
        <v>67.537841444994143</v>
      </c>
      <c r="AP214" s="76">
        <f>'Monthly Data'!N216</f>
        <v>77.27488038551212</v>
      </c>
      <c r="AQ214" s="76">
        <f>'Monthly Data'!O216</f>
        <v>78.318353684186889</v>
      </c>
    </row>
    <row r="215" spans="1:43">
      <c r="A215" s="71" t="s">
        <v>487</v>
      </c>
      <c r="B215" s="71">
        <f t="shared" si="3"/>
        <v>537</v>
      </c>
      <c r="C215" s="72">
        <f>'Monthly Data'!F217</f>
        <v>11012.91</v>
      </c>
      <c r="D215" s="72">
        <f>'Monthly Data'!E217</f>
        <v>106.4</v>
      </c>
      <c r="E215" s="72">
        <f>'Monthly Data'!AD217</f>
        <v>115.3</v>
      </c>
      <c r="F215" s="72">
        <f>'Monthly Data'!AE217</f>
        <v>105.6</v>
      </c>
      <c r="G215" s="72">
        <f>'Monthly Data'!AF217</f>
        <v>118</v>
      </c>
      <c r="H215" s="72">
        <f>'Monthly Data'!AG217</f>
        <v>97.2</v>
      </c>
      <c r="I215" s="68">
        <f>'Monthly Data'!AH217</f>
        <v>93.355837330739632</v>
      </c>
      <c r="J215" s="68">
        <f>'Monthly Data'!AI217</f>
        <v>92.847351189795603</v>
      </c>
      <c r="K215" s="68">
        <f>'Monthly Data'!AJ217</f>
        <v>93.245521333658075</v>
      </c>
      <c r="L215" s="68">
        <f>'Monthly Data'!AK217</f>
        <v>97.19980763020034</v>
      </c>
      <c r="M215" s="68">
        <f>'Monthly Data'!AL217</f>
        <v>99.464068440308168</v>
      </c>
      <c r="N215" s="68">
        <f>'Monthly Data'!AM217</f>
        <v>69.302060154203431</v>
      </c>
      <c r="O215" s="68">
        <f>'Monthly Data'!AN217</f>
        <v>105.82101037110483</v>
      </c>
      <c r="P215" s="68">
        <f>'Monthly Data'!AO217</f>
        <v>100.15691138185056</v>
      </c>
      <c r="Q215" s="69">
        <f>'Monthly Data'!D217</f>
        <v>53118</v>
      </c>
      <c r="R215" s="69">
        <f>'Monthly Data'!U217</f>
        <v>75.900000000000006</v>
      </c>
      <c r="S215" s="69">
        <f>'Monthly Data'!T217</f>
        <v>96.1</v>
      </c>
      <c r="T215" s="69">
        <f>'Monthly Data'!S217</f>
        <v>102.30417495029825</v>
      </c>
      <c r="U215" s="69">
        <f>'Monthly Data'!V217</f>
        <v>24994</v>
      </c>
      <c r="V215" s="69">
        <f>'Monthly Data'!W217</f>
        <v>22219</v>
      </c>
      <c r="W215" s="69">
        <f>'Monthly Data'!R217</f>
        <v>101.55104999956674</v>
      </c>
      <c r="X215" s="69">
        <f>'Monthly Data'!X217</f>
        <v>124.90301512323596</v>
      </c>
      <c r="Y215" s="69">
        <f>'Monthly Data'!Y217</f>
        <v>120.88315256747327</v>
      </c>
      <c r="Z215" s="69">
        <f>'Monthly Data'!Z217</f>
        <v>15000</v>
      </c>
      <c r="AA215" s="69">
        <f>'Monthly Data'!AA217</f>
        <v>970410.24785000004</v>
      </c>
      <c r="AB215" s="69">
        <f>'Monthly Data'!AB217</f>
        <v>131.83655535361561</v>
      </c>
      <c r="AC215" s="69">
        <f>'Monthly Data'!AC217</f>
        <v>98473</v>
      </c>
      <c r="AD215" s="69">
        <f>'Monthly Data'!P217</f>
        <v>88.615507710695752</v>
      </c>
      <c r="AE215" s="69">
        <f>'Monthly Data'!Q217</f>
        <v>97.7</v>
      </c>
      <c r="AF215" s="75">
        <f>'Monthly Data'!G217</f>
        <v>1E-3</v>
      </c>
      <c r="AG215" s="75">
        <f>'Monthly Data'!I217</f>
        <v>-1.5416102157444509</v>
      </c>
      <c r="AH215" s="75">
        <f>'Monthly Data'!L217</f>
        <v>1093164</v>
      </c>
      <c r="AI215" s="75">
        <f>'Monthly Data'!J217</f>
        <v>8.9833000000000024E-2</v>
      </c>
      <c r="AJ215" s="75">
        <f>'Monthly Data'!K217</f>
        <v>5.270952380952381E-2</v>
      </c>
      <c r="AK215" s="75">
        <f>'Monthly Data'!AP217</f>
        <v>71.971679246754519</v>
      </c>
      <c r="AL215" s="75">
        <f>'Monthly Data'!AQ217</f>
        <v>118.44634084523675</v>
      </c>
      <c r="AM215" s="77">
        <v>14.973809523809523</v>
      </c>
      <c r="AN215" s="77">
        <f>'Monthly Data'!M217</f>
        <v>17.825499999999998</v>
      </c>
      <c r="AO215" s="76">
        <f>'Monthly Data'!C217</f>
        <v>65.792243133346915</v>
      </c>
      <c r="AP215" s="76">
        <f>'Monthly Data'!N217</f>
        <v>90.073802232905209</v>
      </c>
      <c r="AQ215" s="76">
        <f>'Monthly Data'!O217</f>
        <v>92.430460675492355</v>
      </c>
    </row>
    <row r="216" spans="1:43">
      <c r="A216" s="71" t="s">
        <v>488</v>
      </c>
      <c r="B216" s="71">
        <f t="shared" si="3"/>
        <v>538</v>
      </c>
      <c r="C216" s="72">
        <f>'Monthly Data'!F218</f>
        <v>10973</v>
      </c>
      <c r="D216" s="72">
        <f>'Monthly Data'!E218</f>
        <v>107.4</v>
      </c>
      <c r="E216" s="72">
        <f>'Monthly Data'!AD218</f>
        <v>118.2</v>
      </c>
      <c r="F216" s="72">
        <f>'Monthly Data'!AE218</f>
        <v>107</v>
      </c>
      <c r="G216" s="72">
        <f>'Monthly Data'!AF218</f>
        <v>119.9</v>
      </c>
      <c r="H216" s="72">
        <f>'Monthly Data'!AG218</f>
        <v>97.4</v>
      </c>
      <c r="I216" s="68">
        <f>'Monthly Data'!AH218</f>
        <v>94.150147380775437</v>
      </c>
      <c r="J216" s="68">
        <f>'Monthly Data'!AI218</f>
        <v>92.218199054642511</v>
      </c>
      <c r="K216" s="68">
        <f>'Monthly Data'!AJ218</f>
        <v>95.375287763963186</v>
      </c>
      <c r="L216" s="68">
        <f>'Monthly Data'!AK218</f>
        <v>97.116289145710581</v>
      </c>
      <c r="M216" s="68">
        <f>'Monthly Data'!AL218</f>
        <v>99.362317455399818</v>
      </c>
      <c r="N216" s="68">
        <f>'Monthly Data'!AM218</f>
        <v>70.250018124863374</v>
      </c>
      <c r="O216" s="68">
        <f>'Monthly Data'!AN218</f>
        <v>105.31217759624508</v>
      </c>
      <c r="P216" s="68">
        <f>'Monthly Data'!AO218</f>
        <v>100.17236689313378</v>
      </c>
      <c r="Q216" s="69">
        <f>'Monthly Data'!D218</f>
        <v>53081</v>
      </c>
      <c r="R216" s="69">
        <f>'Monthly Data'!U218</f>
        <v>75.5</v>
      </c>
      <c r="S216" s="69">
        <f>'Monthly Data'!T218</f>
        <v>96.3</v>
      </c>
      <c r="T216" s="69">
        <f>'Monthly Data'!S218</f>
        <v>103.10656063618295</v>
      </c>
      <c r="U216" s="69">
        <f>'Monthly Data'!V218</f>
        <v>25284</v>
      </c>
      <c r="V216" s="69">
        <f>'Monthly Data'!W218</f>
        <v>21980</v>
      </c>
      <c r="W216" s="69">
        <f>'Monthly Data'!R218</f>
        <v>102.1158614551761</v>
      </c>
      <c r="X216" s="69">
        <f>'Monthly Data'!X218</f>
        <v>123.21341891355061</v>
      </c>
      <c r="Y216" s="69">
        <f>'Monthly Data'!Y218</f>
        <v>120.58251578771132</v>
      </c>
      <c r="Z216" s="69">
        <f>'Monthly Data'!Z218</f>
        <v>14114</v>
      </c>
      <c r="AA216" s="69">
        <f>'Monthly Data'!AA218</f>
        <v>1025893.83959</v>
      </c>
      <c r="AB216" s="69">
        <f>'Monthly Data'!AB218</f>
        <v>128.92993616958555</v>
      </c>
      <c r="AC216" s="69">
        <f>'Monthly Data'!AC218</f>
        <v>95130</v>
      </c>
      <c r="AD216" s="69">
        <f>'Monthly Data'!P218</f>
        <v>90.428882515970955</v>
      </c>
      <c r="AE216" s="69">
        <f>'Monthly Data'!Q218</f>
        <v>97.6</v>
      </c>
      <c r="AF216" s="75">
        <f>'Monthly Data'!G218</f>
        <v>1E-3</v>
      </c>
      <c r="AG216" s="75">
        <f>'Monthly Data'!I218</f>
        <v>-1.6239049321943311</v>
      </c>
      <c r="AH216" s="75">
        <f>'Monthly Data'!L218</f>
        <v>1102210</v>
      </c>
      <c r="AI216" s="75">
        <f>'Monthly Data'!J218</f>
        <v>8.779099999999998E-2</v>
      </c>
      <c r="AJ216" s="75">
        <f>'Monthly Data'!K218</f>
        <v>5.2332727272727274E-2</v>
      </c>
      <c r="AK216" s="75">
        <f>'Monthly Data'!AP218</f>
        <v>73.001442230845328</v>
      </c>
      <c r="AL216" s="75">
        <f>'Monthly Data'!AQ218</f>
        <v>119.02645163948362</v>
      </c>
      <c r="AM216" s="77">
        <v>13.577142857142857</v>
      </c>
      <c r="AN216" s="77">
        <f>'Monthly Data'!M218</f>
        <v>17.454999999999995</v>
      </c>
      <c r="AO216" s="76">
        <f>'Monthly Data'!C218</f>
        <v>69.292358616492876</v>
      </c>
      <c r="AP216" s="76">
        <f>'Monthly Data'!N218</f>
        <v>83.622160682013515</v>
      </c>
      <c r="AQ216" s="76">
        <f>'Monthly Data'!O218</f>
        <v>85.085817259066033</v>
      </c>
    </row>
    <row r="217" spans="1:43">
      <c r="A217" s="71" t="s">
        <v>489</v>
      </c>
      <c r="B217" s="71">
        <f t="shared" si="3"/>
        <v>539</v>
      </c>
      <c r="C217" s="72">
        <f>'Monthly Data'!F219</f>
        <v>11061.32</v>
      </c>
      <c r="D217" s="72">
        <f>'Monthly Data'!E219</f>
        <v>106</v>
      </c>
      <c r="E217" s="72">
        <f>'Monthly Data'!AD219</f>
        <v>119.4</v>
      </c>
      <c r="F217" s="72">
        <f>'Monthly Data'!AE219</f>
        <v>103.3</v>
      </c>
      <c r="G217" s="72">
        <f>'Monthly Data'!AF219</f>
        <v>112.7</v>
      </c>
      <c r="H217" s="72">
        <f>'Monthly Data'!AG219</f>
        <v>96.7</v>
      </c>
      <c r="I217" s="68">
        <f>'Monthly Data'!AH219</f>
        <v>94.749280962191406</v>
      </c>
      <c r="J217" s="68">
        <f>'Monthly Data'!AI219</f>
        <v>91.943129750870696</v>
      </c>
      <c r="K217" s="68">
        <f>'Monthly Data'!AJ219</f>
        <v>96.799187293529258</v>
      </c>
      <c r="L217" s="68">
        <f>'Monthly Data'!AK219</f>
        <v>96.886317291666217</v>
      </c>
      <c r="M217" s="68">
        <f>'Monthly Data'!AL219</f>
        <v>98.932309959269986</v>
      </c>
      <c r="N217" s="68">
        <f>'Monthly Data'!AM219</f>
        <v>70.008818150621067</v>
      </c>
      <c r="O217" s="68">
        <f>'Monthly Data'!AN219</f>
        <v>104.24793836532318</v>
      </c>
      <c r="P217" s="68">
        <f>'Monthly Data'!AO219</f>
        <v>100.19004103573465</v>
      </c>
      <c r="Q217" s="69">
        <f>'Monthly Data'!D219</f>
        <v>53282</v>
      </c>
      <c r="R217" s="69">
        <f>'Monthly Data'!U219</f>
        <v>76</v>
      </c>
      <c r="S217" s="69">
        <f>'Monthly Data'!T219</f>
        <v>96.2</v>
      </c>
      <c r="T217" s="69">
        <f>'Monthly Data'!S219</f>
        <v>103.5077534791253</v>
      </c>
      <c r="U217" s="69">
        <f>'Monthly Data'!V219</f>
        <v>25606</v>
      </c>
      <c r="V217" s="69">
        <f>'Monthly Data'!W219</f>
        <v>21622</v>
      </c>
      <c r="W217" s="69">
        <f>'Monthly Data'!R219</f>
        <v>99.695303983892074</v>
      </c>
      <c r="X217" s="69">
        <f>'Monthly Data'!X219</f>
        <v>122.25908214972399</v>
      </c>
      <c r="Y217" s="69">
        <f>'Monthly Data'!Y219</f>
        <v>120.78558391578476</v>
      </c>
      <c r="Z217" s="69">
        <f>'Monthly Data'!Z219</f>
        <v>14582</v>
      </c>
      <c r="AA217" s="69">
        <f>'Monthly Data'!AA219</f>
        <v>957079.88113999995</v>
      </c>
      <c r="AB217" s="69">
        <f>'Monthly Data'!AB219</f>
        <v>126.64092054801512</v>
      </c>
      <c r="AC217" s="69">
        <f>'Monthly Data'!AC219</f>
        <v>99256</v>
      </c>
      <c r="AD217" s="69">
        <f>'Monthly Data'!P219</f>
        <v>90.162673684262543</v>
      </c>
      <c r="AE217" s="69">
        <f>'Monthly Data'!Q219</f>
        <v>97.7</v>
      </c>
      <c r="AF217" s="75">
        <f>'Monthly Data'!G219</f>
        <v>1E-3</v>
      </c>
      <c r="AG217" s="75">
        <f>'Monthly Data'!I219</f>
        <v>-1.6796241990879341</v>
      </c>
      <c r="AH217" s="75">
        <f>'Monthly Data'!L219</f>
        <v>1094788</v>
      </c>
      <c r="AI217" s="75">
        <f>'Monthly Data'!J219</f>
        <v>8.8177619047619046E-2</v>
      </c>
      <c r="AJ217" s="75">
        <f>'Monthly Data'!K219</f>
        <v>5.1939047619047621E-2</v>
      </c>
      <c r="AK217" s="75">
        <f>'Monthly Data'!AP219</f>
        <v>67.657412518761532</v>
      </c>
      <c r="AL217" s="75">
        <f>'Monthly Data'!AQ219</f>
        <v>117.99022955572669</v>
      </c>
      <c r="AM217" s="77">
        <v>12.459545454545454</v>
      </c>
      <c r="AN217" s="77">
        <f>'Monthly Data'!M219</f>
        <v>16.808095238095238</v>
      </c>
      <c r="AO217" s="76">
        <f>'Monthly Data'!C219</f>
        <v>85.848854542593898</v>
      </c>
      <c r="AP217" s="76">
        <f>'Monthly Data'!N219</f>
        <v>67.754358182672092</v>
      </c>
      <c r="AQ217" s="76">
        <f>'Monthly Data'!O219</f>
        <v>66.320807189572463</v>
      </c>
    </row>
    <row r="218" spans="1:43">
      <c r="A218" s="71" t="s">
        <v>490</v>
      </c>
      <c r="B218" s="71">
        <f t="shared" si="3"/>
        <v>540</v>
      </c>
      <c r="C218" s="72">
        <f>'Monthly Data'!F220</f>
        <v>11394.84</v>
      </c>
      <c r="D218" s="72">
        <f>'Monthly Data'!E220</f>
        <v>108.4</v>
      </c>
      <c r="E218" s="72">
        <f>'Monthly Data'!AD220</f>
        <v>121.1</v>
      </c>
      <c r="F218" s="72">
        <f>'Monthly Data'!AE220</f>
        <v>107.7</v>
      </c>
      <c r="G218" s="72">
        <f>'Monthly Data'!AF220</f>
        <v>122.2</v>
      </c>
      <c r="H218" s="72">
        <f>'Monthly Data'!AG220</f>
        <v>97.5</v>
      </c>
      <c r="I218" s="68">
        <f>'Monthly Data'!AH220</f>
        <v>95.270277838244965</v>
      </c>
      <c r="J218" s="68">
        <f>'Monthly Data'!AI220</f>
        <v>93.312850472711887</v>
      </c>
      <c r="K218" s="68">
        <f>'Monthly Data'!AJ220</f>
        <v>97.272539833663487</v>
      </c>
      <c r="L218" s="68">
        <f>'Monthly Data'!AK220</f>
        <v>97.621741790028139</v>
      </c>
      <c r="M218" s="68">
        <f>'Monthly Data'!AL220</f>
        <v>99.794134481863694</v>
      </c>
      <c r="N218" s="68">
        <f>'Monthly Data'!AM220</f>
        <v>68.628441949480361</v>
      </c>
      <c r="O218" s="68">
        <f>'Monthly Data'!AN220</f>
        <v>106.16914211385466</v>
      </c>
      <c r="P218" s="68">
        <f>'Monthly Data'!AO220</f>
        <v>100.65715032901042</v>
      </c>
      <c r="Q218" s="69">
        <f>'Monthly Data'!D220</f>
        <v>53224</v>
      </c>
      <c r="R218" s="69">
        <f>'Monthly Data'!U220</f>
        <v>75.2</v>
      </c>
      <c r="S218" s="69">
        <f>'Monthly Data'!T220</f>
        <v>96.5</v>
      </c>
      <c r="T218" s="69">
        <f>'Monthly Data'!S220</f>
        <v>103.80864811133206</v>
      </c>
      <c r="U218" s="69">
        <f>'Monthly Data'!V220</f>
        <v>25254</v>
      </c>
      <c r="V218" s="69">
        <f>'Monthly Data'!W220</f>
        <v>21934</v>
      </c>
      <c r="W218" s="69">
        <f>'Monthly Data'!R220</f>
        <v>100.46384625943855</v>
      </c>
      <c r="X218" s="69">
        <f>'Monthly Data'!X220</f>
        <v>121.68521913976274</v>
      </c>
      <c r="Y218" s="69">
        <f>'Monthly Data'!Y220</f>
        <v>120.37546255004165</v>
      </c>
      <c r="Z218" s="69">
        <f>'Monthly Data'!Z220</f>
        <v>16416</v>
      </c>
      <c r="AA218" s="69">
        <f>'Monthly Data'!AA220</f>
        <v>972795.83261000004</v>
      </c>
      <c r="AB218" s="69">
        <f>'Monthly Data'!AB220</f>
        <v>125.5398417098443</v>
      </c>
      <c r="AC218" s="69">
        <f>'Monthly Data'!AC220</f>
        <v>105932</v>
      </c>
      <c r="AD218" s="69">
        <f>'Monthly Data'!P220</f>
        <v>90.818093824353156</v>
      </c>
      <c r="AE218" s="69">
        <f>'Monthly Data'!Q220</f>
        <v>97.7</v>
      </c>
      <c r="AF218" s="75">
        <f>'Monthly Data'!G220</f>
        <v>1E-3</v>
      </c>
      <c r="AG218" s="75">
        <f>'Monthly Data'!I220</f>
        <v>-1.7271262533813811</v>
      </c>
      <c r="AH218" s="75">
        <f>'Monthly Data'!L220</f>
        <v>1100959</v>
      </c>
      <c r="AI218" s="75">
        <f>'Monthly Data'!J220</f>
        <v>9.9868421052631606E-2</v>
      </c>
      <c r="AJ218" s="75">
        <f>'Monthly Data'!K220</f>
        <v>5.28765E-2</v>
      </c>
      <c r="AK218" s="75">
        <f>'Monthly Data'!AP220</f>
        <v>66.453154367133095</v>
      </c>
      <c r="AL218" s="75">
        <f>'Monthly Data'!AQ220</f>
        <v>115.88019471879569</v>
      </c>
      <c r="AM218" s="77">
        <v>13.438000000000001</v>
      </c>
      <c r="AN218" s="77">
        <f>'Monthly Data'!M220</f>
        <v>16.144736842105264</v>
      </c>
      <c r="AO218" s="76">
        <f>'Monthly Data'!C220</f>
        <v>56.674443131177732</v>
      </c>
      <c r="AP218" s="76">
        <f>'Monthly Data'!N220</f>
        <v>65.469974631934747</v>
      </c>
      <c r="AQ218" s="76">
        <f>'Monthly Data'!O220</f>
        <v>66.366258096053954</v>
      </c>
    </row>
    <row r="219" spans="1:43">
      <c r="A219" s="71" t="s">
        <v>491</v>
      </c>
      <c r="B219" s="71">
        <f t="shared" si="3"/>
        <v>541</v>
      </c>
      <c r="C219" s="72">
        <f>'Monthly Data'!F221</f>
        <v>11545.3</v>
      </c>
      <c r="D219" s="72">
        <f>'Monthly Data'!E221</f>
        <v>108.2</v>
      </c>
      <c r="E219" s="72">
        <f>'Monthly Data'!AD221</f>
        <v>120.1</v>
      </c>
      <c r="F219" s="72">
        <f>'Monthly Data'!AE221</f>
        <v>108.4</v>
      </c>
      <c r="G219" s="72">
        <f>'Monthly Data'!AF221</f>
        <v>123.3</v>
      </c>
      <c r="H219" s="72">
        <f>'Monthly Data'!AG221</f>
        <v>98.3</v>
      </c>
      <c r="I219" s="68">
        <f>'Monthly Data'!AH221</f>
        <v>94.900017737096746</v>
      </c>
      <c r="J219" s="68">
        <f>'Monthly Data'!AI221</f>
        <v>94.016727772677939</v>
      </c>
      <c r="K219" s="68">
        <f>'Monthly Data'!AJ221</f>
        <v>94.775911856303992</v>
      </c>
      <c r="L219" s="68">
        <f>'Monthly Data'!AK221</f>
        <v>97.062489465051527</v>
      </c>
      <c r="M219" s="68">
        <f>'Monthly Data'!AL221</f>
        <v>99.398428327537573</v>
      </c>
      <c r="N219" s="68">
        <f>'Monthly Data'!AM221</f>
        <v>68.552659876473015</v>
      </c>
      <c r="O219" s="68">
        <f>'Monthly Data'!AN221</f>
        <v>105.55322105943409</v>
      </c>
      <c r="P219" s="68">
        <f>'Monthly Data'!AO221</f>
        <v>100.37027701105647</v>
      </c>
      <c r="Q219" s="69">
        <f>'Monthly Data'!D221</f>
        <v>53088</v>
      </c>
      <c r="R219" s="69">
        <f>'Monthly Data'!U221</f>
        <v>75.2</v>
      </c>
      <c r="S219" s="69">
        <f>'Monthly Data'!T221</f>
        <v>96.4</v>
      </c>
      <c r="T219" s="69">
        <f>'Monthly Data'!S221</f>
        <v>102.20387673956267</v>
      </c>
      <c r="U219" s="69">
        <f>'Monthly Data'!V221</f>
        <v>24986</v>
      </c>
      <c r="V219" s="69">
        <f>'Monthly Data'!W221</f>
        <v>21940</v>
      </c>
      <c r="W219" s="69">
        <f>'Monthly Data'!R221</f>
        <v>102.04129624977323</v>
      </c>
      <c r="X219" s="69">
        <f>'Monthly Data'!X221</f>
        <v>122.43104847697428</v>
      </c>
      <c r="Y219" s="69">
        <f>'Monthly Data'!Y221</f>
        <v>122.18601766350707</v>
      </c>
      <c r="Z219" s="69">
        <f>'Monthly Data'!Z221</f>
        <v>15974</v>
      </c>
      <c r="AA219" s="69">
        <f>'Monthly Data'!AA221</f>
        <v>997643.75659</v>
      </c>
      <c r="AB219" s="69">
        <f>'Monthly Data'!AB221</f>
        <v>125.89203846603485</v>
      </c>
      <c r="AC219" s="69">
        <f>'Monthly Data'!AC221</f>
        <v>98023</v>
      </c>
      <c r="AD219" s="69">
        <f>'Monthly Data'!P221</f>
        <v>89.345638332454854</v>
      </c>
      <c r="AE219" s="69">
        <f>'Monthly Data'!Q221</f>
        <v>97.6</v>
      </c>
      <c r="AF219" s="75">
        <f>'Monthly Data'!G221</f>
        <v>1E-3</v>
      </c>
      <c r="AG219" s="75">
        <f>'Monthly Data'!I221</f>
        <v>-1.7023435782784597</v>
      </c>
      <c r="AH219" s="75">
        <f>'Monthly Data'!L221</f>
        <v>1099976</v>
      </c>
      <c r="AI219" s="75">
        <f>'Monthly Data'!J221</f>
        <v>9.8994210526315782E-2</v>
      </c>
      <c r="AJ219" s="75">
        <f>'Monthly Data'!K221</f>
        <v>5.2221499999999997E-2</v>
      </c>
      <c r="AK219" s="75">
        <f>'Monthly Data'!AP221</f>
        <v>72.486000476022937</v>
      </c>
      <c r="AL219" s="75">
        <f>'Monthly Data'!AQ221</f>
        <v>114.55425519055906</v>
      </c>
      <c r="AM219" s="77">
        <v>11.708947368421052</v>
      </c>
      <c r="AN219" s="77">
        <f>'Monthly Data'!M221</f>
        <v>14.428421052631581</v>
      </c>
      <c r="AO219" s="76">
        <f>'Monthly Data'!C221</f>
        <v>70.861054599741237</v>
      </c>
      <c r="AP219" s="76">
        <f>'Monthly Data'!N221</f>
        <v>54.282503767950267</v>
      </c>
      <c r="AQ219" s="76">
        <f>'Monthly Data'!O221</f>
        <v>52.981797285363356</v>
      </c>
    </row>
    <row r="220" spans="1:43">
      <c r="A220" s="71" t="s">
        <v>492</v>
      </c>
      <c r="B220" s="71">
        <f t="shared" si="3"/>
        <v>542</v>
      </c>
      <c r="C220" s="72">
        <f>'Monthly Data'!F222</f>
        <v>11809.38</v>
      </c>
      <c r="D220" s="72">
        <f>'Monthly Data'!E222</f>
        <v>108.6</v>
      </c>
      <c r="E220" s="72">
        <f>'Monthly Data'!AD222</f>
        <v>120.4</v>
      </c>
      <c r="F220" s="72">
        <f>'Monthly Data'!AE222</f>
        <v>107.4</v>
      </c>
      <c r="G220" s="72">
        <f>'Monthly Data'!AF222</f>
        <v>121.8</v>
      </c>
      <c r="H220" s="72">
        <f>'Monthly Data'!AG222</f>
        <v>97.4</v>
      </c>
      <c r="I220" s="68">
        <f>'Monthly Data'!AH222</f>
        <v>95.069620275766397</v>
      </c>
      <c r="J220" s="68">
        <f>'Monthly Data'!AI222</f>
        <v>95.495814288359085</v>
      </c>
      <c r="K220" s="68">
        <f>'Monthly Data'!AJ222</f>
        <v>93.639010335709699</v>
      </c>
      <c r="L220" s="68">
        <f>'Monthly Data'!AK222</f>
        <v>97.317736575654848</v>
      </c>
      <c r="M220" s="68">
        <f>'Monthly Data'!AL222</f>
        <v>99.781691916212196</v>
      </c>
      <c r="N220" s="68">
        <f>'Monthly Data'!AM222</f>
        <v>69.362033532850305</v>
      </c>
      <c r="O220" s="68">
        <f>'Monthly Data'!AN222</f>
        <v>105.41001589107827</v>
      </c>
      <c r="P220" s="68">
        <f>'Monthly Data'!AO222</f>
        <v>101.07579572692937</v>
      </c>
      <c r="Q220" s="69">
        <f>'Monthly Data'!D222</f>
        <v>53173</v>
      </c>
      <c r="R220" s="69">
        <f>'Monthly Data'!U222</f>
        <v>75.2</v>
      </c>
      <c r="S220" s="69">
        <f>'Monthly Data'!T222</f>
        <v>96.4</v>
      </c>
      <c r="T220" s="69">
        <f>'Monthly Data'!S222</f>
        <v>103.80864811133206</v>
      </c>
      <c r="U220" s="69">
        <f>'Monthly Data'!V222</f>
        <v>25239</v>
      </c>
      <c r="V220" s="69">
        <f>'Monthly Data'!W222</f>
        <v>22012</v>
      </c>
      <c r="W220" s="69">
        <f>'Monthly Data'!R222</f>
        <v>99.214056784440771</v>
      </c>
      <c r="X220" s="69">
        <f>'Monthly Data'!X222</f>
        <v>123.92313576896751</v>
      </c>
      <c r="Y220" s="69">
        <f>'Monthly Data'!Y222</f>
        <v>122.15134598747157</v>
      </c>
      <c r="Z220" s="69">
        <f>'Monthly Data'!Z222</f>
        <v>15094</v>
      </c>
      <c r="AA220" s="69">
        <f>'Monthly Data'!AA222</f>
        <v>975498.33883999998</v>
      </c>
      <c r="AB220" s="69">
        <f>'Monthly Data'!AB222</f>
        <v>129.37508754830759</v>
      </c>
      <c r="AC220" s="69">
        <f>'Monthly Data'!AC222</f>
        <v>99302</v>
      </c>
      <c r="AD220" s="69">
        <f>'Monthly Data'!P222</f>
        <v>88.65090168230175</v>
      </c>
      <c r="AE220" s="69">
        <f>'Monthly Data'!Q222</f>
        <v>97.6</v>
      </c>
      <c r="AF220" s="75">
        <f>'Monthly Data'!G222</f>
        <v>2E-3</v>
      </c>
      <c r="AG220" s="75">
        <f>'Monthly Data'!I222</f>
        <v>-1.543525263305116</v>
      </c>
      <c r="AH220" s="75">
        <f>'Monthly Data'!L222</f>
        <v>1101721</v>
      </c>
      <c r="AI220" s="75">
        <f>'Monthly Data'!J222</f>
        <v>9.3446818181818159E-2</v>
      </c>
      <c r="AJ220" s="75">
        <f>'Monthly Data'!K222</f>
        <v>5.3007142857142857E-2</v>
      </c>
      <c r="AK220" s="75">
        <f>'Monthly Data'!AP222</f>
        <v>75.671345307018555</v>
      </c>
      <c r="AL220" s="75">
        <f>'Monthly Data'!AQ222</f>
        <v>116.78476547306472</v>
      </c>
      <c r="AM220" s="77">
        <v>13.126363636363637</v>
      </c>
      <c r="AN220" s="77">
        <f>'Monthly Data'!M222</f>
        <v>14.140454545454544</v>
      </c>
      <c r="AO220" s="76">
        <f>'Monthly Data'!C222</f>
        <v>49.82421473947376</v>
      </c>
      <c r="AP220" s="76">
        <f>'Monthly Data'!N222</f>
        <v>60.074342171702682</v>
      </c>
      <c r="AQ220" s="76">
        <f>'Monthly Data'!O222</f>
        <v>61.083364676949252</v>
      </c>
    </row>
    <row r="221" spans="1:43">
      <c r="A221" s="71" t="s">
        <v>493</v>
      </c>
      <c r="B221" s="71">
        <f t="shared" si="3"/>
        <v>543</v>
      </c>
      <c r="C221" s="72">
        <f>'Monthly Data'!F223</f>
        <v>11395.64</v>
      </c>
      <c r="D221" s="72">
        <f>'Monthly Data'!E223</f>
        <v>109.1</v>
      </c>
      <c r="E221" s="72">
        <f>'Monthly Data'!AD223</f>
        <v>121.1</v>
      </c>
      <c r="F221" s="72">
        <f>'Monthly Data'!AE223</f>
        <v>107.1</v>
      </c>
      <c r="G221" s="72">
        <f>'Monthly Data'!AF223</f>
        <v>126</v>
      </c>
      <c r="H221" s="72">
        <f>'Monthly Data'!AG223</f>
        <v>92.4</v>
      </c>
      <c r="I221" s="68">
        <f>'Monthly Data'!AH223</f>
        <v>95.302105973758117</v>
      </c>
      <c r="J221" s="68">
        <f>'Monthly Data'!AI223</f>
        <v>93.708626035531267</v>
      </c>
      <c r="K221" s="68">
        <f>'Monthly Data'!AJ223</f>
        <v>96.164509135270492</v>
      </c>
      <c r="L221" s="68">
        <f>'Monthly Data'!AK223</f>
        <v>97.929093233666009</v>
      </c>
      <c r="M221" s="68">
        <f>'Monthly Data'!AL223</f>
        <v>99.997538142870951</v>
      </c>
      <c r="N221" s="68">
        <f>'Monthly Data'!AM223</f>
        <v>71.541257897750555</v>
      </c>
      <c r="O221" s="68">
        <f>'Monthly Data'!AN223</f>
        <v>106.07146940719214</v>
      </c>
      <c r="P221" s="68">
        <f>'Monthly Data'!AO223</f>
        <v>100.59303653620317</v>
      </c>
      <c r="Q221" s="69">
        <f>'Monthly Data'!D223</f>
        <v>53514</v>
      </c>
      <c r="R221" s="69">
        <f>'Monthly Data'!U223</f>
        <v>74.7</v>
      </c>
      <c r="S221" s="69">
        <f>'Monthly Data'!T223</f>
        <v>96.6</v>
      </c>
      <c r="T221" s="69">
        <f>'Monthly Data'!S223</f>
        <v>103.5077534791253</v>
      </c>
      <c r="U221" s="69">
        <f>'Monthly Data'!V223</f>
        <v>25273</v>
      </c>
      <c r="V221" s="69">
        <f>'Monthly Data'!W223</f>
        <v>22275</v>
      </c>
      <c r="W221" s="69">
        <f>'Monthly Data'!R223</f>
        <v>100.94872656782883</v>
      </c>
      <c r="X221" s="69">
        <f>'Monthly Data'!X223</f>
        <v>124.35222729376318</v>
      </c>
      <c r="Y221" s="69">
        <f>'Monthly Data'!Y223</f>
        <v>122.77090561680582</v>
      </c>
      <c r="Z221" s="69">
        <f>'Monthly Data'!Z223</f>
        <v>15156</v>
      </c>
      <c r="AA221" s="69">
        <f>'Monthly Data'!AA223</f>
        <v>1013413.2914099999</v>
      </c>
      <c r="AB221" s="69">
        <f>'Monthly Data'!AB223</f>
        <v>128.59043550364947</v>
      </c>
      <c r="AC221" s="69">
        <f>'Monthly Data'!AC223</f>
        <v>96157</v>
      </c>
      <c r="AD221" s="69">
        <f>'Monthly Data'!P223</f>
        <v>87.551845342227537</v>
      </c>
      <c r="AE221" s="69">
        <f>'Monthly Data'!Q223</f>
        <v>97.7</v>
      </c>
      <c r="AF221" s="75">
        <f>'Monthly Data'!G223</f>
        <v>1E-3</v>
      </c>
      <c r="AG221" s="75">
        <f>'Monthly Data'!I223</f>
        <v>-1.7229294024546038</v>
      </c>
      <c r="AH221" s="75">
        <f>'Monthly Data'!L223</f>
        <v>1107367</v>
      </c>
      <c r="AI221" s="75">
        <f>'Monthly Data'!J223</f>
        <v>8.0125000000000016E-2</v>
      </c>
      <c r="AJ221" s="75">
        <f>'Monthly Data'!K223</f>
        <v>5.3334761904761906E-2</v>
      </c>
      <c r="AK221" s="75">
        <f>'Monthly Data'!AP223</f>
        <v>87.864878338729568</v>
      </c>
      <c r="AL221" s="75">
        <f>'Monthly Data'!AQ223</f>
        <v>103.62079970947441</v>
      </c>
      <c r="AM221" s="77">
        <v>14.459047619047618</v>
      </c>
      <c r="AN221" s="77">
        <f>'Monthly Data'!M223</f>
        <v>14.35</v>
      </c>
      <c r="AO221" s="76">
        <f>'Monthly Data'!C223</f>
        <v>73.721531060458247</v>
      </c>
      <c r="AP221" s="76">
        <f>'Monthly Data'!N223</f>
        <v>69.935600673325126</v>
      </c>
      <c r="AQ221" s="76">
        <f>'Monthly Data'!O223</f>
        <v>69.764433423092527</v>
      </c>
    </row>
    <row r="222" spans="1:43">
      <c r="A222" s="71" t="s">
        <v>494</v>
      </c>
      <c r="B222" s="71">
        <f t="shared" si="3"/>
        <v>544</v>
      </c>
      <c r="C222" s="72">
        <f>'Monthly Data'!F224</f>
        <v>11082.38</v>
      </c>
      <c r="D222" s="72">
        <f>'Monthly Data'!E224</f>
        <v>108.4</v>
      </c>
      <c r="E222" s="72">
        <f>'Monthly Data'!AD224</f>
        <v>118.9</v>
      </c>
      <c r="F222" s="72">
        <f>'Monthly Data'!AE224</f>
        <v>107.7</v>
      </c>
      <c r="G222" s="72">
        <f>'Monthly Data'!AF224</f>
        <v>123.6</v>
      </c>
      <c r="H222" s="72">
        <f>'Monthly Data'!AG224</f>
        <v>95.6</v>
      </c>
      <c r="I222" s="68">
        <f>'Monthly Data'!AH224</f>
        <v>94.45085411831387</v>
      </c>
      <c r="J222" s="68">
        <f>'Monthly Data'!AI224</f>
        <v>92.32520667518159</v>
      </c>
      <c r="K222" s="68">
        <f>'Monthly Data'!AJ224</f>
        <v>95.969754714551939</v>
      </c>
      <c r="L222" s="68">
        <f>'Monthly Data'!AK224</f>
        <v>97.059545183630775</v>
      </c>
      <c r="M222" s="68">
        <f>'Monthly Data'!AL224</f>
        <v>99.284736611072333</v>
      </c>
      <c r="N222" s="68">
        <f>'Monthly Data'!AM224</f>
        <v>71.042772822694516</v>
      </c>
      <c r="O222" s="68">
        <f>'Monthly Data'!AN224</f>
        <v>104.25356755685662</v>
      </c>
      <c r="P222" s="68">
        <f>'Monthly Data'!AO224</f>
        <v>100.68129692853643</v>
      </c>
      <c r="Q222" s="69">
        <f>'Monthly Data'!D224</f>
        <v>53602</v>
      </c>
      <c r="R222" s="69">
        <f>'Monthly Data'!U224</f>
        <v>75.099999999999994</v>
      </c>
      <c r="S222" s="69">
        <f>'Monthly Data'!T224</f>
        <v>96.5</v>
      </c>
      <c r="T222" s="69">
        <f>'Monthly Data'!S224</f>
        <v>101.90298210735591</v>
      </c>
      <c r="U222" s="69">
        <f>'Monthly Data'!V224</f>
        <v>25271</v>
      </c>
      <c r="V222" s="69">
        <f>'Monthly Data'!W224</f>
        <v>22281</v>
      </c>
      <c r="W222" s="69">
        <f>'Monthly Data'!R224</f>
        <v>102.24466378816805</v>
      </c>
      <c r="X222" s="69">
        <f>'Monthly Data'!X224</f>
        <v>125.26243719205222</v>
      </c>
      <c r="Y222" s="69">
        <f>'Monthly Data'!Y224</f>
        <v>124.99298422176626</v>
      </c>
      <c r="Z222" s="69">
        <f>'Monthly Data'!Z224</f>
        <v>15585</v>
      </c>
      <c r="AA222" s="69">
        <f>'Monthly Data'!AA224</f>
        <v>966926.68021000002</v>
      </c>
      <c r="AB222" s="69">
        <f>'Monthly Data'!AB224</f>
        <v>129.05149861424542</v>
      </c>
      <c r="AC222" s="69">
        <f>'Monthly Data'!AC224</f>
        <v>102379</v>
      </c>
      <c r="AD222" s="69">
        <f>'Monthly Data'!P224</f>
        <v>88.397799671878261</v>
      </c>
      <c r="AE222" s="69">
        <f>'Monthly Data'!Q224</f>
        <v>97.7</v>
      </c>
      <c r="AF222" s="75">
        <f>'Monthly Data'!G224</f>
        <v>1E-3</v>
      </c>
      <c r="AG222" s="75">
        <f>'Monthly Data'!I224</f>
        <v>-2.0344659886107572</v>
      </c>
      <c r="AH222" s="75">
        <f>'Monthly Data'!L224</f>
        <v>1109558</v>
      </c>
      <c r="AI222" s="75">
        <f>'Monthly Data'!J224</f>
        <v>8.0000000000000016E-2</v>
      </c>
      <c r="AJ222" s="75">
        <f>'Monthly Data'!K224</f>
        <v>5.4276499999999998E-2</v>
      </c>
      <c r="AK222" s="75">
        <f>'Monthly Data'!AP224</f>
        <v>89.137350089615936</v>
      </c>
      <c r="AL222" s="75">
        <f>'Monthly Data'!AQ224</f>
        <v>106.82053771982487</v>
      </c>
      <c r="AM222" s="77">
        <v>13.967619047619047</v>
      </c>
      <c r="AN222" s="77">
        <f>'Monthly Data'!M224</f>
        <v>15.660000000000004</v>
      </c>
      <c r="AO222" s="76">
        <f>'Monthly Data'!C224</f>
        <v>71.247129896787655</v>
      </c>
      <c r="AP222" s="76">
        <f>'Monthly Data'!N224</f>
        <v>72.885530331389845</v>
      </c>
      <c r="AQ222" s="76">
        <f>'Monthly Data'!O224</f>
        <v>73.185244769176947</v>
      </c>
    </row>
    <row r="223" spans="1:43">
      <c r="A223" s="71" t="s">
        <v>495</v>
      </c>
      <c r="B223" s="71">
        <f t="shared" si="3"/>
        <v>545</v>
      </c>
      <c r="C223" s="72">
        <f>'Monthly Data'!F225</f>
        <v>11402.75</v>
      </c>
      <c r="D223" s="72">
        <f>'Monthly Data'!E225</f>
        <v>108.7</v>
      </c>
      <c r="E223" s="72">
        <f>'Monthly Data'!AD225</f>
        <v>118.5</v>
      </c>
      <c r="F223" s="72">
        <f>'Monthly Data'!AE225</f>
        <v>107.9</v>
      </c>
      <c r="G223" s="72">
        <f>'Monthly Data'!AF225</f>
        <v>123.4</v>
      </c>
      <c r="H223" s="72">
        <f>'Monthly Data'!AG225</f>
        <v>96.8</v>
      </c>
      <c r="I223" s="68">
        <f>'Monthly Data'!AH225</f>
        <v>96.293512494598261</v>
      </c>
      <c r="J223" s="68">
        <f>'Monthly Data'!AI225</f>
        <v>94.671594303802266</v>
      </c>
      <c r="K223" s="68">
        <f>'Monthly Data'!AJ225</f>
        <v>97.124397279252193</v>
      </c>
      <c r="L223" s="68">
        <f>'Monthly Data'!AK225</f>
        <v>98.372846893236201</v>
      </c>
      <c r="M223" s="68">
        <f>'Monthly Data'!AL225</f>
        <v>100.04103080858786</v>
      </c>
      <c r="N223" s="68">
        <f>'Monthly Data'!AM225</f>
        <v>72.051106912442989</v>
      </c>
      <c r="O223" s="68">
        <f>'Monthly Data'!AN225</f>
        <v>105.99928398923699</v>
      </c>
      <c r="P223" s="68">
        <f>'Monthly Data'!AO225</f>
        <v>100.63903937505178</v>
      </c>
      <c r="Q223" s="69">
        <f>'Monthly Data'!D225</f>
        <v>53480</v>
      </c>
      <c r="R223" s="69">
        <f>'Monthly Data'!U225</f>
        <v>75.3</v>
      </c>
      <c r="S223" s="69">
        <f>'Monthly Data'!T225</f>
        <v>96.5</v>
      </c>
      <c r="T223" s="69">
        <f>'Monthly Data'!S225</f>
        <v>103.60805168986087</v>
      </c>
      <c r="U223" s="69">
        <f>'Monthly Data'!V225</f>
        <v>25238</v>
      </c>
      <c r="V223" s="69">
        <f>'Monthly Data'!W225</f>
        <v>22435</v>
      </c>
      <c r="W223" s="69">
        <f>'Monthly Data'!R225</f>
        <v>100.75467894313567</v>
      </c>
      <c r="X223" s="69">
        <f>'Monthly Data'!X225</f>
        <v>125.48709833360178</v>
      </c>
      <c r="Y223" s="69">
        <f>'Monthly Data'!Y225</f>
        <v>125.18056938480406</v>
      </c>
      <c r="Z223" s="69">
        <f>'Monthly Data'!Z225</f>
        <v>15688</v>
      </c>
      <c r="AA223" s="69">
        <f>'Monthly Data'!AA225</f>
        <v>958196.67553000001</v>
      </c>
      <c r="AB223" s="69">
        <f>'Monthly Data'!AB225</f>
        <v>129.09196230121873</v>
      </c>
      <c r="AC223" s="69">
        <f>'Monthly Data'!AC225</f>
        <v>101593</v>
      </c>
      <c r="AD223" s="69">
        <f>'Monthly Data'!P225</f>
        <v>87.730320465447079</v>
      </c>
      <c r="AE223" s="69">
        <f>'Monthly Data'!Q225</f>
        <v>97.5</v>
      </c>
      <c r="AF223" s="75">
        <f>'Monthly Data'!G225</f>
        <v>1E-3</v>
      </c>
      <c r="AG223" s="75">
        <f>'Monthly Data'!I225</f>
        <v>-2.1671786181157673</v>
      </c>
      <c r="AH223" s="75">
        <f>'Monthly Data'!L225</f>
        <v>1104119</v>
      </c>
      <c r="AI223" s="75">
        <f>'Monthly Data'!J225</f>
        <v>8.090909090909093E-2</v>
      </c>
      <c r="AJ223" s="75">
        <f>'Monthly Data'!K225</f>
        <v>5.3838636363636366E-2</v>
      </c>
      <c r="AK223" s="75">
        <f>'Monthly Data'!AP225</f>
        <v>87.302269214948367</v>
      </c>
      <c r="AL223" s="75">
        <f>'Monthly Data'!AQ225</f>
        <v>108.63898704973938</v>
      </c>
      <c r="AM223" s="77">
        <v>11.868636363636364</v>
      </c>
      <c r="AN223" s="77">
        <f>'Monthly Data'!M225</f>
        <v>12.983181818181821</v>
      </c>
      <c r="AO223" s="76">
        <f>'Monthly Data'!C225</f>
        <v>66.110396566593437</v>
      </c>
      <c r="AP223" s="76">
        <f>'Monthly Data'!N225</f>
        <v>67.530525897492609</v>
      </c>
      <c r="AQ223" s="76">
        <f>'Monthly Data'!O225</f>
        <v>67.799838118835751</v>
      </c>
    </row>
    <row r="224" spans="1:43">
      <c r="A224" s="71" t="s">
        <v>496</v>
      </c>
      <c r="B224" s="71">
        <f t="shared" si="3"/>
        <v>546</v>
      </c>
      <c r="C224" s="72">
        <f>'Monthly Data'!F226</f>
        <v>11716.87</v>
      </c>
      <c r="D224" s="72">
        <f>'Monthly Data'!E226</f>
        <v>107.8</v>
      </c>
      <c r="E224" s="72">
        <f>'Monthly Data'!AD226</f>
        <v>115.1</v>
      </c>
      <c r="F224" s="72">
        <f>'Monthly Data'!AE226</f>
        <v>107.8</v>
      </c>
      <c r="G224" s="72">
        <f>'Monthly Data'!AF226</f>
        <v>123.5</v>
      </c>
      <c r="H224" s="72">
        <f>'Monthly Data'!AG226</f>
        <v>95.3</v>
      </c>
      <c r="I224" s="68">
        <f>'Monthly Data'!AH226</f>
        <v>96.075206307535325</v>
      </c>
      <c r="J224" s="68">
        <f>'Monthly Data'!AI226</f>
        <v>94.775188395669062</v>
      </c>
      <c r="K224" s="68">
        <f>'Monthly Data'!AJ226</f>
        <v>97.246611435054746</v>
      </c>
      <c r="L224" s="68">
        <f>'Monthly Data'!AK226</f>
        <v>98.274392771818214</v>
      </c>
      <c r="M224" s="68">
        <f>'Monthly Data'!AL226</f>
        <v>99.926261504491123</v>
      </c>
      <c r="N224" s="68">
        <f>'Monthly Data'!AM226</f>
        <v>70.975750488365151</v>
      </c>
      <c r="O224" s="68">
        <f>'Monthly Data'!AN226</f>
        <v>105.53550876627236</v>
      </c>
      <c r="P224" s="68">
        <f>'Monthly Data'!AO226</f>
        <v>100.96567196337783</v>
      </c>
      <c r="Q224" s="69">
        <f>'Monthly Data'!D226</f>
        <v>53532</v>
      </c>
      <c r="R224" s="69">
        <f>'Monthly Data'!U226</f>
        <v>75.400000000000006</v>
      </c>
      <c r="S224" s="69">
        <f>'Monthly Data'!T226</f>
        <v>96.4</v>
      </c>
      <c r="T224" s="69">
        <f>'Monthly Data'!S226</f>
        <v>102.40447316103383</v>
      </c>
      <c r="U224" s="69">
        <f>'Monthly Data'!V226</f>
        <v>25278</v>
      </c>
      <c r="V224" s="69">
        <f>'Monthly Data'!W226</f>
        <v>22449</v>
      </c>
      <c r="W224" s="69">
        <f>'Monthly Data'!R226</f>
        <v>102.62105840983411</v>
      </c>
      <c r="X224" s="69">
        <f>'Monthly Data'!X226</f>
        <v>126.08777426720924</v>
      </c>
      <c r="Y224" s="69">
        <f>'Monthly Data'!Y226</f>
        <v>125.71008666702242</v>
      </c>
      <c r="Z224" s="69">
        <f>'Monthly Data'!Z226</f>
        <v>15696</v>
      </c>
      <c r="AA224" s="69">
        <f>'Monthly Data'!AA226</f>
        <v>1019693.40064</v>
      </c>
      <c r="AB224" s="69">
        <f>'Monthly Data'!AB226</f>
        <v>130.29331352669948</v>
      </c>
      <c r="AC224" s="69">
        <f>'Monthly Data'!AC226</f>
        <v>109787</v>
      </c>
      <c r="AD224" s="69">
        <f>'Monthly Data'!P226</f>
        <v>85.641254316734475</v>
      </c>
      <c r="AE224" s="69">
        <f>'Monthly Data'!Q226</f>
        <v>97.5</v>
      </c>
      <c r="AF224" s="75">
        <f>'Monthly Data'!G226</f>
        <v>1E-3</v>
      </c>
      <c r="AG224" s="75">
        <f>'Monthly Data'!I226</f>
        <v>-2.2503282715665991</v>
      </c>
      <c r="AH224" s="75">
        <f>'Monthly Data'!L226</f>
        <v>1103668</v>
      </c>
      <c r="AI224" s="75">
        <f>'Monthly Data'!J226</f>
        <v>9.0000000000000024E-2</v>
      </c>
      <c r="AJ224" s="75">
        <f>'Monthly Data'!K226</f>
        <v>5.6202380952380955E-2</v>
      </c>
      <c r="AK224" s="75">
        <f>'Monthly Data'!AP226</f>
        <v>97.840327144496598</v>
      </c>
      <c r="AL224" s="75">
        <f>'Monthly Data'!AQ226</f>
        <v>109.38890942241105</v>
      </c>
      <c r="AM224" s="77">
        <v>11.048999999999999</v>
      </c>
      <c r="AN224" s="77">
        <f>'Monthly Data'!M226</f>
        <v>11.920500000000001</v>
      </c>
      <c r="AO224" s="76">
        <f>'Monthly Data'!C226</f>
        <v>61.649306964237894</v>
      </c>
      <c r="AP224" s="76">
        <f>'Monthly Data'!N226</f>
        <v>57.988267821624774</v>
      </c>
      <c r="AQ224" s="76">
        <f>'Monthly Data'!O226</f>
        <v>57.801659204494833</v>
      </c>
    </row>
    <row r="225" spans="1:43">
      <c r="A225" s="71" t="s">
        <v>497</v>
      </c>
      <c r="B225" s="71">
        <f t="shared" si="3"/>
        <v>547</v>
      </c>
      <c r="C225" s="72">
        <f>'Monthly Data'!F227</f>
        <v>12204.98</v>
      </c>
      <c r="D225" s="72">
        <f>'Monthly Data'!E227</f>
        <v>107.9</v>
      </c>
      <c r="E225" s="72">
        <f>'Monthly Data'!AD227</f>
        <v>118.5</v>
      </c>
      <c r="F225" s="72">
        <f>'Monthly Data'!AE227</f>
        <v>105.9</v>
      </c>
      <c r="G225" s="72">
        <f>'Monthly Data'!AF227</f>
        <v>122</v>
      </c>
      <c r="H225" s="72">
        <f>'Monthly Data'!AG227</f>
        <v>94.4</v>
      </c>
      <c r="I225" s="68">
        <f>'Monthly Data'!AH227</f>
        <v>96.65011867759678</v>
      </c>
      <c r="J225" s="68">
        <f>'Monthly Data'!AI227</f>
        <v>95.189943339302459</v>
      </c>
      <c r="K225" s="68">
        <f>'Monthly Data'!AJ227</f>
        <v>97.019319259051315</v>
      </c>
      <c r="L225" s="68">
        <f>'Monthly Data'!AK227</f>
        <v>99.035922520854911</v>
      </c>
      <c r="M225" s="68">
        <f>'Monthly Data'!AL227</f>
        <v>99.883952441837963</v>
      </c>
      <c r="N225" s="68">
        <f>'Monthly Data'!AM227</f>
        <v>70.299301401150089</v>
      </c>
      <c r="O225" s="68">
        <f>'Monthly Data'!AN227</f>
        <v>105.46442524306086</v>
      </c>
      <c r="P225" s="68">
        <f>'Monthly Data'!AO227</f>
        <v>101.06144014428995</v>
      </c>
      <c r="Q225" s="69">
        <f>'Monthly Data'!D227</f>
        <v>53460</v>
      </c>
      <c r="R225" s="69">
        <f>'Monthly Data'!U227</f>
        <v>75.400000000000006</v>
      </c>
      <c r="S225" s="69">
        <f>'Monthly Data'!T227</f>
        <v>96.5</v>
      </c>
      <c r="T225" s="69">
        <f>'Monthly Data'!S227</f>
        <v>104.00924453280322</v>
      </c>
      <c r="U225" s="69">
        <f>'Monthly Data'!V227</f>
        <v>25226</v>
      </c>
      <c r="V225" s="69">
        <f>'Monthly Data'!W227</f>
        <v>22569</v>
      </c>
      <c r="W225" s="69">
        <f>'Monthly Data'!R227</f>
        <v>99.406517503237282</v>
      </c>
      <c r="X225" s="69">
        <f>'Monthly Data'!X227</f>
        <v>126.75395068967852</v>
      </c>
      <c r="Y225" s="69">
        <f>'Monthly Data'!Y227</f>
        <v>125.09563462258025</v>
      </c>
      <c r="Z225" s="69">
        <f>'Monthly Data'!Z227</f>
        <v>15607</v>
      </c>
      <c r="AA225" s="69">
        <f>'Monthly Data'!AA227</f>
        <v>1056045.64812</v>
      </c>
      <c r="AB225" s="69">
        <f>'Monthly Data'!AB227</f>
        <v>131.77803852225114</v>
      </c>
      <c r="AC225" s="69">
        <f>'Monthly Data'!AC227</f>
        <v>104864</v>
      </c>
      <c r="AD225" s="69">
        <f>'Monthly Data'!P227</f>
        <v>85.728693373563331</v>
      </c>
      <c r="AE225" s="69">
        <f>'Monthly Data'!Q227</f>
        <v>97.5</v>
      </c>
      <c r="AF225" s="75">
        <f>'Monthly Data'!G227</f>
        <v>1E-3</v>
      </c>
      <c r="AG225" s="75">
        <f>'Monthly Data'!I227</f>
        <v>-1.9342493346782195</v>
      </c>
      <c r="AH225" s="75">
        <f>'Monthly Data'!L227</f>
        <v>1105128</v>
      </c>
      <c r="AI225" s="75">
        <f>'Monthly Data'!J227</f>
        <v>9.0000000000000038E-2</v>
      </c>
      <c r="AJ225" s="75">
        <f>'Monthly Data'!K227</f>
        <v>5.5884999999999997E-2</v>
      </c>
      <c r="AK225" s="75">
        <f>'Monthly Data'!AP227</f>
        <v>99.749268008240605</v>
      </c>
      <c r="AL225" s="75">
        <f>'Monthly Data'!AQ227</f>
        <v>110.09038358330072</v>
      </c>
      <c r="AM225" s="77">
        <v>12.951304347826087</v>
      </c>
      <c r="AN225" s="77">
        <f>'Monthly Data'!M227</f>
        <v>15.284347826086957</v>
      </c>
      <c r="AO225" s="76">
        <f>'Monthly Data'!C227</f>
        <v>90.989001752490154</v>
      </c>
      <c r="AP225" s="76">
        <f>'Monthly Data'!N227</f>
        <v>63.638317110593249</v>
      </c>
      <c r="AQ225" s="76">
        <f>'Monthly Data'!O227</f>
        <v>61.435770943342021</v>
      </c>
    </row>
    <row r="226" spans="1:43">
      <c r="A226" s="71" t="s">
        <v>498</v>
      </c>
      <c r="B226" s="71">
        <f t="shared" si="3"/>
        <v>548</v>
      </c>
      <c r="C226" s="72">
        <f>'Monthly Data'!F228</f>
        <v>12979.38</v>
      </c>
      <c r="D226" s="72">
        <f>'Monthly Data'!E228</f>
        <v>108.9</v>
      </c>
      <c r="E226" s="72">
        <f>'Monthly Data'!AD228</f>
        <v>117.2</v>
      </c>
      <c r="F226" s="72">
        <f>'Monthly Data'!AE228</f>
        <v>107.5</v>
      </c>
      <c r="G226" s="72">
        <f>'Monthly Data'!AF228</f>
        <v>126.9</v>
      </c>
      <c r="H226" s="72">
        <f>'Monthly Data'!AG228</f>
        <v>93.8</v>
      </c>
      <c r="I226" s="68">
        <f>'Monthly Data'!AH228</f>
        <v>96.271003460369144</v>
      </c>
      <c r="J226" s="68">
        <f>'Monthly Data'!AI228</f>
        <v>94.695704058653419</v>
      </c>
      <c r="K226" s="68">
        <f>'Monthly Data'!AJ228</f>
        <v>96.373658122429077</v>
      </c>
      <c r="L226" s="68">
        <f>'Monthly Data'!AK228</f>
        <v>98.940488830308311</v>
      </c>
      <c r="M226" s="68">
        <f>'Monthly Data'!AL228</f>
        <v>99.682932487839523</v>
      </c>
      <c r="N226" s="68">
        <f>'Monthly Data'!AM228</f>
        <v>71.152654929146237</v>
      </c>
      <c r="O226" s="68">
        <f>'Monthly Data'!AN228</f>
        <v>104.48969780747494</v>
      </c>
      <c r="P226" s="68">
        <f>'Monthly Data'!AO228</f>
        <v>101.25555878917767</v>
      </c>
      <c r="Q226" s="69">
        <f>'Monthly Data'!D228</f>
        <v>54154</v>
      </c>
      <c r="R226" s="69">
        <f>'Monthly Data'!U228</f>
        <v>75.5</v>
      </c>
      <c r="S226" s="69">
        <f>'Monthly Data'!T228</f>
        <v>96.4</v>
      </c>
      <c r="T226" s="69">
        <f>'Monthly Data'!S228</f>
        <v>103.70834990059646</v>
      </c>
      <c r="U226" s="69">
        <f>'Monthly Data'!V228</f>
        <v>25286</v>
      </c>
      <c r="V226" s="69">
        <f>'Monthly Data'!W228</f>
        <v>22834</v>
      </c>
      <c r="W226" s="69">
        <f>'Monthly Data'!R228</f>
        <v>100.75346790909032</v>
      </c>
      <c r="X226" s="69">
        <f>'Monthly Data'!X228</f>
        <v>127.08248120569471</v>
      </c>
      <c r="Y226" s="69">
        <f>'Monthly Data'!Y228</f>
        <v>125.4012655658279</v>
      </c>
      <c r="Z226" s="69">
        <f>'Monthly Data'!Z228</f>
        <v>14815</v>
      </c>
      <c r="AA226" s="69">
        <f>'Monthly Data'!AA228</f>
        <v>1001370.07875</v>
      </c>
      <c r="AB226" s="69">
        <f>'Monthly Data'!AB228</f>
        <v>132.40477843064809</v>
      </c>
      <c r="AC226" s="69">
        <f>'Monthly Data'!AC228</f>
        <v>103554</v>
      </c>
      <c r="AD226" s="69">
        <f>'Monthly Data'!P228</f>
        <v>85.564195847301235</v>
      </c>
      <c r="AE226" s="69">
        <f>'Monthly Data'!Q228</f>
        <v>97.5</v>
      </c>
      <c r="AF226" s="75">
        <f>'Monthly Data'!G228</f>
        <v>1E-3</v>
      </c>
      <c r="AG226" s="75">
        <f>'Monthly Data'!I228</f>
        <v>-1.6931301177518725</v>
      </c>
      <c r="AH226" s="75">
        <f>'Monthly Data'!L228</f>
        <v>1115321</v>
      </c>
      <c r="AI226" s="75">
        <f>'Monthly Data'!J228</f>
        <v>9.0125000000000011E-2</v>
      </c>
      <c r="AJ226" s="75">
        <f>'Monthly Data'!K228</f>
        <v>5.8269090909090909E-2</v>
      </c>
      <c r="AK226" s="75">
        <f>'Monthly Data'!AP228</f>
        <v>106.07107180969355</v>
      </c>
      <c r="AL226" s="75">
        <f>'Monthly Data'!AQ228</f>
        <v>110.54136056541516</v>
      </c>
      <c r="AM226" s="77">
        <v>12.628095238095238</v>
      </c>
      <c r="AN226" s="77">
        <f>'Monthly Data'!M228</f>
        <v>14.843</v>
      </c>
      <c r="AO226" s="76">
        <f>'Monthly Data'!C228</f>
        <v>70.967553219212718</v>
      </c>
      <c r="AP226" s="76">
        <f>'Monthly Data'!N228</f>
        <v>86.691385444985414</v>
      </c>
      <c r="AQ226" s="76">
        <f>'Monthly Data'!O228</f>
        <v>88.227288250317287</v>
      </c>
    </row>
    <row r="227" spans="1:43">
      <c r="A227" s="71" t="s">
        <v>499</v>
      </c>
      <c r="B227" s="71">
        <f t="shared" si="3"/>
        <v>549</v>
      </c>
      <c r="C227" s="72">
        <f>'Monthly Data'!F229</f>
        <v>13392.79</v>
      </c>
      <c r="D227" s="72">
        <f>'Monthly Data'!E229</f>
        <v>108.4</v>
      </c>
      <c r="E227" s="72">
        <f>'Monthly Data'!AD229</f>
        <v>117.1</v>
      </c>
      <c r="F227" s="72">
        <f>'Monthly Data'!AE229</f>
        <v>104.9</v>
      </c>
      <c r="G227" s="72">
        <f>'Monthly Data'!AF229</f>
        <v>120.6</v>
      </c>
      <c r="H227" s="72">
        <f>'Monthly Data'!AG229</f>
        <v>94.1</v>
      </c>
      <c r="I227" s="68">
        <f>'Monthly Data'!AH229</f>
        <v>96.965539426193544</v>
      </c>
      <c r="J227" s="68">
        <f>'Monthly Data'!AI229</f>
        <v>95.54237472296623</v>
      </c>
      <c r="K227" s="68">
        <f>'Monthly Data'!AJ229</f>
        <v>97.780595296168698</v>
      </c>
      <c r="L227" s="68">
        <f>'Monthly Data'!AK229</f>
        <v>98.763468025770649</v>
      </c>
      <c r="M227" s="68">
        <f>'Monthly Data'!AL229</f>
        <v>99.92975284670176</v>
      </c>
      <c r="N227" s="68">
        <f>'Monthly Data'!AM229</f>
        <v>71.188194657804061</v>
      </c>
      <c r="O227" s="68">
        <f>'Monthly Data'!AN229</f>
        <v>104.00979571939675</v>
      </c>
      <c r="P227" s="68">
        <f>'Monthly Data'!AO229</f>
        <v>102.09370212922354</v>
      </c>
      <c r="Q227" s="69">
        <f>'Monthly Data'!D229</f>
        <v>54084</v>
      </c>
      <c r="R227" s="69">
        <f>'Monthly Data'!U229</f>
        <v>75.7</v>
      </c>
      <c r="S227" s="69">
        <f>'Monthly Data'!T229</f>
        <v>96.4</v>
      </c>
      <c r="T227" s="69">
        <f>'Monthly Data'!S229</f>
        <v>102.60506958250501</v>
      </c>
      <c r="U227" s="69">
        <f>'Monthly Data'!V229</f>
        <v>25397</v>
      </c>
      <c r="V227" s="69">
        <f>'Monthly Data'!W229</f>
        <v>22764</v>
      </c>
      <c r="W227" s="69">
        <f>'Monthly Data'!R229</f>
        <v>101.83683853176871</v>
      </c>
      <c r="X227" s="69">
        <f>'Monthly Data'!X229</f>
        <v>128.09550301369697</v>
      </c>
      <c r="Y227" s="69">
        <f>'Monthly Data'!Y229</f>
        <v>126.2418103830373</v>
      </c>
      <c r="Z227" s="69">
        <f>'Monthly Data'!Z229</f>
        <v>16125</v>
      </c>
      <c r="AA227" s="69">
        <f>'Monthly Data'!AA229</f>
        <v>1041123.9318200001</v>
      </c>
      <c r="AB227" s="69">
        <f>'Monthly Data'!AB229</f>
        <v>133.47298765706932</v>
      </c>
      <c r="AC227" s="69">
        <f>'Monthly Data'!AC229</f>
        <v>107790</v>
      </c>
      <c r="AD227" s="69">
        <f>'Monthly Data'!P229</f>
        <v>83.273378976987303</v>
      </c>
      <c r="AE227" s="69">
        <f>'Monthly Data'!Q229</f>
        <v>97.6</v>
      </c>
      <c r="AF227" s="75">
        <f>'Monthly Data'!G229</f>
        <v>1E-3</v>
      </c>
      <c r="AG227" s="75">
        <f>'Monthly Data'!I229</f>
        <v>-1.066692975960168</v>
      </c>
      <c r="AH227" s="75">
        <f>'Monthly Data'!L229</f>
        <v>1121201</v>
      </c>
      <c r="AI227" s="75">
        <f>'Monthly Data'!J229</f>
        <v>9.0000000000000024E-2</v>
      </c>
      <c r="AJ227" s="75">
        <f>'Monthly Data'!K229</f>
        <v>6.3840476190476184E-2</v>
      </c>
      <c r="AK227" s="75">
        <f>'Monthly Data'!AP229</f>
        <v>108.94660590727509</v>
      </c>
      <c r="AL227" s="75">
        <f>'Monthly Data'!AQ229</f>
        <v>107.4105262982329</v>
      </c>
      <c r="AM227" s="77">
        <v>14.937619047619048</v>
      </c>
      <c r="AN227" s="77">
        <f>'Monthly Data'!M229</f>
        <v>17.143000000000001</v>
      </c>
      <c r="AO227" s="76">
        <f>'Monthly Data'!C229</f>
        <v>65.051270514353945</v>
      </c>
      <c r="AP227" s="76">
        <f>'Monthly Data'!N229</f>
        <v>62.91347660821004</v>
      </c>
      <c r="AQ227" s="76">
        <f>'Monthly Data'!O229</f>
        <v>62.868061343973189</v>
      </c>
    </row>
    <row r="228" spans="1:43">
      <c r="A228" s="71" t="s">
        <v>500</v>
      </c>
      <c r="B228" s="71">
        <f t="shared" si="3"/>
        <v>550</v>
      </c>
      <c r="C228" s="72">
        <f>'Monthly Data'!F230</f>
        <v>14368.05</v>
      </c>
      <c r="D228" s="72">
        <f>'Monthly Data'!E230</f>
        <v>110.1</v>
      </c>
      <c r="E228" s="72">
        <f>'Monthly Data'!AD230</f>
        <v>120.1</v>
      </c>
      <c r="F228" s="72">
        <f>'Monthly Data'!AE230</f>
        <v>108.9</v>
      </c>
      <c r="G228" s="72">
        <f>'Monthly Data'!AF230</f>
        <v>126.7</v>
      </c>
      <c r="H228" s="72">
        <f>'Monthly Data'!AG230</f>
        <v>95.3</v>
      </c>
      <c r="I228" s="68">
        <f>'Monthly Data'!AH230</f>
        <v>96.037776362568209</v>
      </c>
      <c r="J228" s="68">
        <f>'Monthly Data'!AI230</f>
        <v>95.534454449092792</v>
      </c>
      <c r="K228" s="68">
        <f>'Monthly Data'!AJ230</f>
        <v>95.916305918026239</v>
      </c>
      <c r="L228" s="68">
        <f>'Monthly Data'!AK230</f>
        <v>98.513061410600244</v>
      </c>
      <c r="M228" s="68">
        <f>'Monthly Data'!AL230</f>
        <v>100.22163172299652</v>
      </c>
      <c r="N228" s="68">
        <f>'Monthly Data'!AM230</f>
        <v>70.339084214022009</v>
      </c>
      <c r="O228" s="68">
        <f>'Monthly Data'!AN230</f>
        <v>105.01805414789465</v>
      </c>
      <c r="P228" s="68">
        <f>'Monthly Data'!AO230</f>
        <v>102.04990635969359</v>
      </c>
      <c r="Q228" s="69">
        <f>'Monthly Data'!D230</f>
        <v>53621</v>
      </c>
      <c r="R228" s="69">
        <f>'Monthly Data'!U230</f>
        <v>75.599999999999994</v>
      </c>
      <c r="S228" s="69">
        <f>'Monthly Data'!T230</f>
        <v>96.3</v>
      </c>
      <c r="T228" s="69">
        <f>'Monthly Data'!S230</f>
        <v>103.30715705765412</v>
      </c>
      <c r="U228" s="69">
        <f>'Monthly Data'!V230</f>
        <v>25138</v>
      </c>
      <c r="V228" s="69">
        <f>'Monthly Data'!W230</f>
        <v>22661</v>
      </c>
      <c r="W228" s="69">
        <f>'Monthly Data'!R230</f>
        <v>101.72436954994235</v>
      </c>
      <c r="X228" s="69">
        <f>'Monthly Data'!X230</f>
        <v>130.12302685652398</v>
      </c>
      <c r="Y228" s="69">
        <f>'Monthly Data'!Y230</f>
        <v>129.93431358538086</v>
      </c>
      <c r="Z228" s="69">
        <f>'Monthly Data'!Z230</f>
        <v>15404</v>
      </c>
      <c r="AA228" s="69">
        <f>'Monthly Data'!AA230</f>
        <v>1083909.1485299999</v>
      </c>
      <c r="AB228" s="69">
        <f>'Monthly Data'!AB230</f>
        <v>134.53004774246611</v>
      </c>
      <c r="AC228" s="69">
        <f>'Monthly Data'!AC230</f>
        <v>107336</v>
      </c>
      <c r="AD228" s="69">
        <f>'Monthly Data'!P230</f>
        <v>81.123276631215873</v>
      </c>
      <c r="AE228" s="69">
        <f>'Monthly Data'!Q230</f>
        <v>97.5</v>
      </c>
      <c r="AF228" s="75">
        <f>'Monthly Data'!G230</f>
        <v>1E-3</v>
      </c>
      <c r="AG228" s="75">
        <f>'Monthly Data'!I230</f>
        <v>-0.71883986446626824</v>
      </c>
      <c r="AH228" s="75">
        <f>'Monthly Data'!L230</f>
        <v>1120917</v>
      </c>
      <c r="AI228" s="75">
        <f>'Monthly Data'!J230</f>
        <v>9.0000000000000024E-2</v>
      </c>
      <c r="AJ228" s="75">
        <f>'Monthly Data'!K230</f>
        <v>6.4661818181818181E-2</v>
      </c>
      <c r="AK228" s="75">
        <f>'Monthly Data'!AP230</f>
        <v>106.32240402183564</v>
      </c>
      <c r="AL228" s="75">
        <f>'Monthly Data'!AQ230</f>
        <v>104.90367379229203</v>
      </c>
      <c r="AM228" s="77">
        <v>12.147619047619047</v>
      </c>
      <c r="AN228" s="77">
        <f>'Monthly Data'!M230</f>
        <v>16.189999999999998</v>
      </c>
      <c r="AO228" s="76">
        <f>'Monthly Data'!C230</f>
        <v>80.389894722501424</v>
      </c>
      <c r="AP228" s="76">
        <f>'Monthly Data'!N230</f>
        <v>67.660677674147664</v>
      </c>
      <c r="AQ228" s="76">
        <f>'Monthly Data'!O230</f>
        <v>66.718813865028906</v>
      </c>
    </row>
    <row r="229" spans="1:43">
      <c r="A229" s="71" t="s">
        <v>501</v>
      </c>
      <c r="B229" s="71">
        <f t="shared" si="3"/>
        <v>551</v>
      </c>
      <c r="C229" s="72">
        <f>'Monthly Data'!F231</f>
        <v>15650.83</v>
      </c>
      <c r="D229" s="72">
        <f>'Monthly Data'!E231</f>
        <v>110.3</v>
      </c>
      <c r="E229" s="72">
        <f>'Monthly Data'!AD231</f>
        <v>120.9</v>
      </c>
      <c r="F229" s="72">
        <f>'Monthly Data'!AE231</f>
        <v>108.9</v>
      </c>
      <c r="G229" s="72">
        <f>'Monthly Data'!AF231</f>
        <v>128.19999999999999</v>
      </c>
      <c r="H229" s="72">
        <f>'Monthly Data'!AG231</f>
        <v>95.2</v>
      </c>
      <c r="I229" s="68">
        <f>'Monthly Data'!AH231</f>
        <v>96.005430464414758</v>
      </c>
      <c r="J229" s="68">
        <f>'Monthly Data'!AI231</f>
        <v>95.807777294616457</v>
      </c>
      <c r="K229" s="68">
        <f>'Monthly Data'!AJ231</f>
        <v>95.562839508271921</v>
      </c>
      <c r="L229" s="68">
        <f>'Monthly Data'!AK231</f>
        <v>98.926233340807471</v>
      </c>
      <c r="M229" s="68">
        <f>'Monthly Data'!AL231</f>
        <v>100.46740508864302</v>
      </c>
      <c r="N229" s="68">
        <f>'Monthly Data'!AM231</f>
        <v>70.576988078312354</v>
      </c>
      <c r="O229" s="68">
        <f>'Monthly Data'!AN231</f>
        <v>105.3790012509281</v>
      </c>
      <c r="P229" s="68">
        <f>'Monthly Data'!AO231</f>
        <v>102.20954212996014</v>
      </c>
      <c r="Q229" s="69">
        <f>'Monthly Data'!D231</f>
        <v>53846</v>
      </c>
      <c r="R229" s="69">
        <f>'Monthly Data'!U231</f>
        <v>75.3</v>
      </c>
      <c r="S229" s="69">
        <f>'Monthly Data'!T231</f>
        <v>96.5</v>
      </c>
      <c r="T229" s="69">
        <f>'Monthly Data'!S231</f>
        <v>103.70834990059649</v>
      </c>
      <c r="U229" s="69">
        <f>'Monthly Data'!V231</f>
        <v>25189</v>
      </c>
      <c r="V229" s="69">
        <f>'Monthly Data'!W231</f>
        <v>22789</v>
      </c>
      <c r="W229" s="69">
        <f>'Monthly Data'!R231</f>
        <v>102.19692733472195</v>
      </c>
      <c r="X229" s="69">
        <f>'Monthly Data'!X231</f>
        <v>131.2111000736339</v>
      </c>
      <c r="Y229" s="69">
        <f>'Monthly Data'!Y231</f>
        <v>128.53557655359973</v>
      </c>
      <c r="Z229" s="69">
        <f>'Monthly Data'!Z231</f>
        <v>14531</v>
      </c>
      <c r="AA229" s="69">
        <f>'Monthly Data'!AA231</f>
        <v>1091525.6636000001</v>
      </c>
      <c r="AB229" s="69">
        <f>'Monthly Data'!AB231</f>
        <v>136.96495067243205</v>
      </c>
      <c r="AC229" s="69">
        <f>'Monthly Data'!AC231</f>
        <v>97930</v>
      </c>
      <c r="AD229" s="69">
        <f>'Monthly Data'!P231</f>
        <v>80.675865501019501</v>
      </c>
      <c r="AE229" s="69">
        <f>'Monthly Data'!Q231</f>
        <v>97.5</v>
      </c>
      <c r="AF229" s="75">
        <f>'Monthly Data'!G231</f>
        <v>1E-3</v>
      </c>
      <c r="AG229" s="75">
        <f>'Monthly Data'!I231</f>
        <v>-0.77723292960082069</v>
      </c>
      <c r="AH229" s="75">
        <f>'Monthly Data'!L231</f>
        <v>1106113</v>
      </c>
      <c r="AI229" s="75">
        <f>'Monthly Data'!J231</f>
        <v>9.1190476190476197E-2</v>
      </c>
      <c r="AJ229" s="75">
        <f>'Monthly Data'!K231</f>
        <v>6.5782499999999994E-2</v>
      </c>
      <c r="AK229" s="75">
        <f>'Monthly Data'!AP231</f>
        <v>101.11052147174566</v>
      </c>
      <c r="AL229" s="75">
        <f>'Monthly Data'!AQ231</f>
        <v>103.9547284770689</v>
      </c>
      <c r="AM229" s="77">
        <v>11.26</v>
      </c>
      <c r="AN229" s="77">
        <f>'Monthly Data'!M231</f>
        <v>18.576666666666668</v>
      </c>
      <c r="AO229" s="76">
        <f>'Monthly Data'!C231</f>
        <v>69.45870200499121</v>
      </c>
      <c r="AP229" s="76">
        <f>'Monthly Data'!N231</f>
        <v>61.769843040548466</v>
      </c>
      <c r="AQ229" s="76">
        <f>'Monthly Data'!O231</f>
        <v>61.246646388113135</v>
      </c>
    </row>
    <row r="230" spans="1:43">
      <c r="A230" s="71" t="s">
        <v>502</v>
      </c>
      <c r="B230" s="71">
        <f t="shared" si="3"/>
        <v>552</v>
      </c>
      <c r="C230" s="72">
        <f>'Monthly Data'!F232</f>
        <v>16085.51</v>
      </c>
      <c r="D230" s="72">
        <f>'Monthly Data'!E232</f>
        <v>110.8</v>
      </c>
      <c r="E230" s="72">
        <f>'Monthly Data'!AD232</f>
        <v>117.6</v>
      </c>
      <c r="F230" s="72">
        <f>'Monthly Data'!AE232</f>
        <v>111.2</v>
      </c>
      <c r="G230" s="72">
        <f>'Monthly Data'!AF232</f>
        <v>131.1</v>
      </c>
      <c r="H230" s="72">
        <f>'Monthly Data'!AG232</f>
        <v>97.3</v>
      </c>
      <c r="I230" s="68">
        <f>'Monthly Data'!AH232</f>
        <v>95.413906198020442</v>
      </c>
      <c r="J230" s="68">
        <f>'Monthly Data'!AI232</f>
        <v>95.678839663583702</v>
      </c>
      <c r="K230" s="68">
        <f>'Monthly Data'!AJ232</f>
        <v>94.692817674324743</v>
      </c>
      <c r="L230" s="68">
        <f>'Monthly Data'!AK232</f>
        <v>99.257258190760083</v>
      </c>
      <c r="M230" s="68">
        <f>'Monthly Data'!AL232</f>
        <v>100.4636087921847</v>
      </c>
      <c r="N230" s="68">
        <f>'Monthly Data'!AM232</f>
        <v>72.426797998783357</v>
      </c>
      <c r="O230" s="68">
        <f>'Monthly Data'!AN232</f>
        <v>105.29977356120885</v>
      </c>
      <c r="P230" s="68">
        <f>'Monthly Data'!AO232</f>
        <v>101.92345889467511</v>
      </c>
      <c r="Q230" s="69">
        <f>'Monthly Data'!D232</f>
        <v>54060</v>
      </c>
      <c r="R230" s="69">
        <f>'Monthly Data'!U232</f>
        <v>75.599999999999994</v>
      </c>
      <c r="S230" s="69">
        <f>'Monthly Data'!T232</f>
        <v>96.4</v>
      </c>
      <c r="T230" s="69">
        <f>'Monthly Data'!S232</f>
        <v>103.30715705765414</v>
      </c>
      <c r="U230" s="69">
        <f>'Monthly Data'!V232</f>
        <v>25618</v>
      </c>
      <c r="V230" s="69">
        <f>'Monthly Data'!W232</f>
        <v>22575</v>
      </c>
      <c r="W230" s="69">
        <f>'Monthly Data'!R232</f>
        <v>101.43455653128154</v>
      </c>
      <c r="X230" s="69">
        <f>'Monthly Data'!X232</f>
        <v>131.13083303588374</v>
      </c>
      <c r="Y230" s="69">
        <f>'Monthly Data'!Y232</f>
        <v>128.30628503591572</v>
      </c>
      <c r="Z230" s="69">
        <f>'Monthly Data'!Z232</f>
        <v>15442</v>
      </c>
      <c r="AA230" s="69">
        <f>'Monthly Data'!AA232</f>
        <v>995099.14263999998</v>
      </c>
      <c r="AB230" s="69">
        <f>'Monthly Data'!AB232</f>
        <v>136.5827883824972</v>
      </c>
      <c r="AC230" s="69">
        <f>'Monthly Data'!AC232</f>
        <v>102657</v>
      </c>
      <c r="AD230" s="69">
        <f>'Monthly Data'!P232</f>
        <v>81.636162560953181</v>
      </c>
      <c r="AE230" s="69">
        <f>'Monthly Data'!Q232</f>
        <v>97.6</v>
      </c>
      <c r="AF230" s="75">
        <f>'Monthly Data'!G232</f>
        <v>1E-3</v>
      </c>
      <c r="AG230" s="75">
        <f>'Monthly Data'!I232</f>
        <v>-0.69806073920768508</v>
      </c>
      <c r="AH230" s="75">
        <f>'Monthly Data'!L232</f>
        <v>1118460</v>
      </c>
      <c r="AI230" s="75">
        <f>'Monthly Data'!J232</f>
        <v>0.10311263157894736</v>
      </c>
      <c r="AJ230" s="75">
        <f>'Monthly Data'!K232</f>
        <v>6.6877619047619047E-2</v>
      </c>
      <c r="AK230" s="75">
        <f>'Monthly Data'!AP232</f>
        <v>102.15496101860639</v>
      </c>
      <c r="AL230" s="75">
        <f>'Monthly Data'!AQ232</f>
        <v>104.51456630513877</v>
      </c>
      <c r="AM230" s="77">
        <v>12.036</v>
      </c>
      <c r="AN230" s="77">
        <f>'Monthly Data'!M232</f>
        <v>22.78</v>
      </c>
      <c r="AO230" s="76">
        <f>'Monthly Data'!C232</f>
        <v>77.799444357879736</v>
      </c>
      <c r="AP230" s="76">
        <f>'Monthly Data'!N232</f>
        <v>69.640048839465379</v>
      </c>
      <c r="AQ230" s="76">
        <f>'Monthly Data'!O232</f>
        <v>69.102169259610037</v>
      </c>
    </row>
    <row r="231" spans="1:43">
      <c r="A231" s="71" t="s">
        <v>503</v>
      </c>
      <c r="B231" s="71">
        <f t="shared" si="3"/>
        <v>553</v>
      </c>
      <c r="C231" s="72">
        <f>'Monthly Data'!F233</f>
        <v>16187.64</v>
      </c>
      <c r="D231" s="72">
        <f>'Monthly Data'!E233</f>
        <v>110.7</v>
      </c>
      <c r="E231" s="72">
        <f>'Monthly Data'!AD233</f>
        <v>118.7</v>
      </c>
      <c r="F231" s="72">
        <f>'Monthly Data'!AE233</f>
        <v>109.9</v>
      </c>
      <c r="G231" s="72">
        <f>'Monthly Data'!AF233</f>
        <v>130.69999999999999</v>
      </c>
      <c r="H231" s="72">
        <f>'Monthly Data'!AG233</f>
        <v>95</v>
      </c>
      <c r="I231" s="68">
        <f>'Monthly Data'!AH233</f>
        <v>96.258672403586942</v>
      </c>
      <c r="J231" s="68">
        <f>'Monthly Data'!AI233</f>
        <v>94.910409769942447</v>
      </c>
      <c r="K231" s="68">
        <f>'Monthly Data'!AJ233</f>
        <v>97.157327267570253</v>
      </c>
      <c r="L231" s="68">
        <f>'Monthly Data'!AK233</f>
        <v>99.02047345765898</v>
      </c>
      <c r="M231" s="68">
        <f>'Monthly Data'!AL233</f>
        <v>100.08268859463563</v>
      </c>
      <c r="N231" s="68">
        <f>'Monthly Data'!AM233</f>
        <v>72.896743220306888</v>
      </c>
      <c r="O231" s="68">
        <f>'Monthly Data'!AN233</f>
        <v>103.79683041294867</v>
      </c>
      <c r="P231" s="68">
        <f>'Monthly Data'!AO233</f>
        <v>102.23983062216482</v>
      </c>
      <c r="Q231" s="69">
        <f>'Monthly Data'!D233</f>
        <v>54225</v>
      </c>
      <c r="R231" s="69">
        <f>'Monthly Data'!U233</f>
        <v>75.599999999999994</v>
      </c>
      <c r="S231" s="69">
        <f>'Monthly Data'!T233</f>
        <v>96.3</v>
      </c>
      <c r="T231" s="69">
        <f>'Monthly Data'!S233</f>
        <v>104.51073558648118</v>
      </c>
      <c r="U231" s="69">
        <f>'Monthly Data'!V233</f>
        <v>25969</v>
      </c>
      <c r="V231" s="69">
        <f>'Monthly Data'!W233</f>
        <v>22514</v>
      </c>
      <c r="W231" s="69">
        <f>'Monthly Data'!R233</f>
        <v>100.74386331662288</v>
      </c>
      <c r="X231" s="69">
        <f>'Monthly Data'!X233</f>
        <v>131.07603771958739</v>
      </c>
      <c r="Y231" s="69">
        <f>'Monthly Data'!Y233</f>
        <v>127.9049971810022</v>
      </c>
      <c r="Z231" s="69">
        <f>'Monthly Data'!Z233</f>
        <v>15678</v>
      </c>
      <c r="AA231" s="69">
        <f>'Monthly Data'!AA233</f>
        <v>1065044.5966099999</v>
      </c>
      <c r="AB231" s="69">
        <f>'Monthly Data'!AB233</f>
        <v>136.78537695161717</v>
      </c>
      <c r="AC231" s="69">
        <f>'Monthly Data'!AC233</f>
        <v>111893</v>
      </c>
      <c r="AD231" s="69">
        <f>'Monthly Data'!P233</f>
        <v>80.004248651006222</v>
      </c>
      <c r="AE231" s="69">
        <f>'Monthly Data'!Q233</f>
        <v>97.6</v>
      </c>
      <c r="AF231" s="75">
        <f>'Monthly Data'!G233</f>
        <v>1E-3</v>
      </c>
      <c r="AG231" s="75">
        <f>'Monthly Data'!I233</f>
        <v>-0.39788784150331646</v>
      </c>
      <c r="AH231" s="75">
        <f>'Monthly Data'!L233</f>
        <v>1119609</v>
      </c>
      <c r="AI231" s="75">
        <f>'Monthly Data'!J233</f>
        <v>0.1062235</v>
      </c>
      <c r="AJ231" s="75">
        <f>'Monthly Data'!K233</f>
        <v>7.4753E-2</v>
      </c>
      <c r="AK231" s="75">
        <f>'Monthly Data'!AP233</f>
        <v>112.44891560028333</v>
      </c>
      <c r="AL231" s="75">
        <f>'Monthly Data'!AQ233</f>
        <v>103.11407163304858</v>
      </c>
      <c r="AM231" s="77">
        <v>12.471052631578948</v>
      </c>
      <c r="AN231" s="77">
        <f>'Monthly Data'!M233</f>
        <v>25.0045</v>
      </c>
      <c r="AO231" s="76">
        <f>'Monthly Data'!C233</f>
        <v>59.401696146712311</v>
      </c>
      <c r="AP231" s="76">
        <f>'Monthly Data'!N233</f>
        <v>55.244396169771832</v>
      </c>
      <c r="AQ231" s="76">
        <f>'Monthly Data'!O233</f>
        <v>55.00848900996904</v>
      </c>
    </row>
    <row r="232" spans="1:43">
      <c r="A232" s="71" t="s">
        <v>504</v>
      </c>
      <c r="B232" s="71">
        <f t="shared" si="3"/>
        <v>554</v>
      </c>
      <c r="C232" s="72">
        <f>'Monthly Data'!F234</f>
        <v>16311.54</v>
      </c>
      <c r="D232" s="72">
        <f>'Monthly Data'!E234</f>
        <v>111.3</v>
      </c>
      <c r="E232" s="72">
        <f>'Monthly Data'!AD234</f>
        <v>119.4</v>
      </c>
      <c r="F232" s="72">
        <f>'Monthly Data'!AE234</f>
        <v>111.5</v>
      </c>
      <c r="G232" s="72">
        <f>'Monthly Data'!AF234</f>
        <v>134.19999999999999</v>
      </c>
      <c r="H232" s="72">
        <f>'Monthly Data'!AG234</f>
        <v>95</v>
      </c>
      <c r="I232" s="68">
        <f>'Monthly Data'!AH234</f>
        <v>96.910645564485392</v>
      </c>
      <c r="J232" s="68">
        <f>'Monthly Data'!AI234</f>
        <v>95.385135961426414</v>
      </c>
      <c r="K232" s="68">
        <f>'Monthly Data'!AJ234</f>
        <v>98.855160545192248</v>
      </c>
      <c r="L232" s="68">
        <f>'Monthly Data'!AK234</f>
        <v>99.16483004459154</v>
      </c>
      <c r="M232" s="68">
        <f>'Monthly Data'!AL234</f>
        <v>100.30926325655942</v>
      </c>
      <c r="N232" s="68">
        <f>'Monthly Data'!AM234</f>
        <v>74.636179730898476</v>
      </c>
      <c r="O232" s="68">
        <f>'Monthly Data'!AN234</f>
        <v>104.28972998935824</v>
      </c>
      <c r="P232" s="68">
        <f>'Monthly Data'!AO234</f>
        <v>101.9866788964946</v>
      </c>
      <c r="Q232" s="69">
        <f>'Monthly Data'!D234</f>
        <v>54228</v>
      </c>
      <c r="R232" s="69">
        <f>'Monthly Data'!U234</f>
        <v>76</v>
      </c>
      <c r="S232" s="69">
        <f>'Monthly Data'!T234</f>
        <v>96.4</v>
      </c>
      <c r="T232" s="69">
        <f>'Monthly Data'!S234</f>
        <v>104.61103379721675</v>
      </c>
      <c r="U232" s="69">
        <f>'Monthly Data'!V234</f>
        <v>25916</v>
      </c>
      <c r="V232" s="69">
        <f>'Monthly Data'!W234</f>
        <v>22571</v>
      </c>
      <c r="W232" s="69">
        <f>'Monthly Data'!R234</f>
        <v>99.8840707746878</v>
      </c>
      <c r="X232" s="69">
        <f>'Monthly Data'!X234</f>
        <v>129.94202584165592</v>
      </c>
      <c r="Y232" s="69">
        <f>'Monthly Data'!Y234</f>
        <v>126.50757939111023</v>
      </c>
      <c r="Z232" s="69">
        <f>'Monthly Data'!Z234</f>
        <v>15693</v>
      </c>
      <c r="AA232" s="69">
        <f>'Monthly Data'!AA234</f>
        <v>1105376.4909999999</v>
      </c>
      <c r="AB232" s="69">
        <f>'Monthly Data'!AB234</f>
        <v>135.40615681334083</v>
      </c>
      <c r="AC232" s="69">
        <f>'Monthly Data'!AC234</f>
        <v>103134</v>
      </c>
      <c r="AD232" s="69">
        <f>'Monthly Data'!P234</f>
        <v>80.390955232002625</v>
      </c>
      <c r="AE232" s="69">
        <f>'Monthly Data'!Q234</f>
        <v>97.7</v>
      </c>
      <c r="AF232" s="75">
        <f>'Monthly Data'!G234</f>
        <v>2E-3</v>
      </c>
      <c r="AG232" s="75">
        <f>'Monthly Data'!I234</f>
        <v>-7.3652188144789771E-2</v>
      </c>
      <c r="AH232" s="75">
        <f>'Monthly Data'!L234</f>
        <v>1090991</v>
      </c>
      <c r="AI232" s="75">
        <f>'Monthly Data'!J234</f>
        <v>0.12305727272727272</v>
      </c>
      <c r="AJ232" s="75">
        <f>'Monthly Data'!K234</f>
        <v>0.10424173913043479</v>
      </c>
      <c r="AK232" s="75">
        <f>'Monthly Data'!AP234</f>
        <v>112.15176032724142</v>
      </c>
      <c r="AL232" s="75">
        <f>'Monthly Data'!AQ234</f>
        <v>103.93538146419347</v>
      </c>
      <c r="AM232" s="77">
        <v>11.693913043478261</v>
      </c>
      <c r="AN232" s="77">
        <f>'Monthly Data'!M234</f>
        <v>20.793181818181822</v>
      </c>
      <c r="AO232" s="76">
        <f>'Monthly Data'!C234</f>
        <v>75.447620050856074</v>
      </c>
      <c r="AP232" s="76">
        <f>'Monthly Data'!N234</f>
        <v>61.364400523418773</v>
      </c>
      <c r="AQ232" s="76">
        <f>'Monthly Data'!O234</f>
        <v>60.322439181585757</v>
      </c>
    </row>
    <row r="233" spans="1:43">
      <c r="A233" s="71" t="s">
        <v>505</v>
      </c>
      <c r="B233" s="71">
        <f t="shared" si="3"/>
        <v>555</v>
      </c>
      <c r="C233" s="72">
        <f>'Monthly Data'!F235</f>
        <v>17232.97</v>
      </c>
      <c r="D233" s="72">
        <f>'Monthly Data'!E235</f>
        <v>113.5</v>
      </c>
      <c r="E233" s="72">
        <f>'Monthly Data'!AD235</f>
        <v>121.8</v>
      </c>
      <c r="F233" s="72">
        <f>'Monthly Data'!AE235</f>
        <v>115.5</v>
      </c>
      <c r="G233" s="72">
        <f>'Monthly Data'!AF235</f>
        <v>136.1</v>
      </c>
      <c r="H233" s="72">
        <f>'Monthly Data'!AG235</f>
        <v>99.5</v>
      </c>
      <c r="I233" s="68">
        <f>'Monthly Data'!AH235</f>
        <v>96.741693844282253</v>
      </c>
      <c r="J233" s="68">
        <f>'Monthly Data'!AI235</f>
        <v>95.350848872519791</v>
      </c>
      <c r="K233" s="68">
        <f>'Monthly Data'!AJ235</f>
        <v>98.097808672258395</v>
      </c>
      <c r="L233" s="68">
        <f>'Monthly Data'!AK235</f>
        <v>99.058970277963098</v>
      </c>
      <c r="M233" s="68">
        <f>'Monthly Data'!AL235</f>
        <v>99.999977909733815</v>
      </c>
      <c r="N233" s="68">
        <f>'Monthly Data'!AM235</f>
        <v>73.230569946743117</v>
      </c>
      <c r="O233" s="68">
        <f>'Monthly Data'!AN235</f>
        <v>103.76017987545379</v>
      </c>
      <c r="P233" s="68">
        <f>'Monthly Data'!AO235</f>
        <v>102.04577089941884</v>
      </c>
      <c r="Q233" s="69">
        <f>'Monthly Data'!D235</f>
        <v>54066</v>
      </c>
      <c r="R233" s="69">
        <f>'Monthly Data'!U235</f>
        <v>76</v>
      </c>
      <c r="S233" s="69">
        <f>'Monthly Data'!T235</f>
        <v>96.5</v>
      </c>
      <c r="T233" s="69">
        <f>'Monthly Data'!S235</f>
        <v>103.30715705765412</v>
      </c>
      <c r="U233" s="69">
        <f>'Monthly Data'!V235</f>
        <v>25759</v>
      </c>
      <c r="V233" s="69">
        <f>'Monthly Data'!W235</f>
        <v>22681</v>
      </c>
      <c r="W233" s="69">
        <f>'Monthly Data'!R235</f>
        <v>101.62776521038876</v>
      </c>
      <c r="X233" s="69">
        <f>'Monthly Data'!X235</f>
        <v>128.78158025400788</v>
      </c>
      <c r="Y233" s="69">
        <f>'Monthly Data'!Y235</f>
        <v>127.54841935246654</v>
      </c>
      <c r="Z233" s="69">
        <f>'Monthly Data'!Z235</f>
        <v>16355</v>
      </c>
      <c r="AA233" s="69">
        <f>'Monthly Data'!AA235</f>
        <v>1104796.21438</v>
      </c>
      <c r="AB233" s="69">
        <f>'Monthly Data'!AB235</f>
        <v>135.25997294759802</v>
      </c>
      <c r="AC233" s="69">
        <f>'Monthly Data'!AC235</f>
        <v>110762</v>
      </c>
      <c r="AD233" s="69">
        <f>'Monthly Data'!P235</f>
        <v>79.776678253990667</v>
      </c>
      <c r="AE233" s="69">
        <f>'Monthly Data'!Q235</f>
        <v>97.6</v>
      </c>
      <c r="AF233" s="75">
        <f>'Monthly Data'!G235</f>
        <v>2E-3</v>
      </c>
      <c r="AG233" s="75">
        <f>'Monthly Data'!I235</f>
        <v>2.8339329757988661E-2</v>
      </c>
      <c r="AH233" s="75">
        <f>'Monthly Data'!L235</f>
        <v>1028447</v>
      </c>
      <c r="AI233" s="75">
        <f>'Monthly Data'!J235</f>
        <v>0.13241050000000001</v>
      </c>
      <c r="AJ233" s="75">
        <f>'Monthly Data'!K235</f>
        <v>0.11234777777777778</v>
      </c>
      <c r="AK233" s="75">
        <f>'Monthly Data'!AP235</f>
        <v>111.16565947381872</v>
      </c>
      <c r="AL233" s="75">
        <f>'Monthly Data'!AQ235</f>
        <v>104.9555909400836</v>
      </c>
      <c r="AM233" s="77">
        <v>11.847368421052632</v>
      </c>
      <c r="AN233" s="77">
        <f>'Monthly Data'!M235</f>
        <v>18.315999999999999</v>
      </c>
      <c r="AO233" s="76">
        <f>'Monthly Data'!C235</f>
        <v>72.91591746708346</v>
      </c>
      <c r="AP233" s="76">
        <f>'Monthly Data'!N235</f>
        <v>78.872115279118717</v>
      </c>
      <c r="AQ233" s="76">
        <f>'Monthly Data'!O235</f>
        <v>79.515142691568116</v>
      </c>
    </row>
    <row r="234" spans="1:43">
      <c r="A234" s="71" t="s">
        <v>506</v>
      </c>
      <c r="B234" s="71">
        <f t="shared" si="3"/>
        <v>556</v>
      </c>
      <c r="C234" s="72">
        <f>'Monthly Data'!F236</f>
        <v>16322.24</v>
      </c>
      <c r="D234" s="72">
        <f>'Monthly Data'!E236</f>
        <v>111.9</v>
      </c>
      <c r="E234" s="72">
        <f>'Monthly Data'!AD236</f>
        <v>120.6</v>
      </c>
      <c r="F234" s="72">
        <f>'Monthly Data'!AE236</f>
        <v>111.3</v>
      </c>
      <c r="G234" s="72">
        <f>'Monthly Data'!AF236</f>
        <v>131.9</v>
      </c>
      <c r="H234" s="72">
        <f>'Monthly Data'!AG236</f>
        <v>96</v>
      </c>
      <c r="I234" s="68">
        <f>'Monthly Data'!AH236</f>
        <v>96.955248364214071</v>
      </c>
      <c r="J234" s="68">
        <f>'Monthly Data'!AI236</f>
        <v>94.916679035949983</v>
      </c>
      <c r="K234" s="68">
        <f>'Monthly Data'!AJ236</f>
        <v>98.907757437292773</v>
      </c>
      <c r="L234" s="68">
        <f>'Monthly Data'!AK236</f>
        <v>99.064819109812888</v>
      </c>
      <c r="M234" s="68">
        <f>'Monthly Data'!AL236</f>
        <v>100.16893719129483</v>
      </c>
      <c r="N234" s="68">
        <f>'Monthly Data'!AM236</f>
        <v>73.247895228426543</v>
      </c>
      <c r="O234" s="68">
        <f>'Monthly Data'!AN236</f>
        <v>104.27176380327833</v>
      </c>
      <c r="P234" s="68">
        <f>'Monthly Data'!AO236</f>
        <v>101.9819787586804</v>
      </c>
      <c r="Q234" s="69">
        <f>'Monthly Data'!D236</f>
        <v>54291</v>
      </c>
      <c r="R234" s="69">
        <f>'Monthly Data'!U236</f>
        <v>76.099999999999994</v>
      </c>
      <c r="S234" s="69">
        <f>'Monthly Data'!T236</f>
        <v>96.7</v>
      </c>
      <c r="T234" s="69">
        <f>'Monthly Data'!S236</f>
        <v>103.90894632206764</v>
      </c>
      <c r="U234" s="69">
        <f>'Monthly Data'!V236</f>
        <v>25744</v>
      </c>
      <c r="V234" s="69">
        <f>'Monthly Data'!W236</f>
        <v>22783</v>
      </c>
      <c r="W234" s="69">
        <f>'Monthly Data'!R236</f>
        <v>101.32732198447979</v>
      </c>
      <c r="X234" s="69">
        <f>'Monthly Data'!X236</f>
        <v>130.9584986807493</v>
      </c>
      <c r="Y234" s="69">
        <f>'Monthly Data'!Y236</f>
        <v>127.75120211687965</v>
      </c>
      <c r="Z234" s="69">
        <f>'Monthly Data'!Z236</f>
        <v>16384</v>
      </c>
      <c r="AA234" s="69">
        <f>'Monthly Data'!AA236</f>
        <v>1109383.23526</v>
      </c>
      <c r="AB234" s="69">
        <f>'Monthly Data'!AB236</f>
        <v>135.31832712995242</v>
      </c>
      <c r="AC234" s="69">
        <f>'Monthly Data'!AC236</f>
        <v>110561</v>
      </c>
      <c r="AD234" s="69">
        <f>'Monthly Data'!P236</f>
        <v>82.562931462667834</v>
      </c>
      <c r="AE234" s="69">
        <f>'Monthly Data'!Q236</f>
        <v>97.7</v>
      </c>
      <c r="AF234" s="75">
        <f>'Monthly Data'!G236</f>
        <v>0.02</v>
      </c>
      <c r="AG234" s="75">
        <f>'Monthly Data'!I236</f>
        <v>0.16649577870123042</v>
      </c>
      <c r="AH234" s="75">
        <f>'Monthly Data'!L236</f>
        <v>939507</v>
      </c>
      <c r="AI234" s="75">
        <f>'Monthly Data'!J236</f>
        <v>0.19136399999999995</v>
      </c>
      <c r="AJ234" s="75">
        <f>'Monthly Data'!K236</f>
        <v>0.18892904761904761</v>
      </c>
      <c r="AK234" s="75">
        <f>'Monthly Data'!AP236</f>
        <v>116.18354212869849</v>
      </c>
      <c r="AL234" s="75">
        <f>'Monthly Data'!AQ236</f>
        <v>102.22827629578801</v>
      </c>
      <c r="AM234" s="77">
        <v>14.454545454545455</v>
      </c>
      <c r="AN234" s="77">
        <f>'Monthly Data'!M236</f>
        <v>20.788000000000004</v>
      </c>
      <c r="AO234" s="76">
        <f>'Monthly Data'!C236</f>
        <v>66.618693123473392</v>
      </c>
      <c r="AP234" s="76">
        <f>'Monthly Data'!N236</f>
        <v>64.093180251864524</v>
      </c>
      <c r="AQ234" s="76">
        <f>'Monthly Data'!O236</f>
        <v>64.008809337320713</v>
      </c>
    </row>
    <row r="235" spans="1:43">
      <c r="A235" s="71" t="s">
        <v>507</v>
      </c>
      <c r="B235" s="71">
        <f t="shared" si="3"/>
        <v>557</v>
      </c>
      <c r="C235" s="72">
        <f>'Monthly Data'!F237</f>
        <v>14990.31</v>
      </c>
      <c r="D235" s="72">
        <f>'Monthly Data'!E237</f>
        <v>113.3</v>
      </c>
      <c r="E235" s="72">
        <f>'Monthly Data'!AD237</f>
        <v>124.7</v>
      </c>
      <c r="F235" s="72">
        <f>'Monthly Data'!AE237</f>
        <v>111.5</v>
      </c>
      <c r="G235" s="72">
        <f>'Monthly Data'!AF237</f>
        <v>133.80000000000001</v>
      </c>
      <c r="H235" s="72">
        <f>'Monthly Data'!AG237</f>
        <v>95.6</v>
      </c>
      <c r="I235" s="68">
        <f>'Monthly Data'!AH237</f>
        <v>96.649700010972765</v>
      </c>
      <c r="J235" s="68">
        <f>'Monthly Data'!AI237</f>
        <v>94.768609750771546</v>
      </c>
      <c r="K235" s="68">
        <f>'Monthly Data'!AJ237</f>
        <v>98.958755387946638</v>
      </c>
      <c r="L235" s="68">
        <f>'Monthly Data'!AK237</f>
        <v>99.150699308509189</v>
      </c>
      <c r="M235" s="68">
        <f>'Monthly Data'!AL237</f>
        <v>101.38914889628356</v>
      </c>
      <c r="N235" s="68">
        <f>'Monthly Data'!AM237</f>
        <v>73.83802687728263</v>
      </c>
      <c r="O235" s="68">
        <f>'Monthly Data'!AN237</f>
        <v>107.9081419256332</v>
      </c>
      <c r="P235" s="68">
        <f>'Monthly Data'!AO237</f>
        <v>101.480359843098</v>
      </c>
      <c r="Q235" s="69">
        <f>'Monthly Data'!D237</f>
        <v>54385</v>
      </c>
      <c r="R235" s="69">
        <f>'Monthly Data'!U237</f>
        <v>75.8</v>
      </c>
      <c r="S235" s="69">
        <f>'Monthly Data'!T237</f>
        <v>96.8</v>
      </c>
      <c r="T235" s="69">
        <f>'Monthly Data'!S237</f>
        <v>104.10954274353881</v>
      </c>
      <c r="U235" s="69">
        <f>'Monthly Data'!V237</f>
        <v>25797</v>
      </c>
      <c r="V235" s="69">
        <f>'Monthly Data'!W237</f>
        <v>22760</v>
      </c>
      <c r="W235" s="69">
        <f>'Monthly Data'!R237</f>
        <v>102.37826366333699</v>
      </c>
      <c r="X235" s="69">
        <f>'Monthly Data'!X237</f>
        <v>130.53371395081254</v>
      </c>
      <c r="Y235" s="69">
        <f>'Monthly Data'!Y237</f>
        <v>126.16458782777944</v>
      </c>
      <c r="Z235" s="69">
        <f>'Monthly Data'!Z237</f>
        <v>15453</v>
      </c>
      <c r="AA235" s="69">
        <f>'Monthly Data'!AA237</f>
        <v>1138325.77519</v>
      </c>
      <c r="AB235" s="69">
        <f>'Monthly Data'!AB237</f>
        <v>136.95316367712198</v>
      </c>
      <c r="AC235" s="69">
        <f>'Monthly Data'!AC237</f>
        <v>106361</v>
      </c>
      <c r="AD235" s="69">
        <f>'Monthly Data'!P237</f>
        <v>81.21694196944803</v>
      </c>
      <c r="AE235" s="69">
        <f>'Monthly Data'!Q237</f>
        <v>97.7</v>
      </c>
      <c r="AF235" s="75">
        <f>'Monthly Data'!G237</f>
        <v>3.5999999999999997E-2</v>
      </c>
      <c r="AG235" s="75">
        <f>'Monthly Data'!I237</f>
        <v>0.26649038610331099</v>
      </c>
      <c r="AH235" s="75">
        <f>'Monthly Data'!L237</f>
        <v>923900</v>
      </c>
      <c r="AI235" s="75">
        <f>'Monthly Data'!J237</f>
        <v>0.31111590909090914</v>
      </c>
      <c r="AJ235" s="75">
        <f>'Monthly Data'!K237</f>
        <v>0.32473045454545457</v>
      </c>
      <c r="AK235" s="75">
        <f>'Monthly Data'!AP237</f>
        <v>119.57376150816125</v>
      </c>
      <c r="AL235" s="75">
        <f>'Monthly Data'!AQ237</f>
        <v>101.03176928775224</v>
      </c>
      <c r="AM235" s="77">
        <v>16.918636363636363</v>
      </c>
      <c r="AN235" s="77">
        <f>'Monthly Data'!M237</f>
        <v>25.793636363636359</v>
      </c>
      <c r="AO235" s="76">
        <f>'Monthly Data'!C237</f>
        <v>68.426766225922222</v>
      </c>
      <c r="AP235" s="76">
        <f>'Monthly Data'!N237</f>
        <v>78.196353320091077</v>
      </c>
      <c r="AQ235" s="76">
        <f>'Monthly Data'!O237</f>
        <v>79.152288910527943</v>
      </c>
    </row>
    <row r="236" spans="1:43">
      <c r="A236" s="71" t="s">
        <v>508</v>
      </c>
      <c r="B236" s="71">
        <f t="shared" si="3"/>
        <v>558</v>
      </c>
      <c r="C236" s="72">
        <f>'Monthly Data'!F238</f>
        <v>15147.55</v>
      </c>
      <c r="D236" s="72">
        <f>'Monthly Data'!E238</f>
        <v>113.7</v>
      </c>
      <c r="E236" s="72">
        <f>'Monthly Data'!AD238</f>
        <v>122.4</v>
      </c>
      <c r="F236" s="72">
        <f>'Monthly Data'!AE238</f>
        <v>110.9</v>
      </c>
      <c r="G236" s="72">
        <f>'Monthly Data'!AF238</f>
        <v>129.6</v>
      </c>
      <c r="H236" s="72">
        <f>'Monthly Data'!AG238</f>
        <v>96</v>
      </c>
      <c r="I236" s="68">
        <f>'Monthly Data'!AH238</f>
        <v>96.724737181528127</v>
      </c>
      <c r="J236" s="68">
        <f>'Monthly Data'!AI238</f>
        <v>95.520824018916841</v>
      </c>
      <c r="K236" s="68">
        <f>'Monthly Data'!AJ238</f>
        <v>98.091307885681019</v>
      </c>
      <c r="L236" s="68">
        <f>'Monthly Data'!AK238</f>
        <v>98.08067949788591</v>
      </c>
      <c r="M236" s="68">
        <f>'Monthly Data'!AL238</f>
        <v>98.666046878869636</v>
      </c>
      <c r="N236" s="68">
        <f>'Monthly Data'!AM238</f>
        <v>72.138030878662846</v>
      </c>
      <c r="O236" s="68">
        <f>'Monthly Data'!AN238</f>
        <v>101.29561293082081</v>
      </c>
      <c r="P236" s="68">
        <f>'Monthly Data'!AO238</f>
        <v>101.52735819591925</v>
      </c>
      <c r="Q236" s="69">
        <f>'Monthly Data'!D238</f>
        <v>54334</v>
      </c>
      <c r="R236" s="69">
        <f>'Monthly Data'!U238</f>
        <v>76.099999999999994</v>
      </c>
      <c r="S236" s="69">
        <f>'Monthly Data'!T238</f>
        <v>96.9</v>
      </c>
      <c r="T236" s="69">
        <f>'Monthly Data'!S238</f>
        <v>102.60506958250501</v>
      </c>
      <c r="U236" s="69">
        <f>'Monthly Data'!V238</f>
        <v>25811</v>
      </c>
      <c r="V236" s="69">
        <f>'Monthly Data'!W238</f>
        <v>22833</v>
      </c>
      <c r="W236" s="69">
        <f>'Monthly Data'!R238</f>
        <v>103.78214585806805</v>
      </c>
      <c r="X236" s="69">
        <f>'Monthly Data'!X238</f>
        <v>130.99064661867732</v>
      </c>
      <c r="Y236" s="69">
        <f>'Monthly Data'!Y238</f>
        <v>124.91446787778756</v>
      </c>
      <c r="Z236" s="69">
        <f>'Monthly Data'!Z238</f>
        <v>14991</v>
      </c>
      <c r="AA236" s="69">
        <f>'Monthly Data'!AA238</f>
        <v>1066579.2027100001</v>
      </c>
      <c r="AB236" s="69">
        <f>'Monthly Data'!AB238</f>
        <v>138.34650003515731</v>
      </c>
      <c r="AC236" s="69">
        <f>'Monthly Data'!AC238</f>
        <v>101254</v>
      </c>
      <c r="AD236" s="69">
        <f>'Monthly Data'!P238</f>
        <v>80.331516555285702</v>
      </c>
      <c r="AE236" s="69">
        <f>'Monthly Data'!Q238</f>
        <v>97.7</v>
      </c>
      <c r="AF236" s="75">
        <f>'Monthly Data'!G238</f>
        <v>0.155</v>
      </c>
      <c r="AG236" s="75">
        <f>'Monthly Data'!I238</f>
        <v>0.31359291018977575</v>
      </c>
      <c r="AH236" s="75">
        <f>'Monthly Data'!L238</f>
        <v>906863</v>
      </c>
      <c r="AI236" s="75">
        <f>'Monthly Data'!J238</f>
        <v>0.40963650000000013</v>
      </c>
      <c r="AJ236" s="75">
        <f>'Monthly Data'!K238</f>
        <v>0.3964961904761905</v>
      </c>
      <c r="AK236" s="75">
        <f>'Monthly Data'!AP238</f>
        <v>120.14602570453889</v>
      </c>
      <c r="AL236" s="75">
        <f>'Monthly Data'!AQ238</f>
        <v>95.879540451177277</v>
      </c>
      <c r="AM236" s="77">
        <v>15.326000000000001</v>
      </c>
      <c r="AN236" s="77">
        <f>'Monthly Data'!M238</f>
        <v>24.880000000000003</v>
      </c>
      <c r="AO236" s="76">
        <f>'Monthly Data'!C238</f>
        <v>67.436062802007626</v>
      </c>
      <c r="AP236" s="76">
        <f>'Monthly Data'!N238</f>
        <v>65.255922630554352</v>
      </c>
      <c r="AQ236" s="76">
        <f>'Monthly Data'!O238</f>
        <v>65.202254001442171</v>
      </c>
    </row>
    <row r="237" spans="1:43">
      <c r="A237" s="71" t="s">
        <v>509</v>
      </c>
      <c r="B237" s="71">
        <f t="shared" si="3"/>
        <v>559</v>
      </c>
      <c r="C237" s="72">
        <f>'Monthly Data'!F239</f>
        <v>15786.78</v>
      </c>
      <c r="D237" s="72">
        <f>'Monthly Data'!E239</f>
        <v>114.1</v>
      </c>
      <c r="E237" s="72">
        <f>'Monthly Data'!AD239</f>
        <v>121.9</v>
      </c>
      <c r="F237" s="72">
        <f>'Monthly Data'!AE239</f>
        <v>113.1</v>
      </c>
      <c r="G237" s="72">
        <f>'Monthly Data'!AF239</f>
        <v>136.30000000000001</v>
      </c>
      <c r="H237" s="72">
        <f>'Monthly Data'!AG239</f>
        <v>97.3</v>
      </c>
      <c r="I237" s="68">
        <f>'Monthly Data'!AH239</f>
        <v>96.597421500783398</v>
      </c>
      <c r="J237" s="68">
        <f>'Monthly Data'!AI239</f>
        <v>95.216585494105914</v>
      </c>
      <c r="K237" s="68">
        <f>'Monthly Data'!AJ239</f>
        <v>98.023326472841276</v>
      </c>
      <c r="L237" s="68">
        <f>'Monthly Data'!AK239</f>
        <v>98.493941017373885</v>
      </c>
      <c r="M237" s="68">
        <f>'Monthly Data'!AL239</f>
        <v>99.388145338078317</v>
      </c>
      <c r="N237" s="68">
        <f>'Monthly Data'!AM239</f>
        <v>72.538952834643325</v>
      </c>
      <c r="O237" s="68">
        <f>'Monthly Data'!AN239</f>
        <v>103.03242159712424</v>
      </c>
      <c r="P237" s="68">
        <f>'Monthly Data'!AO239</f>
        <v>101.53670903679523</v>
      </c>
      <c r="Q237" s="69">
        <f>'Monthly Data'!D239</f>
        <v>54310</v>
      </c>
      <c r="R237" s="69">
        <f>'Monthly Data'!U239</f>
        <v>76.099999999999994</v>
      </c>
      <c r="S237" s="69">
        <f>'Monthly Data'!T239</f>
        <v>97</v>
      </c>
      <c r="T237" s="69">
        <f>'Monthly Data'!S239</f>
        <v>104.10954274353881</v>
      </c>
      <c r="U237" s="69">
        <f>'Monthly Data'!V239</f>
        <v>25948</v>
      </c>
      <c r="V237" s="69">
        <f>'Monthly Data'!W239</f>
        <v>22768</v>
      </c>
      <c r="W237" s="69">
        <f>'Monthly Data'!R239</f>
        <v>99.502469740209563</v>
      </c>
      <c r="X237" s="69">
        <f>'Monthly Data'!X239</f>
        <v>132.74207165856666</v>
      </c>
      <c r="Y237" s="69">
        <f>'Monthly Data'!Y239</f>
        <v>127.83087981234445</v>
      </c>
      <c r="Z237" s="69">
        <f>'Monthly Data'!Z239</f>
        <v>15991</v>
      </c>
      <c r="AA237" s="69">
        <f>'Monthly Data'!AA239</f>
        <v>1036957.17177</v>
      </c>
      <c r="AB237" s="69">
        <f>'Monthly Data'!AB239</f>
        <v>138.52050628749717</v>
      </c>
      <c r="AC237" s="69">
        <f>'Monthly Data'!AC239</f>
        <v>106170</v>
      </c>
      <c r="AD237" s="69">
        <f>'Monthly Data'!P239</f>
        <v>79.809471006852547</v>
      </c>
      <c r="AE237" s="69">
        <f>'Monthly Data'!Q239</f>
        <v>97.7</v>
      </c>
      <c r="AF237" s="75">
        <f>'Monthly Data'!G239</f>
        <v>0.25</v>
      </c>
      <c r="AG237" s="75">
        <f>'Monthly Data'!I239</f>
        <v>0.28463306640976116</v>
      </c>
      <c r="AH237" s="75">
        <f>'Monthly Data'!L239</f>
        <v>880772</v>
      </c>
      <c r="AI237" s="75">
        <f>'Monthly Data'!J239</f>
        <v>0.44138478260869562</v>
      </c>
      <c r="AJ237" s="75">
        <f>'Monthly Data'!K239</f>
        <v>0.41247681818181819</v>
      </c>
      <c r="AK237" s="75">
        <f>'Monthly Data'!AP239</f>
        <v>128.05956852602196</v>
      </c>
      <c r="AL237" s="75">
        <f>'Monthly Data'!AQ239</f>
        <v>98.150242867254889</v>
      </c>
      <c r="AM237" s="77">
        <v>13.351739130434783</v>
      </c>
      <c r="AN237" s="77">
        <f>'Monthly Data'!M239</f>
        <v>20.984782608695649</v>
      </c>
      <c r="AO237" s="76">
        <f>'Monthly Data'!C239</f>
        <v>48.569433591765971</v>
      </c>
      <c r="AP237" s="76">
        <f>'Monthly Data'!N239</f>
        <v>56.349326074366793</v>
      </c>
      <c r="AQ237" s="76">
        <f>'Monthly Data'!O239</f>
        <v>57.099143264972163</v>
      </c>
    </row>
    <row r="238" spans="1:43">
      <c r="A238" s="71" t="s">
        <v>510</v>
      </c>
      <c r="B238" s="71">
        <f t="shared" si="3"/>
        <v>560</v>
      </c>
      <c r="C238" s="72">
        <f>'Monthly Data'!F240</f>
        <v>15934.09</v>
      </c>
      <c r="D238" s="72">
        <f>'Monthly Data'!E240</f>
        <v>114.1</v>
      </c>
      <c r="E238" s="72">
        <f>'Monthly Data'!AD240</f>
        <v>122.4</v>
      </c>
      <c r="F238" s="72">
        <f>'Monthly Data'!AE240</f>
        <v>112.3</v>
      </c>
      <c r="G238" s="72">
        <f>'Monthly Data'!AF240</f>
        <v>133.1</v>
      </c>
      <c r="H238" s="72">
        <f>'Monthly Data'!AG240</f>
        <v>97.8</v>
      </c>
      <c r="I238" s="68">
        <f>'Monthly Data'!AH240</f>
        <v>96.756707051017855</v>
      </c>
      <c r="J238" s="68">
        <f>'Monthly Data'!AI240</f>
        <v>95.288857049017835</v>
      </c>
      <c r="K238" s="68">
        <f>'Monthly Data'!AJ240</f>
        <v>98.286030130783857</v>
      </c>
      <c r="L238" s="68">
        <f>'Monthly Data'!AK240</f>
        <v>98.500838125778543</v>
      </c>
      <c r="M238" s="68">
        <f>'Monthly Data'!AL240</f>
        <v>99.085721954939274</v>
      </c>
      <c r="N238" s="68">
        <f>'Monthly Data'!AM240</f>
        <v>72.782812087401652</v>
      </c>
      <c r="O238" s="68">
        <f>'Monthly Data'!AN240</f>
        <v>103.06965374678224</v>
      </c>
      <c r="P238" s="68">
        <f>'Monthly Data'!AO240</f>
        <v>100.87590908184323</v>
      </c>
      <c r="Q238" s="69">
        <f>'Monthly Data'!D240</f>
        <v>54525</v>
      </c>
      <c r="R238" s="69">
        <f>'Monthly Data'!U240</f>
        <v>76.2</v>
      </c>
      <c r="S238" s="69">
        <f>'Monthly Data'!T240</f>
        <v>97.2</v>
      </c>
      <c r="T238" s="69">
        <f>'Monthly Data'!S240</f>
        <v>103.90894632206764</v>
      </c>
      <c r="U238" s="69">
        <f>'Monthly Data'!V240</f>
        <v>25976</v>
      </c>
      <c r="V238" s="69">
        <f>'Monthly Data'!W240</f>
        <v>22672</v>
      </c>
      <c r="W238" s="69">
        <f>'Monthly Data'!R240</f>
        <v>101.03918741959505</v>
      </c>
      <c r="X238" s="69">
        <f>'Monthly Data'!X240</f>
        <v>133.4690114739343</v>
      </c>
      <c r="Y238" s="69">
        <f>'Monthly Data'!Y240</f>
        <v>128.86023228181944</v>
      </c>
      <c r="Z238" s="69">
        <f>'Monthly Data'!Z240</f>
        <v>15895</v>
      </c>
      <c r="AA238" s="69">
        <f>'Monthly Data'!AA240</f>
        <v>1099520.7340599999</v>
      </c>
      <c r="AB238" s="69">
        <f>'Monthly Data'!AB240</f>
        <v>139.72444686506401</v>
      </c>
      <c r="AC238" s="69">
        <f>'Monthly Data'!AC240</f>
        <v>108041</v>
      </c>
      <c r="AD238" s="69">
        <f>'Monthly Data'!P240</f>
        <v>79.076366380223561</v>
      </c>
      <c r="AE238" s="69">
        <f>'Monthly Data'!Q240</f>
        <v>97.7</v>
      </c>
      <c r="AF238" s="75">
        <f>'Monthly Data'!G240</f>
        <v>0.26100000000000001</v>
      </c>
      <c r="AG238" s="75">
        <f>'Monthly Data'!I240</f>
        <v>0.15522307148593401</v>
      </c>
      <c r="AH238" s="75">
        <f>'Monthly Data'!L240</f>
        <v>878900</v>
      </c>
      <c r="AI238" s="75">
        <f>'Monthly Data'!J240</f>
        <v>0.43990900000000022</v>
      </c>
      <c r="AJ238" s="75">
        <f>'Monthly Data'!K240</f>
        <v>0.41766714285714285</v>
      </c>
      <c r="AK238" s="75">
        <f>'Monthly Data'!AP240</f>
        <v>127.84763546669674</v>
      </c>
      <c r="AL238" s="75">
        <f>'Monthly Data'!AQ240</f>
        <v>98.430331846533434</v>
      </c>
      <c r="AM238" s="77">
        <v>12.1845</v>
      </c>
      <c r="AN238" s="77">
        <f>'Monthly Data'!M240</f>
        <v>18.658500000000004</v>
      </c>
      <c r="AO238" s="76">
        <f>'Monthly Data'!C240</f>
        <v>60.461590514079674</v>
      </c>
      <c r="AP238" s="76">
        <f>'Monthly Data'!N240</f>
        <v>60.391027403723399</v>
      </c>
      <c r="AQ238" s="76">
        <f>'Monthly Data'!O240</f>
        <v>60.501790943804188</v>
      </c>
    </row>
    <row r="239" spans="1:43">
      <c r="A239" s="71" t="s">
        <v>511</v>
      </c>
      <c r="B239" s="71">
        <f t="shared" si="3"/>
        <v>561</v>
      </c>
      <c r="C239" s="72">
        <f>'Monthly Data'!F241</f>
        <v>16519.439999999999</v>
      </c>
      <c r="D239" s="72">
        <f>'Monthly Data'!E241</f>
        <v>115</v>
      </c>
      <c r="E239" s="72">
        <f>'Monthly Data'!AD241</f>
        <v>123.5</v>
      </c>
      <c r="F239" s="72">
        <f>'Monthly Data'!AE241</f>
        <v>113.6</v>
      </c>
      <c r="G239" s="72">
        <f>'Monthly Data'!AF241</f>
        <v>135.6</v>
      </c>
      <c r="H239" s="72">
        <f>'Monthly Data'!AG241</f>
        <v>98.5</v>
      </c>
      <c r="I239" s="68">
        <f>'Monthly Data'!AH241</f>
        <v>96.779583689483601</v>
      </c>
      <c r="J239" s="68">
        <f>'Monthly Data'!AI241</f>
        <v>95.369642463745734</v>
      </c>
      <c r="K239" s="68">
        <f>'Monthly Data'!AJ241</f>
        <v>98.474923839122908</v>
      </c>
      <c r="L239" s="68">
        <f>'Monthly Data'!AK241</f>
        <v>99.759324302956458</v>
      </c>
      <c r="M239" s="68">
        <f>'Monthly Data'!AL241</f>
        <v>100.46070013850195</v>
      </c>
      <c r="N239" s="68">
        <f>'Monthly Data'!AM241</f>
        <v>72.73515957644193</v>
      </c>
      <c r="O239" s="68">
        <f>'Monthly Data'!AN241</f>
        <v>103.84409591521788</v>
      </c>
      <c r="P239" s="68">
        <f>'Monthly Data'!AO241</f>
        <v>102.96821847220063</v>
      </c>
      <c r="Q239" s="69">
        <f>'Monthly Data'!D241</f>
        <v>54468</v>
      </c>
      <c r="R239" s="69">
        <f>'Monthly Data'!U241</f>
        <v>76.3</v>
      </c>
      <c r="S239" s="69">
        <f>'Monthly Data'!T241</f>
        <v>97.3</v>
      </c>
      <c r="T239" s="69">
        <f>'Monthly Data'!S241</f>
        <v>104.10954274353881</v>
      </c>
      <c r="U239" s="69">
        <f>'Monthly Data'!V241</f>
        <v>25712</v>
      </c>
      <c r="V239" s="69">
        <f>'Monthly Data'!W241</f>
        <v>22723</v>
      </c>
      <c r="W239" s="69">
        <f>'Monthly Data'!R241</f>
        <v>100.74864710689812</v>
      </c>
      <c r="X239" s="69">
        <f>'Monthly Data'!X241</f>
        <v>133.92276420440308</v>
      </c>
      <c r="Y239" s="69">
        <f>'Monthly Data'!Y241</f>
        <v>129.99782248237796</v>
      </c>
      <c r="Z239" s="69">
        <f>'Monthly Data'!Z241</f>
        <v>15433</v>
      </c>
      <c r="AA239" s="69">
        <f>'Monthly Data'!AA241</f>
        <v>1012748.70094</v>
      </c>
      <c r="AB239" s="69">
        <f>'Monthly Data'!AB241</f>
        <v>139.1032412420796</v>
      </c>
      <c r="AC239" s="69">
        <f>'Monthly Data'!AC241</f>
        <v>110992</v>
      </c>
      <c r="AD239" s="69">
        <f>'Monthly Data'!P241</f>
        <v>78.117801457843896</v>
      </c>
      <c r="AE239" s="69">
        <f>'Monthly Data'!Q241</f>
        <v>97.7</v>
      </c>
      <c r="AF239" s="75">
        <f>'Monthly Data'!G241</f>
        <v>0.254</v>
      </c>
      <c r="AG239" s="75">
        <f>'Monthly Data'!I241</f>
        <v>0.20287342054095764</v>
      </c>
      <c r="AH239" s="75">
        <f>'Monthly Data'!L241</f>
        <v>881400</v>
      </c>
      <c r="AI239" s="75">
        <f>'Monthly Data'!J241</f>
        <v>0.44484904761904753</v>
      </c>
      <c r="AJ239" s="75">
        <f>'Monthly Data'!K241</f>
        <v>0.4378309090909091</v>
      </c>
      <c r="AK239" s="75">
        <f>'Monthly Data'!AP241</f>
        <v>114.6271260169881</v>
      </c>
      <c r="AL239" s="75">
        <f>'Monthly Data'!AQ241</f>
        <v>98.423812637174052</v>
      </c>
      <c r="AM239" s="77">
        <v>11.306363636363637</v>
      </c>
      <c r="AN239" s="77">
        <f>'Monthly Data'!M241</f>
        <v>18.323809523809523</v>
      </c>
      <c r="AO239" s="76">
        <f>'Monthly Data'!C241</f>
        <v>63.391494985202179</v>
      </c>
      <c r="AP239" s="76">
        <f>'Monthly Data'!N241</f>
        <v>61.028336780451546</v>
      </c>
      <c r="AQ239" s="76">
        <f>'Monthly Data'!O241</f>
        <v>60.951427120058028</v>
      </c>
    </row>
    <row r="240" spans="1:43">
      <c r="A240" s="71" t="s">
        <v>512</v>
      </c>
      <c r="B240" s="71">
        <f t="shared" ref="B240:B303" si="4">B239+1</f>
        <v>562</v>
      </c>
      <c r="C240" s="72">
        <f>'Monthly Data'!F242</f>
        <v>16101.07</v>
      </c>
      <c r="D240" s="72">
        <f>'Monthly Data'!E242</f>
        <v>115.4</v>
      </c>
      <c r="E240" s="72">
        <f>'Monthly Data'!AD242</f>
        <v>124</v>
      </c>
      <c r="F240" s="72">
        <f>'Monthly Data'!AE242</f>
        <v>116.2</v>
      </c>
      <c r="G240" s="72">
        <f>'Monthly Data'!AF242</f>
        <v>138.69999999999999</v>
      </c>
      <c r="H240" s="72">
        <f>'Monthly Data'!AG242</f>
        <v>98.7</v>
      </c>
      <c r="I240" s="68">
        <f>'Monthly Data'!AH242</f>
        <v>97.486577311583432</v>
      </c>
      <c r="J240" s="68">
        <f>'Monthly Data'!AI242</f>
        <v>96.807657109717752</v>
      </c>
      <c r="K240" s="68">
        <f>'Monthly Data'!AJ242</f>
        <v>98.649807370148324</v>
      </c>
      <c r="L240" s="68">
        <f>'Monthly Data'!AK242</f>
        <v>99.955829154720234</v>
      </c>
      <c r="M240" s="68">
        <f>'Monthly Data'!AL242</f>
        <v>100.1770136375292</v>
      </c>
      <c r="N240" s="68">
        <f>'Monthly Data'!AM242</f>
        <v>74.307384062576048</v>
      </c>
      <c r="O240" s="68">
        <f>'Monthly Data'!AN242</f>
        <v>103.62868238495398</v>
      </c>
      <c r="P240" s="68">
        <f>'Monthly Data'!AO242</f>
        <v>102.29254810331314</v>
      </c>
      <c r="Q240" s="69">
        <f>'Monthly Data'!D242</f>
        <v>54364</v>
      </c>
      <c r="R240" s="69">
        <f>'Monthly Data'!U242</f>
        <v>76.3</v>
      </c>
      <c r="S240" s="69">
        <f>'Monthly Data'!T242</f>
        <v>97.2</v>
      </c>
      <c r="T240" s="69">
        <f>'Monthly Data'!S242</f>
        <v>104.10954274353881</v>
      </c>
      <c r="U240" s="69">
        <f>'Monthly Data'!V242</f>
        <v>25583</v>
      </c>
      <c r="V240" s="69">
        <f>'Monthly Data'!W242</f>
        <v>22955</v>
      </c>
      <c r="W240" s="69">
        <f>'Monthly Data'!R242</f>
        <v>101.13208629664845</v>
      </c>
      <c r="X240" s="69">
        <f>'Monthly Data'!X242</f>
        <v>132.56486772580439</v>
      </c>
      <c r="Y240" s="69">
        <f>'Monthly Data'!Y242</f>
        <v>129.02492143010846</v>
      </c>
      <c r="Z240" s="69">
        <f>'Monthly Data'!Z242</f>
        <v>15735</v>
      </c>
      <c r="AA240" s="69">
        <f>'Monthly Data'!AA242</f>
        <v>1089138.1010400001</v>
      </c>
      <c r="AB240" s="69">
        <f>'Monthly Data'!AB242</f>
        <v>138.22967937551741</v>
      </c>
      <c r="AC240" s="69">
        <f>'Monthly Data'!AC242</f>
        <v>111408</v>
      </c>
      <c r="AD240" s="69">
        <f>'Monthly Data'!P242</f>
        <v>78.20237307391757</v>
      </c>
      <c r="AE240" s="69">
        <f>'Monthly Data'!Q242</f>
        <v>97.7</v>
      </c>
      <c r="AF240" s="75">
        <f>'Monthly Data'!G242</f>
        <v>0.25700000000000001</v>
      </c>
      <c r="AG240" s="75">
        <f>'Monthly Data'!I242</f>
        <v>0.33086022688220484</v>
      </c>
      <c r="AH240" s="75">
        <f>'Monthly Data'!L242</f>
        <v>874271</v>
      </c>
      <c r="AI240" s="75">
        <f>'Monthly Data'!J242</f>
        <v>0.47622850000000005</v>
      </c>
      <c r="AJ240" s="75">
        <f>'Monthly Data'!K242</f>
        <v>0.4789781818181818</v>
      </c>
      <c r="AK240" s="75">
        <f>'Monthly Data'!AP242</f>
        <v>107.17531513580779</v>
      </c>
      <c r="AL240" s="75">
        <f>'Monthly Data'!AQ242</f>
        <v>98.621089207504284</v>
      </c>
      <c r="AM240" s="77">
        <v>10.817619047619047</v>
      </c>
      <c r="AN240" s="77">
        <f>'Monthly Data'!M242</f>
        <v>16.435500000000001</v>
      </c>
      <c r="AO240" s="76">
        <f>'Monthly Data'!C242</f>
        <v>65.530728480852417</v>
      </c>
      <c r="AP240" s="76">
        <f>'Monthly Data'!N242</f>
        <v>57.656188255900403</v>
      </c>
      <c r="AQ240" s="76">
        <f>'Monthly Data'!O242</f>
        <v>57.118646531815386</v>
      </c>
    </row>
    <row r="241" spans="1:43">
      <c r="A241" s="71" t="s">
        <v>513</v>
      </c>
      <c r="B241" s="71">
        <f t="shared" si="4"/>
        <v>563</v>
      </c>
      <c r="C241" s="72">
        <f>'Monthly Data'!F243</f>
        <v>16790.21</v>
      </c>
      <c r="D241" s="72">
        <f>'Monthly Data'!E243</f>
        <v>115.7</v>
      </c>
      <c r="E241" s="72">
        <f>'Monthly Data'!AD243</f>
        <v>124.8</v>
      </c>
      <c r="F241" s="72">
        <f>'Monthly Data'!AE243</f>
        <v>115.1</v>
      </c>
      <c r="G241" s="72">
        <f>'Monthly Data'!AF243</f>
        <v>138.1</v>
      </c>
      <c r="H241" s="72">
        <f>'Monthly Data'!AG243</f>
        <v>98.7</v>
      </c>
      <c r="I241" s="68">
        <f>'Monthly Data'!AH243</f>
        <v>97.262390599681879</v>
      </c>
      <c r="J241" s="68">
        <f>'Monthly Data'!AI243</f>
        <v>95.960528130181515</v>
      </c>
      <c r="K241" s="68">
        <f>'Monthly Data'!AJ243</f>
        <v>98.726694732140132</v>
      </c>
      <c r="L241" s="68">
        <f>'Monthly Data'!AK243</f>
        <v>99.761042110250969</v>
      </c>
      <c r="M241" s="68">
        <f>'Monthly Data'!AL243</f>
        <v>99.885628708102857</v>
      </c>
      <c r="N241" s="68">
        <f>'Monthly Data'!AM243</f>
        <v>75.865071617591056</v>
      </c>
      <c r="O241" s="68">
        <f>'Monthly Data'!AN243</f>
        <v>103.62827667571308</v>
      </c>
      <c r="P241" s="68">
        <f>'Monthly Data'!AO243</f>
        <v>101.44108371448384</v>
      </c>
      <c r="Q241" s="69">
        <f>'Monthly Data'!D243</f>
        <v>54321</v>
      </c>
      <c r="R241" s="69">
        <f>'Monthly Data'!U243</f>
        <v>77.400000000000006</v>
      </c>
      <c r="S241" s="69">
        <f>'Monthly Data'!T243</f>
        <v>97.1</v>
      </c>
      <c r="T241" s="69">
        <f>'Monthly Data'!S243</f>
        <v>104.51073558648116</v>
      </c>
      <c r="U241" s="69">
        <f>'Monthly Data'!V243</f>
        <v>25281</v>
      </c>
      <c r="V241" s="69">
        <f>'Monthly Data'!W243</f>
        <v>23090</v>
      </c>
      <c r="W241" s="69">
        <f>'Monthly Data'!R243</f>
        <v>103.13115865587939</v>
      </c>
      <c r="X241" s="69">
        <f>'Monthly Data'!X243</f>
        <v>131.58372814382003</v>
      </c>
      <c r="Y241" s="69">
        <f>'Monthly Data'!Y243</f>
        <v>129.20194966482006</v>
      </c>
      <c r="Z241" s="69">
        <f>'Monthly Data'!Z243</f>
        <v>15805</v>
      </c>
      <c r="AA241" s="69">
        <f>'Monthly Data'!AA243</f>
        <v>1062645.23808</v>
      </c>
      <c r="AB241" s="69">
        <f>'Monthly Data'!AB243</f>
        <v>136.12216024880354</v>
      </c>
      <c r="AC241" s="69">
        <f>'Monthly Data'!AC243</f>
        <v>107235</v>
      </c>
      <c r="AD241" s="69">
        <f>'Monthly Data'!P243</f>
        <v>77.379174701382439</v>
      </c>
      <c r="AE241" s="69">
        <f>'Monthly Data'!Q243</f>
        <v>97.7</v>
      </c>
      <c r="AF241" s="75">
        <f>'Monthly Data'!G243</f>
        <v>0.255</v>
      </c>
      <c r="AG241" s="75">
        <f>'Monthly Data'!I243</f>
        <v>0.39896497678961501</v>
      </c>
      <c r="AH241" s="75">
        <f>'Monthly Data'!L243</f>
        <v>884941</v>
      </c>
      <c r="AI241" s="75">
        <f>'Monthly Data'!J243</f>
        <v>0.53294190476190462</v>
      </c>
      <c r="AJ241" s="75">
        <f>'Monthly Data'!K243</f>
        <v>0.55506631578947363</v>
      </c>
      <c r="AK241" s="75">
        <f>'Monthly Data'!AP243</f>
        <v>106.16039737883992</v>
      </c>
      <c r="AL241" s="75">
        <f>'Monthly Data'!AQ243</f>
        <v>99.52106074944048</v>
      </c>
      <c r="AM241" s="77">
        <v>10.964499999999999</v>
      </c>
      <c r="AN241" s="77">
        <f>'Monthly Data'!M243</f>
        <v>14.780952380952382</v>
      </c>
      <c r="AO241" s="76">
        <f>'Monthly Data'!C243</f>
        <v>63.814574056276491</v>
      </c>
      <c r="AP241" s="76">
        <f>'Monthly Data'!N243</f>
        <v>56.121790073576705</v>
      </c>
      <c r="AQ241" s="76">
        <f>'Monthly Data'!O243</f>
        <v>55.5962625832464</v>
      </c>
    </row>
    <row r="242" spans="1:43">
      <c r="A242" s="71" t="s">
        <v>514</v>
      </c>
      <c r="B242" s="71">
        <f t="shared" si="4"/>
        <v>564</v>
      </c>
      <c r="C242" s="72">
        <f>'Monthly Data'!F244</f>
        <v>17286.32</v>
      </c>
      <c r="D242" s="72">
        <f>'Monthly Data'!E244</f>
        <v>114.4</v>
      </c>
      <c r="E242" s="72">
        <f>'Monthly Data'!AD244</f>
        <v>123.9</v>
      </c>
      <c r="F242" s="72">
        <f>'Monthly Data'!AE244</f>
        <v>112.5</v>
      </c>
      <c r="G242" s="72">
        <f>'Monthly Data'!AF244</f>
        <v>134.19999999999999</v>
      </c>
      <c r="H242" s="72">
        <f>'Monthly Data'!AG244</f>
        <v>97.3</v>
      </c>
      <c r="I242" s="68">
        <f>'Monthly Data'!AH244</f>
        <v>97.392081696338181</v>
      </c>
      <c r="J242" s="68">
        <f>'Monthly Data'!AI244</f>
        <v>95.74581834561728</v>
      </c>
      <c r="K242" s="68">
        <f>'Monthly Data'!AJ244</f>
        <v>98.643142831288074</v>
      </c>
      <c r="L242" s="68">
        <f>'Monthly Data'!AK244</f>
        <v>99.603338999063538</v>
      </c>
      <c r="M242" s="68">
        <f>'Monthly Data'!AL244</f>
        <v>100.16692927421627</v>
      </c>
      <c r="N242" s="68">
        <f>'Monthly Data'!AM244</f>
        <v>74.860277630224587</v>
      </c>
      <c r="O242" s="68">
        <f>'Monthly Data'!AN244</f>
        <v>102.78968479869945</v>
      </c>
      <c r="P242" s="68">
        <f>'Monthly Data'!AO244</f>
        <v>102.80962244882407</v>
      </c>
      <c r="Q242" s="69">
        <f>'Monthly Data'!D244</f>
        <v>54450</v>
      </c>
      <c r="R242" s="69">
        <f>'Monthly Data'!U244</f>
        <v>78.2</v>
      </c>
      <c r="S242" s="69">
        <f>'Monthly Data'!T244</f>
        <v>97.2</v>
      </c>
      <c r="T242" s="69">
        <f>'Monthly Data'!S244</f>
        <v>104.00924453280324</v>
      </c>
      <c r="U242" s="69">
        <f>'Monthly Data'!V244</f>
        <v>25578</v>
      </c>
      <c r="V242" s="69">
        <f>'Monthly Data'!W244</f>
        <v>23101</v>
      </c>
      <c r="W242" s="69">
        <f>'Monthly Data'!R244</f>
        <v>99.982230925070752</v>
      </c>
      <c r="X242" s="69">
        <f>'Monthly Data'!X244</f>
        <v>129.51028350180033</v>
      </c>
      <c r="Y242" s="69">
        <f>'Monthly Data'!Y244</f>
        <v>128.83208837166734</v>
      </c>
      <c r="Z242" s="69">
        <f>'Monthly Data'!Z244</f>
        <v>15039</v>
      </c>
      <c r="AA242" s="69">
        <f>'Monthly Data'!AA244</f>
        <v>1065965.4533899999</v>
      </c>
      <c r="AB242" s="69">
        <f>'Monthly Data'!AB244</f>
        <v>132.8378312053035</v>
      </c>
      <c r="AC242" s="69">
        <f>'Monthly Data'!AC244</f>
        <v>100667</v>
      </c>
      <c r="AD242" s="69">
        <f>'Monthly Data'!P244</f>
        <v>75.647313912846499</v>
      </c>
      <c r="AE242" s="69">
        <f>'Monthly Data'!Q244</f>
        <v>97.6</v>
      </c>
      <c r="AF242" s="75">
        <f>'Monthly Data'!G244</f>
        <v>0.26700000000000002</v>
      </c>
      <c r="AG242" s="75">
        <f>'Monthly Data'!I244</f>
        <v>0.37792959584387115</v>
      </c>
      <c r="AH242" s="75">
        <f>'Monthly Data'!L244</f>
        <v>883236</v>
      </c>
      <c r="AI242" s="75">
        <f>'Monthly Data'!J244</f>
        <v>0.55267999999999995</v>
      </c>
      <c r="AJ242" s="75">
        <f>'Monthly Data'!K244</f>
        <v>0.56207499999999999</v>
      </c>
      <c r="AK242" s="75">
        <f>'Monthly Data'!AP244</f>
        <v>111.89790873086932</v>
      </c>
      <c r="AL242" s="75">
        <f>'Monthly Data'!AQ244</f>
        <v>98.194201098192352</v>
      </c>
      <c r="AM242" s="77">
        <v>11.0425</v>
      </c>
      <c r="AN242" s="77">
        <f>'Monthly Data'!M244</f>
        <v>16.63315789473684</v>
      </c>
      <c r="AO242" s="76">
        <f>'Monthly Data'!C244</f>
        <v>73.41982557942471</v>
      </c>
      <c r="AP242" s="76">
        <f>'Monthly Data'!N244</f>
        <v>68.177740141991393</v>
      </c>
      <c r="AQ242" s="76">
        <f>'Monthly Data'!O244</f>
        <v>67.87682611942239</v>
      </c>
    </row>
    <row r="243" spans="1:43">
      <c r="A243" s="71" t="s">
        <v>515</v>
      </c>
      <c r="B243" s="71">
        <f t="shared" si="4"/>
        <v>565</v>
      </c>
      <c r="C243" s="72">
        <f>'Monthly Data'!F245</f>
        <v>17741.23</v>
      </c>
      <c r="D243" s="72">
        <f>'Monthly Data'!E245</f>
        <v>115.1</v>
      </c>
      <c r="E243" s="72">
        <f>'Monthly Data'!AD245</f>
        <v>124.3</v>
      </c>
      <c r="F243" s="72">
        <f>'Monthly Data'!AE245</f>
        <v>113.4</v>
      </c>
      <c r="G243" s="72">
        <f>'Monthly Data'!AF245</f>
        <v>136</v>
      </c>
      <c r="H243" s="72">
        <f>'Monthly Data'!AG245</f>
        <v>97.2</v>
      </c>
      <c r="I243" s="68">
        <f>'Monthly Data'!AH245</f>
        <v>98.453633304381782</v>
      </c>
      <c r="J243" s="68">
        <f>'Monthly Data'!AI245</f>
        <v>96.158916237167105</v>
      </c>
      <c r="K243" s="68">
        <f>'Monthly Data'!AJ245</f>
        <v>100.42462530773911</v>
      </c>
      <c r="L243" s="68">
        <f>'Monthly Data'!AK245</f>
        <v>100.40442270600948</v>
      </c>
      <c r="M243" s="68">
        <f>'Monthly Data'!AL245</f>
        <v>100.747764831731</v>
      </c>
      <c r="N243" s="68">
        <f>'Monthly Data'!AM245</f>
        <v>77.053058079599197</v>
      </c>
      <c r="O243" s="68">
        <f>'Monthly Data'!AN245</f>
        <v>103.16841891625504</v>
      </c>
      <c r="P243" s="68">
        <f>'Monthly Data'!AO245</f>
        <v>103.24877343498086</v>
      </c>
      <c r="Q243" s="69">
        <f>'Monthly Data'!D245</f>
        <v>54683</v>
      </c>
      <c r="R243" s="69">
        <f>'Monthly Data'!U245</f>
        <v>79.099999999999994</v>
      </c>
      <c r="S243" s="69">
        <f>'Monthly Data'!T245</f>
        <v>97.1</v>
      </c>
      <c r="T243" s="69">
        <f>'Monthly Data'!S245</f>
        <v>103.70834990059649</v>
      </c>
      <c r="U243" s="69">
        <f>'Monthly Data'!V245</f>
        <v>25825</v>
      </c>
      <c r="V243" s="69">
        <f>'Monthly Data'!W245</f>
        <v>23228</v>
      </c>
      <c r="W243" s="69">
        <f>'Monthly Data'!R245</f>
        <v>100.65723728071487</v>
      </c>
      <c r="X243" s="69">
        <f>'Monthly Data'!X245</f>
        <v>129.41263099729611</v>
      </c>
      <c r="Y243" s="69">
        <f>'Monthly Data'!Y245</f>
        <v>127.7030270110814</v>
      </c>
      <c r="Z243" s="69">
        <f>'Monthly Data'!Z245</f>
        <v>15045</v>
      </c>
      <c r="AA243" s="69">
        <f>'Monthly Data'!AA245</f>
        <v>1080530.8622600001</v>
      </c>
      <c r="AB243" s="69">
        <f>'Monthly Data'!AB245</f>
        <v>133.78461881666985</v>
      </c>
      <c r="AC243" s="69">
        <f>'Monthly Data'!AC245</f>
        <v>100747</v>
      </c>
      <c r="AD243" s="69">
        <f>'Monthly Data'!P245</f>
        <v>75.286289189363288</v>
      </c>
      <c r="AE243" s="69">
        <f>'Monthly Data'!Q245</f>
        <v>97.5</v>
      </c>
      <c r="AF243" s="75">
        <f>'Monthly Data'!G245</f>
        <v>0.35699999999999998</v>
      </c>
      <c r="AG243" s="75">
        <f>'Monthly Data'!I245</f>
        <v>0.37665065754601873</v>
      </c>
      <c r="AH243" s="75">
        <f>'Monthly Data'!L245</f>
        <v>883069</v>
      </c>
      <c r="AI243" s="75">
        <f>'Monthly Data'!J245</f>
        <v>0.57469000000000003</v>
      </c>
      <c r="AJ243" s="75">
        <f>'Monthly Data'!K245</f>
        <v>0.589202</v>
      </c>
      <c r="AK243" s="75">
        <f>'Monthly Data'!AP245</f>
        <v>100.17238261272945</v>
      </c>
      <c r="AL243" s="75">
        <f>'Monthly Data'!AQ245</f>
        <v>98.960269526996882</v>
      </c>
      <c r="AM243" s="77">
        <v>11.155263157894737</v>
      </c>
      <c r="AN243" s="77">
        <f>'Monthly Data'!M245</f>
        <v>15.723684210526315</v>
      </c>
      <c r="AO243" s="76">
        <f>'Monthly Data'!C245</f>
        <v>70.378470932109394</v>
      </c>
      <c r="AP243" s="76">
        <f>'Monthly Data'!N245</f>
        <v>57.172635300808594</v>
      </c>
      <c r="AQ243" s="76">
        <f>'Monthly Data'!O245</f>
        <v>56.220698227109345</v>
      </c>
    </row>
    <row r="244" spans="1:43">
      <c r="A244" s="71" t="s">
        <v>516</v>
      </c>
      <c r="B244" s="71">
        <f t="shared" si="4"/>
        <v>566</v>
      </c>
      <c r="C244" s="72">
        <f>'Monthly Data'!F246</f>
        <v>17128.37</v>
      </c>
      <c r="D244" s="72">
        <f>'Monthly Data'!E246</f>
        <v>115.1</v>
      </c>
      <c r="E244" s="72">
        <f>'Monthly Data'!AD246</f>
        <v>122.6</v>
      </c>
      <c r="F244" s="72">
        <f>'Monthly Data'!AE246</f>
        <v>113.5</v>
      </c>
      <c r="G244" s="72">
        <f>'Monthly Data'!AF246</f>
        <v>135.4</v>
      </c>
      <c r="H244" s="72">
        <f>'Monthly Data'!AG246</f>
        <v>98</v>
      </c>
      <c r="I244" s="68">
        <f>'Monthly Data'!AH246</f>
        <v>97.707857769385683</v>
      </c>
      <c r="J244" s="68">
        <f>'Monthly Data'!AI246</f>
        <v>96.166302756027832</v>
      </c>
      <c r="K244" s="68">
        <f>'Monthly Data'!AJ246</f>
        <v>99.593885654245597</v>
      </c>
      <c r="L244" s="68">
        <f>'Monthly Data'!AK246</f>
        <v>99.783283253584372</v>
      </c>
      <c r="M244" s="68">
        <f>'Monthly Data'!AL246</f>
        <v>100.0513426334591</v>
      </c>
      <c r="N244" s="68">
        <f>'Monthly Data'!AM246</f>
        <v>76.377462365491098</v>
      </c>
      <c r="O244" s="68">
        <f>'Monthly Data'!AN246</f>
        <v>103.03123325633108</v>
      </c>
      <c r="P244" s="68">
        <f>'Monthly Data'!AO246</f>
        <v>102.12328456190698</v>
      </c>
      <c r="Q244" s="69">
        <f>'Monthly Data'!D246</f>
        <v>54761</v>
      </c>
      <c r="R244" s="69">
        <f>'Monthly Data'!U246</f>
        <v>78.7</v>
      </c>
      <c r="S244" s="69">
        <f>'Monthly Data'!T246</f>
        <v>97.4</v>
      </c>
      <c r="T244" s="69">
        <f>'Monthly Data'!S246</f>
        <v>103.5077534791253</v>
      </c>
      <c r="U244" s="69">
        <f>'Monthly Data'!V246</f>
        <v>25512</v>
      </c>
      <c r="V244" s="69">
        <f>'Monthly Data'!W246</f>
        <v>23534</v>
      </c>
      <c r="W244" s="69">
        <f>'Monthly Data'!R246</f>
        <v>101.33439505519404</v>
      </c>
      <c r="X244" s="69">
        <f>'Monthly Data'!X246</f>
        <v>129.3403167665133</v>
      </c>
      <c r="Y244" s="69">
        <f>'Monthly Data'!Y246</f>
        <v>127.77821136184384</v>
      </c>
      <c r="Z244" s="69">
        <f>'Monthly Data'!Z246</f>
        <v>14948</v>
      </c>
      <c r="AA244" s="69">
        <f>'Monthly Data'!AA246</f>
        <v>993443.28008000006</v>
      </c>
      <c r="AB244" s="69">
        <f>'Monthly Data'!AB246</f>
        <v>133.27019948824358</v>
      </c>
      <c r="AC244" s="69">
        <f>'Monthly Data'!AC246</f>
        <v>108600</v>
      </c>
      <c r="AD244" s="69">
        <f>'Monthly Data'!P246</f>
        <v>77.155685653478486</v>
      </c>
      <c r="AE244" s="69">
        <f>'Monthly Data'!Q246</f>
        <v>97.4</v>
      </c>
      <c r="AF244" s="75">
        <f>'Monthly Data'!G246</f>
        <v>0.50900000000000001</v>
      </c>
      <c r="AG244" s="75">
        <f>'Monthly Data'!I246</f>
        <v>0.44965395809550773</v>
      </c>
      <c r="AH244" s="75">
        <f>'Monthly Data'!L246</f>
        <v>882427</v>
      </c>
      <c r="AI244" s="75">
        <f>'Monthly Data'!J246</f>
        <v>0.67238142857142857</v>
      </c>
      <c r="AJ244" s="75">
        <f>'Monthly Data'!K246</f>
        <v>0.70709272727272732</v>
      </c>
      <c r="AK244" s="75">
        <f>'Monthly Data'!AP246</f>
        <v>103.92377750814542</v>
      </c>
      <c r="AL244" s="75">
        <f>'Monthly Data'!AQ246</f>
        <v>95.821741805062246</v>
      </c>
      <c r="AM244" s="77">
        <v>15.162727272727272</v>
      </c>
      <c r="AN244" s="77">
        <f>'Monthly Data'!M246</f>
        <v>21.747619047619043</v>
      </c>
      <c r="AO244" s="76">
        <f>'Monthly Data'!C246</f>
        <v>80.265250600425944</v>
      </c>
      <c r="AP244" s="76">
        <f>'Monthly Data'!N246</f>
        <v>62.524408037060489</v>
      </c>
      <c r="AQ244" s="76">
        <f>'Monthly Data'!O246</f>
        <v>61.221401289224644</v>
      </c>
    </row>
    <row r="245" spans="1:43">
      <c r="A245" s="71" t="s">
        <v>517</v>
      </c>
      <c r="B245" s="71">
        <f t="shared" si="4"/>
        <v>567</v>
      </c>
      <c r="C245" s="72">
        <f>'Monthly Data'!F247</f>
        <v>17469.810000000001</v>
      </c>
      <c r="D245" s="72">
        <f>'Monthly Data'!E247</f>
        <v>114.6</v>
      </c>
      <c r="E245" s="72">
        <f>'Monthly Data'!AD247</f>
        <v>122</v>
      </c>
      <c r="F245" s="72">
        <f>'Monthly Data'!AE247</f>
        <v>113.3</v>
      </c>
      <c r="G245" s="72">
        <f>'Monthly Data'!AF247</f>
        <v>134.9</v>
      </c>
      <c r="H245" s="72">
        <f>'Monthly Data'!AG247</f>
        <v>96.8</v>
      </c>
      <c r="I245" s="68">
        <f>'Monthly Data'!AH247</f>
        <v>98.302003714461904</v>
      </c>
      <c r="J245" s="68">
        <f>'Monthly Data'!AI247</f>
        <v>96.811989909398534</v>
      </c>
      <c r="K245" s="68">
        <f>'Monthly Data'!AJ247</f>
        <v>99.680289802314647</v>
      </c>
      <c r="L245" s="68">
        <f>'Monthly Data'!AK247</f>
        <v>100.36022515181745</v>
      </c>
      <c r="M245" s="68">
        <f>'Monthly Data'!AL247</f>
        <v>100.46118282327573</v>
      </c>
      <c r="N245" s="68">
        <f>'Monthly Data'!AM247</f>
        <v>75.398655860461744</v>
      </c>
      <c r="O245" s="68">
        <f>'Monthly Data'!AN247</f>
        <v>103.69350287968311</v>
      </c>
      <c r="P245" s="68">
        <f>'Monthly Data'!AO247</f>
        <v>102.59562318898992</v>
      </c>
      <c r="Q245" s="69">
        <f>'Monthly Data'!D247</f>
        <v>54833</v>
      </c>
      <c r="R245" s="69">
        <f>'Monthly Data'!U247</f>
        <v>79.5</v>
      </c>
      <c r="S245" s="69">
        <f>'Monthly Data'!T247</f>
        <v>97.5</v>
      </c>
      <c r="T245" s="69">
        <f>'Monthly Data'!S247</f>
        <v>103.00626242544736</v>
      </c>
      <c r="U245" s="69">
        <f>'Monthly Data'!V247</f>
        <v>25763</v>
      </c>
      <c r="V245" s="69">
        <f>'Monthly Data'!W247</f>
        <v>23329</v>
      </c>
      <c r="W245" s="69">
        <f>'Monthly Data'!R247</f>
        <v>101.9246330737103</v>
      </c>
      <c r="X245" s="69">
        <f>'Monthly Data'!X247</f>
        <v>125.67247834886264</v>
      </c>
      <c r="Y245" s="69">
        <f>'Monthly Data'!Y247</f>
        <v>125.34617763257472</v>
      </c>
      <c r="Z245" s="69">
        <f>'Monthly Data'!Z247</f>
        <v>15690</v>
      </c>
      <c r="AA245" s="69">
        <f>'Monthly Data'!AA247</f>
        <v>1016607.7779099999</v>
      </c>
      <c r="AB245" s="69">
        <f>'Monthly Data'!AB247</f>
        <v>130.76900265424899</v>
      </c>
      <c r="AC245" s="69">
        <f>'Monthly Data'!AC247</f>
        <v>106610</v>
      </c>
      <c r="AD245" s="69">
        <f>'Monthly Data'!P247</f>
        <v>75.387606245240221</v>
      </c>
      <c r="AE245" s="69">
        <f>'Monthly Data'!Q247</f>
        <v>97.5</v>
      </c>
      <c r="AF245" s="75">
        <f>'Monthly Data'!G247</f>
        <v>0.51100000000000001</v>
      </c>
      <c r="AG245" s="75">
        <f>'Monthly Data'!I247</f>
        <v>0.44733842094130088</v>
      </c>
      <c r="AH245" s="75">
        <f>'Monthly Data'!L247</f>
        <v>900674</v>
      </c>
      <c r="AI245" s="75">
        <f>'Monthly Data'!J247</f>
        <v>0.654833</v>
      </c>
      <c r="AJ245" s="75">
        <f>'Monthly Data'!K247</f>
        <v>0.66388999999999998</v>
      </c>
      <c r="AK245" s="75">
        <f>'Monthly Data'!AP247</f>
        <v>109.96968151098042</v>
      </c>
      <c r="AL245" s="75">
        <f>'Monthly Data'!AQ247</f>
        <v>94.920984137055811</v>
      </c>
      <c r="AM245" s="77">
        <v>12.933</v>
      </c>
      <c r="AN245" s="77">
        <f>'Monthly Data'!M247</f>
        <v>17.702999999999996</v>
      </c>
      <c r="AO245" s="76">
        <f>'Monthly Data'!C247</f>
        <v>75.927658206138133</v>
      </c>
      <c r="AP245" s="76">
        <f>'Monthly Data'!N247</f>
        <v>63.131938578450132</v>
      </c>
      <c r="AQ245" s="76">
        <f>'Monthly Data'!O247</f>
        <v>62.222652289437136</v>
      </c>
    </row>
    <row r="246" spans="1:43">
      <c r="A246" s="71" t="s">
        <v>518</v>
      </c>
      <c r="B246" s="71">
        <f t="shared" si="4"/>
        <v>568</v>
      </c>
      <c r="C246" s="72">
        <f>'Monthly Data'!F248</f>
        <v>17595.14</v>
      </c>
      <c r="D246" s="72">
        <f>'Monthly Data'!E248</f>
        <v>115.9</v>
      </c>
      <c r="E246" s="72">
        <f>'Monthly Data'!AD248</f>
        <v>124.6</v>
      </c>
      <c r="F246" s="72">
        <f>'Monthly Data'!AE248</f>
        <v>114.3</v>
      </c>
      <c r="G246" s="72">
        <f>'Monthly Data'!AF248</f>
        <v>137.80000000000001</v>
      </c>
      <c r="H246" s="72">
        <f>'Monthly Data'!AG248</f>
        <v>97.4</v>
      </c>
      <c r="I246" s="68">
        <f>'Monthly Data'!AH248</f>
        <v>98.543531561174873</v>
      </c>
      <c r="J246" s="68">
        <f>'Monthly Data'!AI248</f>
        <v>97.125309227539503</v>
      </c>
      <c r="K246" s="68">
        <f>'Monthly Data'!AJ248</f>
        <v>99.947309281159448</v>
      </c>
      <c r="L246" s="68">
        <f>'Monthly Data'!AK248</f>
        <v>100.99865124582651</v>
      </c>
      <c r="M246" s="68">
        <f>'Monthly Data'!AL248</f>
        <v>100.96365993291315</v>
      </c>
      <c r="N246" s="68">
        <f>'Monthly Data'!AM248</f>
        <v>76.314909025433096</v>
      </c>
      <c r="O246" s="68">
        <f>'Monthly Data'!AN248</f>
        <v>104.51812763171861</v>
      </c>
      <c r="P246" s="68">
        <f>'Monthly Data'!AO248</f>
        <v>102.77731681892068</v>
      </c>
      <c r="Q246" s="69">
        <f>'Monthly Data'!D248</f>
        <v>54764</v>
      </c>
      <c r="R246" s="69">
        <f>'Monthly Data'!U248</f>
        <v>79.7</v>
      </c>
      <c r="S246" s="69">
        <f>'Monthly Data'!T248</f>
        <v>97.8</v>
      </c>
      <c r="T246" s="69">
        <f>'Monthly Data'!S248</f>
        <v>105.81461232604379</v>
      </c>
      <c r="U246" s="69">
        <f>'Monthly Data'!V248</f>
        <v>25621</v>
      </c>
      <c r="V246" s="69">
        <f>'Monthly Data'!W248</f>
        <v>23288</v>
      </c>
      <c r="W246" s="69">
        <f>'Monthly Data'!R248</f>
        <v>99.219524328626036</v>
      </c>
      <c r="X246" s="69">
        <f>'Monthly Data'!X248</f>
        <v>125.14787816898516</v>
      </c>
      <c r="Y246" s="69">
        <f>'Monthly Data'!Y248</f>
        <v>121.1567438801403</v>
      </c>
      <c r="Z246" s="69">
        <f>'Monthly Data'!Z248</f>
        <v>16202</v>
      </c>
      <c r="AA246" s="69">
        <f>'Monthly Data'!AA248</f>
        <v>1031891.56149</v>
      </c>
      <c r="AB246" s="69">
        <f>'Monthly Data'!AB248</f>
        <v>129.79313018565063</v>
      </c>
      <c r="AC246" s="69">
        <f>'Monthly Data'!AC248</f>
        <v>100193</v>
      </c>
      <c r="AD246" s="69">
        <f>'Monthly Data'!P248</f>
        <v>73.945918034920524</v>
      </c>
      <c r="AE246" s="69">
        <f>'Monthly Data'!Q248</f>
        <v>97.6</v>
      </c>
      <c r="AF246" s="75">
        <f>'Monthly Data'!G248</f>
        <v>0.52100000000000002</v>
      </c>
      <c r="AG246" s="75">
        <f>'Monthly Data'!I248</f>
        <v>0.49794365095033888</v>
      </c>
      <c r="AH246" s="75">
        <f>'Monthly Data'!L248</f>
        <v>885062</v>
      </c>
      <c r="AI246" s="75">
        <f>'Monthly Data'!J248</f>
        <v>0.65710333333333348</v>
      </c>
      <c r="AJ246" s="75">
        <f>'Monthly Data'!K248</f>
        <v>0.6708709523809524</v>
      </c>
      <c r="AK246" s="75">
        <f>'Monthly Data'!AP248</f>
        <v>119.96929617255741</v>
      </c>
      <c r="AL246" s="75">
        <f>'Monthly Data'!AQ248</f>
        <v>95.393031840925872</v>
      </c>
      <c r="AM246" s="77">
        <v>13.297727272727272</v>
      </c>
      <c r="AN246" s="77">
        <f>'Monthly Data'!M248</f>
        <v>17.883809523809521</v>
      </c>
      <c r="AO246" s="76">
        <f>'Monthly Data'!C248</f>
        <v>68.458398659192454</v>
      </c>
      <c r="AP246" s="76">
        <f>'Monthly Data'!N248</f>
        <v>55.92657868976324</v>
      </c>
      <c r="AQ246" s="76">
        <f>'Monthly Data'!O248</f>
        <v>55.026056844625025</v>
      </c>
    </row>
    <row r="247" spans="1:43">
      <c r="A247" s="71" t="s">
        <v>519</v>
      </c>
      <c r="B247" s="71">
        <f t="shared" si="4"/>
        <v>569</v>
      </c>
      <c r="C247" s="72">
        <f>'Monthly Data'!F249</f>
        <v>18001.37</v>
      </c>
      <c r="D247" s="72">
        <f>'Monthly Data'!E249</f>
        <v>116</v>
      </c>
      <c r="E247" s="72">
        <f>'Monthly Data'!AD249</f>
        <v>124.5</v>
      </c>
      <c r="F247" s="72">
        <f>'Monthly Data'!AE249</f>
        <v>115.4</v>
      </c>
      <c r="G247" s="72">
        <f>'Monthly Data'!AF249</f>
        <v>138.9</v>
      </c>
      <c r="H247" s="72">
        <f>'Monthly Data'!AG249</f>
        <v>98.8</v>
      </c>
      <c r="I247" s="68">
        <f>'Monthly Data'!AH249</f>
        <v>98.225296707896092</v>
      </c>
      <c r="J247" s="68">
        <f>'Monthly Data'!AI249</f>
        <v>97.464652668056488</v>
      </c>
      <c r="K247" s="68">
        <f>'Monthly Data'!AJ249</f>
        <v>99.353367848524272</v>
      </c>
      <c r="L247" s="68">
        <f>'Monthly Data'!AK249</f>
        <v>100.58517256213899</v>
      </c>
      <c r="M247" s="68">
        <f>'Monthly Data'!AL249</f>
        <v>100.77816321028416</v>
      </c>
      <c r="N247" s="68">
        <f>'Monthly Data'!AM249</f>
        <v>75.625340866311149</v>
      </c>
      <c r="O247" s="68">
        <f>'Monthly Data'!AN249</f>
        <v>104.07686441117498</v>
      </c>
      <c r="P247" s="68">
        <f>'Monthly Data'!AO249</f>
        <v>102.87867180809459</v>
      </c>
      <c r="Q247" s="69">
        <f>'Monthly Data'!D249</f>
        <v>54877</v>
      </c>
      <c r="R247" s="69">
        <f>'Monthly Data'!U249</f>
        <v>80.3</v>
      </c>
      <c r="S247" s="69">
        <f>'Monthly Data'!T249</f>
        <v>98</v>
      </c>
      <c r="T247" s="69">
        <f>'Monthly Data'!S249</f>
        <v>103.60805168986087</v>
      </c>
      <c r="U247" s="69">
        <f>'Monthly Data'!V249</f>
        <v>25730</v>
      </c>
      <c r="V247" s="69">
        <f>'Monthly Data'!W249</f>
        <v>23130</v>
      </c>
      <c r="W247" s="69">
        <f>'Monthly Data'!R249</f>
        <v>102.58483085510474</v>
      </c>
      <c r="X247" s="69">
        <f>'Monthly Data'!X249</f>
        <v>126.08919166782056</v>
      </c>
      <c r="Y247" s="69">
        <f>'Monthly Data'!Y249</f>
        <v>125.15450584581578</v>
      </c>
      <c r="Z247" s="69">
        <f>'Monthly Data'!Z249</f>
        <v>18684</v>
      </c>
      <c r="AA247" s="69">
        <f>'Monthly Data'!AA249</f>
        <v>997317.30053000001</v>
      </c>
      <c r="AB247" s="69">
        <f>'Monthly Data'!AB249</f>
        <v>129.89915997240612</v>
      </c>
      <c r="AC247" s="69">
        <f>'Monthly Data'!AC249</f>
        <v>113134</v>
      </c>
      <c r="AD247" s="69">
        <f>'Monthly Data'!P249</f>
        <v>72.747265668249938</v>
      </c>
      <c r="AE247" s="69">
        <f>'Monthly Data'!Q249</f>
        <v>97.6</v>
      </c>
      <c r="AF247" s="75">
        <f>'Monthly Data'!G249</f>
        <v>0.51</v>
      </c>
      <c r="AG247" s="75">
        <f>'Monthly Data'!I249</f>
        <v>0.59878533897243491</v>
      </c>
      <c r="AH247" s="75">
        <f>'Monthly Data'!L249</f>
        <v>883345</v>
      </c>
      <c r="AI247" s="75">
        <f>'Monthly Data'!J249</f>
        <v>0.69849333333333341</v>
      </c>
      <c r="AJ247" s="75">
        <f>'Monthly Data'!K249</f>
        <v>0.73375095238095234</v>
      </c>
      <c r="AK247" s="75">
        <f>'Monthly Data'!AP249</f>
        <v>122.37808319190593</v>
      </c>
      <c r="AL247" s="75">
        <f>'Monthly Data'!AQ249</f>
        <v>93.064679778920592</v>
      </c>
      <c r="AM247" s="77">
        <v>14.947619047619048</v>
      </c>
      <c r="AN247" s="77">
        <f>'Monthly Data'!M249</f>
        <v>17.125238095238096</v>
      </c>
      <c r="AO247" s="76">
        <f>'Monthly Data'!C249</f>
        <v>65.016904707951156</v>
      </c>
      <c r="AP247" s="76">
        <f>'Monthly Data'!N249</f>
        <v>58.929886771414111</v>
      </c>
      <c r="AQ247" s="76">
        <f>'Monthly Data'!O249</f>
        <v>58.546228764930703</v>
      </c>
    </row>
    <row r="248" spans="1:43">
      <c r="A248" s="71" t="s">
        <v>520</v>
      </c>
      <c r="B248" s="71">
        <f t="shared" si="4"/>
        <v>570</v>
      </c>
      <c r="C248" s="72">
        <f>'Monthly Data'!F250</f>
        <v>17974.77</v>
      </c>
      <c r="D248" s="72">
        <f>'Monthly Data'!E250</f>
        <v>116.1</v>
      </c>
      <c r="E248" s="72">
        <f>'Monthly Data'!AD250</f>
        <v>124</v>
      </c>
      <c r="F248" s="72">
        <f>'Monthly Data'!AE250</f>
        <v>113.2</v>
      </c>
      <c r="G248" s="72">
        <f>'Monthly Data'!AF250</f>
        <v>129</v>
      </c>
      <c r="H248" s="72">
        <f>'Monthly Data'!AG250</f>
        <v>99.4</v>
      </c>
      <c r="I248" s="68">
        <f>'Monthly Data'!AH250</f>
        <v>96.897515525158752</v>
      </c>
      <c r="J248" s="68">
        <f>'Monthly Data'!AI250</f>
        <v>96.561413440226062</v>
      </c>
      <c r="K248" s="68">
        <f>'Monthly Data'!AJ250</f>
        <v>97.262540646366347</v>
      </c>
      <c r="L248" s="68">
        <f>'Monthly Data'!AK250</f>
        <v>99.238269514450479</v>
      </c>
      <c r="M248" s="68">
        <f>'Monthly Data'!AL250</f>
        <v>99.259448877669442</v>
      </c>
      <c r="N248" s="68">
        <f>'Monthly Data'!AM250</f>
        <v>71.345399664933524</v>
      </c>
      <c r="O248" s="68">
        <f>'Monthly Data'!AN250</f>
        <v>102.6788226669152</v>
      </c>
      <c r="P248" s="68">
        <f>'Monthly Data'!AO250</f>
        <v>101.77415049814702</v>
      </c>
      <c r="Q248" s="69">
        <f>'Monthly Data'!D250</f>
        <v>54889</v>
      </c>
      <c r="R248" s="69">
        <f>'Monthly Data'!U250</f>
        <v>80.5</v>
      </c>
      <c r="S248" s="69">
        <f>'Monthly Data'!T250</f>
        <v>98</v>
      </c>
      <c r="T248" s="69">
        <f>'Monthly Data'!S250</f>
        <v>103.00626242544735</v>
      </c>
      <c r="U248" s="69">
        <f>'Monthly Data'!V250</f>
        <v>25675</v>
      </c>
      <c r="V248" s="69">
        <f>'Monthly Data'!W250</f>
        <v>23178</v>
      </c>
      <c r="W248" s="69">
        <f>'Monthly Data'!R250</f>
        <v>100.95576774031004</v>
      </c>
      <c r="X248" s="69">
        <f>'Monthly Data'!X250</f>
        <v>125.8294011835319</v>
      </c>
      <c r="Y248" s="69">
        <f>'Monthly Data'!Y250</f>
        <v>127.0630941045882</v>
      </c>
      <c r="Z248" s="69">
        <f>'Monthly Data'!Z250</f>
        <v>11564</v>
      </c>
      <c r="AA248" s="69">
        <f>'Monthly Data'!AA250</f>
        <v>1043020.26361</v>
      </c>
      <c r="AB248" s="69">
        <f>'Monthly Data'!AB250</f>
        <v>126.23234064947233</v>
      </c>
      <c r="AC248" s="69">
        <f>'Monthly Data'!AC250</f>
        <v>78020</v>
      </c>
      <c r="AD248" s="69">
        <f>'Monthly Data'!P250</f>
        <v>72.516977980446583</v>
      </c>
      <c r="AE248" s="69">
        <f>'Monthly Data'!Q250</f>
        <v>97.6</v>
      </c>
      <c r="AF248" s="75">
        <f>'Monthly Data'!G250</f>
        <v>0.499</v>
      </c>
      <c r="AG248" s="75">
        <f>'Monthly Data'!I250</f>
        <v>0.61614339790814299</v>
      </c>
      <c r="AH248" s="75">
        <f>'Monthly Data'!L250</f>
        <v>886597</v>
      </c>
      <c r="AI248" s="75">
        <f>'Monthly Data'!J250</f>
        <v>0.75202333333333327</v>
      </c>
      <c r="AJ248" s="75">
        <f>'Monthly Data'!K250</f>
        <v>0.77331045454545455</v>
      </c>
      <c r="AK248" s="75">
        <f>'Monthly Data'!AP250</f>
        <v>123.05489746446078</v>
      </c>
      <c r="AL248" s="75">
        <f>'Monthly Data'!AQ250</f>
        <v>93.242474633972492</v>
      </c>
      <c r="AM248" s="77">
        <v>17.273333333333333</v>
      </c>
      <c r="AN248" s="77">
        <f>'Monthly Data'!M250</f>
        <v>17.888095238095236</v>
      </c>
      <c r="AO248" s="76">
        <f>'Monthly Data'!C250</f>
        <v>86.079672506809999</v>
      </c>
      <c r="AP248" s="76">
        <f>'Monthly Data'!N250</f>
        <v>57.998356290117876</v>
      </c>
      <c r="AQ248" s="76">
        <f>'Monthly Data'!O250</f>
        <v>55.866553643686743</v>
      </c>
    </row>
    <row r="249" spans="1:43">
      <c r="A249" s="71" t="s">
        <v>521</v>
      </c>
      <c r="B249" s="71">
        <f t="shared" si="4"/>
        <v>571</v>
      </c>
      <c r="C249" s="72">
        <f>'Monthly Data'!F251</f>
        <v>16460.95</v>
      </c>
      <c r="D249" s="72">
        <f>'Monthly Data'!E251</f>
        <v>119.1</v>
      </c>
      <c r="E249" s="72">
        <f>'Monthly Data'!AD251</f>
        <v>125.3</v>
      </c>
      <c r="F249" s="72">
        <f>'Monthly Data'!AE251</f>
        <v>120.2</v>
      </c>
      <c r="G249" s="72">
        <f>'Monthly Data'!AF251</f>
        <v>150.30000000000001</v>
      </c>
      <c r="H249" s="72">
        <f>'Monthly Data'!AG251</f>
        <v>100.3</v>
      </c>
      <c r="I249" s="68">
        <f>'Monthly Data'!AH251</f>
        <v>98.26745727515798</v>
      </c>
      <c r="J249" s="68">
        <f>'Monthly Data'!AI251</f>
        <v>97.081993806424904</v>
      </c>
      <c r="K249" s="68">
        <f>'Monthly Data'!AJ251</f>
        <v>99.57985940180393</v>
      </c>
      <c r="L249" s="68">
        <f>'Monthly Data'!AK251</f>
        <v>100.32567934051535</v>
      </c>
      <c r="M249" s="68">
        <f>'Monthly Data'!AL251</f>
        <v>100.77125430094667</v>
      </c>
      <c r="N249" s="68">
        <f>'Monthly Data'!AM251</f>
        <v>77.966792654191025</v>
      </c>
      <c r="O249" s="68">
        <f>'Monthly Data'!AN251</f>
        <v>104.10239198699396</v>
      </c>
      <c r="P249" s="68">
        <f>'Monthly Data'!AO251</f>
        <v>102.41679542148758</v>
      </c>
      <c r="Q249" s="69">
        <f>'Monthly Data'!D251</f>
        <v>54882</v>
      </c>
      <c r="R249" s="69">
        <f>'Monthly Data'!U251</f>
        <v>81.2</v>
      </c>
      <c r="S249" s="69">
        <f>'Monthly Data'!T251</f>
        <v>98</v>
      </c>
      <c r="T249" s="69">
        <f>'Monthly Data'!S251</f>
        <v>103.90894632206761</v>
      </c>
      <c r="U249" s="69">
        <f>'Monthly Data'!V251</f>
        <v>25683</v>
      </c>
      <c r="V249" s="69">
        <f>'Monthly Data'!W251</f>
        <v>23355</v>
      </c>
      <c r="W249" s="69">
        <f>'Monthly Data'!R251</f>
        <v>99.982694015017557</v>
      </c>
      <c r="X249" s="69">
        <f>'Monthly Data'!X251</f>
        <v>121.01540402898519</v>
      </c>
      <c r="Y249" s="69">
        <f>'Monthly Data'!Y251</f>
        <v>125.58862464831275</v>
      </c>
      <c r="Z249" s="69">
        <f>'Monthly Data'!Z251</f>
        <v>9239</v>
      </c>
      <c r="AA249" s="69">
        <f>'Monthly Data'!AA251</f>
        <v>1020045.44291</v>
      </c>
      <c r="AB249" s="69">
        <f>'Monthly Data'!AB251</f>
        <v>118.85556467958637</v>
      </c>
      <c r="AC249" s="69">
        <f>'Monthly Data'!AC251</f>
        <v>59989</v>
      </c>
      <c r="AD249" s="69">
        <f>'Monthly Data'!P251</f>
        <v>76.140509957214618</v>
      </c>
      <c r="AE249" s="69">
        <f>'Monthly Data'!Q251</f>
        <v>97.6</v>
      </c>
      <c r="AF249" s="75">
        <f>'Monthly Data'!G251</f>
        <v>0.48499999999999999</v>
      </c>
      <c r="AG249" s="75">
        <f>'Monthly Data'!I251</f>
        <v>0.56471237851353306</v>
      </c>
      <c r="AH249" s="75">
        <f>'Monthly Data'!L251</f>
        <v>886722</v>
      </c>
      <c r="AI249" s="75">
        <f>'Monthly Data'!J251</f>
        <v>0.80692043478260878</v>
      </c>
      <c r="AJ249" s="75">
        <f>'Monthly Data'!K251</f>
        <v>0.91818181818181821</v>
      </c>
      <c r="AK249" s="75">
        <f>'Monthly Data'!AP251</f>
        <v>125.63491927685182</v>
      </c>
      <c r="AL249" s="75">
        <f>'Monthly Data'!AQ251</f>
        <v>92.679183678167362</v>
      </c>
      <c r="AM249" s="77">
        <v>25.026086956521738</v>
      </c>
      <c r="AN249" s="77">
        <f>'Monthly Data'!M251</f>
        <v>29.073043478260871</v>
      </c>
      <c r="AO249" s="76">
        <f>'Monthly Data'!C251</f>
        <v>98.599974669852628</v>
      </c>
      <c r="AP249" s="76">
        <f>'Monthly Data'!N251</f>
        <v>73.410362905865682</v>
      </c>
      <c r="AQ249" s="76">
        <f>'Monthly Data'!O251</f>
        <v>71.534268584250739</v>
      </c>
    </row>
    <row r="250" spans="1:43">
      <c r="A250" s="71" t="s">
        <v>522</v>
      </c>
      <c r="B250" s="71">
        <f t="shared" si="4"/>
        <v>572</v>
      </c>
      <c r="C250" s="72">
        <f>'Monthly Data'!F252</f>
        <v>16235.39</v>
      </c>
      <c r="D250" s="72">
        <f>'Monthly Data'!E252</f>
        <v>117.2</v>
      </c>
      <c r="E250" s="72">
        <f>'Monthly Data'!AD252</f>
        <v>122.9</v>
      </c>
      <c r="F250" s="72">
        <f>'Monthly Data'!AE252</f>
        <v>116.8</v>
      </c>
      <c r="G250" s="72">
        <f>'Monthly Data'!AF252</f>
        <v>141.5</v>
      </c>
      <c r="H250" s="72">
        <f>'Monthly Data'!AG252</f>
        <v>99.3</v>
      </c>
      <c r="I250" s="68">
        <f>'Monthly Data'!AH252</f>
        <v>98.033228819958367</v>
      </c>
      <c r="J250" s="68">
        <f>'Monthly Data'!AI252</f>
        <v>96.724207822081894</v>
      </c>
      <c r="K250" s="68">
        <f>'Monthly Data'!AJ252</f>
        <v>99.467983067021294</v>
      </c>
      <c r="L250" s="68">
        <f>'Monthly Data'!AK252</f>
        <v>99.522557114445036</v>
      </c>
      <c r="M250" s="68">
        <f>'Monthly Data'!AL252</f>
        <v>100.58667173662654</v>
      </c>
      <c r="N250" s="68">
        <f>'Monthly Data'!AM252</f>
        <v>77.094915320085306</v>
      </c>
      <c r="O250" s="68">
        <f>'Monthly Data'!AN252</f>
        <v>104.11972577602226</v>
      </c>
      <c r="P250" s="68">
        <f>'Monthly Data'!AO252</f>
        <v>102.20460971197249</v>
      </c>
      <c r="Q250" s="69">
        <f>'Monthly Data'!D252</f>
        <v>54621</v>
      </c>
      <c r="R250" s="69">
        <f>'Monthly Data'!U252</f>
        <v>81.3</v>
      </c>
      <c r="S250" s="69">
        <f>'Monthly Data'!T252</f>
        <v>98.3</v>
      </c>
      <c r="T250" s="69">
        <f>'Monthly Data'!S252</f>
        <v>101.70238568588471</v>
      </c>
      <c r="U250" s="69">
        <f>'Monthly Data'!V252</f>
        <v>25512</v>
      </c>
      <c r="V250" s="69">
        <f>'Monthly Data'!W252</f>
        <v>23120</v>
      </c>
      <c r="W250" s="69">
        <f>'Monthly Data'!R252</f>
        <v>102.34820112331224</v>
      </c>
      <c r="X250" s="69">
        <f>'Monthly Data'!X252</f>
        <v>116.38467900455066</v>
      </c>
      <c r="Y250" s="69">
        <f>'Monthly Data'!Y252</f>
        <v>122.32061753629048</v>
      </c>
      <c r="Z250" s="69">
        <f>'Monthly Data'!Z252</f>
        <v>8821</v>
      </c>
      <c r="AA250" s="69">
        <f>'Monthly Data'!AA252</f>
        <v>1053362.99765</v>
      </c>
      <c r="AB250" s="69">
        <f>'Monthly Data'!AB252</f>
        <v>114.45201885260208</v>
      </c>
      <c r="AC250" s="69">
        <f>'Monthly Data'!AC252</f>
        <v>60593</v>
      </c>
      <c r="AD250" s="69">
        <f>'Monthly Data'!P252</f>
        <v>76.68372147345427</v>
      </c>
      <c r="AE250" s="69">
        <f>'Monthly Data'!Q252</f>
        <v>97.6</v>
      </c>
      <c r="AF250" s="75">
        <f>'Monthly Data'!G252</f>
        <v>0.51</v>
      </c>
      <c r="AG250" s="75">
        <f>'Monthly Data'!I252</f>
        <v>0.45684451237118395</v>
      </c>
      <c r="AH250" s="75">
        <f>'Monthly Data'!L252</f>
        <v>885830</v>
      </c>
      <c r="AI250" s="75">
        <f>'Monthly Data'!J252</f>
        <v>0.84375000000000011</v>
      </c>
      <c r="AJ250" s="75">
        <f>'Monthly Data'!K252</f>
        <v>0.98650649999999995</v>
      </c>
      <c r="AK250" s="75">
        <f>'Monthly Data'!AP252</f>
        <v>123.01524577515839</v>
      </c>
      <c r="AL250" s="75">
        <f>'Monthly Data'!AQ252</f>
        <v>91.662948917448162</v>
      </c>
      <c r="AM250" s="77">
        <v>22.198947368421052</v>
      </c>
      <c r="AN250" s="77">
        <f>'Monthly Data'!M252</f>
        <v>28.936111111111114</v>
      </c>
      <c r="AO250" s="76">
        <f>'Monthly Data'!C252</f>
        <v>85.835851390070729</v>
      </c>
      <c r="AP250" s="76">
        <f>'Monthly Data'!N252</f>
        <v>92.470967821399427</v>
      </c>
      <c r="AQ250" s="76">
        <f>'Monthly Data'!O252</f>
        <v>93.154328456675742</v>
      </c>
    </row>
    <row r="251" spans="1:43">
      <c r="A251" s="71" t="s">
        <v>523</v>
      </c>
      <c r="B251" s="71">
        <f t="shared" si="4"/>
        <v>573</v>
      </c>
      <c r="C251" s="72">
        <f>'Monthly Data'!F253</f>
        <v>16903.36</v>
      </c>
      <c r="D251" s="72">
        <f>'Monthly Data'!E253</f>
        <v>119.4</v>
      </c>
      <c r="E251" s="72">
        <f>'Monthly Data'!AD253</f>
        <v>123.4</v>
      </c>
      <c r="F251" s="72">
        <f>'Monthly Data'!AE253</f>
        <v>118.9</v>
      </c>
      <c r="G251" s="72">
        <f>'Monthly Data'!AF253</f>
        <v>144.4</v>
      </c>
      <c r="H251" s="72">
        <f>'Monthly Data'!AG253</f>
        <v>101.1</v>
      </c>
      <c r="I251" s="68">
        <f>'Monthly Data'!AH253</f>
        <v>98.060806834612023</v>
      </c>
      <c r="J251" s="68">
        <f>'Monthly Data'!AI253</f>
        <v>96.808842123627414</v>
      </c>
      <c r="K251" s="68">
        <f>'Monthly Data'!AJ253</f>
        <v>99.405839096064099</v>
      </c>
      <c r="L251" s="68">
        <f>'Monthly Data'!AK253</f>
        <v>99.562324372794905</v>
      </c>
      <c r="M251" s="68">
        <f>'Monthly Data'!AL253</f>
        <v>100.27750477626837</v>
      </c>
      <c r="N251" s="68">
        <f>'Monthly Data'!AM253</f>
        <v>78.140575050329545</v>
      </c>
      <c r="O251" s="68">
        <f>'Monthly Data'!AN253</f>
        <v>104.18823863921185</v>
      </c>
      <c r="P251" s="68">
        <f>'Monthly Data'!AO253</f>
        <v>101.3599982895024</v>
      </c>
      <c r="Q251" s="69">
        <f>'Monthly Data'!D253</f>
        <v>54707</v>
      </c>
      <c r="R251" s="69">
        <f>'Monthly Data'!U253</f>
        <v>81.599999999999994</v>
      </c>
      <c r="S251" s="69">
        <f>'Monthly Data'!T253</f>
        <v>98.3</v>
      </c>
      <c r="T251" s="69">
        <f>'Monthly Data'!S253</f>
        <v>104.10954274353878</v>
      </c>
      <c r="U251" s="69">
        <f>'Monthly Data'!V253</f>
        <v>25402</v>
      </c>
      <c r="V251" s="69">
        <f>'Monthly Data'!W253</f>
        <v>23805</v>
      </c>
      <c r="W251" s="69">
        <f>'Monthly Data'!R253</f>
        <v>100.07762852483511</v>
      </c>
      <c r="X251" s="69">
        <f>'Monthly Data'!X253</f>
        <v>113.79357700037924</v>
      </c>
      <c r="Y251" s="69">
        <f>'Monthly Data'!Y253</f>
        <v>118.60399486114216</v>
      </c>
      <c r="Z251" s="69">
        <f>'Monthly Data'!Z253</f>
        <v>10598</v>
      </c>
      <c r="AA251" s="69">
        <f>'Monthly Data'!AA253</f>
        <v>1099006.6523899999</v>
      </c>
      <c r="AB251" s="69">
        <f>'Monthly Data'!AB253</f>
        <v>111.29099132796564</v>
      </c>
      <c r="AC251" s="69">
        <f>'Monthly Data'!AC253</f>
        <v>72550</v>
      </c>
      <c r="AD251" s="69">
        <f>'Monthly Data'!P253</f>
        <v>74.987109684142098</v>
      </c>
      <c r="AE251" s="69">
        <f>'Monthly Data'!Q253</f>
        <v>97.8</v>
      </c>
      <c r="AF251" s="75">
        <f>'Monthly Data'!G253</f>
        <v>0.50600000000000001</v>
      </c>
      <c r="AG251" s="75">
        <f>'Monthly Data'!I253</f>
        <v>0.44501046438897107</v>
      </c>
      <c r="AH251" s="75">
        <f>'Monthly Data'!L253</f>
        <v>885785</v>
      </c>
      <c r="AI251" s="75">
        <f>'Monthly Data'!J253</f>
        <v>0.84958363636363654</v>
      </c>
      <c r="AJ251" s="75">
        <f>'Monthly Data'!K253</f>
        <v>0.97114782608695649</v>
      </c>
      <c r="AK251" s="75">
        <f>'Monthly Data'!AP253</f>
        <v>132.09437355285633</v>
      </c>
      <c r="AL251" s="75">
        <f>'Monthly Data'!AQ253</f>
        <v>91.451584111218835</v>
      </c>
      <c r="AM251" s="77">
        <v>19.115652173913045</v>
      </c>
      <c r="AN251" s="77">
        <f>'Monthly Data'!M253</f>
        <v>23.762727272727275</v>
      </c>
      <c r="AO251" s="76">
        <f>'Monthly Data'!C253</f>
        <v>89.131708955341765</v>
      </c>
      <c r="AP251" s="76">
        <f>'Monthly Data'!N253</f>
        <v>78.692866926843578</v>
      </c>
      <c r="AQ251" s="76">
        <f>'Monthly Data'!O253</f>
        <v>77.997070315942992</v>
      </c>
    </row>
    <row r="252" spans="1:43">
      <c r="A252" s="71" t="s">
        <v>524</v>
      </c>
      <c r="B252" s="71">
        <f t="shared" si="4"/>
        <v>574</v>
      </c>
      <c r="C252" s="72">
        <f>'Monthly Data'!F254</f>
        <v>15543.76</v>
      </c>
      <c r="D252" s="72">
        <f>'Monthly Data'!E254</f>
        <v>117.7</v>
      </c>
      <c r="E252" s="72">
        <f>'Monthly Data'!AD254</f>
        <v>121.8</v>
      </c>
      <c r="F252" s="72">
        <f>'Monthly Data'!AE254</f>
        <v>116.8</v>
      </c>
      <c r="G252" s="72">
        <f>'Monthly Data'!AF254</f>
        <v>143.6</v>
      </c>
      <c r="H252" s="72">
        <f>'Monthly Data'!AG254</f>
        <v>95.8</v>
      </c>
      <c r="I252" s="68">
        <f>'Monthly Data'!AH254</f>
        <v>98.095157606007476</v>
      </c>
      <c r="J252" s="68">
        <f>'Monthly Data'!AI254</f>
        <v>96.775166814935929</v>
      </c>
      <c r="K252" s="68">
        <f>'Monthly Data'!AJ254</f>
        <v>100.03675308397276</v>
      </c>
      <c r="L252" s="68">
        <f>'Monthly Data'!AK254</f>
        <v>99.934653819508696</v>
      </c>
      <c r="M252" s="68">
        <f>'Monthly Data'!AL254</f>
        <v>100.61690109102086</v>
      </c>
      <c r="N252" s="68">
        <f>'Monthly Data'!AM254</f>
        <v>80.010742598693213</v>
      </c>
      <c r="O252" s="68">
        <f>'Monthly Data'!AN254</f>
        <v>103.31959567221938</v>
      </c>
      <c r="P252" s="68">
        <f>'Monthly Data'!AO254</f>
        <v>102.33751174990613</v>
      </c>
      <c r="Q252" s="69">
        <f>'Monthly Data'!D254</f>
        <v>54999</v>
      </c>
      <c r="R252" s="69">
        <f>'Monthly Data'!U254</f>
        <v>82</v>
      </c>
      <c r="S252" s="69">
        <f>'Monthly Data'!T254</f>
        <v>98.7</v>
      </c>
      <c r="T252" s="69">
        <f>'Monthly Data'!S254</f>
        <v>105.91491053677933</v>
      </c>
      <c r="U252" s="69">
        <f>'Monthly Data'!V254</f>
        <v>25572</v>
      </c>
      <c r="V252" s="69">
        <f>'Monthly Data'!W254</f>
        <v>23971</v>
      </c>
      <c r="W252" s="69">
        <f>'Monthly Data'!R254</f>
        <v>98.937114798503885</v>
      </c>
      <c r="X252" s="69">
        <f>'Monthly Data'!X254</f>
        <v>112.62843655330693</v>
      </c>
      <c r="Y252" s="69">
        <f>'Monthly Data'!Y254</f>
        <v>115.31834387949017</v>
      </c>
      <c r="Z252" s="69">
        <f>'Monthly Data'!Z254</f>
        <v>12510</v>
      </c>
      <c r="AA252" s="69">
        <f>'Monthly Data'!AA254</f>
        <v>1118074.9604100001</v>
      </c>
      <c r="AB252" s="69">
        <f>'Monthly Data'!AB254</f>
        <v>113.4501365256472</v>
      </c>
      <c r="AC252" s="69">
        <f>'Monthly Data'!AC254</f>
        <v>81057</v>
      </c>
      <c r="AD252" s="69">
        <f>'Monthly Data'!P254</f>
        <v>77.586273397681737</v>
      </c>
      <c r="AE252" s="69">
        <f>'Monthly Data'!Q254</f>
        <v>98.1</v>
      </c>
      <c r="AF252" s="75">
        <f>'Monthly Data'!G254</f>
        <v>0.5</v>
      </c>
      <c r="AG252" s="75">
        <f>'Monthly Data'!I254</f>
        <v>0.40783376189487719</v>
      </c>
      <c r="AH252" s="75">
        <f>'Monthly Data'!L254</f>
        <v>886246</v>
      </c>
      <c r="AI252" s="75">
        <f>'Monthly Data'!J254</f>
        <v>0.85249952380952365</v>
      </c>
      <c r="AJ252" s="75">
        <f>'Monthly Data'!K254</f>
        <v>0.9109095454545455</v>
      </c>
      <c r="AK252" s="75">
        <f>'Monthly Data'!AP254</f>
        <v>135.88516152657229</v>
      </c>
      <c r="AL252" s="75">
        <f>'Monthly Data'!AQ254</f>
        <v>92.29561600297167</v>
      </c>
      <c r="AM252" s="77">
        <v>25.582380952380952</v>
      </c>
      <c r="AN252" s="77">
        <f>'Monthly Data'!M254</f>
        <v>28.397142857142864</v>
      </c>
      <c r="AO252" s="76">
        <f>'Monthly Data'!C254</f>
        <v>84.739919694437262</v>
      </c>
      <c r="AP252" s="76">
        <f>'Monthly Data'!N254</f>
        <v>83.071602151092833</v>
      </c>
      <c r="AQ252" s="76">
        <f>'Monthly Data'!O254</f>
        <v>83.07968242137504</v>
      </c>
    </row>
    <row r="253" spans="1:43">
      <c r="A253" s="71" t="s">
        <v>525</v>
      </c>
      <c r="B253" s="71">
        <f t="shared" si="4"/>
        <v>575</v>
      </c>
      <c r="C253" s="72">
        <f>'Monthly Data'!F255</f>
        <v>15545.07</v>
      </c>
      <c r="D253" s="72">
        <f>'Monthly Data'!E255</f>
        <v>118.5</v>
      </c>
      <c r="E253" s="72">
        <f>'Monthly Data'!AD255</f>
        <v>121.8</v>
      </c>
      <c r="F253" s="72">
        <f>'Monthly Data'!AE255</f>
        <v>117.8</v>
      </c>
      <c r="G253" s="72">
        <f>'Monthly Data'!AF255</f>
        <v>144</v>
      </c>
      <c r="H253" s="72">
        <f>'Monthly Data'!AG255</f>
        <v>99.3</v>
      </c>
      <c r="I253" s="68">
        <f>'Monthly Data'!AH255</f>
        <v>98.147825025643371</v>
      </c>
      <c r="J253" s="68">
        <f>'Monthly Data'!AI255</f>
        <v>97.258587639812134</v>
      </c>
      <c r="K253" s="68">
        <f>'Monthly Data'!AJ255</f>
        <v>99.077777698007296</v>
      </c>
      <c r="L253" s="68">
        <f>'Monthly Data'!AK255</f>
        <v>100.38974430304864</v>
      </c>
      <c r="M253" s="68">
        <f>'Monthly Data'!AL255</f>
        <v>99.275761501519241</v>
      </c>
      <c r="N253" s="68">
        <f>'Monthly Data'!AM255</f>
        <v>79.218983191614512</v>
      </c>
      <c r="O253" s="68">
        <f>'Monthly Data'!AN255</f>
        <v>101.95501164591758</v>
      </c>
      <c r="P253" s="68">
        <f>'Monthly Data'!AO255</f>
        <v>100.91353381359116</v>
      </c>
      <c r="Q253" s="69">
        <f>'Monthly Data'!D255</f>
        <v>54928</v>
      </c>
      <c r="R253" s="69">
        <f>'Monthly Data'!U255</f>
        <v>81.8</v>
      </c>
      <c r="S253" s="69">
        <f>'Monthly Data'!T255</f>
        <v>99.1</v>
      </c>
      <c r="T253" s="69">
        <f>'Monthly Data'!S255</f>
        <v>102.60506958250498</v>
      </c>
      <c r="U253" s="69">
        <f>'Monthly Data'!V255</f>
        <v>25331</v>
      </c>
      <c r="V253" s="69">
        <f>'Monthly Data'!W255</f>
        <v>23799</v>
      </c>
      <c r="W253" s="69">
        <f>'Monthly Data'!R255</f>
        <v>102.42043072965859</v>
      </c>
      <c r="X253" s="69">
        <f>'Monthly Data'!X255</f>
        <v>112.17146393178564</v>
      </c>
      <c r="Y253" s="69">
        <f>'Monthly Data'!Y255</f>
        <v>112.27467373881852</v>
      </c>
      <c r="Z253" s="69">
        <f>'Monthly Data'!Z255</f>
        <v>13473</v>
      </c>
      <c r="AA253" s="69">
        <f>'Monthly Data'!AA255</f>
        <v>1047120.1435</v>
      </c>
      <c r="AB253" s="69">
        <f>'Monthly Data'!AB255</f>
        <v>114.01859316181921</v>
      </c>
      <c r="AC253" s="69">
        <f>'Monthly Data'!AC255</f>
        <v>85685</v>
      </c>
      <c r="AD253" s="69">
        <f>'Monthly Data'!P255</f>
        <v>76.639422055510934</v>
      </c>
      <c r="AE253" s="69">
        <f>'Monthly Data'!Q255</f>
        <v>98.4</v>
      </c>
      <c r="AF253" s="75">
        <f>'Monthly Data'!G255</f>
        <v>0.497</v>
      </c>
      <c r="AG253" s="75">
        <f>'Monthly Data'!I255</f>
        <v>0.36237861848729402</v>
      </c>
      <c r="AH253" s="75">
        <f>'Monthly Data'!L255</f>
        <v>888305</v>
      </c>
      <c r="AI253" s="75">
        <f>'Monthly Data'!J255</f>
        <v>0.87096526315789513</v>
      </c>
      <c r="AJ253" s="75">
        <f>'Monthly Data'!K255</f>
        <v>0.99031052631578942</v>
      </c>
      <c r="AK253" s="75">
        <f>'Monthly Data'!AP255</f>
        <v>151.37375533249821</v>
      </c>
      <c r="AL253" s="75">
        <f>'Monthly Data'!AQ255</f>
        <v>90.916170454562334</v>
      </c>
      <c r="AM253" s="77">
        <v>21.651</v>
      </c>
      <c r="AN253" s="77">
        <f>'Monthly Data'!M255</f>
        <v>23.817894736842103</v>
      </c>
      <c r="AO253" s="76">
        <f>'Monthly Data'!C255</f>
        <v>91.856312810900434</v>
      </c>
      <c r="AP253" s="76">
        <f>'Monthly Data'!N255</f>
        <v>92.756221258755815</v>
      </c>
      <c r="AQ253" s="76">
        <f>'Monthly Data'!O255</f>
        <v>92.984631374683573</v>
      </c>
    </row>
    <row r="254" spans="1:43">
      <c r="A254" s="71" t="s">
        <v>526</v>
      </c>
      <c r="B254" s="71">
        <f t="shared" si="4"/>
        <v>576</v>
      </c>
      <c r="C254" s="72">
        <f>'Monthly Data'!F256</f>
        <v>13731.31</v>
      </c>
      <c r="D254" s="72">
        <f>'Monthly Data'!E256</f>
        <v>119.1</v>
      </c>
      <c r="E254" s="72">
        <f>'Monthly Data'!AD256</f>
        <v>122.5</v>
      </c>
      <c r="F254" s="72">
        <f>'Monthly Data'!AE256</f>
        <v>119.7</v>
      </c>
      <c r="G254" s="72">
        <f>'Monthly Data'!AF256</f>
        <v>145.5</v>
      </c>
      <c r="H254" s="72">
        <f>'Monthly Data'!AG256</f>
        <v>100.2</v>
      </c>
      <c r="I254" s="68">
        <f>'Monthly Data'!AH256</f>
        <v>98.102451053326419</v>
      </c>
      <c r="J254" s="68">
        <f>'Monthly Data'!AI256</f>
        <v>95.730757411206753</v>
      </c>
      <c r="K254" s="68">
        <f>'Monthly Data'!AJ256</f>
        <v>100.10372042001978</v>
      </c>
      <c r="L254" s="68">
        <f>'Monthly Data'!AK256</f>
        <v>100.43901677617173</v>
      </c>
      <c r="M254" s="68">
        <f>'Monthly Data'!AL256</f>
        <v>99.40108971540414</v>
      </c>
      <c r="N254" s="68">
        <f>'Monthly Data'!AM256</f>
        <v>80.68895633492879</v>
      </c>
      <c r="O254" s="68">
        <f>'Monthly Data'!AN256</f>
        <v>102.23678335950082</v>
      </c>
      <c r="P254" s="68">
        <f>'Monthly Data'!AO256</f>
        <v>100.6735141184419</v>
      </c>
      <c r="Q254" s="69">
        <f>'Monthly Data'!D256</f>
        <v>54667</v>
      </c>
      <c r="R254" s="69">
        <f>'Monthly Data'!U256</f>
        <v>81.8</v>
      </c>
      <c r="S254" s="69">
        <f>'Monthly Data'!T256</f>
        <v>99.2</v>
      </c>
      <c r="T254" s="69">
        <f>'Monthly Data'!S256</f>
        <v>102.00328031809147</v>
      </c>
      <c r="U254" s="69">
        <f>'Monthly Data'!V256</f>
        <v>25330</v>
      </c>
      <c r="V254" s="69">
        <f>'Monthly Data'!W256</f>
        <v>23909</v>
      </c>
      <c r="W254" s="69">
        <f>'Monthly Data'!R256</f>
        <v>102.92684185516275</v>
      </c>
      <c r="X254" s="69">
        <f>'Monthly Data'!X256</f>
        <v>110.81042656467275</v>
      </c>
      <c r="Y254" s="69">
        <f>'Monthly Data'!Y256</f>
        <v>112.83772842958318</v>
      </c>
      <c r="Z254" s="69">
        <f>'Monthly Data'!Z256</f>
        <v>13255</v>
      </c>
      <c r="AA254" s="69">
        <f>'Monthly Data'!AA256</f>
        <v>1202023.0243200001</v>
      </c>
      <c r="AB254" s="69">
        <f>'Monthly Data'!AB256</f>
        <v>111.28188343960132</v>
      </c>
      <c r="AC254" s="69">
        <f>'Monthly Data'!AC256</f>
        <v>93750</v>
      </c>
      <c r="AD254" s="69">
        <f>'Monthly Data'!P256</f>
        <v>79.240164461810352</v>
      </c>
      <c r="AE254" s="69">
        <f>'Monthly Data'!Q256</f>
        <v>98.4</v>
      </c>
      <c r="AF254" s="75">
        <f>'Monthly Data'!G256</f>
        <v>0.502</v>
      </c>
      <c r="AG254" s="75">
        <f>'Monthly Data'!I256</f>
        <v>0.27484868141558649</v>
      </c>
      <c r="AH254" s="75">
        <f>'Monthly Data'!L256</f>
        <v>883004</v>
      </c>
      <c r="AI254" s="75">
        <f>'Monthly Data'!J256</f>
        <v>0.85482315789473684</v>
      </c>
      <c r="AJ254" s="75">
        <f>'Monthly Data'!K256</f>
        <v>0.89433181818181817</v>
      </c>
      <c r="AK254" s="75">
        <f>'Monthly Data'!AP256</f>
        <v>143.25623261024319</v>
      </c>
      <c r="AL254" s="75">
        <f>'Monthly Data'!AQ256</f>
        <v>91.253563692892413</v>
      </c>
      <c r="AM254" s="77">
        <v>25.816190476190478</v>
      </c>
      <c r="AN254" s="77">
        <f>'Monthly Data'!M256</f>
        <v>35.239999999999995</v>
      </c>
      <c r="AO254" s="76">
        <f>'Monthly Data'!C256</f>
        <v>126.83692820582934</v>
      </c>
      <c r="AP254" s="76">
        <f>'Monthly Data'!N256</f>
        <v>133.40223748993054</v>
      </c>
      <c r="AQ254" s="76">
        <f>'Monthly Data'!O256</f>
        <v>134.09822928365693</v>
      </c>
    </row>
    <row r="255" spans="1:43">
      <c r="A255" s="71" t="s">
        <v>527</v>
      </c>
      <c r="B255" s="71">
        <f t="shared" si="4"/>
        <v>577</v>
      </c>
      <c r="C255" s="72">
        <f>'Monthly Data'!F257</f>
        <v>13547.84</v>
      </c>
      <c r="D255" s="72">
        <f>'Monthly Data'!E257</f>
        <v>119.4</v>
      </c>
      <c r="E255" s="72">
        <f>'Monthly Data'!AD257</f>
        <v>122.6</v>
      </c>
      <c r="F255" s="72">
        <f>'Monthly Data'!AE257</f>
        <v>119.4</v>
      </c>
      <c r="G255" s="72">
        <f>'Monthly Data'!AF257</f>
        <v>147.19999999999999</v>
      </c>
      <c r="H255" s="72">
        <f>'Monthly Data'!AG257</f>
        <v>99.4</v>
      </c>
      <c r="I255" s="68">
        <f>'Monthly Data'!AH257</f>
        <v>97.246876657406119</v>
      </c>
      <c r="J255" s="68">
        <f>'Monthly Data'!AI257</f>
        <v>96.039493957927732</v>
      </c>
      <c r="K255" s="68">
        <f>'Monthly Data'!AJ257</f>
        <v>99.641291403305175</v>
      </c>
      <c r="L255" s="68">
        <f>'Monthly Data'!AK257</f>
        <v>100.84409115872184</v>
      </c>
      <c r="M255" s="68">
        <f>'Monthly Data'!AL257</f>
        <v>99.880423831988111</v>
      </c>
      <c r="N255" s="68">
        <f>'Monthly Data'!AM257</f>
        <v>82.407063822037657</v>
      </c>
      <c r="O255" s="68">
        <f>'Monthly Data'!AN257</f>
        <v>103.16575978193745</v>
      </c>
      <c r="P255" s="68">
        <f>'Monthly Data'!AO257</f>
        <v>100.58394764654324</v>
      </c>
      <c r="Q255" s="69">
        <f>'Monthly Data'!D257</f>
        <v>54486</v>
      </c>
      <c r="R255" s="69">
        <f>'Monthly Data'!U257</f>
        <v>82</v>
      </c>
      <c r="S255" s="69">
        <f>'Monthly Data'!T257</f>
        <v>99.5</v>
      </c>
      <c r="T255" s="69">
        <f>'Monthly Data'!S257</f>
        <v>105.41341948310141</v>
      </c>
      <c r="U255" s="69">
        <f>'Monthly Data'!V257</f>
        <v>25253</v>
      </c>
      <c r="V255" s="69">
        <f>'Monthly Data'!W257</f>
        <v>23955</v>
      </c>
      <c r="W255" s="69">
        <f>'Monthly Data'!R257</f>
        <v>99.313121558020825</v>
      </c>
      <c r="X255" s="69">
        <f>'Monthly Data'!X257</f>
        <v>112.41193311863815</v>
      </c>
      <c r="Y255" s="69">
        <f>'Monthly Data'!Y257</f>
        <v>113.62012700478959</v>
      </c>
      <c r="Z255" s="69">
        <f>'Monthly Data'!Z257</f>
        <v>12786</v>
      </c>
      <c r="AA255" s="69">
        <f>'Monthly Data'!AA257</f>
        <v>1060552.21842</v>
      </c>
      <c r="AB255" s="69">
        <f>'Monthly Data'!AB257</f>
        <v>113.15274905032314</v>
      </c>
      <c r="AC255" s="69">
        <f>'Monthly Data'!AC257</f>
        <v>95806</v>
      </c>
      <c r="AD255" s="69">
        <f>'Monthly Data'!P257</f>
        <v>79.457436642102024</v>
      </c>
      <c r="AE255" s="69">
        <f>'Monthly Data'!Q257</f>
        <v>98.5</v>
      </c>
      <c r="AF255" s="75">
        <f>'Monthly Data'!G257</f>
        <v>0.504</v>
      </c>
      <c r="AG255" s="75">
        <f>'Monthly Data'!I257</f>
        <v>0.26430955394434652</v>
      </c>
      <c r="AH255" s="75">
        <f>'Monthly Data'!L257</f>
        <v>884226</v>
      </c>
      <c r="AI255" s="75">
        <f>'Monthly Data'!J257</f>
        <v>0.85133450000000011</v>
      </c>
      <c r="AJ255" s="75">
        <f>'Monthly Data'!K257</f>
        <v>0.89565571428571433</v>
      </c>
      <c r="AK255" s="75">
        <f>'Monthly Data'!AP257</f>
        <v>145.33680945546294</v>
      </c>
      <c r="AL255" s="75">
        <f>'Monthly Data'!AQ257</f>
        <v>90.447800148234876</v>
      </c>
      <c r="AM255" s="77">
        <v>25.456</v>
      </c>
      <c r="AN255" s="77">
        <f>'Monthly Data'!M257</f>
        <v>36.243499999999997</v>
      </c>
      <c r="AO255" s="76">
        <f>'Monthly Data'!C257</f>
        <v>106.86124067661629</v>
      </c>
      <c r="AP255" s="76">
        <f>'Monthly Data'!N257</f>
        <v>106.71638573435939</v>
      </c>
      <c r="AQ255" s="76">
        <f>'Monthly Data'!O257</f>
        <v>106.86060809570517</v>
      </c>
    </row>
    <row r="256" spans="1:43">
      <c r="A256" s="71" t="s">
        <v>528</v>
      </c>
      <c r="B256" s="71">
        <f t="shared" si="4"/>
        <v>578</v>
      </c>
      <c r="C256" s="72">
        <f>'Monthly Data'!F258</f>
        <v>12602.93</v>
      </c>
      <c r="D256" s="72">
        <f>'Monthly Data'!E258</f>
        <v>118.3</v>
      </c>
      <c r="E256" s="72">
        <f>'Monthly Data'!AD258</f>
        <v>120.8</v>
      </c>
      <c r="F256" s="72">
        <f>'Monthly Data'!AE258</f>
        <v>117.2</v>
      </c>
      <c r="G256" s="72">
        <f>'Monthly Data'!AF258</f>
        <v>144.69999999999999</v>
      </c>
      <c r="H256" s="72">
        <f>'Monthly Data'!AG258</f>
        <v>96.6</v>
      </c>
      <c r="I256" s="68">
        <f>'Monthly Data'!AH258</f>
        <v>97.511897501627473</v>
      </c>
      <c r="J256" s="68">
        <f>'Monthly Data'!AI258</f>
        <v>96.045205149871833</v>
      </c>
      <c r="K256" s="68">
        <f>'Monthly Data'!AJ258</f>
        <v>99.153614963764412</v>
      </c>
      <c r="L256" s="68">
        <f>'Monthly Data'!AK258</f>
        <v>100.14735915997903</v>
      </c>
      <c r="M256" s="68">
        <f>'Monthly Data'!AL258</f>
        <v>99.611743393085774</v>
      </c>
      <c r="N256" s="68">
        <f>'Monthly Data'!AM258</f>
        <v>82.595089511372862</v>
      </c>
      <c r="O256" s="68">
        <f>'Monthly Data'!AN258</f>
        <v>101.96731235340386</v>
      </c>
      <c r="P256" s="68">
        <f>'Monthly Data'!AO258</f>
        <v>100.93858913095173</v>
      </c>
      <c r="Q256" s="69">
        <f>'Monthly Data'!D258</f>
        <v>54653</v>
      </c>
      <c r="R256" s="69">
        <f>'Monthly Data'!U258</f>
        <v>81.900000000000006</v>
      </c>
      <c r="S256" s="69">
        <f>'Monthly Data'!T258</f>
        <v>99.7</v>
      </c>
      <c r="T256" s="69">
        <f>'Monthly Data'!S258</f>
        <v>102.80566600397616</v>
      </c>
      <c r="U256" s="69">
        <f>'Monthly Data'!V258</f>
        <v>25412</v>
      </c>
      <c r="V256" s="69">
        <f>'Monthly Data'!W258</f>
        <v>23980</v>
      </c>
      <c r="W256" s="69">
        <f>'Monthly Data'!R258</f>
        <v>102.41473714724015</v>
      </c>
      <c r="X256" s="69">
        <f>'Monthly Data'!X258</f>
        <v>112.64925665584906</v>
      </c>
      <c r="Y256" s="69">
        <f>'Monthly Data'!Y258</f>
        <v>114.94460093021711</v>
      </c>
      <c r="Z256" s="69">
        <f>'Monthly Data'!Z258</f>
        <v>14321</v>
      </c>
      <c r="AA256" s="69">
        <f>'Monthly Data'!AA258</f>
        <v>1113107.99606</v>
      </c>
      <c r="AB256" s="69">
        <f>'Monthly Data'!AB258</f>
        <v>113.27588101549964</v>
      </c>
      <c r="AC256" s="69">
        <f>'Monthly Data'!AC258</f>
        <v>91118</v>
      </c>
      <c r="AD256" s="69">
        <f>'Monthly Data'!P258</f>
        <v>83.415327649537019</v>
      </c>
      <c r="AE256" s="69">
        <f>'Monthly Data'!Q258</f>
        <v>98.4</v>
      </c>
      <c r="AF256" s="75">
        <f>'Monthly Data'!G258</f>
        <v>0.51100000000000001</v>
      </c>
      <c r="AG256" s="75">
        <f>'Monthly Data'!I258</f>
        <v>0.23381650771290965</v>
      </c>
      <c r="AH256" s="75">
        <f>'Monthly Data'!L258</f>
        <v>882305</v>
      </c>
      <c r="AI256" s="75">
        <f>'Monthly Data'!J258</f>
        <v>0.85587700000000022</v>
      </c>
      <c r="AJ256" s="75">
        <f>'Monthly Data'!K258</f>
        <v>0.96626684210526315</v>
      </c>
      <c r="AK256" s="75">
        <f>'Monthly Data'!AP258</f>
        <v>140.29935055122627</v>
      </c>
      <c r="AL256" s="75">
        <f>'Monthly Data'!AQ258</f>
        <v>89.204326016331123</v>
      </c>
      <c r="AM256" s="77">
        <v>27.1035</v>
      </c>
      <c r="AN256" s="77">
        <f>'Monthly Data'!M258</f>
        <v>40.445999999999991</v>
      </c>
      <c r="AO256" s="76">
        <f>'Monthly Data'!C258</f>
        <v>152.98434433277617</v>
      </c>
      <c r="AP256" s="76">
        <f>'Monthly Data'!N258</f>
        <v>120.20451702304602</v>
      </c>
      <c r="AQ256" s="76">
        <f>'Monthly Data'!O258</f>
        <v>117.87369759842056</v>
      </c>
    </row>
    <row r="257" spans="1:43">
      <c r="A257" s="71" t="s">
        <v>529</v>
      </c>
      <c r="B257" s="71">
        <f t="shared" si="4"/>
        <v>579</v>
      </c>
      <c r="C257" s="72">
        <f>'Monthly Data'!F259</f>
        <v>13357.7</v>
      </c>
      <c r="D257" s="72">
        <f>'Monthly Data'!E259</f>
        <v>117.6</v>
      </c>
      <c r="E257" s="72">
        <f>'Monthly Data'!AD259</f>
        <v>120</v>
      </c>
      <c r="F257" s="72">
        <f>'Monthly Data'!AE259</f>
        <v>117.1</v>
      </c>
      <c r="G257" s="72">
        <f>'Monthly Data'!AF259</f>
        <v>141.19999999999999</v>
      </c>
      <c r="H257" s="72">
        <f>'Monthly Data'!AG259</f>
        <v>99.5</v>
      </c>
      <c r="I257" s="68">
        <f>'Monthly Data'!AH259</f>
        <v>97.323216734300587</v>
      </c>
      <c r="J257" s="68">
        <f>'Monthly Data'!AI259</f>
        <v>95.782672007408692</v>
      </c>
      <c r="K257" s="68">
        <f>'Monthly Data'!AJ259</f>
        <v>98.813645372546702</v>
      </c>
      <c r="L257" s="68">
        <f>'Monthly Data'!AK259</f>
        <v>99.780396225772336</v>
      </c>
      <c r="M257" s="68">
        <f>'Monthly Data'!AL259</f>
        <v>99.48629586849168</v>
      </c>
      <c r="N257" s="68">
        <f>'Monthly Data'!AM259</f>
        <v>83.831804960515186</v>
      </c>
      <c r="O257" s="68">
        <f>'Monthly Data'!AN259</f>
        <v>102.16250091688926</v>
      </c>
      <c r="P257" s="68">
        <f>'Monthly Data'!AO259</f>
        <v>100.31972965605701</v>
      </c>
      <c r="Q257" s="69">
        <f>'Monthly Data'!D259</f>
        <v>54760</v>
      </c>
      <c r="R257" s="69">
        <f>'Monthly Data'!U259</f>
        <v>82.3</v>
      </c>
      <c r="S257" s="69">
        <f>'Monthly Data'!T259</f>
        <v>99.8</v>
      </c>
      <c r="T257" s="69">
        <f>'Monthly Data'!S259</f>
        <v>102.70536779324057</v>
      </c>
      <c r="U257" s="69">
        <f>'Monthly Data'!V259</f>
        <v>25347</v>
      </c>
      <c r="V257" s="69">
        <f>'Monthly Data'!W259</f>
        <v>24052</v>
      </c>
      <c r="W257" s="69">
        <f>'Monthly Data'!R259</f>
        <v>101.34870697171743</v>
      </c>
      <c r="X257" s="69">
        <f>'Monthly Data'!X259</f>
        <v>114.04812301549241</v>
      </c>
      <c r="Y257" s="69">
        <f>'Monthly Data'!Y259</f>
        <v>120.2805995733308</v>
      </c>
      <c r="Z257" s="69">
        <f>'Monthly Data'!Z259</f>
        <v>13823</v>
      </c>
      <c r="AA257" s="69">
        <f>'Monthly Data'!AA259</f>
        <v>1070819.85666</v>
      </c>
      <c r="AB257" s="69">
        <f>'Monthly Data'!AB259</f>
        <v>112.2661332392306</v>
      </c>
      <c r="AC257" s="69">
        <f>'Monthly Data'!AC259</f>
        <v>97629</v>
      </c>
      <c r="AD257" s="69">
        <f>'Monthly Data'!P259</f>
        <v>81.393360179322215</v>
      </c>
      <c r="AE257" s="69">
        <f>'Monthly Data'!Q259</f>
        <v>98.3</v>
      </c>
      <c r="AF257" s="75">
        <f>'Monthly Data'!G259</f>
        <v>0.50600000000000001</v>
      </c>
      <c r="AG257" s="75">
        <f>'Monthly Data'!I259</f>
        <v>0.29019448197577635</v>
      </c>
      <c r="AH257" s="75">
        <f>'Monthly Data'!L259</f>
        <v>874211</v>
      </c>
      <c r="AI257" s="75">
        <f>'Monthly Data'!J259</f>
        <v>0.83825476190476167</v>
      </c>
      <c r="AJ257" s="75">
        <f>'Monthly Data'!K259</f>
        <v>0.92056818181818179</v>
      </c>
      <c r="AK257" s="75">
        <f>'Monthly Data'!AP259</f>
        <v>149.26348402559023</v>
      </c>
      <c r="AL257" s="75">
        <f>'Monthly Data'!AQ259</f>
        <v>86.650276384936646</v>
      </c>
      <c r="AM257" s="77">
        <v>21.562727272727273</v>
      </c>
      <c r="AN257" s="77">
        <f>'Monthly Data'!M259</f>
        <v>30.210952380952378</v>
      </c>
      <c r="AO257" s="76">
        <f>'Monthly Data'!C259</f>
        <v>104.52938726726909</v>
      </c>
      <c r="AP257" s="76">
        <f>'Monthly Data'!N259</f>
        <v>97.869662942411466</v>
      </c>
      <c r="AQ257" s="76">
        <f>'Monthly Data'!O259</f>
        <v>97.503004295839673</v>
      </c>
    </row>
    <row r="258" spans="1:43">
      <c r="A258" s="71" t="s">
        <v>530</v>
      </c>
      <c r="B258" s="71">
        <f t="shared" si="4"/>
        <v>580</v>
      </c>
      <c r="C258" s="72">
        <f>'Monthly Data'!F260</f>
        <v>13995.33</v>
      </c>
      <c r="D258" s="72">
        <f>'Monthly Data'!E260</f>
        <v>118.2</v>
      </c>
      <c r="E258" s="72">
        <f>'Monthly Data'!AD260</f>
        <v>122.3</v>
      </c>
      <c r="F258" s="72">
        <f>'Monthly Data'!AE260</f>
        <v>118.5</v>
      </c>
      <c r="G258" s="72">
        <f>'Monthly Data'!AF260</f>
        <v>144.80000000000001</v>
      </c>
      <c r="H258" s="72">
        <f>'Monthly Data'!AG260</f>
        <v>100.8</v>
      </c>
      <c r="I258" s="68">
        <f>'Monthly Data'!AH260</f>
        <v>97.056209916464354</v>
      </c>
      <c r="J258" s="68">
        <f>'Monthly Data'!AI260</f>
        <v>95.911934367921788</v>
      </c>
      <c r="K258" s="68">
        <f>'Monthly Data'!AJ260</f>
        <v>98.268210479637474</v>
      </c>
      <c r="L258" s="68">
        <f>'Monthly Data'!AK260</f>
        <v>98.966062808228642</v>
      </c>
      <c r="M258" s="68">
        <f>'Monthly Data'!AL260</f>
        <v>98.999708525555917</v>
      </c>
      <c r="N258" s="68">
        <f>'Monthly Data'!AM260</f>
        <v>81.601712068577797</v>
      </c>
      <c r="O258" s="68">
        <f>'Monthly Data'!AN260</f>
        <v>101.01079328770446</v>
      </c>
      <c r="P258" s="68">
        <f>'Monthly Data'!AO260</f>
        <v>100.65837978684324</v>
      </c>
      <c r="Q258" s="69">
        <f>'Monthly Data'!D260</f>
        <v>54864</v>
      </c>
      <c r="R258" s="69">
        <f>'Monthly Data'!U260</f>
        <v>82.9</v>
      </c>
      <c r="S258" s="69">
        <f>'Monthly Data'!T260</f>
        <v>99.9</v>
      </c>
      <c r="T258" s="69">
        <f>'Monthly Data'!S260</f>
        <v>105.01222664015904</v>
      </c>
      <c r="U258" s="69">
        <f>'Monthly Data'!V260</f>
        <v>25249</v>
      </c>
      <c r="V258" s="69">
        <f>'Monthly Data'!W260</f>
        <v>24310</v>
      </c>
      <c r="W258" s="69">
        <f>'Monthly Data'!R260</f>
        <v>99.312398164774663</v>
      </c>
      <c r="X258" s="69">
        <f>'Monthly Data'!X260</f>
        <v>113.49567663693516</v>
      </c>
      <c r="Y258" s="69">
        <f>'Monthly Data'!Y260</f>
        <v>115.55999261051176</v>
      </c>
      <c r="Z258" s="69">
        <f>'Monthly Data'!Z260</f>
        <v>13867</v>
      </c>
      <c r="AA258" s="69">
        <f>'Monthly Data'!AA260</f>
        <v>1109331.2339000001</v>
      </c>
      <c r="AB258" s="69">
        <f>'Monthly Data'!AB260</f>
        <v>113.13402287736768</v>
      </c>
      <c r="AC258" s="69">
        <f>'Monthly Data'!AC260</f>
        <v>95389</v>
      </c>
      <c r="AD258" s="69">
        <f>'Monthly Data'!P260</f>
        <v>80.497173860605713</v>
      </c>
      <c r="AE258" s="69">
        <f>'Monthly Data'!Q260</f>
        <v>99</v>
      </c>
      <c r="AF258" s="75">
        <f>'Monthly Data'!G260</f>
        <v>0.505</v>
      </c>
      <c r="AG258" s="75">
        <f>'Monthly Data'!I260</f>
        <v>0.43345393326193021</v>
      </c>
      <c r="AH258" s="75">
        <f>'Monthly Data'!L260</f>
        <v>875540</v>
      </c>
      <c r="AI258" s="75">
        <f>'Monthly Data'!J260</f>
        <v>0.84154150000000016</v>
      </c>
      <c r="AJ258" s="75">
        <f>'Monthly Data'!K260</f>
        <v>0.9163135</v>
      </c>
      <c r="AK258" s="75">
        <f>'Monthly Data'!AP260</f>
        <v>160.2572100666043</v>
      </c>
      <c r="AL258" s="75">
        <f>'Monthly Data'!AQ260</f>
        <v>84.831963583082313</v>
      </c>
      <c r="AM258" s="77">
        <v>18.303333333333335</v>
      </c>
      <c r="AN258" s="77">
        <f>'Monthly Data'!M260</f>
        <v>25.777499999999996</v>
      </c>
      <c r="AO258" s="76">
        <f>'Monthly Data'!C260</f>
        <v>91.628404260976183</v>
      </c>
      <c r="AP258" s="76">
        <f>'Monthly Data'!N260</f>
        <v>79.089454259908308</v>
      </c>
      <c r="AQ258" s="76">
        <f>'Monthly Data'!O260</f>
        <v>78.24604887579703</v>
      </c>
    </row>
    <row r="259" spans="1:43">
      <c r="A259" s="71" t="s">
        <v>531</v>
      </c>
      <c r="B259" s="71">
        <f t="shared" si="4"/>
        <v>581</v>
      </c>
      <c r="C259" s="72">
        <f>'Monthly Data'!F261</f>
        <v>14084.6</v>
      </c>
      <c r="D259" s="72">
        <f>'Monthly Data'!E261</f>
        <v>114.9</v>
      </c>
      <c r="E259" s="72">
        <f>'Monthly Data'!AD261</f>
        <v>117.8</v>
      </c>
      <c r="F259" s="72">
        <f>'Monthly Data'!AE261</f>
        <v>115.2</v>
      </c>
      <c r="G259" s="72">
        <f>'Monthly Data'!AF261</f>
        <v>138.4</v>
      </c>
      <c r="H259" s="72">
        <f>'Monthly Data'!AG261</f>
        <v>98.2</v>
      </c>
      <c r="I259" s="68">
        <f>'Monthly Data'!AH261</f>
        <v>96.255828402471465</v>
      </c>
      <c r="J259" s="68">
        <f>'Monthly Data'!AI261</f>
        <v>95.210651483960831</v>
      </c>
      <c r="K259" s="68">
        <f>'Monthly Data'!AJ261</f>
        <v>97.740794551474849</v>
      </c>
      <c r="L259" s="68">
        <f>'Monthly Data'!AK261</f>
        <v>99.230734030661395</v>
      </c>
      <c r="M259" s="68">
        <f>'Monthly Data'!AL261</f>
        <v>98.790524246722057</v>
      </c>
      <c r="N259" s="68">
        <f>'Monthly Data'!AM261</f>
        <v>81.343900262512321</v>
      </c>
      <c r="O259" s="68">
        <f>'Monthly Data'!AN261</f>
        <v>100.44640978285004</v>
      </c>
      <c r="P259" s="68">
        <f>'Monthly Data'!AO261</f>
        <v>100.72820376249049</v>
      </c>
      <c r="Q259" s="69">
        <f>'Monthly Data'!D261</f>
        <v>54901</v>
      </c>
      <c r="R259" s="69">
        <f>'Monthly Data'!U261</f>
        <v>83.4</v>
      </c>
      <c r="S259" s="69">
        <f>'Monthly Data'!T261</f>
        <v>99.9</v>
      </c>
      <c r="T259" s="69">
        <f>'Monthly Data'!S261</f>
        <v>101.70238568588469</v>
      </c>
      <c r="U259" s="69">
        <f>'Monthly Data'!V261</f>
        <v>25153</v>
      </c>
      <c r="V259" s="69">
        <f>'Monthly Data'!W261</f>
        <v>24492</v>
      </c>
      <c r="W259" s="69">
        <f>'Monthly Data'!R261</f>
        <v>104.6051604961178</v>
      </c>
      <c r="X259" s="69">
        <f>'Monthly Data'!X261</f>
        <v>112.22015075694961</v>
      </c>
      <c r="Y259" s="69">
        <f>'Monthly Data'!Y261</f>
        <v>114.13245100799236</v>
      </c>
      <c r="Z259" s="69">
        <f>'Monthly Data'!Z261</f>
        <v>13400</v>
      </c>
      <c r="AA259" s="69">
        <f>'Monthly Data'!AA261</f>
        <v>1123450.9794699999</v>
      </c>
      <c r="AB259" s="69">
        <f>'Monthly Data'!AB261</f>
        <v>112.75028067290127</v>
      </c>
      <c r="AC259" s="69">
        <f>'Monthly Data'!AC261</f>
        <v>94915</v>
      </c>
      <c r="AD259" s="69">
        <f>'Monthly Data'!P261</f>
        <v>78.471417339491524</v>
      </c>
      <c r="AE259" s="69">
        <f>'Monthly Data'!Q261</f>
        <v>99.4</v>
      </c>
      <c r="AF259" s="75">
        <f>'Monthly Data'!G261</f>
        <v>0.50900000000000001</v>
      </c>
      <c r="AG259" s="75">
        <f>'Monthly Data'!I261</f>
        <v>0.49007886780149068</v>
      </c>
      <c r="AH259" s="75">
        <f>'Monthly Data'!L261</f>
        <v>884988</v>
      </c>
      <c r="AI259" s="75">
        <f>'Monthly Data'!J261</f>
        <v>0.84440428571428561</v>
      </c>
      <c r="AJ259" s="75">
        <f>'Monthly Data'!K261</f>
        <v>0.92395904761904757</v>
      </c>
      <c r="AK259" s="75">
        <f>'Monthly Data'!AP261</f>
        <v>182.61916213155484</v>
      </c>
      <c r="AL259" s="75">
        <f>'Monthly Data'!AQ261</f>
        <v>85.218156152536366</v>
      </c>
      <c r="AM259" s="77">
        <v>22.110476190476192</v>
      </c>
      <c r="AN259" s="77">
        <f>'Monthly Data'!M261</f>
        <v>29.076666666666668</v>
      </c>
      <c r="AO259" s="76">
        <f>'Monthly Data'!C261</f>
        <v>94.667017760393435</v>
      </c>
      <c r="AP259" s="76">
        <f>'Monthly Data'!N261</f>
        <v>98.27265116189983</v>
      </c>
      <c r="AQ259" s="76">
        <f>'Monthly Data'!O261</f>
        <v>98.691279449918952</v>
      </c>
    </row>
    <row r="260" spans="1:43">
      <c r="A260" s="71" t="s">
        <v>532</v>
      </c>
      <c r="B260" s="71">
        <f t="shared" si="4"/>
        <v>582</v>
      </c>
      <c r="C260" s="72">
        <f>'Monthly Data'!F262</f>
        <v>13168.91</v>
      </c>
      <c r="D260" s="72">
        <f>'Monthly Data'!E262</f>
        <v>114.7</v>
      </c>
      <c r="E260" s="72">
        <f>'Monthly Data'!AD262</f>
        <v>116.1</v>
      </c>
      <c r="F260" s="72">
        <f>'Monthly Data'!AE262</f>
        <v>116.9</v>
      </c>
      <c r="G260" s="72">
        <f>'Monthly Data'!AF262</f>
        <v>138.30000000000001</v>
      </c>
      <c r="H260" s="72">
        <f>'Monthly Data'!AG262</f>
        <v>101.2</v>
      </c>
      <c r="I260" s="68">
        <f>'Monthly Data'!AH262</f>
        <v>97.22781797875308</v>
      </c>
      <c r="J260" s="68">
        <f>'Monthly Data'!AI262</f>
        <v>95.982291259371848</v>
      </c>
      <c r="K260" s="68">
        <f>'Monthly Data'!AJ262</f>
        <v>98.536239426446969</v>
      </c>
      <c r="L260" s="68">
        <f>'Monthly Data'!AK262</f>
        <v>99.448861840861738</v>
      </c>
      <c r="M260" s="68">
        <f>'Monthly Data'!AL262</f>
        <v>98.782457284359225</v>
      </c>
      <c r="N260" s="68">
        <f>'Monthly Data'!AM262</f>
        <v>81.148202577259326</v>
      </c>
      <c r="O260" s="68">
        <f>'Monthly Data'!AN262</f>
        <v>99.192151357148532</v>
      </c>
      <c r="P260" s="68">
        <f>'Monthly Data'!AO262</f>
        <v>101.70213708906076</v>
      </c>
      <c r="Q260" s="69">
        <f>'Monthly Data'!D262</f>
        <v>54800</v>
      </c>
      <c r="R260" s="69">
        <f>'Monthly Data'!U262</f>
        <v>83.5</v>
      </c>
      <c r="S260" s="69">
        <f>'Monthly Data'!T262</f>
        <v>100.1</v>
      </c>
      <c r="T260" s="69">
        <f>'Monthly Data'!S262</f>
        <v>103.50775347912526</v>
      </c>
      <c r="U260" s="69">
        <f>'Monthly Data'!V262</f>
        <v>24943</v>
      </c>
      <c r="V260" s="69">
        <f>'Monthly Data'!W262</f>
        <v>24475</v>
      </c>
      <c r="W260" s="69">
        <f>'Monthly Data'!R262</f>
        <v>100.17738959309865</v>
      </c>
      <c r="X260" s="69">
        <f>'Monthly Data'!X262</f>
        <v>112.01808837038759</v>
      </c>
      <c r="Y260" s="69">
        <f>'Monthly Data'!Y262</f>
        <v>113.095296540409</v>
      </c>
      <c r="Z260" s="69">
        <f>'Monthly Data'!Z262</f>
        <v>13418</v>
      </c>
      <c r="AA260" s="69">
        <f>'Monthly Data'!AA262</f>
        <v>1059099.14219</v>
      </c>
      <c r="AB260" s="69">
        <f>'Monthly Data'!AB262</f>
        <v>112.49543450665534</v>
      </c>
      <c r="AC260" s="69">
        <f>'Monthly Data'!AC262</f>
        <v>93096</v>
      </c>
      <c r="AD260" s="69">
        <f>'Monthly Data'!P262</f>
        <v>77.941066944590276</v>
      </c>
      <c r="AE260" s="69">
        <f>'Monthly Data'!Q262</f>
        <v>99.9</v>
      </c>
      <c r="AF260" s="75">
        <f>'Monthly Data'!G262</f>
        <v>0.503</v>
      </c>
      <c r="AG260" s="75">
        <f>'Monthly Data'!I262</f>
        <v>0.43647548890795596</v>
      </c>
      <c r="AH260" s="75">
        <f>'Monthly Data'!L262</f>
        <v>880376</v>
      </c>
      <c r="AI260" s="75">
        <f>'Monthly Data'!J262</f>
        <v>0.85533863636363627</v>
      </c>
      <c r="AJ260" s="75">
        <f>'Monthly Data'!K262</f>
        <v>0.9157895652173913</v>
      </c>
      <c r="AK260" s="75">
        <f>'Monthly Data'!AP262</f>
        <v>189.50090481840209</v>
      </c>
      <c r="AL260" s="75">
        <f>'Monthly Data'!AQ262</f>
        <v>85.198049912285015</v>
      </c>
      <c r="AM260" s="77">
        <v>24.321363636363635</v>
      </c>
      <c r="AN260" s="77">
        <f>'Monthly Data'!M262</f>
        <v>27.040000000000006</v>
      </c>
      <c r="AO260" s="76">
        <f>'Monthly Data'!C262</f>
        <v>101.15370766185025</v>
      </c>
      <c r="AP260" s="76">
        <f>'Monthly Data'!N262</f>
        <v>98.881735547253598</v>
      </c>
      <c r="AQ260" s="76">
        <f>'Monthly Data'!O262</f>
        <v>98.851956539399097</v>
      </c>
    </row>
    <row r="261" spans="1:43">
      <c r="A261" s="71" t="s">
        <v>533</v>
      </c>
      <c r="B261" s="71">
        <f t="shared" si="4"/>
        <v>583</v>
      </c>
      <c r="C261" s="72">
        <f>'Monthly Data'!F263</f>
        <v>12989.35</v>
      </c>
      <c r="D261" s="72">
        <f>'Monthly Data'!E263</f>
        <v>110.7</v>
      </c>
      <c r="E261" s="72">
        <f>'Monthly Data'!AD263</f>
        <v>112.5</v>
      </c>
      <c r="F261" s="72">
        <f>'Monthly Data'!AE263</f>
        <v>112.2</v>
      </c>
      <c r="G261" s="72">
        <f>'Monthly Data'!AF263</f>
        <v>131.19999999999999</v>
      </c>
      <c r="H261" s="72">
        <f>'Monthly Data'!AG263</f>
        <v>99.9</v>
      </c>
      <c r="I261" s="68">
        <f>'Monthly Data'!AH263</f>
        <v>95.797098396670833</v>
      </c>
      <c r="J261" s="68">
        <f>'Monthly Data'!AI263</f>
        <v>95.158392793716956</v>
      </c>
      <c r="K261" s="68">
        <f>'Monthly Data'!AJ263</f>
        <v>96.578829715569853</v>
      </c>
      <c r="L261" s="68">
        <f>'Monthly Data'!AK263</f>
        <v>98.811000708588381</v>
      </c>
      <c r="M261" s="68">
        <f>'Monthly Data'!AL263</f>
        <v>98.055736186183367</v>
      </c>
      <c r="N261" s="68">
        <f>'Monthly Data'!AM263</f>
        <v>79.447160898128701</v>
      </c>
      <c r="O261" s="68">
        <f>'Monthly Data'!AN263</f>
        <v>99.437838089194102</v>
      </c>
      <c r="P261" s="68">
        <f>'Monthly Data'!AO263</f>
        <v>100.4145146262676</v>
      </c>
      <c r="Q261" s="69">
        <f>'Monthly Data'!D263</f>
        <v>54885</v>
      </c>
      <c r="R261" s="69">
        <f>'Monthly Data'!U263</f>
        <v>83.8</v>
      </c>
      <c r="S261" s="69">
        <f>'Monthly Data'!T263</f>
        <v>100.1</v>
      </c>
      <c r="T261" s="69">
        <f>'Monthly Data'!S263</f>
        <v>100.59910536779324</v>
      </c>
      <c r="U261" s="69">
        <f>'Monthly Data'!V263</f>
        <v>24988</v>
      </c>
      <c r="V261" s="69">
        <f>'Monthly Data'!W263</f>
        <v>24481</v>
      </c>
      <c r="W261" s="69">
        <f>'Monthly Data'!R263</f>
        <v>102.67702510579954</v>
      </c>
      <c r="X261" s="69">
        <f>'Monthly Data'!X263</f>
        <v>115.01951663409312</v>
      </c>
      <c r="Y261" s="69">
        <f>'Monthly Data'!Y263</f>
        <v>118.81693487012853</v>
      </c>
      <c r="Z261" s="69">
        <f>'Monthly Data'!Z263</f>
        <v>13499</v>
      </c>
      <c r="AA261" s="69">
        <f>'Monthly Data'!AA263</f>
        <v>994148.44565999997</v>
      </c>
      <c r="AB261" s="69">
        <f>'Monthly Data'!AB263</f>
        <v>115.15480808887786</v>
      </c>
      <c r="AC261" s="69">
        <f>'Monthly Data'!AC263</f>
        <v>91573</v>
      </c>
      <c r="AD261" s="69">
        <f>'Monthly Data'!P263</f>
        <v>77.625917695948743</v>
      </c>
      <c r="AE261" s="69">
        <f>'Monthly Data'!Q263</f>
        <v>99.9</v>
      </c>
      <c r="AF261" s="75">
        <f>'Monthly Data'!G263</f>
        <v>0.504</v>
      </c>
      <c r="AG261" s="75">
        <f>'Monthly Data'!I263</f>
        <v>0.39378516600466773</v>
      </c>
      <c r="AH261" s="75">
        <f>'Monthly Data'!L263</f>
        <v>884489</v>
      </c>
      <c r="AI261" s="75">
        <f>'Monthly Data'!J263</f>
        <v>0.85210380952380949</v>
      </c>
      <c r="AJ261" s="75">
        <f>'Monthly Data'!K263</f>
        <v>0.88728149999999995</v>
      </c>
      <c r="AK261" s="75">
        <f>'Monthly Data'!AP263</f>
        <v>200.07975892225059</v>
      </c>
      <c r="AL261" s="75">
        <f>'Monthly Data'!AQ263</f>
        <v>87.557337154186797</v>
      </c>
      <c r="AM261" s="77">
        <v>20.695714285714285</v>
      </c>
      <c r="AN261" s="77">
        <f>'Monthly Data'!M263</f>
        <v>25.129047619047615</v>
      </c>
      <c r="AO261" s="76">
        <f>'Monthly Data'!C263</f>
        <v>108.43049359165614</v>
      </c>
      <c r="AP261" s="76">
        <f>'Monthly Data'!N263</f>
        <v>98.410941065482461</v>
      </c>
      <c r="AQ261" s="76">
        <f>'Monthly Data'!O263</f>
        <v>97.788239408808622</v>
      </c>
    </row>
    <row r="262" spans="1:43">
      <c r="A262" s="71" t="s">
        <v>534</v>
      </c>
      <c r="B262" s="71">
        <f t="shared" si="4"/>
        <v>584</v>
      </c>
      <c r="C262" s="72">
        <f>'Monthly Data'!F264</f>
        <v>12123.53</v>
      </c>
      <c r="D262" s="72">
        <f>'Monthly Data'!E264</f>
        <v>112</v>
      </c>
      <c r="E262" s="72">
        <f>'Monthly Data'!AD264</f>
        <v>114.2</v>
      </c>
      <c r="F262" s="72">
        <f>'Monthly Data'!AE264</f>
        <v>113.4</v>
      </c>
      <c r="G262" s="72">
        <f>'Monthly Data'!AF264</f>
        <v>131.9</v>
      </c>
      <c r="H262" s="72">
        <f>'Monthly Data'!AG264</f>
        <v>99.5</v>
      </c>
      <c r="I262" s="68">
        <f>'Monthly Data'!AH264</f>
        <v>97.321098993440657</v>
      </c>
      <c r="J262" s="68">
        <f>'Monthly Data'!AI264</f>
        <v>96.394135591363948</v>
      </c>
      <c r="K262" s="68">
        <f>'Monthly Data'!AJ264</f>
        <v>98.174503311941763</v>
      </c>
      <c r="L262" s="68">
        <f>'Monthly Data'!AK264</f>
        <v>98.84585410002687</v>
      </c>
      <c r="M262" s="68">
        <f>'Monthly Data'!AL264</f>
        <v>98.071667360977628</v>
      </c>
      <c r="N262" s="68">
        <f>'Monthly Data'!AM264</f>
        <v>79.18603525386969</v>
      </c>
      <c r="O262" s="68">
        <f>'Monthly Data'!AN264</f>
        <v>99.560805615010239</v>
      </c>
      <c r="P262" s="68">
        <f>'Monthly Data'!AO264</f>
        <v>100.39982057161734</v>
      </c>
      <c r="Q262" s="69">
        <f>'Monthly Data'!D264</f>
        <v>54822</v>
      </c>
      <c r="R262" s="69">
        <f>'Monthly Data'!U264</f>
        <v>84.3</v>
      </c>
      <c r="S262" s="69">
        <f>'Monthly Data'!T264</f>
        <v>99.9</v>
      </c>
      <c r="T262" s="69">
        <f>'Monthly Data'!S264</f>
        <v>101.70238568588471</v>
      </c>
      <c r="U262" s="69">
        <f>'Monthly Data'!V264</f>
        <v>24932</v>
      </c>
      <c r="V262" s="69">
        <f>'Monthly Data'!W264</f>
        <v>24445</v>
      </c>
      <c r="W262" s="69">
        <f>'Monthly Data'!R264</f>
        <v>100.87627109756949</v>
      </c>
      <c r="X262" s="69">
        <f>'Monthly Data'!X264</f>
        <v>118.11380843238226</v>
      </c>
      <c r="Y262" s="69">
        <f>'Monthly Data'!Y264</f>
        <v>122.20934314630294</v>
      </c>
      <c r="Z262" s="69">
        <f>'Monthly Data'!Z264</f>
        <v>13285</v>
      </c>
      <c r="AA262" s="69">
        <f>'Monthly Data'!AA264</f>
        <v>973360.13277000003</v>
      </c>
      <c r="AB262" s="69">
        <f>'Monthly Data'!AB264</f>
        <v>116.91128327931577</v>
      </c>
      <c r="AC262" s="69">
        <f>'Monthly Data'!AC264</f>
        <v>93722</v>
      </c>
      <c r="AD262" s="69">
        <f>'Monthly Data'!P264</f>
        <v>81.353802487932896</v>
      </c>
      <c r="AE262" s="69">
        <f>'Monthly Data'!Q264</f>
        <v>99.8</v>
      </c>
      <c r="AF262" s="75">
        <f>'Monthly Data'!G264</f>
        <v>0.495</v>
      </c>
      <c r="AG262" s="75">
        <f>'Monthly Data'!I264</f>
        <v>0.42596276888427687</v>
      </c>
      <c r="AH262" s="75">
        <f>'Monthly Data'!L264</f>
        <v>894325</v>
      </c>
      <c r="AI262" s="75">
        <f>'Monthly Data'!J264</f>
        <v>0.85508150000000005</v>
      </c>
      <c r="AJ262" s="75">
        <f>'Monthly Data'!K264</f>
        <v>0.90700090909090914</v>
      </c>
      <c r="AK262" s="75">
        <f>'Monthly Data'!AP264</f>
        <v>171.49223377984825</v>
      </c>
      <c r="AL262" s="75">
        <f>'Monthly Data'!AQ264</f>
        <v>85.161921445253313</v>
      </c>
      <c r="AM262" s="77">
        <v>30.238571428571429</v>
      </c>
      <c r="AN262" s="77">
        <f>'Monthly Data'!M264</f>
        <v>31.879000000000001</v>
      </c>
      <c r="AO262" s="76">
        <f>'Monthly Data'!C264</f>
        <v>142.56999158919174</v>
      </c>
      <c r="AP262" s="76">
        <f>'Monthly Data'!N264</f>
        <v>177.06586964914786</v>
      </c>
      <c r="AQ262" s="76">
        <f>'Monthly Data'!O264</f>
        <v>179.96045914624781</v>
      </c>
    </row>
    <row r="263" spans="1:43">
      <c r="A263" s="71" t="s">
        <v>535</v>
      </c>
      <c r="B263" s="71">
        <f t="shared" si="4"/>
        <v>585</v>
      </c>
      <c r="C263" s="72">
        <f>'Monthly Data'!F265</f>
        <v>9117.0300000000007</v>
      </c>
      <c r="D263" s="72">
        <f>'Monthly Data'!E265</f>
        <v>109.3</v>
      </c>
      <c r="E263" s="72">
        <f>'Monthly Data'!AD265</f>
        <v>113.3</v>
      </c>
      <c r="F263" s="72">
        <f>'Monthly Data'!AE265</f>
        <v>112.6</v>
      </c>
      <c r="G263" s="72">
        <f>'Monthly Data'!AF265</f>
        <v>129.9</v>
      </c>
      <c r="H263" s="72">
        <f>'Monthly Data'!AG265</f>
        <v>99.8</v>
      </c>
      <c r="I263" s="68">
        <f>'Monthly Data'!AH265</f>
        <v>97.210564379649611</v>
      </c>
      <c r="J263" s="68">
        <f>'Monthly Data'!AI265</f>
        <v>95.809612528092345</v>
      </c>
      <c r="K263" s="68">
        <f>'Monthly Data'!AJ265</f>
        <v>98.6658613015545</v>
      </c>
      <c r="L263" s="68">
        <f>'Monthly Data'!AK265</f>
        <v>98.320817146846252</v>
      </c>
      <c r="M263" s="68">
        <f>'Monthly Data'!AL265</f>
        <v>97.81951735270944</v>
      </c>
      <c r="N263" s="68">
        <f>'Monthly Data'!AM265</f>
        <v>77.774729020047417</v>
      </c>
      <c r="O263" s="68">
        <f>'Monthly Data'!AN265</f>
        <v>99.870899235308883</v>
      </c>
      <c r="P263" s="68">
        <f>'Monthly Data'!AO265</f>
        <v>99.932531638067246</v>
      </c>
      <c r="Q263" s="69">
        <f>'Monthly Data'!D265</f>
        <v>54861</v>
      </c>
      <c r="R263" s="69">
        <f>'Monthly Data'!U265</f>
        <v>84.4</v>
      </c>
      <c r="S263" s="69">
        <f>'Monthly Data'!T265</f>
        <v>100</v>
      </c>
      <c r="T263" s="69">
        <f>'Monthly Data'!S265</f>
        <v>104.00924453280319</v>
      </c>
      <c r="U263" s="69">
        <f>'Monthly Data'!V265</f>
        <v>25021</v>
      </c>
      <c r="V263" s="69">
        <f>'Monthly Data'!W265</f>
        <v>24378</v>
      </c>
      <c r="W263" s="69">
        <f>'Monthly Data'!R265</f>
        <v>98.542947370487227</v>
      </c>
      <c r="X263" s="69">
        <f>'Monthly Data'!X265</f>
        <v>119.89569099716614</v>
      </c>
      <c r="Y263" s="69">
        <f>'Monthly Data'!Y265</f>
        <v>123.86657712209168</v>
      </c>
      <c r="Z263" s="69">
        <f>'Monthly Data'!Z265</f>
        <v>12362</v>
      </c>
      <c r="AA263" s="69">
        <f>'Monthly Data'!AA265</f>
        <v>940444.66411999997</v>
      </c>
      <c r="AB263" s="69">
        <f>'Monthly Data'!AB265</f>
        <v>118.25975883392601</v>
      </c>
      <c r="AC263" s="69">
        <f>'Monthly Data'!AC265</f>
        <v>87514</v>
      </c>
      <c r="AD263" s="69">
        <f>'Monthly Data'!P265</f>
        <v>90.531918341818567</v>
      </c>
      <c r="AE263" s="69">
        <f>'Monthly Data'!Q265</f>
        <v>99.6</v>
      </c>
      <c r="AF263" s="75">
        <f>'Monthly Data'!G265</f>
        <v>0.48699999999999999</v>
      </c>
      <c r="AG263" s="75">
        <f>'Monthly Data'!I265</f>
        <v>0.45814635740113557</v>
      </c>
      <c r="AH263" s="75">
        <f>'Monthly Data'!L265</f>
        <v>898423</v>
      </c>
      <c r="AI263" s="75">
        <f>'Monthly Data'!J265</f>
        <v>0.87829454545454555</v>
      </c>
      <c r="AJ263" s="75">
        <f>'Monthly Data'!K265</f>
        <v>1.0377447826086956</v>
      </c>
      <c r="AK263" s="75">
        <f>'Monthly Data'!AP265</f>
        <v>141.31461118581475</v>
      </c>
      <c r="AL263" s="75">
        <f>'Monthly Data'!AQ265</f>
        <v>86.54072613642586</v>
      </c>
      <c r="AM263" s="77">
        <v>61.177391304347829</v>
      </c>
      <c r="AN263" s="77">
        <f>'Monthly Data'!M265</f>
        <v>66.888181818181835</v>
      </c>
      <c r="AO263" s="76">
        <f>'Monthly Data'!C265</f>
        <v>236.24327576482366</v>
      </c>
      <c r="AP263" s="76">
        <f>'Monthly Data'!N265</f>
        <v>198.96601276942829</v>
      </c>
      <c r="AQ263" s="76">
        <f>'Monthly Data'!O265</f>
        <v>196.406017033659</v>
      </c>
    </row>
    <row r="264" spans="1:43">
      <c r="A264" s="71" t="s">
        <v>536</v>
      </c>
      <c r="B264" s="71">
        <f t="shared" si="4"/>
        <v>586</v>
      </c>
      <c r="C264" s="72">
        <f>'Monthly Data'!F266</f>
        <v>8531.4500000000007</v>
      </c>
      <c r="D264" s="72">
        <f>'Monthly Data'!E266</f>
        <v>102</v>
      </c>
      <c r="E264" s="72">
        <f>'Monthly Data'!AD266</f>
        <v>105.2</v>
      </c>
      <c r="F264" s="72">
        <f>'Monthly Data'!AE266</f>
        <v>106.7</v>
      </c>
      <c r="G264" s="72">
        <f>'Monthly Data'!AF266</f>
        <v>117.8</v>
      </c>
      <c r="H264" s="72">
        <f>'Monthly Data'!AG266</f>
        <v>99.4</v>
      </c>
      <c r="I264" s="68">
        <f>'Monthly Data'!AH266</f>
        <v>97.613240165873577</v>
      </c>
      <c r="J264" s="68">
        <f>'Monthly Data'!AI266</f>
        <v>95.74273961592101</v>
      </c>
      <c r="K264" s="68">
        <f>'Monthly Data'!AJ266</f>
        <v>100.11518571291127</v>
      </c>
      <c r="L264" s="68">
        <f>'Monthly Data'!AK266</f>
        <v>97.583950066526441</v>
      </c>
      <c r="M264" s="68">
        <f>'Monthly Data'!AL266</f>
        <v>97.956957455966105</v>
      </c>
      <c r="N264" s="68">
        <f>'Monthly Data'!AM266</f>
        <v>75.805930672380001</v>
      </c>
      <c r="O264" s="68">
        <f>'Monthly Data'!AN266</f>
        <v>100.41465499320303</v>
      </c>
      <c r="P264" s="68">
        <f>'Monthly Data'!AO266</f>
        <v>100.14694122743551</v>
      </c>
      <c r="Q264" s="69">
        <f>'Monthly Data'!D266</f>
        <v>54887</v>
      </c>
      <c r="R264" s="69">
        <f>'Monthly Data'!U266</f>
        <v>84.6</v>
      </c>
      <c r="S264" s="69">
        <f>'Monthly Data'!T266</f>
        <v>100.2</v>
      </c>
      <c r="T264" s="69">
        <f>'Monthly Data'!S266</f>
        <v>100.19791252485091</v>
      </c>
      <c r="U264" s="69">
        <f>'Monthly Data'!V266</f>
        <v>25173</v>
      </c>
      <c r="V264" s="69">
        <f>'Monthly Data'!W266</f>
        <v>24285</v>
      </c>
      <c r="W264" s="69">
        <f>'Monthly Data'!R266</f>
        <v>102.78933811000633</v>
      </c>
      <c r="X264" s="69">
        <f>'Monthly Data'!X266</f>
        <v>119.05915978291786</v>
      </c>
      <c r="Y264" s="69">
        <f>'Monthly Data'!Y266</f>
        <v>124.828232522653</v>
      </c>
      <c r="Z264" s="69">
        <f>'Monthly Data'!Z266</f>
        <v>11627</v>
      </c>
      <c r="AA264" s="69">
        <f>'Monthly Data'!AA266</f>
        <v>860915.29833000002</v>
      </c>
      <c r="AB264" s="69">
        <f>'Monthly Data'!AB266</f>
        <v>119.36633892273592</v>
      </c>
      <c r="AC264" s="69">
        <f>'Monthly Data'!AC266</f>
        <v>80714</v>
      </c>
      <c r="AD264" s="69">
        <f>'Monthly Data'!P266</f>
        <v>95.733114245169986</v>
      </c>
      <c r="AE264" s="69">
        <f>'Monthly Data'!Q266</f>
        <v>99</v>
      </c>
      <c r="AF264" s="75">
        <f>'Monthly Data'!G266</f>
        <v>0.30099999999999999</v>
      </c>
      <c r="AG264" s="75">
        <f>'Monthly Data'!I266</f>
        <v>0.21661472681667815</v>
      </c>
      <c r="AH264" s="75">
        <f>'Monthly Data'!L266</f>
        <v>904640</v>
      </c>
      <c r="AI264" s="75">
        <f>'Monthly Data'!J266</f>
        <v>0.82050944444444451</v>
      </c>
      <c r="AJ264" s="75">
        <f>'Monthly Data'!K266</f>
        <v>0.90943799999999997</v>
      </c>
      <c r="AK264" s="75">
        <f>'Monthly Data'!AP266</f>
        <v>103.51473885299716</v>
      </c>
      <c r="AL264" s="75">
        <f>'Monthly Data'!AQ266</f>
        <v>86.389860068595212</v>
      </c>
      <c r="AM264" s="77">
        <v>62.639473684210529</v>
      </c>
      <c r="AN264" s="77">
        <f>'Monthly Data'!M266</f>
        <v>76.979444444444454</v>
      </c>
      <c r="AO264" s="76">
        <f>'Monthly Data'!C266</f>
        <v>130.31723317890871</v>
      </c>
      <c r="AP264" s="76">
        <f>'Monthly Data'!N266</f>
        <v>144.48144611958762</v>
      </c>
      <c r="AQ264" s="76">
        <f>'Monthly Data'!O266</f>
        <v>145.77443299673294</v>
      </c>
    </row>
    <row r="265" spans="1:43">
      <c r="A265" s="71" t="s">
        <v>537</v>
      </c>
      <c r="B265" s="71">
        <f t="shared" si="4"/>
        <v>587</v>
      </c>
      <c r="C265" s="72">
        <f>'Monthly Data'!F267</f>
        <v>8463.6200000000008</v>
      </c>
      <c r="D265" s="72">
        <f>'Monthly Data'!E267</f>
        <v>93.6</v>
      </c>
      <c r="E265" s="72">
        <f>'Monthly Data'!AD267</f>
        <v>99.3</v>
      </c>
      <c r="F265" s="72">
        <f>'Monthly Data'!AE267</f>
        <v>99.8</v>
      </c>
      <c r="G265" s="72">
        <f>'Monthly Data'!AF267</f>
        <v>102.6</v>
      </c>
      <c r="H265" s="72">
        <f>'Monthly Data'!AG267</f>
        <v>97.6</v>
      </c>
      <c r="I265" s="68">
        <f>'Monthly Data'!AH267</f>
        <v>96.895301110075124</v>
      </c>
      <c r="J265" s="68">
        <f>'Monthly Data'!AI267</f>
        <v>95.130337066931361</v>
      </c>
      <c r="K265" s="68">
        <f>'Monthly Data'!AJ267</f>
        <v>98.690019090619046</v>
      </c>
      <c r="L265" s="68">
        <f>'Monthly Data'!AK267</f>
        <v>96.523730839068605</v>
      </c>
      <c r="M265" s="68">
        <f>'Monthly Data'!AL267</f>
        <v>97.427048667890318</v>
      </c>
      <c r="N265" s="68">
        <f>'Monthly Data'!AM267</f>
        <v>75.647038953664108</v>
      </c>
      <c r="O265" s="68">
        <f>'Monthly Data'!AN267</f>
        <v>100.03222500883768</v>
      </c>
      <c r="P265" s="68">
        <f>'Monthly Data'!AO267</f>
        <v>99.436904303250344</v>
      </c>
      <c r="Q265" s="69">
        <f>'Monthly Data'!D267</f>
        <v>54830</v>
      </c>
      <c r="R265" s="69">
        <f>'Monthly Data'!U267</f>
        <v>85</v>
      </c>
      <c r="S265" s="69">
        <f>'Monthly Data'!T267</f>
        <v>100.1</v>
      </c>
      <c r="T265" s="69">
        <f>'Monthly Data'!S267</f>
        <v>99.997316103379731</v>
      </c>
      <c r="U265" s="69">
        <f>'Monthly Data'!V267</f>
        <v>24810</v>
      </c>
      <c r="V265" s="69">
        <f>'Monthly Data'!W267</f>
        <v>24418</v>
      </c>
      <c r="W265" s="69">
        <f>'Monthly Data'!R267</f>
        <v>103.99355413169351</v>
      </c>
      <c r="X265" s="69">
        <f>'Monthly Data'!X267</f>
        <v>119.3344837741457</v>
      </c>
      <c r="Y265" s="69">
        <f>'Monthly Data'!Y267</f>
        <v>126.49952631511597</v>
      </c>
      <c r="Z265" s="69">
        <f>'Monthly Data'!Z267</f>
        <v>11931</v>
      </c>
      <c r="AA265" s="69">
        <f>'Monthly Data'!AA267</f>
        <v>813611.80197000003</v>
      </c>
      <c r="AB265" s="69">
        <f>'Monthly Data'!AB267</f>
        <v>113.82150155654021</v>
      </c>
      <c r="AC265" s="69">
        <f>'Monthly Data'!AC267</f>
        <v>79905</v>
      </c>
      <c r="AD265" s="69">
        <f>'Monthly Data'!P267</f>
        <v>100.75290620662904</v>
      </c>
      <c r="AE265" s="69">
        <f>'Monthly Data'!Q267</f>
        <v>98.6</v>
      </c>
      <c r="AF265" s="75">
        <f>'Monthly Data'!G267</f>
        <v>0.21099999999999999</v>
      </c>
      <c r="AG265" s="75">
        <f>'Monthly Data'!I267</f>
        <v>0.16132852760499533</v>
      </c>
      <c r="AH265" s="75">
        <f>'Monthly Data'!L267</f>
        <v>905084</v>
      </c>
      <c r="AI265" s="75">
        <f>'Monthly Data'!J267</f>
        <v>0.86464333333333343</v>
      </c>
      <c r="AJ265" s="75">
        <f>'Monthly Data'!K267</f>
        <v>0.92210142857142852</v>
      </c>
      <c r="AK265" s="75">
        <f>'Monthly Data'!AP267</f>
        <v>73.148190143169572</v>
      </c>
      <c r="AL265" s="75">
        <f>'Monthly Data'!AQ267</f>
        <v>89.403782005677868</v>
      </c>
      <c r="AM265" s="77">
        <v>52.43181818181818</v>
      </c>
      <c r="AN265" s="77">
        <f>'Monthly Data'!M267</f>
        <v>58.426190476190477</v>
      </c>
      <c r="AO265" s="76">
        <f>'Monthly Data'!C267</f>
        <v>144.61440905199154</v>
      </c>
      <c r="AP265" s="76">
        <f>'Monthly Data'!N267</f>
        <v>152.77836172607297</v>
      </c>
      <c r="AQ265" s="76">
        <f>'Monthly Data'!O267</f>
        <v>153.62475282926394</v>
      </c>
    </row>
    <row r="266" spans="1:43">
      <c r="A266" s="71" t="s">
        <v>538</v>
      </c>
      <c r="B266" s="71">
        <f t="shared" si="4"/>
        <v>588</v>
      </c>
      <c r="C266" s="72">
        <f>'Monthly Data'!F268</f>
        <v>8331.49</v>
      </c>
      <c r="D266" s="72">
        <f>'Monthly Data'!E268</f>
        <v>85.3</v>
      </c>
      <c r="E266" s="72">
        <f>'Monthly Data'!AD268</f>
        <v>93.6</v>
      </c>
      <c r="F266" s="72">
        <f>'Monthly Data'!AE268</f>
        <v>94.9</v>
      </c>
      <c r="G266" s="72">
        <f>'Monthly Data'!AF268</f>
        <v>90.7</v>
      </c>
      <c r="H266" s="72">
        <f>'Monthly Data'!AG268</f>
        <v>99.3</v>
      </c>
      <c r="I266" s="68">
        <f>'Monthly Data'!AH268</f>
        <v>96.564218227995454</v>
      </c>
      <c r="J266" s="68">
        <f>'Monthly Data'!AI268</f>
        <v>95.326321693874306</v>
      </c>
      <c r="K266" s="68">
        <f>'Monthly Data'!AJ268</f>
        <v>97.370623796863214</v>
      </c>
      <c r="L266" s="68">
        <f>'Monthly Data'!AK268</f>
        <v>97.754595103237321</v>
      </c>
      <c r="M266" s="68">
        <f>'Monthly Data'!AL268</f>
        <v>97.550285863958578</v>
      </c>
      <c r="N266" s="68">
        <f>'Monthly Data'!AM268</f>
        <v>76.570538218379241</v>
      </c>
      <c r="O266" s="68">
        <f>'Monthly Data'!AN268</f>
        <v>100.22450765084227</v>
      </c>
      <c r="P266" s="68">
        <f>'Monthly Data'!AO268</f>
        <v>99.361002282119358</v>
      </c>
      <c r="Q266" s="69">
        <f>'Monthly Data'!D268</f>
        <v>54624</v>
      </c>
      <c r="R266" s="69">
        <f>'Monthly Data'!U268</f>
        <v>85.2</v>
      </c>
      <c r="S266" s="69">
        <f>'Monthly Data'!T268</f>
        <v>100</v>
      </c>
      <c r="T266" s="69">
        <f>'Monthly Data'!S268</f>
        <v>100.19791252485091</v>
      </c>
      <c r="U266" s="69">
        <f>'Monthly Data'!V268</f>
        <v>24673</v>
      </c>
      <c r="V266" s="69">
        <f>'Monthly Data'!W268</f>
        <v>24481</v>
      </c>
      <c r="W266" s="69">
        <f>'Monthly Data'!R268</f>
        <v>100.3988883865178</v>
      </c>
      <c r="X266" s="69">
        <f>'Monthly Data'!X268</f>
        <v>113.57374189805053</v>
      </c>
      <c r="Y266" s="69">
        <f>'Monthly Data'!Y268</f>
        <v>123.2791882831277</v>
      </c>
      <c r="Z266" s="69">
        <f>'Monthly Data'!Z268</f>
        <v>11607</v>
      </c>
      <c r="AA266" s="69">
        <f>'Monthly Data'!AA268</f>
        <v>799098.63722999999</v>
      </c>
      <c r="AB266" s="69">
        <f>'Monthly Data'!AB268</f>
        <v>107.24870978216191</v>
      </c>
      <c r="AC266" s="69">
        <f>'Monthly Data'!AC268</f>
        <v>75117</v>
      </c>
      <c r="AD266" s="69">
        <f>'Monthly Data'!P268</f>
        <v>101.90197707719568</v>
      </c>
      <c r="AE266" s="69">
        <f>'Monthly Data'!Q268</f>
        <v>98.5</v>
      </c>
      <c r="AF266" s="75">
        <f>'Monthly Data'!G268</f>
        <v>0.12</v>
      </c>
      <c r="AG266" s="75">
        <f>'Monthly Data'!I268</f>
        <v>-0.18829499308610276</v>
      </c>
      <c r="AH266" s="75">
        <f>'Monthly Data'!L268</f>
        <v>917948</v>
      </c>
      <c r="AI266" s="75">
        <f>'Monthly Data'!J268</f>
        <v>0.73613999999999979</v>
      </c>
      <c r="AJ266" s="75">
        <f>'Monthly Data'!K268</f>
        <v>0.73407761904761903</v>
      </c>
      <c r="AK266" s="75">
        <f>'Monthly Data'!AP268</f>
        <v>59.999623989800639</v>
      </c>
      <c r="AL266" s="75">
        <f>'Monthly Data'!AQ268</f>
        <v>89.432355141027799</v>
      </c>
      <c r="AM266" s="77">
        <v>44.683</v>
      </c>
      <c r="AN266" s="77">
        <f>'Monthly Data'!M268</f>
        <v>54.977368421052631</v>
      </c>
      <c r="AO266" s="76">
        <f>'Monthly Data'!C268</f>
        <v>128.66820299819426</v>
      </c>
      <c r="AP266" s="76">
        <f>'Monthly Data'!N268</f>
        <v>148.13265976480739</v>
      </c>
      <c r="AQ266" s="76">
        <f>'Monthly Data'!O268</f>
        <v>149.70821596645675</v>
      </c>
    </row>
    <row r="267" spans="1:43">
      <c r="A267" s="71" t="s">
        <v>539</v>
      </c>
      <c r="B267" s="71">
        <f t="shared" si="4"/>
        <v>589</v>
      </c>
      <c r="C267" s="72">
        <f>'Monthly Data'!F269</f>
        <v>7694.78</v>
      </c>
      <c r="D267" s="72">
        <f>'Monthly Data'!E269</f>
        <v>78</v>
      </c>
      <c r="E267" s="72">
        <f>'Monthly Data'!AD269</f>
        <v>84.7</v>
      </c>
      <c r="F267" s="72">
        <f>'Monthly Data'!AE269</f>
        <v>87.6</v>
      </c>
      <c r="G267" s="72">
        <f>'Monthly Data'!AF269</f>
        <v>73.900000000000006</v>
      </c>
      <c r="H267" s="72">
        <f>'Monthly Data'!AG269</f>
        <v>99.3</v>
      </c>
      <c r="I267" s="68">
        <f>'Monthly Data'!AH269</f>
        <v>96.594697119605641</v>
      </c>
      <c r="J267" s="68">
        <f>'Monthly Data'!AI269</f>
        <v>95.675228932063931</v>
      </c>
      <c r="K267" s="68">
        <f>'Monthly Data'!AJ269</f>
        <v>97.261902412434537</v>
      </c>
      <c r="L267" s="68">
        <f>'Monthly Data'!AK269</f>
        <v>96.752049393684203</v>
      </c>
      <c r="M267" s="68">
        <f>'Monthly Data'!AL269</f>
        <v>97.031167229451228</v>
      </c>
      <c r="N267" s="68">
        <f>'Monthly Data'!AM269</f>
        <v>74.03580223297601</v>
      </c>
      <c r="O267" s="68">
        <f>'Monthly Data'!AN269</f>
        <v>99.680454776569675</v>
      </c>
      <c r="P267" s="68">
        <f>'Monthly Data'!AO269</f>
        <v>99.230176025953142</v>
      </c>
      <c r="Q267" s="69">
        <f>'Monthly Data'!D269</f>
        <v>54386</v>
      </c>
      <c r="R267" s="69">
        <f>'Monthly Data'!U269</f>
        <v>84.4</v>
      </c>
      <c r="S267" s="69">
        <f>'Monthly Data'!T269</f>
        <v>100.2</v>
      </c>
      <c r="T267" s="69">
        <f>'Monthly Data'!S269</f>
        <v>98.693439363817106</v>
      </c>
      <c r="U267" s="69">
        <f>'Monthly Data'!V269</f>
        <v>25186</v>
      </c>
      <c r="V267" s="69">
        <f>'Monthly Data'!W269</f>
        <v>23924</v>
      </c>
      <c r="W267" s="69">
        <f>'Monthly Data'!R269</f>
        <v>102.33384083037819</v>
      </c>
      <c r="X267" s="69">
        <f>'Monthly Data'!X269</f>
        <v>114.98204337747138</v>
      </c>
      <c r="Y267" s="69">
        <f>'Monthly Data'!Y269</f>
        <v>123.87757519631256</v>
      </c>
      <c r="Z267" s="69">
        <f>'Monthly Data'!Z269</f>
        <v>11102</v>
      </c>
      <c r="AA267" s="69">
        <f>'Monthly Data'!AA269</f>
        <v>799318.38836999994</v>
      </c>
      <c r="AB267" s="69">
        <f>'Monthly Data'!AB269</f>
        <v>109.09893564017885</v>
      </c>
      <c r="AC267" s="69">
        <f>'Monthly Data'!AC269</f>
        <v>71586</v>
      </c>
      <c r="AD267" s="69">
        <f>'Monthly Data'!P269</f>
        <v>101.53040758980089</v>
      </c>
      <c r="AE267" s="69">
        <f>'Monthly Data'!Q269</f>
        <v>98.4</v>
      </c>
      <c r="AF267" s="75">
        <f>'Monthly Data'!G269</f>
        <v>0.111</v>
      </c>
      <c r="AG267" s="75">
        <f>'Monthly Data'!I269</f>
        <v>-0.1223202514236178</v>
      </c>
      <c r="AH267" s="75">
        <f>'Monthly Data'!L269</f>
        <v>944123</v>
      </c>
      <c r="AI267" s="75">
        <f>'Monthly Data'!J269</f>
        <v>0.72368315789473692</v>
      </c>
      <c r="AJ267" s="75">
        <f>'Monthly Data'!K269</f>
        <v>0.64383900000000005</v>
      </c>
      <c r="AK267" s="75">
        <f>'Monthly Data'!AP269</f>
        <v>65.777093562093071</v>
      </c>
      <c r="AL267" s="75">
        <f>'Monthly Data'!AQ269</f>
        <v>90.907620012924397</v>
      </c>
      <c r="AM267" s="77">
        <v>45.570526315789472</v>
      </c>
      <c r="AN267" s="77">
        <f>'Monthly Data'!M269</f>
        <v>51.180526315789471</v>
      </c>
      <c r="AO267" s="76">
        <f>'Monthly Data'!C269</f>
        <v>166.51154196006581</v>
      </c>
      <c r="AP267" s="76">
        <f>'Monthly Data'!N269</f>
        <v>147.80375586591001</v>
      </c>
      <c r="AQ267" s="76">
        <f>'Monthly Data'!O269</f>
        <v>146.61706236405888</v>
      </c>
    </row>
    <row r="268" spans="1:43">
      <c r="A268" s="71" t="s">
        <v>540</v>
      </c>
      <c r="B268" s="71">
        <f t="shared" si="4"/>
        <v>590</v>
      </c>
      <c r="C268" s="72">
        <f>'Monthly Data'!F270</f>
        <v>7764.58</v>
      </c>
      <c r="D268" s="72">
        <f>'Monthly Data'!E270</f>
        <v>79</v>
      </c>
      <c r="E268" s="72">
        <f>'Monthly Data'!AD270</f>
        <v>82.7</v>
      </c>
      <c r="F268" s="72">
        <f>'Monthly Data'!AE270</f>
        <v>87.4</v>
      </c>
      <c r="G268" s="72">
        <f>'Monthly Data'!AF270</f>
        <v>77.099999999999994</v>
      </c>
      <c r="H268" s="72">
        <f>'Monthly Data'!AG270</f>
        <v>96.7</v>
      </c>
      <c r="I268" s="68">
        <f>'Monthly Data'!AH270</f>
        <v>96.375553566416713</v>
      </c>
      <c r="J268" s="68">
        <f>'Monthly Data'!AI270</f>
        <v>95.68499386702608</v>
      </c>
      <c r="K268" s="68">
        <f>'Monthly Data'!AJ270</f>
        <v>97.009420604758049</v>
      </c>
      <c r="L268" s="68">
        <f>'Monthly Data'!AK270</f>
        <v>96.37350556039992</v>
      </c>
      <c r="M268" s="68">
        <f>'Monthly Data'!AL270</f>
        <v>96.90163374601218</v>
      </c>
      <c r="N268" s="68">
        <f>'Monthly Data'!AM270</f>
        <v>72.021066900345261</v>
      </c>
      <c r="O268" s="68">
        <f>'Monthly Data'!AN270</f>
        <v>99.937853346280804</v>
      </c>
      <c r="P268" s="68">
        <f>'Monthly Data'!AO270</f>
        <v>99.151849876099078</v>
      </c>
      <c r="Q268" s="69">
        <f>'Monthly Data'!D270</f>
        <v>54094</v>
      </c>
      <c r="R268" s="69">
        <f>'Monthly Data'!U270</f>
        <v>86.3</v>
      </c>
      <c r="S268" s="69">
        <f>'Monthly Data'!T270</f>
        <v>99.5</v>
      </c>
      <c r="T268" s="69">
        <f>'Monthly Data'!S270</f>
        <v>97.489860834990068</v>
      </c>
      <c r="U268" s="69">
        <f>'Monthly Data'!V270</f>
        <v>24621</v>
      </c>
      <c r="V268" s="69">
        <f>'Monthly Data'!W270</f>
        <v>24094</v>
      </c>
      <c r="W268" s="69">
        <f>'Monthly Data'!R270</f>
        <v>101.95932084490617</v>
      </c>
      <c r="X268" s="69">
        <f>'Monthly Data'!X270</f>
        <v>113.80120184161103</v>
      </c>
      <c r="Y268" s="69">
        <f>'Monthly Data'!Y270</f>
        <v>121.64852755570503</v>
      </c>
      <c r="Z268" s="69">
        <f>'Monthly Data'!Z270</f>
        <v>10675</v>
      </c>
      <c r="AA268" s="69">
        <f>'Monthly Data'!AA270</f>
        <v>780183.25410999998</v>
      </c>
      <c r="AB268" s="69">
        <f>'Monthly Data'!AB270</f>
        <v>108.74774344005949</v>
      </c>
      <c r="AC268" s="69">
        <f>'Monthly Data'!AC270</f>
        <v>72031</v>
      </c>
      <c r="AD268" s="69">
        <f>'Monthly Data'!P270</f>
        <v>95.829189419774139</v>
      </c>
      <c r="AE268" s="69">
        <f>'Monthly Data'!Q270</f>
        <v>98.3</v>
      </c>
      <c r="AF268" s="75">
        <f>'Monthly Data'!G270</f>
        <v>0.1</v>
      </c>
      <c r="AG268" s="75">
        <f>'Monthly Data'!I270</f>
        <v>-0.15281859823527777</v>
      </c>
      <c r="AH268" s="75">
        <f>'Monthly Data'!L270</f>
        <v>946340</v>
      </c>
      <c r="AI268" s="75">
        <f>'Monthly Data'!J270</f>
        <v>0.68809476190476193</v>
      </c>
      <c r="AJ268" s="75">
        <f>'Monthly Data'!K270</f>
        <v>0.62012590909090914</v>
      </c>
      <c r="AK268" s="75">
        <f>'Monthly Data'!AP270</f>
        <v>69.748125910102942</v>
      </c>
      <c r="AL268" s="75">
        <f>'Monthly Data'!AQ270</f>
        <v>93.143429807566719</v>
      </c>
      <c r="AM268" s="77">
        <v>44.795454545454547</v>
      </c>
      <c r="AN268" s="77">
        <f>'Monthly Data'!M270</f>
        <v>48.793333333333337</v>
      </c>
      <c r="AO268" s="76">
        <f>'Monthly Data'!C270</f>
        <v>127.70420952580398</v>
      </c>
      <c r="AP268" s="76">
        <f>'Monthly Data'!N270</f>
        <v>135.93280961511468</v>
      </c>
      <c r="AQ268" s="76">
        <f>'Monthly Data'!O270</f>
        <v>136.68164350973714</v>
      </c>
    </row>
    <row r="269" spans="1:43">
      <c r="A269" s="71" t="s">
        <v>541</v>
      </c>
      <c r="B269" s="71">
        <f t="shared" si="4"/>
        <v>591</v>
      </c>
      <c r="C269" s="72">
        <f>'Monthly Data'!F271</f>
        <v>8767.9599999999991</v>
      </c>
      <c r="D269" s="72">
        <f>'Monthly Data'!E271</f>
        <v>82.5</v>
      </c>
      <c r="E269" s="72">
        <f>'Monthly Data'!AD271</f>
        <v>78.900000000000006</v>
      </c>
      <c r="F269" s="72">
        <f>'Monthly Data'!AE271</f>
        <v>93.1</v>
      </c>
      <c r="G269" s="72">
        <f>'Monthly Data'!AF271</f>
        <v>86.6</v>
      </c>
      <c r="H269" s="72">
        <f>'Monthly Data'!AG271</f>
        <v>97.2</v>
      </c>
      <c r="I269" s="68">
        <f>'Monthly Data'!AH271</f>
        <v>96.395509671426908</v>
      </c>
      <c r="J269" s="68">
        <f>'Monthly Data'!AI271</f>
        <v>95.755429806559121</v>
      </c>
      <c r="K269" s="68">
        <f>'Monthly Data'!AJ271</f>
        <v>97.022834054734858</v>
      </c>
      <c r="L269" s="68">
        <f>'Monthly Data'!AK271</f>
        <v>97.585964324275835</v>
      </c>
      <c r="M269" s="68">
        <f>'Monthly Data'!AL271</f>
        <v>97.408582148586149</v>
      </c>
      <c r="N269" s="68">
        <f>'Monthly Data'!AM271</f>
        <v>76.736185261180495</v>
      </c>
      <c r="O269" s="68">
        <f>'Monthly Data'!AN271</f>
        <v>99.625045448030875</v>
      </c>
      <c r="P269" s="68">
        <f>'Monthly Data'!AO271</f>
        <v>99.511066423756787</v>
      </c>
      <c r="Q269" s="69">
        <f>'Monthly Data'!D271</f>
        <v>54101</v>
      </c>
      <c r="R269" s="69">
        <f>'Monthly Data'!U271</f>
        <v>85.9</v>
      </c>
      <c r="S269" s="69">
        <f>'Monthly Data'!T271</f>
        <v>99.8</v>
      </c>
      <c r="T269" s="69">
        <f>'Monthly Data'!S271</f>
        <v>99.495825049701807</v>
      </c>
      <c r="U269" s="69">
        <f>'Monthly Data'!V271</f>
        <v>24706</v>
      </c>
      <c r="V269" s="69">
        <f>'Monthly Data'!W271</f>
        <v>24150</v>
      </c>
      <c r="W269" s="69">
        <f>'Monthly Data'!R271</f>
        <v>100.3049090123081</v>
      </c>
      <c r="X269" s="69">
        <f>'Monthly Data'!X271</f>
        <v>112.70009197435948</v>
      </c>
      <c r="Y269" s="69">
        <f>'Monthly Data'!Y271</f>
        <v>121.56740032431274</v>
      </c>
      <c r="Z269" s="69">
        <f>'Monthly Data'!Z271</f>
        <v>9379</v>
      </c>
      <c r="AA269" s="69">
        <f>'Monthly Data'!AA271</f>
        <v>759867.95345000003</v>
      </c>
      <c r="AB269" s="69">
        <f>'Monthly Data'!AB271</f>
        <v>108.31119025998704</v>
      </c>
      <c r="AC269" s="69">
        <f>'Monthly Data'!AC271</f>
        <v>66244</v>
      </c>
      <c r="AD269" s="69">
        <f>'Monthly Data'!P271</f>
        <v>93.155635105186064</v>
      </c>
      <c r="AE269" s="69">
        <f>'Monthly Data'!Q271</f>
        <v>98.2</v>
      </c>
      <c r="AF269" s="75">
        <f>'Monthly Data'!G271</f>
        <v>0.104</v>
      </c>
      <c r="AG269" s="75">
        <f>'Monthly Data'!I271</f>
        <v>-0.20979774680232191</v>
      </c>
      <c r="AH269" s="75">
        <f>'Monthly Data'!L271</f>
        <v>943216</v>
      </c>
      <c r="AI269" s="75">
        <f>'Monthly Data'!J271</f>
        <v>0.62471857142857135</v>
      </c>
      <c r="AJ269" s="75">
        <f>'Monthly Data'!K271</f>
        <v>0.56667749999999995</v>
      </c>
      <c r="AK269" s="75">
        <f>'Monthly Data'!AP271</f>
        <v>74.895239336620151</v>
      </c>
      <c r="AL269" s="75">
        <f>'Monthly Data'!AQ271</f>
        <v>96.861494899239304</v>
      </c>
      <c r="AM269" s="77">
        <v>38.063809523809525</v>
      </c>
      <c r="AN269" s="77">
        <f>'Monthly Data'!M271</f>
        <v>38.101428571428571</v>
      </c>
      <c r="AO269" s="76">
        <f>'Monthly Data'!C271</f>
        <v>118.50177633766029</v>
      </c>
      <c r="AP269" s="76">
        <f>'Monthly Data'!N271</f>
        <v>108.10402243444041</v>
      </c>
      <c r="AQ269" s="76">
        <f>'Monthly Data'!O271</f>
        <v>107.47376373600133</v>
      </c>
    </row>
    <row r="270" spans="1:43">
      <c r="A270" s="71" t="s">
        <v>542</v>
      </c>
      <c r="B270" s="71">
        <f t="shared" si="4"/>
        <v>592</v>
      </c>
      <c r="C270" s="72">
        <f>'Monthly Data'!F272</f>
        <v>9304.43</v>
      </c>
      <c r="D270" s="72">
        <f>'Monthly Data'!E272</f>
        <v>85.5</v>
      </c>
      <c r="E270" s="72">
        <f>'Monthly Data'!AD272</f>
        <v>80.400000000000006</v>
      </c>
      <c r="F270" s="72">
        <f>'Monthly Data'!AE272</f>
        <v>96.9</v>
      </c>
      <c r="G270" s="72">
        <f>'Monthly Data'!AF272</f>
        <v>97.7</v>
      </c>
      <c r="H270" s="72">
        <f>'Monthly Data'!AG272</f>
        <v>98.4</v>
      </c>
      <c r="I270" s="68">
        <f>'Monthly Data'!AH272</f>
        <v>96.147055068169877</v>
      </c>
      <c r="J270" s="68">
        <f>'Monthly Data'!AI272</f>
        <v>96.053444425542082</v>
      </c>
      <c r="K270" s="68">
        <f>'Monthly Data'!AJ272</f>
        <v>96.301139587108906</v>
      </c>
      <c r="L270" s="68">
        <f>'Monthly Data'!AK272</f>
        <v>98.009142501499809</v>
      </c>
      <c r="M270" s="68">
        <f>'Monthly Data'!AL272</f>
        <v>97.535299400011411</v>
      </c>
      <c r="N270" s="68">
        <f>'Monthly Data'!AM272</f>
        <v>79.422128166017714</v>
      </c>
      <c r="O270" s="68">
        <f>'Monthly Data'!AN272</f>
        <v>99.729427747938033</v>
      </c>
      <c r="P270" s="68">
        <f>'Monthly Data'!AO272</f>
        <v>99.185827205981596</v>
      </c>
      <c r="Q270" s="69">
        <f>'Monthly Data'!D272</f>
        <v>54009</v>
      </c>
      <c r="R270" s="69">
        <f>'Monthly Data'!U272</f>
        <v>86</v>
      </c>
      <c r="S270" s="69">
        <f>'Monthly Data'!T272</f>
        <v>99.6</v>
      </c>
      <c r="T270" s="69">
        <f>'Monthly Data'!S272</f>
        <v>98.29224652087477</v>
      </c>
      <c r="U270" s="69">
        <f>'Monthly Data'!V272</f>
        <v>24551</v>
      </c>
      <c r="V270" s="69">
        <f>'Monthly Data'!W272</f>
        <v>24134</v>
      </c>
      <c r="W270" s="69">
        <f>'Monthly Data'!R272</f>
        <v>102.44693057946075</v>
      </c>
      <c r="X270" s="69">
        <f>'Monthly Data'!X272</f>
        <v>110.53108350393259</v>
      </c>
      <c r="Y270" s="69">
        <f>'Monthly Data'!Y272</f>
        <v>117.97230702315116</v>
      </c>
      <c r="Z270" s="69">
        <f>'Monthly Data'!Z272</f>
        <v>9287</v>
      </c>
      <c r="AA270" s="69">
        <f>'Monthly Data'!AA272</f>
        <v>926185.89950000006</v>
      </c>
      <c r="AB270" s="69">
        <f>'Monthly Data'!AB272</f>
        <v>106.58077223626752</v>
      </c>
      <c r="AC270" s="69">
        <f>'Monthly Data'!AC272</f>
        <v>66930</v>
      </c>
      <c r="AD270" s="69">
        <f>'Monthly Data'!P272</f>
        <v>93.27742602695119</v>
      </c>
      <c r="AE270" s="69">
        <f>'Monthly Data'!Q272</f>
        <v>98</v>
      </c>
      <c r="AF270" s="75">
        <f>'Monthly Data'!G272</f>
        <v>0.10199999999999999</v>
      </c>
      <c r="AG270" s="75">
        <f>'Monthly Data'!I272</f>
        <v>-0.32094276629469848</v>
      </c>
      <c r="AH270" s="75">
        <f>'Monthly Data'!L272</f>
        <v>942365</v>
      </c>
      <c r="AI270" s="75">
        <f>'Monthly Data'!J272</f>
        <v>0.59181777777777778</v>
      </c>
      <c r="AJ270" s="75">
        <f>'Monthly Data'!K272</f>
        <v>0.53264842105263155</v>
      </c>
      <c r="AK270" s="75">
        <f>'Monthly Data'!AP272</f>
        <v>80.158862655583718</v>
      </c>
      <c r="AL270" s="75">
        <f>'Monthly Data'!AQ272</f>
        <v>100.61720920242475</v>
      </c>
      <c r="AM270" s="77">
        <v>31.978000000000002</v>
      </c>
      <c r="AN270" s="77">
        <f>'Monthly Data'!M272</f>
        <v>33.283333333333331</v>
      </c>
      <c r="AO270" s="76">
        <f>'Monthly Data'!C272</f>
        <v>116.72781816914171</v>
      </c>
      <c r="AP270" s="76">
        <f>'Monthly Data'!N272</f>
        <v>99.367182431101895</v>
      </c>
      <c r="AQ270" s="76">
        <f>'Monthly Data'!O272</f>
        <v>98.223273981407999</v>
      </c>
    </row>
    <row r="271" spans="1:43">
      <c r="A271" s="71" t="s">
        <v>543</v>
      </c>
      <c r="B271" s="71">
        <f t="shared" si="4"/>
        <v>593</v>
      </c>
      <c r="C271" s="72">
        <f>'Monthly Data'!F273</f>
        <v>9810.31</v>
      </c>
      <c r="D271" s="72">
        <f>'Monthly Data'!E273</f>
        <v>87.1</v>
      </c>
      <c r="E271" s="72">
        <f>'Monthly Data'!AD273</f>
        <v>79.2</v>
      </c>
      <c r="F271" s="72">
        <f>'Monthly Data'!AE273</f>
        <v>98.3</v>
      </c>
      <c r="G271" s="72">
        <f>'Monthly Data'!AF273</f>
        <v>98.9</v>
      </c>
      <c r="H271" s="72">
        <f>'Monthly Data'!AG273</f>
        <v>98.6</v>
      </c>
      <c r="I271" s="68">
        <f>'Monthly Data'!AH273</f>
        <v>97.079018373569824</v>
      </c>
      <c r="J271" s="68">
        <f>'Monthly Data'!AI273</f>
        <v>97.058075892973363</v>
      </c>
      <c r="K271" s="68">
        <f>'Monthly Data'!AJ273</f>
        <v>97.336527249449404</v>
      </c>
      <c r="L271" s="68">
        <f>'Monthly Data'!AK273</f>
        <v>98.441583005478805</v>
      </c>
      <c r="M271" s="68">
        <f>'Monthly Data'!AL273</f>
        <v>97.995421161498584</v>
      </c>
      <c r="N271" s="68">
        <f>'Monthly Data'!AM273</f>
        <v>82.053962479936047</v>
      </c>
      <c r="O271" s="68">
        <f>'Monthly Data'!AN273</f>
        <v>100.45977782439354</v>
      </c>
      <c r="P271" s="68">
        <f>'Monthly Data'!AO273</f>
        <v>99.0425297381544</v>
      </c>
      <c r="Q271" s="69">
        <f>'Monthly Data'!D273</f>
        <v>53889</v>
      </c>
      <c r="R271" s="69">
        <f>'Monthly Data'!U273</f>
        <v>86.1</v>
      </c>
      <c r="S271" s="69">
        <f>'Monthly Data'!T273</f>
        <v>99.6</v>
      </c>
      <c r="T271" s="69">
        <f>'Monthly Data'!S273</f>
        <v>99.395526838966219</v>
      </c>
      <c r="U271" s="69">
        <f>'Monthly Data'!V273</f>
        <v>24370</v>
      </c>
      <c r="V271" s="69">
        <f>'Monthly Data'!W273</f>
        <v>24312</v>
      </c>
      <c r="W271" s="69">
        <f>'Monthly Data'!R273</f>
        <v>96.992316618610005</v>
      </c>
      <c r="X271" s="69">
        <f>'Monthly Data'!X273</f>
        <v>103.40605339554087</v>
      </c>
      <c r="Y271" s="69">
        <f>'Monthly Data'!Y273</f>
        <v>115.76940061691094</v>
      </c>
      <c r="Z271" s="69">
        <f>'Monthly Data'!Z273</f>
        <v>9641</v>
      </c>
      <c r="AA271" s="69">
        <f>'Monthly Data'!AA273</f>
        <v>735980.56954000005</v>
      </c>
      <c r="AB271" s="69">
        <f>'Monthly Data'!AB273</f>
        <v>93.455915836029789</v>
      </c>
      <c r="AC271" s="69">
        <f>'Monthly Data'!AC273</f>
        <v>65086</v>
      </c>
      <c r="AD271" s="69">
        <f>'Monthly Data'!P273</f>
        <v>92.519074554093649</v>
      </c>
      <c r="AE271" s="69">
        <f>'Monthly Data'!Q273</f>
        <v>97.8</v>
      </c>
      <c r="AF271" s="75">
        <f>'Monthly Data'!G273</f>
        <v>0.104</v>
      </c>
      <c r="AG271" s="75">
        <f>'Monthly Data'!I273</f>
        <v>-0.46757539571633733</v>
      </c>
      <c r="AH271" s="75">
        <f>'Monthly Data'!L273</f>
        <v>940340</v>
      </c>
      <c r="AI271" s="75">
        <f>'Monthly Data'!J273</f>
        <v>0.57115772727272729</v>
      </c>
      <c r="AJ271" s="75">
        <f>'Monthly Data'!K273</f>
        <v>0.48889272727272726</v>
      </c>
      <c r="AK271" s="75">
        <f>'Monthly Data'!AP273</f>
        <v>90.552487831548746</v>
      </c>
      <c r="AL271" s="75">
        <f>'Monthly Data'!AQ273</f>
        <v>100.70529036972501</v>
      </c>
      <c r="AM271" s="77">
        <v>29.140454545454546</v>
      </c>
      <c r="AN271" s="77">
        <f>'Monthly Data'!M273</f>
        <v>31.274999999999999</v>
      </c>
      <c r="AO271" s="76">
        <f>'Monthly Data'!C273</f>
        <v>118.70215116030268</v>
      </c>
      <c r="AP271" s="76">
        <f>'Monthly Data'!N273</f>
        <v>103.02799493230526</v>
      </c>
      <c r="AQ271" s="76">
        <f>'Monthly Data'!O273</f>
        <v>102.01024152156296</v>
      </c>
    </row>
    <row r="272" spans="1:43">
      <c r="A272" s="71" t="s">
        <v>544</v>
      </c>
      <c r="B272" s="71">
        <f t="shared" si="4"/>
        <v>594</v>
      </c>
      <c r="C272" s="72">
        <f>'Monthly Data'!F274</f>
        <v>9691.1200000000008</v>
      </c>
      <c r="D272" s="72">
        <f>'Monthly Data'!E274</f>
        <v>88.3</v>
      </c>
      <c r="E272" s="72">
        <f>'Monthly Data'!AD274</f>
        <v>79</v>
      </c>
      <c r="F272" s="72">
        <f>'Monthly Data'!AE274</f>
        <v>97.4</v>
      </c>
      <c r="G272" s="72">
        <f>'Monthly Data'!AF274</f>
        <v>98.8</v>
      </c>
      <c r="H272" s="72">
        <f>'Monthly Data'!AG274</f>
        <v>96.8</v>
      </c>
      <c r="I272" s="68">
        <f>'Monthly Data'!AH274</f>
        <v>96.281116269406454</v>
      </c>
      <c r="J272" s="68">
        <f>'Monthly Data'!AI274</f>
        <v>95.778749300764588</v>
      </c>
      <c r="K272" s="68">
        <f>'Monthly Data'!AJ274</f>
        <v>96.777073295265893</v>
      </c>
      <c r="L272" s="68">
        <f>'Monthly Data'!AK274</f>
        <v>98.189763771742136</v>
      </c>
      <c r="M272" s="68">
        <f>'Monthly Data'!AL274</f>
        <v>98.412775076445513</v>
      </c>
      <c r="N272" s="68">
        <f>'Monthly Data'!AM274</f>
        <v>84.746626941684084</v>
      </c>
      <c r="O272" s="68">
        <f>'Monthly Data'!AN274</f>
        <v>100.52351062213771</v>
      </c>
      <c r="P272" s="68">
        <f>'Monthly Data'!AO274</f>
        <v>99.311864614044566</v>
      </c>
      <c r="Q272" s="69">
        <f>'Monthly Data'!D274</f>
        <v>54013</v>
      </c>
      <c r="R272" s="69">
        <f>'Monthly Data'!U274</f>
        <v>86.4</v>
      </c>
      <c r="S272" s="69">
        <f>'Monthly Data'!T274</f>
        <v>99.5</v>
      </c>
      <c r="T272" s="69">
        <f>'Monthly Data'!S274</f>
        <v>101.2008946322068</v>
      </c>
      <c r="U272" s="69">
        <f>'Monthly Data'!V274</f>
        <v>24485</v>
      </c>
      <c r="V272" s="69">
        <f>'Monthly Data'!W274</f>
        <v>24259</v>
      </c>
      <c r="W272" s="69">
        <f>'Monthly Data'!R274</f>
        <v>95.952332068606509</v>
      </c>
      <c r="X272" s="69">
        <f>'Monthly Data'!X274</f>
        <v>97.905726511526851</v>
      </c>
      <c r="Y272" s="69">
        <f>'Monthly Data'!Y274</f>
        <v>105.29550437479068</v>
      </c>
      <c r="Z272" s="69">
        <f>'Monthly Data'!Z274</f>
        <v>9366</v>
      </c>
      <c r="AA272" s="69">
        <f>'Monthly Data'!AA274</f>
        <v>719351.88708999997</v>
      </c>
      <c r="AB272" s="69">
        <f>'Monthly Data'!AB274</f>
        <v>93.219818580913184</v>
      </c>
      <c r="AC272" s="69">
        <f>'Monthly Data'!AC274</f>
        <v>63461</v>
      </c>
      <c r="AD272" s="69">
        <f>'Monthly Data'!P274</f>
        <v>94.480096199643754</v>
      </c>
      <c r="AE272" s="69">
        <f>'Monthly Data'!Q274</f>
        <v>97.7</v>
      </c>
      <c r="AF272" s="75">
        <f>'Monthly Data'!G274</f>
        <v>0.10199999999999999</v>
      </c>
      <c r="AG272" s="75">
        <f>'Monthly Data'!I274</f>
        <v>-0.7819276621552631</v>
      </c>
      <c r="AH272" s="75">
        <f>'Monthly Data'!L274</f>
        <v>933163</v>
      </c>
      <c r="AI272" s="75">
        <f>'Monthly Data'!J274</f>
        <v>0.56372090909090911</v>
      </c>
      <c r="AJ272" s="75">
        <f>'Monthly Data'!K274</f>
        <v>0.43057304347826086</v>
      </c>
      <c r="AK272" s="75">
        <f>'Monthly Data'!AP274</f>
        <v>103.70543345176762</v>
      </c>
      <c r="AL272" s="75">
        <f>'Monthly Data'!AQ274</f>
        <v>110.04010527286597</v>
      </c>
      <c r="AM272" s="77">
        <v>26.162727272727274</v>
      </c>
      <c r="AN272" s="77">
        <f>'Monthly Data'!M274</f>
        <v>29.394545454545451</v>
      </c>
      <c r="AO272" s="76">
        <f>'Monthly Data'!C274</f>
        <v>135.58554812371176</v>
      </c>
      <c r="AP272" s="76">
        <f>'Monthly Data'!N274</f>
        <v>97.685824418912475</v>
      </c>
      <c r="AQ272" s="76">
        <f>'Monthly Data'!O274</f>
        <v>95.053951947904267</v>
      </c>
    </row>
    <row r="273" spans="1:43">
      <c r="A273" s="71" t="s">
        <v>545</v>
      </c>
      <c r="B273" s="71">
        <f t="shared" si="4"/>
        <v>595</v>
      </c>
      <c r="C273" s="72">
        <f>'Monthly Data'!F275</f>
        <v>10430.35</v>
      </c>
      <c r="D273" s="72">
        <f>'Monthly Data'!E275</f>
        <v>89.6</v>
      </c>
      <c r="E273" s="72">
        <f>'Monthly Data'!AD275</f>
        <v>80.400000000000006</v>
      </c>
      <c r="F273" s="72">
        <f>'Monthly Data'!AE275</f>
        <v>98.7</v>
      </c>
      <c r="G273" s="72">
        <f>'Monthly Data'!AF275</f>
        <v>100.1</v>
      </c>
      <c r="H273" s="72">
        <f>'Monthly Data'!AG275</f>
        <v>98.3</v>
      </c>
      <c r="I273" s="68">
        <f>'Monthly Data'!AH275</f>
        <v>97.193361967074438</v>
      </c>
      <c r="J273" s="68">
        <f>'Monthly Data'!AI275</f>
        <v>97.024281642432484</v>
      </c>
      <c r="K273" s="68">
        <f>'Monthly Data'!AJ275</f>
        <v>97.497438135194102</v>
      </c>
      <c r="L273" s="68">
        <f>'Monthly Data'!AK275</f>
        <v>98.673076757210993</v>
      </c>
      <c r="M273" s="68">
        <f>'Monthly Data'!AL275</f>
        <v>98.230728606300417</v>
      </c>
      <c r="N273" s="68">
        <f>'Monthly Data'!AM275</f>
        <v>87.76524054903102</v>
      </c>
      <c r="O273" s="68">
        <f>'Monthly Data'!AN275</f>
        <v>99.929838755894323</v>
      </c>
      <c r="P273" s="68">
        <f>'Monthly Data'!AO275</f>
        <v>98.856349676354199</v>
      </c>
      <c r="Q273" s="69">
        <f>'Monthly Data'!D275</f>
        <v>54083</v>
      </c>
      <c r="R273" s="69">
        <f>'Monthly Data'!U275</f>
        <v>86.3</v>
      </c>
      <c r="S273" s="69">
        <f>'Monthly Data'!T275</f>
        <v>99.6</v>
      </c>
      <c r="T273" s="69">
        <f>'Monthly Data'!S275</f>
        <v>98.994333996023897</v>
      </c>
      <c r="U273" s="69">
        <f>'Monthly Data'!V275</f>
        <v>24627</v>
      </c>
      <c r="V273" s="69">
        <f>'Monthly Data'!W275</f>
        <v>24098</v>
      </c>
      <c r="W273" s="69">
        <f>'Monthly Data'!R275</f>
        <v>101.01466532896661</v>
      </c>
      <c r="X273" s="69">
        <f>'Monthly Data'!X275</f>
        <v>96.893250775789866</v>
      </c>
      <c r="Y273" s="69">
        <f>'Monthly Data'!Y275</f>
        <v>106.79037238883481</v>
      </c>
      <c r="Z273" s="69">
        <f>'Monthly Data'!Z275</f>
        <v>8456</v>
      </c>
      <c r="AA273" s="69">
        <f>'Monthly Data'!AA275</f>
        <v>804872.74701000005</v>
      </c>
      <c r="AB273" s="69">
        <f>'Monthly Data'!AB275</f>
        <v>92.045870292755041</v>
      </c>
      <c r="AC273" s="69">
        <f>'Monthly Data'!AC275</f>
        <v>56227</v>
      </c>
      <c r="AD273" s="69">
        <f>'Monthly Data'!P275</f>
        <v>93.46653214440839</v>
      </c>
      <c r="AE273" s="69">
        <f>'Monthly Data'!Q275</f>
        <v>97.6</v>
      </c>
      <c r="AF273" s="75">
        <f>'Monthly Data'!G275</f>
        <v>0.106</v>
      </c>
      <c r="AG273" s="75">
        <f>'Monthly Data'!I275</f>
        <v>-0.95012139965520503</v>
      </c>
      <c r="AH273" s="75">
        <f>'Monthly Data'!L275</f>
        <v>937339</v>
      </c>
      <c r="AI273" s="75">
        <f>'Monthly Data'!J275</f>
        <v>0.55350714285714298</v>
      </c>
      <c r="AJ273" s="75">
        <f>'Monthly Data'!K275</f>
        <v>0.3991575</v>
      </c>
      <c r="AK273" s="75">
        <f>'Monthly Data'!AP275</f>
        <v>101.93525062972365</v>
      </c>
      <c r="AL273" s="75">
        <f>'Monthly Data'!AQ275</f>
        <v>100.31871044925357</v>
      </c>
      <c r="AM273" s="77">
        <v>25.337142857142858</v>
      </c>
      <c r="AN273" s="77">
        <f>'Monthly Data'!M275</f>
        <v>28.46952380952381</v>
      </c>
      <c r="AO273" s="76">
        <f>'Monthly Data'!C275</f>
        <v>146.34526610892931</v>
      </c>
      <c r="AP273" s="76">
        <f>'Monthly Data'!N275</f>
        <v>90.561325834948164</v>
      </c>
      <c r="AQ273" s="76">
        <f>'Monthly Data'!O275</f>
        <v>86.62743203566761</v>
      </c>
    </row>
    <row r="274" spans="1:43">
      <c r="A274" s="71" t="s">
        <v>546</v>
      </c>
      <c r="B274" s="71">
        <f t="shared" si="4"/>
        <v>596</v>
      </c>
      <c r="C274" s="72">
        <f>'Monthly Data'!F276</f>
        <v>10302.870000000001</v>
      </c>
      <c r="D274" s="72">
        <f>'Monthly Data'!E276</f>
        <v>92.6</v>
      </c>
      <c r="E274" s="72">
        <f>'Monthly Data'!AD276</f>
        <v>82.9</v>
      </c>
      <c r="F274" s="72">
        <f>'Monthly Data'!AE276</f>
        <v>101.6</v>
      </c>
      <c r="G274" s="72">
        <f>'Monthly Data'!AF276</f>
        <v>107.2</v>
      </c>
      <c r="H274" s="72">
        <f>'Monthly Data'!AG276</f>
        <v>98</v>
      </c>
      <c r="I274" s="68">
        <f>'Monthly Data'!AH276</f>
        <v>98.144045982537492</v>
      </c>
      <c r="J274" s="68">
        <f>'Monthly Data'!AI276</f>
        <v>97.070673702335341</v>
      </c>
      <c r="K274" s="68">
        <f>'Monthly Data'!AJ276</f>
        <v>99.150100219439068</v>
      </c>
      <c r="L274" s="68">
        <f>'Monthly Data'!AK276</f>
        <v>99.362099500642927</v>
      </c>
      <c r="M274" s="68">
        <f>'Monthly Data'!AL276</f>
        <v>99.192033655839367</v>
      </c>
      <c r="N274" s="68">
        <f>'Monthly Data'!AM276</f>
        <v>90.403379724432483</v>
      </c>
      <c r="O274" s="68">
        <f>'Monthly Data'!AN276</f>
        <v>100.72950799284772</v>
      </c>
      <c r="P274" s="68">
        <f>'Monthly Data'!AO276</f>
        <v>99.633309587823263</v>
      </c>
      <c r="Q274" s="69">
        <f>'Monthly Data'!D276</f>
        <v>54101</v>
      </c>
      <c r="R274" s="69">
        <f>'Monthly Data'!U276</f>
        <v>86.5</v>
      </c>
      <c r="S274" s="69">
        <f>'Monthly Data'!T276</f>
        <v>99.5</v>
      </c>
      <c r="T274" s="69">
        <f>'Monthly Data'!S276</f>
        <v>99.29522862823066</v>
      </c>
      <c r="U274" s="69">
        <f>'Monthly Data'!V276</f>
        <v>24605</v>
      </c>
      <c r="V274" s="69">
        <f>'Monthly Data'!W276</f>
        <v>24159</v>
      </c>
      <c r="W274" s="69">
        <f>'Monthly Data'!R276</f>
        <v>100.80906782770731</v>
      </c>
      <c r="X274" s="69">
        <f>'Monthly Data'!X276</f>
        <v>95.327216735013252</v>
      </c>
      <c r="Y274" s="69">
        <f>'Monthly Data'!Y276</f>
        <v>102.43663623970241</v>
      </c>
      <c r="Z274" s="69">
        <f>'Monthly Data'!Z276</f>
        <v>8568</v>
      </c>
      <c r="AA274" s="69">
        <f>'Monthly Data'!AA276</f>
        <v>793599.98387999996</v>
      </c>
      <c r="AB274" s="69">
        <f>'Monthly Data'!AB276</f>
        <v>91.47549569633226</v>
      </c>
      <c r="AC274" s="69">
        <f>'Monthly Data'!AC276</f>
        <v>58823</v>
      </c>
      <c r="AD274" s="69">
        <f>'Monthly Data'!P276</f>
        <v>96.186118014493857</v>
      </c>
      <c r="AE274" s="69">
        <f>'Monthly Data'!Q276</f>
        <v>97.6</v>
      </c>
      <c r="AF274" s="75">
        <f>'Monthly Data'!G276</f>
        <v>0.10199999999999999</v>
      </c>
      <c r="AG274" s="75">
        <f>'Monthly Data'!I276</f>
        <v>-1.0739808995688904</v>
      </c>
      <c r="AH274" s="75">
        <f>'Monthly Data'!L276</f>
        <v>934465</v>
      </c>
      <c r="AI274" s="75">
        <f>'Monthly Data'!J276</f>
        <v>0.54081263157894732</v>
      </c>
      <c r="AJ274" s="75">
        <f>'Monthly Data'!K276</f>
        <v>0.360655</v>
      </c>
      <c r="AK274" s="75">
        <f>'Monthly Data'!AP276</f>
        <v>106.82283125091897</v>
      </c>
      <c r="AL274" s="75">
        <f>'Monthly Data'!AQ276</f>
        <v>100.52191914127341</v>
      </c>
      <c r="AM274" s="77">
        <v>24.926666666666666</v>
      </c>
      <c r="AN274" s="77">
        <f>'Monthly Data'!M276</f>
        <v>26.780000000000005</v>
      </c>
      <c r="AO274" s="76">
        <f>'Monthly Data'!C276</f>
        <v>121.13499782031062</v>
      </c>
      <c r="AP274" s="76">
        <f>'Monthly Data'!N276</f>
        <v>95.852766931974188</v>
      </c>
      <c r="AQ274" s="76">
        <f>'Monthly Data'!O276</f>
        <v>94.131739065400126</v>
      </c>
    </row>
    <row r="275" spans="1:43">
      <c r="A275" s="71" t="s">
        <v>547</v>
      </c>
      <c r="B275" s="71">
        <f t="shared" si="4"/>
        <v>597</v>
      </c>
      <c r="C275" s="72">
        <f>'Monthly Data'!F277</f>
        <v>10066.24</v>
      </c>
      <c r="D275" s="72">
        <f>'Monthly Data'!E277</f>
        <v>95</v>
      </c>
      <c r="E275" s="72">
        <f>'Monthly Data'!AD277</f>
        <v>84.5</v>
      </c>
      <c r="F275" s="72">
        <f>'Monthly Data'!AE277</f>
        <v>104.3</v>
      </c>
      <c r="G275" s="72">
        <f>'Monthly Data'!AF277</f>
        <v>111.4</v>
      </c>
      <c r="H275" s="72">
        <f>'Monthly Data'!AG277</f>
        <v>99.2</v>
      </c>
      <c r="I275" s="68">
        <f>'Monthly Data'!AH277</f>
        <v>97.376499766559164</v>
      </c>
      <c r="J275" s="68">
        <f>'Monthly Data'!AI277</f>
        <v>97.404335077415226</v>
      </c>
      <c r="K275" s="68">
        <f>'Monthly Data'!AJ277</f>
        <v>97.249378116958141</v>
      </c>
      <c r="L275" s="68">
        <f>'Monthly Data'!AK277</f>
        <v>99.47092190336538</v>
      </c>
      <c r="M275" s="68">
        <f>'Monthly Data'!AL277</f>
        <v>98.941043343407415</v>
      </c>
      <c r="N275" s="68">
        <f>'Monthly Data'!AM277</f>
        <v>93.627530256048885</v>
      </c>
      <c r="O275" s="68">
        <f>'Monthly Data'!AN277</f>
        <v>99.9964974189744</v>
      </c>
      <c r="P275" s="68">
        <f>'Monthly Data'!AO277</f>
        <v>99.112085412140374</v>
      </c>
      <c r="Q275" s="69">
        <f>'Monthly Data'!D277</f>
        <v>53986</v>
      </c>
      <c r="R275" s="69">
        <f>'Monthly Data'!U277</f>
        <v>86.7</v>
      </c>
      <c r="S275" s="69">
        <f>'Monthly Data'!T277</f>
        <v>99.4</v>
      </c>
      <c r="T275" s="69">
        <f>'Monthly Data'!S277</f>
        <v>99.99731610337976</v>
      </c>
      <c r="U275" s="69">
        <f>'Monthly Data'!V277</f>
        <v>24835</v>
      </c>
      <c r="V275" s="69">
        <f>'Monthly Data'!W277</f>
        <v>23586</v>
      </c>
      <c r="W275" s="69">
        <f>'Monthly Data'!R277</f>
        <v>100.20108286777378</v>
      </c>
      <c r="X275" s="69">
        <f>'Monthly Data'!X277</f>
        <v>93.882956235388946</v>
      </c>
      <c r="Y275" s="69">
        <f>'Monthly Data'!Y277</f>
        <v>99.800180317473917</v>
      </c>
      <c r="Z275" s="69">
        <f>'Monthly Data'!Z277</f>
        <v>9299</v>
      </c>
      <c r="AA275" s="69">
        <f>'Monthly Data'!AA277</f>
        <v>808478.99896</v>
      </c>
      <c r="AB275" s="69">
        <f>'Monthly Data'!AB277</f>
        <v>91.220446668830576</v>
      </c>
      <c r="AC275" s="69">
        <f>'Monthly Data'!AC277</f>
        <v>63959</v>
      </c>
      <c r="AD275" s="69">
        <f>'Monthly Data'!P277</f>
        <v>96.25204750014268</v>
      </c>
      <c r="AE275" s="69">
        <f>'Monthly Data'!Q277</f>
        <v>97.5</v>
      </c>
      <c r="AF275" s="75">
        <f>'Monthly Data'!G277</f>
        <v>0.106</v>
      </c>
      <c r="AG275" s="75">
        <f>'Monthly Data'!I277</f>
        <v>-1.0676211302945133</v>
      </c>
      <c r="AH275" s="75">
        <f>'Monthly Data'!L277</f>
        <v>935986</v>
      </c>
      <c r="AI275" s="75">
        <f>'Monthly Data'!J277</f>
        <v>0.53705428571428582</v>
      </c>
      <c r="AJ275" s="75">
        <f>'Monthly Data'!K277</f>
        <v>0.33477499999999999</v>
      </c>
      <c r="AK275" s="75">
        <f>'Monthly Data'!AP277</f>
        <v>100.59107595698327</v>
      </c>
      <c r="AL275" s="75">
        <f>'Monthly Data'!AQ277</f>
        <v>98.806958269596123</v>
      </c>
      <c r="AM275" s="77">
        <v>24.252272727272729</v>
      </c>
      <c r="AN275" s="77">
        <f>'Monthly Data'!M277</f>
        <v>25.114761904761902</v>
      </c>
      <c r="AO275" s="76">
        <f>'Monthly Data'!C277</f>
        <v>109.34800387210217</v>
      </c>
      <c r="AP275" s="76">
        <f>'Monthly Data'!N277</f>
        <v>78.379596110167085</v>
      </c>
      <c r="AQ275" s="76">
        <f>'Monthly Data'!O277</f>
        <v>76.227428588364901</v>
      </c>
    </row>
    <row r="276" spans="1:43">
      <c r="A276" s="71" t="s">
        <v>548</v>
      </c>
      <c r="B276" s="71">
        <f t="shared" si="4"/>
        <v>598</v>
      </c>
      <c r="C276" s="72">
        <f>'Monthly Data'!F278</f>
        <v>9640.99</v>
      </c>
      <c r="D276" s="72">
        <f>'Monthly Data'!E278</f>
        <v>97</v>
      </c>
      <c r="E276" s="72">
        <f>'Monthly Data'!AD278</f>
        <v>85.2</v>
      </c>
      <c r="F276" s="72">
        <f>'Monthly Data'!AE278</f>
        <v>105.9</v>
      </c>
      <c r="G276" s="72">
        <f>'Monthly Data'!AF278</f>
        <v>114.8</v>
      </c>
      <c r="H276" s="72">
        <f>'Monthly Data'!AG278</f>
        <v>99.7</v>
      </c>
      <c r="I276" s="68">
        <f>'Monthly Data'!AH278</f>
        <v>97.268785662480695</v>
      </c>
      <c r="J276" s="68">
        <f>'Monthly Data'!AI278</f>
        <v>97.095751627633362</v>
      </c>
      <c r="K276" s="68">
        <f>'Monthly Data'!AJ278</f>
        <v>97.77347288661683</v>
      </c>
      <c r="L276" s="68">
        <f>'Monthly Data'!AK278</f>
        <v>99.267105486538497</v>
      </c>
      <c r="M276" s="68">
        <f>'Monthly Data'!AL278</f>
        <v>98.981957867677622</v>
      </c>
      <c r="N276" s="68">
        <f>'Monthly Data'!AM278</f>
        <v>98.764718129541123</v>
      </c>
      <c r="O276" s="68">
        <f>'Monthly Data'!AN278</f>
        <v>99.169131763407634</v>
      </c>
      <c r="P276" s="68">
        <f>'Monthly Data'!AO278</f>
        <v>98.879434441365163</v>
      </c>
      <c r="Q276" s="69">
        <f>'Monthly Data'!D278</f>
        <v>53915</v>
      </c>
      <c r="R276" s="69">
        <f>'Monthly Data'!U278</f>
        <v>86.8</v>
      </c>
      <c r="S276" s="69">
        <f>'Monthly Data'!T278</f>
        <v>99.2</v>
      </c>
      <c r="T276" s="69">
        <f>'Monthly Data'!S278</f>
        <v>99.596123260437409</v>
      </c>
      <c r="U276" s="69">
        <f>'Monthly Data'!V278</f>
        <v>24562</v>
      </c>
      <c r="V276" s="69">
        <f>'Monthly Data'!W278</f>
        <v>24025</v>
      </c>
      <c r="W276" s="69">
        <f>'Monthly Data'!R278</f>
        <v>100.00348922530635</v>
      </c>
      <c r="X276" s="69">
        <f>'Monthly Data'!X278</f>
        <v>91.669368868775322</v>
      </c>
      <c r="Y276" s="69">
        <f>'Monthly Data'!Y278</f>
        <v>100.4595556594081</v>
      </c>
      <c r="Z276" s="69">
        <f>'Monthly Data'!Z278</f>
        <v>9396</v>
      </c>
      <c r="AA276" s="69">
        <f>'Monthly Data'!AA278</f>
        <v>720567.42515000002</v>
      </c>
      <c r="AB276" s="69">
        <f>'Monthly Data'!AB278</f>
        <v>88.045370148228102</v>
      </c>
      <c r="AC276" s="69">
        <f>'Monthly Data'!AC278</f>
        <v>64910</v>
      </c>
      <c r="AD276" s="69">
        <f>'Monthly Data'!P278</f>
        <v>97.251036182688665</v>
      </c>
      <c r="AE276" s="69">
        <f>'Monthly Data'!Q278</f>
        <v>97.5</v>
      </c>
      <c r="AF276" s="75">
        <f>'Monthly Data'!G278</f>
        <v>0.105</v>
      </c>
      <c r="AG276" s="75">
        <f>'Monthly Data'!I278</f>
        <v>-0.91385014592069314</v>
      </c>
      <c r="AH276" s="75">
        <f>'Monthly Data'!L278</f>
        <v>938773</v>
      </c>
      <c r="AI276" s="75">
        <f>'Monthly Data'!J278</f>
        <v>0.52426000000000017</v>
      </c>
      <c r="AJ276" s="75">
        <f>'Monthly Data'!K278</f>
        <v>0.31053809523809522</v>
      </c>
      <c r="AK276" s="75">
        <f>'Monthly Data'!AP278</f>
        <v>106.23077488753476</v>
      </c>
      <c r="AL276" s="75">
        <f>'Monthly Data'!AQ278</f>
        <v>97.843700203208115</v>
      </c>
      <c r="AM276" s="77">
        <v>23.7835</v>
      </c>
      <c r="AN276" s="77">
        <f>'Monthly Data'!M278</f>
        <v>26.287368421052626</v>
      </c>
      <c r="AO276" s="76">
        <f>'Monthly Data'!C278</f>
        <v>110.96579318678701</v>
      </c>
      <c r="AP276" s="76">
        <f>'Monthly Data'!N278</f>
        <v>86.966551983926792</v>
      </c>
      <c r="AQ276" s="76">
        <f>'Monthly Data'!O278</f>
        <v>85.328319711647751</v>
      </c>
    </row>
    <row r="277" spans="1:43">
      <c r="A277" s="71" t="s">
        <v>549</v>
      </c>
      <c r="B277" s="71">
        <f t="shared" si="4"/>
        <v>599</v>
      </c>
      <c r="C277" s="72">
        <f>'Monthly Data'!F279</f>
        <v>10169.01</v>
      </c>
      <c r="D277" s="72">
        <f>'Monthly Data'!E279</f>
        <v>97.8</v>
      </c>
      <c r="E277" s="72">
        <f>'Monthly Data'!AD279</f>
        <v>87.2</v>
      </c>
      <c r="F277" s="72">
        <f>'Monthly Data'!AE279</f>
        <v>105.5</v>
      </c>
      <c r="G277" s="72">
        <f>'Monthly Data'!AF279</f>
        <v>114.5</v>
      </c>
      <c r="H277" s="72">
        <f>'Monthly Data'!AG279</f>
        <v>99.1</v>
      </c>
      <c r="I277" s="68">
        <f>'Monthly Data'!AH279</f>
        <v>98.039370560955405</v>
      </c>
      <c r="J277" s="68">
        <f>'Monthly Data'!AI279</f>
        <v>97.442931563584622</v>
      </c>
      <c r="K277" s="68">
        <f>'Monthly Data'!AJ279</f>
        <v>98.648423714148052</v>
      </c>
      <c r="L277" s="68">
        <f>'Monthly Data'!AK279</f>
        <v>99.712344135784051</v>
      </c>
      <c r="M277" s="68">
        <f>'Monthly Data'!AL279</f>
        <v>99.908346869809577</v>
      </c>
      <c r="N277" s="68">
        <f>'Monthly Data'!AM279</f>
        <v>99.479585449636971</v>
      </c>
      <c r="O277" s="68">
        <f>'Monthly Data'!AN279</f>
        <v>100.55000874725322</v>
      </c>
      <c r="P277" s="68">
        <f>'Monthly Data'!AO279</f>
        <v>99.498983259529339</v>
      </c>
      <c r="Q277" s="69">
        <f>'Monthly Data'!D279</f>
        <v>54030</v>
      </c>
      <c r="R277" s="69">
        <f>'Monthly Data'!U279</f>
        <v>87.1</v>
      </c>
      <c r="S277" s="69">
        <f>'Monthly Data'!T279</f>
        <v>99.3</v>
      </c>
      <c r="T277" s="69">
        <f>'Monthly Data'!S279</f>
        <v>99.897017892644172</v>
      </c>
      <c r="U277" s="69">
        <f>'Monthly Data'!V279</f>
        <v>24484</v>
      </c>
      <c r="V277" s="69">
        <f>'Monthly Data'!W279</f>
        <v>24141</v>
      </c>
      <c r="W277" s="69">
        <f>'Monthly Data'!R279</f>
        <v>97.904036491370931</v>
      </c>
      <c r="X277" s="69">
        <f>'Monthly Data'!X279</f>
        <v>88.282444384124261</v>
      </c>
      <c r="Y277" s="69">
        <f>'Monthly Data'!Y279</f>
        <v>89.722417268309769</v>
      </c>
      <c r="Z277" s="69">
        <f>'Monthly Data'!Z279</f>
        <v>9364</v>
      </c>
      <c r="AA277" s="69">
        <f>'Monthly Data'!AA279</f>
        <v>831531.88760999998</v>
      </c>
      <c r="AB277" s="69">
        <f>'Monthly Data'!AB279</f>
        <v>87.582823572496082</v>
      </c>
      <c r="AC277" s="69">
        <f>'Monthly Data'!AC279</f>
        <v>66816</v>
      </c>
      <c r="AD277" s="69">
        <f>'Monthly Data'!P279</f>
        <v>96.935203492816612</v>
      </c>
      <c r="AE277" s="69">
        <f>'Monthly Data'!Q279</f>
        <v>97.5</v>
      </c>
      <c r="AF277" s="75">
        <f>'Monthly Data'!G279</f>
        <v>0.10100000000000001</v>
      </c>
      <c r="AG277" s="75">
        <f>'Monthly Data'!I279</f>
        <v>-1.2871627013763338</v>
      </c>
      <c r="AH277" s="75">
        <f>'Monthly Data'!L279</f>
        <v>951969</v>
      </c>
      <c r="AI277" s="75">
        <f>'Monthly Data'!J279</f>
        <v>0.4726428571428572</v>
      </c>
      <c r="AJ277" s="75">
        <f>'Monthly Data'!K279</f>
        <v>0.28022333333333332</v>
      </c>
      <c r="AK277" s="75">
        <f>'Monthly Data'!AP279</f>
        <v>113.26545336916504</v>
      </c>
      <c r="AL277" s="75">
        <f>'Monthly Data'!AQ279</f>
        <v>90.600154020188654</v>
      </c>
      <c r="AM277" s="77">
        <v>21.239545454545453</v>
      </c>
      <c r="AN277" s="77">
        <f>'Monthly Data'!M279</f>
        <v>23.982380952380954</v>
      </c>
      <c r="AO277" s="76">
        <f>'Monthly Data'!C279</f>
        <v>127.66261299237746</v>
      </c>
      <c r="AP277" s="76">
        <f>'Monthly Data'!N279</f>
        <v>89.997738785579216</v>
      </c>
      <c r="AQ277" s="76">
        <f>'Monthly Data'!O279</f>
        <v>87.374178465124615</v>
      </c>
    </row>
    <row r="278" spans="1:43">
      <c r="A278" s="71" t="s">
        <v>550</v>
      </c>
      <c r="B278" s="71">
        <f t="shared" si="4"/>
        <v>600</v>
      </c>
      <c r="C278" s="72">
        <f>'Monthly Data'!F280</f>
        <v>10661.62</v>
      </c>
      <c r="D278" s="72">
        <f>'Monthly Data'!E280</f>
        <v>100.3</v>
      </c>
      <c r="E278" s="72">
        <f>'Monthly Data'!AD280</f>
        <v>89.5</v>
      </c>
      <c r="F278" s="72">
        <f>'Monthly Data'!AE280</f>
        <v>107.1</v>
      </c>
      <c r="G278" s="72">
        <f>'Monthly Data'!AF280</f>
        <v>116.7</v>
      </c>
      <c r="H278" s="72">
        <f>'Monthly Data'!AG280</f>
        <v>100.2</v>
      </c>
      <c r="I278" s="68">
        <f>'Monthly Data'!AH280</f>
        <v>99.2943094426047</v>
      </c>
      <c r="J278" s="68">
        <f>'Monthly Data'!AI280</f>
        <v>98.795508756149587</v>
      </c>
      <c r="K278" s="68">
        <f>'Monthly Data'!AJ280</f>
        <v>99.239151975927427</v>
      </c>
      <c r="L278" s="68">
        <f>'Monthly Data'!AK280</f>
        <v>99.211816705194508</v>
      </c>
      <c r="M278" s="68">
        <f>'Monthly Data'!AL280</f>
        <v>100.11395603155542</v>
      </c>
      <c r="N278" s="68">
        <f>'Monthly Data'!AM280</f>
        <v>100.42418613427431</v>
      </c>
      <c r="O278" s="68">
        <f>'Monthly Data'!AN280</f>
        <v>100.30575956354106</v>
      </c>
      <c r="P278" s="68">
        <f>'Monthly Data'!AO280</f>
        <v>99.911261124592414</v>
      </c>
      <c r="Q278" s="69">
        <f>'Monthly Data'!D280</f>
        <v>54168</v>
      </c>
      <c r="R278" s="69">
        <f>'Monthly Data'!U280</f>
        <v>86.8</v>
      </c>
      <c r="S278" s="69">
        <f>'Monthly Data'!T280</f>
        <v>99.3</v>
      </c>
      <c r="T278" s="69">
        <f>'Monthly Data'!S280</f>
        <v>101.10059642147121</v>
      </c>
      <c r="U278" s="69">
        <f>'Monthly Data'!V280</f>
        <v>24624</v>
      </c>
      <c r="V278" s="69">
        <f>'Monthly Data'!W280</f>
        <v>24155</v>
      </c>
      <c r="W278" s="69">
        <f>'Monthly Data'!R280</f>
        <v>99.008905902212547</v>
      </c>
      <c r="X278" s="69">
        <f>'Monthly Data'!X280</f>
        <v>100.27707586600057</v>
      </c>
      <c r="Y278" s="69">
        <f>'Monthly Data'!Y280</f>
        <v>105.37162805630182</v>
      </c>
      <c r="Z278" s="69">
        <f>'Monthly Data'!Z280</f>
        <v>9799</v>
      </c>
      <c r="AA278" s="69">
        <f>'Monthly Data'!AA280</f>
        <v>820631.94</v>
      </c>
      <c r="AB278" s="69">
        <f>'Monthly Data'!AB280</f>
        <v>96.566802385095954</v>
      </c>
      <c r="AC278" s="69">
        <f>'Monthly Data'!AC280</f>
        <v>68467</v>
      </c>
      <c r="AD278" s="69">
        <f>'Monthly Data'!P280</f>
        <v>95.337110792404189</v>
      </c>
      <c r="AE278" s="69">
        <f>'Monthly Data'!Q280</f>
        <v>97.5</v>
      </c>
      <c r="AF278" s="75">
        <f>'Monthly Data'!G280</f>
        <v>9.6000000000000002E-2</v>
      </c>
      <c r="AG278" s="75">
        <f>'Monthly Data'!I280</f>
        <v>-1.5121621397353526</v>
      </c>
      <c r="AH278" s="75">
        <f>'Monthly Data'!L280</f>
        <v>963269</v>
      </c>
      <c r="AI278" s="75">
        <f>'Monthly Data'!J280</f>
        <v>0.45636105263157889</v>
      </c>
      <c r="AJ278" s="75">
        <f>'Monthly Data'!K280</f>
        <v>0.26047049999999999</v>
      </c>
      <c r="AK278" s="75">
        <f>'Monthly Data'!AP280</f>
        <v>111.38263898314783</v>
      </c>
      <c r="AL278" s="75">
        <f>'Monthly Data'!AQ280</f>
        <v>91.74405962776811</v>
      </c>
      <c r="AM278" s="77">
        <v>20.643157894736841</v>
      </c>
      <c r="AN278" s="77">
        <f>'Monthly Data'!M280</f>
        <v>23.047368421052635</v>
      </c>
      <c r="AO278" s="76">
        <f>'Monthly Data'!C280</f>
        <v>108.04354351953253</v>
      </c>
      <c r="AP278" s="76">
        <f>'Monthly Data'!N280</f>
        <v>104.08778590483168</v>
      </c>
      <c r="AQ278" s="76">
        <f>'Monthly Data'!O280</f>
        <v>103.91575526316099</v>
      </c>
    </row>
    <row r="279" spans="1:43">
      <c r="A279" s="71" t="s">
        <v>551</v>
      </c>
      <c r="B279" s="71">
        <f t="shared" si="4"/>
        <v>601</v>
      </c>
      <c r="C279" s="72">
        <f>'Monthly Data'!F281</f>
        <v>10175.129999999999</v>
      </c>
      <c r="D279" s="72">
        <f>'Monthly Data'!E281</f>
        <v>100.7</v>
      </c>
      <c r="E279" s="72">
        <f>'Monthly Data'!AD281</f>
        <v>91.4</v>
      </c>
      <c r="F279" s="72">
        <f>'Monthly Data'!AE281</f>
        <v>106.8</v>
      </c>
      <c r="G279" s="72">
        <f>'Monthly Data'!AF281</f>
        <v>118</v>
      </c>
      <c r="H279" s="72">
        <f>'Monthly Data'!AG281</f>
        <v>98.1</v>
      </c>
      <c r="I279" s="68">
        <f>'Monthly Data'!AH281</f>
        <v>97.534338013496992</v>
      </c>
      <c r="J279" s="68">
        <f>'Monthly Data'!AI281</f>
        <v>97.62783238780392</v>
      </c>
      <c r="K279" s="68">
        <f>'Monthly Data'!AJ281</f>
        <v>97.025243518144066</v>
      </c>
      <c r="L279" s="68">
        <f>'Monthly Data'!AK281</f>
        <v>99.124241333774563</v>
      </c>
      <c r="M279" s="68">
        <f>'Monthly Data'!AL281</f>
        <v>99.799148099011603</v>
      </c>
      <c r="N279" s="68">
        <f>'Monthly Data'!AM281</f>
        <v>99.509568653241786</v>
      </c>
      <c r="O279" s="68">
        <f>'Monthly Data'!AN281</f>
        <v>100.66920889584614</v>
      </c>
      <c r="P279" s="68">
        <f>'Monthly Data'!AO281</f>
        <v>99.19060402642053</v>
      </c>
      <c r="Q279" s="69">
        <f>'Monthly Data'!D281</f>
        <v>54006</v>
      </c>
      <c r="R279" s="69">
        <f>'Monthly Data'!U281</f>
        <v>87.2</v>
      </c>
      <c r="S279" s="69">
        <f>'Monthly Data'!T281</f>
        <v>99.4</v>
      </c>
      <c r="T279" s="69">
        <f>'Monthly Data'!S281</f>
        <v>100.49880715705768</v>
      </c>
      <c r="U279" s="69">
        <f>'Monthly Data'!V281</f>
        <v>24432</v>
      </c>
      <c r="V279" s="69">
        <f>'Monthly Data'!W281</f>
        <v>24397</v>
      </c>
      <c r="W279" s="69">
        <f>'Monthly Data'!R281</f>
        <v>99.303862016177263</v>
      </c>
      <c r="X279" s="69">
        <f>'Monthly Data'!X281</f>
        <v>95.421031524368345</v>
      </c>
      <c r="Y279" s="69">
        <f>'Monthly Data'!Y281</f>
        <v>102.84319839472154</v>
      </c>
      <c r="Z279" s="69">
        <f>'Monthly Data'!Z281</f>
        <v>9751</v>
      </c>
      <c r="AA279" s="69">
        <f>'Monthly Data'!AA281</f>
        <v>817573.18070000003</v>
      </c>
      <c r="AB279" s="69">
        <f>'Monthly Data'!AB281</f>
        <v>90.123715959116311</v>
      </c>
      <c r="AC279" s="69">
        <f>'Monthly Data'!AC281</f>
        <v>64521</v>
      </c>
      <c r="AD279" s="69">
        <f>'Monthly Data'!P281</f>
        <v>97.727231108688514</v>
      </c>
      <c r="AE279" s="69">
        <f>'Monthly Data'!Q281</f>
        <v>97.4</v>
      </c>
      <c r="AF279" s="75">
        <f>'Monthly Data'!G281</f>
        <v>0.10100000000000001</v>
      </c>
      <c r="AG279" s="75">
        <f>'Monthly Data'!I281</f>
        <v>-1.5143251430254814</v>
      </c>
      <c r="AH279" s="75">
        <f>'Monthly Data'!L281</f>
        <v>970884</v>
      </c>
      <c r="AI279" s="75">
        <f>'Monthly Data'!J281</f>
        <v>0.44722210526315803</v>
      </c>
      <c r="AJ279" s="75">
        <f>'Monthly Data'!K281</f>
        <v>0.25384699999999999</v>
      </c>
      <c r="AK279" s="75">
        <f>'Monthly Data'!AP281</f>
        <v>111.90892076057237</v>
      </c>
      <c r="AL279" s="75">
        <f>'Monthly Data'!AQ281</f>
        <v>93.137586884395702</v>
      </c>
      <c r="AM279" s="77">
        <v>22.54</v>
      </c>
      <c r="AN279" s="77">
        <f>'Monthly Data'!M281</f>
        <v>25.328947368421055</v>
      </c>
      <c r="AO279" s="76">
        <f>'Monthly Data'!C281</f>
        <v>104.47074120763102</v>
      </c>
      <c r="AP279" s="76">
        <f>'Monthly Data'!N281</f>
        <v>107.26644823272629</v>
      </c>
      <c r="AQ279" s="76">
        <f>'Monthly Data'!O281</f>
        <v>107.58112237371355</v>
      </c>
    </row>
    <row r="280" spans="1:43">
      <c r="A280" s="71" t="s">
        <v>552</v>
      </c>
      <c r="B280" s="71">
        <f t="shared" si="4"/>
        <v>602</v>
      </c>
      <c r="C280" s="72">
        <f>'Monthly Data'!F282</f>
        <v>10671.49</v>
      </c>
      <c r="D280" s="72">
        <f>'Monthly Data'!E282</f>
        <v>100.9</v>
      </c>
      <c r="E280" s="72">
        <f>'Monthly Data'!AD282</f>
        <v>92.5</v>
      </c>
      <c r="F280" s="72">
        <f>'Monthly Data'!AE282</f>
        <v>106.6</v>
      </c>
      <c r="G280" s="72">
        <f>'Monthly Data'!AF282</f>
        <v>117.8</v>
      </c>
      <c r="H280" s="72">
        <f>'Monthly Data'!AG282</f>
        <v>98.5</v>
      </c>
      <c r="I280" s="68">
        <f>'Monthly Data'!AH282</f>
        <v>99.310243390730705</v>
      </c>
      <c r="J280" s="68">
        <f>'Monthly Data'!AI282</f>
        <v>99.118440170721556</v>
      </c>
      <c r="K280" s="68">
        <f>'Monthly Data'!AJ282</f>
        <v>99.557453638393937</v>
      </c>
      <c r="L280" s="68">
        <f>'Monthly Data'!AK282</f>
        <v>100.14250892841775</v>
      </c>
      <c r="M280" s="68">
        <f>'Monthly Data'!AL282</f>
        <v>101.39229016504446</v>
      </c>
      <c r="N280" s="68">
        <f>'Monthly Data'!AM282</f>
        <v>101.75722011782993</v>
      </c>
      <c r="O280" s="68">
        <f>'Monthly Data'!AN282</f>
        <v>100.87437795878333</v>
      </c>
      <c r="P280" s="68">
        <f>'Monthly Data'!AO282</f>
        <v>101.71924913409592</v>
      </c>
      <c r="Q280" s="69">
        <f>'Monthly Data'!D282</f>
        <v>54304</v>
      </c>
      <c r="R280" s="69">
        <f>'Monthly Data'!U282</f>
        <v>87.1</v>
      </c>
      <c r="S280" s="69">
        <f>'Monthly Data'!T282</f>
        <v>99.4</v>
      </c>
      <c r="T280" s="69">
        <f>'Monthly Data'!S282</f>
        <v>102.10357852882706</v>
      </c>
      <c r="U280" s="69">
        <f>'Monthly Data'!V282</f>
        <v>24341</v>
      </c>
      <c r="V280" s="69">
        <f>'Monthly Data'!W282</f>
        <v>24549</v>
      </c>
      <c r="W280" s="69">
        <f>'Monthly Data'!R282</f>
        <v>98.427295705688707</v>
      </c>
      <c r="X280" s="69">
        <f>'Monthly Data'!X282</f>
        <v>91.65285398864826</v>
      </c>
      <c r="Y280" s="69">
        <f>'Monthly Data'!Y282</f>
        <v>96.125468357709295</v>
      </c>
      <c r="Z280" s="69">
        <f>'Monthly Data'!Z282</f>
        <v>11002</v>
      </c>
      <c r="AA280" s="69">
        <f>'Monthly Data'!AA282</f>
        <v>798264.30769000005</v>
      </c>
      <c r="AB280" s="69">
        <f>'Monthly Data'!AB282</f>
        <v>89.188823362715453</v>
      </c>
      <c r="AC280" s="69">
        <f>'Monthly Data'!AC282</f>
        <v>70072</v>
      </c>
      <c r="AD280" s="69">
        <f>'Monthly Data'!P282</f>
        <v>96.812556857444619</v>
      </c>
      <c r="AE280" s="69">
        <f>'Monthly Data'!Q282</f>
        <v>97.3</v>
      </c>
      <c r="AF280" s="75">
        <f>'Monthly Data'!G282</f>
        <v>9.7000000000000003E-2</v>
      </c>
      <c r="AG280" s="75">
        <f>'Monthly Data'!I282</f>
        <v>-1.5700220484223391</v>
      </c>
      <c r="AH280" s="75">
        <f>'Monthly Data'!L282</f>
        <v>971914</v>
      </c>
      <c r="AI280" s="75">
        <f>'Monthly Data'!J282</f>
        <v>0.44520363636363636</v>
      </c>
      <c r="AJ280" s="75">
        <f>'Monthly Data'!K282</f>
        <v>0.24598130434782609</v>
      </c>
      <c r="AK280" s="75">
        <f>'Monthly Data'!AP282</f>
        <v>107.68788511090955</v>
      </c>
      <c r="AL280" s="75">
        <f>'Monthly Data'!AQ282</f>
        <v>93.835802802752085</v>
      </c>
      <c r="AM280" s="77">
        <v>17.767391304347825</v>
      </c>
      <c r="AN280" s="77">
        <f>'Monthly Data'!M282</f>
        <v>20.392272727272729</v>
      </c>
      <c r="AO280" s="76">
        <f>'Monthly Data'!C282</f>
        <v>84.287980047444321</v>
      </c>
      <c r="AP280" s="76">
        <f>'Monthly Data'!N282</f>
        <v>94.801460588436598</v>
      </c>
      <c r="AQ280" s="76">
        <f>'Monthly Data'!O282</f>
        <v>95.655309228603684</v>
      </c>
    </row>
    <row r="281" spans="1:43">
      <c r="A281" s="71" t="s">
        <v>553</v>
      </c>
      <c r="B281" s="71">
        <f t="shared" si="4"/>
        <v>603</v>
      </c>
      <c r="C281" s="72">
        <f>'Monthly Data'!F283</f>
        <v>11139.77</v>
      </c>
      <c r="D281" s="72">
        <f>'Monthly Data'!E283</f>
        <v>102</v>
      </c>
      <c r="E281" s="72">
        <f>'Monthly Data'!AD283</f>
        <v>94</v>
      </c>
      <c r="F281" s="72">
        <f>'Monthly Data'!AE283</f>
        <v>106.6</v>
      </c>
      <c r="G281" s="72">
        <f>'Monthly Data'!AF283</f>
        <v>117.7</v>
      </c>
      <c r="H281" s="72">
        <f>'Monthly Data'!AG283</f>
        <v>99.1</v>
      </c>
      <c r="I281" s="68">
        <f>'Monthly Data'!AH283</f>
        <v>98.926624210993424</v>
      </c>
      <c r="J281" s="68">
        <f>'Monthly Data'!AI283</f>
        <v>99.818180523015457</v>
      </c>
      <c r="K281" s="68">
        <f>'Monthly Data'!AJ283</f>
        <v>97.891990968313735</v>
      </c>
      <c r="L281" s="68">
        <f>'Monthly Data'!AK283</f>
        <v>100.64981344852008</v>
      </c>
      <c r="M281" s="68">
        <f>'Monthly Data'!AL283</f>
        <v>101.10985328109933</v>
      </c>
      <c r="N281" s="68">
        <f>'Monthly Data'!AM283</f>
        <v>102.76295945511163</v>
      </c>
      <c r="O281" s="68">
        <f>'Monthly Data'!AN283</f>
        <v>101.17623299068885</v>
      </c>
      <c r="P281" s="68">
        <f>'Monthly Data'!AO283</f>
        <v>100.75647005525778</v>
      </c>
      <c r="Q281" s="69">
        <f>'Monthly Data'!D283</f>
        <v>54021</v>
      </c>
      <c r="R281" s="69">
        <f>'Monthly Data'!U283</f>
        <v>87.6</v>
      </c>
      <c r="S281" s="69">
        <f>'Monthly Data'!T283</f>
        <v>99.1</v>
      </c>
      <c r="T281" s="69">
        <f>'Monthly Data'!S283</f>
        <v>102.30417495029822</v>
      </c>
      <c r="U281" s="69">
        <f>'Monthly Data'!V283</f>
        <v>24298</v>
      </c>
      <c r="V281" s="69">
        <f>'Monthly Data'!W283</f>
        <v>24466</v>
      </c>
      <c r="W281" s="69">
        <f>'Monthly Data'!R283</f>
        <v>99.404918299287871</v>
      </c>
      <c r="X281" s="69">
        <f>'Monthly Data'!X283</f>
        <v>91.006973728031809</v>
      </c>
      <c r="Y281" s="69">
        <f>'Monthly Data'!Y283</f>
        <v>94.612882333574234</v>
      </c>
      <c r="Z281" s="69">
        <f>'Monthly Data'!Z283</f>
        <v>9868</v>
      </c>
      <c r="AA281" s="69">
        <f>'Monthly Data'!AA283</f>
        <v>841097.66206999996</v>
      </c>
      <c r="AB281" s="69">
        <f>'Monthly Data'!AB283</f>
        <v>90.312898260771021</v>
      </c>
      <c r="AC281" s="69">
        <f>'Monthly Data'!AC283</f>
        <v>67230</v>
      </c>
      <c r="AD281" s="69">
        <f>'Monthly Data'!P283</f>
        <v>93.48619190564618</v>
      </c>
      <c r="AE281" s="69">
        <f>'Monthly Data'!Q283</f>
        <v>96.9</v>
      </c>
      <c r="AF281" s="75">
        <f>'Monthly Data'!G283</f>
        <v>9.2999999999999999E-2</v>
      </c>
      <c r="AG281" s="75">
        <f>'Monthly Data'!I283</f>
        <v>-1.4603770084635965</v>
      </c>
      <c r="AH281" s="75">
        <f>'Monthly Data'!L283</f>
        <v>969044</v>
      </c>
      <c r="AI281" s="75">
        <f>'Monthly Data'!J283</f>
        <v>0.41157619047619048</v>
      </c>
      <c r="AJ281" s="75">
        <f>'Monthly Data'!K283</f>
        <v>0.23850250000000001</v>
      </c>
      <c r="AK281" s="75">
        <f>'Monthly Data'!AP283</f>
        <v>115.63045586870393</v>
      </c>
      <c r="AL281" s="75">
        <f>'Monthly Data'!AQ283</f>
        <v>100.55325876841788</v>
      </c>
      <c r="AM281" s="77">
        <v>17.424285714285713</v>
      </c>
      <c r="AN281" s="77">
        <f>'Monthly Data'!M283</f>
        <v>18.677619047619046</v>
      </c>
      <c r="AO281" s="76">
        <f>'Monthly Data'!C283</f>
        <v>112.31329704801166</v>
      </c>
      <c r="AP281" s="76">
        <f>'Monthly Data'!N283</f>
        <v>90.022824457781709</v>
      </c>
      <c r="AQ281" s="76">
        <f>'Monthly Data'!O283</f>
        <v>88.523265566125076</v>
      </c>
    </row>
    <row r="282" spans="1:43">
      <c r="A282" s="71" t="s">
        <v>554</v>
      </c>
      <c r="B282" s="71">
        <f t="shared" si="4"/>
        <v>604</v>
      </c>
      <c r="C282" s="72">
        <f>'Monthly Data'!F284</f>
        <v>10103.98</v>
      </c>
      <c r="D282" s="72">
        <f>'Monthly Data'!E284</f>
        <v>101.8</v>
      </c>
      <c r="E282" s="72">
        <f>'Monthly Data'!AD284</f>
        <v>93.3</v>
      </c>
      <c r="F282" s="72">
        <f>'Monthly Data'!AE284</f>
        <v>105.4</v>
      </c>
      <c r="G282" s="72">
        <f>'Monthly Data'!AF284</f>
        <v>119.7</v>
      </c>
      <c r="H282" s="72">
        <f>'Monthly Data'!AG284</f>
        <v>97.7</v>
      </c>
      <c r="I282" s="68">
        <f>'Monthly Data'!AH284</f>
        <v>99.102173220442694</v>
      </c>
      <c r="J282" s="68">
        <f>'Monthly Data'!AI284</f>
        <v>99.397430266429097</v>
      </c>
      <c r="K282" s="68">
        <f>'Monthly Data'!AJ284</f>
        <v>98.818505317398504</v>
      </c>
      <c r="L282" s="68">
        <f>'Monthly Data'!AK284</f>
        <v>100.3213539739444</v>
      </c>
      <c r="M282" s="68">
        <f>'Monthly Data'!AL284</f>
        <v>99.91731611030994</v>
      </c>
      <c r="N282" s="68">
        <f>'Monthly Data'!AM284</f>
        <v>99.694743059043745</v>
      </c>
      <c r="O282" s="68">
        <f>'Monthly Data'!AN284</f>
        <v>100.25157818852581</v>
      </c>
      <c r="P282" s="68">
        <f>'Monthly Data'!AO284</f>
        <v>99.703922222350144</v>
      </c>
      <c r="Q282" s="69">
        <f>'Monthly Data'!D284</f>
        <v>53855</v>
      </c>
      <c r="R282" s="69">
        <f>'Monthly Data'!U284</f>
        <v>87.7</v>
      </c>
      <c r="S282" s="69">
        <f>'Monthly Data'!T284</f>
        <v>99</v>
      </c>
      <c r="T282" s="69">
        <f>'Monthly Data'!S284</f>
        <v>100.19791252485091</v>
      </c>
      <c r="U282" s="69">
        <f>'Monthly Data'!V284</f>
        <v>24425</v>
      </c>
      <c r="V282" s="69">
        <f>'Monthly Data'!W284</f>
        <v>24287</v>
      </c>
      <c r="W282" s="69">
        <f>'Monthly Data'!R284</f>
        <v>100.10008217108175</v>
      </c>
      <c r="X282" s="69">
        <f>'Monthly Data'!X284</f>
        <v>91.441519350345303</v>
      </c>
      <c r="Y282" s="69">
        <f>'Monthly Data'!Y284</f>
        <v>94.136079724254245</v>
      </c>
      <c r="Z282" s="69">
        <f>'Monthly Data'!Z284</f>
        <v>9819</v>
      </c>
      <c r="AA282" s="69">
        <f>'Monthly Data'!AA284</f>
        <v>794174.93701999995</v>
      </c>
      <c r="AB282" s="69">
        <f>'Monthly Data'!AB284</f>
        <v>91.613077052674399</v>
      </c>
      <c r="AC282" s="69">
        <f>'Monthly Data'!AC284</f>
        <v>64331</v>
      </c>
      <c r="AD282" s="69">
        <f>'Monthly Data'!P284</f>
        <v>96.971902215862741</v>
      </c>
      <c r="AE282" s="69">
        <f>'Monthly Data'!Q284</f>
        <v>96.9</v>
      </c>
      <c r="AF282" s="75">
        <f>'Monthly Data'!G284</f>
        <v>9.0999999999999998E-2</v>
      </c>
      <c r="AG282" s="75">
        <f>'Monthly Data'!I284</f>
        <v>-1.4694203298236714</v>
      </c>
      <c r="AH282" s="75">
        <f>'Monthly Data'!L284</f>
        <v>977665</v>
      </c>
      <c r="AI282" s="75">
        <f>'Monthly Data'!J284</f>
        <v>0.39140999999999987</v>
      </c>
      <c r="AJ282" s="75">
        <f>'Monthly Data'!K284</f>
        <v>0.2443778947368421</v>
      </c>
      <c r="AK282" s="75">
        <f>'Monthly Data'!AP284</f>
        <v>119.88175606797236</v>
      </c>
      <c r="AL282" s="75">
        <f>'Monthly Data'!AQ284</f>
        <v>99.316778998253696</v>
      </c>
      <c r="AM282" s="77">
        <v>31.929500000000001</v>
      </c>
      <c r="AN282" s="77">
        <f>'Monthly Data'!M284</f>
        <v>34.71</v>
      </c>
      <c r="AO282" s="76">
        <f>'Monthly Data'!C284</f>
        <v>181.12908403432101</v>
      </c>
      <c r="AP282" s="76">
        <f>'Monthly Data'!N284</f>
        <v>140.84098332188887</v>
      </c>
      <c r="AQ282" s="76">
        <f>'Monthly Data'!O284</f>
        <v>138.1073099664514</v>
      </c>
    </row>
    <row r="283" spans="1:43">
      <c r="A283" s="71" t="s">
        <v>555</v>
      </c>
      <c r="B283" s="71">
        <f t="shared" si="4"/>
        <v>605</v>
      </c>
      <c r="C283" s="72">
        <f>'Monthly Data'!F285</f>
        <v>9786.0499999999993</v>
      </c>
      <c r="D283" s="72">
        <f>'Monthly Data'!E285</f>
        <v>101</v>
      </c>
      <c r="E283" s="72">
        <f>'Monthly Data'!AD285</f>
        <v>95.3</v>
      </c>
      <c r="F283" s="72">
        <f>'Monthly Data'!AE285</f>
        <v>105</v>
      </c>
      <c r="G283" s="72">
        <f>'Monthly Data'!AF285</f>
        <v>114.8</v>
      </c>
      <c r="H283" s="72">
        <f>'Monthly Data'!AG285</f>
        <v>98.2</v>
      </c>
      <c r="I283" s="68">
        <f>'Monthly Data'!AH285</f>
        <v>99.12551113319293</v>
      </c>
      <c r="J283" s="68">
        <f>'Monthly Data'!AI285</f>
        <v>100.063426136384</v>
      </c>
      <c r="K283" s="68">
        <f>'Monthly Data'!AJ285</f>
        <v>98.351972865246893</v>
      </c>
      <c r="L283" s="68">
        <f>'Monthly Data'!AK285</f>
        <v>100.47549681622741</v>
      </c>
      <c r="M283" s="68">
        <f>'Monthly Data'!AL285</f>
        <v>100.09856398281376</v>
      </c>
      <c r="N283" s="68">
        <f>'Monthly Data'!AM285</f>
        <v>100.31733655944852</v>
      </c>
      <c r="O283" s="68">
        <f>'Monthly Data'!AN285</f>
        <v>100.57207011012245</v>
      </c>
      <c r="P283" s="68">
        <f>'Monthly Data'!AO285</f>
        <v>99.69841710204868</v>
      </c>
      <c r="Q283" s="69">
        <f>'Monthly Data'!D285</f>
        <v>53808</v>
      </c>
      <c r="R283" s="69">
        <f>'Monthly Data'!U285</f>
        <v>87.7</v>
      </c>
      <c r="S283" s="69">
        <f>'Monthly Data'!T285</f>
        <v>98.8</v>
      </c>
      <c r="T283" s="69">
        <f>'Monthly Data'!S285</f>
        <v>101.00029821073559</v>
      </c>
      <c r="U283" s="69">
        <f>'Monthly Data'!V285</f>
        <v>24378</v>
      </c>
      <c r="V283" s="69">
        <f>'Monthly Data'!W285</f>
        <v>24350</v>
      </c>
      <c r="W283" s="69">
        <f>'Monthly Data'!R285</f>
        <v>98.810794180943034</v>
      </c>
      <c r="X283" s="69">
        <f>'Monthly Data'!X285</f>
        <v>92.762101081410918</v>
      </c>
      <c r="Y283" s="69">
        <f>'Monthly Data'!Y285</f>
        <v>92.439258985427429</v>
      </c>
      <c r="Z283" s="69">
        <f>'Monthly Data'!Z285</f>
        <v>9949</v>
      </c>
      <c r="AA283" s="69">
        <f>'Monthly Data'!AA285</f>
        <v>803120.38006</v>
      </c>
      <c r="AB283" s="69">
        <f>'Monthly Data'!AB285</f>
        <v>93.33538779560827</v>
      </c>
      <c r="AC283" s="69">
        <f>'Monthly Data'!AC285</f>
        <v>66409</v>
      </c>
      <c r="AD283" s="69">
        <f>'Monthly Data'!P285</f>
        <v>99.125663702216968</v>
      </c>
      <c r="AE283" s="69">
        <f>'Monthly Data'!Q285</f>
        <v>96.9</v>
      </c>
      <c r="AF283" s="75">
        <f>'Monthly Data'!G285</f>
        <v>9.5000000000000001E-2</v>
      </c>
      <c r="AG283" s="75">
        <f>'Monthly Data'!I285</f>
        <v>-1.4653136992430023</v>
      </c>
      <c r="AH283" s="75">
        <f>'Monthly Data'!L285</f>
        <v>972648</v>
      </c>
      <c r="AI283" s="75">
        <f>'Monthly Data'!J285</f>
        <v>0.38992999999999989</v>
      </c>
      <c r="AJ283" s="75">
        <f>'Monthly Data'!K285</f>
        <v>0.24360954545454547</v>
      </c>
      <c r="AK283" s="75">
        <f>'Monthly Data'!AP285</f>
        <v>111.54164076202697</v>
      </c>
      <c r="AL283" s="75">
        <f>'Monthly Data'!AQ285</f>
        <v>98.570251145316647</v>
      </c>
      <c r="AM283" s="77">
        <v>29.916363636363638</v>
      </c>
      <c r="AN283" s="77">
        <f>'Monthly Data'!M285</f>
        <v>29.222727272727273</v>
      </c>
      <c r="AO283" s="76">
        <f>'Monthly Data'!C285</f>
        <v>201.45672165200801</v>
      </c>
      <c r="AP283" s="76">
        <f>'Monthly Data'!N285</f>
        <v>123.61392369287144</v>
      </c>
      <c r="AQ283" s="76">
        <f>'Monthly Data'!O285</f>
        <v>118.17346328976505</v>
      </c>
    </row>
    <row r="284" spans="1:43">
      <c r="A284" s="71" t="s">
        <v>556</v>
      </c>
      <c r="B284" s="71">
        <f t="shared" si="4"/>
        <v>606</v>
      </c>
      <c r="C284" s="72">
        <f>'Monthly Data'!F286</f>
        <v>9456.84</v>
      </c>
      <c r="D284" s="72">
        <f>'Monthly Data'!E286</f>
        <v>102.1</v>
      </c>
      <c r="E284" s="72">
        <f>'Monthly Data'!AD286</f>
        <v>97.2</v>
      </c>
      <c r="F284" s="72">
        <f>'Monthly Data'!AE286</f>
        <v>104.9</v>
      </c>
      <c r="G284" s="72">
        <f>'Monthly Data'!AF286</f>
        <v>113.2</v>
      </c>
      <c r="H284" s="72">
        <f>'Monthly Data'!AG286</f>
        <v>99.1</v>
      </c>
      <c r="I284" s="68">
        <f>'Monthly Data'!AH286</f>
        <v>99.564401177467502</v>
      </c>
      <c r="J284" s="68">
        <f>'Monthly Data'!AI286</f>
        <v>100.18570422621266</v>
      </c>
      <c r="K284" s="68">
        <f>'Monthly Data'!AJ286</f>
        <v>98.998964226582629</v>
      </c>
      <c r="L284" s="68">
        <f>'Monthly Data'!AK286</f>
        <v>101.25247446904588</v>
      </c>
      <c r="M284" s="68">
        <f>'Monthly Data'!AL286</f>
        <v>100.97087509264698</v>
      </c>
      <c r="N284" s="68">
        <f>'Monthly Data'!AM286</f>
        <v>101.72161383274339</v>
      </c>
      <c r="O284" s="68">
        <f>'Monthly Data'!AN286</f>
        <v>102.00962520159251</v>
      </c>
      <c r="P284" s="68">
        <f>'Monthly Data'!AO286</f>
        <v>100.04343461512563</v>
      </c>
      <c r="Q284" s="69">
        <f>'Monthly Data'!D286</f>
        <v>54108</v>
      </c>
      <c r="R284" s="69">
        <f>'Monthly Data'!U286</f>
        <v>88.5</v>
      </c>
      <c r="S284" s="69">
        <f>'Monthly Data'!T286</f>
        <v>98.7</v>
      </c>
      <c r="T284" s="69">
        <f>'Monthly Data'!S286</f>
        <v>101.40149105367793</v>
      </c>
      <c r="U284" s="69">
        <f>'Monthly Data'!V286</f>
        <v>24363</v>
      </c>
      <c r="V284" s="69">
        <f>'Monthly Data'!W286</f>
        <v>24491</v>
      </c>
      <c r="W284" s="69">
        <f>'Monthly Data'!R286</f>
        <v>98.026171969583373</v>
      </c>
      <c r="X284" s="69">
        <f>'Monthly Data'!X286</f>
        <v>90.979773864138252</v>
      </c>
      <c r="Y284" s="69">
        <f>'Monthly Data'!Y286</f>
        <v>91.552697277437318</v>
      </c>
      <c r="Z284" s="69">
        <f>'Monthly Data'!Z286</f>
        <v>9932</v>
      </c>
      <c r="AA284" s="69">
        <f>'Monthly Data'!AA286</f>
        <v>869426.43759999995</v>
      </c>
      <c r="AB284" s="69">
        <f>'Monthly Data'!AB286</f>
        <v>92.841422325613493</v>
      </c>
      <c r="AC284" s="69">
        <f>'Monthly Data'!AC286</f>
        <v>66203</v>
      </c>
      <c r="AD284" s="69">
        <f>'Monthly Data'!P286</f>
        <v>101.58324211554155</v>
      </c>
      <c r="AE284" s="69">
        <f>'Monthly Data'!Q286</f>
        <v>96.6</v>
      </c>
      <c r="AF284" s="75">
        <f>'Monthly Data'!G286</f>
        <v>9.4E-2</v>
      </c>
      <c r="AG284" s="75">
        <f>'Monthly Data'!I286</f>
        <v>-1.49143593985232</v>
      </c>
      <c r="AH284" s="75">
        <f>'Monthly Data'!L286</f>
        <v>985528</v>
      </c>
      <c r="AI284" s="75">
        <f>'Monthly Data'!J286</f>
        <v>0.38043952380952373</v>
      </c>
      <c r="AJ284" s="75">
        <f>'Monthly Data'!K286</f>
        <v>0.24412227272727272</v>
      </c>
      <c r="AK284" s="75">
        <f>'Monthly Data'!AP286</f>
        <v>105.31998706353774</v>
      </c>
      <c r="AL284" s="75">
        <f>'Monthly Data'!AQ286</f>
        <v>97.410995824507054</v>
      </c>
      <c r="AM284" s="77">
        <v>25.565238095238094</v>
      </c>
      <c r="AN284" s="77">
        <f>'Monthly Data'!M286</f>
        <v>27.189523809523806</v>
      </c>
      <c r="AO284" s="76">
        <f>'Monthly Data'!C286</f>
        <v>141.45891396754678</v>
      </c>
      <c r="AP284" s="76">
        <f>'Monthly Data'!N286</f>
        <v>121.61055613298871</v>
      </c>
      <c r="AQ284" s="76">
        <f>'Monthly Data'!O286</f>
        <v>120.31954835476812</v>
      </c>
    </row>
    <row r="285" spans="1:43">
      <c r="A285" s="71" t="s">
        <v>557</v>
      </c>
      <c r="B285" s="71">
        <f t="shared" si="4"/>
        <v>607</v>
      </c>
      <c r="C285" s="72">
        <f>'Monthly Data'!F287</f>
        <v>9268.24</v>
      </c>
      <c r="D285" s="72">
        <f>'Monthly Data'!E287</f>
        <v>102.5</v>
      </c>
      <c r="E285" s="72">
        <f>'Monthly Data'!AD287</f>
        <v>97.8</v>
      </c>
      <c r="F285" s="72">
        <f>'Monthly Data'!AE287</f>
        <v>106.7</v>
      </c>
      <c r="G285" s="72">
        <f>'Monthly Data'!AF287</f>
        <v>114.8</v>
      </c>
      <c r="H285" s="72">
        <f>'Monthly Data'!AG287</f>
        <v>101.8</v>
      </c>
      <c r="I285" s="68">
        <f>'Monthly Data'!AH287</f>
        <v>100.08669416066344</v>
      </c>
      <c r="J285" s="68">
        <f>'Monthly Data'!AI287</f>
        <v>100.50082975382369</v>
      </c>
      <c r="K285" s="68">
        <f>'Monthly Data'!AJ287</f>
        <v>99.732411059630664</v>
      </c>
      <c r="L285" s="68">
        <f>'Monthly Data'!AK287</f>
        <v>102.28008767565478</v>
      </c>
      <c r="M285" s="68">
        <f>'Monthly Data'!AL287</f>
        <v>103.35200515056582</v>
      </c>
      <c r="N285" s="68">
        <f>'Monthly Data'!AM287</f>
        <v>119.39105565618166</v>
      </c>
      <c r="O285" s="68">
        <f>'Monthly Data'!AN287</f>
        <v>102.78047183644807</v>
      </c>
      <c r="P285" s="68">
        <f>'Monthly Data'!AO287</f>
        <v>100.84768752569302</v>
      </c>
      <c r="Q285" s="69">
        <f>'Monthly Data'!D287</f>
        <v>54119</v>
      </c>
      <c r="R285" s="69">
        <f>'Monthly Data'!U287</f>
        <v>88.4</v>
      </c>
      <c r="S285" s="69">
        <f>'Monthly Data'!T287</f>
        <v>98.8</v>
      </c>
      <c r="T285" s="69">
        <f>'Monthly Data'!S287</f>
        <v>101.00029821073559</v>
      </c>
      <c r="U285" s="69">
        <f>'Monthly Data'!V287</f>
        <v>24214</v>
      </c>
      <c r="V285" s="69">
        <f>'Monthly Data'!W287</f>
        <v>24671</v>
      </c>
      <c r="W285" s="69">
        <f>'Monthly Data'!R287</f>
        <v>99.206037357666801</v>
      </c>
      <c r="X285" s="69">
        <f>'Monthly Data'!X287</f>
        <v>88.897269406562671</v>
      </c>
      <c r="Y285" s="69">
        <f>'Monthly Data'!Y287</f>
        <v>91.242452721204458</v>
      </c>
      <c r="Z285" s="69">
        <f>'Monthly Data'!Z287</f>
        <v>10126</v>
      </c>
      <c r="AA285" s="69">
        <f>'Monthly Data'!AA287</f>
        <v>1028643.02803</v>
      </c>
      <c r="AB285" s="69">
        <f>'Monthly Data'!AB287</f>
        <v>89.69529711589125</v>
      </c>
      <c r="AC285" s="69">
        <f>'Monthly Data'!AC287</f>
        <v>67626</v>
      </c>
      <c r="AD285" s="69">
        <f>'Monthly Data'!P287</f>
        <v>103.4369973775442</v>
      </c>
      <c r="AE285" s="69">
        <f>'Monthly Data'!Q287</f>
        <v>96.5</v>
      </c>
      <c r="AF285" s="75">
        <f>'Monthly Data'!G287</f>
        <v>9.5000000000000001E-2</v>
      </c>
      <c r="AG285" s="75">
        <f>'Monthly Data'!I287</f>
        <v>-1.5243706801924617</v>
      </c>
      <c r="AH285" s="75">
        <f>'Monthly Data'!L287</f>
        <v>986544</v>
      </c>
      <c r="AI285" s="75">
        <f>'Monthly Data'!J287</f>
        <v>0.37636409090909079</v>
      </c>
      <c r="AJ285" s="75">
        <f>'Monthly Data'!K287</f>
        <v>0.23866238095238096</v>
      </c>
      <c r="AK285" s="75">
        <f>'Monthly Data'!AP287</f>
        <v>100.27586647906493</v>
      </c>
      <c r="AL285" s="75">
        <f>'Monthly Data'!AQ287</f>
        <v>96.862041862648866</v>
      </c>
      <c r="AM285" s="77">
        <v>24.745909090909091</v>
      </c>
      <c r="AN285" s="77">
        <f>'Monthly Data'!M287</f>
        <v>28.088181818181809</v>
      </c>
      <c r="AO285" s="76">
        <f>'Monthly Data'!C287</f>
        <v>146.0562942433136</v>
      </c>
      <c r="AP285" s="76">
        <f>'Monthly Data'!N287</f>
        <v>111.59021412987549</v>
      </c>
      <c r="AQ285" s="76">
        <f>'Monthly Data'!O287</f>
        <v>109.2420817593847</v>
      </c>
    </row>
    <row r="286" spans="1:43">
      <c r="A286" s="71" t="s">
        <v>558</v>
      </c>
      <c r="B286" s="71">
        <f t="shared" si="4"/>
        <v>608</v>
      </c>
      <c r="C286" s="72">
        <f>'Monthly Data'!F288</f>
        <v>9346.7199999999993</v>
      </c>
      <c r="D286" s="72">
        <f>'Monthly Data'!E288</f>
        <v>104.1</v>
      </c>
      <c r="E286" s="72">
        <f>'Monthly Data'!AD288</f>
        <v>98.6</v>
      </c>
      <c r="F286" s="72">
        <f>'Monthly Data'!AE288</f>
        <v>110.4</v>
      </c>
      <c r="G286" s="72">
        <f>'Monthly Data'!AF288</f>
        <v>121.9</v>
      </c>
      <c r="H286" s="72">
        <f>'Monthly Data'!AG288</f>
        <v>102</v>
      </c>
      <c r="I286" s="68">
        <f>'Monthly Data'!AH288</f>
        <v>99.884754002449128</v>
      </c>
      <c r="J286" s="68">
        <f>'Monthly Data'!AI288</f>
        <v>100.12761505657116</v>
      </c>
      <c r="K286" s="68">
        <f>'Monthly Data'!AJ288</f>
        <v>99.390493003645048</v>
      </c>
      <c r="L286" s="68">
        <f>'Monthly Data'!AK288</f>
        <v>102.42874499343716</v>
      </c>
      <c r="M286" s="68">
        <f>'Monthly Data'!AL288</f>
        <v>103.7772243917392</v>
      </c>
      <c r="N286" s="68">
        <f>'Monthly Data'!AM288</f>
        <v>104.67079551426617</v>
      </c>
      <c r="O286" s="68">
        <f>'Monthly Data'!AN288</f>
        <v>108.47365756697549</v>
      </c>
      <c r="P286" s="68">
        <f>'Monthly Data'!AO288</f>
        <v>100.04226357492374</v>
      </c>
      <c r="Q286" s="69">
        <f>'Monthly Data'!D288</f>
        <v>54456</v>
      </c>
      <c r="R286" s="69">
        <f>'Monthly Data'!U288</f>
        <v>88.8</v>
      </c>
      <c r="S286" s="69">
        <f>'Monthly Data'!T288</f>
        <v>98.9</v>
      </c>
      <c r="T286" s="69">
        <f>'Monthly Data'!S288</f>
        <v>101.70238568588469</v>
      </c>
      <c r="U286" s="69">
        <f>'Monthly Data'!V288</f>
        <v>24177</v>
      </c>
      <c r="V286" s="69">
        <f>'Monthly Data'!W288</f>
        <v>24947</v>
      </c>
      <c r="W286" s="69">
        <f>'Monthly Data'!R288</f>
        <v>98.913697729912528</v>
      </c>
      <c r="X286" s="69">
        <f>'Monthly Data'!X288</f>
        <v>93.138338306959554</v>
      </c>
      <c r="Y286" s="69">
        <f>'Monthly Data'!Y288</f>
        <v>92.200645148265266</v>
      </c>
      <c r="Z286" s="69">
        <f>'Monthly Data'!Z288</f>
        <v>10821</v>
      </c>
      <c r="AA286" s="69">
        <f>'Monthly Data'!AA288</f>
        <v>798732.10225</v>
      </c>
      <c r="AB286" s="69">
        <f>'Monthly Data'!AB288</f>
        <v>95.404003454195916</v>
      </c>
      <c r="AC286" s="69">
        <f>'Monthly Data'!AC288</f>
        <v>69234</v>
      </c>
      <c r="AD286" s="69">
        <f>'Monthly Data'!P288</f>
        <v>103.63614989281457</v>
      </c>
      <c r="AE286" s="69">
        <f>'Monthly Data'!Q288</f>
        <v>96.4</v>
      </c>
      <c r="AF286" s="75">
        <f>'Monthly Data'!G288</f>
        <v>9.0999999999999998E-2</v>
      </c>
      <c r="AG286" s="75">
        <f>'Monthly Data'!I288</f>
        <v>-1.828148234292545</v>
      </c>
      <c r="AH286" s="75">
        <f>'Monthly Data'!L288</f>
        <v>985292</v>
      </c>
      <c r="AI286" s="75">
        <f>'Monthly Data'!J288</f>
        <v>0.36007700000000009</v>
      </c>
      <c r="AJ286" s="75">
        <f>'Monthly Data'!K288</f>
        <v>0.22497318181818182</v>
      </c>
      <c r="AK286" s="75">
        <f>'Monthly Data'!AP288</f>
        <v>101.0011096664025</v>
      </c>
      <c r="AL286" s="75">
        <f>'Monthly Data'!AQ288</f>
        <v>98.652539260095054</v>
      </c>
      <c r="AM286" s="77">
        <v>22.517619047619046</v>
      </c>
      <c r="AN286" s="77">
        <f>'Monthly Data'!M288</f>
        <v>26.078499999999998</v>
      </c>
      <c r="AO286" s="76">
        <f>'Monthly Data'!C288</f>
        <v>123.97824740725413</v>
      </c>
      <c r="AP286" s="76">
        <f>'Monthly Data'!N288</f>
        <v>124.13327617290346</v>
      </c>
      <c r="AQ286" s="76">
        <f>'Monthly Data'!O288</f>
        <v>124.27692526309878</v>
      </c>
    </row>
    <row r="287" spans="1:43">
      <c r="A287" s="71" t="s">
        <v>559</v>
      </c>
      <c r="B287" s="71">
        <f t="shared" si="4"/>
        <v>609</v>
      </c>
      <c r="C287" s="72">
        <f>'Monthly Data'!F289</f>
        <v>9455.09</v>
      </c>
      <c r="D287" s="72">
        <f>'Monthly Data'!E289</f>
        <v>101.2</v>
      </c>
      <c r="E287" s="72">
        <f>'Monthly Data'!AD289</f>
        <v>99.1</v>
      </c>
      <c r="F287" s="72">
        <f>'Monthly Data'!AE289</f>
        <v>103.6</v>
      </c>
      <c r="G287" s="72">
        <f>'Monthly Data'!AF289</f>
        <v>113</v>
      </c>
      <c r="H287" s="72">
        <f>'Monthly Data'!AG289</f>
        <v>96.9</v>
      </c>
      <c r="I287" s="68">
        <f>'Monthly Data'!AH289</f>
        <v>99.606092248833022</v>
      </c>
      <c r="J287" s="68">
        <f>'Monthly Data'!AI289</f>
        <v>99.906416868269631</v>
      </c>
      <c r="K287" s="68">
        <f>'Monthly Data'!AJ289</f>
        <v>99.200119062363996</v>
      </c>
      <c r="L287" s="68">
        <f>'Monthly Data'!AK289</f>
        <v>99.786437250020029</v>
      </c>
      <c r="M287" s="68">
        <f>'Monthly Data'!AL289</f>
        <v>99.127141835262492</v>
      </c>
      <c r="N287" s="68">
        <f>'Monthly Data'!AM289</f>
        <v>104.06298942236971</v>
      </c>
      <c r="O287" s="68">
        <f>'Monthly Data'!AN289</f>
        <v>96.977347849693871</v>
      </c>
      <c r="P287" s="68">
        <f>'Monthly Data'!AO289</f>
        <v>99.857451277912674</v>
      </c>
      <c r="Q287" s="69">
        <f>'Monthly Data'!D289</f>
        <v>54314</v>
      </c>
      <c r="R287" s="69">
        <f>'Monthly Data'!U289</f>
        <v>88.9</v>
      </c>
      <c r="S287" s="69">
        <f>'Monthly Data'!T289</f>
        <v>98.9</v>
      </c>
      <c r="T287" s="69">
        <f>'Monthly Data'!S289</f>
        <v>100.19791252485091</v>
      </c>
      <c r="U287" s="69">
        <f>'Monthly Data'!V289</f>
        <v>24210</v>
      </c>
      <c r="V287" s="69">
        <f>'Monthly Data'!W289</f>
        <v>24643</v>
      </c>
      <c r="W287" s="69">
        <f>'Monthly Data'!R289</f>
        <v>100.10008217108175</v>
      </c>
      <c r="X287" s="69">
        <f>'Monthly Data'!X289</f>
        <v>94.171176297199153</v>
      </c>
      <c r="Y287" s="69">
        <f>'Monthly Data'!Y289</f>
        <v>95.22784662812478</v>
      </c>
      <c r="Z287" s="69">
        <f>'Monthly Data'!Z289</f>
        <v>10089</v>
      </c>
      <c r="AA287" s="69">
        <f>'Monthly Data'!AA289</f>
        <v>856612.85725</v>
      </c>
      <c r="AB287" s="69">
        <f>'Monthly Data'!AB289</f>
        <v>96.411235354957242</v>
      </c>
      <c r="AC287" s="69">
        <f>'Monthly Data'!AC289</f>
        <v>67936</v>
      </c>
      <c r="AD287" s="69">
        <f>'Monthly Data'!P289</f>
        <v>104.50566129319958</v>
      </c>
      <c r="AE287" s="69">
        <f>'Monthly Data'!Q289</f>
        <v>96.7</v>
      </c>
      <c r="AF287" s="75">
        <f>'Monthly Data'!G289</f>
        <v>9.0999999999999998E-2</v>
      </c>
      <c r="AG287" s="75">
        <f>'Monthly Data'!I289</f>
        <v>-2.1355706945404553</v>
      </c>
      <c r="AH287" s="75">
        <f>'Monthly Data'!L289</f>
        <v>991888</v>
      </c>
      <c r="AI287" s="75">
        <f>'Monthly Data'!J289</f>
        <v>0.34576949999999995</v>
      </c>
      <c r="AJ287" s="75">
        <f>'Monthly Data'!K289</f>
        <v>0.20149047619047619</v>
      </c>
      <c r="AK287" s="75">
        <f>'Monthly Data'!AP289</f>
        <v>100.17238261272945</v>
      </c>
      <c r="AL287" s="75">
        <f>'Monthly Data'!AQ289</f>
        <v>96.113797411967866</v>
      </c>
      <c r="AM287" s="77">
        <v>20.373333333333335</v>
      </c>
      <c r="AN287" s="77">
        <f>'Monthly Data'!M289</f>
        <v>22.3215</v>
      </c>
      <c r="AO287" s="76">
        <f>'Monthly Data'!C289</f>
        <v>95.404852673282818</v>
      </c>
      <c r="AP287" s="76">
        <f>'Monthly Data'!N289</f>
        <v>108.10523377222302</v>
      </c>
      <c r="AQ287" s="76">
        <f>'Monthly Data'!O289</f>
        <v>109.12983989521844</v>
      </c>
    </row>
    <row r="288" spans="1:43">
      <c r="A288" s="71" t="s">
        <v>560</v>
      </c>
      <c r="B288" s="71">
        <f t="shared" si="4"/>
        <v>610</v>
      </c>
      <c r="C288" s="72">
        <f>'Monthly Data'!F290</f>
        <v>9797.18</v>
      </c>
      <c r="D288" s="72">
        <f>'Monthly Data'!E290</f>
        <v>102.8</v>
      </c>
      <c r="E288" s="72">
        <f>'Monthly Data'!AD290</f>
        <v>99.5</v>
      </c>
      <c r="F288" s="72">
        <f>'Monthly Data'!AE290</f>
        <v>104.8</v>
      </c>
      <c r="G288" s="72">
        <f>'Monthly Data'!AF290</f>
        <v>115.3</v>
      </c>
      <c r="H288" s="72">
        <f>'Monthly Data'!AG290</f>
        <v>97.2</v>
      </c>
      <c r="I288" s="68">
        <f>'Monthly Data'!AH290</f>
        <v>99.903232412578973</v>
      </c>
      <c r="J288" s="68">
        <f>'Monthly Data'!AI290</f>
        <v>100.39199151951438</v>
      </c>
      <c r="K288" s="68">
        <f>'Monthly Data'!AJ290</f>
        <v>99.407589639215928</v>
      </c>
      <c r="L288" s="68">
        <f>'Monthly Data'!AK290</f>
        <v>101.53504755291209</v>
      </c>
      <c r="M288" s="68">
        <f>'Monthly Data'!AL290</f>
        <v>101.76027586955112</v>
      </c>
      <c r="N288" s="68">
        <f>'Monthly Data'!AM290</f>
        <v>124.13313749512858</v>
      </c>
      <c r="O288" s="68">
        <f>'Monthly Data'!AN290</f>
        <v>99.007009873694557</v>
      </c>
      <c r="P288" s="68">
        <f>'Monthly Data'!AO290</f>
        <v>99.754398134744619</v>
      </c>
      <c r="Q288" s="69">
        <f>'Monthly Data'!D290</f>
        <v>53906</v>
      </c>
      <c r="R288" s="69">
        <f>'Monthly Data'!U290</f>
        <v>89.1</v>
      </c>
      <c r="S288" s="69">
        <f>'Monthly Data'!T290</f>
        <v>98.6</v>
      </c>
      <c r="T288" s="69">
        <f>'Monthly Data'!S290</f>
        <v>101.30119284294236</v>
      </c>
      <c r="U288" s="69">
        <f>'Monthly Data'!V290</f>
        <v>24257</v>
      </c>
      <c r="V288" s="69">
        <f>'Monthly Data'!W290</f>
        <v>24465</v>
      </c>
      <c r="W288" s="69">
        <f>'Monthly Data'!R290</f>
        <v>98.911365959574709</v>
      </c>
      <c r="X288" s="69">
        <f>'Monthly Data'!X290</f>
        <v>96.449053095246356</v>
      </c>
      <c r="Y288" s="69">
        <f>'Monthly Data'!Y290</f>
        <v>96.235384887172685</v>
      </c>
      <c r="Z288" s="69">
        <f>'Monthly Data'!Z290</f>
        <v>10046</v>
      </c>
      <c r="AA288" s="69">
        <f>'Monthly Data'!AA290</f>
        <v>826975.50982000004</v>
      </c>
      <c r="AB288" s="69">
        <f>'Monthly Data'!AB290</f>
        <v>99.696831502201235</v>
      </c>
      <c r="AC288" s="69">
        <f>'Monthly Data'!AC290</f>
        <v>68607</v>
      </c>
      <c r="AD288" s="69">
        <f>'Monthly Data'!P290</f>
        <v>103.85439922461767</v>
      </c>
      <c r="AE288" s="69">
        <f>'Monthly Data'!Q290</f>
        <v>96.7</v>
      </c>
      <c r="AF288" s="75">
        <f>'Monthly Data'!G290</f>
        <v>9.0999999999999998E-2</v>
      </c>
      <c r="AG288" s="75">
        <f>'Monthly Data'!I290</f>
        <v>-2.3200611510522728</v>
      </c>
      <c r="AH288" s="75">
        <f>'Monthly Data'!L290</f>
        <v>1008816</v>
      </c>
      <c r="AI288" s="75">
        <f>'Monthly Data'!J290</f>
        <v>0.33999999999999991</v>
      </c>
      <c r="AJ288" s="75">
        <f>'Monthly Data'!K290</f>
        <v>0.19395136363636364</v>
      </c>
      <c r="AK288" s="75">
        <f>'Monthly Data'!AP290</f>
        <v>107.00231779087012</v>
      </c>
      <c r="AL288" s="75">
        <f>'Monthly Data'!AQ290</f>
        <v>96.724035325200958</v>
      </c>
      <c r="AM288" s="77">
        <v>20.095714285714287</v>
      </c>
      <c r="AN288" s="77">
        <f>'Monthly Data'!M290</f>
        <v>22.07</v>
      </c>
      <c r="AO288" s="76">
        <f>'Monthly Data'!C290</f>
        <v>108.7274792089343</v>
      </c>
      <c r="AP288" s="76">
        <f>'Monthly Data'!N290</f>
        <v>114.07617263616672</v>
      </c>
      <c r="AQ288" s="76">
        <f>'Monthly Data'!O290</f>
        <v>114.58087645957632</v>
      </c>
    </row>
    <row r="289" spans="1:43">
      <c r="A289" s="71" t="s">
        <v>561</v>
      </c>
      <c r="B289" s="71">
        <f t="shared" si="4"/>
        <v>611</v>
      </c>
      <c r="C289" s="72">
        <f>'Monthly Data'!F291</f>
        <v>10254.459999999999</v>
      </c>
      <c r="D289" s="72">
        <f>'Monthly Data'!E291</f>
        <v>103.4</v>
      </c>
      <c r="E289" s="72">
        <f>'Monthly Data'!AD291</f>
        <v>98.9</v>
      </c>
      <c r="F289" s="72">
        <f>'Monthly Data'!AE291</f>
        <v>106.4</v>
      </c>
      <c r="G289" s="72">
        <f>'Monthly Data'!AF291</f>
        <v>117.4</v>
      </c>
      <c r="H289" s="72">
        <f>'Monthly Data'!AG291</f>
        <v>98.2</v>
      </c>
      <c r="I289" s="68">
        <f>'Monthly Data'!AH291</f>
        <v>99.839869360325466</v>
      </c>
      <c r="J289" s="68">
        <f>'Monthly Data'!AI291</f>
        <v>100.32909826268191</v>
      </c>
      <c r="K289" s="68">
        <f>'Monthly Data'!AJ291</f>
        <v>99.427746415861762</v>
      </c>
      <c r="L289" s="68">
        <f>'Monthly Data'!AK291</f>
        <v>100.21214863440761</v>
      </c>
      <c r="M289" s="68">
        <f>'Monthly Data'!AL291</f>
        <v>98.949691233148357</v>
      </c>
      <c r="N289" s="68">
        <f>'Monthly Data'!AM291</f>
        <v>91.999427036440991</v>
      </c>
      <c r="O289" s="68">
        <f>'Monthly Data'!AN291</f>
        <v>98.434949190161745</v>
      </c>
      <c r="P289" s="68">
        <f>'Monthly Data'!AO291</f>
        <v>100.61464070185615</v>
      </c>
      <c r="Q289" s="69">
        <f>'Monthly Data'!D291</f>
        <v>54166</v>
      </c>
      <c r="R289" s="69">
        <f>'Monthly Data'!U291</f>
        <v>88.9</v>
      </c>
      <c r="S289" s="69">
        <f>'Monthly Data'!T291</f>
        <v>98.9</v>
      </c>
      <c r="T289" s="69">
        <f>'Monthly Data'!S291</f>
        <v>101.40149105367794</v>
      </c>
      <c r="U289" s="69">
        <f>'Monthly Data'!V291</f>
        <v>24393</v>
      </c>
      <c r="V289" s="69">
        <f>'Monthly Data'!W291</f>
        <v>24511</v>
      </c>
      <c r="W289" s="69">
        <f>'Monthly Data'!R291</f>
        <v>97.534072712707953</v>
      </c>
      <c r="X289" s="69">
        <f>'Monthly Data'!X291</f>
        <v>97.977607357379767</v>
      </c>
      <c r="Y289" s="69">
        <f>'Monthly Data'!Y291</f>
        <v>96.130898766869137</v>
      </c>
      <c r="Z289" s="69">
        <f>'Monthly Data'!Z291</f>
        <v>10285</v>
      </c>
      <c r="AA289" s="69">
        <f>'Monthly Data'!AA291</f>
        <v>988514.46571999998</v>
      </c>
      <c r="AB289" s="69">
        <f>'Monthly Data'!AB291</f>
        <v>100.42338526679949</v>
      </c>
      <c r="AC289" s="69">
        <f>'Monthly Data'!AC291</f>
        <v>71717</v>
      </c>
      <c r="AD289" s="69">
        <f>'Monthly Data'!P291</f>
        <v>103.52289351401927</v>
      </c>
      <c r="AE289" s="69">
        <f>'Monthly Data'!Q291</f>
        <v>96.7</v>
      </c>
      <c r="AF289" s="75">
        <f>'Monthly Data'!G291</f>
        <v>8.6999999999999994E-2</v>
      </c>
      <c r="AG289" s="75">
        <f>'Monthly Data'!I291</f>
        <v>-1.6335130302668914</v>
      </c>
      <c r="AH289" s="75">
        <f>'Monthly Data'!L291</f>
        <v>1019083</v>
      </c>
      <c r="AI289" s="75">
        <f>'Monthly Data'!J291</f>
        <v>0.33999999999999991</v>
      </c>
      <c r="AJ289" s="75">
        <f>'Monthly Data'!K291</f>
        <v>0.18459809523809523</v>
      </c>
      <c r="AK289" s="75">
        <f>'Monthly Data'!AP291</f>
        <v>112.59129480139777</v>
      </c>
      <c r="AL289" s="75">
        <f>'Monthly Data'!AQ291</f>
        <v>96.428921743404061</v>
      </c>
      <c r="AM289" s="77">
        <v>17.569545454545455</v>
      </c>
      <c r="AN289" s="77">
        <f>'Monthly Data'!M291</f>
        <v>18.117142857142859</v>
      </c>
      <c r="AO289" s="76">
        <f>'Monthly Data'!C291</f>
        <v>106.34073040768503</v>
      </c>
      <c r="AP289" s="76">
        <f>'Monthly Data'!N291</f>
        <v>120.79901085700186</v>
      </c>
      <c r="AQ289" s="76">
        <f>'Monthly Data'!O291</f>
        <v>121.96301260653397</v>
      </c>
    </row>
    <row r="290" spans="1:43">
      <c r="A290" s="71" t="s">
        <v>562</v>
      </c>
      <c r="B290" s="71">
        <f t="shared" si="4"/>
        <v>612</v>
      </c>
      <c r="C290" s="72">
        <f>'Monthly Data'!F292</f>
        <v>10449.530000000001</v>
      </c>
      <c r="D290" s="72">
        <f>'Monthly Data'!E292</f>
        <v>103.9</v>
      </c>
      <c r="E290" s="72">
        <f>'Monthly Data'!AD292</f>
        <v>100.3</v>
      </c>
      <c r="F290" s="72">
        <f>'Monthly Data'!AE292</f>
        <v>104.6</v>
      </c>
      <c r="G290" s="72">
        <f>'Monthly Data'!AF292</f>
        <v>114.4</v>
      </c>
      <c r="H290" s="72">
        <f>'Monthly Data'!AG292</f>
        <v>97.4</v>
      </c>
      <c r="I290" s="68">
        <f>'Monthly Data'!AH292</f>
        <v>100.171307516829</v>
      </c>
      <c r="J290" s="68">
        <f>'Monthly Data'!AI292</f>
        <v>101.291076561924</v>
      </c>
      <c r="K290" s="68">
        <f>'Monthly Data'!AJ292</f>
        <v>98.288000728083901</v>
      </c>
      <c r="L290" s="68">
        <f>'Monthly Data'!AK292</f>
        <v>99.820419481442073</v>
      </c>
      <c r="M290" s="68">
        <f>'Monthly Data'!AL292</f>
        <v>100.05894788418597</v>
      </c>
      <c r="N290" s="68">
        <f>'Monthly Data'!AM292</f>
        <v>94.754409614144095</v>
      </c>
      <c r="O290" s="68">
        <f>'Monthly Data'!AN292</f>
        <v>100.92237657542368</v>
      </c>
      <c r="P290" s="68">
        <f>'Monthly Data'!AO292</f>
        <v>100.37436397883938</v>
      </c>
      <c r="Q290" s="69">
        <f>'Monthly Data'!D292</f>
        <v>54417</v>
      </c>
      <c r="R290" s="69">
        <f>'Monthly Data'!U292</f>
        <v>89</v>
      </c>
      <c r="S290" s="69">
        <f>'Monthly Data'!T292</f>
        <v>99</v>
      </c>
      <c r="T290" s="69">
        <f>'Monthly Data'!S292</f>
        <v>101.00029821073561</v>
      </c>
      <c r="U290" s="69">
        <f>'Monthly Data'!V292</f>
        <v>24601</v>
      </c>
      <c r="V290" s="69">
        <f>'Monthly Data'!W292</f>
        <v>24668</v>
      </c>
      <c r="W290" s="69">
        <f>'Monthly Data'!R292</f>
        <v>99.897712916933401</v>
      </c>
      <c r="X290" s="69">
        <f>'Monthly Data'!X292</f>
        <v>103.873113115498</v>
      </c>
      <c r="Y290" s="69">
        <f>'Monthly Data'!Y292</f>
        <v>103.845038500805</v>
      </c>
      <c r="Z290" s="69">
        <f>'Monthly Data'!Z292</f>
        <v>10574</v>
      </c>
      <c r="AA290" s="69">
        <f>'Monthly Data'!AA292</f>
        <v>898448.11448999995</v>
      </c>
      <c r="AB290" s="69">
        <f>'Monthly Data'!AB292</f>
        <v>103.138037148111</v>
      </c>
      <c r="AC290" s="69">
        <f>'Monthly Data'!AC292</f>
        <v>70112</v>
      </c>
      <c r="AD290" s="69">
        <f>'Monthly Data'!P292</f>
        <v>103.52678705799934</v>
      </c>
      <c r="AE290" s="69">
        <f>'Monthly Data'!Q292</f>
        <v>96.7</v>
      </c>
      <c r="AF290" s="75">
        <f>'Monthly Data'!G292</f>
        <v>8.5000000000000006E-2</v>
      </c>
      <c r="AG290" s="75">
        <f>'Monthly Data'!I292</f>
        <v>-1.3368815168760544</v>
      </c>
      <c r="AH290" s="75">
        <f>'Monthly Data'!L292</f>
        <v>1020242</v>
      </c>
      <c r="AI290" s="75">
        <f>'Monthly Data'!J292</f>
        <v>0.33999999999999991</v>
      </c>
      <c r="AJ290" s="75">
        <f>'Monthly Data'!K292</f>
        <v>0.1882945</v>
      </c>
      <c r="AK290" s="75">
        <f>'Monthly Data'!AP292</f>
        <v>117.90381147805493</v>
      </c>
      <c r="AL290" s="75">
        <f>'Monthly Data'!AQ292</f>
        <v>96.598592134738297</v>
      </c>
      <c r="AM290" s="77">
        <v>17.3155</v>
      </c>
      <c r="AN290" s="77">
        <f>'Monthly Data'!M292</f>
        <v>17.532105263157892</v>
      </c>
      <c r="AO290" s="76">
        <f>'Monthly Data'!C292</f>
        <v>106.92923537648282</v>
      </c>
      <c r="AP290" s="76">
        <f>'Monthly Data'!N292</f>
        <v>109.04444991607205</v>
      </c>
      <c r="AQ290" s="76">
        <f>'Monthly Data'!O292</f>
        <v>109.27988443112876</v>
      </c>
    </row>
    <row r="291" spans="1:43">
      <c r="A291" s="71" t="s">
        <v>563</v>
      </c>
      <c r="B291" s="71">
        <f t="shared" si="4"/>
        <v>613</v>
      </c>
      <c r="C291" s="72">
        <f>'Monthly Data'!F293</f>
        <v>10622.27</v>
      </c>
      <c r="D291" s="72">
        <f>'Monthly Data'!E293</f>
        <v>104.5</v>
      </c>
      <c r="E291" s="72">
        <f>'Monthly Data'!AD293</f>
        <v>102.8</v>
      </c>
      <c r="F291" s="72">
        <f>'Monthly Data'!AE293</f>
        <v>104.7</v>
      </c>
      <c r="G291" s="72">
        <f>'Monthly Data'!AF293</f>
        <v>113.1</v>
      </c>
      <c r="H291" s="72">
        <f>'Monthly Data'!AG293</f>
        <v>98</v>
      </c>
      <c r="I291" s="68">
        <f>'Monthly Data'!AH293</f>
        <v>101.23333166573001</v>
      </c>
      <c r="J291" s="68">
        <f>'Monthly Data'!AI293</f>
        <v>101.297951132142</v>
      </c>
      <c r="K291" s="68">
        <f>'Monthly Data'!AJ293</f>
        <v>100.739068060242</v>
      </c>
      <c r="L291" s="68">
        <f>'Monthly Data'!AK293</f>
        <v>100.14949202009005</v>
      </c>
      <c r="M291" s="68">
        <f>'Monthly Data'!AL293</f>
        <v>101.00421146657739</v>
      </c>
      <c r="N291" s="68">
        <f>'Monthly Data'!AM293</f>
        <v>99.517535588354789</v>
      </c>
      <c r="O291" s="68">
        <f>'Monthly Data'!AN293</f>
        <v>101.17505614833233</v>
      </c>
      <c r="P291" s="68">
        <f>'Monthly Data'!AO293</f>
        <v>101.14671037785095</v>
      </c>
      <c r="Q291" s="69">
        <f>'Monthly Data'!D293</f>
        <v>54528</v>
      </c>
      <c r="R291" s="69">
        <f>'Monthly Data'!U293</f>
        <v>89.4</v>
      </c>
      <c r="S291" s="69">
        <f>'Monthly Data'!T293</f>
        <v>98.9</v>
      </c>
      <c r="T291" s="69">
        <f>'Monthly Data'!S293</f>
        <v>100.59910536779326</v>
      </c>
      <c r="U291" s="69">
        <f>'Monthly Data'!V293</f>
        <v>24380</v>
      </c>
      <c r="V291" s="69">
        <f>'Monthly Data'!W293</f>
        <v>25059</v>
      </c>
      <c r="W291" s="69">
        <f>'Monthly Data'!R293</f>
        <v>99.700879450559</v>
      </c>
      <c r="X291" s="69">
        <f>'Monthly Data'!X293</f>
        <v>103.752587792833</v>
      </c>
      <c r="Y291" s="69">
        <f>'Monthly Data'!Y293</f>
        <v>105.80066180793401</v>
      </c>
      <c r="Z291" s="69">
        <f>'Monthly Data'!Z293</f>
        <v>10081</v>
      </c>
      <c r="AA291" s="69">
        <f>'Monthly Data'!AA293</f>
        <v>1087854.60525</v>
      </c>
      <c r="AB291" s="69">
        <f>'Monthly Data'!AB293</f>
        <v>102.36282073315201</v>
      </c>
      <c r="AC291" s="69">
        <f>'Monthly Data'!AC293</f>
        <v>70444</v>
      </c>
      <c r="AD291" s="69">
        <f>'Monthly Data'!P293</f>
        <v>102.96285070420195</v>
      </c>
      <c r="AE291" s="69">
        <f>'Monthly Data'!Q293</f>
        <v>96.6</v>
      </c>
      <c r="AF291" s="75">
        <f>'Monthly Data'!G293</f>
        <v>9.2999999999999999E-2</v>
      </c>
      <c r="AG291" s="75">
        <f>'Monthly Data'!I293</f>
        <v>-1.1438217397378456</v>
      </c>
      <c r="AH291" s="75">
        <f>'Monthly Data'!L293</f>
        <v>1033594</v>
      </c>
      <c r="AI291" s="75">
        <f>'Monthly Data'!J293</f>
        <v>0.33999999999999991</v>
      </c>
      <c r="AJ291" s="75">
        <f>'Monthly Data'!K293</f>
        <v>0.18975</v>
      </c>
      <c r="AK291" s="75">
        <f>'Monthly Data'!AP293</f>
        <v>122.17380672908804</v>
      </c>
      <c r="AL291" s="75">
        <f>'Monthly Data'!AQ293</f>
        <v>97.272772890228396</v>
      </c>
      <c r="AM291" s="77">
        <v>17.43</v>
      </c>
      <c r="AN291" s="77">
        <f>'Monthly Data'!M293</f>
        <v>18.134210526315787</v>
      </c>
      <c r="AO291" s="76">
        <f>'Monthly Data'!C293</f>
        <v>103.4663327921707</v>
      </c>
      <c r="AP291" s="76">
        <f>'Monthly Data'!N293</f>
        <v>86.626620680748374</v>
      </c>
      <c r="AQ291" s="76">
        <f>'Monthly Data'!O293</f>
        <v>85.543398544520244</v>
      </c>
    </row>
    <row r="292" spans="1:43">
      <c r="A292" s="71" t="s">
        <v>564</v>
      </c>
      <c r="B292" s="71">
        <f t="shared" si="4"/>
        <v>614</v>
      </c>
      <c r="C292" s="72">
        <f>'Monthly Data'!F294</f>
        <v>9852.4500000000007</v>
      </c>
      <c r="D292" s="72">
        <f>'Monthly Data'!E294</f>
        <v>87.3</v>
      </c>
      <c r="E292" s="72">
        <f>'Monthly Data'!AD294</f>
        <v>87.5</v>
      </c>
      <c r="F292" s="72">
        <f>'Monthly Data'!AE294</f>
        <v>79.400000000000006</v>
      </c>
      <c r="G292" s="72">
        <f>'Monthly Data'!AF294</f>
        <v>68.900000000000006</v>
      </c>
      <c r="H292" s="72">
        <f>'Monthly Data'!AG294</f>
        <v>88.6</v>
      </c>
      <c r="I292" s="68">
        <f>'Monthly Data'!AH294</f>
        <v>93.924933237824803</v>
      </c>
      <c r="J292" s="68">
        <f>'Monthly Data'!AI294</f>
        <v>99.409447051314899</v>
      </c>
      <c r="K292" s="68">
        <f>'Monthly Data'!AJ294</f>
        <v>87.860835463545598</v>
      </c>
      <c r="L292" s="68">
        <f>'Monthly Data'!AK294</f>
        <v>95.359642343509705</v>
      </c>
      <c r="M292" s="68">
        <f>'Monthly Data'!AL294</f>
        <v>93.197542939643952</v>
      </c>
      <c r="N292" s="68">
        <f>'Monthly Data'!AM294</f>
        <v>83.119071567794464</v>
      </c>
      <c r="O292" s="68">
        <f>'Monthly Data'!AN294</f>
        <v>96.823502614625752</v>
      </c>
      <c r="P292" s="68">
        <f>'Monthly Data'!AO294</f>
        <v>92.287048201789929</v>
      </c>
      <c r="Q292" s="69">
        <f>'Monthly Data'!D294</f>
        <v>54209</v>
      </c>
      <c r="R292" s="69">
        <f>'Monthly Data'!U294</f>
        <v>89.5</v>
      </c>
      <c r="S292" s="69">
        <f>'Monthly Data'!T294</f>
        <v>99</v>
      </c>
      <c r="T292" s="69">
        <f>'Monthly Data'!S294</f>
        <v>100.69940357852886</v>
      </c>
      <c r="U292" s="69">
        <f>'Monthly Data'!V294</f>
        <v>24004</v>
      </c>
      <c r="V292" s="69">
        <f>'Monthly Data'!W294</f>
        <v>24724</v>
      </c>
      <c r="W292" s="69">
        <f>'Monthly Data'!R294</f>
        <v>99.403363694651631</v>
      </c>
      <c r="X292" s="69">
        <f>'Monthly Data'!X294</f>
        <v>100.96253869508099</v>
      </c>
      <c r="Y292" s="69">
        <f>'Monthly Data'!Y294</f>
        <v>100.73141119216901</v>
      </c>
      <c r="Z292" s="69">
        <f>'Monthly Data'!Z294</f>
        <v>10707</v>
      </c>
      <c r="AA292" s="69">
        <f>'Monthly Data'!AA294</f>
        <v>769986.04527999996</v>
      </c>
      <c r="AB292" s="69">
        <f>'Monthly Data'!AB294</f>
        <v>102.372298456428</v>
      </c>
      <c r="AC292" s="69">
        <f>'Monthly Data'!AC294</f>
        <v>68599</v>
      </c>
      <c r="AD292" s="69">
        <f>'Monthly Data'!P294</f>
        <v>103.41416422734197</v>
      </c>
      <c r="AE292" s="69">
        <f>'Monthly Data'!Q294</f>
        <v>96.6</v>
      </c>
      <c r="AF292" s="75">
        <f>'Monthly Data'!G294</f>
        <v>8.5000000000000006E-2</v>
      </c>
      <c r="AG292" s="75">
        <f>'Monthly Data'!I294</f>
        <v>-1.2002967545631922</v>
      </c>
      <c r="AH292" s="75">
        <f>'Monthly Data'!L294</f>
        <v>1145394</v>
      </c>
      <c r="AI292" s="75">
        <f>'Monthly Data'!J294</f>
        <v>0.33999999999999991</v>
      </c>
      <c r="AJ292" s="75">
        <f>'Monthly Data'!K294</f>
        <v>0.19646739130434782</v>
      </c>
      <c r="AK292" s="75">
        <f>'Monthly Data'!AP294</f>
        <v>129.2384655194351</v>
      </c>
      <c r="AL292" s="75">
        <f>'Monthly Data'!AQ294</f>
        <v>96.863369171308705</v>
      </c>
      <c r="AM292" s="77">
        <v>20.723478260869566</v>
      </c>
      <c r="AN292" s="77">
        <f>'Monthly Data'!M294</f>
        <v>35.062272727272727</v>
      </c>
      <c r="AO292" s="76">
        <f>'Monthly Data'!C294</f>
        <v>108.5692525809896</v>
      </c>
      <c r="AP292" s="76">
        <f>'Monthly Data'!N294</f>
        <v>118.33297616724869</v>
      </c>
      <c r="AQ292" s="76">
        <f>'Monthly Data'!O294</f>
        <v>119.10070339199945</v>
      </c>
    </row>
    <row r="293" spans="1:43">
      <c r="A293" s="71" t="s">
        <v>565</v>
      </c>
      <c r="B293" s="71">
        <f t="shared" si="4"/>
        <v>615</v>
      </c>
      <c r="C293" s="72">
        <f>'Monthly Data'!F295</f>
        <v>9644.6299999999992</v>
      </c>
      <c r="D293" s="72">
        <f>'Monthly Data'!E295</f>
        <v>89.2</v>
      </c>
      <c r="E293" s="72">
        <f>'Monthly Data'!AD295</f>
        <v>92.1</v>
      </c>
      <c r="F293" s="72">
        <f>'Monthly Data'!AE295</f>
        <v>84.4</v>
      </c>
      <c r="G293" s="72">
        <f>'Monthly Data'!AF295</f>
        <v>68</v>
      </c>
      <c r="H293" s="72">
        <f>'Monthly Data'!AG295</f>
        <v>95.5</v>
      </c>
      <c r="I293" s="68">
        <f>'Monthly Data'!AH295</f>
        <v>99.8149235564549</v>
      </c>
      <c r="J293" s="68">
        <f>'Monthly Data'!AI295</f>
        <v>102.488588369152</v>
      </c>
      <c r="K293" s="68">
        <f>'Monthly Data'!AJ295</f>
        <v>94.469817492199198</v>
      </c>
      <c r="L293" s="68">
        <f>'Monthly Data'!AK295</f>
        <v>97.691581922672057</v>
      </c>
      <c r="M293" s="68">
        <f>'Monthly Data'!AL295</f>
        <v>96.161254768387607</v>
      </c>
      <c r="N293" s="68">
        <f>'Monthly Data'!AM295</f>
        <v>91.36204258844424</v>
      </c>
      <c r="O293" s="68">
        <f>'Monthly Data'!AN295</f>
        <v>97.973926297176689</v>
      </c>
      <c r="P293" s="68">
        <f>'Monthly Data'!AO295</f>
        <v>95.662261083910821</v>
      </c>
      <c r="Q293" s="69">
        <f>'Monthly Data'!D295</f>
        <v>54237</v>
      </c>
      <c r="R293" s="69">
        <f>'Monthly Data'!U295</f>
        <v>89.4</v>
      </c>
      <c r="S293" s="69">
        <f>'Monthly Data'!T295</f>
        <v>98.7</v>
      </c>
      <c r="T293" s="69">
        <f>'Monthly Data'!S295</f>
        <v>99.495825049701807</v>
      </c>
      <c r="U293" s="69">
        <f>'Monthly Data'!V295</f>
        <v>24128</v>
      </c>
      <c r="V293" s="69">
        <f>'Monthly Data'!W295</f>
        <v>24594</v>
      </c>
      <c r="W293" s="69">
        <f>'Monthly Data'!R295</f>
        <v>99.903689376258853</v>
      </c>
      <c r="X293" s="69">
        <f>'Monthly Data'!X295</f>
        <v>102.941223214039</v>
      </c>
      <c r="Y293" s="69">
        <f>'Monthly Data'!Y295</f>
        <v>103.600296721877</v>
      </c>
      <c r="Z293" s="69">
        <f>'Monthly Data'!Z295</f>
        <v>10769</v>
      </c>
      <c r="AA293" s="69">
        <f>'Monthly Data'!AA295</f>
        <v>831488.74818</v>
      </c>
      <c r="AB293" s="69">
        <f>'Monthly Data'!AB295</f>
        <v>102.377939971673</v>
      </c>
      <c r="AC293" s="69">
        <f>'Monthly Data'!AC295</f>
        <v>67574</v>
      </c>
      <c r="AD293" s="69">
        <f>'Monthly Data'!P295</f>
        <v>100.07095612058917</v>
      </c>
      <c r="AE293" s="69">
        <f>'Monthly Data'!Q295</f>
        <v>96.7</v>
      </c>
      <c r="AF293" s="75">
        <f>'Monthly Data'!G295</f>
        <v>6.2E-2</v>
      </c>
      <c r="AG293" s="75">
        <f>'Monthly Data'!I295</f>
        <v>-1.4875203964782944</v>
      </c>
      <c r="AH293" s="75">
        <f>'Monthly Data'!L295</f>
        <v>1198207</v>
      </c>
      <c r="AI293" s="75">
        <f>'Monthly Data'!J295</f>
        <v>0.33999999999999991</v>
      </c>
      <c r="AJ293" s="75">
        <f>'Monthly Data'!K295</f>
        <v>0.19806000000000001</v>
      </c>
      <c r="AK293" s="75">
        <f>'Monthly Data'!AP295</f>
        <v>141.07116604632904</v>
      </c>
      <c r="AL293" s="75">
        <f>'Monthly Data'!AQ295</f>
        <v>104.402208715314</v>
      </c>
      <c r="AM293" s="77">
        <v>16.244</v>
      </c>
      <c r="AN293" s="77">
        <f>'Monthly Data'!M295</f>
        <v>26.173500000000001</v>
      </c>
      <c r="AO293" s="76">
        <f>'Monthly Data'!C295</f>
        <v>118.07834296094074</v>
      </c>
      <c r="AP293" s="76">
        <f>'Monthly Data'!N295</f>
        <v>109.6289195464234</v>
      </c>
      <c r="AQ293" s="76">
        <f>'Monthly Data'!O295</f>
        <v>109.14023078807223</v>
      </c>
    </row>
    <row r="294" spans="1:43">
      <c r="A294" s="71" t="s">
        <v>566</v>
      </c>
      <c r="B294" s="71">
        <f t="shared" si="4"/>
        <v>616</v>
      </c>
      <c r="C294" s="72">
        <f>'Monthly Data'!F296</f>
        <v>9650.7800000000007</v>
      </c>
      <c r="D294" s="72">
        <f>'Monthly Data'!E296</f>
        <v>95.3</v>
      </c>
      <c r="E294" s="72">
        <f>'Monthly Data'!AD296</f>
        <v>99.7</v>
      </c>
      <c r="F294" s="72">
        <f>'Monthly Data'!AE296</f>
        <v>95.1</v>
      </c>
      <c r="G294" s="72">
        <f>'Monthly Data'!AF296</f>
        <v>89</v>
      </c>
      <c r="H294" s="72">
        <f>'Monthly Data'!AG296</f>
        <v>102.1</v>
      </c>
      <c r="I294" s="68">
        <f>'Monthly Data'!AH296</f>
        <v>99.346031578740707</v>
      </c>
      <c r="J294" s="68">
        <f>'Monthly Data'!AI296</f>
        <v>101.718172398321</v>
      </c>
      <c r="K294" s="68">
        <f>'Monthly Data'!AJ296</f>
        <v>96.417634419557103</v>
      </c>
      <c r="L294" s="68">
        <f>'Monthly Data'!AK296</f>
        <v>99.073309541101338</v>
      </c>
      <c r="M294" s="68">
        <f>'Monthly Data'!AL296</f>
        <v>98.893261499078804</v>
      </c>
      <c r="N294" s="68">
        <f>'Monthly Data'!AM296</f>
        <v>98.96675478918398</v>
      </c>
      <c r="O294" s="68">
        <f>'Monthly Data'!AN296</f>
        <v>99.833609420362933</v>
      </c>
      <c r="P294" s="68">
        <f>'Monthly Data'!AO296</f>
        <v>98.164742500201328</v>
      </c>
      <c r="Q294" s="69">
        <f>'Monthly Data'!D296</f>
        <v>54414</v>
      </c>
      <c r="R294" s="69">
        <f>'Monthly Data'!U296</f>
        <v>89.2</v>
      </c>
      <c r="S294" s="69">
        <f>'Monthly Data'!T296</f>
        <v>98.7</v>
      </c>
      <c r="T294" s="69">
        <f>'Monthly Data'!S296</f>
        <v>99.295228628230646</v>
      </c>
      <c r="U294" s="69">
        <f>'Monthly Data'!V296</f>
        <v>24451</v>
      </c>
      <c r="V294" s="69">
        <f>'Monthly Data'!W296</f>
        <v>24641</v>
      </c>
      <c r="W294" s="69">
        <f>'Monthly Data'!R296</f>
        <v>101.81414327962861</v>
      </c>
      <c r="X294" s="69">
        <f>'Monthly Data'!X296</f>
        <v>101.620492198123</v>
      </c>
      <c r="Y294" s="69">
        <f>'Monthly Data'!Y296</f>
        <v>101.761171032341</v>
      </c>
      <c r="Z294" s="69">
        <f>'Monthly Data'!Z296</f>
        <v>10588</v>
      </c>
      <c r="AA294" s="69">
        <f>'Monthly Data'!AA296</f>
        <v>935639.88199999998</v>
      </c>
      <c r="AB294" s="69">
        <f>'Monthly Data'!AB296</f>
        <v>100.984714646592</v>
      </c>
      <c r="AC294" s="69">
        <f>'Monthly Data'!AC296</f>
        <v>68541</v>
      </c>
      <c r="AD294" s="69">
        <f>'Monthly Data'!P296</f>
        <v>102.55308758374161</v>
      </c>
      <c r="AE294" s="69">
        <f>'Monthly Data'!Q296</f>
        <v>96.7</v>
      </c>
      <c r="AF294" s="75">
        <f>'Monthly Data'!G296</f>
        <v>6.9000000000000006E-2</v>
      </c>
      <c r="AG294" s="75">
        <f>'Monthly Data'!I296</f>
        <v>-1.6340913344632662</v>
      </c>
      <c r="AH294" s="75">
        <f>'Monthly Data'!L296</f>
        <v>1138751</v>
      </c>
      <c r="AI294" s="75">
        <f>'Monthly Data'!J296</f>
        <v>0.33999999999999991</v>
      </c>
      <c r="AJ294" s="75">
        <f>'Monthly Data'!K296</f>
        <v>0.19563</v>
      </c>
      <c r="AK294" s="75">
        <f>'Monthly Data'!AP296</f>
        <v>147.44029859385947</v>
      </c>
      <c r="AL294" s="75">
        <f>'Monthly Data'!AQ296</f>
        <v>98.0393311548859</v>
      </c>
      <c r="AM294" s="77">
        <v>16.911428571428573</v>
      </c>
      <c r="AN294" s="77">
        <f>'Monthly Data'!M296</f>
        <v>24.367894736842103</v>
      </c>
      <c r="AO294" s="76">
        <f>'Monthly Data'!C296</f>
        <v>116.98328049511444</v>
      </c>
      <c r="AP294" s="76">
        <f>'Monthly Data'!N296</f>
        <v>75.7245804700012</v>
      </c>
      <c r="AQ294" s="76">
        <f>'Monthly Data'!O296</f>
        <v>72.957474736442933</v>
      </c>
    </row>
    <row r="295" spans="1:43">
      <c r="A295" s="71" t="s">
        <v>567</v>
      </c>
      <c r="B295" s="71">
        <f t="shared" si="4"/>
        <v>617</v>
      </c>
      <c r="C295" s="72">
        <f>'Monthly Data'!F297</f>
        <v>9541.5300000000007</v>
      </c>
      <c r="D295" s="72">
        <f>'Monthly Data'!E297</f>
        <v>99.3</v>
      </c>
      <c r="E295" s="72">
        <f>'Monthly Data'!AD297</f>
        <v>101.1</v>
      </c>
      <c r="F295" s="72">
        <f>'Monthly Data'!AE297</f>
        <v>101.5</v>
      </c>
      <c r="G295" s="72">
        <f>'Monthly Data'!AF297</f>
        <v>103.9</v>
      </c>
      <c r="H295" s="72">
        <f>'Monthly Data'!AG297</f>
        <v>100.5</v>
      </c>
      <c r="I295" s="68">
        <f>'Monthly Data'!AH297</f>
        <v>100.722034402311</v>
      </c>
      <c r="J295" s="68">
        <f>'Monthly Data'!AI297</f>
        <v>102.12996536102</v>
      </c>
      <c r="K295" s="68">
        <f>'Monthly Data'!AJ297</f>
        <v>98.5206177825807</v>
      </c>
      <c r="L295" s="68">
        <f>'Monthly Data'!AK297</f>
        <v>101.12508893768715</v>
      </c>
      <c r="M295" s="68">
        <f>'Monthly Data'!AL297</f>
        <v>101.43055306462323</v>
      </c>
      <c r="N295" s="68">
        <f>'Monthly Data'!AM297</f>
        <v>109.71984359278643</v>
      </c>
      <c r="O295" s="68">
        <f>'Monthly Data'!AN297</f>
        <v>101.62605523859855</v>
      </c>
      <c r="P295" s="68">
        <f>'Monthly Data'!AO297</f>
        <v>99.763000855600026</v>
      </c>
      <c r="Q295" s="69">
        <f>'Monthly Data'!D297</f>
        <v>54300</v>
      </c>
      <c r="R295" s="69">
        <f>'Monthly Data'!U297</f>
        <v>89.2</v>
      </c>
      <c r="S295" s="69">
        <f>'Monthly Data'!T297</f>
        <v>98.8</v>
      </c>
      <c r="T295" s="69">
        <f>'Monthly Data'!S297</f>
        <v>101.50178926441355</v>
      </c>
      <c r="U295" s="69">
        <f>'Monthly Data'!V297</f>
        <v>24612</v>
      </c>
      <c r="V295" s="69">
        <f>'Monthly Data'!W297</f>
        <v>24437</v>
      </c>
      <c r="W295" s="69">
        <f>'Monthly Data'!R297</f>
        <v>98.125953360404324</v>
      </c>
      <c r="X295" s="69">
        <f>'Monthly Data'!X297</f>
        <v>101.010466356759</v>
      </c>
      <c r="Y295" s="69">
        <f>'Monthly Data'!Y297</f>
        <v>101.083246015592</v>
      </c>
      <c r="Z295" s="69">
        <f>'Monthly Data'!Z297</f>
        <v>10793</v>
      </c>
      <c r="AA295" s="69">
        <f>'Monthly Data'!AA297</f>
        <v>1036114.87971</v>
      </c>
      <c r="AB295" s="69">
        <f>'Monthly Data'!AB297</f>
        <v>100.296709903506</v>
      </c>
      <c r="AC295" s="69">
        <f>'Monthly Data'!AC297</f>
        <v>71024</v>
      </c>
      <c r="AD295" s="69">
        <f>'Monthly Data'!P297</f>
        <v>103.36788508913993</v>
      </c>
      <c r="AE295" s="69">
        <f>'Monthly Data'!Q297</f>
        <v>96.7</v>
      </c>
      <c r="AF295" s="75">
        <f>'Monthly Data'!G297</f>
        <v>6.9000000000000006E-2</v>
      </c>
      <c r="AG295" s="75">
        <f>'Monthly Data'!I297</f>
        <v>-1.7368001974180849</v>
      </c>
      <c r="AH295" s="75">
        <f>'Monthly Data'!L297</f>
        <v>1132291</v>
      </c>
      <c r="AI295" s="75">
        <f>'Monthly Data'!J297</f>
        <v>0.33999999999999991</v>
      </c>
      <c r="AJ295" s="75">
        <f>'Monthly Data'!K297</f>
        <v>0.19531000000000001</v>
      </c>
      <c r="AK295" s="75">
        <f>'Monthly Data'!AP297</f>
        <v>137.56346008302549</v>
      </c>
      <c r="AL295" s="75">
        <f>'Monthly Data'!AQ297</f>
        <v>97.756649875791595</v>
      </c>
      <c r="AM295" s="77">
        <v>19.153181818181817</v>
      </c>
      <c r="AN295" s="77">
        <f>'Monthly Data'!M297</f>
        <v>24.17</v>
      </c>
      <c r="AO295" s="76">
        <f>'Monthly Data'!C297</f>
        <v>118.36199285707441</v>
      </c>
      <c r="AP295" s="76">
        <f>'Monthly Data'!N297</f>
        <v>99.782866362892207</v>
      </c>
      <c r="AQ295" s="76">
        <f>'Monthly Data'!O297</f>
        <v>98.591242737958538</v>
      </c>
    </row>
    <row r="296" spans="1:43">
      <c r="A296" s="71" t="s">
        <v>568</v>
      </c>
      <c r="B296" s="71">
        <f t="shared" si="4"/>
        <v>618</v>
      </c>
      <c r="C296" s="72">
        <f>'Monthly Data'!F298</f>
        <v>9996.68</v>
      </c>
      <c r="D296" s="72">
        <f>'Monthly Data'!E298</f>
        <v>100.5</v>
      </c>
      <c r="E296" s="72">
        <f>'Monthly Data'!AD298</f>
        <v>101.6</v>
      </c>
      <c r="F296" s="72">
        <f>'Monthly Data'!AE298</f>
        <v>103.2</v>
      </c>
      <c r="G296" s="72">
        <f>'Monthly Data'!AF298</f>
        <v>110</v>
      </c>
      <c r="H296" s="72">
        <f>'Monthly Data'!AG298</f>
        <v>98.6</v>
      </c>
      <c r="I296" s="68">
        <f>'Monthly Data'!AH298</f>
        <v>101.13775832329701</v>
      </c>
      <c r="J296" s="68">
        <f>'Monthly Data'!AI298</f>
        <v>101.937339697097</v>
      </c>
      <c r="K296" s="68">
        <f>'Monthly Data'!AJ298</f>
        <v>100.29201306954999</v>
      </c>
      <c r="L296" s="68">
        <f>'Monthly Data'!AK298</f>
        <v>101.6255066171793</v>
      </c>
      <c r="M296" s="68">
        <f>'Monthly Data'!AL298</f>
        <v>102.34258322612904</v>
      </c>
      <c r="N296" s="68">
        <f>'Monthly Data'!AM298</f>
        <v>106.28692357269369</v>
      </c>
      <c r="O296" s="68">
        <f>'Monthly Data'!AN298</f>
        <v>102.02829544757586</v>
      </c>
      <c r="P296" s="68">
        <f>'Monthly Data'!AO298</f>
        <v>101.8588295945205</v>
      </c>
      <c r="Q296" s="69">
        <f>'Monthly Data'!D298</f>
        <v>53985</v>
      </c>
      <c r="R296" s="69">
        <f>'Monthly Data'!U298</f>
        <v>89.6</v>
      </c>
      <c r="S296" s="69">
        <f>'Monthly Data'!T298</f>
        <v>98.8</v>
      </c>
      <c r="T296" s="69">
        <f>'Monthly Data'!S298</f>
        <v>99.997316103379745</v>
      </c>
      <c r="U296" s="69">
        <f>'Monthly Data'!V298</f>
        <v>24312</v>
      </c>
      <c r="V296" s="69">
        <f>'Monthly Data'!W298</f>
        <v>24429</v>
      </c>
      <c r="W296" s="69">
        <f>'Monthly Data'!R298</f>
        <v>100.40068661850637</v>
      </c>
      <c r="X296" s="69">
        <f>'Monthly Data'!X298</f>
        <v>102.337727152108</v>
      </c>
      <c r="Y296" s="69">
        <f>'Monthly Data'!Y298</f>
        <v>99.071913871739795</v>
      </c>
      <c r="Z296" s="69">
        <f>'Monthly Data'!Z298</f>
        <v>11498</v>
      </c>
      <c r="AA296" s="69">
        <f>'Monthly Data'!AA298</f>
        <v>889573.20582999999</v>
      </c>
      <c r="AB296" s="69">
        <f>'Monthly Data'!AB298</f>
        <v>104.180403747489</v>
      </c>
      <c r="AC296" s="69">
        <f>'Monthly Data'!AC298</f>
        <v>80635</v>
      </c>
      <c r="AD296" s="69">
        <f>'Monthly Data'!P298</f>
        <v>104.39562725508219</v>
      </c>
      <c r="AE296" s="69">
        <f>'Monthly Data'!Q298</f>
        <v>96.7</v>
      </c>
      <c r="AF296" s="75">
        <f>'Monthly Data'!G298</f>
        <v>7.2999999999999995E-2</v>
      </c>
      <c r="AG296" s="75">
        <f>'Monthly Data'!I298</f>
        <v>-1.8007676998858764</v>
      </c>
      <c r="AH296" s="75">
        <f>'Monthly Data'!L298</f>
        <v>1126436</v>
      </c>
      <c r="AI296" s="75">
        <f>'Monthly Data'!J298</f>
        <v>0.33999999999999991</v>
      </c>
      <c r="AJ296" s="75">
        <f>'Monthly Data'!K298</f>
        <v>0.19531000000000001</v>
      </c>
      <c r="AK296" s="75">
        <f>'Monthly Data'!AP298</f>
        <v>135.1139350458258</v>
      </c>
      <c r="AL296" s="75">
        <f>'Monthly Data'!AQ298</f>
        <v>97.608313145976993</v>
      </c>
      <c r="AM296" s="77">
        <v>19.227499999999999</v>
      </c>
      <c r="AN296" s="77">
        <f>'Monthly Data'!M298</f>
        <v>21.412999999999993</v>
      </c>
      <c r="AO296" s="76">
        <f>'Monthly Data'!C298</f>
        <v>145.80718562730553</v>
      </c>
      <c r="AP296" s="76">
        <f>'Monthly Data'!N298</f>
        <v>157.93829116357523</v>
      </c>
      <c r="AQ296" s="76">
        <f>'Monthly Data'!O298</f>
        <v>158.90121008174282</v>
      </c>
    </row>
    <row r="297" spans="1:43">
      <c r="A297" s="71" t="s">
        <v>569</v>
      </c>
      <c r="B297" s="71">
        <f t="shared" si="4"/>
        <v>619</v>
      </c>
      <c r="C297" s="72">
        <f>'Monthly Data'!F299</f>
        <v>9072.94</v>
      </c>
      <c r="D297" s="72">
        <f>'Monthly Data'!E299</f>
        <v>102.2</v>
      </c>
      <c r="E297" s="72">
        <f>'Monthly Data'!AD299</f>
        <v>102.4</v>
      </c>
      <c r="F297" s="72">
        <f>'Monthly Data'!AE299</f>
        <v>104.7</v>
      </c>
      <c r="G297" s="72">
        <f>'Monthly Data'!AF299</f>
        <v>114.6</v>
      </c>
      <c r="H297" s="72">
        <f>'Monthly Data'!AG299</f>
        <v>98.2</v>
      </c>
      <c r="I297" s="68">
        <f>'Monthly Data'!AH299</f>
        <v>101.443473430944</v>
      </c>
      <c r="J297" s="68">
        <f>'Monthly Data'!AI299</f>
        <v>102.323654696387</v>
      </c>
      <c r="K297" s="68">
        <f>'Monthly Data'!AJ299</f>
        <v>100.62169675849201</v>
      </c>
      <c r="L297" s="68">
        <f>'Monthly Data'!AK299</f>
        <v>100.70254058814476</v>
      </c>
      <c r="M297" s="68">
        <f>'Monthly Data'!AL299</f>
        <v>100.49162767836339</v>
      </c>
      <c r="N297" s="68">
        <f>'Monthly Data'!AM299</f>
        <v>103.56310848510452</v>
      </c>
      <c r="O297" s="68">
        <f>'Monthly Data'!AN299</f>
        <v>99.812176558655224</v>
      </c>
      <c r="P297" s="68">
        <f>'Monthly Data'!AO299</f>
        <v>100.44548746570958</v>
      </c>
      <c r="Q297" s="69">
        <f>'Monthly Data'!D299</f>
        <v>53821</v>
      </c>
      <c r="R297" s="69">
        <f>'Monthly Data'!U299</f>
        <v>89.7</v>
      </c>
      <c r="S297" s="69">
        <f>'Monthly Data'!T299</f>
        <v>98.8</v>
      </c>
      <c r="T297" s="69">
        <f>'Monthly Data'!S299</f>
        <v>101.60208747514913</v>
      </c>
      <c r="U297" s="69">
        <f>'Monthly Data'!V299</f>
        <v>24069</v>
      </c>
      <c r="V297" s="69">
        <f>'Monthly Data'!W299</f>
        <v>24489</v>
      </c>
      <c r="W297" s="69">
        <f>'Monthly Data'!R299</f>
        <v>97.930861136218127</v>
      </c>
      <c r="X297" s="69">
        <f>'Monthly Data'!X299</f>
        <v>105.304070046316</v>
      </c>
      <c r="Y297" s="69">
        <f>'Monthly Data'!Y299</f>
        <v>102.315786211606</v>
      </c>
      <c r="Z297" s="69">
        <f>'Monthly Data'!Z299</f>
        <v>11693</v>
      </c>
      <c r="AA297" s="69">
        <f>'Monthly Data'!AA299</f>
        <v>926078.70959999994</v>
      </c>
      <c r="AB297" s="69">
        <f>'Monthly Data'!AB299</f>
        <v>108.76018160771</v>
      </c>
      <c r="AC297" s="69">
        <f>'Monthly Data'!AC299</f>
        <v>77375</v>
      </c>
      <c r="AD297" s="69">
        <f>'Monthly Data'!P299</f>
        <v>107.55066120969218</v>
      </c>
      <c r="AE297" s="69">
        <f>'Monthly Data'!Q299</f>
        <v>96.7</v>
      </c>
      <c r="AF297" s="75">
        <f>'Monthly Data'!G299</f>
        <v>8.1000000000000003E-2</v>
      </c>
      <c r="AG297" s="75">
        <f>'Monthly Data'!I299</f>
        <v>-1.88661759615174</v>
      </c>
      <c r="AH297" s="75">
        <f>'Monthly Data'!L299</f>
        <v>1142363</v>
      </c>
      <c r="AI297" s="75">
        <f>'Monthly Data'!J299</f>
        <v>0.33773260869565208</v>
      </c>
      <c r="AJ297" s="75">
        <f>'Monthly Data'!K299</f>
        <v>0.19336909090909091</v>
      </c>
      <c r="AK297" s="75">
        <f>'Monthly Data'!AP299</f>
        <v>132.90000314856658</v>
      </c>
      <c r="AL297" s="75">
        <f>'Monthly Data'!AQ299</f>
        <v>96.401244481777496</v>
      </c>
      <c r="AM297" s="77">
        <v>35.029130434782608</v>
      </c>
      <c r="AN297" s="77">
        <f>'Monthly Data'!M299</f>
        <v>33.980869565217397</v>
      </c>
      <c r="AO297" s="76">
        <f>'Monthly Data'!C299</f>
        <v>231.59491086282031</v>
      </c>
      <c r="AP297" s="76">
        <f>'Monthly Data'!N299</f>
        <v>206.43010791186887</v>
      </c>
      <c r="AQ297" s="76">
        <f>'Monthly Data'!O299</f>
        <v>204.87515556728837</v>
      </c>
    </row>
    <row r="298" spans="1:43">
      <c r="A298" s="71" t="s">
        <v>570</v>
      </c>
      <c r="B298" s="71">
        <f t="shared" si="4"/>
        <v>620</v>
      </c>
      <c r="C298" s="72">
        <f>'Monthly Data'!F300</f>
        <v>8695.42</v>
      </c>
      <c r="D298" s="72">
        <f>'Monthly Data'!E300</f>
        <v>101.3</v>
      </c>
      <c r="E298" s="72">
        <f>'Monthly Data'!AD300</f>
        <v>99.1</v>
      </c>
      <c r="F298" s="72">
        <f>'Monthly Data'!AE300</f>
        <v>105.2</v>
      </c>
      <c r="G298" s="72">
        <f>'Monthly Data'!AF300</f>
        <v>113.9</v>
      </c>
      <c r="H298" s="72">
        <f>'Monthly Data'!AG300</f>
        <v>98.8</v>
      </c>
      <c r="I298" s="68">
        <f>'Monthly Data'!AH300</f>
        <v>101.407501336194</v>
      </c>
      <c r="J298" s="68">
        <f>'Monthly Data'!AI300</f>
        <v>103.029862036106</v>
      </c>
      <c r="K298" s="68">
        <f>'Monthly Data'!AJ300</f>
        <v>99.187009202264903</v>
      </c>
      <c r="L298" s="68">
        <f>'Monthly Data'!AK300</f>
        <v>100.32931225145927</v>
      </c>
      <c r="M298" s="68">
        <f>'Monthly Data'!AL300</f>
        <v>100.61011992757412</v>
      </c>
      <c r="N298" s="68">
        <f>'Monthly Data'!AM300</f>
        <v>102.10622734678454</v>
      </c>
      <c r="O298" s="68">
        <f>'Monthly Data'!AN300</f>
        <v>99.563590778455762</v>
      </c>
      <c r="P298" s="68">
        <f>'Monthly Data'!AO300</f>
        <v>101.13177435901477</v>
      </c>
      <c r="Q298" s="69">
        <f>'Monthly Data'!D300</f>
        <v>54143</v>
      </c>
      <c r="R298" s="69">
        <f>'Monthly Data'!U300</f>
        <v>89.8</v>
      </c>
      <c r="S298" s="69">
        <f>'Monthly Data'!T300</f>
        <v>98.7</v>
      </c>
      <c r="T298" s="69">
        <f>'Monthly Data'!S300</f>
        <v>101.80268389662031</v>
      </c>
      <c r="U298" s="69">
        <f>'Monthly Data'!V300</f>
        <v>24032</v>
      </c>
      <c r="V298" s="69">
        <f>'Monthly Data'!W300</f>
        <v>24619</v>
      </c>
      <c r="W298" s="69">
        <f>'Monthly Data'!R300</f>
        <v>98.326085861507579</v>
      </c>
      <c r="X298" s="69">
        <f>'Monthly Data'!X300</f>
        <v>106.160194804925</v>
      </c>
      <c r="Y298" s="69">
        <f>'Monthly Data'!Y300</f>
        <v>102.212106842906</v>
      </c>
      <c r="Z298" s="69">
        <f>'Monthly Data'!Z300</f>
        <v>9310</v>
      </c>
      <c r="AA298" s="69">
        <f>'Monthly Data'!AA300</f>
        <v>930975.92093999998</v>
      </c>
      <c r="AB298" s="69">
        <f>'Monthly Data'!AB300</f>
        <v>108.852933806371</v>
      </c>
      <c r="AC298" s="69">
        <f>'Monthly Data'!AC300</f>
        <v>61563</v>
      </c>
      <c r="AD298" s="69">
        <f>'Monthly Data'!P300</f>
        <v>109.97492892337112</v>
      </c>
      <c r="AE298" s="69">
        <f>'Monthly Data'!Q300</f>
        <v>96.6</v>
      </c>
      <c r="AF298" s="75">
        <f>'Monthly Data'!G300</f>
        <v>0.08</v>
      </c>
      <c r="AG298" s="75">
        <f>'Monthly Data'!I300</f>
        <v>-1.9497826047040718</v>
      </c>
      <c r="AH298" s="75">
        <f>'Monthly Data'!L300</f>
        <v>1143282</v>
      </c>
      <c r="AI298" s="75">
        <f>'Monthly Data'!J300</f>
        <v>0.33643000000000001</v>
      </c>
      <c r="AJ298" s="75">
        <f>'Monthly Data'!K300</f>
        <v>0.19344454545454545</v>
      </c>
      <c r="AK298" s="75">
        <f>'Monthly Data'!AP300</f>
        <v>128.49284642831631</v>
      </c>
      <c r="AL298" s="75">
        <f>'Monthly Data'!AQ300</f>
        <v>99.737429687425305</v>
      </c>
      <c r="AM298" s="77">
        <v>36.53</v>
      </c>
      <c r="AN298" s="77">
        <f>'Monthly Data'!M300</f>
        <v>33.359500000000011</v>
      </c>
      <c r="AO298" s="76">
        <f>'Monthly Data'!C300</f>
        <v>149.29694483726607</v>
      </c>
      <c r="AP298" s="76">
        <f>'Monthly Data'!N300</f>
        <v>179.92985306845753</v>
      </c>
      <c r="AQ298" s="76">
        <f>'Monthly Data'!O300</f>
        <v>182.17999655139843</v>
      </c>
    </row>
    <row r="299" spans="1:43">
      <c r="A299" s="71" t="s">
        <v>571</v>
      </c>
      <c r="B299" s="71">
        <f t="shared" si="4"/>
        <v>621</v>
      </c>
      <c r="C299" s="72">
        <f>'Monthly Data'!F301</f>
        <v>8733.56</v>
      </c>
      <c r="D299" s="72">
        <f>'Monthly Data'!E301</f>
        <v>103.1</v>
      </c>
      <c r="E299" s="72">
        <f>'Monthly Data'!AD301</f>
        <v>102.4</v>
      </c>
      <c r="F299" s="72">
        <f>'Monthly Data'!AE301</f>
        <v>106.9</v>
      </c>
      <c r="G299" s="72">
        <f>'Monthly Data'!AF301</f>
        <v>119.3</v>
      </c>
      <c r="H299" s="72">
        <f>'Monthly Data'!AG301</f>
        <v>97.9</v>
      </c>
      <c r="I299" s="68">
        <f>'Monthly Data'!AH301</f>
        <v>102.112258183601</v>
      </c>
      <c r="J299" s="68">
        <f>'Monthly Data'!AI301</f>
        <v>103.055794864155</v>
      </c>
      <c r="K299" s="68">
        <f>'Monthly Data'!AJ301</f>
        <v>101.90612441299</v>
      </c>
      <c r="L299" s="68">
        <f>'Monthly Data'!AK301</f>
        <v>101.14577180930365</v>
      </c>
      <c r="M299" s="68">
        <f>'Monthly Data'!AL301</f>
        <v>101.91293709990879</v>
      </c>
      <c r="N299" s="68">
        <f>'Monthly Data'!AM301</f>
        <v>103.69461203292751</v>
      </c>
      <c r="O299" s="68">
        <f>'Monthly Data'!AN301</f>
        <v>100.53137536676324</v>
      </c>
      <c r="P299" s="68">
        <f>'Monthly Data'!AO301</f>
        <v>102.63702851812779</v>
      </c>
      <c r="Q299" s="69">
        <f>'Monthly Data'!D301</f>
        <v>54079</v>
      </c>
      <c r="R299" s="69">
        <f>'Monthly Data'!U301</f>
        <v>89.9</v>
      </c>
      <c r="S299" s="69">
        <f>'Monthly Data'!T301</f>
        <v>98.7</v>
      </c>
      <c r="T299" s="69">
        <f>'Monthly Data'!S301</f>
        <v>100.09761431411533</v>
      </c>
      <c r="U299" s="69">
        <f>'Monthly Data'!V301</f>
        <v>23835</v>
      </c>
      <c r="V299" s="69">
        <f>'Monthly Data'!W301</f>
        <v>24795</v>
      </c>
      <c r="W299" s="69">
        <f>'Monthly Data'!R301</f>
        <v>100.30008472810705</v>
      </c>
      <c r="X299" s="69">
        <f>'Monthly Data'!X301</f>
        <v>105.12848038206801</v>
      </c>
      <c r="Y299" s="69">
        <f>'Monthly Data'!Y301</f>
        <v>104.337471670079</v>
      </c>
      <c r="Z299" s="69">
        <f>'Monthly Data'!Z301</f>
        <v>9817</v>
      </c>
      <c r="AA299" s="69">
        <f>'Monthly Data'!AA301</f>
        <v>886959.75953000004</v>
      </c>
      <c r="AB299" s="69">
        <f>'Monthly Data'!AB301</f>
        <v>105.030609012799</v>
      </c>
      <c r="AC299" s="69">
        <f>'Monthly Data'!AC301</f>
        <v>63635</v>
      </c>
      <c r="AD299" s="69">
        <f>'Monthly Data'!P301</f>
        <v>110.92621886802402</v>
      </c>
      <c r="AE299" s="69">
        <f>'Monthly Data'!Q301</f>
        <v>96.5</v>
      </c>
      <c r="AF299" s="75">
        <f>'Monthly Data'!G301</f>
        <v>8.1000000000000003E-2</v>
      </c>
      <c r="AG299" s="75">
        <f>'Monthly Data'!I301</f>
        <v>-1.8678392405788065</v>
      </c>
      <c r="AH299" s="75">
        <f>'Monthly Data'!L301</f>
        <v>1154494</v>
      </c>
      <c r="AI299" s="75">
        <f>'Monthly Data'!J301</f>
        <v>0.33643000000000001</v>
      </c>
      <c r="AJ299" s="75">
        <f>'Monthly Data'!K301</f>
        <v>0.19484428571428572</v>
      </c>
      <c r="AK299" s="75">
        <f>'Monthly Data'!AP301</f>
        <v>129.83067112042576</v>
      </c>
      <c r="AL299" s="75">
        <f>'Monthly Data'!AQ301</f>
        <v>97.9950334796833</v>
      </c>
      <c r="AM299" s="77">
        <v>32.829047619047621</v>
      </c>
      <c r="AN299" s="77">
        <f>'Monthly Data'!M301</f>
        <v>29.952499999999997</v>
      </c>
      <c r="AO299" s="76">
        <f>'Monthly Data'!C301</f>
        <v>161.28971060593176</v>
      </c>
      <c r="AP299" s="76">
        <f>'Monthly Data'!N301</f>
        <v>167.5579432404796</v>
      </c>
      <c r="AQ299" s="76">
        <f>'Monthly Data'!O301</f>
        <v>168.12671034052286</v>
      </c>
    </row>
    <row r="300" spans="1:43">
      <c r="A300" s="71" t="s">
        <v>572</v>
      </c>
      <c r="B300" s="71">
        <f t="shared" si="4"/>
        <v>622</v>
      </c>
      <c r="C300" s="72">
        <f>'Monthly Data'!F302</f>
        <v>8506.11</v>
      </c>
      <c r="D300" s="72">
        <f>'Monthly Data'!E302</f>
        <v>100.9</v>
      </c>
      <c r="E300" s="72">
        <f>'Monthly Data'!AD302</f>
        <v>103.1</v>
      </c>
      <c r="F300" s="72">
        <f>'Monthly Data'!AE302</f>
        <v>101.9</v>
      </c>
      <c r="G300" s="72">
        <f>'Monthly Data'!AF302</f>
        <v>104.4</v>
      </c>
      <c r="H300" s="72">
        <f>'Monthly Data'!AG302</f>
        <v>100.3</v>
      </c>
      <c r="I300" s="68">
        <f>'Monthly Data'!AH302</f>
        <v>102.63617058166599</v>
      </c>
      <c r="J300" s="68">
        <f>'Monthly Data'!AI302</f>
        <v>103.71078829085999</v>
      </c>
      <c r="K300" s="68">
        <f>'Monthly Data'!AJ302</f>
        <v>102.369475640017</v>
      </c>
      <c r="L300" s="68">
        <f>'Monthly Data'!AK302</f>
        <v>100.73766112333338</v>
      </c>
      <c r="M300" s="68">
        <f>'Monthly Data'!AL302</f>
        <v>101.22565082563233</v>
      </c>
      <c r="N300" s="68">
        <f>'Monthly Data'!AM302</f>
        <v>100.61503914891834</v>
      </c>
      <c r="O300" s="68">
        <f>'Monthly Data'!AN302</f>
        <v>99.76952301729753</v>
      </c>
      <c r="P300" s="68">
        <f>'Monthly Data'!AO302</f>
        <v>102.44479436746002</v>
      </c>
      <c r="Q300" s="69">
        <f>'Monthly Data'!D302</f>
        <v>54243</v>
      </c>
      <c r="R300" s="69">
        <f>'Monthly Data'!U302</f>
        <v>90.2</v>
      </c>
      <c r="S300" s="69">
        <f>'Monthly Data'!T302</f>
        <v>98.7</v>
      </c>
      <c r="T300" s="69">
        <f>'Monthly Data'!S302</f>
        <v>101.1005964214712</v>
      </c>
      <c r="U300" s="69">
        <f>'Monthly Data'!V302</f>
        <v>24179</v>
      </c>
      <c r="V300" s="69">
        <f>'Monthly Data'!W302</f>
        <v>24927</v>
      </c>
      <c r="W300" s="69">
        <f>'Monthly Data'!R302</f>
        <v>99.20633143741135</v>
      </c>
      <c r="X300" s="69">
        <f>'Monthly Data'!X302</f>
        <v>102.569312011771</v>
      </c>
      <c r="Y300" s="69">
        <f>'Monthly Data'!Y302</f>
        <v>103.660867967149</v>
      </c>
      <c r="Z300" s="69">
        <f>'Monthly Data'!Z302</f>
        <v>10425</v>
      </c>
      <c r="AA300" s="69">
        <f>'Monthly Data'!AA302</f>
        <v>1010118.74008</v>
      </c>
      <c r="AB300" s="69">
        <f>'Monthly Data'!AB302</f>
        <v>102.05364107578001</v>
      </c>
      <c r="AC300" s="69">
        <f>'Monthly Data'!AC302</f>
        <v>67754</v>
      </c>
      <c r="AD300" s="69">
        <f>'Monthly Data'!P302</f>
        <v>109.98538670385334</v>
      </c>
      <c r="AE300" s="69">
        <f>'Monthly Data'!Q302</f>
        <v>96.5</v>
      </c>
      <c r="AF300" s="75">
        <f>'Monthly Data'!G302</f>
        <v>7.6999999999999999E-2</v>
      </c>
      <c r="AG300" s="75">
        <f>'Monthly Data'!I302</f>
        <v>-1.9346962868081339</v>
      </c>
      <c r="AH300" s="75">
        <f>'Monthly Data'!L302</f>
        <v>1203886</v>
      </c>
      <c r="AI300" s="75">
        <f>'Monthly Data'!J302</f>
        <v>0.33643000000000001</v>
      </c>
      <c r="AJ300" s="75">
        <f>'Monthly Data'!K302</f>
        <v>0.19625181818181819</v>
      </c>
      <c r="AK300" s="75">
        <f>'Monthly Data'!AP302</f>
        <v>130.3350637821213</v>
      </c>
      <c r="AL300" s="75">
        <f>'Monthly Data'!AQ302</f>
        <v>96.331262742817998</v>
      </c>
      <c r="AM300" s="77">
        <v>31.941904761904762</v>
      </c>
      <c r="AN300" s="77">
        <f>'Monthly Data'!M302</f>
        <v>27.8565</v>
      </c>
      <c r="AO300" s="76">
        <f>'Monthly Data'!C302</f>
        <v>155.88642284360449</v>
      </c>
      <c r="AP300" s="76">
        <f>'Monthly Data'!N302</f>
        <v>212.65130071863638</v>
      </c>
      <c r="AQ300" s="76">
        <f>'Monthly Data'!O302</f>
        <v>216.72089776366275</v>
      </c>
    </row>
    <row r="301" spans="1:43">
      <c r="A301" s="71" t="s">
        <v>573</v>
      </c>
      <c r="B301" s="71">
        <f t="shared" si="4"/>
        <v>623</v>
      </c>
      <c r="C301" s="72">
        <f>'Monthly Data'!F303</f>
        <v>8505.99</v>
      </c>
      <c r="D301" s="72">
        <f>'Monthly Data'!E303</f>
        <v>102.9</v>
      </c>
      <c r="E301" s="72">
        <f>'Monthly Data'!AD303</f>
        <v>103.4</v>
      </c>
      <c r="F301" s="72">
        <f>'Monthly Data'!AE303</f>
        <v>107</v>
      </c>
      <c r="G301" s="72">
        <f>'Monthly Data'!AF303</f>
        <v>118.8</v>
      </c>
      <c r="H301" s="72">
        <f>'Monthly Data'!AG303</f>
        <v>98.4</v>
      </c>
      <c r="I301" s="68">
        <f>'Monthly Data'!AH303</f>
        <v>102.630618278724</v>
      </c>
      <c r="J301" s="68">
        <f>'Monthly Data'!AI303</f>
        <v>104.08530965541399</v>
      </c>
      <c r="K301" s="68">
        <f>'Monthly Data'!AJ303</f>
        <v>101.730700331568</v>
      </c>
      <c r="L301" s="68">
        <f>'Monthly Data'!AK303</f>
        <v>102.23967336407713</v>
      </c>
      <c r="M301" s="68">
        <f>'Monthly Data'!AL303</f>
        <v>102.67130961989525</v>
      </c>
      <c r="N301" s="68">
        <f>'Monthly Data'!AM303</f>
        <v>106.29443167286357</v>
      </c>
      <c r="O301" s="68">
        <f>'Monthly Data'!AN303</f>
        <v>99.940512536732385</v>
      </c>
      <c r="P301" s="68">
        <f>'Monthly Data'!AO303</f>
        <v>104.08395869697513</v>
      </c>
      <c r="Q301" s="69">
        <f>'Monthly Data'!D303</f>
        <v>54333</v>
      </c>
      <c r="R301" s="69">
        <f>'Monthly Data'!U303</f>
        <v>90.1</v>
      </c>
      <c r="S301" s="69">
        <f>'Monthly Data'!T303</f>
        <v>98.7</v>
      </c>
      <c r="T301" s="69">
        <f>'Monthly Data'!S303</f>
        <v>101.50178926441355</v>
      </c>
      <c r="U301" s="69">
        <f>'Monthly Data'!V303</f>
        <v>24245</v>
      </c>
      <c r="V301" s="69">
        <f>'Monthly Data'!W303</f>
        <v>24815</v>
      </c>
      <c r="W301" s="69">
        <f>'Monthly Data'!R303</f>
        <v>98.912534148864466</v>
      </c>
      <c r="X301" s="69">
        <f>'Monthly Data'!X303</f>
        <v>101.67362319940101</v>
      </c>
      <c r="Y301" s="69">
        <f>'Monthly Data'!Y303</f>
        <v>104.06024628688</v>
      </c>
      <c r="Z301" s="69">
        <f>'Monthly Data'!Z303</f>
        <v>10223</v>
      </c>
      <c r="AA301" s="69">
        <f>'Monthly Data'!AA303</f>
        <v>868170.79671999998</v>
      </c>
      <c r="AB301" s="69">
        <f>'Monthly Data'!AB303</f>
        <v>100.67802184222801</v>
      </c>
      <c r="AC301" s="69">
        <f>'Monthly Data'!AC303</f>
        <v>66463</v>
      </c>
      <c r="AD301" s="69">
        <f>'Monthly Data'!P303</f>
        <v>110.2277343993764</v>
      </c>
      <c r="AE301" s="69">
        <f>'Monthly Data'!Q303</f>
        <v>96.6</v>
      </c>
      <c r="AF301" s="75">
        <f>'Monthly Data'!G303</f>
        <v>7.8E-2</v>
      </c>
      <c r="AG301" s="75">
        <f>'Monthly Data'!I303</f>
        <v>-1.9963386719966523</v>
      </c>
      <c r="AH301" s="75">
        <f>'Monthly Data'!L303</f>
        <v>1160165</v>
      </c>
      <c r="AI301" s="75">
        <f>'Monthly Data'!J303</f>
        <v>0.33643000000000001</v>
      </c>
      <c r="AJ301" s="75">
        <f>'Monthly Data'!K303</f>
        <v>0.19588900000000001</v>
      </c>
      <c r="AK301" s="75">
        <f>'Monthly Data'!AP303</f>
        <v>136.75444990490325</v>
      </c>
      <c r="AL301" s="75">
        <f>'Monthly Data'!AQ303</f>
        <v>97.918585966785301</v>
      </c>
      <c r="AM301" s="77">
        <v>25.047619047619047</v>
      </c>
      <c r="AN301" s="77">
        <f>'Monthly Data'!M303</f>
        <v>21.847619047619055</v>
      </c>
      <c r="AO301" s="76">
        <f>'Monthly Data'!C303</f>
        <v>135.07011737178729</v>
      </c>
      <c r="AP301" s="76">
        <f>'Monthly Data'!N303</f>
        <v>194.48918156839727</v>
      </c>
      <c r="AQ301" s="76">
        <f>'Monthly Data'!O303</f>
        <v>198.72577454156951</v>
      </c>
    </row>
    <row r="302" spans="1:43">
      <c r="A302" s="71" t="s">
        <v>574</v>
      </c>
      <c r="B302" s="71">
        <f t="shared" si="4"/>
        <v>624</v>
      </c>
      <c r="C302" s="72">
        <f>'Monthly Data'!F304</f>
        <v>8616.7099999999991</v>
      </c>
      <c r="D302" s="72">
        <f>'Monthly Data'!E304</f>
        <v>103.3</v>
      </c>
      <c r="E302" s="72">
        <f>'Monthly Data'!AD304</f>
        <v>103.4</v>
      </c>
      <c r="F302" s="72">
        <f>'Monthly Data'!AE304</f>
        <v>108.7</v>
      </c>
      <c r="G302" s="72">
        <f>'Monthly Data'!AF304</f>
        <v>122.7</v>
      </c>
      <c r="H302" s="72">
        <f>'Monthly Data'!AG304</f>
        <v>98</v>
      </c>
      <c r="I302" s="68">
        <f>'Monthly Data'!AH304</f>
        <v>102.850225766552</v>
      </c>
      <c r="J302" s="68">
        <f>'Monthly Data'!AI304</f>
        <v>103.209901939685</v>
      </c>
      <c r="K302" s="68">
        <f>'Monthly Data'!AJ304</f>
        <v>102.605144993248</v>
      </c>
      <c r="L302" s="68">
        <f>'Monthly Data'!AK304</f>
        <v>101.79009348025336</v>
      </c>
      <c r="M302" s="68">
        <f>'Monthly Data'!AL304</f>
        <v>103.15924866528552</v>
      </c>
      <c r="N302" s="68">
        <f>'Monthly Data'!AM304</f>
        <v>116.12046306079328</v>
      </c>
      <c r="O302" s="68">
        <f>'Monthly Data'!AN304</f>
        <v>100.98526995817268</v>
      </c>
      <c r="P302" s="68">
        <f>'Monthly Data'!AO304</f>
        <v>102.43741870803001</v>
      </c>
      <c r="Q302" s="69">
        <f>'Monthly Data'!D304</f>
        <v>54495</v>
      </c>
      <c r="R302" s="69">
        <f>'Monthly Data'!U304</f>
        <v>90.6</v>
      </c>
      <c r="S302" s="69">
        <f>'Monthly Data'!T304</f>
        <v>98.7</v>
      </c>
      <c r="T302" s="69">
        <f>'Monthly Data'!S304</f>
        <v>100.9</v>
      </c>
      <c r="U302" s="69">
        <f>'Monthly Data'!V304</f>
        <v>24126</v>
      </c>
      <c r="V302" s="69">
        <f>'Monthly Data'!W304</f>
        <v>25025</v>
      </c>
      <c r="W302" s="69">
        <f>'Monthly Data'!R304</f>
        <v>98.513379583746286</v>
      </c>
      <c r="X302" s="69">
        <f>'Monthly Data'!X304</f>
        <v>102.835482412391</v>
      </c>
      <c r="Y302" s="69">
        <f>'Monthly Data'!Y304</f>
        <v>104.467627281451</v>
      </c>
      <c r="Z302" s="69">
        <f>'Monthly Data'!Z304</f>
        <v>10778</v>
      </c>
      <c r="AA302" s="69">
        <f>'Monthly Data'!AA304</f>
        <v>867457.17458999995</v>
      </c>
      <c r="AB302" s="69">
        <f>'Monthly Data'!AB304</f>
        <v>101.401065127</v>
      </c>
      <c r="AC302" s="69">
        <f>'Monthly Data'!AC304</f>
        <v>69805</v>
      </c>
      <c r="AD302" s="69">
        <f>'Monthly Data'!P304</f>
        <v>111.34398879432769</v>
      </c>
      <c r="AE302" s="69">
        <f>'Monthly Data'!Q304</f>
        <v>96.6</v>
      </c>
      <c r="AF302" s="75">
        <f>'Monthly Data'!G304</f>
        <v>0.08</v>
      </c>
      <c r="AG302" s="75">
        <f>'Monthly Data'!I304</f>
        <v>-2.1159207055069107</v>
      </c>
      <c r="AH302" s="75">
        <f>'Monthly Data'!L304</f>
        <v>1178967</v>
      </c>
      <c r="AI302" s="75">
        <f>'Monthly Data'!J304</f>
        <v>0.33643000000000001</v>
      </c>
      <c r="AJ302" s="75">
        <f>'Monthly Data'!K304</f>
        <v>0.19571</v>
      </c>
      <c r="AK302" s="75">
        <f>'Monthly Data'!AP304</f>
        <v>133.69822552962879</v>
      </c>
      <c r="AL302" s="75">
        <f>'Monthly Data'!AQ304</f>
        <v>101.914843712799</v>
      </c>
      <c r="AM302" s="77">
        <v>20.228000000000002</v>
      </c>
      <c r="AN302" s="77">
        <f>'Monthly Data'!M304</f>
        <v>20.823157894736841</v>
      </c>
      <c r="AO302" s="76">
        <f>'Monthly Data'!C304</f>
        <v>137.10835301761691</v>
      </c>
      <c r="AP302" s="76">
        <f>'Monthly Data'!N304</f>
        <v>175.98182303577042</v>
      </c>
      <c r="AQ302" s="76">
        <f>'Monthly Data'!O304</f>
        <v>178.72852469317905</v>
      </c>
    </row>
    <row r="303" spans="1:43">
      <c r="A303" s="71" t="s">
        <v>575</v>
      </c>
      <c r="B303" s="71">
        <f t="shared" si="4"/>
        <v>625</v>
      </c>
      <c r="C303" s="72">
        <f>'Monthly Data'!F305</f>
        <v>9242.33</v>
      </c>
      <c r="D303" s="72">
        <f>'Monthly Data'!E305</f>
        <v>103.1</v>
      </c>
      <c r="E303" s="72">
        <f>'Monthly Data'!AD305</f>
        <v>100.6</v>
      </c>
      <c r="F303" s="72">
        <f>'Monthly Data'!AE305</f>
        <v>108.4</v>
      </c>
      <c r="G303" s="72">
        <f>'Monthly Data'!AF305</f>
        <v>122.2</v>
      </c>
      <c r="H303" s="72">
        <f>'Monthly Data'!AG305</f>
        <v>98.8</v>
      </c>
      <c r="I303" s="68">
        <f>'Monthly Data'!AH305</f>
        <v>102.278857948688</v>
      </c>
      <c r="J303" s="68">
        <f>'Monthly Data'!AI305</f>
        <v>102.769058602966</v>
      </c>
      <c r="K303" s="68">
        <f>'Monthly Data'!AJ305</f>
        <v>101.786982055216</v>
      </c>
      <c r="L303" s="68">
        <f>'Monthly Data'!AK305</f>
        <v>102.01438754978922</v>
      </c>
      <c r="M303" s="68">
        <f>'Monthly Data'!AL305</f>
        <v>102.23325060328963</v>
      </c>
      <c r="N303" s="68">
        <f>'Monthly Data'!AM305</f>
        <v>112.04558473012656</v>
      </c>
      <c r="O303" s="68">
        <f>'Monthly Data'!AN305</f>
        <v>100.11504324420983</v>
      </c>
      <c r="P303" s="68">
        <f>'Monthly Data'!AO305</f>
        <v>102.04599714376883</v>
      </c>
      <c r="Q303" s="69">
        <f>'Monthly Data'!D305</f>
        <v>54547</v>
      </c>
      <c r="R303" s="69">
        <f>'Monthly Data'!U305</f>
        <v>90.1</v>
      </c>
      <c r="S303" s="69">
        <f>'Monthly Data'!T305</f>
        <v>99</v>
      </c>
      <c r="T303" s="69">
        <f>'Monthly Data'!S305</f>
        <v>104</v>
      </c>
      <c r="U303" s="69">
        <f>'Monthly Data'!V305</f>
        <v>24069</v>
      </c>
      <c r="V303" s="69">
        <f>'Monthly Data'!W305</f>
        <v>25097</v>
      </c>
      <c r="W303" s="69">
        <f>'Monthly Data'!R305</f>
        <v>96.538461538461533</v>
      </c>
      <c r="X303" s="69">
        <f>'Monthly Data'!X305</f>
        <v>103.34098217568599</v>
      </c>
      <c r="Y303" s="69">
        <f>'Monthly Data'!Y305</f>
        <v>103.701477223171</v>
      </c>
      <c r="Z303" s="69">
        <f>'Monthly Data'!Z305</f>
        <v>10906</v>
      </c>
      <c r="AA303" s="69">
        <f>'Monthly Data'!AA305</f>
        <v>913588.73667999997</v>
      </c>
      <c r="AB303" s="69">
        <f>'Monthly Data'!AB305</f>
        <v>103.34322195204</v>
      </c>
      <c r="AC303" s="69">
        <f>'Monthly Data'!AC305</f>
        <v>75271</v>
      </c>
      <c r="AD303" s="69">
        <f>'Monthly Data'!P305</f>
        <v>107.80715877454897</v>
      </c>
      <c r="AE303" s="69">
        <f>'Monthly Data'!Q305</f>
        <v>96.7</v>
      </c>
      <c r="AF303" s="75">
        <f>'Monthly Data'!G305</f>
        <v>8.5000000000000006E-2</v>
      </c>
      <c r="AG303" s="75">
        <f>'Monthly Data'!I305</f>
        <v>-2.2643168793075725</v>
      </c>
      <c r="AH303" s="75">
        <f>'Monthly Data'!L305</f>
        <v>1158824</v>
      </c>
      <c r="AI303" s="75">
        <f>'Monthly Data'!J305</f>
        <v>0.33643000000000001</v>
      </c>
      <c r="AJ303" s="75">
        <f>'Monthly Data'!K305</f>
        <v>0.19571</v>
      </c>
      <c r="AK303" s="75">
        <f>'Monthly Data'!AP305</f>
        <v>139.93930837356174</v>
      </c>
      <c r="AL303" s="75">
        <f>'Monthly Data'!AQ305</f>
        <v>108.043375422091</v>
      </c>
      <c r="AM303" s="77">
        <v>18.420500000000001</v>
      </c>
      <c r="AN303" s="77">
        <f>'Monthly Data'!M305</f>
        <v>21.375714285714288</v>
      </c>
      <c r="AO303" s="76">
        <f>'Monthly Data'!C305</f>
        <v>131.05341585348756</v>
      </c>
      <c r="AP303" s="76">
        <f>'Monthly Data'!N305</f>
        <v>148.50117772814232</v>
      </c>
      <c r="AQ303" s="76">
        <f>'Monthly Data'!O305</f>
        <v>149.78474139318067</v>
      </c>
    </row>
    <row r="304" spans="1:43">
      <c r="A304" s="71" t="s">
        <v>576</v>
      </c>
      <c r="B304" s="71">
        <f t="shared" ref="B304:B367" si="5">B303+1</f>
        <v>626</v>
      </c>
      <c r="C304" s="72">
        <f>'Monthly Data'!F306</f>
        <v>9962.35</v>
      </c>
      <c r="D304" s="72">
        <f>'Monthly Data'!E306</f>
        <v>102.9</v>
      </c>
      <c r="E304" s="72">
        <f>'Monthly Data'!AD306</f>
        <v>100.1</v>
      </c>
      <c r="F304" s="72">
        <f>'Monthly Data'!AE306</f>
        <v>107.1</v>
      </c>
      <c r="G304" s="72">
        <f>'Monthly Data'!AF306</f>
        <v>118.8</v>
      </c>
      <c r="H304" s="72">
        <f>'Monthly Data'!AG306</f>
        <v>98.8</v>
      </c>
      <c r="I304" s="68">
        <f>'Monthly Data'!AH306</f>
        <v>101.825907234883</v>
      </c>
      <c r="J304" s="68">
        <f>'Monthly Data'!AI306</f>
        <v>102.45203018685</v>
      </c>
      <c r="K304" s="68">
        <f>'Monthly Data'!AJ306</f>
        <v>101.667935942337</v>
      </c>
      <c r="L304" s="68">
        <f>'Monthly Data'!AK306</f>
        <v>101.81382039318943</v>
      </c>
      <c r="M304" s="68">
        <f>'Monthly Data'!AL306</f>
        <v>101.34619406887512</v>
      </c>
      <c r="N304" s="68">
        <f>'Monthly Data'!AM306</f>
        <v>112.47630683683258</v>
      </c>
      <c r="O304" s="68">
        <f>'Monthly Data'!AN306</f>
        <v>99.459790244105974</v>
      </c>
      <c r="P304" s="68">
        <f>'Monthly Data'!AO306</f>
        <v>100.74121082780454</v>
      </c>
      <c r="Q304" s="69">
        <f>'Monthly Data'!D306</f>
        <v>54420</v>
      </c>
      <c r="R304" s="69">
        <f>'Monthly Data'!U306</f>
        <v>90.9</v>
      </c>
      <c r="S304" s="69">
        <f>'Monthly Data'!T306</f>
        <v>98.7</v>
      </c>
      <c r="T304" s="69">
        <f>'Monthly Data'!S306</f>
        <v>103.1</v>
      </c>
      <c r="U304" s="69">
        <f>'Monthly Data'!V306</f>
        <v>24055</v>
      </c>
      <c r="V304" s="69">
        <f>'Monthly Data'!W306</f>
        <v>24877</v>
      </c>
      <c r="W304" s="69">
        <f>'Monthly Data'!R306</f>
        <v>97.090203685741997</v>
      </c>
      <c r="X304" s="69">
        <f>'Monthly Data'!X306</f>
        <v>103.666427401089</v>
      </c>
      <c r="Y304" s="69">
        <f>'Monthly Data'!Y306</f>
        <v>103.732054304675</v>
      </c>
      <c r="Z304" s="69">
        <f>'Monthly Data'!Z306</f>
        <v>10581</v>
      </c>
      <c r="AA304" s="69">
        <f>'Monthly Data'!AA306</f>
        <v>834213.77780000004</v>
      </c>
      <c r="AB304" s="69">
        <f>'Monthly Data'!AB306</f>
        <v>104.262928300862</v>
      </c>
      <c r="AC304" s="69">
        <f>'Monthly Data'!AC306</f>
        <v>72266</v>
      </c>
      <c r="AD304" s="69">
        <f>'Monthly Data'!P306</f>
        <v>102.77270097386851</v>
      </c>
      <c r="AE304" s="69">
        <f>'Monthly Data'!Q306</f>
        <v>96.9</v>
      </c>
      <c r="AF304" s="75">
        <f>'Monthly Data'!G306</f>
        <v>8.4000000000000005E-2</v>
      </c>
      <c r="AG304" s="75">
        <f>'Monthly Data'!I306</f>
        <v>-2.3827220703042751</v>
      </c>
      <c r="AH304" s="75">
        <f>'Monthly Data'!L306</f>
        <v>1148870</v>
      </c>
      <c r="AI304" s="75">
        <f>'Monthly Data'!J306</f>
        <v>0.33643000000000001</v>
      </c>
      <c r="AJ304" s="75">
        <f>'Monthly Data'!K306</f>
        <v>0.19571</v>
      </c>
      <c r="AK304" s="75">
        <f>'Monthly Data'!AP306</f>
        <v>151.54537330048296</v>
      </c>
      <c r="AL304" s="75">
        <f>'Monthly Data'!AQ306</f>
        <v>109.281638222559</v>
      </c>
      <c r="AM304" s="77">
        <v>16.167272727272728</v>
      </c>
      <c r="AN304" s="77">
        <f>'Monthly Data'!M306</f>
        <v>21.648095238095241</v>
      </c>
      <c r="AO304" s="76">
        <f>'Monthly Data'!C306</f>
        <v>113.56016178315684</v>
      </c>
      <c r="AP304" s="76">
        <f>'Monthly Data'!N306</f>
        <v>148.96419678456792</v>
      </c>
      <c r="AQ304" s="76">
        <f>'Monthly Data'!O306</f>
        <v>151.45749909022999</v>
      </c>
    </row>
    <row r="305" spans="1:43">
      <c r="A305" s="71" t="s">
        <v>577</v>
      </c>
      <c r="B305" s="71">
        <f t="shared" si="5"/>
        <v>627</v>
      </c>
      <c r="C305" s="72">
        <f>'Monthly Data'!F307</f>
        <v>9627.42</v>
      </c>
      <c r="D305" s="72">
        <f>'Monthly Data'!E307</f>
        <v>102.4</v>
      </c>
      <c r="E305" s="72">
        <f>'Monthly Data'!AD307</f>
        <v>100.6</v>
      </c>
      <c r="F305" s="72">
        <f>'Monthly Data'!AE307</f>
        <v>105.7</v>
      </c>
      <c r="G305" s="72">
        <f>'Monthly Data'!AF307</f>
        <v>118.7</v>
      </c>
      <c r="H305" s="72">
        <f>'Monthly Data'!AG307</f>
        <v>97.5</v>
      </c>
      <c r="I305" s="68">
        <f>'Monthly Data'!AH307</f>
        <v>104.262521189162</v>
      </c>
      <c r="J305" s="68">
        <f>'Monthly Data'!AI307</f>
        <v>103.23511642381401</v>
      </c>
      <c r="K305" s="68">
        <f>'Monthly Data'!AJ307</f>
        <v>103.389816781335</v>
      </c>
      <c r="L305" s="68">
        <f>'Monthly Data'!AK307</f>
        <v>102.04690200770749</v>
      </c>
      <c r="M305" s="68">
        <f>'Monthly Data'!AL307</f>
        <v>102.12689214680475</v>
      </c>
      <c r="N305" s="68">
        <f>'Monthly Data'!AM307</f>
        <v>108.78156988855616</v>
      </c>
      <c r="O305" s="68">
        <f>'Monthly Data'!AN307</f>
        <v>100.47834682654724</v>
      </c>
      <c r="P305" s="68">
        <f>'Monthly Data'!AO307</f>
        <v>102.16109556783562</v>
      </c>
      <c r="Q305" s="69">
        <f>'Monthly Data'!D307</f>
        <v>54392</v>
      </c>
      <c r="R305" s="69">
        <f>'Monthly Data'!U307</f>
        <v>91.5</v>
      </c>
      <c r="S305" s="69">
        <f>'Monthly Data'!T307</f>
        <v>98.3</v>
      </c>
      <c r="T305" s="69">
        <f>'Monthly Data'!S307</f>
        <v>100.3</v>
      </c>
      <c r="U305" s="69">
        <f>'Monthly Data'!V307</f>
        <v>24078</v>
      </c>
      <c r="V305" s="69">
        <f>'Monthly Data'!W307</f>
        <v>24896</v>
      </c>
      <c r="W305" s="69">
        <f>'Monthly Data'!R307</f>
        <v>98.803589232303096</v>
      </c>
      <c r="X305" s="69">
        <f>'Monthly Data'!X307</f>
        <v>104.90953944739699</v>
      </c>
      <c r="Y305" s="69">
        <f>'Monthly Data'!Y307</f>
        <v>104.70074099446001</v>
      </c>
      <c r="Z305" s="69">
        <f>'Monthly Data'!Z307</f>
        <v>10772</v>
      </c>
      <c r="AA305" s="69">
        <f>'Monthly Data'!AA307</f>
        <v>943461.23624</v>
      </c>
      <c r="AB305" s="69">
        <f>'Monthly Data'!AB307</f>
        <v>104.94112541285701</v>
      </c>
      <c r="AC305" s="69">
        <f>'Monthly Data'!AC307</f>
        <v>74624</v>
      </c>
      <c r="AD305" s="69">
        <f>'Monthly Data'!P307</f>
        <v>104.36704698544129</v>
      </c>
      <c r="AE305" s="69">
        <f>'Monthly Data'!Q307</f>
        <v>96.9</v>
      </c>
      <c r="AF305" s="75">
        <f>'Monthly Data'!G307</f>
        <v>7.4999999999999997E-2</v>
      </c>
      <c r="AG305" s="75">
        <f>'Monthly Data'!I307</f>
        <v>-2.3071205103561501</v>
      </c>
      <c r="AH305" s="75">
        <f>'Monthly Data'!L307</f>
        <v>1193963</v>
      </c>
      <c r="AI305" s="75">
        <f>'Monthly Data'!J307</f>
        <v>0.33615</v>
      </c>
      <c r="AJ305" s="75">
        <f>'Monthly Data'!K307</f>
        <v>0.19571</v>
      </c>
      <c r="AK305" s="75">
        <f>'Monthly Data'!AP307</f>
        <v>156.5935862582391</v>
      </c>
      <c r="AL305" s="75">
        <f>'Monthly Data'!AQ307</f>
        <v>106.12093400606599</v>
      </c>
      <c r="AM305" s="77">
        <v>17.823</v>
      </c>
      <c r="AN305" s="77">
        <f>'Monthly Data'!M307</f>
        <v>20.061499999999995</v>
      </c>
      <c r="AO305" s="76">
        <f>'Monthly Data'!C307</f>
        <v>139.6668068375896</v>
      </c>
      <c r="AP305" s="76">
        <f>'Monthly Data'!N307</f>
        <v>124.37927635142248</v>
      </c>
      <c r="AQ305" s="76">
        <f>'Monthly Data'!O307</f>
        <v>123.44042482823595</v>
      </c>
    </row>
    <row r="306" spans="1:43">
      <c r="A306" s="71" t="s">
        <v>578</v>
      </c>
      <c r="B306" s="71">
        <f t="shared" si="5"/>
        <v>628</v>
      </c>
      <c r="C306" s="72">
        <f>'Monthly Data'!F308</f>
        <v>8842.5400000000009</v>
      </c>
      <c r="D306" s="72">
        <f>'Monthly Data'!E308</f>
        <v>100.6</v>
      </c>
      <c r="E306" s="72">
        <f>'Monthly Data'!AD308</f>
        <v>99</v>
      </c>
      <c r="F306" s="72">
        <f>'Monthly Data'!AE308</f>
        <v>101.9</v>
      </c>
      <c r="G306" s="72">
        <f>'Monthly Data'!AF308</f>
        <v>112.1</v>
      </c>
      <c r="H306" s="72">
        <f>'Monthly Data'!AG308</f>
        <v>97.3</v>
      </c>
      <c r="I306" s="68">
        <f>'Monthly Data'!AH308</f>
        <v>102.96717526689299</v>
      </c>
      <c r="J306" s="68">
        <f>'Monthly Data'!AI308</f>
        <v>104.390697707231</v>
      </c>
      <c r="K306" s="68">
        <f>'Monthly Data'!AJ308</f>
        <v>100.25008056831599</v>
      </c>
      <c r="L306" s="68">
        <f>'Monthly Data'!AK308</f>
        <v>102.18240323747477</v>
      </c>
      <c r="M306" s="68">
        <f>'Monthly Data'!AL308</f>
        <v>102.42250841970322</v>
      </c>
      <c r="N306" s="68">
        <f>'Monthly Data'!AM308</f>
        <v>113.21149053643198</v>
      </c>
      <c r="O306" s="68">
        <f>'Monthly Data'!AN308</f>
        <v>99.809828964828554</v>
      </c>
      <c r="P306" s="68">
        <f>'Monthly Data'!AO308</f>
        <v>102.43230149044398</v>
      </c>
      <c r="Q306" s="69">
        <f>'Monthly Data'!D308</f>
        <v>54369</v>
      </c>
      <c r="R306" s="69">
        <f>'Monthly Data'!U308</f>
        <v>91.1</v>
      </c>
      <c r="S306" s="69">
        <f>'Monthly Data'!T308</f>
        <v>98.5</v>
      </c>
      <c r="T306" s="69">
        <f>'Monthly Data'!S308</f>
        <v>100.7</v>
      </c>
      <c r="U306" s="69">
        <f>'Monthly Data'!V308</f>
        <v>23862</v>
      </c>
      <c r="V306" s="69">
        <f>'Monthly Data'!W308</f>
        <v>25030</v>
      </c>
      <c r="W306" s="69">
        <f>'Monthly Data'!R308</f>
        <v>98.311817279046679</v>
      </c>
      <c r="X306" s="69">
        <f>'Monthly Data'!X308</f>
        <v>104.81318190403</v>
      </c>
      <c r="Y306" s="69">
        <f>'Monthly Data'!Y308</f>
        <v>103.992590809273</v>
      </c>
      <c r="Z306" s="69">
        <f>'Monthly Data'!Z308</f>
        <v>11232</v>
      </c>
      <c r="AA306" s="69">
        <f>'Monthly Data'!AA308</f>
        <v>812865.33788000001</v>
      </c>
      <c r="AB306" s="69">
        <f>'Monthly Data'!AB308</f>
        <v>105.431285985701</v>
      </c>
      <c r="AC306" s="69">
        <f>'Monthly Data'!AC308</f>
        <v>74843</v>
      </c>
      <c r="AD306" s="69">
        <f>'Monthly Data'!P308</f>
        <v>107.75289768291192</v>
      </c>
      <c r="AE306" s="69">
        <f>'Monthly Data'!Q308</f>
        <v>96.6</v>
      </c>
      <c r="AF306" s="75">
        <f>'Monthly Data'!G308</f>
        <v>8.4000000000000005E-2</v>
      </c>
      <c r="AG306" s="75">
        <f>'Monthly Data'!I308</f>
        <v>-2.4151783534134483</v>
      </c>
      <c r="AH306" s="75">
        <f>'Monthly Data'!L308</f>
        <v>1169843</v>
      </c>
      <c r="AI306" s="75">
        <f>'Monthly Data'!J308</f>
        <v>0.33615</v>
      </c>
      <c r="AJ306" s="75">
        <f>'Monthly Data'!K308</f>
        <v>0.19571</v>
      </c>
      <c r="AK306" s="75">
        <f>'Monthly Data'!AP308</f>
        <v>148.15915272661178</v>
      </c>
      <c r="AL306" s="75">
        <f>'Monthly Data'!AQ308</f>
        <v>105.237447287371</v>
      </c>
      <c r="AM306" s="77">
        <v>21.00181818181818</v>
      </c>
      <c r="AN306" s="77">
        <f>'Monthly Data'!M308</f>
        <v>23.935714285714283</v>
      </c>
      <c r="AO306" s="76">
        <f>'Monthly Data'!C308</f>
        <v>144.13775388467039</v>
      </c>
      <c r="AP306" s="76">
        <f>'Monthly Data'!N308</f>
        <v>163.16807623390281</v>
      </c>
      <c r="AQ306" s="76">
        <f>'Monthly Data'!O308</f>
        <v>164.56893686669883</v>
      </c>
    </row>
    <row r="307" spans="1:43">
      <c r="A307" s="71" t="s">
        <v>579</v>
      </c>
      <c r="B307" s="71">
        <f t="shared" si="5"/>
        <v>629</v>
      </c>
      <c r="C307" s="72">
        <f>'Monthly Data'!F309</f>
        <v>8638.08</v>
      </c>
      <c r="D307" s="72">
        <f>'Monthly Data'!E309</f>
        <v>99.8</v>
      </c>
      <c r="E307" s="72">
        <f>'Monthly Data'!AD309</f>
        <v>97.8</v>
      </c>
      <c r="F307" s="72">
        <f>'Monthly Data'!AE309</f>
        <v>102.2</v>
      </c>
      <c r="G307" s="72">
        <f>'Monthly Data'!AF309</f>
        <v>109.2</v>
      </c>
      <c r="H307" s="72">
        <f>'Monthly Data'!AG309</f>
        <v>98</v>
      </c>
      <c r="I307" s="68">
        <f>'Monthly Data'!AH309</f>
        <v>102.671977339663</v>
      </c>
      <c r="J307" s="68">
        <f>'Monthly Data'!AI309</f>
        <v>103.89937922746699</v>
      </c>
      <c r="K307" s="68">
        <f>'Monthly Data'!AJ309</f>
        <v>100.90182727806599</v>
      </c>
      <c r="L307" s="68">
        <f>'Monthly Data'!AK309</f>
        <v>101.40961773696498</v>
      </c>
      <c r="M307" s="68">
        <f>'Monthly Data'!AL309</f>
        <v>103.10133070234077</v>
      </c>
      <c r="N307" s="68">
        <f>'Monthly Data'!AM309</f>
        <v>115.60639188778114</v>
      </c>
      <c r="O307" s="68">
        <f>'Monthly Data'!AN309</f>
        <v>99.846798383304616</v>
      </c>
      <c r="P307" s="68">
        <f>'Monthly Data'!AO309</f>
        <v>103.28475069316659</v>
      </c>
      <c r="Q307" s="69">
        <f>'Monthly Data'!D309</f>
        <v>54549</v>
      </c>
      <c r="R307" s="69">
        <f>'Monthly Data'!U309</f>
        <v>91.6</v>
      </c>
      <c r="S307" s="69">
        <f>'Monthly Data'!T309</f>
        <v>98.4</v>
      </c>
      <c r="T307" s="69">
        <f>'Monthly Data'!S309</f>
        <v>101.6</v>
      </c>
      <c r="U307" s="69">
        <f>'Monthly Data'!V309</f>
        <v>24009</v>
      </c>
      <c r="V307" s="69">
        <f>'Monthly Data'!W309</f>
        <v>25051</v>
      </c>
      <c r="W307" s="69">
        <f>'Monthly Data'!R309</f>
        <v>96.948818897637807</v>
      </c>
      <c r="X307" s="69">
        <f>'Monthly Data'!X309</f>
        <v>104.99050261329801</v>
      </c>
      <c r="Y307" s="69">
        <f>'Monthly Data'!Y309</f>
        <v>103.40444110629301</v>
      </c>
      <c r="Z307" s="69">
        <f>'Monthly Data'!Z309</f>
        <v>10856</v>
      </c>
      <c r="AA307" s="69">
        <f>'Monthly Data'!AA309</f>
        <v>890569.59825000004</v>
      </c>
      <c r="AB307" s="69">
        <f>'Monthly Data'!AB309</f>
        <v>105.54247265692101</v>
      </c>
      <c r="AC307" s="69">
        <f>'Monthly Data'!AC309</f>
        <v>70985</v>
      </c>
      <c r="AD307" s="69">
        <f>'Monthly Data'!P309</f>
        <v>109.66678165251578</v>
      </c>
      <c r="AE307" s="69">
        <f>'Monthly Data'!Q309</f>
        <v>96.5</v>
      </c>
      <c r="AF307" s="75">
        <f>'Monthly Data'!G309</f>
        <v>7.5999999999999998E-2</v>
      </c>
      <c r="AG307" s="75">
        <f>'Monthly Data'!I309</f>
        <v>-2.5179779068653065</v>
      </c>
      <c r="AH307" s="75">
        <f>'Monthly Data'!L309</f>
        <v>1192653</v>
      </c>
      <c r="AI307" s="75">
        <f>'Monthly Data'!J309</f>
        <v>0.33639761904761895</v>
      </c>
      <c r="AJ307" s="75">
        <f>'Monthly Data'!K309</f>
        <v>0.19571</v>
      </c>
      <c r="AK307" s="75">
        <f>'Monthly Data'!AP309</f>
        <v>138.62238806003975</v>
      </c>
      <c r="AL307" s="75">
        <f>'Monthly Data'!AQ309</f>
        <v>104.974187794855</v>
      </c>
      <c r="AM307" s="77">
        <v>21.13095238095238</v>
      </c>
      <c r="AN307" s="77">
        <f>'Monthly Data'!M309</f>
        <v>24.888095238095243</v>
      </c>
      <c r="AO307" s="76">
        <f>'Monthly Data'!C309</f>
        <v>172.86694168362337</v>
      </c>
      <c r="AP307" s="76">
        <f>'Monthly Data'!N309</f>
        <v>200.24915614537468</v>
      </c>
      <c r="AQ307" s="76">
        <f>'Monthly Data'!O309</f>
        <v>202.23960879613446</v>
      </c>
    </row>
    <row r="308" spans="1:43">
      <c r="A308" s="71" t="s">
        <v>580</v>
      </c>
      <c r="B308" s="71">
        <f t="shared" si="5"/>
        <v>630</v>
      </c>
      <c r="C308" s="72">
        <f>'Monthly Data'!F310</f>
        <v>8760.68</v>
      </c>
      <c r="D308" s="72">
        <f>'Monthly Data'!E310</f>
        <v>99.3</v>
      </c>
      <c r="E308" s="72">
        <f>'Monthly Data'!AD310</f>
        <v>97.6</v>
      </c>
      <c r="F308" s="72">
        <f>'Monthly Data'!AE310</f>
        <v>102.7</v>
      </c>
      <c r="G308" s="72">
        <f>'Monthly Data'!AF310</f>
        <v>109.3</v>
      </c>
      <c r="H308" s="72">
        <f>'Monthly Data'!AG310</f>
        <v>98.2</v>
      </c>
      <c r="I308" s="68">
        <f>'Monthly Data'!AH310</f>
        <v>102.459261886961</v>
      </c>
      <c r="J308" s="68">
        <f>'Monthly Data'!AI310</f>
        <v>103.418976182918</v>
      </c>
      <c r="K308" s="68">
        <f>'Monthly Data'!AJ310</f>
        <v>101.315818329802</v>
      </c>
      <c r="L308" s="68">
        <f>'Monthly Data'!AK310</f>
        <v>101.28220408206698</v>
      </c>
      <c r="M308" s="68">
        <f>'Monthly Data'!AL310</f>
        <v>103.25559546996095</v>
      </c>
      <c r="N308" s="68">
        <f>'Monthly Data'!AM310</f>
        <v>117.47838597053418</v>
      </c>
      <c r="O308" s="68">
        <f>'Monthly Data'!AN310</f>
        <v>100.61714480391647</v>
      </c>
      <c r="P308" s="68">
        <f>'Monthly Data'!AO310</f>
        <v>102.65579069699882</v>
      </c>
      <c r="Q308" s="69">
        <f>'Monthly Data'!D310</f>
        <v>54530</v>
      </c>
      <c r="R308" s="69">
        <f>'Monthly Data'!U310</f>
        <v>91.3</v>
      </c>
      <c r="S308" s="69">
        <f>'Monthly Data'!T310</f>
        <v>98.4</v>
      </c>
      <c r="T308" s="69">
        <f>'Monthly Data'!S310</f>
        <v>99.6</v>
      </c>
      <c r="U308" s="69">
        <f>'Monthly Data'!V310</f>
        <v>24142</v>
      </c>
      <c r="V308" s="69">
        <f>'Monthly Data'!W310</f>
        <v>24951</v>
      </c>
      <c r="W308" s="69">
        <f>'Monthly Data'!R310</f>
        <v>97.690763052208837</v>
      </c>
      <c r="X308" s="69">
        <f>'Monthly Data'!X310</f>
        <v>104.800694941445</v>
      </c>
      <c r="Y308" s="69">
        <f>'Monthly Data'!Y310</f>
        <v>102.98852256108501</v>
      </c>
      <c r="Z308" s="69">
        <f>'Monthly Data'!Z310</f>
        <v>10759</v>
      </c>
      <c r="AA308" s="69">
        <f>'Monthly Data'!AA310</f>
        <v>878250.97655999998</v>
      </c>
      <c r="AB308" s="69">
        <f>'Monthly Data'!AB310</f>
        <v>105.81666941447099</v>
      </c>
      <c r="AC308" s="69">
        <f>'Monthly Data'!AC310</f>
        <v>73031</v>
      </c>
      <c r="AD308" s="69">
        <f>'Monthly Data'!P310</f>
        <v>109.97401955115528</v>
      </c>
      <c r="AE308" s="69">
        <f>'Monthly Data'!Q310</f>
        <v>96.4</v>
      </c>
      <c r="AF308" s="75">
        <f>'Monthly Data'!G310</f>
        <v>8.4000000000000005E-2</v>
      </c>
      <c r="AG308" s="75">
        <f>'Monthly Data'!I310</f>
        <v>-2.7746807036478813</v>
      </c>
      <c r="AH308" s="75">
        <f>'Monthly Data'!L310</f>
        <v>1213570</v>
      </c>
      <c r="AI308" s="75">
        <f>'Monthly Data'!J310</f>
        <v>0.3325395238095239</v>
      </c>
      <c r="AJ308" s="75">
        <f>'Monthly Data'!K310</f>
        <v>0.19571</v>
      </c>
      <c r="AK308" s="75">
        <f>'Monthly Data'!AP310</f>
        <v>123.37557736078006</v>
      </c>
      <c r="AL308" s="75">
        <f>'Monthly Data'!AQ310</f>
        <v>103.866119541481</v>
      </c>
      <c r="AM308" s="77">
        <v>17.562380952380952</v>
      </c>
      <c r="AN308" s="77">
        <f>'Monthly Data'!M310</f>
        <v>19.828571428571429</v>
      </c>
      <c r="AO308" s="76">
        <f>'Monthly Data'!C310</f>
        <v>98.381171839567713</v>
      </c>
      <c r="AP308" s="76">
        <f>'Monthly Data'!N310</f>
        <v>170.62467446697607</v>
      </c>
      <c r="AQ308" s="76">
        <f>'Monthly Data'!O310</f>
        <v>175.6150216416778</v>
      </c>
    </row>
    <row r="309" spans="1:43">
      <c r="A309" s="71" t="s">
        <v>581</v>
      </c>
      <c r="B309" s="71">
        <f t="shared" si="5"/>
        <v>631</v>
      </c>
      <c r="C309" s="72">
        <f>'Monthly Data'!F311</f>
        <v>8949.8799999999992</v>
      </c>
      <c r="D309" s="72">
        <f>'Monthly Data'!E311</f>
        <v>97.8</v>
      </c>
      <c r="E309" s="72">
        <f>'Monthly Data'!AD311</f>
        <v>96.2</v>
      </c>
      <c r="F309" s="72">
        <f>'Monthly Data'!AE311</f>
        <v>101.2</v>
      </c>
      <c r="G309" s="72">
        <f>'Monthly Data'!AF311</f>
        <v>107.1</v>
      </c>
      <c r="H309" s="72">
        <f>'Monthly Data'!AG311</f>
        <v>97.5</v>
      </c>
      <c r="I309" s="68">
        <f>'Monthly Data'!AH311</f>
        <v>102.276825803056</v>
      </c>
      <c r="J309" s="68">
        <f>'Monthly Data'!AI311</f>
        <v>103.550683699993</v>
      </c>
      <c r="K309" s="68">
        <f>'Monthly Data'!AJ311</f>
        <v>101.017002489814</v>
      </c>
      <c r="L309" s="68">
        <f>'Monthly Data'!AK311</f>
        <v>102.3911858469418</v>
      </c>
      <c r="M309" s="68">
        <f>'Monthly Data'!AL311</f>
        <v>103.58993469277233</v>
      </c>
      <c r="N309" s="68">
        <f>'Monthly Data'!AM311</f>
        <v>116.80015402691546</v>
      </c>
      <c r="O309" s="68">
        <f>'Monthly Data'!AN311</f>
        <v>101.07866526447373</v>
      </c>
      <c r="P309" s="68">
        <f>'Monthly Data'!AO311</f>
        <v>103.0789583894401</v>
      </c>
      <c r="Q309" s="69">
        <f>'Monthly Data'!D311</f>
        <v>54604</v>
      </c>
      <c r="R309" s="69">
        <f>'Monthly Data'!U311</f>
        <v>91.8</v>
      </c>
      <c r="S309" s="69">
        <f>'Monthly Data'!T311</f>
        <v>98.3</v>
      </c>
      <c r="T309" s="69">
        <f>'Monthly Data'!S311</f>
        <v>101.5</v>
      </c>
      <c r="U309" s="69">
        <f>'Monthly Data'!V311</f>
        <v>24238</v>
      </c>
      <c r="V309" s="69">
        <f>'Monthly Data'!W311</f>
        <v>25027</v>
      </c>
      <c r="W309" s="69">
        <f>'Monthly Data'!R311</f>
        <v>98.22660098522168</v>
      </c>
      <c r="X309" s="69">
        <f>'Monthly Data'!X311</f>
        <v>104.35663661612</v>
      </c>
      <c r="Y309" s="69">
        <f>'Monthly Data'!Y311</f>
        <v>102.30389394617301</v>
      </c>
      <c r="Z309" s="69">
        <f>'Monthly Data'!Z311</f>
        <v>11138</v>
      </c>
      <c r="AA309" s="69">
        <f>'Monthly Data'!AA311</f>
        <v>810156.18958000001</v>
      </c>
      <c r="AB309" s="69">
        <f>'Monthly Data'!AB311</f>
        <v>106.986022814558</v>
      </c>
      <c r="AC309" s="69">
        <f>'Monthly Data'!AC311</f>
        <v>73358</v>
      </c>
      <c r="AD309" s="69">
        <f>'Monthly Data'!P311</f>
        <v>109.83963015282215</v>
      </c>
      <c r="AE309" s="69">
        <f>'Monthly Data'!Q311</f>
        <v>96.4</v>
      </c>
      <c r="AF309" s="75">
        <f>'Monthly Data'!G311</f>
        <v>8.5999999999999993E-2</v>
      </c>
      <c r="AG309" s="75">
        <f>'Monthly Data'!I311</f>
        <v>-2.9973559778580654</v>
      </c>
      <c r="AH309" s="75">
        <f>'Monthly Data'!L311</f>
        <v>1217077</v>
      </c>
      <c r="AI309" s="75">
        <f>'Monthly Data'!J311</f>
        <v>0.32833000000000018</v>
      </c>
      <c r="AJ309" s="75">
        <f>'Monthly Data'!K311</f>
        <v>0.19454545454545455</v>
      </c>
      <c r="AK309" s="75">
        <f>'Monthly Data'!AP311</f>
        <v>127.1026361868237</v>
      </c>
      <c r="AL309" s="75">
        <f>'Monthly Data'!AQ311</f>
        <v>103.419757394187</v>
      </c>
      <c r="AM309" s="77">
        <v>15.689565217391305</v>
      </c>
      <c r="AN309" s="77">
        <f>'Monthly Data'!M311</f>
        <v>18.853913043478261</v>
      </c>
      <c r="AO309" s="76">
        <f>'Monthly Data'!C311</f>
        <v>96.838815085021409</v>
      </c>
      <c r="AP309" s="76">
        <f>'Monthly Data'!N311</f>
        <v>133.78444516955227</v>
      </c>
      <c r="AQ309" s="76">
        <f>'Monthly Data'!O311</f>
        <v>136.37049591571042</v>
      </c>
    </row>
    <row r="310" spans="1:43">
      <c r="A310" s="71" t="s">
        <v>582</v>
      </c>
      <c r="B310" s="71">
        <f t="shared" si="5"/>
        <v>632</v>
      </c>
      <c r="C310" s="72">
        <f>'Monthly Data'!F312</f>
        <v>8948.59</v>
      </c>
      <c r="D310" s="72">
        <f>'Monthly Data'!E312</f>
        <v>95.7</v>
      </c>
      <c r="E310" s="72">
        <f>'Monthly Data'!AD312</f>
        <v>93.7</v>
      </c>
      <c r="F310" s="72">
        <f>'Monthly Data'!AE312</f>
        <v>98.2</v>
      </c>
      <c r="G310" s="72">
        <f>'Monthly Data'!AF312</f>
        <v>100.5</v>
      </c>
      <c r="H310" s="72">
        <f>'Monthly Data'!AG312</f>
        <v>96.7</v>
      </c>
      <c r="I310" s="68">
        <f>'Monthly Data'!AH312</f>
        <v>101.76554796229701</v>
      </c>
      <c r="J310" s="68">
        <f>'Monthly Data'!AI312</f>
        <v>102.343253285562</v>
      </c>
      <c r="K310" s="68">
        <f>'Monthly Data'!AJ312</f>
        <v>100.42108534042499</v>
      </c>
      <c r="L310" s="68">
        <f>'Monthly Data'!AK312</f>
        <v>101.50697291900457</v>
      </c>
      <c r="M310" s="68">
        <f>'Monthly Data'!AL312</f>
        <v>102.82242571470606</v>
      </c>
      <c r="N310" s="68">
        <f>'Monthly Data'!AM312</f>
        <v>113.64641722784484</v>
      </c>
      <c r="O310" s="68">
        <f>'Monthly Data'!AN312</f>
        <v>100.12320976041318</v>
      </c>
      <c r="P310" s="68">
        <f>'Monthly Data'!AO312</f>
        <v>102.89160727889535</v>
      </c>
      <c r="Q310" s="69">
        <f>'Monthly Data'!D312</f>
        <v>54540</v>
      </c>
      <c r="R310" s="69">
        <f>'Monthly Data'!U312</f>
        <v>91.8</v>
      </c>
      <c r="S310" s="69">
        <f>'Monthly Data'!T312</f>
        <v>98.3</v>
      </c>
      <c r="T310" s="69">
        <f>'Monthly Data'!S312</f>
        <v>100.7</v>
      </c>
      <c r="U310" s="69">
        <f>'Monthly Data'!V312</f>
        <v>24183</v>
      </c>
      <c r="V310" s="69">
        <f>'Monthly Data'!W312</f>
        <v>24966</v>
      </c>
      <c r="W310" s="69">
        <f>'Monthly Data'!R312</f>
        <v>98.510427010923536</v>
      </c>
      <c r="X310" s="69">
        <f>'Monthly Data'!X312</f>
        <v>107.257936710357</v>
      </c>
      <c r="Y310" s="69">
        <f>'Monthly Data'!Y312</f>
        <v>105.773357245518</v>
      </c>
      <c r="Z310" s="69">
        <f>'Monthly Data'!Z312</f>
        <v>11171</v>
      </c>
      <c r="AA310" s="69">
        <f>'Monthly Data'!AA312</f>
        <v>855778.57027999999</v>
      </c>
      <c r="AB310" s="69">
        <f>'Monthly Data'!AB312</f>
        <v>107.028091822211</v>
      </c>
      <c r="AC310" s="69">
        <f>'Monthly Data'!AC312</f>
        <v>71007</v>
      </c>
      <c r="AD310" s="69">
        <f>'Monthly Data'!P312</f>
        <v>109.34782584332352</v>
      </c>
      <c r="AE310" s="69">
        <f>'Monthly Data'!Q312</f>
        <v>96.6</v>
      </c>
      <c r="AF310" s="75">
        <f>'Monthly Data'!G312</f>
        <v>8.5000000000000006E-2</v>
      </c>
      <c r="AG310" s="75">
        <f>'Monthly Data'!I312</f>
        <v>-3.0545256438853823</v>
      </c>
      <c r="AH310" s="75">
        <f>'Monthly Data'!L312</f>
        <v>1241315</v>
      </c>
      <c r="AI310" s="75">
        <f>'Monthly Data'!J312</f>
        <v>0.32833000000000012</v>
      </c>
      <c r="AJ310" s="75">
        <f>'Monthly Data'!K312</f>
        <v>0.19342899999999999</v>
      </c>
      <c r="AK310" s="75">
        <f>'Monthly Data'!AP312</f>
        <v>136.81091363926981</v>
      </c>
      <c r="AL310" s="75">
        <f>'Monthly Data'!AQ312</f>
        <v>102.931383621637</v>
      </c>
      <c r="AM310" s="77">
        <v>15.284736842105263</v>
      </c>
      <c r="AN310" s="77">
        <f>'Monthly Data'!M312</f>
        <v>19.223684210526315</v>
      </c>
      <c r="AO310" s="76">
        <f>'Monthly Data'!C312</f>
        <v>103.22757283446484</v>
      </c>
      <c r="AP310" s="76">
        <f>'Monthly Data'!N312</f>
        <v>148.32924590825411</v>
      </c>
      <c r="AQ310" s="76">
        <f>'Monthly Data'!O312</f>
        <v>151.47524523359289</v>
      </c>
    </row>
    <row r="311" spans="1:43">
      <c r="A311" s="71" t="s">
        <v>583</v>
      </c>
      <c r="B311" s="71">
        <f t="shared" si="5"/>
        <v>633</v>
      </c>
      <c r="C311" s="72">
        <f>'Monthly Data'!F313</f>
        <v>8827.39</v>
      </c>
      <c r="D311" s="72">
        <f>'Monthly Data'!E313</f>
        <v>96</v>
      </c>
      <c r="E311" s="72">
        <f>'Monthly Data'!AD313</f>
        <v>93.2</v>
      </c>
      <c r="F311" s="72">
        <f>'Monthly Data'!AE313</f>
        <v>98.5</v>
      </c>
      <c r="G311" s="72">
        <f>'Monthly Data'!AF313</f>
        <v>97.8</v>
      </c>
      <c r="H311" s="72">
        <f>'Monthly Data'!AG313</f>
        <v>99.3</v>
      </c>
      <c r="I311" s="68">
        <f>'Monthly Data'!AH313</f>
        <v>103.029889851717</v>
      </c>
      <c r="J311" s="68">
        <f>'Monthly Data'!AI313</f>
        <v>104.575143125932</v>
      </c>
      <c r="K311" s="68">
        <f>'Monthly Data'!AJ313</f>
        <v>101.736960510603</v>
      </c>
      <c r="L311" s="68">
        <f>'Monthly Data'!AK313</f>
        <v>102.02191713963479</v>
      </c>
      <c r="M311" s="68">
        <f>'Monthly Data'!AL313</f>
        <v>103.55599059208436</v>
      </c>
      <c r="N311" s="68">
        <f>'Monthly Data'!AM313</f>
        <v>111.66281624122038</v>
      </c>
      <c r="O311" s="68">
        <f>'Monthly Data'!AN313</f>
        <v>100.59286897742777</v>
      </c>
      <c r="P311" s="68">
        <f>'Monthly Data'!AO313</f>
        <v>104.32372981091078</v>
      </c>
      <c r="Q311" s="69">
        <f>'Monthly Data'!D313</f>
        <v>54713</v>
      </c>
      <c r="R311" s="69">
        <f>'Monthly Data'!U313</f>
        <v>92.1</v>
      </c>
      <c r="S311" s="69">
        <f>'Monthly Data'!T313</f>
        <v>98.3</v>
      </c>
      <c r="T311" s="69">
        <f>'Monthly Data'!S313</f>
        <v>100.4</v>
      </c>
      <c r="U311" s="69">
        <f>'Monthly Data'!V313</f>
        <v>23962</v>
      </c>
      <c r="V311" s="69">
        <f>'Monthly Data'!W313</f>
        <v>25371</v>
      </c>
      <c r="W311" s="69">
        <f>'Monthly Data'!R313</f>
        <v>98.804780876494021</v>
      </c>
      <c r="X311" s="69">
        <f>'Monthly Data'!X313</f>
        <v>104.029694596436</v>
      </c>
      <c r="Y311" s="69">
        <f>'Monthly Data'!Y313</f>
        <v>99.866706584925595</v>
      </c>
      <c r="Z311" s="69">
        <f>'Monthly Data'!Z313</f>
        <v>11551</v>
      </c>
      <c r="AA311" s="69">
        <f>'Monthly Data'!AA313</f>
        <v>826839.68594</v>
      </c>
      <c r="AB311" s="69">
        <f>'Monthly Data'!AB313</f>
        <v>107.83523892458901</v>
      </c>
      <c r="AC311" s="69">
        <f>'Monthly Data'!AC313</f>
        <v>79509</v>
      </c>
      <c r="AD311" s="69">
        <f>'Monthly Data'!P313</f>
        <v>107.57458165276121</v>
      </c>
      <c r="AE311" s="69">
        <f>'Monthly Data'!Q313</f>
        <v>96.5</v>
      </c>
      <c r="AF311" s="75">
        <f>'Monthly Data'!G313</f>
        <v>8.5000000000000006E-2</v>
      </c>
      <c r="AG311" s="75">
        <f>'Monthly Data'!I313</f>
        <v>-3.2149788005257656</v>
      </c>
      <c r="AH311" s="75">
        <f>'Monthly Data'!L313</f>
        <v>1274350</v>
      </c>
      <c r="AI311" s="75">
        <f>'Monthly Data'!J313</f>
        <v>0.32833000000000018</v>
      </c>
      <c r="AJ311" s="75">
        <f>'Monthly Data'!K313</f>
        <v>0.18918434782608695</v>
      </c>
      <c r="AK311" s="75">
        <f>'Monthly Data'!AP313</f>
        <v>140.99466455145355</v>
      </c>
      <c r="AL311" s="75">
        <f>'Monthly Data'!AQ313</f>
        <v>104.46413936992499</v>
      </c>
      <c r="AM311" s="77">
        <v>16.276190476190475</v>
      </c>
      <c r="AN311" s="77">
        <f>'Monthly Data'!M313</f>
        <v>18.634545454545453</v>
      </c>
      <c r="AO311" s="76">
        <f>'Monthly Data'!C313</f>
        <v>116.52518450374706</v>
      </c>
      <c r="AP311" s="76">
        <f>'Monthly Data'!N313</f>
        <v>171.90495114154001</v>
      </c>
      <c r="AQ311" s="76">
        <f>'Monthly Data'!O313</f>
        <v>175.76041751226873</v>
      </c>
    </row>
    <row r="312" spans="1:43">
      <c r="A312" s="71" t="s">
        <v>584</v>
      </c>
      <c r="B312" s="71">
        <f t="shared" si="5"/>
        <v>634</v>
      </c>
      <c r="C312" s="72">
        <f>'Monthly Data'!F314</f>
        <v>9059.86</v>
      </c>
      <c r="D312" s="72">
        <f>'Monthly Data'!E314</f>
        <v>95.1</v>
      </c>
      <c r="E312" s="72">
        <f>'Monthly Data'!AD314</f>
        <v>92.5</v>
      </c>
      <c r="F312" s="72">
        <f>'Monthly Data'!AE314</f>
        <v>96.6</v>
      </c>
      <c r="G312" s="72">
        <f>'Monthly Data'!AF314</f>
        <v>94.8</v>
      </c>
      <c r="H312" s="72">
        <f>'Monthly Data'!AG314</f>
        <v>97.9</v>
      </c>
      <c r="I312" s="68">
        <f>'Monthly Data'!AH314</f>
        <v>102.01820246324201</v>
      </c>
      <c r="J312" s="68">
        <f>'Monthly Data'!AI314</f>
        <v>103.03145307218</v>
      </c>
      <c r="K312" s="68">
        <f>'Monthly Data'!AJ314</f>
        <v>100.900230159334</v>
      </c>
      <c r="L312" s="68">
        <f>'Monthly Data'!AK314</f>
        <v>102.02745247427607</v>
      </c>
      <c r="M312" s="68">
        <f>'Monthly Data'!AL314</f>
        <v>103.56185843484627</v>
      </c>
      <c r="N312" s="68">
        <f>'Monthly Data'!AM314</f>
        <v>113.96798175691683</v>
      </c>
      <c r="O312" s="68">
        <f>'Monthly Data'!AN314</f>
        <v>100.73040089715543</v>
      </c>
      <c r="P312" s="68">
        <f>'Monthly Data'!AO314</f>
        <v>103.80816633539702</v>
      </c>
      <c r="Q312" s="69">
        <f>'Monthly Data'!D314</f>
        <v>54764</v>
      </c>
      <c r="R312" s="69">
        <f>'Monthly Data'!U314</f>
        <v>91.9</v>
      </c>
      <c r="S312" s="69">
        <f>'Monthly Data'!T314</f>
        <v>98.4</v>
      </c>
      <c r="T312" s="69">
        <f>'Monthly Data'!S314</f>
        <v>103.1</v>
      </c>
      <c r="U312" s="69">
        <f>'Monthly Data'!V314</f>
        <v>23844</v>
      </c>
      <c r="V312" s="69">
        <f>'Monthly Data'!W314</f>
        <v>25545</v>
      </c>
      <c r="W312" s="69">
        <f>'Monthly Data'!R314</f>
        <v>95.635305528613003</v>
      </c>
      <c r="X312" s="69">
        <f>'Monthly Data'!X314</f>
        <v>105.560013543335</v>
      </c>
      <c r="Y312" s="69">
        <f>'Monthly Data'!Y314</f>
        <v>101.871757565325</v>
      </c>
      <c r="Z312" s="69">
        <f>'Monthly Data'!Z314</f>
        <v>11212</v>
      </c>
      <c r="AA312" s="69">
        <f>'Monthly Data'!AA314</f>
        <v>853389.30215999996</v>
      </c>
      <c r="AB312" s="69">
        <f>'Monthly Data'!AB314</f>
        <v>109.285642779355</v>
      </c>
      <c r="AC312" s="69">
        <f>'Monthly Data'!AC314</f>
        <v>74376</v>
      </c>
      <c r="AD312" s="69">
        <f>'Monthly Data'!P314</f>
        <v>104.88335388684774</v>
      </c>
      <c r="AE312" s="69">
        <f>'Monthly Data'!Q314</f>
        <v>96.4</v>
      </c>
      <c r="AF312" s="75">
        <f>'Monthly Data'!G314</f>
        <v>8.5999999999999993E-2</v>
      </c>
      <c r="AG312" s="75">
        <f>'Monthly Data'!I314</f>
        <v>-3.4234800362052278</v>
      </c>
      <c r="AH312" s="75">
        <f>'Monthly Data'!L314</f>
        <v>1261630</v>
      </c>
      <c r="AI312" s="75">
        <f>'Monthly Data'!J314</f>
        <v>0.31944761904761898</v>
      </c>
      <c r="AJ312" s="75">
        <f>'Monthly Data'!K314</f>
        <v>0.18837499999999999</v>
      </c>
      <c r="AK312" s="75">
        <f>'Monthly Data'!AP314</f>
        <v>141.92780781945541</v>
      </c>
      <c r="AL312" s="75">
        <f>'Monthly Data'!AQ314</f>
        <v>106.57142170949101</v>
      </c>
      <c r="AM312" s="77">
        <v>16.70190476190476</v>
      </c>
      <c r="AN312" s="77">
        <f>'Monthly Data'!M314</f>
        <v>18.140952380952385</v>
      </c>
      <c r="AO312" s="76">
        <f>'Monthly Data'!C314</f>
        <v>124.46522813058577</v>
      </c>
      <c r="AP312" s="76">
        <f>'Monthly Data'!N314</f>
        <v>179.62191690725342</v>
      </c>
      <c r="AQ312" s="76">
        <f>'Monthly Data'!O314</f>
        <v>183.4679921511937</v>
      </c>
    </row>
    <row r="313" spans="1:43">
      <c r="A313" s="71" t="s">
        <v>585</v>
      </c>
      <c r="B313" s="71">
        <f t="shared" si="5"/>
        <v>635</v>
      </c>
      <c r="C313" s="72">
        <f>'Monthly Data'!F315</f>
        <v>9814.3799999999992</v>
      </c>
      <c r="D313" s="72">
        <f>'Monthly Data'!E315</f>
        <v>96.4</v>
      </c>
      <c r="E313" s="72">
        <f>'Monthly Data'!AD315</f>
        <v>95.8</v>
      </c>
      <c r="F313" s="72">
        <f>'Monthly Data'!AE315</f>
        <v>97.9</v>
      </c>
      <c r="G313" s="72">
        <f>'Monthly Data'!AF315</f>
        <v>96.9</v>
      </c>
      <c r="H313" s="72">
        <f>'Monthly Data'!AG315</f>
        <v>98.3</v>
      </c>
      <c r="I313" s="68">
        <f>'Monthly Data'!AH315</f>
        <v>102.322859359562</v>
      </c>
      <c r="J313" s="68">
        <f>'Monthly Data'!AI315</f>
        <v>103.47624842508399</v>
      </c>
      <c r="K313" s="68">
        <f>'Monthly Data'!AJ315</f>
        <v>101.895527493891</v>
      </c>
      <c r="L313" s="68">
        <f>'Monthly Data'!AK315</f>
        <v>102.53202483616846</v>
      </c>
      <c r="M313" s="68">
        <f>'Monthly Data'!AL315</f>
        <v>103.64455026388254</v>
      </c>
      <c r="N313" s="68">
        <f>'Monthly Data'!AM315</f>
        <v>118.00076039823797</v>
      </c>
      <c r="O313" s="68">
        <f>'Monthly Data'!AN315</f>
        <v>101.19032152073689</v>
      </c>
      <c r="P313" s="68">
        <f>'Monthly Data'!AO315</f>
        <v>102.88021363860101</v>
      </c>
      <c r="Q313" s="69">
        <f>'Monthly Data'!D315</f>
        <v>54280</v>
      </c>
      <c r="R313" s="69">
        <f>'Monthly Data'!U315</f>
        <v>92.5</v>
      </c>
      <c r="S313" s="69">
        <f>'Monthly Data'!T315</f>
        <v>98.2</v>
      </c>
      <c r="T313" s="69">
        <f>'Monthly Data'!S315</f>
        <v>100.5</v>
      </c>
      <c r="U313" s="69">
        <f>'Monthly Data'!V315</f>
        <v>23728</v>
      </c>
      <c r="V313" s="69">
        <f>'Monthly Data'!W315</f>
        <v>25050</v>
      </c>
      <c r="W313" s="69">
        <f>'Monthly Data'!R315</f>
        <v>97.81094527363183</v>
      </c>
      <c r="X313" s="69">
        <f>'Monthly Data'!X315</f>
        <v>106.283671068717</v>
      </c>
      <c r="Y313" s="69">
        <f>'Monthly Data'!Y315</f>
        <v>102.981933428586</v>
      </c>
      <c r="Z313" s="69">
        <f>'Monthly Data'!Z315</f>
        <v>11640</v>
      </c>
      <c r="AA313" s="69">
        <f>'Monthly Data'!AA315</f>
        <v>874723.91608999996</v>
      </c>
      <c r="AB313" s="69">
        <f>'Monthly Data'!AB315</f>
        <v>109.22249794794099</v>
      </c>
      <c r="AC313" s="69">
        <f>'Monthly Data'!AC315</f>
        <v>73604</v>
      </c>
      <c r="AD313" s="69">
        <f>'Monthly Data'!P315</f>
        <v>100.92502984502421</v>
      </c>
      <c r="AE313" s="69">
        <f>'Monthly Data'!Q315</f>
        <v>96.4</v>
      </c>
      <c r="AF313" s="75">
        <f>'Monthly Data'!G315</f>
        <v>8.2000000000000003E-2</v>
      </c>
      <c r="AG313" s="75">
        <f>'Monthly Data'!I315</f>
        <v>-3.837481221057637</v>
      </c>
      <c r="AH313" s="75">
        <f>'Monthly Data'!L315</f>
        <v>1305063</v>
      </c>
      <c r="AI313" s="75">
        <f>'Monthly Data'!J315</f>
        <v>0.3168452631578948</v>
      </c>
      <c r="AJ313" s="75">
        <f>'Monthly Data'!K315</f>
        <v>0.18067736842105264</v>
      </c>
      <c r="AK313" s="75">
        <f>'Monthly Data'!AP315</f>
        <v>143.86566306893505</v>
      </c>
      <c r="AL313" s="75">
        <f>'Monthly Data'!AQ315</f>
        <v>109.02250429331001</v>
      </c>
      <c r="AM313" s="77">
        <v>17.3445</v>
      </c>
      <c r="AN313" s="77">
        <f>'Monthly Data'!M315</f>
        <v>18.96473684210526</v>
      </c>
      <c r="AO313" s="76">
        <f>'Monthly Data'!C315</f>
        <v>138.95823607935296</v>
      </c>
      <c r="AP313" s="76">
        <f>'Monthly Data'!N315</f>
        <v>161.51998082942222</v>
      </c>
      <c r="AQ313" s="76">
        <f>'Monthly Data'!O315</f>
        <v>163.15748854887786</v>
      </c>
    </row>
    <row r="314" spans="1:43">
      <c r="A314" s="71" t="s">
        <v>586</v>
      </c>
      <c r="B314" s="71">
        <f t="shared" si="5"/>
        <v>636</v>
      </c>
      <c r="C314" s="72">
        <f>'Monthly Data'!F316</f>
        <v>10750.85</v>
      </c>
      <c r="D314" s="72">
        <f>'Monthly Data'!E316</f>
        <v>94.8</v>
      </c>
      <c r="E314" s="72">
        <f>'Monthly Data'!AD316</f>
        <v>91</v>
      </c>
      <c r="F314" s="72">
        <f>'Monthly Data'!AE316</f>
        <v>98</v>
      </c>
      <c r="G314" s="72">
        <f>'Monthly Data'!AF316</f>
        <v>98.3</v>
      </c>
      <c r="H314" s="72">
        <f>'Monthly Data'!AG316</f>
        <v>97.9</v>
      </c>
      <c r="I314" s="68">
        <f>'Monthly Data'!AH316</f>
        <v>102.347110364068</v>
      </c>
      <c r="J314" s="68">
        <f>'Monthly Data'!AI316</f>
        <v>102.415385375334</v>
      </c>
      <c r="K314" s="68">
        <f>'Monthly Data'!AJ316</f>
        <v>102.33799525452901</v>
      </c>
      <c r="L314" s="68">
        <f>'Monthly Data'!AK316</f>
        <v>102.56799639430734</v>
      </c>
      <c r="M314" s="68">
        <f>'Monthly Data'!AL316</f>
        <v>103.78979002637747</v>
      </c>
      <c r="N314" s="68">
        <f>'Monthly Data'!AM316</f>
        <v>119.20800600062904</v>
      </c>
      <c r="O314" s="68">
        <f>'Monthly Data'!AN316</f>
        <v>100.76713254705629</v>
      </c>
      <c r="P314" s="68">
        <f>'Monthly Data'!AO316</f>
        <v>103.26309693161167</v>
      </c>
      <c r="Q314" s="69">
        <f>'Monthly Data'!D316</f>
        <v>54584</v>
      </c>
      <c r="R314" s="69">
        <f>'Monthly Data'!U316</f>
        <v>92.8</v>
      </c>
      <c r="S314" s="69">
        <f>'Monthly Data'!T316</f>
        <v>98</v>
      </c>
      <c r="T314" s="69">
        <f>'Monthly Data'!S316</f>
        <v>99.5</v>
      </c>
      <c r="U314" s="69">
        <f>'Monthly Data'!V316</f>
        <v>23907</v>
      </c>
      <c r="V314" s="69">
        <f>'Monthly Data'!W316</f>
        <v>25064</v>
      </c>
      <c r="W314" s="69">
        <f>'Monthly Data'!R316</f>
        <v>100.10050251256281</v>
      </c>
      <c r="X314" s="69">
        <f>'Monthly Data'!X316</f>
        <v>106.742847352219</v>
      </c>
      <c r="Y314" s="69">
        <f>'Monthly Data'!Y316</f>
        <v>104.40304311389001</v>
      </c>
      <c r="Z314" s="69">
        <f>'Monthly Data'!Z316</f>
        <v>11366</v>
      </c>
      <c r="AA314" s="69">
        <f>'Monthly Data'!AA316</f>
        <v>772661.12014999997</v>
      </c>
      <c r="AB314" s="69">
        <f>'Monthly Data'!AB316</f>
        <v>109.535819711941</v>
      </c>
      <c r="AC314" s="69">
        <f>'Monthly Data'!AC316</f>
        <v>73829</v>
      </c>
      <c r="AD314" s="69">
        <f>'Monthly Data'!P316</f>
        <v>94.639275875339294</v>
      </c>
      <c r="AE314" s="69">
        <f>'Monthly Data'!Q316</f>
        <v>96.4</v>
      </c>
      <c r="AF314" s="75">
        <f>'Monthly Data'!G316</f>
        <v>8.3000000000000004E-2</v>
      </c>
      <c r="AG314" s="75">
        <f>'Monthly Data'!I316</f>
        <v>-4.0136636166295609</v>
      </c>
      <c r="AH314" s="75">
        <f>'Monthly Data'!L316</f>
        <v>1316525</v>
      </c>
      <c r="AI314" s="75">
        <f>'Monthly Data'!J316</f>
        <v>0.30351105263157896</v>
      </c>
      <c r="AJ314" s="75">
        <f>'Monthly Data'!K316</f>
        <v>0.16996727272727272</v>
      </c>
      <c r="AK314" s="75">
        <f>'Monthly Data'!AP316</f>
        <v>150.45693507278273</v>
      </c>
      <c r="AL314" s="75">
        <f>'Monthly Data'!AQ316</f>
        <v>110.453991631045</v>
      </c>
      <c r="AM314" s="77">
        <v>13.505238095238095</v>
      </c>
      <c r="AN314" s="77">
        <f>'Monthly Data'!M316</f>
        <v>21.916315789473686</v>
      </c>
      <c r="AO314" s="76">
        <f>'Monthly Data'!C316</f>
        <v>94.739293308465591</v>
      </c>
      <c r="AP314" s="76">
        <f>'Monthly Data'!N316</f>
        <v>164.40720557659043</v>
      </c>
      <c r="AQ314" s="76">
        <f>'Monthly Data'!O316</f>
        <v>169.14326998794468</v>
      </c>
    </row>
    <row r="315" spans="1:43">
      <c r="A315" s="71" t="s">
        <v>587</v>
      </c>
      <c r="B315" s="71">
        <f t="shared" si="5"/>
        <v>637</v>
      </c>
      <c r="C315" s="72">
        <f>'Monthly Data'!F317</f>
        <v>11336.44</v>
      </c>
      <c r="D315" s="72">
        <f>'Monthly Data'!E317</f>
        <v>96.5</v>
      </c>
      <c r="E315" s="72">
        <f>'Monthly Data'!AD317</f>
        <v>93.6</v>
      </c>
      <c r="F315" s="72">
        <f>'Monthly Data'!AE317</f>
        <v>98.8</v>
      </c>
      <c r="G315" s="72">
        <f>'Monthly Data'!AF317</f>
        <v>101.9</v>
      </c>
      <c r="H315" s="72">
        <f>'Monthly Data'!AG317</f>
        <v>97.7</v>
      </c>
      <c r="I315" s="68">
        <f>'Monthly Data'!AH317</f>
        <v>104.805011937469</v>
      </c>
      <c r="J315" s="68">
        <f>'Monthly Data'!AI317</f>
        <v>104.49565376969601</v>
      </c>
      <c r="K315" s="68">
        <f>'Monthly Data'!AJ317</f>
        <v>104.42158371892</v>
      </c>
      <c r="L315" s="68">
        <f>'Monthly Data'!AK317</f>
        <v>103.86088939995123</v>
      </c>
      <c r="M315" s="68">
        <f>'Monthly Data'!AL317</f>
        <v>104.29702678589048</v>
      </c>
      <c r="N315" s="68">
        <f>'Monthly Data'!AM317</f>
        <v>118.60403640140385</v>
      </c>
      <c r="O315" s="68">
        <f>'Monthly Data'!AN317</f>
        <v>101.03478994598645</v>
      </c>
      <c r="P315" s="68">
        <f>'Monthly Data'!AO317</f>
        <v>104.15612499379714</v>
      </c>
      <c r="Q315" s="69">
        <f>'Monthly Data'!D317</f>
        <v>54783</v>
      </c>
      <c r="R315" s="69">
        <f>'Monthly Data'!U317</f>
        <v>92.9</v>
      </c>
      <c r="S315" s="69">
        <f>'Monthly Data'!T317</f>
        <v>98</v>
      </c>
      <c r="T315" s="69">
        <f>'Monthly Data'!S317</f>
        <v>99.8</v>
      </c>
      <c r="U315" s="69">
        <f>'Monthly Data'!V317</f>
        <v>24126</v>
      </c>
      <c r="V315" s="69">
        <f>'Monthly Data'!W317</f>
        <v>25018</v>
      </c>
      <c r="W315" s="69">
        <f>'Monthly Data'!R317</f>
        <v>99.398797595190388</v>
      </c>
      <c r="X315" s="69">
        <f>'Monthly Data'!X317</f>
        <v>107.66154180642</v>
      </c>
      <c r="Y315" s="69">
        <f>'Monthly Data'!Y317</f>
        <v>105.81628957405501</v>
      </c>
      <c r="Z315" s="69">
        <f>'Monthly Data'!Z317</f>
        <v>11807</v>
      </c>
      <c r="AA315" s="69">
        <f>'Monthly Data'!AA317</f>
        <v>816388.25260999997</v>
      </c>
      <c r="AB315" s="69">
        <f>'Monthly Data'!AB317</f>
        <v>109.114195728308</v>
      </c>
      <c r="AC315" s="69">
        <f>'Monthly Data'!AC317</f>
        <v>77128</v>
      </c>
      <c r="AD315" s="69">
        <f>'Monthly Data'!P317</f>
        <v>90.603527450024245</v>
      </c>
      <c r="AE315" s="69">
        <f>'Monthly Data'!Q317</f>
        <v>96.5</v>
      </c>
      <c r="AF315" s="75">
        <f>'Monthly Data'!G317</f>
        <v>8.6999999999999994E-2</v>
      </c>
      <c r="AG315" s="75">
        <f>'Monthly Data'!I317</f>
        <v>-4.0283878002654134</v>
      </c>
      <c r="AH315" s="75">
        <f>'Monthly Data'!L317</f>
        <v>1335349</v>
      </c>
      <c r="AI315" s="75">
        <f>'Monthly Data'!J317</f>
        <v>0.28043947368421046</v>
      </c>
      <c r="AJ315" s="75">
        <f>'Monthly Data'!K317</f>
        <v>0.163358</v>
      </c>
      <c r="AK315" s="75">
        <f>'Monthly Data'!AP317</f>
        <v>157.60977616562522</v>
      </c>
      <c r="AL315" s="75">
        <f>'Monthly Data'!AQ317</f>
        <v>110.984001115049</v>
      </c>
      <c r="AM315" s="77">
        <v>14.072631578947368</v>
      </c>
      <c r="AN315" s="77">
        <f>'Monthly Data'!M317</f>
        <v>26.728421052631578</v>
      </c>
      <c r="AO315" s="76">
        <f>'Monthly Data'!C317</f>
        <v>103.07020358453104</v>
      </c>
      <c r="AP315" s="76">
        <f>'Monthly Data'!N317</f>
        <v>126.68341014056769</v>
      </c>
      <c r="AQ315" s="76">
        <f>'Monthly Data'!O317</f>
        <v>128.33523689537088</v>
      </c>
    </row>
    <row r="316" spans="1:43">
      <c r="A316" s="71" t="s">
        <v>588</v>
      </c>
      <c r="B316" s="71">
        <f t="shared" si="5"/>
        <v>638</v>
      </c>
      <c r="C316" s="72">
        <f>'Monthly Data'!F318</f>
        <v>12244.03</v>
      </c>
      <c r="D316" s="72">
        <f>'Monthly Data'!E318</f>
        <v>97.7</v>
      </c>
      <c r="E316" s="72">
        <f>'Monthly Data'!AD318</f>
        <v>96.1</v>
      </c>
      <c r="F316" s="72">
        <f>'Monthly Data'!AE318</f>
        <v>98.8</v>
      </c>
      <c r="G316" s="72">
        <f>'Monthly Data'!AF318</f>
        <v>99.4</v>
      </c>
      <c r="H316" s="72">
        <f>'Monthly Data'!AG318</f>
        <v>98.6</v>
      </c>
      <c r="I316" s="68">
        <f>'Monthly Data'!AH318</f>
        <v>103.949084310692</v>
      </c>
      <c r="J316" s="68">
        <f>'Monthly Data'!AI318</f>
        <v>105.075339835802</v>
      </c>
      <c r="K316" s="68">
        <f>'Monthly Data'!AJ318</f>
        <v>103.04855274070501</v>
      </c>
      <c r="L316" s="68">
        <f>'Monthly Data'!AK318</f>
        <v>103.95459099660347</v>
      </c>
      <c r="M316" s="68">
        <f>'Monthly Data'!AL318</f>
        <v>104.65862642293476</v>
      </c>
      <c r="N316" s="68">
        <f>'Monthly Data'!AM318</f>
        <v>115.38372450741512</v>
      </c>
      <c r="O316" s="68">
        <f>'Monthly Data'!AN318</f>
        <v>102.14024916056272</v>
      </c>
      <c r="P316" s="68">
        <f>'Monthly Data'!AO318</f>
        <v>104.60841671903198</v>
      </c>
      <c r="Q316" s="69">
        <f>'Monthly Data'!D318</f>
        <v>54789</v>
      </c>
      <c r="R316" s="69">
        <f>'Monthly Data'!U318</f>
        <v>93.3</v>
      </c>
      <c r="S316" s="69">
        <f>'Monthly Data'!T318</f>
        <v>97.9</v>
      </c>
      <c r="T316" s="69">
        <f>'Monthly Data'!S318</f>
        <v>98.9</v>
      </c>
      <c r="U316" s="69">
        <f>'Monthly Data'!V318</f>
        <v>24135</v>
      </c>
      <c r="V316" s="69">
        <f>'Monthly Data'!W318</f>
        <v>24806</v>
      </c>
      <c r="W316" s="69">
        <f>'Monthly Data'!R318</f>
        <v>99.696663296258833</v>
      </c>
      <c r="X316" s="69">
        <f>'Monthly Data'!X318</f>
        <v>109.058782089291</v>
      </c>
      <c r="Y316" s="69">
        <f>'Monthly Data'!Y318</f>
        <v>108.47161094549099</v>
      </c>
      <c r="Z316" s="69">
        <f>'Monthly Data'!Z318</f>
        <v>12256</v>
      </c>
      <c r="AA316" s="69">
        <f>'Monthly Data'!AA318</f>
        <v>879192.89304</v>
      </c>
      <c r="AB316" s="69">
        <f>'Monthly Data'!AB318</f>
        <v>109.613043990962</v>
      </c>
      <c r="AC316" s="69">
        <f>'Monthly Data'!AC318</f>
        <v>77795</v>
      </c>
      <c r="AD316" s="69">
        <f>'Monthly Data'!P318</f>
        <v>89.531981690513405</v>
      </c>
      <c r="AE316" s="69">
        <f>'Monthly Data'!Q318</f>
        <v>96.5</v>
      </c>
      <c r="AF316" s="75">
        <f>'Monthly Data'!G318</f>
        <v>7.8E-2</v>
      </c>
      <c r="AG316" s="75">
        <f>'Monthly Data'!I318</f>
        <v>-4.0313088619501833</v>
      </c>
      <c r="AH316" s="75">
        <f>'Monthly Data'!L318</f>
        <v>1381484</v>
      </c>
      <c r="AI316" s="75">
        <f>'Monthly Data'!J318</f>
        <v>0.25270799999999999</v>
      </c>
      <c r="AJ316" s="75">
        <f>'Monthly Data'!K318</f>
        <v>0.16028600000000001</v>
      </c>
      <c r="AK316" s="75">
        <f>'Monthly Data'!AP318</f>
        <v>162.69477526585467</v>
      </c>
      <c r="AL316" s="75">
        <f>'Monthly Data'!AQ318</f>
        <v>112.148425617832</v>
      </c>
      <c r="AM316" s="77">
        <v>13.031499999999999</v>
      </c>
      <c r="AN316" s="77">
        <f>'Monthly Data'!M318</f>
        <v>25.554499999999997</v>
      </c>
      <c r="AO316" s="76">
        <f>'Monthly Data'!C318</f>
        <v>122.91372654653317</v>
      </c>
      <c r="AP316" s="76">
        <f>'Monthly Data'!N318</f>
        <v>130.74311895388465</v>
      </c>
      <c r="AQ316" s="76">
        <f>'Monthly Data'!O318</f>
        <v>131.34907294538897</v>
      </c>
    </row>
    <row r="317" spans="1:43">
      <c r="A317" s="71" t="s">
        <v>589</v>
      </c>
      <c r="B317" s="71">
        <f t="shared" si="5"/>
        <v>639</v>
      </c>
      <c r="C317" s="72">
        <f>'Monthly Data'!F319</f>
        <v>13224.06</v>
      </c>
      <c r="D317" s="72">
        <f>'Monthly Data'!E319</f>
        <v>97.7</v>
      </c>
      <c r="E317" s="72">
        <f>'Monthly Data'!AD319</f>
        <v>95.5</v>
      </c>
      <c r="F317" s="72">
        <f>'Monthly Data'!AE319</f>
        <v>99.4</v>
      </c>
      <c r="G317" s="72">
        <f>'Monthly Data'!AF319</f>
        <v>103.9</v>
      </c>
      <c r="H317" s="72">
        <f>'Monthly Data'!AG319</f>
        <v>97.2</v>
      </c>
      <c r="I317" s="68">
        <f>'Monthly Data'!AH319</f>
        <v>104.57282022559799</v>
      </c>
      <c r="J317" s="68">
        <f>'Monthly Data'!AI319</f>
        <v>104.20659512196799</v>
      </c>
      <c r="K317" s="68">
        <f>'Monthly Data'!AJ319</f>
        <v>103.22770725210999</v>
      </c>
      <c r="L317" s="68">
        <f>'Monthly Data'!AK319</f>
        <v>104.35607309873555</v>
      </c>
      <c r="M317" s="68">
        <f>'Monthly Data'!AL319</f>
        <v>104.15826341605656</v>
      </c>
      <c r="N317" s="68">
        <f>'Monthly Data'!AM319</f>
        <v>120.07861992439912</v>
      </c>
      <c r="O317" s="68">
        <f>'Monthly Data'!AN319</f>
        <v>101.32137505756249</v>
      </c>
      <c r="P317" s="68">
        <f>'Monthly Data'!AO319</f>
        <v>103.39829930873576</v>
      </c>
      <c r="Q317" s="69">
        <f>'Monthly Data'!D319</f>
        <v>55011</v>
      </c>
      <c r="R317" s="69">
        <f>'Monthly Data'!U319</f>
        <v>93.1</v>
      </c>
      <c r="S317" s="69">
        <f>'Monthly Data'!T319</f>
        <v>98.2</v>
      </c>
      <c r="T317" s="69">
        <f>'Monthly Data'!S319</f>
        <v>100.5</v>
      </c>
      <c r="U317" s="69">
        <f>'Monthly Data'!V319</f>
        <v>24158</v>
      </c>
      <c r="V317" s="69">
        <f>'Monthly Data'!W319</f>
        <v>25281</v>
      </c>
      <c r="W317" s="69">
        <f>'Monthly Data'!R319</f>
        <v>98.308457711442784</v>
      </c>
      <c r="X317" s="69">
        <f>'Monthly Data'!X319</f>
        <v>110.195033457782</v>
      </c>
      <c r="Y317" s="69">
        <f>'Monthly Data'!Y319</f>
        <v>109.56882536497599</v>
      </c>
      <c r="Z317" s="69">
        <f>'Monthly Data'!Z319</f>
        <v>12122</v>
      </c>
      <c r="AA317" s="69">
        <f>'Monthly Data'!AA319</f>
        <v>838873.89310999995</v>
      </c>
      <c r="AB317" s="69">
        <f>'Monthly Data'!AB319</f>
        <v>111.012227400781</v>
      </c>
      <c r="AC317" s="69">
        <f>'Monthly Data'!AC319</f>
        <v>78457</v>
      </c>
      <c r="AD317" s="69">
        <f>'Monthly Data'!P319</f>
        <v>86.644530039726632</v>
      </c>
      <c r="AE317" s="69">
        <f>'Monthly Data'!Q319</f>
        <v>96.5</v>
      </c>
      <c r="AF317" s="75">
        <f>'Monthly Data'!G319</f>
        <v>7.1999999999999995E-2</v>
      </c>
      <c r="AG317" s="75">
        <f>'Monthly Data'!I319</f>
        <v>-3.8285998891543911</v>
      </c>
      <c r="AH317" s="75">
        <f>'Monthly Data'!L319</f>
        <v>1469468</v>
      </c>
      <c r="AI317" s="75">
        <f>'Monthly Data'!J319</f>
        <v>0.23654809523809531</v>
      </c>
      <c r="AJ317" s="75">
        <f>'Monthly Data'!K319</f>
        <v>0.15632285714285715</v>
      </c>
      <c r="AK317" s="75">
        <f>'Monthly Data'!AP319</f>
        <v>157.71821943280807</v>
      </c>
      <c r="AL317" s="75">
        <f>'Monthly Data'!AQ319</f>
        <v>113.120250192283</v>
      </c>
      <c r="AM317" s="77">
        <v>13.967272727272727</v>
      </c>
      <c r="AN317" s="77">
        <f>'Monthly Data'!M319</f>
        <v>27.071904761904769</v>
      </c>
      <c r="AO317" s="76">
        <f>'Monthly Data'!C319</f>
        <v>96.07356676001055</v>
      </c>
      <c r="AP317" s="76">
        <f>'Monthly Data'!N319</f>
        <v>129.63738818919012</v>
      </c>
      <c r="AQ317" s="76">
        <f>'Monthly Data'!O319</f>
        <v>131.95218588437072</v>
      </c>
    </row>
    <row r="318" spans="1:43">
      <c r="A318" s="71" t="s">
        <v>590</v>
      </c>
      <c r="B318" s="71">
        <f t="shared" si="5"/>
        <v>640</v>
      </c>
      <c r="C318" s="72">
        <f>'Monthly Data'!F320</f>
        <v>14532.41</v>
      </c>
      <c r="D318" s="72">
        <f>'Monthly Data'!E320</f>
        <v>99.3</v>
      </c>
      <c r="E318" s="72">
        <f>'Monthly Data'!AD320</f>
        <v>95.9</v>
      </c>
      <c r="F318" s="72">
        <f>'Monthly Data'!AE320</f>
        <v>101.3</v>
      </c>
      <c r="G318" s="72">
        <f>'Monthly Data'!AF320</f>
        <v>103.2</v>
      </c>
      <c r="H318" s="72">
        <f>'Monthly Data'!AG320</f>
        <v>100.2</v>
      </c>
      <c r="I318" s="68">
        <f>'Monthly Data'!AH320</f>
        <v>104.813394032586</v>
      </c>
      <c r="J318" s="68">
        <f>'Monthly Data'!AI320</f>
        <v>104.62365372393801</v>
      </c>
      <c r="K318" s="68">
        <f>'Monthly Data'!AJ320</f>
        <v>104.10911738427301</v>
      </c>
      <c r="L318" s="68">
        <f>'Monthly Data'!AK320</f>
        <v>104.25021414311792</v>
      </c>
      <c r="M318" s="68">
        <f>'Monthly Data'!AL320</f>
        <v>104.29945868964867</v>
      </c>
      <c r="N318" s="68">
        <f>'Monthly Data'!AM320</f>
        <v>118.64345411332309</v>
      </c>
      <c r="O318" s="68">
        <f>'Monthly Data'!AN320</f>
        <v>101.99803653673779</v>
      </c>
      <c r="P318" s="68">
        <f>'Monthly Data'!AO320</f>
        <v>103.4211641675378</v>
      </c>
      <c r="Q318" s="69">
        <f>'Monthly Data'!D320</f>
        <v>54962</v>
      </c>
      <c r="R318" s="69">
        <f>'Monthly Data'!U320</f>
        <v>93.6</v>
      </c>
      <c r="S318" s="69">
        <f>'Monthly Data'!T320</f>
        <v>98.2</v>
      </c>
      <c r="T318" s="69">
        <f>'Monthly Data'!S320</f>
        <v>101.3</v>
      </c>
      <c r="U318" s="69">
        <f>'Monthly Data'!V320</f>
        <v>23957</v>
      </c>
      <c r="V318" s="69">
        <f>'Monthly Data'!W320</f>
        <v>25347</v>
      </c>
      <c r="W318" s="69">
        <f>'Monthly Data'!R320</f>
        <v>97.433366238894379</v>
      </c>
      <c r="X318" s="69">
        <f>'Monthly Data'!X320</f>
        <v>112.931683635098</v>
      </c>
      <c r="Y318" s="69">
        <f>'Monthly Data'!Y320</f>
        <v>112.424272419091</v>
      </c>
      <c r="Z318" s="69">
        <f>'Monthly Data'!Z320</f>
        <v>12646</v>
      </c>
      <c r="AA318" s="69">
        <f>'Monthly Data'!AA320</f>
        <v>953334.21615999995</v>
      </c>
      <c r="AB318" s="69">
        <f>'Monthly Data'!AB320</f>
        <v>113.211119656531</v>
      </c>
      <c r="AC318" s="69">
        <f>'Monthly Data'!AC320</f>
        <v>85255</v>
      </c>
      <c r="AD318" s="69">
        <f>'Monthly Data'!P320</f>
        <v>83.983370863819715</v>
      </c>
      <c r="AE318" s="69">
        <f>'Monthly Data'!Q320</f>
        <v>96.6</v>
      </c>
      <c r="AF318" s="75">
        <f>'Monthly Data'!G320</f>
        <v>7.2999999999999995E-2</v>
      </c>
      <c r="AG318" s="75">
        <f>'Monthly Data'!I320</f>
        <v>-3.3974596326087014</v>
      </c>
      <c r="AH318" s="75">
        <f>'Monthly Data'!L320</f>
        <v>1540125</v>
      </c>
      <c r="AI318" s="75">
        <f>'Monthly Data'!J320</f>
        <v>0.23000000000000009</v>
      </c>
      <c r="AJ318" s="75">
        <f>'Monthly Data'!K320</f>
        <v>0.155</v>
      </c>
      <c r="AK318" s="75">
        <f>'Monthly Data'!AP320</f>
        <v>155.52317840549125</v>
      </c>
      <c r="AL318" s="75">
        <f>'Monthly Data'!AQ320</f>
        <v>114.676287376087</v>
      </c>
      <c r="AM318" s="77">
        <v>13.493636363636364</v>
      </c>
      <c r="AN318" s="77">
        <f>'Monthly Data'!M320</f>
        <v>30.268571428571427</v>
      </c>
      <c r="AO318" s="76">
        <f>'Monthly Data'!C320</f>
        <v>93.123154941756511</v>
      </c>
      <c r="AP318" s="76">
        <f>'Monthly Data'!N320</f>
        <v>100.39670336251733</v>
      </c>
      <c r="AQ318" s="76">
        <f>'Monthly Data'!O320</f>
        <v>100.94580837415303</v>
      </c>
    </row>
    <row r="319" spans="1:43">
      <c r="A319" s="71" t="s">
        <v>591</v>
      </c>
      <c r="B319" s="71">
        <f t="shared" si="5"/>
        <v>641</v>
      </c>
      <c r="C319" s="72">
        <f>'Monthly Data'!F321</f>
        <v>13106.62</v>
      </c>
      <c r="D319" s="72">
        <f>'Monthly Data'!E321</f>
        <v>98.2</v>
      </c>
      <c r="E319" s="72">
        <f>'Monthly Data'!AD321</f>
        <v>95.2</v>
      </c>
      <c r="F319" s="72">
        <f>'Monthly Data'!AE321</f>
        <v>99.8</v>
      </c>
      <c r="G319" s="72">
        <f>'Monthly Data'!AF321</f>
        <v>102.9</v>
      </c>
      <c r="H319" s="72">
        <f>'Monthly Data'!AG321</f>
        <v>98</v>
      </c>
      <c r="I319" s="68">
        <f>'Monthly Data'!AH321</f>
        <v>104.65950071293901</v>
      </c>
      <c r="J319" s="68">
        <f>'Monthly Data'!AI321</f>
        <v>104.12007397093799</v>
      </c>
      <c r="K319" s="68">
        <f>'Monthly Data'!AJ321</f>
        <v>105.28418500172501</v>
      </c>
      <c r="L319" s="68">
        <f>'Monthly Data'!AK321</f>
        <v>104.46832821510495</v>
      </c>
      <c r="M319" s="68">
        <f>'Monthly Data'!AL321</f>
        <v>104.18933976428954</v>
      </c>
      <c r="N319" s="68">
        <f>'Monthly Data'!AM321</f>
        <v>121.3870780744037</v>
      </c>
      <c r="O319" s="68">
        <f>'Monthly Data'!AN321</f>
        <v>101.68094943082284</v>
      </c>
      <c r="P319" s="68">
        <f>'Monthly Data'!AO321</f>
        <v>102.94552028627774</v>
      </c>
      <c r="Q319" s="69">
        <f>'Monthly Data'!D321</f>
        <v>54939</v>
      </c>
      <c r="R319" s="69">
        <f>'Monthly Data'!U321</f>
        <v>93.8</v>
      </c>
      <c r="S319" s="69">
        <f>'Monthly Data'!T321</f>
        <v>98.1</v>
      </c>
      <c r="T319" s="69">
        <f>'Monthly Data'!S321</f>
        <v>99.5</v>
      </c>
      <c r="U319" s="69">
        <f>'Monthly Data'!V321</f>
        <v>23822</v>
      </c>
      <c r="V319" s="69">
        <f>'Monthly Data'!W321</f>
        <v>25488</v>
      </c>
      <c r="W319" s="69">
        <f>'Monthly Data'!R321</f>
        <v>100.20100502512564</v>
      </c>
      <c r="X319" s="69">
        <f>'Monthly Data'!X321</f>
        <v>114.54230190368099</v>
      </c>
      <c r="Y319" s="69">
        <f>'Monthly Data'!Y321</f>
        <v>113.43771955542699</v>
      </c>
      <c r="Z319" s="69">
        <f>'Monthly Data'!Z321</f>
        <v>12037</v>
      </c>
      <c r="AA319" s="69">
        <f>'Monthly Data'!AA321</f>
        <v>944625.03128999996</v>
      </c>
      <c r="AB319" s="69">
        <f>'Monthly Data'!AB321</f>
        <v>114.49520855856299</v>
      </c>
      <c r="AC319" s="69">
        <f>'Monthly Data'!AC321</f>
        <v>81523</v>
      </c>
      <c r="AD319" s="69">
        <f>'Monthly Data'!P321</f>
        <v>87.540079797892048</v>
      </c>
      <c r="AE319" s="69">
        <f>'Monthly Data'!Q321</f>
        <v>96.8</v>
      </c>
      <c r="AF319" s="75">
        <f>'Monthly Data'!G321</f>
        <v>7.3999999999999996E-2</v>
      </c>
      <c r="AG319" s="75">
        <f>'Monthly Data'!I321</f>
        <v>-2.3924466854647575</v>
      </c>
      <c r="AH319" s="75">
        <f>'Monthly Data'!L321</f>
        <v>1614836</v>
      </c>
      <c r="AI319" s="75">
        <f>'Monthly Data'!J321</f>
        <v>0.23000000000000007</v>
      </c>
      <c r="AJ319" s="75">
        <f>'Monthly Data'!K321</f>
        <v>0.154753</v>
      </c>
      <c r="AK319" s="75">
        <f>'Monthly Data'!AP321</f>
        <v>149.8205022750152</v>
      </c>
      <c r="AL319" s="75">
        <f>'Monthly Data'!AQ321</f>
        <v>117.632958044519</v>
      </c>
      <c r="AM319" s="77">
        <v>17.2715</v>
      </c>
      <c r="AN319" s="77">
        <f>'Monthly Data'!M321</f>
        <v>39.024499999999996</v>
      </c>
      <c r="AO319" s="76">
        <f>'Monthly Data'!C321</f>
        <v>111.94930032169155</v>
      </c>
      <c r="AP319" s="76">
        <f>'Monthly Data'!N321</f>
        <v>104.72734109419467</v>
      </c>
      <c r="AQ319" s="76">
        <f>'Monthly Data'!O321</f>
        <v>104.31633499741072</v>
      </c>
    </row>
    <row r="320" spans="1:43">
      <c r="A320" s="71" t="s">
        <v>592</v>
      </c>
      <c r="B320" s="71">
        <f t="shared" si="5"/>
        <v>642</v>
      </c>
      <c r="C320" s="72">
        <f>'Monthly Data'!F322</f>
        <v>14317.54</v>
      </c>
      <c r="D320" s="72">
        <f>'Monthly Data'!E322</f>
        <v>99.8</v>
      </c>
      <c r="E320" s="72">
        <f>'Monthly Data'!AD322</f>
        <v>96.5</v>
      </c>
      <c r="F320" s="72">
        <f>'Monthly Data'!AE322</f>
        <v>101.4</v>
      </c>
      <c r="G320" s="72">
        <f>'Monthly Data'!AF322</f>
        <v>103.4</v>
      </c>
      <c r="H320" s="72">
        <f>'Monthly Data'!AG322</f>
        <v>100.3</v>
      </c>
      <c r="I320" s="68">
        <f>'Monthly Data'!AH322</f>
        <v>104.806811998862</v>
      </c>
      <c r="J320" s="68">
        <f>'Monthly Data'!AI322</f>
        <v>105.315287576763</v>
      </c>
      <c r="K320" s="68">
        <f>'Monthly Data'!AJ322</f>
        <v>104.074705681241</v>
      </c>
      <c r="L320" s="68">
        <f>'Monthly Data'!AK322</f>
        <v>104.60869388584412</v>
      </c>
      <c r="M320" s="68">
        <f>'Monthly Data'!AL322</f>
        <v>104.16998170492211</v>
      </c>
      <c r="N320" s="68">
        <f>'Monthly Data'!AM322</f>
        <v>119.8177234050986</v>
      </c>
      <c r="O320" s="68">
        <f>'Monthly Data'!AN322</f>
        <v>100.49131411183933</v>
      </c>
      <c r="P320" s="68">
        <f>'Monthly Data'!AO322</f>
        <v>104.10006979477777</v>
      </c>
      <c r="Q320" s="69">
        <f>'Monthly Data'!D322</f>
        <v>55093</v>
      </c>
      <c r="R320" s="69">
        <f>'Monthly Data'!U322</f>
        <v>93.9</v>
      </c>
      <c r="S320" s="69">
        <f>'Monthly Data'!T322</f>
        <v>98.2</v>
      </c>
      <c r="T320" s="69">
        <f>'Monthly Data'!S322</f>
        <v>100.5</v>
      </c>
      <c r="U320" s="69">
        <f>'Monthly Data'!V322</f>
        <v>23896</v>
      </c>
      <c r="V320" s="69">
        <f>'Monthly Data'!W322</f>
        <v>25580</v>
      </c>
      <c r="W320" s="69">
        <f>'Monthly Data'!R322</f>
        <v>96.019900497512438</v>
      </c>
      <c r="X320" s="69">
        <f>'Monthly Data'!X322</f>
        <v>114.780267087889</v>
      </c>
      <c r="Y320" s="69">
        <f>'Monthly Data'!Y322</f>
        <v>114.59922000633399</v>
      </c>
      <c r="Z320" s="69">
        <f>'Monthly Data'!Z322</f>
        <v>12440</v>
      </c>
      <c r="AA320" s="69">
        <f>'Monthly Data'!AA322</f>
        <v>912826.40644000005</v>
      </c>
      <c r="AB320" s="69">
        <f>'Monthly Data'!AB322</f>
        <v>114.955184333331</v>
      </c>
      <c r="AC320" s="69">
        <f>'Monthly Data'!AC322</f>
        <v>82226</v>
      </c>
      <c r="AD320" s="69">
        <f>'Monthly Data'!P322</f>
        <v>85.800019785623633</v>
      </c>
      <c r="AE320" s="69">
        <f>'Monthly Data'!Q322</f>
        <v>97</v>
      </c>
      <c r="AF320" s="75">
        <f>'Monthly Data'!G322</f>
        <v>7.2999999999999995E-2</v>
      </c>
      <c r="AG320" s="75">
        <f>'Monthly Data'!I322</f>
        <v>-2.1482685425908326</v>
      </c>
      <c r="AH320" s="75">
        <f>'Monthly Data'!L322</f>
        <v>1667365</v>
      </c>
      <c r="AI320" s="75">
        <f>'Monthly Data'!J322</f>
        <v>0.23000000000000009</v>
      </c>
      <c r="AJ320" s="75">
        <f>'Monthly Data'!K322</f>
        <v>0.15683173913043477</v>
      </c>
      <c r="AK320" s="75">
        <f>'Monthly Data'!AP322</f>
        <v>153.68781170381152</v>
      </c>
      <c r="AL320" s="75">
        <f>'Monthly Data'!AQ322</f>
        <v>121.681661130617</v>
      </c>
      <c r="AM320" s="77">
        <v>13.974545454545455</v>
      </c>
      <c r="AN320" s="77">
        <f>'Monthly Data'!M322</f>
        <v>30.740454545454551</v>
      </c>
      <c r="AO320" s="76">
        <f>'Monthly Data'!C322</f>
        <v>121.36237980806396</v>
      </c>
      <c r="AP320" s="76">
        <f>'Monthly Data'!N322</f>
        <v>106.80628710605204</v>
      </c>
      <c r="AQ320" s="76">
        <f>'Monthly Data'!O322</f>
        <v>105.90943044193976</v>
      </c>
    </row>
    <row r="321" spans="1:43">
      <c r="A321" s="71" t="s">
        <v>593</v>
      </c>
      <c r="B321" s="71">
        <f t="shared" si="5"/>
        <v>643</v>
      </c>
      <c r="C321" s="72">
        <f>'Monthly Data'!F323</f>
        <v>13726.66</v>
      </c>
      <c r="D321" s="72">
        <f>'Monthly Data'!E323</f>
        <v>100</v>
      </c>
      <c r="E321" s="72">
        <f>'Monthly Data'!AD323</f>
        <v>98.1</v>
      </c>
      <c r="F321" s="72">
        <f>'Monthly Data'!AE323</f>
        <v>101.1</v>
      </c>
      <c r="G321" s="72">
        <f>'Monthly Data'!AF323</f>
        <v>105.8</v>
      </c>
      <c r="H321" s="72">
        <f>'Monthly Data'!AG323</f>
        <v>99.4</v>
      </c>
      <c r="I321" s="68">
        <f>'Monthly Data'!AH323</f>
        <v>104.76441352241</v>
      </c>
      <c r="J321" s="68">
        <f>'Monthly Data'!AI323</f>
        <v>104.934387749317</v>
      </c>
      <c r="K321" s="68">
        <f>'Monthly Data'!AJ323</f>
        <v>104.95079023960299</v>
      </c>
      <c r="L321" s="68">
        <f>'Monthly Data'!AK323</f>
        <v>104.72674659980115</v>
      </c>
      <c r="M321" s="68">
        <f>'Monthly Data'!AL323</f>
        <v>105.20077545404077</v>
      </c>
      <c r="N321" s="68">
        <f>'Monthly Data'!AM323</f>
        <v>125.76226698968979</v>
      </c>
      <c r="O321" s="68">
        <f>'Monthly Data'!AN323</f>
        <v>101.114464993588</v>
      </c>
      <c r="P321" s="68">
        <f>'Monthly Data'!AO323</f>
        <v>104.54046835064416</v>
      </c>
      <c r="Q321" s="69">
        <f>'Monthly Data'!D323</f>
        <v>55139</v>
      </c>
      <c r="R321" s="69">
        <f>'Monthly Data'!U323</f>
        <v>94.3</v>
      </c>
      <c r="S321" s="69">
        <f>'Monthly Data'!T323</f>
        <v>98.1</v>
      </c>
      <c r="T321" s="69">
        <f>'Monthly Data'!S323</f>
        <v>101.3</v>
      </c>
      <c r="U321" s="69">
        <f>'Monthly Data'!V323</f>
        <v>23994</v>
      </c>
      <c r="V321" s="69">
        <f>'Monthly Data'!W323</f>
        <v>25541</v>
      </c>
      <c r="W321" s="69">
        <f>'Monthly Data'!R323</f>
        <v>97.433366238894379</v>
      </c>
      <c r="X321" s="69">
        <f>'Monthly Data'!X323</f>
        <v>114.412832775456</v>
      </c>
      <c r="Y321" s="69">
        <f>'Monthly Data'!Y323</f>
        <v>113.67964527315701</v>
      </c>
      <c r="Z321" s="69">
        <f>'Monthly Data'!Z323</f>
        <v>12003</v>
      </c>
      <c r="AA321" s="69">
        <f>'Monthly Data'!AA323</f>
        <v>1006879.36061</v>
      </c>
      <c r="AB321" s="69">
        <f>'Monthly Data'!AB323</f>
        <v>115.285036990154</v>
      </c>
      <c r="AC321" s="69">
        <f>'Monthly Data'!AC323</f>
        <v>80374</v>
      </c>
      <c r="AD321" s="69">
        <f>'Monthly Data'!P323</f>
        <v>87.342927901496594</v>
      </c>
      <c r="AE321" s="69">
        <f>'Monthly Data'!Q323</f>
        <v>97.2</v>
      </c>
      <c r="AF321" s="75">
        <f>'Monthly Data'!G323</f>
        <v>7.2999999999999995E-2</v>
      </c>
      <c r="AG321" s="75">
        <f>'Monthly Data'!I323</f>
        <v>-2.3055250280118589</v>
      </c>
      <c r="AH321" s="75">
        <f>'Monthly Data'!L323</f>
        <v>1728051</v>
      </c>
      <c r="AI321" s="75">
        <f>'Monthly Data'!J323</f>
        <v>0.23000000000000009</v>
      </c>
      <c r="AJ321" s="75">
        <f>'Monthly Data'!K323</f>
        <v>0.15452238095238094</v>
      </c>
      <c r="AK321" s="75">
        <f>'Monthly Data'!AP323</f>
        <v>154.22292496843966</v>
      </c>
      <c r="AL321" s="75">
        <f>'Monthly Data'!AQ323</f>
        <v>120.008625153539</v>
      </c>
      <c r="AM321" s="77">
        <v>14.21</v>
      </c>
      <c r="AN321" s="77">
        <f>'Monthly Data'!M323</f>
        <v>28.810454545454547</v>
      </c>
      <c r="AO321" s="76">
        <f>'Monthly Data'!C323</f>
        <v>81.938097804264444</v>
      </c>
      <c r="AP321" s="76">
        <f>'Monthly Data'!N323</f>
        <v>121.73773219115088</v>
      </c>
      <c r="AQ321" s="76">
        <f>'Monthly Data'!O323</f>
        <v>124.46159615694648</v>
      </c>
    </row>
    <row r="322" spans="1:43">
      <c r="A322" s="71" t="s">
        <v>594</v>
      </c>
      <c r="B322" s="71">
        <f t="shared" si="5"/>
        <v>644</v>
      </c>
      <c r="C322" s="72">
        <f>'Monthly Data'!F324</f>
        <v>14372.12</v>
      </c>
      <c r="D322" s="72">
        <f>'Monthly Data'!E324</f>
        <v>101</v>
      </c>
      <c r="E322" s="72">
        <f>'Monthly Data'!AD324</f>
        <v>98.1</v>
      </c>
      <c r="F322" s="72">
        <f>'Monthly Data'!AE324</f>
        <v>102.7</v>
      </c>
      <c r="G322" s="72">
        <f>'Monthly Data'!AF324</f>
        <v>110.1</v>
      </c>
      <c r="H322" s="72">
        <f>'Monthly Data'!AG324</f>
        <v>99</v>
      </c>
      <c r="I322" s="68">
        <f>'Monthly Data'!AH324</f>
        <v>105.279548607736</v>
      </c>
      <c r="J322" s="68">
        <f>'Monthly Data'!AI324</f>
        <v>105.126039144776</v>
      </c>
      <c r="K322" s="68">
        <f>'Monthly Data'!AJ324</f>
        <v>105.608906872419</v>
      </c>
      <c r="L322" s="68">
        <f>'Monthly Data'!AK324</f>
        <v>105.00809329764616</v>
      </c>
      <c r="M322" s="68">
        <f>'Monthly Data'!AL324</f>
        <v>105.14760444978623</v>
      </c>
      <c r="N322" s="68">
        <f>'Monthly Data'!AM324</f>
        <v>127.84373456019547</v>
      </c>
      <c r="O322" s="68">
        <f>'Monthly Data'!AN324</f>
        <v>100.82297732029073</v>
      </c>
      <c r="P322" s="68">
        <f>'Monthly Data'!AO324</f>
        <v>104.2773754063558</v>
      </c>
      <c r="Q322" s="69">
        <f>'Monthly Data'!D324</f>
        <v>55042</v>
      </c>
      <c r="R322" s="69">
        <f>'Monthly Data'!U324</f>
        <v>94.2</v>
      </c>
      <c r="S322" s="69">
        <f>'Monthly Data'!T324</f>
        <v>98.1</v>
      </c>
      <c r="T322" s="69">
        <f>'Monthly Data'!S324</f>
        <v>99.9</v>
      </c>
      <c r="U322" s="69">
        <f>'Monthly Data'!V324</f>
        <v>24185</v>
      </c>
      <c r="V322" s="69">
        <f>'Monthly Data'!W324</f>
        <v>25301</v>
      </c>
      <c r="W322" s="69">
        <f>'Monthly Data'!R324</f>
        <v>98.998998998998999</v>
      </c>
      <c r="X322" s="69">
        <f>'Monthly Data'!X324</f>
        <v>115.221883594053</v>
      </c>
      <c r="Y322" s="69">
        <f>'Monthly Data'!Y324</f>
        <v>113.856512627013</v>
      </c>
      <c r="Z322" s="69">
        <f>'Monthly Data'!Z324</f>
        <v>12910</v>
      </c>
      <c r="AA322" s="69">
        <f>'Monthly Data'!AA324</f>
        <v>942468.35837999999</v>
      </c>
      <c r="AB322" s="69">
        <f>'Monthly Data'!AB324</f>
        <v>115.64811373962399</v>
      </c>
      <c r="AC322" s="69">
        <f>'Monthly Data'!AC324</f>
        <v>84568</v>
      </c>
      <c r="AD322" s="69">
        <f>'Monthly Data'!P324</f>
        <v>85.977072485014858</v>
      </c>
      <c r="AE322" s="69">
        <f>'Monthly Data'!Q324</f>
        <v>97.2</v>
      </c>
      <c r="AF322" s="75">
        <f>'Monthly Data'!G324</f>
        <v>7.1999999999999995E-2</v>
      </c>
      <c r="AG322" s="75">
        <f>'Monthly Data'!I324</f>
        <v>-2.4639221751464611</v>
      </c>
      <c r="AH322" s="75">
        <f>'Monthly Data'!L324</f>
        <v>1810946</v>
      </c>
      <c r="AI322" s="75">
        <f>'Monthly Data'!J324</f>
        <v>0.23000000000000007</v>
      </c>
      <c r="AJ322" s="75">
        <f>'Monthly Data'!K324</f>
        <v>0.15340142857142858</v>
      </c>
      <c r="AK322" s="75">
        <f>'Monthly Data'!AP324</f>
        <v>163.46442493467453</v>
      </c>
      <c r="AL322" s="75">
        <f>'Monthly Data'!AQ324</f>
        <v>121.736309356747</v>
      </c>
      <c r="AM322" s="77">
        <v>14.692</v>
      </c>
      <c r="AN322" s="77">
        <f>'Monthly Data'!M324</f>
        <v>27.465789473684211</v>
      </c>
      <c r="AO322" s="76">
        <f>'Monthly Data'!C324</f>
        <v>98.905094426909912</v>
      </c>
      <c r="AP322" s="76">
        <f>'Monthly Data'!N324</f>
        <v>121.46568977774677</v>
      </c>
      <c r="AQ322" s="76">
        <f>'Monthly Data'!O324</f>
        <v>123.04416464717798</v>
      </c>
    </row>
    <row r="323" spans="1:43">
      <c r="A323" s="71" t="s">
        <v>595</v>
      </c>
      <c r="B323" s="71">
        <f t="shared" si="5"/>
        <v>645</v>
      </c>
      <c r="C323" s="72">
        <f>'Monthly Data'!F325</f>
        <v>14329.02</v>
      </c>
      <c r="D323" s="72">
        <f>'Monthly Data'!E325</f>
        <v>101.2</v>
      </c>
      <c r="E323" s="72">
        <f>'Monthly Data'!AD325</f>
        <v>99.3</v>
      </c>
      <c r="F323" s="72">
        <f>'Monthly Data'!AE325</f>
        <v>102.8</v>
      </c>
      <c r="G323" s="72">
        <f>'Monthly Data'!AF325</f>
        <v>110.2</v>
      </c>
      <c r="H323" s="72">
        <f>'Monthly Data'!AG325</f>
        <v>99.4</v>
      </c>
      <c r="I323" s="68">
        <f>'Monthly Data'!AH325</f>
        <v>104.60664233193199</v>
      </c>
      <c r="J323" s="68">
        <f>'Monthly Data'!AI325</f>
        <v>104.440619852395</v>
      </c>
      <c r="K323" s="68">
        <f>'Monthly Data'!AJ325</f>
        <v>105.361589117094</v>
      </c>
      <c r="L323" s="68">
        <f>'Monthly Data'!AK325</f>
        <v>104.58501310509433</v>
      </c>
      <c r="M323" s="68">
        <f>'Monthly Data'!AL325</f>
        <v>105.08045504347577</v>
      </c>
      <c r="N323" s="68">
        <f>'Monthly Data'!AM325</f>
        <v>131.99787053839646</v>
      </c>
      <c r="O323" s="68">
        <f>'Monthly Data'!AN325</f>
        <v>100.53192818595423</v>
      </c>
      <c r="P323" s="68">
        <f>'Monthly Data'!AO325</f>
        <v>103.60699407075526</v>
      </c>
      <c r="Q323" s="69">
        <f>'Monthly Data'!D325</f>
        <v>55162</v>
      </c>
      <c r="R323" s="69">
        <f>'Monthly Data'!U325</f>
        <v>94.5</v>
      </c>
      <c r="S323" s="69">
        <f>'Monthly Data'!T325</f>
        <v>98.2</v>
      </c>
      <c r="T323" s="69">
        <f>'Monthly Data'!S325</f>
        <v>100.8</v>
      </c>
      <c r="U323" s="69">
        <f>'Monthly Data'!V325</f>
        <v>24177</v>
      </c>
      <c r="V323" s="69">
        <f>'Monthly Data'!W325</f>
        <v>25454</v>
      </c>
      <c r="W323" s="69">
        <f>'Monthly Data'!R325</f>
        <v>98.214285714285722</v>
      </c>
      <c r="X323" s="69">
        <f>'Monthly Data'!X325</f>
        <v>115.447141621927</v>
      </c>
      <c r="Y323" s="69">
        <f>'Monthly Data'!Y325</f>
        <v>113.673649664124</v>
      </c>
      <c r="Z323" s="69">
        <f>'Monthly Data'!Z325</f>
        <v>12543</v>
      </c>
      <c r="AA323" s="69">
        <f>'Monthly Data'!AA325</f>
        <v>1003620.74314</v>
      </c>
      <c r="AB323" s="69">
        <f>'Monthly Data'!AB325</f>
        <v>117.231185189896</v>
      </c>
      <c r="AC323" s="69">
        <f>'Monthly Data'!AC325</f>
        <v>84881</v>
      </c>
      <c r="AD323" s="69">
        <f>'Monthly Data'!P325</f>
        <v>86.377589756453304</v>
      </c>
      <c r="AE323" s="69">
        <f>'Monthly Data'!Q325</f>
        <v>97.3</v>
      </c>
      <c r="AF323" s="75">
        <f>'Monthly Data'!G325</f>
        <v>7.0000000000000007E-2</v>
      </c>
      <c r="AG323" s="75">
        <f>'Monthly Data'!I325</f>
        <v>-2.5919909135323738</v>
      </c>
      <c r="AH323" s="75">
        <f>'Monthly Data'!L325</f>
        <v>1857177</v>
      </c>
      <c r="AI323" s="75">
        <f>'Monthly Data'!J325</f>
        <v>0.22285181818181818</v>
      </c>
      <c r="AJ323" s="75">
        <f>'Monthly Data'!K325</f>
        <v>0.14509521739130435</v>
      </c>
      <c r="AK323" s="75">
        <f>'Monthly Data'!AP325</f>
        <v>162.78012174568536</v>
      </c>
      <c r="AL323" s="75">
        <f>'Monthly Data'!AQ325</f>
        <v>121.75140456048101</v>
      </c>
      <c r="AM323" s="77">
        <v>15.407826086956522</v>
      </c>
      <c r="AN323" s="77">
        <f>'Monthly Data'!M325</f>
        <v>23.155909090909095</v>
      </c>
      <c r="AO323" s="76">
        <f>'Monthly Data'!C325</f>
        <v>103.63955279521336</v>
      </c>
      <c r="AP323" s="76">
        <f>'Monthly Data'!N325</f>
        <v>135.86785029592107</v>
      </c>
      <c r="AQ323" s="76">
        <f>'Monthly Data'!O325</f>
        <v>138.09801803650799</v>
      </c>
    </row>
    <row r="324" spans="1:43">
      <c r="A324" s="71" t="s">
        <v>596</v>
      </c>
      <c r="B324" s="71">
        <f t="shared" si="5"/>
        <v>646</v>
      </c>
      <c r="C324" s="72">
        <f>'Monthly Data'!F326</f>
        <v>14931.74</v>
      </c>
      <c r="D324" s="72">
        <f>'Monthly Data'!E326</f>
        <v>101.8</v>
      </c>
      <c r="E324" s="72">
        <f>'Monthly Data'!AD326</f>
        <v>99.6</v>
      </c>
      <c r="F324" s="72">
        <f>'Monthly Data'!AE326</f>
        <v>104.3</v>
      </c>
      <c r="G324" s="72">
        <f>'Monthly Data'!AF326</f>
        <v>111.2</v>
      </c>
      <c r="H324" s="72">
        <f>'Monthly Data'!AG326</f>
        <v>99.9</v>
      </c>
      <c r="I324" s="68">
        <f>'Monthly Data'!AH326</f>
        <v>105.150459920507</v>
      </c>
      <c r="J324" s="68">
        <f>'Monthly Data'!AI326</f>
        <v>104.66828443898601</v>
      </c>
      <c r="K324" s="68">
        <f>'Monthly Data'!AJ326</f>
        <v>105.879853064307</v>
      </c>
      <c r="L324" s="68">
        <f>'Monthly Data'!AK326</f>
        <v>105.22863493619042</v>
      </c>
      <c r="M324" s="68">
        <f>'Monthly Data'!AL326</f>
        <v>105.29921530702615</v>
      </c>
      <c r="N324" s="68">
        <f>'Monthly Data'!AM326</f>
        <v>131.67812109135232</v>
      </c>
      <c r="O324" s="68">
        <f>'Monthly Data'!AN326</f>
        <v>100.59012085805192</v>
      </c>
      <c r="P324" s="68">
        <f>'Monthly Data'!AO326</f>
        <v>104.04652589918018</v>
      </c>
      <c r="Q324" s="69">
        <f>'Monthly Data'!D326</f>
        <v>55344</v>
      </c>
      <c r="R324" s="69">
        <f>'Monthly Data'!U326</f>
        <v>94.8</v>
      </c>
      <c r="S324" s="69">
        <f>'Monthly Data'!T326</f>
        <v>98.3</v>
      </c>
      <c r="T324" s="69">
        <f>'Monthly Data'!S326</f>
        <v>101.8</v>
      </c>
      <c r="U324" s="69">
        <f>'Monthly Data'!V326</f>
        <v>24130</v>
      </c>
      <c r="V324" s="69">
        <f>'Monthly Data'!W326</f>
        <v>25655</v>
      </c>
      <c r="W324" s="69">
        <f>'Monthly Data'!R326</f>
        <v>97.838899803536336</v>
      </c>
      <c r="X324" s="69">
        <f>'Monthly Data'!X326</f>
        <v>117.036216866985</v>
      </c>
      <c r="Y324" s="69">
        <f>'Monthly Data'!Y326</f>
        <v>114.150979295285</v>
      </c>
      <c r="Z324" s="69">
        <f>'Monthly Data'!Z326</f>
        <v>12799</v>
      </c>
      <c r="AA324" s="69">
        <f>'Monthly Data'!AA326</f>
        <v>1017161.90814</v>
      </c>
      <c r="AB324" s="69">
        <f>'Monthly Data'!AB326</f>
        <v>119.691380194068</v>
      </c>
      <c r="AC324" s="69">
        <f>'Monthly Data'!AC326</f>
        <v>85043</v>
      </c>
      <c r="AD324" s="69">
        <f>'Monthly Data'!P326</f>
        <v>84.876255766013514</v>
      </c>
      <c r="AE324" s="69">
        <f>'Monthly Data'!Q326</f>
        <v>97.5</v>
      </c>
      <c r="AF324" s="75">
        <f>'Monthly Data'!G326</f>
        <v>7.2999999999999995E-2</v>
      </c>
      <c r="AG324" s="75">
        <f>'Monthly Data'!I326</f>
        <v>-2.9250522769625262</v>
      </c>
      <c r="AH324" s="75">
        <f>'Monthly Data'!L326</f>
        <v>1916798</v>
      </c>
      <c r="AI324" s="75">
        <f>'Monthly Data'!J326</f>
        <v>0.22091</v>
      </c>
      <c r="AJ324" s="75">
        <f>'Monthly Data'!K326</f>
        <v>0.14275619047619048</v>
      </c>
      <c r="AK324" s="75">
        <f>'Monthly Data'!AP326</f>
        <v>163.78760260529612</v>
      </c>
      <c r="AL324" s="75">
        <f>'Monthly Data'!AQ326</f>
        <v>123.53540554352</v>
      </c>
      <c r="AM324" s="77">
        <v>12.923999999999999</v>
      </c>
      <c r="AN324" s="77">
        <f>'Monthly Data'!M326</f>
        <v>23.235999999999994</v>
      </c>
      <c r="AO324" s="76">
        <f>'Monthly Data'!C326</f>
        <v>69.287647466954738</v>
      </c>
      <c r="AP324" s="76">
        <f>'Monthly Data'!N326</f>
        <v>84.664036980680621</v>
      </c>
      <c r="AQ324" s="76">
        <f>'Monthly Data'!O326</f>
        <v>85.741094559111815</v>
      </c>
    </row>
    <row r="325" spans="1:43">
      <c r="A325" s="71" t="s">
        <v>597</v>
      </c>
      <c r="B325" s="71">
        <f t="shared" si="5"/>
        <v>647</v>
      </c>
      <c r="C325" s="72">
        <f>'Monthly Data'!F327</f>
        <v>15655.23</v>
      </c>
      <c r="D325" s="72">
        <f>'Monthly Data'!E327</f>
        <v>101.8</v>
      </c>
      <c r="E325" s="72">
        <f>'Monthly Data'!AD327</f>
        <v>101.2</v>
      </c>
      <c r="F325" s="72">
        <f>'Monthly Data'!AE327</f>
        <v>102.9</v>
      </c>
      <c r="G325" s="72">
        <f>'Monthly Data'!AF327</f>
        <v>109.2</v>
      </c>
      <c r="H325" s="72">
        <f>'Monthly Data'!AG327</f>
        <v>99.9</v>
      </c>
      <c r="I325" s="68">
        <f>'Monthly Data'!AH327</f>
        <v>104.963095688664</v>
      </c>
      <c r="J325" s="68">
        <f>'Monthly Data'!AI327</f>
        <v>104.06259666185299</v>
      </c>
      <c r="K325" s="68">
        <f>'Monthly Data'!AJ327</f>
        <v>106.78614094205101</v>
      </c>
      <c r="L325" s="68">
        <f>'Monthly Data'!AK327</f>
        <v>104.24117906979602</v>
      </c>
      <c r="M325" s="68">
        <f>'Monthly Data'!AL327</f>
        <v>105.49809969352289</v>
      </c>
      <c r="N325" s="68">
        <f>'Monthly Data'!AM327</f>
        <v>132.06050681663669</v>
      </c>
      <c r="O325" s="68">
        <f>'Monthly Data'!AN327</f>
        <v>100.26102853369045</v>
      </c>
      <c r="P325" s="68">
        <f>'Monthly Data'!AO327</f>
        <v>104.61326654126624</v>
      </c>
      <c r="Q325" s="69">
        <f>'Monthly Data'!D327</f>
        <v>55184</v>
      </c>
      <c r="R325" s="69">
        <f>'Monthly Data'!U327</f>
        <v>95</v>
      </c>
      <c r="S325" s="69">
        <f>'Monthly Data'!T327</f>
        <v>98.2</v>
      </c>
      <c r="T325" s="69">
        <f>'Monthly Data'!S327</f>
        <v>100.6</v>
      </c>
      <c r="U325" s="69">
        <f>'Monthly Data'!V327</f>
        <v>24055</v>
      </c>
      <c r="V325" s="69">
        <f>'Monthly Data'!W327</f>
        <v>25474</v>
      </c>
      <c r="W325" s="69">
        <f>'Monthly Data'!R327</f>
        <v>98.608349900596423</v>
      </c>
      <c r="X325" s="69">
        <f>'Monthly Data'!X327</f>
        <v>117.24235459921699</v>
      </c>
      <c r="Y325" s="69">
        <f>'Monthly Data'!Y327</f>
        <v>113.214025502401</v>
      </c>
      <c r="Z325" s="69">
        <f>'Monthly Data'!Z327</f>
        <v>12876</v>
      </c>
      <c r="AA325" s="69">
        <f>'Monthly Data'!AA327</f>
        <v>923582.03775000002</v>
      </c>
      <c r="AB325" s="69">
        <f>'Monthly Data'!AB327</f>
        <v>120.88965828349799</v>
      </c>
      <c r="AC325" s="69">
        <f>'Monthly Data'!AC327</f>
        <v>87654</v>
      </c>
      <c r="AD325" s="69">
        <f>'Monthly Data'!P327</f>
        <v>82.024009811011624</v>
      </c>
      <c r="AE325" s="69">
        <f>'Monthly Data'!Q327</f>
        <v>97.6</v>
      </c>
      <c r="AF325" s="75">
        <f>'Monthly Data'!G327</f>
        <v>7.3999999999999996E-2</v>
      </c>
      <c r="AG325" s="75">
        <f>'Monthly Data'!I327</f>
        <v>-3.084624088714234</v>
      </c>
      <c r="AH325" s="75">
        <f>'Monthly Data'!L327</f>
        <v>1928520</v>
      </c>
      <c r="AI325" s="75">
        <f>'Monthly Data'!J327</f>
        <v>0.22091</v>
      </c>
      <c r="AJ325" s="75">
        <f>'Monthly Data'!K327</f>
        <v>0.146144</v>
      </c>
      <c r="AK325" s="75">
        <f>'Monthly Data'!AP327</f>
        <v>167.84101299248596</v>
      </c>
      <c r="AL325" s="75">
        <f>'Monthly Data'!AQ327</f>
        <v>122.176794906555</v>
      </c>
      <c r="AM325" s="77">
        <v>14.192380952380953</v>
      </c>
      <c r="AN325" s="77">
        <f>'Monthly Data'!M327</f>
        <v>24.517499999999995</v>
      </c>
      <c r="AO325" s="76">
        <f>'Monthly Data'!C327</f>
        <v>86.938444938258314</v>
      </c>
      <c r="AP325" s="76">
        <f>'Monthly Data'!N327</f>
        <v>112.80525299080493</v>
      </c>
      <c r="AQ325" s="76">
        <f>'Monthly Data'!O327</f>
        <v>114.59767771384494</v>
      </c>
    </row>
    <row r="326" spans="1:43">
      <c r="A326" s="71" t="s">
        <v>598</v>
      </c>
      <c r="B326" s="71">
        <f t="shared" si="5"/>
        <v>648</v>
      </c>
      <c r="C326" s="72">
        <f>'Monthly Data'!F328</f>
        <v>15578.28</v>
      </c>
      <c r="D326" s="72">
        <f>'Monthly Data'!E328</f>
        <v>103.8</v>
      </c>
      <c r="E326" s="72">
        <f>'Monthly Data'!AD328</f>
        <v>104.8</v>
      </c>
      <c r="F326" s="72">
        <f>'Monthly Data'!AE328</f>
        <v>106</v>
      </c>
      <c r="G326" s="72">
        <f>'Monthly Data'!AF328</f>
        <v>111.5</v>
      </c>
      <c r="H326" s="72">
        <f>'Monthly Data'!AG328</f>
        <v>102.7</v>
      </c>
      <c r="I326" s="68">
        <f>'Monthly Data'!AH328</f>
        <v>105.205575440072</v>
      </c>
      <c r="J326" s="68">
        <f>'Monthly Data'!AI328</f>
        <v>104.308733507716</v>
      </c>
      <c r="K326" s="68">
        <f>'Monthly Data'!AJ328</f>
        <v>106.32504086491799</v>
      </c>
      <c r="L326" s="68">
        <f>'Monthly Data'!AK328</f>
        <v>105.9476862379918</v>
      </c>
      <c r="M326" s="68">
        <f>'Monthly Data'!AL328</f>
        <v>106.40905545937665</v>
      </c>
      <c r="N326" s="68">
        <f>'Monthly Data'!AM328</f>
        <v>136.25179339093296</v>
      </c>
      <c r="O326" s="68">
        <f>'Monthly Data'!AN328</f>
        <v>101.08303635771776</v>
      </c>
      <c r="P326" s="68">
        <f>'Monthly Data'!AO328</f>
        <v>104.99078734330405</v>
      </c>
      <c r="Q326" s="69">
        <f>'Monthly Data'!D328</f>
        <v>55073</v>
      </c>
      <c r="R326" s="69">
        <f>'Monthly Data'!U328</f>
        <v>94.9</v>
      </c>
      <c r="S326" s="69">
        <f>'Monthly Data'!T328</f>
        <v>98.4</v>
      </c>
      <c r="T326" s="69">
        <f>'Monthly Data'!S328</f>
        <v>101.1</v>
      </c>
      <c r="U326" s="69">
        <f>'Monthly Data'!V328</f>
        <v>23915</v>
      </c>
      <c r="V326" s="69">
        <f>'Monthly Data'!W328</f>
        <v>25351</v>
      </c>
      <c r="W326" s="69">
        <f>'Monthly Data'!R328</f>
        <v>98.021760633036592</v>
      </c>
      <c r="X326" s="69">
        <f>'Monthly Data'!X328</f>
        <v>116.19056999818299</v>
      </c>
      <c r="Y326" s="69">
        <f>'Monthly Data'!Y328</f>
        <v>112.325266648823</v>
      </c>
      <c r="Z326" s="69">
        <f>'Monthly Data'!Z328</f>
        <v>13424</v>
      </c>
      <c r="AA326" s="69">
        <f>'Monthly Data'!AA328</f>
        <v>1005954.32568</v>
      </c>
      <c r="AB326" s="69">
        <f>'Monthly Data'!AB328</f>
        <v>120.484291233555</v>
      </c>
      <c r="AC326" s="69">
        <f>'Monthly Data'!AC328</f>
        <v>83634</v>
      </c>
      <c r="AD326" s="69">
        <f>'Monthly Data'!P328</f>
        <v>81.98144723751777</v>
      </c>
      <c r="AE326" s="69">
        <f>'Monthly Data'!Q328</f>
        <v>97.7</v>
      </c>
      <c r="AF326" s="75">
        <f>'Monthly Data'!G328</f>
        <v>7.2999999999999995E-2</v>
      </c>
      <c r="AG326" s="75">
        <f>'Monthly Data'!I328</f>
        <v>-3.0167198898631242</v>
      </c>
      <c r="AH326" s="75">
        <f>'Monthly Data'!L328</f>
        <v>2007787</v>
      </c>
      <c r="AI326" s="75">
        <f>'Monthly Data'!J328</f>
        <v>0.22086210526315786</v>
      </c>
      <c r="AJ326" s="75">
        <f>'Monthly Data'!K328</f>
        <v>0.14454500000000001</v>
      </c>
      <c r="AK326" s="75">
        <f>'Monthly Data'!AP328</f>
        <v>167.86921963361939</v>
      </c>
      <c r="AL326" s="75">
        <f>'Monthly Data'!AQ328</f>
        <v>120.019529562381</v>
      </c>
      <c r="AM326" s="77">
        <v>14.240952380952381</v>
      </c>
      <c r="AN326" s="77">
        <f>'Monthly Data'!M328</f>
        <v>24.158421052631578</v>
      </c>
      <c r="AO326" s="76">
        <f>'Monthly Data'!C328</f>
        <v>99.465292164720196</v>
      </c>
      <c r="AP326" s="76">
        <f>'Monthly Data'!N328</f>
        <v>105.73913042547767</v>
      </c>
      <c r="AQ326" s="76">
        <f>'Monthly Data'!O328</f>
        <v>106.19275067059179</v>
      </c>
    </row>
    <row r="327" spans="1:43">
      <c r="A327" s="71" t="s">
        <v>599</v>
      </c>
      <c r="B327" s="71">
        <f t="shared" si="5"/>
        <v>649</v>
      </c>
      <c r="C327" s="72">
        <f>'Monthly Data'!F329</f>
        <v>14617.57</v>
      </c>
      <c r="D327" s="72">
        <f>'Monthly Data'!E329</f>
        <v>102.7</v>
      </c>
      <c r="E327" s="72">
        <f>'Monthly Data'!AD329</f>
        <v>103.3</v>
      </c>
      <c r="F327" s="72">
        <f>'Monthly Data'!AE329</f>
        <v>103.9</v>
      </c>
      <c r="G327" s="72">
        <f>'Monthly Data'!AF329</f>
        <v>108.6</v>
      </c>
      <c r="H327" s="72">
        <f>'Monthly Data'!AG329</f>
        <v>101.7</v>
      </c>
      <c r="I327" s="68">
        <f>'Monthly Data'!AH329</f>
        <v>103.48141298778999</v>
      </c>
      <c r="J327" s="68">
        <f>'Monthly Data'!AI329</f>
        <v>104.363914918145</v>
      </c>
      <c r="K327" s="68">
        <f>'Monthly Data'!AJ329</f>
        <v>101.608722221121</v>
      </c>
      <c r="L327" s="68">
        <f>'Monthly Data'!AK329</f>
        <v>105.18460390905179</v>
      </c>
      <c r="M327" s="68">
        <f>'Monthly Data'!AL329</f>
        <v>105.26496576801338</v>
      </c>
      <c r="N327" s="68">
        <f>'Monthly Data'!AM329</f>
        <v>134.60264600225617</v>
      </c>
      <c r="O327" s="68">
        <f>'Monthly Data'!AN329</f>
        <v>101.27995177234128</v>
      </c>
      <c r="P327" s="68">
        <f>'Monthly Data'!AO329</f>
        <v>102.91952477891699</v>
      </c>
      <c r="Q327" s="69">
        <f>'Monthly Data'!D329</f>
        <v>55049</v>
      </c>
      <c r="R327" s="69">
        <f>'Monthly Data'!U329</f>
        <v>95.1</v>
      </c>
      <c r="S327" s="69">
        <f>'Monthly Data'!T329</f>
        <v>98.4</v>
      </c>
      <c r="T327" s="69">
        <f>'Monthly Data'!S329</f>
        <v>99.7</v>
      </c>
      <c r="U327" s="69">
        <f>'Monthly Data'!V329</f>
        <v>23909</v>
      </c>
      <c r="V327" s="69">
        <f>'Monthly Data'!W329</f>
        <v>25462</v>
      </c>
      <c r="W327" s="69">
        <f>'Monthly Data'!R329</f>
        <v>99.498495486459376</v>
      </c>
      <c r="X327" s="69">
        <f>'Monthly Data'!X329</f>
        <v>114.615536998868</v>
      </c>
      <c r="Y327" s="69">
        <f>'Monthly Data'!Y329</f>
        <v>111.34370323270601</v>
      </c>
      <c r="Z327" s="69">
        <f>'Monthly Data'!Z329</f>
        <v>11410</v>
      </c>
      <c r="AA327" s="69">
        <f>'Monthly Data'!AA329</f>
        <v>933823.28966000001</v>
      </c>
      <c r="AB327" s="69">
        <f>'Monthly Data'!AB329</f>
        <v>117.075653928004</v>
      </c>
      <c r="AC327" s="69">
        <f>'Monthly Data'!AC329</f>
        <v>77808</v>
      </c>
      <c r="AD327" s="69">
        <f>'Monthly Data'!P329</f>
        <v>83.667881965596962</v>
      </c>
      <c r="AE327" s="69">
        <f>'Monthly Data'!Q329</f>
        <v>97.7</v>
      </c>
      <c r="AF327" s="75">
        <f>'Monthly Data'!G329</f>
        <v>7.6999999999999999E-2</v>
      </c>
      <c r="AG327" s="75">
        <f>'Monthly Data'!I329</f>
        <v>-3.1376492591348804</v>
      </c>
      <c r="AH327" s="75">
        <f>'Monthly Data'!L329</f>
        <v>2074340</v>
      </c>
      <c r="AI327" s="75">
        <f>'Monthly Data'!J329</f>
        <v>0.21674684210526318</v>
      </c>
      <c r="AJ327" s="75">
        <f>'Monthly Data'!K329</f>
        <v>0.13924900000000001</v>
      </c>
      <c r="AK327" s="75">
        <f>'Monthly Data'!AP329</f>
        <v>163.20861577777401</v>
      </c>
      <c r="AL327" s="75">
        <f>'Monthly Data'!AQ329</f>
        <v>121.19894439849099</v>
      </c>
      <c r="AM327" s="77">
        <v>15.47</v>
      </c>
      <c r="AN327" s="77">
        <f>'Monthly Data'!M329</f>
        <v>28.54894736842105</v>
      </c>
      <c r="AO327" s="76">
        <f>'Monthly Data'!C329</f>
        <v>124.09934261117242</v>
      </c>
      <c r="AP327" s="76">
        <f>'Monthly Data'!N329</f>
        <v>90.120425052595664</v>
      </c>
      <c r="AQ327" s="76">
        <f>'Monthly Data'!O329</f>
        <v>87.981663195335599</v>
      </c>
    </row>
    <row r="328" spans="1:43">
      <c r="A328" s="71" t="s">
        <v>600</v>
      </c>
      <c r="B328" s="71">
        <f t="shared" si="5"/>
        <v>650</v>
      </c>
      <c r="C328" s="72">
        <f>'Monthly Data'!F330</f>
        <v>14694.83</v>
      </c>
      <c r="D328" s="72">
        <f>'Monthly Data'!E330</f>
        <v>104.2</v>
      </c>
      <c r="E328" s="72">
        <f>'Monthly Data'!AD330</f>
        <v>106.2</v>
      </c>
      <c r="F328" s="72">
        <f>'Monthly Data'!AE330</f>
        <v>104.8</v>
      </c>
      <c r="G328" s="72">
        <f>'Monthly Data'!AF330</f>
        <v>111</v>
      </c>
      <c r="H328" s="72">
        <f>'Monthly Data'!AG330</f>
        <v>101.8</v>
      </c>
      <c r="I328" s="68">
        <f>'Monthly Data'!AH330</f>
        <v>108.027295306662</v>
      </c>
      <c r="J328" s="68">
        <f>'Monthly Data'!AI330</f>
        <v>105.67340580874701</v>
      </c>
      <c r="K328" s="68">
        <f>'Monthly Data'!AJ330</f>
        <v>110.972342800156</v>
      </c>
      <c r="L328" s="68">
        <f>'Monthly Data'!AK330</f>
        <v>109.4474017421723</v>
      </c>
      <c r="M328" s="68">
        <f>'Monthly Data'!AL330</f>
        <v>109.88386305993099</v>
      </c>
      <c r="N328" s="68">
        <f>'Monthly Data'!AM330</f>
        <v>147.1672861123503</v>
      </c>
      <c r="O328" s="68">
        <f>'Monthly Data'!AN330</f>
        <v>107.72362942250294</v>
      </c>
      <c r="P328" s="68">
        <f>'Monthly Data'!AO330</f>
        <v>104.6948961814326</v>
      </c>
      <c r="Q328" s="69">
        <f>'Monthly Data'!D330</f>
        <v>55310</v>
      </c>
      <c r="R328" s="69">
        <f>'Monthly Data'!U330</f>
        <v>94.9</v>
      </c>
      <c r="S328" s="69">
        <f>'Monthly Data'!T330</f>
        <v>98.7</v>
      </c>
      <c r="T328" s="69">
        <f>'Monthly Data'!S330</f>
        <v>99.1</v>
      </c>
      <c r="U328" s="69">
        <f>'Monthly Data'!V330</f>
        <v>23956</v>
      </c>
      <c r="V328" s="69">
        <f>'Monthly Data'!W330</f>
        <v>25616</v>
      </c>
      <c r="W328" s="69">
        <f>'Monthly Data'!R330</f>
        <v>100.20181634712412</v>
      </c>
      <c r="X328" s="69">
        <f>'Monthly Data'!X330</f>
        <v>113.183333040018</v>
      </c>
      <c r="Y328" s="69">
        <f>'Monthly Data'!Y330</f>
        <v>112.917879870194</v>
      </c>
      <c r="Z328" s="69">
        <f>'Monthly Data'!Z330</f>
        <v>11572</v>
      </c>
      <c r="AA328" s="69">
        <f>'Monthly Data'!AA330</f>
        <v>982016.67348</v>
      </c>
      <c r="AB328" s="69">
        <f>'Monthly Data'!AB330</f>
        <v>113.45784079287699</v>
      </c>
      <c r="AC328" s="69">
        <f>'Monthly Data'!AC330</f>
        <v>75442</v>
      </c>
      <c r="AD328" s="69">
        <f>'Monthly Data'!P330</f>
        <v>83.475346215782878</v>
      </c>
      <c r="AE328" s="69">
        <f>'Monthly Data'!Q330</f>
        <v>97.8</v>
      </c>
      <c r="AF328" s="75">
        <f>'Monthly Data'!G330</f>
        <v>7.1999999999999995E-2</v>
      </c>
      <c r="AG328" s="75">
        <f>'Monthly Data'!I330</f>
        <v>-3.3244447863104667</v>
      </c>
      <c r="AH328" s="75">
        <f>'Monthly Data'!L330</f>
        <v>2136357</v>
      </c>
      <c r="AI328" s="75">
        <f>'Monthly Data'!J330</f>
        <v>0.21181999999999995</v>
      </c>
      <c r="AJ328" s="75">
        <f>'Monthly Data'!K330</f>
        <v>0.13816333333333333</v>
      </c>
      <c r="AK328" s="75">
        <f>'Monthly Data'!AP330</f>
        <v>162.6014126901203</v>
      </c>
      <c r="AL328" s="75">
        <f>'Monthly Data'!AQ330</f>
        <v>120.084441584251</v>
      </c>
      <c r="AM328" s="77">
        <v>14.836666666666666</v>
      </c>
      <c r="AN328" s="77">
        <f>'Monthly Data'!M330</f>
        <v>26.345500000000005</v>
      </c>
      <c r="AO328" s="76">
        <f>'Monthly Data'!C330</f>
        <v>106.79542374980025</v>
      </c>
      <c r="AP328" s="76">
        <f>'Monthly Data'!N330</f>
        <v>107.41044679701638</v>
      </c>
      <c r="AQ328" s="76">
        <f>'Monthly Data'!O330</f>
        <v>107.50148014950344</v>
      </c>
    </row>
    <row r="329" spans="1:43">
      <c r="A329" s="71" t="s">
        <v>601</v>
      </c>
      <c r="B329" s="71">
        <f t="shared" si="5"/>
        <v>651</v>
      </c>
      <c r="C329" s="72">
        <f>'Monthly Data'!F331</f>
        <v>14475.33</v>
      </c>
      <c r="D329" s="72">
        <f>'Monthly Data'!E331</f>
        <v>99.6</v>
      </c>
      <c r="E329" s="72">
        <f>'Monthly Data'!AD331</f>
        <v>100.9</v>
      </c>
      <c r="F329" s="72">
        <f>'Monthly Data'!AE331</f>
        <v>98.5</v>
      </c>
      <c r="G329" s="72">
        <f>'Monthly Data'!AF331</f>
        <v>106.3</v>
      </c>
      <c r="H329" s="72">
        <f>'Monthly Data'!AG331</f>
        <v>95.2</v>
      </c>
      <c r="I329" s="68">
        <f>'Monthly Data'!AH331</f>
        <v>103.331207017601</v>
      </c>
      <c r="J329" s="68">
        <f>'Monthly Data'!AI331</f>
        <v>104.44829627392301</v>
      </c>
      <c r="K329" s="68">
        <f>'Monthly Data'!AJ331</f>
        <v>100.676472785686</v>
      </c>
      <c r="L329" s="68">
        <f>'Monthly Data'!AK331</f>
        <v>101.00359029669174</v>
      </c>
      <c r="M329" s="68">
        <f>'Monthly Data'!AL331</f>
        <v>100.5522054679171</v>
      </c>
      <c r="N329" s="68">
        <f>'Monthly Data'!AM331</f>
        <v>105.22661179019299</v>
      </c>
      <c r="O329" s="68">
        <f>'Monthly Data'!AN331</f>
        <v>94.020257130914032</v>
      </c>
      <c r="P329" s="68">
        <f>'Monthly Data'!AO331</f>
        <v>104.66266569205646</v>
      </c>
      <c r="Q329" s="69">
        <f>'Monthly Data'!D331</f>
        <v>55218</v>
      </c>
      <c r="R329" s="69">
        <f>'Monthly Data'!U331</f>
        <v>95.7</v>
      </c>
      <c r="S329" s="69">
        <f>'Monthly Data'!T331</f>
        <v>98.6</v>
      </c>
      <c r="T329" s="69">
        <f>'Monthly Data'!S331</f>
        <v>99.9</v>
      </c>
      <c r="U329" s="69">
        <f>'Monthly Data'!V331</f>
        <v>23913</v>
      </c>
      <c r="V329" s="69">
        <f>'Monthly Data'!W331</f>
        <v>25738</v>
      </c>
      <c r="W329" s="69">
        <f>'Monthly Data'!R331</f>
        <v>99.699699699699678</v>
      </c>
      <c r="X329" s="69">
        <f>'Monthly Data'!X331</f>
        <v>110.970821437243</v>
      </c>
      <c r="Y329" s="69">
        <f>'Monthly Data'!Y331</f>
        <v>113.871400460221</v>
      </c>
      <c r="Z329" s="69">
        <f>'Monthly Data'!Z331</f>
        <v>11315</v>
      </c>
      <c r="AA329" s="69">
        <f>'Monthly Data'!AA331</f>
        <v>1033087.28629</v>
      </c>
      <c r="AB329" s="69">
        <f>'Monthly Data'!AB331</f>
        <v>108.72292639871399</v>
      </c>
      <c r="AC329" s="69">
        <f>'Monthly Data'!AC331</f>
        <v>75366</v>
      </c>
      <c r="AD329" s="69">
        <f>'Monthly Data'!P331</f>
        <v>83.257118535699163</v>
      </c>
      <c r="AE329" s="69">
        <f>'Monthly Data'!Q331</f>
        <v>99.6</v>
      </c>
      <c r="AF329" s="75">
        <f>'Monthly Data'!G331</f>
        <v>6.5000000000000002E-2</v>
      </c>
      <c r="AG329" s="75">
        <f>'Monthly Data'!I331</f>
        <v>-3.415133137872338</v>
      </c>
      <c r="AH329" s="75">
        <f>'Monthly Data'!L331</f>
        <v>2183911</v>
      </c>
      <c r="AI329" s="75">
        <f>'Monthly Data'!J331</f>
        <v>0.21181999999999995</v>
      </c>
      <c r="AJ329" s="75">
        <f>'Monthly Data'!K331</f>
        <v>0.135572</v>
      </c>
      <c r="AK329" s="75">
        <f>'Monthly Data'!AP331</f>
        <v>161.457674734504</v>
      </c>
      <c r="AL329" s="75">
        <f>'Monthly Data'!AQ331</f>
        <v>115.488931713542</v>
      </c>
      <c r="AM329" s="77">
        <v>14.198095238095238</v>
      </c>
      <c r="AN329" s="77">
        <f>'Monthly Data'!M331</f>
        <v>23.467142857142854</v>
      </c>
      <c r="AO329" s="76">
        <f>'Monthly Data'!C331</f>
        <v>109.9504706695754</v>
      </c>
      <c r="AP329" s="76">
        <f>'Monthly Data'!N331</f>
        <v>91.735637285756681</v>
      </c>
      <c r="AQ329" s="76">
        <f>'Monthly Data'!O331</f>
        <v>90.609963468028198</v>
      </c>
    </row>
    <row r="330" spans="1:43">
      <c r="A330" s="71" t="s">
        <v>602</v>
      </c>
      <c r="B330" s="71">
        <f t="shared" si="5"/>
        <v>652</v>
      </c>
      <c r="C330" s="72">
        <f>'Monthly Data'!F332</f>
        <v>14343.14</v>
      </c>
      <c r="D330" s="72">
        <f>'Monthly Data'!E332</f>
        <v>101.9</v>
      </c>
      <c r="E330" s="72">
        <f>'Monthly Data'!AD332</f>
        <v>100</v>
      </c>
      <c r="F330" s="72">
        <f>'Monthly Data'!AE332</f>
        <v>104.3</v>
      </c>
      <c r="G330" s="72">
        <f>'Monthly Data'!AF332</f>
        <v>110.7</v>
      </c>
      <c r="H330" s="72">
        <f>'Monthly Data'!AG332</f>
        <v>100.9</v>
      </c>
      <c r="I330" s="68">
        <f>'Monthly Data'!AH332</f>
        <v>103.812651622937</v>
      </c>
      <c r="J330" s="68">
        <f>'Monthly Data'!AI332</f>
        <v>104.81658126937</v>
      </c>
      <c r="K330" s="68">
        <f>'Monthly Data'!AJ332</f>
        <v>101.94554909547</v>
      </c>
      <c r="L330" s="68">
        <f>'Monthly Data'!AK332</f>
        <v>101.82238334570407</v>
      </c>
      <c r="M330" s="68">
        <f>'Monthly Data'!AL332</f>
        <v>102.24159892804498</v>
      </c>
      <c r="N330" s="68">
        <f>'Monthly Data'!AM332</f>
        <v>110.67548792528446</v>
      </c>
      <c r="O330" s="68">
        <f>'Monthly Data'!AN332</f>
        <v>97.294677828974898</v>
      </c>
      <c r="P330" s="68">
        <f>'Monthly Data'!AO332</f>
        <v>104.45791481869608</v>
      </c>
      <c r="Q330" s="69">
        <f>'Monthly Data'!D332</f>
        <v>55414</v>
      </c>
      <c r="R330" s="69">
        <f>'Monthly Data'!U332</f>
        <v>96</v>
      </c>
      <c r="S330" s="69">
        <f>'Monthly Data'!T332</f>
        <v>98.7</v>
      </c>
      <c r="T330" s="69">
        <f>'Monthly Data'!S332</f>
        <v>100.5</v>
      </c>
      <c r="U330" s="69">
        <f>'Monthly Data'!V332</f>
        <v>23855</v>
      </c>
      <c r="V330" s="69">
        <f>'Monthly Data'!W332</f>
        <v>25790</v>
      </c>
      <c r="W330" s="69">
        <f>'Monthly Data'!R332</f>
        <v>98.805970149253724</v>
      </c>
      <c r="X330" s="69">
        <f>'Monthly Data'!X332</f>
        <v>109.859851462626</v>
      </c>
      <c r="Y330" s="69">
        <f>'Monthly Data'!Y332</f>
        <v>114.429581285541</v>
      </c>
      <c r="Z330" s="69">
        <f>'Monthly Data'!Z332</f>
        <v>10480</v>
      </c>
      <c r="AA330" s="69">
        <f>'Monthly Data'!AA332</f>
        <v>907592.20947</v>
      </c>
      <c r="AB330" s="69">
        <f>'Monthly Data'!AB332</f>
        <v>105.19788467684999</v>
      </c>
      <c r="AC330" s="69">
        <f>'Monthly Data'!AC332</f>
        <v>71834</v>
      </c>
      <c r="AD330" s="69">
        <f>'Monthly Data'!P332</f>
        <v>83.775460698731592</v>
      </c>
      <c r="AE330" s="69">
        <f>'Monthly Data'!Q332</f>
        <v>99.9</v>
      </c>
      <c r="AF330" s="75">
        <f>'Monthly Data'!G332</f>
        <v>6.8000000000000005E-2</v>
      </c>
      <c r="AG330" s="75">
        <f>'Monthly Data'!I332</f>
        <v>-3.5320415393621922</v>
      </c>
      <c r="AH330" s="75">
        <f>'Monthly Data'!L332</f>
        <v>2240888</v>
      </c>
      <c r="AI330" s="75">
        <f>'Monthly Data'!J332</f>
        <v>0.21004549999999997</v>
      </c>
      <c r="AJ330" s="75">
        <f>'Monthly Data'!K332</f>
        <v>0.13500000000000001</v>
      </c>
      <c r="AK330" s="75">
        <f>'Monthly Data'!AP332</f>
        <v>160.46661671867707</v>
      </c>
      <c r="AL330" s="75">
        <f>'Monthly Data'!AQ332</f>
        <v>116.385350261024</v>
      </c>
      <c r="AM330" s="77">
        <v>12.475238095238096</v>
      </c>
      <c r="AN330" s="77">
        <f>'Monthly Data'!M332</f>
        <v>20.900500000000001</v>
      </c>
      <c r="AO330" s="76">
        <f>'Monthly Data'!C332</f>
        <v>84.572342196774187</v>
      </c>
      <c r="AP330" s="76">
        <f>'Monthly Data'!N332</f>
        <v>100.16693272118569</v>
      </c>
      <c r="AQ330" s="76">
        <f>'Monthly Data'!O332</f>
        <v>101.21642457698948</v>
      </c>
    </row>
    <row r="331" spans="1:43">
      <c r="A331" s="71" t="s">
        <v>603</v>
      </c>
      <c r="B331" s="71">
        <f t="shared" si="5"/>
        <v>653</v>
      </c>
      <c r="C331" s="72">
        <f>'Monthly Data'!F333</f>
        <v>15131.8</v>
      </c>
      <c r="D331" s="72">
        <f>'Monthly Data'!E333</f>
        <v>100.3</v>
      </c>
      <c r="E331" s="72">
        <f>'Monthly Data'!AD333</f>
        <v>100.2</v>
      </c>
      <c r="F331" s="72">
        <f>'Monthly Data'!AE333</f>
        <v>101.3</v>
      </c>
      <c r="G331" s="72">
        <f>'Monthly Data'!AF333</f>
        <v>104.4</v>
      </c>
      <c r="H331" s="72">
        <f>'Monthly Data'!AG333</f>
        <v>99.7</v>
      </c>
      <c r="I331" s="68">
        <f>'Monthly Data'!AH333</f>
        <v>103.420776583169</v>
      </c>
      <c r="J331" s="68">
        <f>'Monthly Data'!AI333</f>
        <v>105.457740640786</v>
      </c>
      <c r="K331" s="68">
        <f>'Monthly Data'!AJ333</f>
        <v>100.771878032034</v>
      </c>
      <c r="L331" s="68">
        <f>'Monthly Data'!AK333</f>
        <v>102.46001084231375</v>
      </c>
      <c r="M331" s="68">
        <f>'Monthly Data'!AL333</f>
        <v>102.44208512726706</v>
      </c>
      <c r="N331" s="68">
        <f>'Monthly Data'!AM333</f>
        <v>114.94481285451468</v>
      </c>
      <c r="O331" s="68">
        <f>'Monthly Data'!AN333</f>
        <v>97.728526187338844</v>
      </c>
      <c r="P331" s="68">
        <f>'Monthly Data'!AO333</f>
        <v>103.73539496686415</v>
      </c>
      <c r="Q331" s="69">
        <f>'Monthly Data'!D333</f>
        <v>55432</v>
      </c>
      <c r="R331" s="69">
        <f>'Monthly Data'!U333</f>
        <v>95.9</v>
      </c>
      <c r="S331" s="69">
        <f>'Monthly Data'!T333</f>
        <v>98.9</v>
      </c>
      <c r="T331" s="69">
        <f>'Monthly Data'!S333</f>
        <v>100.1</v>
      </c>
      <c r="U331" s="69">
        <f>'Monthly Data'!V333</f>
        <v>23818</v>
      </c>
      <c r="V331" s="69">
        <f>'Monthly Data'!W333</f>
        <v>25999</v>
      </c>
      <c r="W331" s="69">
        <f>'Monthly Data'!R333</f>
        <v>101.4985014985015</v>
      </c>
      <c r="X331" s="69">
        <f>'Monthly Data'!X333</f>
        <v>109.077182259884</v>
      </c>
      <c r="Y331" s="69">
        <f>'Monthly Data'!Y333</f>
        <v>117.01366766304901</v>
      </c>
      <c r="Z331" s="69">
        <f>'Monthly Data'!Z333</f>
        <v>11067</v>
      </c>
      <c r="AA331" s="69">
        <f>'Monthly Data'!AA333</f>
        <v>875126.51336999994</v>
      </c>
      <c r="AB331" s="69">
        <f>'Monthly Data'!AB333</f>
        <v>102.02331921568999</v>
      </c>
      <c r="AC331" s="69">
        <f>'Monthly Data'!AC333</f>
        <v>72967</v>
      </c>
      <c r="AD331" s="69">
        <f>'Monthly Data'!P333</f>
        <v>83.673026414132323</v>
      </c>
      <c r="AE331" s="69">
        <f>'Monthly Data'!Q333</f>
        <v>100</v>
      </c>
      <c r="AF331" s="75">
        <f>'Monthly Data'!G333</f>
        <v>6.7000000000000004E-2</v>
      </c>
      <c r="AG331" s="75">
        <f>'Monthly Data'!I333</f>
        <v>-3.7541332986572411</v>
      </c>
      <c r="AH331" s="75">
        <f>'Monthly Data'!L333</f>
        <v>2300921</v>
      </c>
      <c r="AI331" s="75">
        <f>'Monthly Data'!J333</f>
        <v>0.21000000000000002</v>
      </c>
      <c r="AJ331" s="75">
        <f>'Monthly Data'!K333</f>
        <v>0.13394619047619047</v>
      </c>
      <c r="AK331" s="75">
        <f>'Monthly Data'!AP333</f>
        <v>161.78030233747847</v>
      </c>
      <c r="AL331" s="75">
        <f>'Monthly Data'!AQ333</f>
        <v>116.796899273059</v>
      </c>
      <c r="AM331" s="77">
        <v>11.541428571428572</v>
      </c>
      <c r="AN331" s="77">
        <f>'Monthly Data'!M333</f>
        <v>18.925714285714282</v>
      </c>
      <c r="AO331" s="76">
        <f>'Monthly Data'!C333</f>
        <v>62.652880851771059</v>
      </c>
      <c r="AP331" s="76">
        <f>'Monthly Data'!N333</f>
        <v>81.685254453479018</v>
      </c>
      <c r="AQ331" s="76">
        <f>'Monthly Data'!O333</f>
        <v>82.946640355585444</v>
      </c>
    </row>
    <row r="332" spans="1:43">
      <c r="A332" s="71" t="s">
        <v>604</v>
      </c>
      <c r="B332" s="71">
        <f t="shared" si="5"/>
        <v>654</v>
      </c>
      <c r="C332" s="72">
        <f>'Monthly Data'!F334</f>
        <v>15379.29</v>
      </c>
      <c r="D332" s="72">
        <f>'Monthly Data'!E334</f>
        <v>100.1</v>
      </c>
      <c r="E332" s="72">
        <f>'Monthly Data'!AD334</f>
        <v>101</v>
      </c>
      <c r="F332" s="72">
        <f>'Monthly Data'!AE334</f>
        <v>99.4</v>
      </c>
      <c r="G332" s="72">
        <f>'Monthly Data'!AF334</f>
        <v>100.9</v>
      </c>
      <c r="H332" s="72">
        <f>'Monthly Data'!AG334</f>
        <v>98.6</v>
      </c>
      <c r="I332" s="68">
        <f>'Monthly Data'!AH334</f>
        <v>103.41261476830201</v>
      </c>
      <c r="J332" s="68">
        <f>'Monthly Data'!AI334</f>
        <v>105.542468692198</v>
      </c>
      <c r="K332" s="68">
        <f>'Monthly Data'!AJ334</f>
        <v>100.839107240239</v>
      </c>
      <c r="L332" s="68">
        <f>'Monthly Data'!AK334</f>
        <v>101.9830337854785</v>
      </c>
      <c r="M332" s="68">
        <f>'Monthly Data'!AL334</f>
        <v>102.01284017967866</v>
      </c>
      <c r="N332" s="68">
        <f>'Monthly Data'!AM334</f>
        <v>115.50196402032704</v>
      </c>
      <c r="O332" s="68">
        <f>'Monthly Data'!AN334</f>
        <v>96.857482016538469</v>
      </c>
      <c r="P332" s="68">
        <f>'Monthly Data'!AO334</f>
        <v>103.46135723226031</v>
      </c>
      <c r="Q332" s="69">
        <f>'Monthly Data'!D334</f>
        <v>55566</v>
      </c>
      <c r="R332" s="69">
        <f>'Monthly Data'!U334</f>
        <v>96.2</v>
      </c>
      <c r="S332" s="69">
        <f>'Monthly Data'!T334</f>
        <v>99</v>
      </c>
      <c r="T332" s="69">
        <f>'Monthly Data'!S334</f>
        <v>101.4</v>
      </c>
      <c r="U332" s="69">
        <f>'Monthly Data'!V334</f>
        <v>23766</v>
      </c>
      <c r="V332" s="69">
        <f>'Monthly Data'!W334</f>
        <v>26055</v>
      </c>
      <c r="W332" s="69">
        <f>'Monthly Data'!R334</f>
        <v>98.422090729783037</v>
      </c>
      <c r="X332" s="69">
        <f>'Monthly Data'!X334</f>
        <v>106.758423569774</v>
      </c>
      <c r="Y332" s="69">
        <f>'Monthly Data'!Y334</f>
        <v>115.126129039942</v>
      </c>
      <c r="Z332" s="69">
        <f>'Monthly Data'!Z334</f>
        <v>10789</v>
      </c>
      <c r="AA332" s="69">
        <f>'Monthly Data'!AA334</f>
        <v>987427.53411999997</v>
      </c>
      <c r="AB332" s="69">
        <f>'Monthly Data'!AB334</f>
        <v>99.732673894873301</v>
      </c>
      <c r="AC332" s="69">
        <f>'Monthly Data'!AC334</f>
        <v>70630</v>
      </c>
      <c r="AD332" s="69">
        <f>'Monthly Data'!P334</f>
        <v>83.73677284163567</v>
      </c>
      <c r="AE332" s="69">
        <f>'Monthly Data'!Q334</f>
        <v>100.2</v>
      </c>
      <c r="AF332" s="75">
        <f>'Monthly Data'!G334</f>
        <v>6.6000000000000003E-2</v>
      </c>
      <c r="AG332" s="75">
        <f>'Monthly Data'!I334</f>
        <v>-4.121818412106534</v>
      </c>
      <c r="AH332" s="75">
        <f>'Monthly Data'!L334</f>
        <v>2373120</v>
      </c>
      <c r="AI332" s="75">
        <f>'Monthly Data'!J334</f>
        <v>0.21</v>
      </c>
      <c r="AJ332" s="75">
        <f>'Monthly Data'!K334</f>
        <v>0.13205173913043478</v>
      </c>
      <c r="AK332" s="75">
        <f>'Monthly Data'!AP334</f>
        <v>164.22948496660007</v>
      </c>
      <c r="AL332" s="75">
        <f>'Monthly Data'!AQ334</f>
        <v>115.407215993176</v>
      </c>
      <c r="AM332" s="77">
        <v>12.296363636363637</v>
      </c>
      <c r="AN332" s="77">
        <f>'Monthly Data'!M334</f>
        <v>15.570909090909089</v>
      </c>
      <c r="AO332" s="76">
        <f>'Monthly Data'!C334</f>
        <v>73.651475697344665</v>
      </c>
      <c r="AP332" s="76">
        <f>'Monthly Data'!N334</f>
        <v>93.753689946696312</v>
      </c>
      <c r="AQ332" s="76">
        <f>'Monthly Data'!O334</f>
        <v>95.089567982322933</v>
      </c>
    </row>
    <row r="333" spans="1:43">
      <c r="A333" s="71" t="s">
        <v>605</v>
      </c>
      <c r="B333" s="71">
        <f t="shared" si="5"/>
        <v>655</v>
      </c>
      <c r="C333" s="72">
        <f>'Monthly Data'!F335</f>
        <v>15358.7</v>
      </c>
      <c r="D333" s="72">
        <f>'Monthly Data'!E335</f>
        <v>99.5</v>
      </c>
      <c r="E333" s="72">
        <f>'Monthly Data'!AD335</f>
        <v>99</v>
      </c>
      <c r="F333" s="72">
        <f>'Monthly Data'!AE335</f>
        <v>99.6</v>
      </c>
      <c r="G333" s="72">
        <f>'Monthly Data'!AF335</f>
        <v>99</v>
      </c>
      <c r="H333" s="72">
        <f>'Monthly Data'!AG335</f>
        <v>100.1</v>
      </c>
      <c r="I333" s="68">
        <f>'Monthly Data'!AH335</f>
        <v>102.576094956768</v>
      </c>
      <c r="J333" s="68">
        <f>'Monthly Data'!AI335</f>
        <v>105.19976726031901</v>
      </c>
      <c r="K333" s="68">
        <f>'Monthly Data'!AJ335</f>
        <v>99.852785036258496</v>
      </c>
      <c r="L333" s="68">
        <f>'Monthly Data'!AK335</f>
        <v>102.21623687283012</v>
      </c>
      <c r="M333" s="68">
        <f>'Monthly Data'!AL335</f>
        <v>102.66429555262266</v>
      </c>
      <c r="N333" s="68">
        <f>'Monthly Data'!AM335</f>
        <v>117.7286616227279</v>
      </c>
      <c r="O333" s="68">
        <f>'Monthly Data'!AN335</f>
        <v>97.423530584620508</v>
      </c>
      <c r="P333" s="68">
        <f>'Monthly Data'!AO335</f>
        <v>103.88911717893359</v>
      </c>
      <c r="Q333" s="69">
        <f>'Monthly Data'!D335</f>
        <v>55525</v>
      </c>
      <c r="R333" s="69">
        <f>'Monthly Data'!U335</f>
        <v>96.3</v>
      </c>
      <c r="S333" s="69">
        <f>'Monthly Data'!T335</f>
        <v>99.1</v>
      </c>
      <c r="T333" s="69">
        <f>'Monthly Data'!S335</f>
        <v>99.5</v>
      </c>
      <c r="U333" s="69">
        <f>'Monthly Data'!V335</f>
        <v>23735</v>
      </c>
      <c r="V333" s="69">
        <f>'Monthly Data'!W335</f>
        <v>26077</v>
      </c>
      <c r="W333" s="69">
        <f>'Monthly Data'!R335</f>
        <v>100.30150753768845</v>
      </c>
      <c r="X333" s="69">
        <f>'Monthly Data'!X335</f>
        <v>106.622846654539</v>
      </c>
      <c r="Y333" s="69">
        <f>'Monthly Data'!Y335</f>
        <v>117.20599050293301</v>
      </c>
      <c r="Z333" s="69">
        <f>'Monthly Data'!Z335</f>
        <v>10825</v>
      </c>
      <c r="AA333" s="69">
        <f>'Monthly Data'!AA335</f>
        <v>933730.17935999995</v>
      </c>
      <c r="AB333" s="69">
        <f>'Monthly Data'!AB335</f>
        <v>97.191897573595099</v>
      </c>
      <c r="AC333" s="69">
        <f>'Monthly Data'!AC335</f>
        <v>70987</v>
      </c>
      <c r="AD333" s="69">
        <f>'Monthly Data'!P335</f>
        <v>82.968999105311866</v>
      </c>
      <c r="AE333" s="69">
        <f>'Monthly Data'!Q335</f>
        <v>100.2</v>
      </c>
      <c r="AF333" s="75">
        <f>'Monthly Data'!G335</f>
        <v>6.9000000000000006E-2</v>
      </c>
      <c r="AG333" s="75">
        <f>'Monthly Data'!I335</f>
        <v>-4.4656671863076474</v>
      </c>
      <c r="AH333" s="75">
        <f>'Monthly Data'!L335</f>
        <v>2426146</v>
      </c>
      <c r="AI333" s="75">
        <f>'Monthly Data'!J335</f>
        <v>0.21000000000000002</v>
      </c>
      <c r="AJ333" s="75">
        <f>'Monthly Data'!K335</f>
        <v>0.1290385</v>
      </c>
      <c r="AK333" s="75">
        <f>'Monthly Data'!AP335</f>
        <v>163.40916632844301</v>
      </c>
      <c r="AL333" s="75">
        <f>'Monthly Data'!AQ335</f>
        <v>119.001580827257</v>
      </c>
      <c r="AM333" s="77">
        <v>13.491904761904761</v>
      </c>
      <c r="AN333" s="77">
        <f>'Monthly Data'!M335</f>
        <v>17.636666666666667</v>
      </c>
      <c r="AO333" s="76">
        <f>'Monthly Data'!C335</f>
        <v>75.478919063299671</v>
      </c>
      <c r="AP333" s="76">
        <f>'Monthly Data'!N335</f>
        <v>108.12195327951899</v>
      </c>
      <c r="AQ333" s="76">
        <f>'Monthly Data'!O335</f>
        <v>110.27005217337498</v>
      </c>
    </row>
    <row r="334" spans="1:43">
      <c r="A334" s="71" t="s">
        <v>606</v>
      </c>
      <c r="B334" s="71">
        <f t="shared" si="5"/>
        <v>656</v>
      </c>
      <c r="C334" s="72">
        <f>'Monthly Data'!F336</f>
        <v>15948.47</v>
      </c>
      <c r="D334" s="72">
        <f>'Monthly Data'!E336</f>
        <v>100.7</v>
      </c>
      <c r="E334" s="72">
        <f>'Monthly Data'!AD336</f>
        <v>101.2</v>
      </c>
      <c r="F334" s="72">
        <f>'Monthly Data'!AE336</f>
        <v>99.1</v>
      </c>
      <c r="G334" s="72">
        <f>'Monthly Data'!AF336</f>
        <v>100.8</v>
      </c>
      <c r="H334" s="72">
        <f>'Monthly Data'!AG336</f>
        <v>98.4</v>
      </c>
      <c r="I334" s="68">
        <f>'Monthly Data'!AH336</f>
        <v>105.36297788556099</v>
      </c>
      <c r="J334" s="68">
        <f>'Monthly Data'!AI336</f>
        <v>107.06251633221299</v>
      </c>
      <c r="K334" s="68">
        <f>'Monthly Data'!AJ336</f>
        <v>103.348961582436</v>
      </c>
      <c r="L334" s="68">
        <f>'Monthly Data'!AK336</f>
        <v>103.52459249960705</v>
      </c>
      <c r="M334" s="68">
        <f>'Monthly Data'!AL336</f>
        <v>104.05305637026908</v>
      </c>
      <c r="N334" s="68">
        <f>'Monthly Data'!AM336</f>
        <v>122.18073349631635</v>
      </c>
      <c r="O334" s="68">
        <f>'Monthly Data'!AN336</f>
        <v>99.007097623295437</v>
      </c>
      <c r="P334" s="68">
        <f>'Monthly Data'!AO336</f>
        <v>104.568438441941</v>
      </c>
      <c r="Q334" s="69">
        <f>'Monthly Data'!D336</f>
        <v>55597</v>
      </c>
      <c r="R334" s="69">
        <f>'Monthly Data'!U336</f>
        <v>96.8</v>
      </c>
      <c r="S334" s="69">
        <f>'Monthly Data'!T336</f>
        <v>99</v>
      </c>
      <c r="T334" s="69">
        <f>'Monthly Data'!S336</f>
        <v>100.5</v>
      </c>
      <c r="U334" s="69">
        <f>'Monthly Data'!V336</f>
        <v>23834</v>
      </c>
      <c r="V334" s="69">
        <f>'Monthly Data'!W336</f>
        <v>26028</v>
      </c>
      <c r="W334" s="69">
        <f>'Monthly Data'!R336</f>
        <v>99.303482587064678</v>
      </c>
      <c r="X334" s="69">
        <f>'Monthly Data'!X336</f>
        <v>105.891655815267</v>
      </c>
      <c r="Y334" s="69">
        <f>'Monthly Data'!Y336</f>
        <v>117.926307699148</v>
      </c>
      <c r="Z334" s="69">
        <f>'Monthly Data'!Z336</f>
        <v>10454</v>
      </c>
      <c r="AA334" s="69">
        <f>'Monthly Data'!AA336</f>
        <v>1035246.3179500001</v>
      </c>
      <c r="AB334" s="69">
        <f>'Monthly Data'!AB336</f>
        <v>95.635399264263199</v>
      </c>
      <c r="AC334" s="69">
        <f>'Monthly Data'!AC336</f>
        <v>72527</v>
      </c>
      <c r="AD334" s="69">
        <f>'Monthly Data'!P336</f>
        <v>80.321210336839428</v>
      </c>
      <c r="AE334" s="69">
        <f>'Monthly Data'!Q336</f>
        <v>100.2</v>
      </c>
      <c r="AF334" s="75">
        <f>'Monthly Data'!G336</f>
        <v>6.6000000000000003E-2</v>
      </c>
      <c r="AG334" s="75">
        <f>'Monthly Data'!I336</f>
        <v>-4.7110983130570849</v>
      </c>
      <c r="AH334" s="75">
        <f>'Monthly Data'!L336</f>
        <v>2454349</v>
      </c>
      <c r="AI334" s="75">
        <f>'Monthly Data'!J336</f>
        <v>0.21000000000000002</v>
      </c>
      <c r="AJ334" s="75">
        <f>'Monthly Data'!K336</f>
        <v>0.12156</v>
      </c>
      <c r="AK334" s="75">
        <f>'Monthly Data'!AP336</f>
        <v>163.20538186055069</v>
      </c>
      <c r="AL334" s="75">
        <f>'Monthly Data'!AQ336</f>
        <v>119.9426868868</v>
      </c>
      <c r="AM334" s="77">
        <v>13.466666666666667</v>
      </c>
      <c r="AN334" s="77">
        <f>'Monthly Data'!M336</f>
        <v>17.226500000000001</v>
      </c>
      <c r="AO334" s="76">
        <f>'Monthly Data'!C336</f>
        <v>89.975523855758738</v>
      </c>
      <c r="AP334" s="76">
        <f>'Monthly Data'!N336</f>
        <v>128.00002027894402</v>
      </c>
      <c r="AQ334" s="76">
        <f>'Monthly Data'!O336</f>
        <v>130.50323549377674</v>
      </c>
    </row>
    <row r="335" spans="1:43">
      <c r="A335" s="71" t="s">
        <v>607</v>
      </c>
      <c r="B335" s="71">
        <f t="shared" si="5"/>
        <v>657</v>
      </c>
      <c r="C335" s="72">
        <f>'Monthly Data'!F337</f>
        <v>15394.11</v>
      </c>
      <c r="D335" s="72">
        <f>'Monthly Data'!E337</f>
        <v>100.4</v>
      </c>
      <c r="E335" s="72">
        <f>'Monthly Data'!AD337</f>
        <v>101.9</v>
      </c>
      <c r="F335" s="72">
        <f>'Monthly Data'!AE337</f>
        <v>98.6</v>
      </c>
      <c r="G335" s="72">
        <f>'Monthly Data'!AF337</f>
        <v>97.9</v>
      </c>
      <c r="H335" s="72">
        <f>'Monthly Data'!AG337</f>
        <v>98.7</v>
      </c>
      <c r="I335" s="68">
        <f>'Monthly Data'!AH337</f>
        <v>103.69476145118</v>
      </c>
      <c r="J335" s="68">
        <f>'Monthly Data'!AI337</f>
        <v>106.312163869961</v>
      </c>
      <c r="K335" s="68">
        <f>'Monthly Data'!AJ337</f>
        <v>100.84046667008199</v>
      </c>
      <c r="L335" s="68">
        <f>'Monthly Data'!AK337</f>
        <v>102.55772284556912</v>
      </c>
      <c r="M335" s="68">
        <f>'Monthly Data'!AL337</f>
        <v>103.26776376234517</v>
      </c>
      <c r="N335" s="68">
        <f>'Monthly Data'!AM337</f>
        <v>120.40289746844009</v>
      </c>
      <c r="O335" s="68">
        <f>'Monthly Data'!AN337</f>
        <v>98.299529648391555</v>
      </c>
      <c r="P335" s="68">
        <f>'Monthly Data'!AO337</f>
        <v>103.90591194243611</v>
      </c>
      <c r="Q335" s="69">
        <f>'Monthly Data'!D337</f>
        <v>55491</v>
      </c>
      <c r="R335" s="69">
        <f>'Monthly Data'!U337</f>
        <v>96.9</v>
      </c>
      <c r="S335" s="69">
        <f>'Monthly Data'!T337</f>
        <v>99.1</v>
      </c>
      <c r="T335" s="69">
        <f>'Monthly Data'!S337</f>
        <v>101.8</v>
      </c>
      <c r="U335" s="69">
        <f>'Monthly Data'!V337</f>
        <v>24033</v>
      </c>
      <c r="V335" s="69">
        <f>'Monthly Data'!W337</f>
        <v>25771</v>
      </c>
      <c r="W335" s="69">
        <f>'Monthly Data'!R337</f>
        <v>97.740667976424362</v>
      </c>
      <c r="X335" s="69">
        <f>'Monthly Data'!X337</f>
        <v>105.611590782034</v>
      </c>
      <c r="Y335" s="69">
        <f>'Monthly Data'!Y337</f>
        <v>118.09593767935699</v>
      </c>
      <c r="Z335" s="69">
        <f>'Monthly Data'!Z337</f>
        <v>11830</v>
      </c>
      <c r="AA335" s="69">
        <f>'Monthly Data'!AA337</f>
        <v>950215.60673</v>
      </c>
      <c r="AB335" s="69">
        <f>'Monthly Data'!AB337</f>
        <v>95.331558574092696</v>
      </c>
      <c r="AC335" s="69">
        <f>'Monthly Data'!AC337</f>
        <v>74456</v>
      </c>
      <c r="AD335" s="69">
        <f>'Monthly Data'!P337</f>
        <v>80.444450041047816</v>
      </c>
      <c r="AE335" s="69">
        <f>'Monthly Data'!Q337</f>
        <v>100.2</v>
      </c>
      <c r="AF335" s="75">
        <f>'Monthly Data'!G337</f>
        <v>5.8999999999999997E-2</v>
      </c>
      <c r="AG335" s="75">
        <f>'Monthly Data'!I337</f>
        <v>-4.8193477953020745</v>
      </c>
      <c r="AH335" s="75">
        <f>'Monthly Data'!L337</f>
        <v>2544971</v>
      </c>
      <c r="AI335" s="75">
        <f>'Monthly Data'!J337</f>
        <v>0.20305863636363633</v>
      </c>
      <c r="AJ335" s="75">
        <f>'Monthly Data'!K337</f>
        <v>0.11208260869565217</v>
      </c>
      <c r="AK335" s="75">
        <f>'Monthly Data'!AP337</f>
        <v>157.75479130241089</v>
      </c>
      <c r="AL335" s="75">
        <f>'Monthly Data'!AQ337</f>
        <v>119.17352717351299</v>
      </c>
      <c r="AM335" s="77">
        <v>18.058695652173913</v>
      </c>
      <c r="AN335" s="77">
        <f>'Monthly Data'!M337</f>
        <v>22.679545454545458</v>
      </c>
      <c r="AO335" s="76">
        <f>'Monthly Data'!C337</f>
        <v>102.55578221693094</v>
      </c>
      <c r="AP335" s="76">
        <f>'Monthly Data'!N337</f>
        <v>129.44934851284151</v>
      </c>
      <c r="AQ335" s="76">
        <f>'Monthly Data'!O337</f>
        <v>131.2384707021599</v>
      </c>
    </row>
    <row r="336" spans="1:43">
      <c r="A336" s="71" t="s">
        <v>608</v>
      </c>
      <c r="B336" s="71">
        <f t="shared" si="5"/>
        <v>658</v>
      </c>
      <c r="C336" s="72">
        <f>'Monthly Data'!F338</f>
        <v>17179.03</v>
      </c>
      <c r="D336" s="72">
        <f>'Monthly Data'!E338</f>
        <v>100.4</v>
      </c>
      <c r="E336" s="72">
        <f>'Monthly Data'!AD338</f>
        <v>101.3</v>
      </c>
      <c r="F336" s="72">
        <f>'Monthly Data'!AE338</f>
        <v>98.8</v>
      </c>
      <c r="G336" s="72">
        <f>'Monthly Data'!AF338</f>
        <v>97.2</v>
      </c>
      <c r="H336" s="72">
        <f>'Monthly Data'!AG338</f>
        <v>99.5</v>
      </c>
      <c r="I336" s="68">
        <f>'Monthly Data'!AH338</f>
        <v>103.936361954354</v>
      </c>
      <c r="J336" s="68">
        <f>'Monthly Data'!AI338</f>
        <v>106.09719385842899</v>
      </c>
      <c r="K336" s="68">
        <f>'Monthly Data'!AJ338</f>
        <v>102.281985407646</v>
      </c>
      <c r="L336" s="68">
        <f>'Monthly Data'!AK338</f>
        <v>103.01528926242814</v>
      </c>
      <c r="M336" s="68">
        <f>'Monthly Data'!AL338</f>
        <v>104.172700307561</v>
      </c>
      <c r="N336" s="68">
        <f>'Monthly Data'!AM338</f>
        <v>122.14567161795269</v>
      </c>
      <c r="O336" s="68">
        <f>'Monthly Data'!AN338</f>
        <v>99.070034355818763</v>
      </c>
      <c r="P336" s="68">
        <f>'Monthly Data'!AO338</f>
        <v>104.75955080675323</v>
      </c>
      <c r="Q336" s="69">
        <f>'Monthly Data'!D338</f>
        <v>55560</v>
      </c>
      <c r="R336" s="69">
        <f>'Monthly Data'!U338</f>
        <v>97</v>
      </c>
      <c r="S336" s="69">
        <f>'Monthly Data'!T338</f>
        <v>99.3</v>
      </c>
      <c r="T336" s="69">
        <f>'Monthly Data'!S338</f>
        <v>98.8</v>
      </c>
      <c r="U336" s="69">
        <f>'Monthly Data'!V338</f>
        <v>24365</v>
      </c>
      <c r="V336" s="69">
        <f>'Monthly Data'!W338</f>
        <v>25490</v>
      </c>
      <c r="W336" s="69">
        <f>'Monthly Data'!R338</f>
        <v>100.70850202429149</v>
      </c>
      <c r="X336" s="69">
        <f>'Monthly Data'!X338</f>
        <v>106.379669265877</v>
      </c>
      <c r="Y336" s="69">
        <f>'Monthly Data'!Y338</f>
        <v>118.510822254365</v>
      </c>
      <c r="Z336" s="69">
        <f>'Monthly Data'!Z338</f>
        <v>10649</v>
      </c>
      <c r="AA336" s="69">
        <f>'Monthly Data'!AA338</f>
        <v>912240.76231000002</v>
      </c>
      <c r="AB336" s="69">
        <f>'Monthly Data'!AB338</f>
        <v>95.693019388869303</v>
      </c>
      <c r="AC336" s="69">
        <f>'Monthly Data'!AC338</f>
        <v>73129</v>
      </c>
      <c r="AD336" s="69">
        <f>'Monthly Data'!P338</f>
        <v>75.377317348169498</v>
      </c>
      <c r="AE336" s="69">
        <f>'Monthly Data'!Q338</f>
        <v>100.1</v>
      </c>
      <c r="AF336" s="75">
        <f>'Monthly Data'!G338</f>
        <v>6.5000000000000002E-2</v>
      </c>
      <c r="AG336" s="75">
        <f>'Monthly Data'!I338</f>
        <v>-4.7828901884706463</v>
      </c>
      <c r="AH336" s="75">
        <f>'Monthly Data'!L338</f>
        <v>2612519</v>
      </c>
      <c r="AI336" s="75">
        <f>'Monthly Data'!J338</f>
        <v>0.18338611111111114</v>
      </c>
      <c r="AJ336" s="75">
        <f>'Monthly Data'!K338</f>
        <v>0.1059635</v>
      </c>
      <c r="AK336" s="75">
        <f>'Monthly Data'!AP338</f>
        <v>151.44545049033505</v>
      </c>
      <c r="AL336" s="75">
        <f>'Monthly Data'!AQ338</f>
        <v>119.865465653104</v>
      </c>
      <c r="AM336" s="77">
        <v>13.413157894736843</v>
      </c>
      <c r="AN336" s="77">
        <f>'Monthly Data'!M338</f>
        <v>26.402777777777782</v>
      </c>
      <c r="AO336" s="76">
        <f>'Monthly Data'!C338</f>
        <v>106.40366398957087</v>
      </c>
      <c r="AP336" s="76">
        <f>'Monthly Data'!N338</f>
        <v>109.9330806478053</v>
      </c>
      <c r="AQ336" s="76">
        <f>'Monthly Data'!O338</f>
        <v>110.2124763532661</v>
      </c>
    </row>
    <row r="337" spans="1:43">
      <c r="A337" s="71" t="s">
        <v>609</v>
      </c>
      <c r="B337" s="71">
        <f t="shared" si="5"/>
        <v>659</v>
      </c>
      <c r="C337" s="72">
        <f>'Monthly Data'!F339</f>
        <v>17541.689999999999</v>
      </c>
      <c r="D337" s="72">
        <f>'Monthly Data'!E339</f>
        <v>99.9</v>
      </c>
      <c r="E337" s="72">
        <f>'Monthly Data'!AD339</f>
        <v>100.5</v>
      </c>
      <c r="F337" s="72">
        <f>'Monthly Data'!AE339</f>
        <v>98.1</v>
      </c>
      <c r="G337" s="72">
        <f>'Monthly Data'!AF339</f>
        <v>97.5</v>
      </c>
      <c r="H337" s="72">
        <f>'Monthly Data'!AG339</f>
        <v>98.2</v>
      </c>
      <c r="I337" s="68">
        <f>'Monthly Data'!AH339</f>
        <v>104.778864049323</v>
      </c>
      <c r="J337" s="68">
        <f>'Monthly Data'!AI339</f>
        <v>107.29411785641901</v>
      </c>
      <c r="K337" s="68">
        <f>'Monthly Data'!AJ339</f>
        <v>102.154316721081</v>
      </c>
      <c r="L337" s="68">
        <f>'Monthly Data'!AK339</f>
        <v>102.81306185921792</v>
      </c>
      <c r="M337" s="68">
        <f>'Monthly Data'!AL339</f>
        <v>104.0254718466451</v>
      </c>
      <c r="N337" s="68">
        <f>'Monthly Data'!AM339</f>
        <v>123.1283054425691</v>
      </c>
      <c r="O337" s="68">
        <f>'Monthly Data'!AN339</f>
        <v>98.280316784748635</v>
      </c>
      <c r="P337" s="68">
        <f>'Monthly Data'!AO339</f>
        <v>104.8938486304402</v>
      </c>
      <c r="Q337" s="69">
        <f>'Monthly Data'!D339</f>
        <v>55749</v>
      </c>
      <c r="R337" s="69">
        <f>'Monthly Data'!U339</f>
        <v>97.2</v>
      </c>
      <c r="S337" s="69">
        <f>'Monthly Data'!T339</f>
        <v>99.3</v>
      </c>
      <c r="T337" s="69">
        <f>'Monthly Data'!S339</f>
        <v>99.9</v>
      </c>
      <c r="U337" s="69">
        <f>'Monthly Data'!V339</f>
        <v>24217</v>
      </c>
      <c r="V337" s="69">
        <f>'Monthly Data'!W339</f>
        <v>25917</v>
      </c>
      <c r="W337" s="69">
        <f>'Monthly Data'!R339</f>
        <v>100.8008008008008</v>
      </c>
      <c r="X337" s="69">
        <f>'Monthly Data'!X339</f>
        <v>106.450881474026</v>
      </c>
      <c r="Y337" s="69">
        <f>'Monthly Data'!Y339</f>
        <v>118.77751867607201</v>
      </c>
      <c r="Z337" s="69">
        <f>'Monthly Data'!Z339</f>
        <v>10579</v>
      </c>
      <c r="AA337" s="69">
        <f>'Monthly Data'!AA339</f>
        <v>1035133.9131</v>
      </c>
      <c r="AB337" s="69">
        <f>'Monthly Data'!AB339</f>
        <v>96.252345025370602</v>
      </c>
      <c r="AC337" s="69">
        <f>'Monthly Data'!AC339</f>
        <v>75590</v>
      </c>
      <c r="AD337" s="69">
        <f>'Monthly Data'!P339</f>
        <v>74.413019050486085</v>
      </c>
      <c r="AE337" s="69">
        <f>'Monthly Data'!Q339</f>
        <v>100</v>
      </c>
      <c r="AF337" s="75">
        <f>'Monthly Data'!G339</f>
        <v>6.8000000000000005E-2</v>
      </c>
      <c r="AG337" s="75">
        <f>'Monthly Data'!I339</f>
        <v>-4.6585473842035343</v>
      </c>
      <c r="AH337" s="75">
        <f>'Monthly Data'!L339</f>
        <v>2680624</v>
      </c>
      <c r="AI337" s="75">
        <f>'Monthly Data'!J339</f>
        <v>0.18090999999999993</v>
      </c>
      <c r="AJ337" s="75">
        <f>'Monthly Data'!K339</f>
        <v>0.10955809523809523</v>
      </c>
      <c r="AK337" s="75">
        <f>'Monthly Data'!AP339</f>
        <v>135.06066472498733</v>
      </c>
      <c r="AL337" s="75">
        <f>'Monthly Data'!AQ339</f>
        <v>120.63145465073001</v>
      </c>
      <c r="AM337" s="77">
        <v>16.292272727272728</v>
      </c>
      <c r="AN337" s="77">
        <f>'Monthly Data'!M339</f>
        <v>25.806190476190473</v>
      </c>
      <c r="AO337" s="76">
        <f>'Monthly Data'!C339</f>
        <v>103.33264811937076</v>
      </c>
      <c r="AP337" s="76">
        <f>'Monthly Data'!N339</f>
        <v>111.74885535118192</v>
      </c>
      <c r="AQ337" s="76">
        <f>'Monthly Data'!O339</f>
        <v>112.34293450420948</v>
      </c>
    </row>
    <row r="338" spans="1:43">
      <c r="A338" s="71" t="s">
        <v>610</v>
      </c>
      <c r="B338" s="71">
        <f t="shared" si="5"/>
        <v>660</v>
      </c>
      <c r="C338" s="72">
        <f>'Monthly Data'!F340</f>
        <v>17274.400000000001</v>
      </c>
      <c r="D338" s="72">
        <f>'Monthly Data'!E340</f>
        <v>102.9</v>
      </c>
      <c r="E338" s="72">
        <f>'Monthly Data'!AD340</f>
        <v>105.7</v>
      </c>
      <c r="F338" s="72">
        <f>'Monthly Data'!AE340</f>
        <v>101.3</v>
      </c>
      <c r="G338" s="72">
        <f>'Monthly Data'!AF340</f>
        <v>99.6</v>
      </c>
      <c r="H338" s="72">
        <f>'Monthly Data'!AG340</f>
        <v>102.1</v>
      </c>
      <c r="I338" s="68">
        <f>'Monthly Data'!AH340</f>
        <v>104.503339997447</v>
      </c>
      <c r="J338" s="68">
        <f>'Monthly Data'!AI340</f>
        <v>107.03879457678499</v>
      </c>
      <c r="K338" s="68">
        <f>'Monthly Data'!AJ340</f>
        <v>101.485837943509</v>
      </c>
      <c r="L338" s="68">
        <f>'Monthly Data'!AK340</f>
        <v>103.1835936067058</v>
      </c>
      <c r="M338" s="68">
        <f>'Monthly Data'!AL340</f>
        <v>103.28460594069443</v>
      </c>
      <c r="N338" s="68">
        <f>'Monthly Data'!AM340</f>
        <v>118.28933322131037</v>
      </c>
      <c r="O338" s="68">
        <f>'Monthly Data'!AN340</f>
        <v>98.183841180920879</v>
      </c>
      <c r="P338" s="68">
        <f>'Monthly Data'!AO340</f>
        <v>104.41389756587145</v>
      </c>
      <c r="Q338" s="69">
        <f>'Monthly Data'!D340</f>
        <v>55686</v>
      </c>
      <c r="R338" s="69">
        <f>'Monthly Data'!U340</f>
        <v>98.2</v>
      </c>
      <c r="S338" s="69">
        <f>'Monthly Data'!T340</f>
        <v>99.4</v>
      </c>
      <c r="T338" s="69">
        <f>'Monthly Data'!S340</f>
        <v>101</v>
      </c>
      <c r="U338" s="69">
        <f>'Monthly Data'!V340</f>
        <v>24043</v>
      </c>
      <c r="V338" s="69">
        <f>'Monthly Data'!W340</f>
        <v>26071</v>
      </c>
      <c r="W338" s="69">
        <f>'Monthly Data'!R340</f>
        <v>98.712871287128706</v>
      </c>
      <c r="X338" s="69">
        <f>'Monthly Data'!X340</f>
        <v>106.940549681234</v>
      </c>
      <c r="Y338" s="69">
        <f>'Monthly Data'!Y340</f>
        <v>119.083434970261</v>
      </c>
      <c r="Z338" s="69">
        <f>'Monthly Data'!Z340</f>
        <v>10990</v>
      </c>
      <c r="AA338" s="69">
        <f>'Monthly Data'!AA340</f>
        <v>1070562.46105</v>
      </c>
      <c r="AB338" s="69">
        <f>'Monthly Data'!AB340</f>
        <v>97.145998065525006</v>
      </c>
      <c r="AC338" s="69">
        <f>'Monthly Data'!AC340</f>
        <v>72966</v>
      </c>
      <c r="AD338" s="69">
        <f>'Monthly Data'!P340</f>
        <v>76.023971930857812</v>
      </c>
      <c r="AE338" s="69">
        <f>'Monthly Data'!Q340</f>
        <v>100</v>
      </c>
      <c r="AF338" s="75">
        <f>'Monthly Data'!G340</f>
        <v>7.3999999999999996E-2</v>
      </c>
      <c r="AG338" s="75">
        <f>'Monthly Data'!I340</f>
        <v>-4.5034757421377796</v>
      </c>
      <c r="AH338" s="75">
        <f>'Monthly Data'!L340</f>
        <v>2761408</v>
      </c>
      <c r="AI338" s="75">
        <f>'Monthly Data'!J340</f>
        <v>0.17732210526315789</v>
      </c>
      <c r="AJ338" s="75">
        <f>'Monthly Data'!K340</f>
        <v>0.10340142857142857</v>
      </c>
      <c r="AK338" s="75">
        <f>'Monthly Data'!AP340</f>
        <v>109.49302546112247</v>
      </c>
      <c r="AL338" s="75">
        <f>'Monthly Data'!AQ340</f>
        <v>118.22915991890299</v>
      </c>
      <c r="AM338" s="77">
        <v>19.119499999999999</v>
      </c>
      <c r="AN338" s="77">
        <f>'Monthly Data'!M340</f>
        <v>23.893157894736841</v>
      </c>
      <c r="AO338" s="76">
        <f>'Monthly Data'!C340</f>
        <v>89.437535782125096</v>
      </c>
      <c r="AP338" s="76">
        <f>'Monthly Data'!N340</f>
        <v>149.8757370729877</v>
      </c>
      <c r="AQ338" s="76">
        <f>'Monthly Data'!O340</f>
        <v>153.71997622838464</v>
      </c>
    </row>
    <row r="339" spans="1:43">
      <c r="A339" s="71" t="s">
        <v>611</v>
      </c>
      <c r="B339" s="71">
        <f t="shared" si="5"/>
        <v>661</v>
      </c>
      <c r="C339" s="72">
        <f>'Monthly Data'!F341</f>
        <v>18053.2</v>
      </c>
      <c r="D339" s="72">
        <f>'Monthly Data'!E341</f>
        <v>99.8</v>
      </c>
      <c r="E339" s="72">
        <f>'Monthly Data'!AD341</f>
        <v>99.5</v>
      </c>
      <c r="F339" s="72">
        <f>'Monthly Data'!AE341</f>
        <v>98.6</v>
      </c>
      <c r="G339" s="72">
        <f>'Monthly Data'!AF341</f>
        <v>100.4</v>
      </c>
      <c r="H339" s="72">
        <f>'Monthly Data'!AG341</f>
        <v>97.7</v>
      </c>
      <c r="I339" s="68">
        <f>'Monthly Data'!AH341</f>
        <v>104.830237495251</v>
      </c>
      <c r="J339" s="68">
        <f>'Monthly Data'!AI341</f>
        <v>106.969580699023</v>
      </c>
      <c r="K339" s="68">
        <f>'Monthly Data'!AJ341</f>
        <v>101.453119075179</v>
      </c>
      <c r="L339" s="68">
        <f>'Monthly Data'!AK341</f>
        <v>103.48567862504157</v>
      </c>
      <c r="M339" s="68">
        <f>'Monthly Data'!AL341</f>
        <v>103.40510926456672</v>
      </c>
      <c r="N339" s="68">
        <f>'Monthly Data'!AM341</f>
        <v>119.54892268976643</v>
      </c>
      <c r="O339" s="68">
        <f>'Monthly Data'!AN341</f>
        <v>98.454906526699858</v>
      </c>
      <c r="P339" s="68">
        <f>'Monthly Data'!AO341</f>
        <v>104.21119093772123</v>
      </c>
      <c r="Q339" s="69">
        <f>'Monthly Data'!D341</f>
        <v>55650</v>
      </c>
      <c r="R339" s="69">
        <f>'Monthly Data'!U341</f>
        <v>99.3</v>
      </c>
      <c r="S339" s="69">
        <f>'Monthly Data'!T341</f>
        <v>99.2</v>
      </c>
      <c r="T339" s="69">
        <f>'Monthly Data'!S341</f>
        <v>99.8</v>
      </c>
      <c r="U339" s="69">
        <f>'Monthly Data'!V341</f>
        <v>24050</v>
      </c>
      <c r="V339" s="69">
        <f>'Monthly Data'!W341</f>
        <v>26023</v>
      </c>
      <c r="W339" s="69">
        <f>'Monthly Data'!R341</f>
        <v>99.599198396793597</v>
      </c>
      <c r="X339" s="69">
        <f>'Monthly Data'!X341</f>
        <v>107.88511435670399</v>
      </c>
      <c r="Y339" s="69">
        <f>'Monthly Data'!Y341</f>
        <v>118.89945002589501</v>
      </c>
      <c r="Z339" s="69">
        <f>'Monthly Data'!Z341</f>
        <v>11266</v>
      </c>
      <c r="AA339" s="69">
        <f>'Monthly Data'!AA341</f>
        <v>995098.93067000003</v>
      </c>
      <c r="AB339" s="69">
        <f>'Monthly Data'!AB341</f>
        <v>97.980294018881594</v>
      </c>
      <c r="AC339" s="69">
        <f>'Monthly Data'!AC341</f>
        <v>75616</v>
      </c>
      <c r="AD339" s="69">
        <f>'Monthly Data'!P341</f>
        <v>76.395132200755455</v>
      </c>
      <c r="AE339" s="69">
        <f>'Monthly Data'!Q341</f>
        <v>99.8</v>
      </c>
      <c r="AF339" s="75">
        <f>'Monthly Data'!G341</f>
        <v>7.5999999999999998E-2</v>
      </c>
      <c r="AG339" s="75">
        <f>'Monthly Data'!I341</f>
        <v>-4.5737666980955884</v>
      </c>
      <c r="AH339" s="75">
        <f>'Monthly Data'!L341</f>
        <v>2824291</v>
      </c>
      <c r="AI339" s="75">
        <f>'Monthly Data'!J341</f>
        <v>0.17258631578947367</v>
      </c>
      <c r="AJ339" s="75">
        <f>'Monthly Data'!K341</f>
        <v>0.101645</v>
      </c>
      <c r="AK339" s="75">
        <f>'Monthly Data'!AP341</f>
        <v>82.647194402152536</v>
      </c>
      <c r="AL339" s="75">
        <f>'Monthly Data'!AQ341</f>
        <v>116.666482998367</v>
      </c>
      <c r="AM339" s="77">
        <v>15.90421052631579</v>
      </c>
      <c r="AN339" s="77">
        <f>'Monthly Data'!M341</f>
        <v>21.577894736842108</v>
      </c>
      <c r="AO339" s="76">
        <f>'Monthly Data'!C341</f>
        <v>72.96691608352431</v>
      </c>
      <c r="AP339" s="76">
        <f>'Monthly Data'!N341</f>
        <v>113.54165145868504</v>
      </c>
      <c r="AQ339" s="76">
        <f>'Monthly Data'!O341</f>
        <v>116.12710429088523</v>
      </c>
    </row>
    <row r="340" spans="1:43">
      <c r="A340" s="71" t="s">
        <v>612</v>
      </c>
      <c r="B340" s="71">
        <f t="shared" si="5"/>
        <v>662</v>
      </c>
      <c r="C340" s="72">
        <f>'Monthly Data'!F342</f>
        <v>19197.57</v>
      </c>
      <c r="D340" s="72">
        <f>'Monthly Data'!E342</f>
        <v>99.3</v>
      </c>
      <c r="E340" s="72">
        <f>'Monthly Data'!AD342</f>
        <v>99.6</v>
      </c>
      <c r="F340" s="72">
        <f>'Monthly Data'!AE342</f>
        <v>95.5</v>
      </c>
      <c r="G340" s="72">
        <f>'Monthly Data'!AF342</f>
        <v>97.7</v>
      </c>
      <c r="H340" s="72">
        <f>'Monthly Data'!AG342</f>
        <v>94.3</v>
      </c>
      <c r="I340" s="68">
        <f>'Monthly Data'!AH342</f>
        <v>106.326501651033</v>
      </c>
      <c r="J340" s="68">
        <f>'Monthly Data'!AI342</f>
        <v>108.03329825376299</v>
      </c>
      <c r="K340" s="68">
        <f>'Monthly Data'!AJ342</f>
        <v>103.211460540283</v>
      </c>
      <c r="L340" s="68">
        <f>'Monthly Data'!AK342</f>
        <v>102.92782486367774</v>
      </c>
      <c r="M340" s="68">
        <f>'Monthly Data'!AL342</f>
        <v>103.62096827097535</v>
      </c>
      <c r="N340" s="68">
        <f>'Monthly Data'!AM342</f>
        <v>118.47271614051351</v>
      </c>
      <c r="O340" s="68">
        <f>'Monthly Data'!AN342</f>
        <v>98.291214768472571</v>
      </c>
      <c r="P340" s="68">
        <f>'Monthly Data'!AO342</f>
        <v>104.95241704378053</v>
      </c>
      <c r="Q340" s="69">
        <f>'Monthly Data'!D342</f>
        <v>55698</v>
      </c>
      <c r="R340" s="69">
        <f>'Monthly Data'!U342</f>
        <v>99.1</v>
      </c>
      <c r="S340" s="69">
        <f>'Monthly Data'!T342</f>
        <v>99.2</v>
      </c>
      <c r="T340" s="69">
        <f>'Monthly Data'!S342</f>
        <v>101.1</v>
      </c>
      <c r="U340" s="69">
        <f>'Monthly Data'!V342</f>
        <v>23887</v>
      </c>
      <c r="V340" s="69">
        <f>'Monthly Data'!W342</f>
        <v>26060</v>
      </c>
      <c r="W340" s="69">
        <f>'Monthly Data'!R342</f>
        <v>98.417408506429283</v>
      </c>
      <c r="X340" s="69">
        <f>'Monthly Data'!X342</f>
        <v>109.713039079526</v>
      </c>
      <c r="Y340" s="69">
        <f>'Monthly Data'!Y342</f>
        <v>121.4449202509</v>
      </c>
      <c r="Z340" s="69">
        <f>'Monthly Data'!Z342</f>
        <v>10639</v>
      </c>
      <c r="AA340" s="69">
        <f>'Monthly Data'!AA342</f>
        <v>1057752.0237700001</v>
      </c>
      <c r="AB340" s="69">
        <f>'Monthly Data'!AB342</f>
        <v>100.253770787563</v>
      </c>
      <c r="AC340" s="69">
        <f>'Monthly Data'!AC342</f>
        <v>75759</v>
      </c>
      <c r="AD340" s="69">
        <f>'Monthly Data'!P342</f>
        <v>76.114454466334493</v>
      </c>
      <c r="AE340" s="69">
        <f>'Monthly Data'!Q342</f>
        <v>100</v>
      </c>
      <c r="AF340" s="75">
        <f>'Monthly Data'!G342</f>
        <v>7.0000000000000007E-2</v>
      </c>
      <c r="AG340" s="75">
        <f>'Monthly Data'!I342</f>
        <v>-4.3468500953482616</v>
      </c>
      <c r="AH340" s="75">
        <f>'Monthly Data'!L342</f>
        <v>2885041</v>
      </c>
      <c r="AI340" s="75">
        <f>'Monthly Data'!J342</f>
        <v>0.17181999999999997</v>
      </c>
      <c r="AJ340" s="75">
        <f>'Monthly Data'!K342</f>
        <v>9.6624090909090909E-2</v>
      </c>
      <c r="AK340" s="75">
        <f>'Monthly Data'!AP342</f>
        <v>102.15011968306962</v>
      </c>
      <c r="AL340" s="75">
        <f>'Monthly Data'!AQ342</f>
        <v>117.533643062274</v>
      </c>
      <c r="AM340" s="77">
        <v>14.812727272727273</v>
      </c>
      <c r="AN340" s="77">
        <f>'Monthly Data'!M342</f>
        <v>20.53409090909091</v>
      </c>
      <c r="AO340" s="76">
        <f>'Monthly Data'!C342</f>
        <v>76.911752639947053</v>
      </c>
      <c r="AP340" s="76">
        <f>'Monthly Data'!N342</f>
        <v>95.091057736013425</v>
      </c>
      <c r="AQ340" s="76">
        <f>'Monthly Data'!O342</f>
        <v>96.265372455671411</v>
      </c>
    </row>
    <row r="341" spans="1:43">
      <c r="A341" s="71" t="s">
        <v>613</v>
      </c>
      <c r="B341" s="71">
        <f t="shared" si="5"/>
        <v>663</v>
      </c>
      <c r="C341" s="72">
        <f>'Monthly Data'!F343</f>
        <v>19767.919999999998</v>
      </c>
      <c r="D341" s="72">
        <f>'Monthly Data'!E343</f>
        <v>99.5</v>
      </c>
      <c r="E341" s="72">
        <f>'Monthly Data'!AD343</f>
        <v>100.1</v>
      </c>
      <c r="F341" s="72">
        <f>'Monthly Data'!AE343</f>
        <v>97.8</v>
      </c>
      <c r="G341" s="72">
        <f>'Monthly Data'!AF343</f>
        <v>98.8</v>
      </c>
      <c r="H341" s="72">
        <f>'Monthly Data'!AG343</f>
        <v>98.1</v>
      </c>
      <c r="I341" s="68">
        <f>'Monthly Data'!AH343</f>
        <v>104.593008657575</v>
      </c>
      <c r="J341" s="68">
        <f>'Monthly Data'!AI343</f>
        <v>108.08664826011299</v>
      </c>
      <c r="K341" s="68">
        <f>'Monthly Data'!AJ343</f>
        <v>99.489948490587594</v>
      </c>
      <c r="L341" s="68">
        <f>'Monthly Data'!AK343</f>
        <v>103.06280013538712</v>
      </c>
      <c r="M341" s="68">
        <f>'Monthly Data'!AL343</f>
        <v>102.87148928007896</v>
      </c>
      <c r="N341" s="68">
        <f>'Monthly Data'!AM343</f>
        <v>112.17270847772072</v>
      </c>
      <c r="O341" s="68">
        <f>'Monthly Data'!AN343</f>
        <v>98.257723797504397</v>
      </c>
      <c r="P341" s="68">
        <f>'Monthly Data'!AO343</f>
        <v>104.67554399968509</v>
      </c>
      <c r="Q341" s="69">
        <f>'Monthly Data'!D343</f>
        <v>55502</v>
      </c>
      <c r="R341" s="69">
        <f>'Monthly Data'!U343</f>
        <v>99.1</v>
      </c>
      <c r="S341" s="69">
        <f>'Monthly Data'!T343</f>
        <v>99.7</v>
      </c>
      <c r="T341" s="69">
        <f>'Monthly Data'!S343</f>
        <v>101.5</v>
      </c>
      <c r="U341" s="69">
        <f>'Monthly Data'!V343</f>
        <v>23674</v>
      </c>
      <c r="V341" s="69">
        <f>'Monthly Data'!W343</f>
        <v>26255</v>
      </c>
      <c r="W341" s="69">
        <f>'Monthly Data'!R343</f>
        <v>99.01477832512316</v>
      </c>
      <c r="X341" s="69">
        <f>'Monthly Data'!X343</f>
        <v>112.37405186177401</v>
      </c>
      <c r="Y341" s="69">
        <f>'Monthly Data'!Y343</f>
        <v>123.598692307691</v>
      </c>
      <c r="Z341" s="69">
        <f>'Monthly Data'!Z343</f>
        <v>11054</v>
      </c>
      <c r="AA341" s="69">
        <f>'Monthly Data'!AA343</f>
        <v>1046594.07393</v>
      </c>
      <c r="AB341" s="69">
        <f>'Monthly Data'!AB343</f>
        <v>103.055253617454</v>
      </c>
      <c r="AC341" s="69">
        <f>'Monthly Data'!AC343</f>
        <v>75023</v>
      </c>
      <c r="AD341" s="69">
        <f>'Monthly Data'!P343</f>
        <v>76.106270116391869</v>
      </c>
      <c r="AE341" s="69">
        <f>'Monthly Data'!Q343</f>
        <v>100.1</v>
      </c>
      <c r="AF341" s="75">
        <f>'Monthly Data'!G343</f>
        <v>6.0999999999999999E-2</v>
      </c>
      <c r="AG341" s="75">
        <f>'Monthly Data'!I343</f>
        <v>-4.0123914706973078</v>
      </c>
      <c r="AH341" s="75">
        <f>'Monthly Data'!L343</f>
        <v>2955872</v>
      </c>
      <c r="AI341" s="75">
        <f>'Monthly Data'!J343</f>
        <v>0.17181999999999997</v>
      </c>
      <c r="AJ341" s="75">
        <f>'Monthly Data'!K343</f>
        <v>9.5253000000000004E-2</v>
      </c>
      <c r="AK341" s="75">
        <f>'Monthly Data'!AP343</f>
        <v>100.56949810376106</v>
      </c>
      <c r="AL341" s="75">
        <f>'Monthly Data'!AQ343</f>
        <v>113.132401028087</v>
      </c>
      <c r="AM341" s="77">
        <v>13.494761904761905</v>
      </c>
      <c r="AN341" s="77">
        <f>'Monthly Data'!M343</f>
        <v>20.559047619047618</v>
      </c>
      <c r="AO341" s="76">
        <f>'Monthly Data'!C343</f>
        <v>80.616088052030094</v>
      </c>
      <c r="AP341" s="76">
        <f>'Monthly Data'!N343</f>
        <v>99.140343904638371</v>
      </c>
      <c r="AQ341" s="76">
        <f>'Monthly Data'!O343</f>
        <v>100.33774915691181</v>
      </c>
    </row>
    <row r="342" spans="1:43">
      <c r="A342" s="71" t="s">
        <v>614</v>
      </c>
      <c r="B342" s="71">
        <f t="shared" si="5"/>
        <v>664</v>
      </c>
      <c r="C342" s="72">
        <f>'Monthly Data'!F344</f>
        <v>19974.189999999999</v>
      </c>
      <c r="D342" s="72">
        <f>'Monthly Data'!E344</f>
        <v>99.5</v>
      </c>
      <c r="E342" s="72">
        <f>'Monthly Data'!AD344</f>
        <v>99.9</v>
      </c>
      <c r="F342" s="72">
        <f>'Monthly Data'!AE344</f>
        <v>98.8</v>
      </c>
      <c r="G342" s="72">
        <f>'Monthly Data'!AF344</f>
        <v>99.6</v>
      </c>
      <c r="H342" s="72">
        <f>'Monthly Data'!AG344</f>
        <v>97.6</v>
      </c>
      <c r="I342" s="68">
        <f>'Monthly Data'!AH344</f>
        <v>105.206635037955</v>
      </c>
      <c r="J342" s="68">
        <f>'Monthly Data'!AI344</f>
        <v>107.648984431926</v>
      </c>
      <c r="K342" s="68">
        <f>'Monthly Data'!AJ344</f>
        <v>102.62326113571901</v>
      </c>
      <c r="L342" s="68">
        <f>'Monthly Data'!AK344</f>
        <v>103.21551276733825</v>
      </c>
      <c r="M342" s="68">
        <f>'Monthly Data'!AL344</f>
        <v>103.51722997779385</v>
      </c>
      <c r="N342" s="68">
        <f>'Monthly Data'!AM344</f>
        <v>116.29330275834495</v>
      </c>
      <c r="O342" s="68">
        <f>'Monthly Data'!AN344</f>
        <v>98.11118789799032</v>
      </c>
      <c r="P342" s="68">
        <f>'Monthly Data'!AO344</f>
        <v>105.28702630827109</v>
      </c>
      <c r="Q342" s="69">
        <f>'Monthly Data'!D344</f>
        <v>55720</v>
      </c>
      <c r="R342" s="69">
        <f>'Monthly Data'!U344</f>
        <v>99.2</v>
      </c>
      <c r="S342" s="69">
        <f>'Monthly Data'!T344</f>
        <v>100.1</v>
      </c>
      <c r="T342" s="69">
        <f>'Monthly Data'!S344</f>
        <v>97.4</v>
      </c>
      <c r="U342" s="69">
        <f>'Monthly Data'!V344</f>
        <v>23770</v>
      </c>
      <c r="V342" s="69">
        <f>'Monthly Data'!W344</f>
        <v>26291</v>
      </c>
      <c r="W342" s="69">
        <f>'Monthly Data'!R344</f>
        <v>103.28542094455851</v>
      </c>
      <c r="X342" s="69">
        <f>'Monthly Data'!X344</f>
        <v>110.097087412999</v>
      </c>
      <c r="Y342" s="69">
        <f>'Monthly Data'!Y344</f>
        <v>121.59531813955699</v>
      </c>
      <c r="Z342" s="69">
        <f>'Monthly Data'!Z344</f>
        <v>10776</v>
      </c>
      <c r="AA342" s="69">
        <f>'Monthly Data'!AA344</f>
        <v>1103058.0830399999</v>
      </c>
      <c r="AB342" s="69">
        <f>'Monthly Data'!AB344</f>
        <v>98.997885680623696</v>
      </c>
      <c r="AC342" s="69">
        <f>'Monthly Data'!AC344</f>
        <v>75425</v>
      </c>
      <c r="AD342" s="69">
        <f>'Monthly Data'!P344</f>
        <v>74.944612065806538</v>
      </c>
      <c r="AE342" s="69">
        <f>'Monthly Data'!Q344</f>
        <v>100.1</v>
      </c>
      <c r="AF342" s="75">
        <f>'Monthly Data'!G344</f>
        <v>6.9000000000000006E-2</v>
      </c>
      <c r="AG342" s="75">
        <f>'Monthly Data'!I344</f>
        <v>-3.8342688524290867</v>
      </c>
      <c r="AH342" s="75">
        <f>'Monthly Data'!L344</f>
        <v>3033862</v>
      </c>
      <c r="AI342" s="75">
        <f>'Monthly Data'!J344</f>
        <v>0.17091000000000006</v>
      </c>
      <c r="AJ342" s="75">
        <f>'Monthly Data'!K344</f>
        <v>9.9510000000000001E-2</v>
      </c>
      <c r="AK342" s="75">
        <f>'Monthly Data'!AP344</f>
        <v>109.67490112144685</v>
      </c>
      <c r="AL342" s="75">
        <f>'Monthly Data'!AQ344</f>
        <v>114.02510688918299</v>
      </c>
      <c r="AM342" s="77">
        <v>13.3385</v>
      </c>
      <c r="AN342" s="77">
        <f>'Monthly Data'!M344</f>
        <v>18.661666666666665</v>
      </c>
      <c r="AO342" s="76">
        <f>'Monthly Data'!C344</f>
        <v>87.422577295829697</v>
      </c>
      <c r="AP342" s="76">
        <f>'Monthly Data'!N344</f>
        <v>103.3444554004237</v>
      </c>
      <c r="AQ342" s="76">
        <f>'Monthly Data'!O344</f>
        <v>104.38016943273473</v>
      </c>
    </row>
    <row r="343" spans="1:43">
      <c r="A343" s="71" t="s">
        <v>615</v>
      </c>
      <c r="B343" s="71">
        <f t="shared" si="5"/>
        <v>665</v>
      </c>
      <c r="C343" s="72">
        <f>'Monthly Data'!F345</f>
        <v>20403.84</v>
      </c>
      <c r="D343" s="72">
        <f>'Monthly Data'!E345</f>
        <v>100.4</v>
      </c>
      <c r="E343" s="72">
        <f>'Monthly Data'!AD345</f>
        <v>101.2</v>
      </c>
      <c r="F343" s="72">
        <f>'Monthly Data'!AE345</f>
        <v>100.1</v>
      </c>
      <c r="G343" s="72">
        <f>'Monthly Data'!AF345</f>
        <v>99.2</v>
      </c>
      <c r="H343" s="72">
        <f>'Monthly Data'!AG345</f>
        <v>100.5</v>
      </c>
      <c r="I343" s="68">
        <f>'Monthly Data'!AH345</f>
        <v>104.955799637048</v>
      </c>
      <c r="J343" s="68">
        <f>'Monthly Data'!AI345</f>
        <v>108.076497787691</v>
      </c>
      <c r="K343" s="68">
        <f>'Monthly Data'!AJ345</f>
        <v>100.849511763127</v>
      </c>
      <c r="L343" s="68">
        <f>'Monthly Data'!AK345</f>
        <v>103.41503792397727</v>
      </c>
      <c r="M343" s="68">
        <f>'Monthly Data'!AL345</f>
        <v>103.63430596250274</v>
      </c>
      <c r="N343" s="68">
        <f>'Monthly Data'!AM345</f>
        <v>115.71603746043108</v>
      </c>
      <c r="O343" s="68">
        <f>'Monthly Data'!AN345</f>
        <v>98.187667625794433</v>
      </c>
      <c r="P343" s="68">
        <f>'Monthly Data'!AO345</f>
        <v>105.56219996998098</v>
      </c>
      <c r="Q343" s="69">
        <f>'Monthly Data'!D345</f>
        <v>55914</v>
      </c>
      <c r="R343" s="69">
        <f>'Monthly Data'!U345</f>
        <v>99.9</v>
      </c>
      <c r="S343" s="69">
        <f>'Monthly Data'!T345</f>
        <v>100.1</v>
      </c>
      <c r="T343" s="69">
        <f>'Monthly Data'!S345</f>
        <v>100.1</v>
      </c>
      <c r="U343" s="69">
        <f>'Monthly Data'!V345</f>
        <v>23986</v>
      </c>
      <c r="V343" s="69">
        <f>'Monthly Data'!W345</f>
        <v>26228</v>
      </c>
      <c r="W343" s="69">
        <f>'Monthly Data'!R345</f>
        <v>98.501498501498503</v>
      </c>
      <c r="X343" s="69">
        <f>'Monthly Data'!X345</f>
        <v>110.446664448333</v>
      </c>
      <c r="Y343" s="69">
        <f>'Monthly Data'!Y345</f>
        <v>122.62905828701599</v>
      </c>
      <c r="Z343" s="69">
        <f>'Monthly Data'!Z345</f>
        <v>11261</v>
      </c>
      <c r="AA343" s="69">
        <f>'Monthly Data'!AA345</f>
        <v>1047685.40276</v>
      </c>
      <c r="AB343" s="69">
        <f>'Monthly Data'!AB345</f>
        <v>100.301413290415</v>
      </c>
      <c r="AC343" s="69">
        <f>'Monthly Data'!AC345</f>
        <v>83992</v>
      </c>
      <c r="AD343" s="69">
        <f>'Monthly Data'!P345</f>
        <v>73.482276587567412</v>
      </c>
      <c r="AE343" s="69">
        <f>'Monthly Data'!Q345</f>
        <v>100.1</v>
      </c>
      <c r="AF343" s="75">
        <f>'Monthly Data'!G345</f>
        <v>7.1999999999999995E-2</v>
      </c>
      <c r="AG343" s="75">
        <f>'Monthly Data'!I345</f>
        <v>-3.5260538637850067</v>
      </c>
      <c r="AH343" s="75">
        <f>'Monthly Data'!L345</f>
        <v>3092633</v>
      </c>
      <c r="AI343" s="75">
        <f>'Monthly Data'!J345</f>
        <v>0.17091000000000009</v>
      </c>
      <c r="AJ343" s="75">
        <f>'Monthly Data'!K345</f>
        <v>9.7206818181818186E-2</v>
      </c>
      <c r="AK343" s="75">
        <f>'Monthly Data'!AP345</f>
        <v>120.95544331212562</v>
      </c>
      <c r="AL343" s="75">
        <f>'Monthly Data'!AQ345</f>
        <v>112.52306576709999</v>
      </c>
      <c r="AM343" s="77">
        <v>14.339545454545455</v>
      </c>
      <c r="AN343" s="77">
        <f>'Monthly Data'!M345</f>
        <v>18.605909090909087</v>
      </c>
      <c r="AO343" s="76">
        <f>'Monthly Data'!C345</f>
        <v>83.038259298514348</v>
      </c>
      <c r="AP343" s="76">
        <f>'Monthly Data'!N345</f>
        <v>111.33201527690099</v>
      </c>
      <c r="AQ343" s="76">
        <f>'Monthly Data'!O345</f>
        <v>113.14648880363681</v>
      </c>
    </row>
    <row r="344" spans="1:43">
      <c r="A344" s="71" t="s">
        <v>616</v>
      </c>
      <c r="B344" s="71">
        <f t="shared" si="5"/>
        <v>666</v>
      </c>
      <c r="C344" s="72">
        <f>'Monthly Data'!F346</f>
        <v>20372.580000000002</v>
      </c>
      <c r="D344" s="72">
        <f>'Monthly Data'!E346</f>
        <v>100.3</v>
      </c>
      <c r="E344" s="72">
        <f>'Monthly Data'!AD346</f>
        <v>101.5</v>
      </c>
      <c r="F344" s="72">
        <f>'Monthly Data'!AE346</f>
        <v>99.8</v>
      </c>
      <c r="G344" s="72">
        <f>'Monthly Data'!AF346</f>
        <v>98.6</v>
      </c>
      <c r="H344" s="72">
        <f>'Monthly Data'!AG346</f>
        <v>100.5</v>
      </c>
      <c r="I344" s="68">
        <f>'Monthly Data'!AH346</f>
        <v>104.936682200815</v>
      </c>
      <c r="J344" s="68">
        <f>'Monthly Data'!AI346</f>
        <v>107.80250875282699</v>
      </c>
      <c r="K344" s="68">
        <f>'Monthly Data'!AJ346</f>
        <v>101.570468842097</v>
      </c>
      <c r="L344" s="68">
        <f>'Monthly Data'!AK346</f>
        <v>103.02318708708005</v>
      </c>
      <c r="M344" s="68">
        <f>'Monthly Data'!AL346</f>
        <v>103.7953784125595</v>
      </c>
      <c r="N344" s="68">
        <f>'Monthly Data'!AM346</f>
        <v>117.1409110124429</v>
      </c>
      <c r="O344" s="68">
        <f>'Monthly Data'!AN346</f>
        <v>98.279122903111102</v>
      </c>
      <c r="P344" s="68">
        <f>'Monthly Data'!AO346</f>
        <v>105.54463733821945</v>
      </c>
      <c r="Q344" s="69">
        <f>'Monthly Data'!D346</f>
        <v>55841</v>
      </c>
      <c r="R344" s="69">
        <f>'Monthly Data'!U346</f>
        <v>100.5</v>
      </c>
      <c r="S344" s="69">
        <f>'Monthly Data'!T346</f>
        <v>100</v>
      </c>
      <c r="T344" s="69">
        <f>'Monthly Data'!S346</f>
        <v>101.6</v>
      </c>
      <c r="U344" s="69">
        <f>'Monthly Data'!V346</f>
        <v>23717</v>
      </c>
      <c r="V344" s="69">
        <f>'Monthly Data'!W346</f>
        <v>26285</v>
      </c>
      <c r="W344" s="69">
        <f>'Monthly Data'!R346</f>
        <v>99.114173228346473</v>
      </c>
      <c r="X344" s="69">
        <f>'Monthly Data'!X346</f>
        <v>111.483489587431</v>
      </c>
      <c r="Y344" s="69">
        <f>'Monthly Data'!Y346</f>
        <v>122.87532248936699</v>
      </c>
      <c r="Z344" s="69">
        <f>'Monthly Data'!Z346</f>
        <v>11001</v>
      </c>
      <c r="AA344" s="69">
        <f>'Monthly Data'!AA346</f>
        <v>985253.92254000006</v>
      </c>
      <c r="AB344" s="69">
        <f>'Monthly Data'!AB346</f>
        <v>102.052957606935</v>
      </c>
      <c r="AC344" s="69">
        <f>'Monthly Data'!AC346</f>
        <v>75711</v>
      </c>
      <c r="AD344" s="69">
        <f>'Monthly Data'!P346</f>
        <v>74.382139933069752</v>
      </c>
      <c r="AE344" s="69">
        <f>'Monthly Data'!Q346</f>
        <v>100.1</v>
      </c>
      <c r="AF344" s="75">
        <f>'Monthly Data'!G346</f>
        <v>7.3999999999999996E-2</v>
      </c>
      <c r="AG344" s="75">
        <f>'Monthly Data'!I346</f>
        <v>-3.1774753854127398</v>
      </c>
      <c r="AH344" s="75">
        <f>'Monthly Data'!L346</f>
        <v>3158002</v>
      </c>
      <c r="AI344" s="75">
        <f>'Monthly Data'!J346</f>
        <v>0.17091000000000009</v>
      </c>
      <c r="AJ344" s="75">
        <f>'Monthly Data'!K346</f>
        <v>9.7734347826086962E-2</v>
      </c>
      <c r="AK344" s="75">
        <f>'Monthly Data'!AP346</f>
        <v>116.91732095254277</v>
      </c>
      <c r="AL344" s="75">
        <f>'Monthly Data'!AQ346</f>
        <v>111.513290381578</v>
      </c>
      <c r="AM344" s="77">
        <v>14.352727272727273</v>
      </c>
      <c r="AN344" s="77">
        <f>'Monthly Data'!M346</f>
        <v>19.502727272727274</v>
      </c>
      <c r="AO344" s="76">
        <f>'Monthly Data'!C346</f>
        <v>98.396967628702754</v>
      </c>
      <c r="AP344" s="76">
        <f>'Monthly Data'!N346</f>
        <v>134.88485479005251</v>
      </c>
      <c r="AQ344" s="76">
        <f>'Monthly Data'!O346</f>
        <v>137.22168876124402</v>
      </c>
    </row>
    <row r="345" spans="1:43">
      <c r="A345" s="71" t="s">
        <v>617</v>
      </c>
      <c r="B345" s="71">
        <f t="shared" si="5"/>
        <v>667</v>
      </c>
      <c r="C345" s="72">
        <f>'Monthly Data'!F347</f>
        <v>19919.09</v>
      </c>
      <c r="D345" s="72">
        <f>'Monthly Data'!E347</f>
        <v>98.6</v>
      </c>
      <c r="E345" s="72">
        <f>'Monthly Data'!AD347</f>
        <v>99.1</v>
      </c>
      <c r="F345" s="72">
        <f>'Monthly Data'!AE347</f>
        <v>99.8</v>
      </c>
      <c r="G345" s="72">
        <f>'Monthly Data'!AF347</f>
        <v>98.5</v>
      </c>
      <c r="H345" s="72">
        <f>'Monthly Data'!AG347</f>
        <v>100.6</v>
      </c>
      <c r="I345" s="68">
        <f>'Monthly Data'!AH347</f>
        <v>105.55932492558399</v>
      </c>
      <c r="J345" s="68">
        <f>'Monthly Data'!AI347</f>
        <v>108.531490350224</v>
      </c>
      <c r="K345" s="68">
        <f>'Monthly Data'!AJ347</f>
        <v>102.306239540608</v>
      </c>
      <c r="L345" s="68">
        <f>'Monthly Data'!AK347</f>
        <v>103.70811864122132</v>
      </c>
      <c r="M345" s="68">
        <f>'Monthly Data'!AL347</f>
        <v>104.64063819929987</v>
      </c>
      <c r="N345" s="68">
        <f>'Monthly Data'!AM347</f>
        <v>121.23187799264386</v>
      </c>
      <c r="O345" s="68">
        <f>'Monthly Data'!AN347</f>
        <v>99.03493828319229</v>
      </c>
      <c r="P345" s="68">
        <f>'Monthly Data'!AO347</f>
        <v>105.86318394461713</v>
      </c>
      <c r="Q345" s="69">
        <f>'Monthly Data'!D347</f>
        <v>55920</v>
      </c>
      <c r="R345" s="69">
        <f>'Monthly Data'!U347</f>
        <v>100.6</v>
      </c>
      <c r="S345" s="69">
        <f>'Monthly Data'!T347</f>
        <v>100.1</v>
      </c>
      <c r="T345" s="69">
        <f>'Monthly Data'!S347</f>
        <v>99.7</v>
      </c>
      <c r="U345" s="69">
        <f>'Monthly Data'!V347</f>
        <v>23697</v>
      </c>
      <c r="V345" s="69">
        <f>'Monthly Data'!W347</f>
        <v>26404</v>
      </c>
      <c r="W345" s="69">
        <f>'Monthly Data'!R347</f>
        <v>100.70210631895687</v>
      </c>
      <c r="X345" s="69">
        <f>'Monthly Data'!X347</f>
        <v>111.998607700504</v>
      </c>
      <c r="Y345" s="69">
        <f>'Monthly Data'!Y347</f>
        <v>122.361130897979</v>
      </c>
      <c r="Z345" s="69">
        <f>'Monthly Data'!Z347</f>
        <v>10575</v>
      </c>
      <c r="AA345" s="69">
        <f>'Monthly Data'!AA347</f>
        <v>981872.28640999994</v>
      </c>
      <c r="AB345" s="69">
        <f>'Monthly Data'!AB347</f>
        <v>102.68310395494601</v>
      </c>
      <c r="AC345" s="69">
        <f>'Monthly Data'!AC347</f>
        <v>77870</v>
      </c>
      <c r="AD345" s="69">
        <f>'Monthly Data'!P347</f>
        <v>75.774392561046838</v>
      </c>
      <c r="AE345" s="69">
        <f>'Monthly Data'!Q347</f>
        <v>100</v>
      </c>
      <c r="AF345" s="75">
        <f>'Monthly Data'!G347</f>
        <v>7.5999999999999998E-2</v>
      </c>
      <c r="AG345" s="75">
        <f>'Monthly Data'!I347</f>
        <v>-3.2642396258907227</v>
      </c>
      <c r="AH345" s="75">
        <f>'Monthly Data'!L347</f>
        <v>3230678</v>
      </c>
      <c r="AI345" s="75">
        <f>'Monthly Data'!J347</f>
        <v>0.17091000000000006</v>
      </c>
      <c r="AJ345" s="75">
        <f>'Monthly Data'!K347</f>
        <v>9.2966499999999994E-2</v>
      </c>
      <c r="AK345" s="75">
        <f>'Monthly Data'!AP347</f>
        <v>108.49501299997324</v>
      </c>
      <c r="AL345" s="75">
        <f>'Monthly Data'!AQ347</f>
        <v>111.139621118527</v>
      </c>
      <c r="AM345" s="77">
        <v>19.428095238095239</v>
      </c>
      <c r="AN345" s="77">
        <f>'Monthly Data'!M347</f>
        <v>23.57</v>
      </c>
      <c r="AO345" s="76">
        <f>'Monthly Data'!C347</f>
        <v>113.617230511462</v>
      </c>
      <c r="AP345" s="76">
        <f>'Monthly Data'!N347</f>
        <v>142.96056506801671</v>
      </c>
      <c r="AQ345" s="76">
        <f>'Monthly Data'!O347</f>
        <v>144.85224532718922</v>
      </c>
    </row>
    <row r="346" spans="1:43">
      <c r="A346" s="71" t="s">
        <v>618</v>
      </c>
      <c r="B346" s="71">
        <f t="shared" si="5"/>
        <v>668</v>
      </c>
      <c r="C346" s="72">
        <f>'Monthly Data'!F348</f>
        <v>17944.22</v>
      </c>
      <c r="D346" s="72">
        <f>'Monthly Data'!E348</f>
        <v>100.6</v>
      </c>
      <c r="E346" s="72">
        <f>'Monthly Data'!AD348</f>
        <v>99.1</v>
      </c>
      <c r="F346" s="72">
        <f>'Monthly Data'!AE348</f>
        <v>101.7</v>
      </c>
      <c r="G346" s="72">
        <f>'Monthly Data'!AF348</f>
        <v>100.4</v>
      </c>
      <c r="H346" s="72">
        <f>'Monthly Data'!AG348</f>
        <v>102.3</v>
      </c>
      <c r="I346" s="68">
        <f>'Monthly Data'!AH348</f>
        <v>104.91876084865299</v>
      </c>
      <c r="J346" s="68">
        <f>'Monthly Data'!AI348</f>
        <v>107.38389724365599</v>
      </c>
      <c r="K346" s="68">
        <f>'Monthly Data'!AJ348</f>
        <v>103.046429399185</v>
      </c>
      <c r="L346" s="68">
        <f>'Monthly Data'!AK348</f>
        <v>103.70817594950451</v>
      </c>
      <c r="M346" s="68">
        <f>'Monthly Data'!AL348</f>
        <v>103.88858165800619</v>
      </c>
      <c r="N346" s="68">
        <f>'Monthly Data'!AM348</f>
        <v>115.28614324597454</v>
      </c>
      <c r="O346" s="68">
        <f>'Monthly Data'!AN348</f>
        <v>98.618774553195692</v>
      </c>
      <c r="P346" s="68">
        <f>'Monthly Data'!AO348</f>
        <v>105.80737497924216</v>
      </c>
      <c r="Q346" s="69">
        <f>'Monthly Data'!D348</f>
        <v>56084</v>
      </c>
      <c r="R346" s="69">
        <f>'Monthly Data'!U348</f>
        <v>100.4</v>
      </c>
      <c r="S346" s="69">
        <f>'Monthly Data'!T348</f>
        <v>100.4</v>
      </c>
      <c r="T346" s="69">
        <f>'Monthly Data'!S348</f>
        <v>99.4</v>
      </c>
      <c r="U346" s="69">
        <f>'Monthly Data'!V348</f>
        <v>23889</v>
      </c>
      <c r="V346" s="69">
        <f>'Monthly Data'!W348</f>
        <v>26415</v>
      </c>
      <c r="W346" s="69">
        <f>'Monthly Data'!R348</f>
        <v>100.90543259557343</v>
      </c>
      <c r="X346" s="69">
        <f>'Monthly Data'!X348</f>
        <v>111.947702471905</v>
      </c>
      <c r="Y346" s="69">
        <f>'Monthly Data'!Y348</f>
        <v>122.611472816419</v>
      </c>
      <c r="Z346" s="69">
        <f>'Monthly Data'!Z348</f>
        <v>10351</v>
      </c>
      <c r="AA346" s="69">
        <f>'Monthly Data'!AA348</f>
        <v>1009931.96892</v>
      </c>
      <c r="AB346" s="69">
        <f>'Monthly Data'!AB348</f>
        <v>102.972708332658</v>
      </c>
      <c r="AC346" s="69">
        <f>'Monthly Data'!AC348</f>
        <v>74497</v>
      </c>
      <c r="AD346" s="69">
        <f>'Monthly Data'!P348</f>
        <v>78.195098096190804</v>
      </c>
      <c r="AE346" s="69">
        <f>'Monthly Data'!Q348</f>
        <v>100</v>
      </c>
      <c r="AF346" s="75">
        <f>'Monthly Data'!G348</f>
        <v>7.2999999999999995E-2</v>
      </c>
      <c r="AG346" s="75">
        <f>'Monthly Data'!I348</f>
        <v>-3.4699804533298879</v>
      </c>
      <c r="AH346" s="75">
        <f>'Monthly Data'!L348</f>
        <v>3317165</v>
      </c>
      <c r="AI346" s="75">
        <f>'Monthly Data'!J348</f>
        <v>0.17091000000000006</v>
      </c>
      <c r="AJ346" s="75">
        <f>'Monthly Data'!K348</f>
        <v>8.4044999999999995E-2</v>
      </c>
      <c r="AK346" s="75">
        <f>'Monthly Data'!AP348</f>
        <v>90.825669427768915</v>
      </c>
      <c r="AL346" s="75">
        <f>'Monthly Data'!AQ348</f>
        <v>108.349397744193</v>
      </c>
      <c r="AM346" s="77">
        <v>24.377142857142857</v>
      </c>
      <c r="AN346" s="77">
        <f>'Monthly Data'!M348</f>
        <v>33.283157894736846</v>
      </c>
      <c r="AO346" s="76">
        <f>'Monthly Data'!C348</f>
        <v>119.45628734703662</v>
      </c>
      <c r="AP346" s="76">
        <f>'Monthly Data'!N348</f>
        <v>202.5944797411573</v>
      </c>
      <c r="AQ346" s="76">
        <f>'Monthly Data'!O348</f>
        <v>207.88129108082882</v>
      </c>
    </row>
    <row r="347" spans="1:43">
      <c r="A347" s="71" t="s">
        <v>619</v>
      </c>
      <c r="B347" s="71">
        <f t="shared" si="5"/>
        <v>669</v>
      </c>
      <c r="C347" s="72">
        <f>'Monthly Data'!F349</f>
        <v>18374.11</v>
      </c>
      <c r="D347" s="72">
        <f>'Monthly Data'!E349</f>
        <v>100.7</v>
      </c>
      <c r="E347" s="72">
        <f>'Monthly Data'!AD349</f>
        <v>99.4</v>
      </c>
      <c r="F347" s="72">
        <f>'Monthly Data'!AE349</f>
        <v>103.3</v>
      </c>
      <c r="G347" s="72">
        <f>'Monthly Data'!AF349</f>
        <v>103.9</v>
      </c>
      <c r="H347" s="72">
        <f>'Monthly Data'!AG349</f>
        <v>102.5</v>
      </c>
      <c r="I347" s="68">
        <f>'Monthly Data'!AH349</f>
        <v>105.322619920433</v>
      </c>
      <c r="J347" s="68">
        <f>'Monthly Data'!AI349</f>
        <v>108.593099797579</v>
      </c>
      <c r="K347" s="68">
        <f>'Monthly Data'!AJ349</f>
        <v>101.594710856934</v>
      </c>
      <c r="L347" s="68">
        <f>'Monthly Data'!AK349</f>
        <v>103.23244156466912</v>
      </c>
      <c r="M347" s="68">
        <f>'Monthly Data'!AL349</f>
        <v>104.13584366752764</v>
      </c>
      <c r="N347" s="68">
        <f>'Monthly Data'!AM349</f>
        <v>116.98090780078986</v>
      </c>
      <c r="O347" s="68">
        <f>'Monthly Data'!AN349</f>
        <v>98.946366807977896</v>
      </c>
      <c r="P347" s="68">
        <f>'Monthly Data'!AO349</f>
        <v>105.72831942329887</v>
      </c>
      <c r="Q347" s="69">
        <f>'Monthly Data'!D349</f>
        <v>56172</v>
      </c>
      <c r="R347" s="69">
        <f>'Monthly Data'!U349</f>
        <v>100.9</v>
      </c>
      <c r="S347" s="69">
        <f>'Monthly Data'!T349</f>
        <v>100.5</v>
      </c>
      <c r="T347" s="69">
        <f>'Monthly Data'!S349</f>
        <v>99.4</v>
      </c>
      <c r="U347" s="69">
        <f>'Monthly Data'!V349</f>
        <v>24401</v>
      </c>
      <c r="V347" s="69">
        <f>'Monthly Data'!W349</f>
        <v>26074</v>
      </c>
      <c r="W347" s="69">
        <f>'Monthly Data'!R349</f>
        <v>101.30784708249496</v>
      </c>
      <c r="X347" s="69">
        <f>'Monthly Data'!X349</f>
        <v>112.44044140713299</v>
      </c>
      <c r="Y347" s="69">
        <f>'Monthly Data'!Y349</f>
        <v>124.08643554441301</v>
      </c>
      <c r="Z347" s="69">
        <f>'Monthly Data'!Z349</f>
        <v>10474</v>
      </c>
      <c r="AA347" s="69">
        <f>'Monthly Data'!AA349</f>
        <v>1211219.90313</v>
      </c>
      <c r="AB347" s="69">
        <f>'Monthly Data'!AB349</f>
        <v>102.45885432267499</v>
      </c>
      <c r="AC347" s="69">
        <f>'Monthly Data'!AC349</f>
        <v>72623</v>
      </c>
      <c r="AD347" s="69">
        <f>'Monthly Data'!P349</f>
        <v>77.730863580001298</v>
      </c>
      <c r="AE347" s="69">
        <f>'Monthly Data'!Q349</f>
        <v>99.9</v>
      </c>
      <c r="AF347" s="75">
        <f>'Monthly Data'!G349</f>
        <v>7.5999999999999998E-2</v>
      </c>
      <c r="AG347" s="75">
        <f>'Monthly Data'!I349</f>
        <v>-3.6627801922639023</v>
      </c>
      <c r="AH347" s="75">
        <f>'Monthly Data'!L349</f>
        <v>3377793</v>
      </c>
      <c r="AI347" s="75">
        <f>'Monthly Data'!J349</f>
        <v>0.17091000000000006</v>
      </c>
      <c r="AJ347" s="75">
        <f>'Monthly Data'!K349</f>
        <v>8.1135909090909092E-2</v>
      </c>
      <c r="AK347" s="75">
        <f>'Monthly Data'!AP349</f>
        <v>87.574015474318699</v>
      </c>
      <c r="AL347" s="75">
        <f>'Monthly Data'!AQ349</f>
        <v>109.38670185558701</v>
      </c>
      <c r="AM347" s="77">
        <v>16.789545454545454</v>
      </c>
      <c r="AN347" s="77">
        <f>'Monthly Data'!M349</f>
        <v>27.908571428571435</v>
      </c>
      <c r="AO347" s="76">
        <f>'Monthly Data'!C349</f>
        <v>111.52253519668166</v>
      </c>
      <c r="AP347" s="76">
        <f>'Monthly Data'!N349</f>
        <v>135.81197906604979</v>
      </c>
      <c r="AQ347" s="76">
        <f>'Monthly Data'!O349</f>
        <v>137.38413886487126</v>
      </c>
    </row>
    <row r="348" spans="1:43">
      <c r="A348" s="71" t="s">
        <v>620</v>
      </c>
      <c r="B348" s="71">
        <f t="shared" si="5"/>
        <v>670</v>
      </c>
      <c r="C348" s="72">
        <f>'Monthly Data'!F350</f>
        <v>19581.77</v>
      </c>
      <c r="D348" s="72">
        <f>'Monthly Data'!E350</f>
        <v>99.9</v>
      </c>
      <c r="E348" s="72">
        <f>'Monthly Data'!AD350</f>
        <v>98.3</v>
      </c>
      <c r="F348" s="72">
        <f>'Monthly Data'!AE350</f>
        <v>101.8</v>
      </c>
      <c r="G348" s="72">
        <f>'Monthly Data'!AF350</f>
        <v>102.2</v>
      </c>
      <c r="H348" s="72">
        <f>'Monthly Data'!AG350</f>
        <v>101.8</v>
      </c>
      <c r="I348" s="68">
        <f>'Monthly Data'!AH350</f>
        <v>104.51349656949201</v>
      </c>
      <c r="J348" s="68">
        <f>'Monthly Data'!AI350</f>
        <v>108.496689421268</v>
      </c>
      <c r="K348" s="68">
        <f>'Monthly Data'!AJ350</f>
        <v>100.31452989551001</v>
      </c>
      <c r="L348" s="68">
        <f>'Monthly Data'!AK350</f>
        <v>102.20504563380703</v>
      </c>
      <c r="M348" s="68">
        <f>'Monthly Data'!AL350</f>
        <v>103.22786110453312</v>
      </c>
      <c r="N348" s="68">
        <f>'Monthly Data'!AM350</f>
        <v>115.26974879893766</v>
      </c>
      <c r="O348" s="68">
        <f>'Monthly Data'!AN350</f>
        <v>97.747211513669086</v>
      </c>
      <c r="P348" s="68">
        <f>'Monthly Data'!AO350</f>
        <v>105.18891848708006</v>
      </c>
      <c r="Q348" s="69">
        <f>'Monthly Data'!D350</f>
        <v>55943</v>
      </c>
      <c r="R348" s="69">
        <f>'Monthly Data'!U350</f>
        <v>101.3</v>
      </c>
      <c r="S348" s="69">
        <f>'Monthly Data'!T350</f>
        <v>100.5</v>
      </c>
      <c r="T348" s="69">
        <f>'Monthly Data'!S350</f>
        <v>99.3</v>
      </c>
      <c r="U348" s="69">
        <f>'Monthly Data'!V350</f>
        <v>24300</v>
      </c>
      <c r="V348" s="69">
        <f>'Monthly Data'!W350</f>
        <v>25986</v>
      </c>
      <c r="W348" s="69">
        <f>'Monthly Data'!R350</f>
        <v>100.90634441087613</v>
      </c>
      <c r="X348" s="69">
        <f>'Monthly Data'!X350</f>
        <v>111.332191459299</v>
      </c>
      <c r="Y348" s="69">
        <f>'Monthly Data'!Y350</f>
        <v>122.27312403375601</v>
      </c>
      <c r="Z348" s="69">
        <f>'Monthly Data'!Z350</f>
        <v>10513</v>
      </c>
      <c r="AA348" s="69">
        <f>'Monthly Data'!AA350</f>
        <v>917626.04515000002</v>
      </c>
      <c r="AB348" s="69">
        <f>'Monthly Data'!AB350</f>
        <v>102.084927179335</v>
      </c>
      <c r="AC348" s="69">
        <f>'Monthly Data'!AC350</f>
        <v>74809</v>
      </c>
      <c r="AD348" s="69">
        <f>'Monthly Data'!P350</f>
        <v>76.957615724179419</v>
      </c>
      <c r="AE348" s="69">
        <f>'Monthly Data'!Q350</f>
        <v>100</v>
      </c>
      <c r="AF348" s="75">
        <f>'Monthly Data'!G350</f>
        <v>7.8E-2</v>
      </c>
      <c r="AG348" s="75">
        <f>'Monthly Data'!I350</f>
        <v>-3.8801377885203348</v>
      </c>
      <c r="AH348" s="75">
        <f>'Monthly Data'!L350</f>
        <v>3454640</v>
      </c>
      <c r="AI348" s="75">
        <f>'Monthly Data'!J350</f>
        <v>0.17091000000000006</v>
      </c>
      <c r="AJ348" s="75">
        <f>'Monthly Data'!K350</f>
        <v>7.5475714285714285E-2</v>
      </c>
      <c r="AK348" s="75">
        <f>'Monthly Data'!AP350</f>
        <v>89.940269986301516</v>
      </c>
      <c r="AL348" s="75">
        <f>'Monthly Data'!AQ350</f>
        <v>107.92388966225499</v>
      </c>
      <c r="AM348" s="77">
        <v>16.21</v>
      </c>
      <c r="AN348" s="77">
        <f>'Monthly Data'!M350</f>
        <v>21.660526315789475</v>
      </c>
      <c r="AO348" s="76">
        <f>'Monthly Data'!C350</f>
        <v>90.685792029215861</v>
      </c>
      <c r="AP348" s="76">
        <f>'Monthly Data'!N350</f>
        <v>94.006209767532923</v>
      </c>
      <c r="AQ348" s="76">
        <f>'Monthly Data'!O350</f>
        <v>94.248280222734252</v>
      </c>
    </row>
    <row r="349" spans="1:43">
      <c r="A349" s="71" t="s">
        <v>621</v>
      </c>
      <c r="B349" s="71">
        <f t="shared" si="5"/>
        <v>671</v>
      </c>
      <c r="C349" s="72">
        <f>'Monthly Data'!F351</f>
        <v>19202.580000000002</v>
      </c>
      <c r="D349" s="72">
        <f>'Monthly Data'!E351</f>
        <v>98.5</v>
      </c>
      <c r="E349" s="72">
        <f>'Monthly Data'!AD351</f>
        <v>97.2</v>
      </c>
      <c r="F349" s="72">
        <f>'Monthly Data'!AE351</f>
        <v>101</v>
      </c>
      <c r="G349" s="72">
        <f>'Monthly Data'!AF351</f>
        <v>99.2</v>
      </c>
      <c r="H349" s="72">
        <f>'Monthly Data'!AG351</f>
        <v>101.7</v>
      </c>
      <c r="I349" s="68">
        <f>'Monthly Data'!AH351</f>
        <v>104.12017328454399</v>
      </c>
      <c r="J349" s="68">
        <f>'Monthly Data'!AI351</f>
        <v>107.93132423092599</v>
      </c>
      <c r="K349" s="68">
        <f>'Monthly Data'!AJ351</f>
        <v>99.724830587515797</v>
      </c>
      <c r="L349" s="68">
        <f>'Monthly Data'!AK351</f>
        <v>102.51510363719991</v>
      </c>
      <c r="M349" s="68">
        <f>'Monthly Data'!AL351</f>
        <v>103.56184342201371</v>
      </c>
      <c r="N349" s="68">
        <f>'Monthly Data'!AM351</f>
        <v>114.65524380593264</v>
      </c>
      <c r="O349" s="68">
        <f>'Monthly Data'!AN351</f>
        <v>98.564339126704851</v>
      </c>
      <c r="P349" s="68">
        <f>'Monthly Data'!AO351</f>
        <v>105.3293072883253</v>
      </c>
      <c r="Q349" s="69">
        <f>'Monthly Data'!D351</f>
        <v>56303</v>
      </c>
      <c r="R349" s="69">
        <f>'Monthly Data'!U351</f>
        <v>101.3</v>
      </c>
      <c r="S349" s="69">
        <f>'Monthly Data'!T351</f>
        <v>100.8</v>
      </c>
      <c r="T349" s="69">
        <f>'Monthly Data'!S351</f>
        <v>99.9</v>
      </c>
      <c r="U349" s="69">
        <f>'Monthly Data'!V351</f>
        <v>23965</v>
      </c>
      <c r="V349" s="69">
        <f>'Monthly Data'!W351</f>
        <v>26734</v>
      </c>
      <c r="W349" s="69">
        <f>'Monthly Data'!R351</f>
        <v>100.2002002002002</v>
      </c>
      <c r="X349" s="69">
        <f>'Monthly Data'!X351</f>
        <v>111.829015937619</v>
      </c>
      <c r="Y349" s="69">
        <f>'Monthly Data'!Y351</f>
        <v>124.03775190582699</v>
      </c>
      <c r="Z349" s="69">
        <f>'Monthly Data'!Z351</f>
        <v>10655</v>
      </c>
      <c r="AA349" s="69">
        <f>'Monthly Data'!AA351</f>
        <v>991288.59872999997</v>
      </c>
      <c r="AB349" s="69">
        <f>'Monthly Data'!AB351</f>
        <v>101.588995462852</v>
      </c>
      <c r="AC349" s="69">
        <f>'Monthly Data'!AC351</f>
        <v>75338</v>
      </c>
      <c r="AD349" s="69">
        <f>'Monthly Data'!P351</f>
        <v>78.031529711105776</v>
      </c>
      <c r="AE349" s="69">
        <f>'Monthly Data'!Q351</f>
        <v>100</v>
      </c>
      <c r="AF349" s="75">
        <f>'Monthly Data'!G351</f>
        <v>7.4999999999999997E-2</v>
      </c>
      <c r="AG349" s="75">
        <f>'Monthly Data'!I351</f>
        <v>-4.1001617416266996</v>
      </c>
      <c r="AH349" s="75">
        <f>'Monthly Data'!L351</f>
        <v>3484091</v>
      </c>
      <c r="AI349" s="75">
        <f>'Monthly Data'!J351</f>
        <v>0.17091000000000006</v>
      </c>
      <c r="AJ349" s="75">
        <f>'Monthly Data'!K351</f>
        <v>7.892571428571428E-2</v>
      </c>
      <c r="AK349" s="75">
        <f>'Monthly Data'!AP351</f>
        <v>80.75752907541694</v>
      </c>
      <c r="AL349" s="75">
        <f>'Monthly Data'!AQ351</f>
        <v>107.40850409120701</v>
      </c>
      <c r="AM349" s="77">
        <v>18.025454545454547</v>
      </c>
      <c r="AN349" s="77">
        <f>'Monthly Data'!M351</f>
        <v>21.535238095238096</v>
      </c>
      <c r="AO349" s="76">
        <f>'Monthly Data'!C351</f>
        <v>93.984631414614199</v>
      </c>
      <c r="AP349" s="76">
        <f>'Monthly Data'!N351</f>
        <v>116.42553685669152</v>
      </c>
      <c r="AQ349" s="76">
        <f>'Monthly Data'!O351</f>
        <v>117.87479054780394</v>
      </c>
    </row>
    <row r="350" spans="1:43">
      <c r="A350" s="71" t="s">
        <v>622</v>
      </c>
      <c r="B350" s="71">
        <f t="shared" si="5"/>
        <v>672</v>
      </c>
      <c r="C350" s="72">
        <f>'Monthly Data'!F352</f>
        <v>17302.3</v>
      </c>
      <c r="D350" s="72">
        <f>'Monthly Data'!E352</f>
        <v>100.1</v>
      </c>
      <c r="E350" s="72">
        <f>'Monthly Data'!AD352</f>
        <v>98.4</v>
      </c>
      <c r="F350" s="72">
        <f>'Monthly Data'!AE352</f>
        <v>102.7</v>
      </c>
      <c r="G350" s="72">
        <f>'Monthly Data'!AF352</f>
        <v>102.4</v>
      </c>
      <c r="H350" s="72">
        <f>'Monthly Data'!AG352</f>
        <v>102.9</v>
      </c>
      <c r="I350" s="68">
        <f>'Monthly Data'!AH352</f>
        <v>104.32085907594001</v>
      </c>
      <c r="J350" s="68">
        <f>'Monthly Data'!AI352</f>
        <v>109.025104671267</v>
      </c>
      <c r="K350" s="68">
        <f>'Monthly Data'!AJ352</f>
        <v>98.782633707480301</v>
      </c>
      <c r="L350" s="68">
        <f>'Monthly Data'!AK352</f>
        <v>102.98348218069368</v>
      </c>
      <c r="M350" s="68">
        <f>'Monthly Data'!AL352</f>
        <v>103.51380025374188</v>
      </c>
      <c r="N350" s="68">
        <f>'Monthly Data'!AM352</f>
        <v>120.53447210235564</v>
      </c>
      <c r="O350" s="68">
        <f>'Monthly Data'!AN352</f>
        <v>97.57361457553958</v>
      </c>
      <c r="P350" s="68">
        <f>'Monthly Data'!AO352</f>
        <v>104.91200612614946</v>
      </c>
      <c r="Q350" s="69">
        <f>'Monthly Data'!D352</f>
        <v>56696</v>
      </c>
      <c r="R350" s="69">
        <f>'Monthly Data'!U352</f>
        <v>101.6</v>
      </c>
      <c r="S350" s="69">
        <f>'Monthly Data'!T352</f>
        <v>100.9</v>
      </c>
      <c r="T350" s="69">
        <f>'Monthly Data'!S352</f>
        <v>100.2</v>
      </c>
      <c r="U350" s="69">
        <f>'Monthly Data'!V352</f>
        <v>24153</v>
      </c>
      <c r="V350" s="69">
        <f>'Monthly Data'!W352</f>
        <v>26860</v>
      </c>
      <c r="W350" s="69">
        <f>'Monthly Data'!R352</f>
        <v>100.59880239520957</v>
      </c>
      <c r="X350" s="69">
        <f>'Monthly Data'!X352</f>
        <v>112.616798085127</v>
      </c>
      <c r="Y350" s="69">
        <f>'Monthly Data'!Y352</f>
        <v>122.848484815627</v>
      </c>
      <c r="Z350" s="69">
        <f>'Monthly Data'!Z352</f>
        <v>10472</v>
      </c>
      <c r="AA350" s="69">
        <f>'Monthly Data'!AA352</f>
        <v>1104928.3816</v>
      </c>
      <c r="AB350" s="69">
        <f>'Monthly Data'!AB352</f>
        <v>103.84018892542301</v>
      </c>
      <c r="AC350" s="69">
        <f>'Monthly Data'!AC352</f>
        <v>73224</v>
      </c>
      <c r="AD350" s="69">
        <f>'Monthly Data'!P352</f>
        <v>81.403753004646177</v>
      </c>
      <c r="AE350" s="69">
        <f>'Monthly Data'!Q352</f>
        <v>99.9</v>
      </c>
      <c r="AF350" s="75">
        <f>'Monthly Data'!G352</f>
        <v>7.3999999999999996E-2</v>
      </c>
      <c r="AG350" s="75">
        <f>'Monthly Data'!I352</f>
        <v>-4.2258830877209306</v>
      </c>
      <c r="AH350" s="75">
        <f>'Monthly Data'!L352</f>
        <v>3557736</v>
      </c>
      <c r="AI350" s="75">
        <f>'Monthly Data'!J352</f>
        <v>0.17091000000000006</v>
      </c>
      <c r="AJ350" s="75">
        <f>'Monthly Data'!K352</f>
        <v>7.9601500000000006E-2</v>
      </c>
      <c r="AK350" s="75">
        <f>'Monthly Data'!AP352</f>
        <v>67.766775171098317</v>
      </c>
      <c r="AL350" s="75">
        <f>'Monthly Data'!AQ352</f>
        <v>108.70937787619</v>
      </c>
      <c r="AM350" s="77">
        <v>23.717894736842105</v>
      </c>
      <c r="AN350" s="77">
        <f>'Monthly Data'!M352</f>
        <v>32.97</v>
      </c>
      <c r="AO350" s="76">
        <f>'Monthly Data'!C352</f>
        <v>131.4189074919941</v>
      </c>
      <c r="AP350" s="76">
        <f>'Monthly Data'!N352</f>
        <v>153.36446815995009</v>
      </c>
      <c r="AQ350" s="76">
        <f>'Monthly Data'!O352</f>
        <v>154.73609713561981</v>
      </c>
    </row>
    <row r="351" spans="1:43">
      <c r="A351" s="71" t="s">
        <v>623</v>
      </c>
      <c r="B351" s="71">
        <f t="shared" si="5"/>
        <v>673</v>
      </c>
      <c r="C351" s="72">
        <f>'Monthly Data'!F353</f>
        <v>16346.96</v>
      </c>
      <c r="D351" s="72">
        <f>'Monthly Data'!E353</f>
        <v>99.2</v>
      </c>
      <c r="E351" s="72">
        <f>'Monthly Data'!AD353</f>
        <v>97.4</v>
      </c>
      <c r="F351" s="72">
        <f>'Monthly Data'!AE353</f>
        <v>101.2</v>
      </c>
      <c r="G351" s="72">
        <f>'Monthly Data'!AF353</f>
        <v>97.5</v>
      </c>
      <c r="H351" s="72">
        <f>'Monthly Data'!AG353</f>
        <v>103.3</v>
      </c>
      <c r="I351" s="68">
        <f>'Monthly Data'!AH353</f>
        <v>105.16559593306199</v>
      </c>
      <c r="J351" s="68">
        <f>'Monthly Data'!AI353</f>
        <v>109.377856504815</v>
      </c>
      <c r="K351" s="68">
        <f>'Monthly Data'!AJ353</f>
        <v>101.154491225616</v>
      </c>
      <c r="L351" s="68">
        <f>'Monthly Data'!AK353</f>
        <v>103.16674325252336</v>
      </c>
      <c r="M351" s="68">
        <f>'Monthly Data'!AL353</f>
        <v>103.32385726081172</v>
      </c>
      <c r="N351" s="68">
        <f>'Monthly Data'!AM353</f>
        <v>116.63836589607727</v>
      </c>
      <c r="O351" s="68">
        <f>'Monthly Data'!AN353</f>
        <v>97.322293133997121</v>
      </c>
      <c r="P351" s="68">
        <f>'Monthly Data'!AO353</f>
        <v>105.44783567355935</v>
      </c>
      <c r="Q351" s="69">
        <f>'Monthly Data'!D353</f>
        <v>56531</v>
      </c>
      <c r="R351" s="69">
        <f>'Monthly Data'!U353</f>
        <v>101.5</v>
      </c>
      <c r="S351" s="69">
        <f>'Monthly Data'!T353</f>
        <v>101.2</v>
      </c>
      <c r="T351" s="69">
        <f>'Monthly Data'!S353</f>
        <v>100.9</v>
      </c>
      <c r="U351" s="69">
        <f>'Monthly Data'!V353</f>
        <v>24086</v>
      </c>
      <c r="V351" s="69">
        <f>'Monthly Data'!W353</f>
        <v>26810</v>
      </c>
      <c r="W351" s="69">
        <f>'Monthly Data'!R353</f>
        <v>100</v>
      </c>
      <c r="X351" s="69">
        <f>'Monthly Data'!X353</f>
        <v>114.18894846988999</v>
      </c>
      <c r="Y351" s="69">
        <f>'Monthly Data'!Y353</f>
        <v>124.06355250556599</v>
      </c>
      <c r="Z351" s="69">
        <f>'Monthly Data'!Z353</f>
        <v>10974</v>
      </c>
      <c r="AA351" s="69">
        <f>'Monthly Data'!AA353</f>
        <v>1132290.6022000001</v>
      </c>
      <c r="AB351" s="69">
        <f>'Monthly Data'!AB353</f>
        <v>105.442335349742</v>
      </c>
      <c r="AC351" s="69">
        <f>'Monthly Data'!AC353</f>
        <v>81670</v>
      </c>
      <c r="AD351" s="69">
        <f>'Monthly Data'!P353</f>
        <v>83.366741191147526</v>
      </c>
      <c r="AE351" s="69">
        <f>'Monthly Data'!Q353</f>
        <v>99.8</v>
      </c>
      <c r="AF351" s="75">
        <f>'Monthly Data'!G353</f>
        <v>3.3000000000000002E-2</v>
      </c>
      <c r="AG351" s="75">
        <f>'Monthly Data'!I353</f>
        <v>-4.5240692852129918</v>
      </c>
      <c r="AH351" s="75">
        <f>'Monthly Data'!L353</f>
        <v>3631484</v>
      </c>
      <c r="AI351" s="75">
        <f>'Monthly Data'!J353</f>
        <v>0.117272</v>
      </c>
      <c r="AJ351" s="75">
        <f>'Monthly Data'!K353</f>
        <v>1.3816666666666666E-2</v>
      </c>
      <c r="AK351" s="75">
        <f>'Monthly Data'!AP353</f>
        <v>52.384703820957768</v>
      </c>
      <c r="AL351" s="75">
        <f>'Monthly Data'!AQ353</f>
        <v>108.221685713917</v>
      </c>
      <c r="AM351" s="77">
        <v>22.516999999999999</v>
      </c>
      <c r="AN351" s="77">
        <f>'Monthly Data'!M353</f>
        <v>36.549500000000002</v>
      </c>
      <c r="AO351" s="76">
        <f>'Monthly Data'!C353</f>
        <v>167.02903220398244</v>
      </c>
      <c r="AP351" s="76">
        <f>'Monthly Data'!N353</f>
        <v>164.20461650831348</v>
      </c>
      <c r="AQ351" s="76">
        <f>'Monthly Data'!O353</f>
        <v>164.06859349107054</v>
      </c>
    </row>
    <row r="352" spans="1:43">
      <c r="A352" s="71" t="s">
        <v>624</v>
      </c>
      <c r="B352" s="71">
        <f t="shared" si="5"/>
        <v>674</v>
      </c>
      <c r="C352" s="72">
        <f>'Monthly Data'!F354</f>
        <v>16897.34</v>
      </c>
      <c r="D352" s="72">
        <f>'Monthly Data'!E354</f>
        <v>99.7</v>
      </c>
      <c r="E352" s="72">
        <f>'Monthly Data'!AD354</f>
        <v>97.7</v>
      </c>
      <c r="F352" s="72">
        <f>'Monthly Data'!AE354</f>
        <v>102.1</v>
      </c>
      <c r="G352" s="72">
        <f>'Monthly Data'!AF354</f>
        <v>100.9</v>
      </c>
      <c r="H352" s="72">
        <f>'Monthly Data'!AG354</f>
        <v>102.7</v>
      </c>
      <c r="I352" s="68">
        <f>'Monthly Data'!AH354</f>
        <v>106.290199151313</v>
      </c>
      <c r="J352" s="68">
        <f>'Monthly Data'!AI354</f>
        <v>110.037159024998</v>
      </c>
      <c r="K352" s="68">
        <f>'Monthly Data'!AJ354</f>
        <v>101.32111347097199</v>
      </c>
      <c r="L352" s="68">
        <f>'Monthly Data'!AK354</f>
        <v>103.06535188241944</v>
      </c>
      <c r="M352" s="68">
        <f>'Monthly Data'!AL354</f>
        <v>104.0467204619089</v>
      </c>
      <c r="N352" s="68">
        <f>'Monthly Data'!AM354</f>
        <v>114.442225305523</v>
      </c>
      <c r="O352" s="68">
        <f>'Monthly Data'!AN354</f>
        <v>98.928895916440524</v>
      </c>
      <c r="P352" s="68">
        <f>'Monthly Data'!AO354</f>
        <v>106.03355640214174</v>
      </c>
      <c r="Q352" s="69">
        <f>'Monthly Data'!D354</f>
        <v>56462</v>
      </c>
      <c r="R352" s="69">
        <f>'Monthly Data'!U354</f>
        <v>101.8</v>
      </c>
      <c r="S352" s="69">
        <f>'Monthly Data'!T354</f>
        <v>101.2</v>
      </c>
      <c r="T352" s="69">
        <f>'Monthly Data'!S354</f>
        <v>102.2</v>
      </c>
      <c r="U352" s="69">
        <f>'Monthly Data'!V354</f>
        <v>24068</v>
      </c>
      <c r="V352" s="69">
        <f>'Monthly Data'!W354</f>
        <v>26875</v>
      </c>
      <c r="W352" s="69">
        <f>'Monthly Data'!R354</f>
        <v>99.11937377690802</v>
      </c>
      <c r="X352" s="69">
        <f>'Monthly Data'!X354</f>
        <v>113.213989838014</v>
      </c>
      <c r="Y352" s="69">
        <f>'Monthly Data'!Y354</f>
        <v>122.632578371783</v>
      </c>
      <c r="Z352" s="69">
        <f>'Monthly Data'!Z354</f>
        <v>11455</v>
      </c>
      <c r="AA352" s="69">
        <f>'Monthly Data'!AA354</f>
        <v>1092823.38173</v>
      </c>
      <c r="AB352" s="69">
        <f>'Monthly Data'!AB354</f>
        <v>106.24877996406001</v>
      </c>
      <c r="AC352" s="69">
        <f>'Monthly Data'!AC354</f>
        <v>81897</v>
      </c>
      <c r="AD352" s="69">
        <f>'Monthly Data'!P354</f>
        <v>83.778089970573049</v>
      </c>
      <c r="AE352" s="69">
        <f>'Monthly Data'!Q354</f>
        <v>99.7</v>
      </c>
      <c r="AF352" s="75">
        <f>'Monthly Data'!G354</f>
        <v>-3.0000000000000001E-3</v>
      </c>
      <c r="AG352" s="75">
        <f>'Monthly Data'!I354</f>
        <v>-4.6538738913031379</v>
      </c>
      <c r="AH352" s="75">
        <f>'Monthly Data'!L354</f>
        <v>3697952</v>
      </c>
      <c r="AI352" s="75">
        <f>'Monthly Data'!J354</f>
        <v>9.9089999999999956E-2</v>
      </c>
      <c r="AJ352" s="75">
        <f>'Monthly Data'!K354</f>
        <v>-5.4833333333333331E-3</v>
      </c>
      <c r="AK352" s="75">
        <f>'Monthly Data'!AP354</f>
        <v>57.548121200882086</v>
      </c>
      <c r="AL352" s="75">
        <f>'Monthly Data'!AQ354</f>
        <v>106.539023491695</v>
      </c>
      <c r="AM352" s="77">
        <v>15.84909090909091</v>
      </c>
      <c r="AN352" s="77">
        <f>'Monthly Data'!M354</f>
        <v>26.560909090909092</v>
      </c>
      <c r="AO352" s="76">
        <f>'Monthly Data'!C354</f>
        <v>139.29241707571342</v>
      </c>
      <c r="AP352" s="76">
        <f>'Monthly Data'!N354</f>
        <v>177.8422300118786</v>
      </c>
      <c r="AQ352" s="76">
        <f>'Monthly Data'!O354</f>
        <v>180.23148574163713</v>
      </c>
    </row>
    <row r="353" spans="1:43">
      <c r="A353" s="71" t="s">
        <v>625</v>
      </c>
      <c r="B353" s="71">
        <f t="shared" si="5"/>
        <v>675</v>
      </c>
      <c r="C353" s="72">
        <f>'Monthly Data'!F355</f>
        <v>16543.47</v>
      </c>
      <c r="D353" s="72">
        <f>'Monthly Data'!E355</f>
        <v>99.3</v>
      </c>
      <c r="E353" s="72">
        <f>'Monthly Data'!AD355</f>
        <v>97.5</v>
      </c>
      <c r="F353" s="72">
        <f>'Monthly Data'!AE355</f>
        <v>102.2</v>
      </c>
      <c r="G353" s="72">
        <f>'Monthly Data'!AF355</f>
        <v>98.8</v>
      </c>
      <c r="H353" s="72">
        <f>'Monthly Data'!AG355</f>
        <v>105</v>
      </c>
      <c r="I353" s="68">
        <f>'Monthly Data'!AH355</f>
        <v>105.07911503394099</v>
      </c>
      <c r="J353" s="68">
        <f>'Monthly Data'!AI355</f>
        <v>108.015931807087</v>
      </c>
      <c r="K353" s="68">
        <f>'Monthly Data'!AJ355</f>
        <v>100.897664023174</v>
      </c>
      <c r="L353" s="68">
        <f>'Monthly Data'!AK355</f>
        <v>102.48664812860676</v>
      </c>
      <c r="M353" s="68">
        <f>'Monthly Data'!AL355</f>
        <v>102.80897527345461</v>
      </c>
      <c r="N353" s="68">
        <f>'Monthly Data'!AM355</f>
        <v>116.1260382499276</v>
      </c>
      <c r="O353" s="68">
        <f>'Monthly Data'!AN355</f>
        <v>97.254634123800088</v>
      </c>
      <c r="P353" s="68">
        <f>'Monthly Data'!AO355</f>
        <v>104.59241163854011</v>
      </c>
      <c r="Q353" s="69">
        <f>'Monthly Data'!D355</f>
        <v>56503</v>
      </c>
      <c r="R353" s="69">
        <f>'Monthly Data'!U355</f>
        <v>102.2</v>
      </c>
      <c r="S353" s="69">
        <f>'Monthly Data'!T355</f>
        <v>101.2</v>
      </c>
      <c r="T353" s="69">
        <f>'Monthly Data'!S355</f>
        <v>100.1</v>
      </c>
      <c r="U353" s="69">
        <f>'Monthly Data'!V355</f>
        <v>24040</v>
      </c>
      <c r="V353" s="69">
        <f>'Monthly Data'!W355</f>
        <v>26794</v>
      </c>
      <c r="W353" s="69">
        <f>'Monthly Data'!R355</f>
        <v>100.5994005994006</v>
      </c>
      <c r="X353" s="69">
        <f>'Monthly Data'!X355</f>
        <v>113.97896735453</v>
      </c>
      <c r="Y353" s="69">
        <f>'Monthly Data'!Y355</f>
        <v>121.505055417522</v>
      </c>
      <c r="Z353" s="69">
        <f>'Monthly Data'!Z355</f>
        <v>10224</v>
      </c>
      <c r="AA353" s="69">
        <f>'Monthly Data'!AA355</f>
        <v>1011043.01737</v>
      </c>
      <c r="AB353" s="69">
        <f>'Monthly Data'!AB355</f>
        <v>107.363872847227</v>
      </c>
      <c r="AC353" s="69">
        <f>'Monthly Data'!AC355</f>
        <v>81261</v>
      </c>
      <c r="AD353" s="69">
        <f>'Monthly Data'!P355</f>
        <v>85.365454714699965</v>
      </c>
      <c r="AE353" s="69">
        <f>'Monthly Data'!Q355</f>
        <v>99.7</v>
      </c>
      <c r="AF353" s="75">
        <f>'Monthly Data'!G355</f>
        <v>-3.6999999999999998E-2</v>
      </c>
      <c r="AG353" s="75">
        <f>'Monthly Data'!I355</f>
        <v>-4.6538738913031379</v>
      </c>
      <c r="AH353" s="75">
        <f>'Monthly Data'!L355</f>
        <v>3752664</v>
      </c>
      <c r="AI353" s="75">
        <f>'Monthly Data'!J355</f>
        <v>8.6090499999999986E-2</v>
      </c>
      <c r="AJ353" s="75">
        <f>'Monthly Data'!K355</f>
        <v>-1.9369999999999998E-2</v>
      </c>
      <c r="AK353" s="75">
        <f>'Monthly Data'!AP355</f>
        <v>67.249347379019881</v>
      </c>
      <c r="AL353" s="75">
        <f>'Monthly Data'!AQ355</f>
        <v>116.051727955095</v>
      </c>
      <c r="AM353" s="77">
        <v>14.300476190476191</v>
      </c>
      <c r="AN353" s="77">
        <f>'Monthly Data'!M355</f>
        <v>28.127499999999998</v>
      </c>
      <c r="AO353" s="76">
        <f>'Monthly Data'!C355</f>
        <v>134.61908952830703</v>
      </c>
      <c r="AP353" s="76">
        <f>'Monthly Data'!N355</f>
        <v>151.23374853131568</v>
      </c>
      <c r="AQ353" s="76">
        <f>'Monthly Data'!O355</f>
        <v>152.27992331019604</v>
      </c>
    </row>
    <row r="354" spans="1:43">
      <c r="A354" s="71" t="s">
        <v>626</v>
      </c>
      <c r="B354" s="71">
        <f t="shared" si="5"/>
        <v>676</v>
      </c>
      <c r="C354" s="72">
        <f>'Monthly Data'!F356</f>
        <v>16612.669999999998</v>
      </c>
      <c r="D354" s="72">
        <f>'Monthly Data'!E356</f>
        <v>98.5</v>
      </c>
      <c r="E354" s="72">
        <f>'Monthly Data'!AD356</f>
        <v>97.3</v>
      </c>
      <c r="F354" s="72">
        <f>'Monthly Data'!AE356</f>
        <v>100.7</v>
      </c>
      <c r="G354" s="72">
        <f>'Monthly Data'!AF356</f>
        <v>99.4</v>
      </c>
      <c r="H354" s="72">
        <f>'Monthly Data'!AG356</f>
        <v>100.3</v>
      </c>
      <c r="I354" s="68">
        <f>'Monthly Data'!AH356</f>
        <v>104.60373221688999</v>
      </c>
      <c r="J354" s="68">
        <f>'Monthly Data'!AI356</f>
        <v>108.105430958052</v>
      </c>
      <c r="K354" s="68">
        <f>'Monthly Data'!AJ356</f>
        <v>100.56799882493</v>
      </c>
      <c r="L354" s="68">
        <f>'Monthly Data'!AK356</f>
        <v>102.4265449126526</v>
      </c>
      <c r="M354" s="68">
        <f>'Monthly Data'!AL356</f>
        <v>103.41337615639787</v>
      </c>
      <c r="N354" s="68">
        <f>'Monthly Data'!AM356</f>
        <v>118.50353333628094</v>
      </c>
      <c r="O354" s="68">
        <f>'Monthly Data'!AN356</f>
        <v>98.009024848491975</v>
      </c>
      <c r="P354" s="68">
        <f>'Monthly Data'!AO356</f>
        <v>104.75786506305514</v>
      </c>
      <c r="Q354" s="69">
        <f>'Monthly Data'!D356</f>
        <v>56575</v>
      </c>
      <c r="R354" s="69">
        <f>'Monthly Data'!U356</f>
        <v>102.2</v>
      </c>
      <c r="S354" s="69">
        <f>'Monthly Data'!T356</f>
        <v>101.4</v>
      </c>
      <c r="T354" s="69">
        <f>'Monthly Data'!S356</f>
        <v>97.3</v>
      </c>
      <c r="U354" s="69">
        <f>'Monthly Data'!V356</f>
        <v>23977</v>
      </c>
      <c r="V354" s="69">
        <f>'Monthly Data'!W356</f>
        <v>26880</v>
      </c>
      <c r="W354" s="69">
        <f>'Monthly Data'!R356</f>
        <v>103.69989722507708</v>
      </c>
      <c r="X354" s="69">
        <f>'Monthly Data'!X356</f>
        <v>114.433343063298</v>
      </c>
      <c r="Y354" s="69">
        <f>'Monthly Data'!Y356</f>
        <v>122.03319392234999</v>
      </c>
      <c r="Z354" s="69">
        <f>'Monthly Data'!Z356</f>
        <v>12193</v>
      </c>
      <c r="AA354" s="69">
        <f>'Monthly Data'!AA356</f>
        <v>980848.49979999999</v>
      </c>
      <c r="AB354" s="69">
        <f>'Monthly Data'!AB356</f>
        <v>107.210075977385</v>
      </c>
      <c r="AC354" s="69">
        <f>'Monthly Data'!AC356</f>
        <v>82310</v>
      </c>
      <c r="AD354" s="69">
        <f>'Monthly Data'!P356</f>
        <v>86.609973895524476</v>
      </c>
      <c r="AE354" s="69">
        <f>'Monthly Data'!Q356</f>
        <v>99.7</v>
      </c>
      <c r="AF354" s="75">
        <f>'Monthly Data'!G356</f>
        <v>-5.8999999999999997E-2</v>
      </c>
      <c r="AG354" s="75">
        <f>'Monthly Data'!I356</f>
        <v>-4.6538738913031379</v>
      </c>
      <c r="AH354" s="75">
        <f>'Monthly Data'!L356</f>
        <v>3803907</v>
      </c>
      <c r="AI354" s="75">
        <f>'Monthly Data'!J356</f>
        <v>6.272999999999998E-2</v>
      </c>
      <c r="AJ354" s="75">
        <f>'Monthly Data'!K356</f>
        <v>-2.5159999999999998E-2</v>
      </c>
      <c r="AK354" s="75">
        <f>'Monthly Data'!AP356</f>
        <v>72.646566269791947</v>
      </c>
      <c r="AL354" s="75">
        <f>'Monthly Data'!AQ356</f>
        <v>117.08956211270799</v>
      </c>
      <c r="AM354" s="77">
        <v>14.852857142857143</v>
      </c>
      <c r="AN354" s="77">
        <f>'Monthly Data'!M356</f>
        <v>26.930000000000003</v>
      </c>
      <c r="AO354" s="76">
        <f>'Monthly Data'!C356</f>
        <v>157.06707626491871</v>
      </c>
      <c r="AP354" s="76">
        <f>'Monthly Data'!N356</f>
        <v>137.7100393493451</v>
      </c>
      <c r="AQ354" s="76">
        <f>'Monthly Data'!O356</f>
        <v>136.56031225074057</v>
      </c>
    </row>
    <row r="355" spans="1:43">
      <c r="A355" s="71" t="s">
        <v>627</v>
      </c>
      <c r="B355" s="71">
        <f t="shared" si="5"/>
        <v>677</v>
      </c>
      <c r="C355" s="72">
        <f>'Monthly Data'!F357</f>
        <v>16068.81</v>
      </c>
      <c r="D355" s="72">
        <f>'Monthly Data'!E357</f>
        <v>99.2</v>
      </c>
      <c r="E355" s="72">
        <f>'Monthly Data'!AD357</f>
        <v>97.1</v>
      </c>
      <c r="F355" s="72">
        <f>'Monthly Data'!AE357</f>
        <v>101.5</v>
      </c>
      <c r="G355" s="72">
        <f>'Monthly Data'!AF357</f>
        <v>100.5</v>
      </c>
      <c r="H355" s="72">
        <f>'Monthly Data'!AG357</f>
        <v>102</v>
      </c>
      <c r="I355" s="68">
        <f>'Monthly Data'!AH357</f>
        <v>104.659489275379</v>
      </c>
      <c r="J355" s="68">
        <f>'Monthly Data'!AI357</f>
        <v>106.88657105337001</v>
      </c>
      <c r="K355" s="68">
        <f>'Monthly Data'!AJ357</f>
        <v>101.863891635459</v>
      </c>
      <c r="L355" s="68">
        <f>'Monthly Data'!AK357</f>
        <v>102.49799966369561</v>
      </c>
      <c r="M355" s="68">
        <f>'Monthly Data'!AL357</f>
        <v>103.47124419712218</v>
      </c>
      <c r="N355" s="68">
        <f>'Monthly Data'!AM357</f>
        <v>120.22544171780243</v>
      </c>
      <c r="O355" s="68">
        <f>'Monthly Data'!AN357</f>
        <v>97.053546447675203</v>
      </c>
      <c r="P355" s="68">
        <f>'Monthly Data'!AO357</f>
        <v>105.28138376106666</v>
      </c>
      <c r="Q355" s="69">
        <f>'Monthly Data'!D357</f>
        <v>56606</v>
      </c>
      <c r="R355" s="69">
        <f>'Monthly Data'!U357</f>
        <v>102.6</v>
      </c>
      <c r="S355" s="69">
        <f>'Monthly Data'!T357</f>
        <v>101.6</v>
      </c>
      <c r="T355" s="69">
        <f>'Monthly Data'!S357</f>
        <v>100.3</v>
      </c>
      <c r="U355" s="69">
        <f>'Monthly Data'!V357</f>
        <v>24014</v>
      </c>
      <c r="V355" s="69">
        <f>'Monthly Data'!W357</f>
        <v>26923</v>
      </c>
      <c r="W355" s="69">
        <f>'Monthly Data'!R357</f>
        <v>100.69790628115653</v>
      </c>
      <c r="X355" s="69">
        <f>'Monthly Data'!X357</f>
        <v>115.45821575936</v>
      </c>
      <c r="Y355" s="69">
        <f>'Monthly Data'!Y357</f>
        <v>123.709320103672</v>
      </c>
      <c r="Z355" s="69">
        <f>'Monthly Data'!Z357</f>
        <v>11037</v>
      </c>
      <c r="AA355" s="69">
        <f>'Monthly Data'!AA357</f>
        <v>1023565.65701</v>
      </c>
      <c r="AB355" s="69">
        <f>'Monthly Data'!AB357</f>
        <v>108.539626846811</v>
      </c>
      <c r="AC355" s="69">
        <f>'Monthly Data'!AC357</f>
        <v>81271</v>
      </c>
      <c r="AD355" s="69">
        <f>'Monthly Data'!P357</f>
        <v>89.774134520561617</v>
      </c>
      <c r="AE355" s="69">
        <f>'Monthly Data'!Q357</f>
        <v>99.7</v>
      </c>
      <c r="AF355" s="75">
        <f>'Monthly Data'!G357</f>
        <v>-5.5E-2</v>
      </c>
      <c r="AG355" s="75">
        <f>'Monthly Data'!I357</f>
        <v>-4.6538738913031379</v>
      </c>
      <c r="AH355" s="75">
        <f>'Monthly Data'!L357</f>
        <v>3889420</v>
      </c>
      <c r="AI355" s="75">
        <f>'Monthly Data'!J357</f>
        <v>6.2233636363636352E-2</v>
      </c>
      <c r="AJ355" s="75">
        <f>'Monthly Data'!K357</f>
        <v>-3.2257272727272725E-2</v>
      </c>
      <c r="AK355" s="75">
        <f>'Monthly Data'!AP357</f>
        <v>80.592251670068521</v>
      </c>
      <c r="AL355" s="75">
        <f>'Monthly Data'!AQ357</f>
        <v>116.26845205086499</v>
      </c>
      <c r="AM355" s="77">
        <v>17.774545454545454</v>
      </c>
      <c r="AN355" s="77">
        <f>'Monthly Data'!M357</f>
        <v>31.178181818181823</v>
      </c>
      <c r="AO355" s="76">
        <f>'Monthly Data'!C357</f>
        <v>206.51187102144857</v>
      </c>
      <c r="AP355" s="76">
        <f>'Monthly Data'!N357</f>
        <v>246.5478760778241</v>
      </c>
      <c r="AQ355" s="76">
        <f>'Monthly Data'!O357</f>
        <v>249.04286379594686</v>
      </c>
    </row>
    <row r="356" spans="1:43">
      <c r="A356" s="71" t="s">
        <v>628</v>
      </c>
      <c r="B356" s="71">
        <f t="shared" si="5"/>
        <v>678</v>
      </c>
      <c r="C356" s="72">
        <f>'Monthly Data'!F358</f>
        <v>16168.32</v>
      </c>
      <c r="D356" s="72">
        <f>'Monthly Data'!E358</f>
        <v>99.8</v>
      </c>
      <c r="E356" s="72">
        <f>'Monthly Data'!AD358</f>
        <v>98</v>
      </c>
      <c r="F356" s="72">
        <f>'Monthly Data'!AE358</f>
        <v>103.2</v>
      </c>
      <c r="G356" s="72">
        <f>'Monthly Data'!AF358</f>
        <v>104.1</v>
      </c>
      <c r="H356" s="72">
        <f>'Monthly Data'!AG358</f>
        <v>102.9</v>
      </c>
      <c r="I356" s="68">
        <f>'Monthly Data'!AH358</f>
        <v>104.893430781492</v>
      </c>
      <c r="J356" s="68">
        <f>'Monthly Data'!AI358</f>
        <v>107.209851972503</v>
      </c>
      <c r="K356" s="68">
        <f>'Monthly Data'!AJ358</f>
        <v>102.62287319847</v>
      </c>
      <c r="L356" s="68">
        <f>'Monthly Data'!AK358</f>
        <v>103.13846638388806</v>
      </c>
      <c r="M356" s="68">
        <f>'Monthly Data'!AL358</f>
        <v>103.78513941525982</v>
      </c>
      <c r="N356" s="68">
        <f>'Monthly Data'!AM358</f>
        <v>121.95139513020827</v>
      </c>
      <c r="O356" s="68">
        <f>'Monthly Data'!AN358</f>
        <v>97.550808329780736</v>
      </c>
      <c r="P356" s="68">
        <f>'Monthly Data'!AO358</f>
        <v>105.19710587219035</v>
      </c>
      <c r="Q356" s="69">
        <f>'Monthly Data'!D358</f>
        <v>56686</v>
      </c>
      <c r="R356" s="69">
        <f>'Monthly Data'!U358</f>
        <v>102.7</v>
      </c>
      <c r="S356" s="69">
        <f>'Monthly Data'!T358</f>
        <v>101.8</v>
      </c>
      <c r="T356" s="69">
        <f>'Monthly Data'!S358</f>
        <v>99.2</v>
      </c>
      <c r="U356" s="69">
        <f>'Monthly Data'!V358</f>
        <v>24192</v>
      </c>
      <c r="V356" s="69">
        <f>'Monthly Data'!W358</f>
        <v>26725</v>
      </c>
      <c r="W356" s="69">
        <f>'Monthly Data'!R358</f>
        <v>102.7217741935484</v>
      </c>
      <c r="X356" s="69">
        <f>'Monthly Data'!X358</f>
        <v>116.778988853171</v>
      </c>
      <c r="Y356" s="69">
        <f>'Monthly Data'!Y358</f>
        <v>124.64997044414901</v>
      </c>
      <c r="Z356" s="69">
        <f>'Monthly Data'!Z358</f>
        <v>10701</v>
      </c>
      <c r="AA356" s="69">
        <f>'Monthly Data'!AA358</f>
        <v>1019823.08655</v>
      </c>
      <c r="AB356" s="69">
        <f>'Monthly Data'!AB358</f>
        <v>109.43434775780899</v>
      </c>
      <c r="AC356" s="69">
        <f>'Monthly Data'!AC358</f>
        <v>82129</v>
      </c>
      <c r="AD356" s="69">
        <f>'Monthly Data'!P358</f>
        <v>91.365405987976075</v>
      </c>
      <c r="AE356" s="69">
        <f>'Monthly Data'!Q358</f>
        <v>99.6</v>
      </c>
      <c r="AF356" s="75">
        <f>'Monthly Data'!G358</f>
        <v>-4.2999999999999997E-2</v>
      </c>
      <c r="AG356" s="75">
        <f>'Monthly Data'!I358</f>
        <v>-4.6538738913031379</v>
      </c>
      <c r="AH356" s="75">
        <f>'Monthly Data'!L358</f>
        <v>3946900</v>
      </c>
      <c r="AI356" s="75">
        <f>'Monthly Data'!J358</f>
        <v>6.0409500000000026E-2</v>
      </c>
      <c r="AJ356" s="75">
        <f>'Monthly Data'!K358</f>
        <v>-3.2156190476190477E-2</v>
      </c>
      <c r="AK356" s="75">
        <f>'Monthly Data'!AP358</f>
        <v>82.953562250108931</v>
      </c>
      <c r="AL356" s="75">
        <f>'Monthly Data'!AQ358</f>
        <v>116.163297403047</v>
      </c>
      <c r="AM356" s="77">
        <v>13.1585</v>
      </c>
      <c r="AN356" s="77">
        <f>'Monthly Data'!M358</f>
        <v>29.099499999999999</v>
      </c>
      <c r="AO356" s="76">
        <f>'Monthly Data'!C358</f>
        <v>212.49132620279556</v>
      </c>
      <c r="AP356" s="76">
        <f>'Monthly Data'!N358</f>
        <v>264.83070444855974</v>
      </c>
      <c r="AQ356" s="76">
        <f>'Monthly Data'!O358</f>
        <v>268.07976245209079</v>
      </c>
    </row>
    <row r="357" spans="1:43">
      <c r="A357" s="71" t="s">
        <v>629</v>
      </c>
      <c r="B357" s="71">
        <f t="shared" si="5"/>
        <v>679</v>
      </c>
      <c r="C357" s="72">
        <f>'Monthly Data'!F359</f>
        <v>16586.07</v>
      </c>
      <c r="D357" s="72">
        <f>'Monthly Data'!E359</f>
        <v>100.5</v>
      </c>
      <c r="E357" s="72">
        <f>'Monthly Data'!AD359</f>
        <v>99.1</v>
      </c>
      <c r="F357" s="68">
        <v>94.9</v>
      </c>
      <c r="G357" s="72">
        <f>'Monthly Data'!AF359</f>
        <v>103.1</v>
      </c>
      <c r="H357" s="72">
        <f>'Monthly Data'!AG359</f>
        <v>102.8</v>
      </c>
      <c r="I357" s="68">
        <f>'Monthly Data'!AH359</f>
        <v>104.69503833784501</v>
      </c>
      <c r="J357" s="68">
        <f>'Monthly Data'!AI359</f>
        <v>108.05011037531</v>
      </c>
      <c r="K357" s="68">
        <f>'Monthly Data'!AJ359</f>
        <v>101.305154799628</v>
      </c>
      <c r="L357" s="68">
        <f>'Monthly Data'!AK359</f>
        <v>102.68435256799228</v>
      </c>
      <c r="M357" s="68">
        <f>'Monthly Data'!AL359</f>
        <v>103.65594888720393</v>
      </c>
      <c r="N357" s="68">
        <f>'Monthly Data'!AM359</f>
        <v>121.5643446386307</v>
      </c>
      <c r="O357" s="68">
        <f>'Monthly Data'!AN359</f>
        <v>97.824669077452853</v>
      </c>
      <c r="P357" s="68">
        <f>'Monthly Data'!AO359</f>
        <v>104.80867908600364</v>
      </c>
      <c r="Q357" s="69">
        <f>'Monthly Data'!D359</f>
        <v>56766</v>
      </c>
      <c r="R357" s="69">
        <f>'Monthly Data'!U359</f>
        <v>103</v>
      </c>
      <c r="S357" s="69">
        <f>'Monthly Data'!T359</f>
        <v>102.1</v>
      </c>
      <c r="T357" s="69">
        <f>'Monthly Data'!S359</f>
        <v>99.7</v>
      </c>
      <c r="U357" s="69">
        <f>'Monthly Data'!V359</f>
        <v>24162</v>
      </c>
      <c r="V357" s="69">
        <f>'Monthly Data'!W359</f>
        <v>26946</v>
      </c>
      <c r="W357" s="69">
        <f>'Monthly Data'!R359</f>
        <v>101.40421263791373</v>
      </c>
      <c r="X357" s="69">
        <f>'Monthly Data'!X359</f>
        <v>117.478001802485</v>
      </c>
      <c r="Y357" s="69">
        <f>'Monthly Data'!Y359</f>
        <v>125.719189190062</v>
      </c>
      <c r="Z357" s="69">
        <f>'Monthly Data'!Z359</f>
        <v>11446</v>
      </c>
      <c r="AA357" s="69">
        <f>'Monthly Data'!AA359</f>
        <v>993891.40630999999</v>
      </c>
      <c r="AB357" s="69">
        <f>'Monthly Data'!AB359</f>
        <v>110.998074744834</v>
      </c>
      <c r="AC357" s="69">
        <f>'Monthly Data'!AC359</f>
        <v>79985</v>
      </c>
      <c r="AD357" s="69">
        <f>'Monthly Data'!P359</f>
        <v>93.279724874726639</v>
      </c>
      <c r="AE357" s="69">
        <f>'Monthly Data'!Q359</f>
        <v>99.6</v>
      </c>
      <c r="AF357" s="75">
        <f>'Monthly Data'!G359</f>
        <v>-4.2999999999999997E-2</v>
      </c>
      <c r="AG357" s="75">
        <f>'Monthly Data'!I359</f>
        <v>-4.6538738913031379</v>
      </c>
      <c r="AH357" s="75">
        <f>'Monthly Data'!L359</f>
        <v>4006236</v>
      </c>
      <c r="AI357" s="75">
        <f>'Monthly Data'!J359</f>
        <v>6.0000000000000032E-2</v>
      </c>
      <c r="AJ357" s="75">
        <f>'Monthly Data'!K359</f>
        <v>-2.157590909090909E-2</v>
      </c>
      <c r="AK357" s="75">
        <f>'Monthly Data'!AP359</f>
        <v>74.775032070002595</v>
      </c>
      <c r="AL357" s="75">
        <f>'Monthly Data'!AQ359</f>
        <v>114.753811554533</v>
      </c>
      <c r="AM357" s="77">
        <v>12.399565217391304</v>
      </c>
      <c r="AN357" s="77">
        <f>'Monthly Data'!M359</f>
        <v>22.025454545454537</v>
      </c>
      <c r="AO357" s="76">
        <f>'Monthly Data'!C359</f>
        <v>115.09935029486931</v>
      </c>
      <c r="AP357" s="76">
        <f>'Monthly Data'!N359</f>
        <v>157.26477293347386</v>
      </c>
      <c r="AQ357" s="76">
        <f>'Monthly Data'!O359</f>
        <v>159.86991372273235</v>
      </c>
    </row>
    <row r="358" spans="1:43">
      <c r="A358" s="71" t="s">
        <v>630</v>
      </c>
      <c r="B358" s="71">
        <f t="shared" si="5"/>
        <v>680</v>
      </c>
      <c r="C358" s="72">
        <f>'Monthly Data'!F360</f>
        <v>16737.04</v>
      </c>
      <c r="D358" s="72">
        <f>'Monthly Data'!E360</f>
        <v>100.7</v>
      </c>
      <c r="E358" s="72">
        <f>'Monthly Data'!AD360</f>
        <v>98.7</v>
      </c>
      <c r="F358" s="68">
        <v>94.7</v>
      </c>
      <c r="G358" s="72">
        <f>'Monthly Data'!AF360</f>
        <v>102.2</v>
      </c>
      <c r="H358" s="72">
        <f>'Monthly Data'!AG360</f>
        <v>102.9</v>
      </c>
      <c r="I358" s="68">
        <f>'Monthly Data'!AH360</f>
        <v>105.43808326700599</v>
      </c>
      <c r="J358" s="68">
        <f>'Monthly Data'!AI360</f>
        <v>108.332972081411</v>
      </c>
      <c r="K358" s="68">
        <f>'Monthly Data'!AJ360</f>
        <v>102.340812862376</v>
      </c>
      <c r="L358" s="68">
        <f>'Monthly Data'!AK360</f>
        <v>102.92844041063816</v>
      </c>
      <c r="M358" s="68">
        <f>'Monthly Data'!AL360</f>
        <v>103.80856816276119</v>
      </c>
      <c r="N358" s="68">
        <f>'Monthly Data'!AM360</f>
        <v>125.45242407034711</v>
      </c>
      <c r="O358" s="68">
        <f>'Monthly Data'!AN360</f>
        <v>97.321307239547593</v>
      </c>
      <c r="P358" s="68">
        <f>'Monthly Data'!AO360</f>
        <v>104.77564686448319</v>
      </c>
      <c r="Q358" s="69">
        <f>'Monthly Data'!D360</f>
        <v>56937</v>
      </c>
      <c r="R358" s="69">
        <f>'Monthly Data'!U360</f>
        <v>103.5</v>
      </c>
      <c r="S358" s="69">
        <f>'Monthly Data'!T360</f>
        <v>102.1</v>
      </c>
      <c r="T358" s="69">
        <f>'Monthly Data'!S360</f>
        <v>100.5</v>
      </c>
      <c r="U358" s="69">
        <f>'Monthly Data'!V360</f>
        <v>24130</v>
      </c>
      <c r="V358" s="69">
        <f>'Monthly Data'!W360</f>
        <v>27116</v>
      </c>
      <c r="W358" s="69">
        <f>'Monthly Data'!R360</f>
        <v>100.29850746268656</v>
      </c>
      <c r="X358" s="69">
        <f>'Monthly Data'!X360</f>
        <v>119.871657472016</v>
      </c>
      <c r="Y358" s="69">
        <f>'Monthly Data'!Y360</f>
        <v>128.65722914131601</v>
      </c>
      <c r="Z358" s="69">
        <f>'Monthly Data'!Z360</f>
        <v>11355</v>
      </c>
      <c r="AA358" s="69">
        <f>'Monthly Data'!AA360</f>
        <v>996246.51445999998</v>
      </c>
      <c r="AB358" s="69">
        <f>'Monthly Data'!AB360</f>
        <v>112.65773776751401</v>
      </c>
      <c r="AC358" s="69">
        <f>'Monthly Data'!AC360</f>
        <v>81966</v>
      </c>
      <c r="AD358" s="69">
        <f>'Monthly Data'!P360</f>
        <v>92.95557321769985</v>
      </c>
      <c r="AE358" s="69">
        <f>'Monthly Data'!Q360</f>
        <v>99.6</v>
      </c>
      <c r="AF358" s="75">
        <f>'Monthly Data'!G360</f>
        <v>-5.1999999999999998E-2</v>
      </c>
      <c r="AG358" s="75">
        <f>'Monthly Data'!I360</f>
        <v>-4.6538738913031379</v>
      </c>
      <c r="AH358" s="75">
        <f>'Monthly Data'!L360</f>
        <v>4068734</v>
      </c>
      <c r="AI358" s="75">
        <f>'Monthly Data'!J360</f>
        <v>5.9317500000000002E-2</v>
      </c>
      <c r="AJ358" s="75">
        <f>'Monthly Data'!K360</f>
        <v>-3.1250909090909093E-2</v>
      </c>
      <c r="AK358" s="75">
        <f>'Monthly Data'!AP360</f>
        <v>76.24412617972132</v>
      </c>
      <c r="AL358" s="75">
        <f>'Monthly Data'!AQ360</f>
        <v>117.53852483437799</v>
      </c>
      <c r="AM358" s="79">
        <v>14.21952380952381</v>
      </c>
      <c r="AN358" s="77">
        <f>'Monthly Data'!M360</f>
        <v>22.210499999999996</v>
      </c>
      <c r="AO358" s="76">
        <f>'Monthly Data'!C360</f>
        <v>111.22017011651526</v>
      </c>
      <c r="AP358" s="76">
        <f>'Monthly Data'!N360</f>
        <v>171.94258567921591</v>
      </c>
      <c r="AQ358" s="76">
        <f>'Monthly Data'!O360</f>
        <v>175.68223903493103</v>
      </c>
    </row>
    <row r="359" spans="1:43">
      <c r="A359" s="71" t="s">
        <v>631</v>
      </c>
      <c r="B359" s="71">
        <f t="shared" si="5"/>
        <v>681</v>
      </c>
      <c r="C359" s="72">
        <f>'Monthly Data'!F361</f>
        <v>17044.509999999998</v>
      </c>
      <c r="D359" s="72">
        <f>'Monthly Data'!E361</f>
        <v>101</v>
      </c>
      <c r="E359" s="72">
        <f>'Monthly Data'!AD361</f>
        <v>98.4</v>
      </c>
      <c r="F359" s="68">
        <v>96.1</v>
      </c>
      <c r="G359" s="72">
        <f>'Monthly Data'!AF361</f>
        <v>103.9</v>
      </c>
      <c r="H359" s="72">
        <f>'Monthly Data'!AG361</f>
        <v>103.7</v>
      </c>
      <c r="I359" s="68">
        <f>'Monthly Data'!AH361</f>
        <v>105.211898166339</v>
      </c>
      <c r="J359" s="68">
        <f>'Monthly Data'!AI361</f>
        <v>107.85759726771801</v>
      </c>
      <c r="K359" s="68">
        <f>'Monthly Data'!AJ361</f>
        <v>102.147522772828</v>
      </c>
      <c r="L359" s="68">
        <f>'Monthly Data'!AK361</f>
        <v>102.99840654592909</v>
      </c>
      <c r="M359" s="68">
        <f>'Monthly Data'!AL361</f>
        <v>104.00967518282496</v>
      </c>
      <c r="N359" s="68">
        <f>'Monthly Data'!AM361</f>
        <v>125.79524796395857</v>
      </c>
      <c r="O359" s="68">
        <f>'Monthly Data'!AN361</f>
        <v>97.544181002401686</v>
      </c>
      <c r="P359" s="68">
        <f>'Monthly Data'!AO361</f>
        <v>104.93423465730865</v>
      </c>
      <c r="Q359" s="69">
        <f>'Monthly Data'!D361</f>
        <v>57020</v>
      </c>
      <c r="R359" s="69">
        <f>'Monthly Data'!U361</f>
        <v>103.5</v>
      </c>
      <c r="S359" s="69">
        <f>'Monthly Data'!T361</f>
        <v>102.4</v>
      </c>
      <c r="T359" s="69">
        <f>'Monthly Data'!S361</f>
        <v>98.6</v>
      </c>
      <c r="U359" s="69">
        <f>'Monthly Data'!V361</f>
        <v>24127</v>
      </c>
      <c r="V359" s="69">
        <f>'Monthly Data'!W361</f>
        <v>27269</v>
      </c>
      <c r="W359" s="69">
        <f>'Monthly Data'!R361</f>
        <v>102.73833671399595</v>
      </c>
      <c r="X359" s="69">
        <f>'Monthly Data'!X361</f>
        <v>120.421095088456</v>
      </c>
      <c r="Y359" s="69">
        <f>'Monthly Data'!Y361</f>
        <v>129.144573782392</v>
      </c>
      <c r="Z359" s="69">
        <f>'Monthly Data'!Z361</f>
        <v>10912</v>
      </c>
      <c r="AA359" s="69">
        <f>'Monthly Data'!AA361</f>
        <v>1010200.22005</v>
      </c>
      <c r="AB359" s="69">
        <f>'Monthly Data'!AB361</f>
        <v>112.47258103856601</v>
      </c>
      <c r="AC359" s="69">
        <f>'Monthly Data'!AC361</f>
        <v>82499</v>
      </c>
      <c r="AD359" s="69">
        <f>'Monthly Data'!P361</f>
        <v>91.993695582248165</v>
      </c>
      <c r="AE359" s="69">
        <f>'Monthly Data'!Q361</f>
        <v>99.6</v>
      </c>
      <c r="AF359" s="75">
        <f>'Monthly Data'!G361</f>
        <v>-3.6999999999999998E-2</v>
      </c>
      <c r="AG359" s="75">
        <f>'Monthly Data'!I361</f>
        <v>-4.6538738913031379</v>
      </c>
      <c r="AH359" s="75">
        <f>'Monthly Data'!L361</f>
        <v>4127616</v>
      </c>
      <c r="AI359" s="75">
        <f>'Monthly Data'!J361</f>
        <v>5.7270000000000008E-2</v>
      </c>
      <c r="AJ359" s="75">
        <f>'Monthly Data'!K361</f>
        <v>-1.5750952380952379E-2</v>
      </c>
      <c r="AK359" s="75">
        <f>'Monthly Data'!AP361</f>
        <v>76.078916805550762</v>
      </c>
      <c r="AL359" s="75">
        <f>'Monthly Data'!AQ361</f>
        <v>114.82585600774</v>
      </c>
      <c r="AM359" s="79">
        <v>14.585238095238095</v>
      </c>
      <c r="AN359" s="77">
        <f>'Monthly Data'!M361</f>
        <v>19.517000000000003</v>
      </c>
      <c r="AO359" s="76">
        <f>'Monthly Data'!C361</f>
        <v>91.077681348294362</v>
      </c>
      <c r="AP359" s="76">
        <f>'Monthly Data'!N361</f>
        <v>140.56533543883134</v>
      </c>
      <c r="AQ359" s="76">
        <f>'Monthly Data'!O361</f>
        <v>143.61318013659366</v>
      </c>
    </row>
    <row r="360" spans="1:43">
      <c r="A360" s="71" t="s">
        <v>632</v>
      </c>
      <c r="B360" s="71">
        <f t="shared" si="5"/>
        <v>682</v>
      </c>
      <c r="C360" s="72">
        <f>'Monthly Data'!F362</f>
        <v>17689.54</v>
      </c>
      <c r="D360" s="72">
        <f>'Monthly Data'!E362</f>
        <v>102</v>
      </c>
      <c r="E360" s="72">
        <f>'Monthly Data'!AD362</f>
        <v>99.7</v>
      </c>
      <c r="F360" s="68">
        <v>96</v>
      </c>
      <c r="G360" s="72">
        <f>'Monthly Data'!AF362</f>
        <v>107</v>
      </c>
      <c r="H360" s="72">
        <f>'Monthly Data'!AG362</f>
        <v>102.7</v>
      </c>
      <c r="I360" s="68">
        <f>'Monthly Data'!AH362</f>
        <v>104.896840893705</v>
      </c>
      <c r="J360" s="68">
        <f>'Monthly Data'!AI362</f>
        <v>108.194560673277</v>
      </c>
      <c r="K360" s="68">
        <f>'Monthly Data'!AJ362</f>
        <v>101.222738343497</v>
      </c>
      <c r="L360" s="68">
        <f>'Monthly Data'!AK362</f>
        <v>102.57191649681954</v>
      </c>
      <c r="M360" s="68">
        <f>'Monthly Data'!AL362</f>
        <v>103.95747880974125</v>
      </c>
      <c r="N360" s="68">
        <f>'Monthly Data'!AM362</f>
        <v>125.8397095736936</v>
      </c>
      <c r="O360" s="68">
        <f>'Monthly Data'!AN362</f>
        <v>98.065811045897632</v>
      </c>
      <c r="P360" s="68">
        <f>'Monthly Data'!AO362</f>
        <v>104.42798228113901</v>
      </c>
      <c r="Q360" s="69">
        <f>'Monthly Data'!D362</f>
        <v>56843</v>
      </c>
      <c r="R360" s="69">
        <f>'Monthly Data'!U362</f>
        <v>103.9</v>
      </c>
      <c r="S360" s="69">
        <f>'Monthly Data'!T362</f>
        <v>102.5</v>
      </c>
      <c r="T360" s="69">
        <f>'Monthly Data'!S362</f>
        <v>99.9</v>
      </c>
      <c r="U360" s="69">
        <f>'Monthly Data'!V362</f>
        <v>24027</v>
      </c>
      <c r="V360" s="69">
        <f>'Monthly Data'!W362</f>
        <v>27290</v>
      </c>
      <c r="W360" s="69">
        <f>'Monthly Data'!R362</f>
        <v>101.30130130130131</v>
      </c>
      <c r="X360" s="69">
        <f>'Monthly Data'!X362</f>
        <v>120.72912663184999</v>
      </c>
      <c r="Y360" s="69">
        <f>'Monthly Data'!Y362</f>
        <v>131.76142106780199</v>
      </c>
      <c r="Z360" s="69">
        <f>'Monthly Data'!Z362</f>
        <v>11079</v>
      </c>
      <c r="AA360" s="69">
        <f>'Monthly Data'!AA362</f>
        <v>1063733.3492999999</v>
      </c>
      <c r="AB360" s="69">
        <f>'Monthly Data'!AB362</f>
        <v>111.722434712232</v>
      </c>
      <c r="AC360" s="69">
        <f>'Monthly Data'!AC362</f>
        <v>80142</v>
      </c>
      <c r="AD360" s="69">
        <f>'Monthly Data'!P362</f>
        <v>89.604081916198368</v>
      </c>
      <c r="AE360" s="69">
        <f>'Monthly Data'!Q362</f>
        <v>99.6</v>
      </c>
      <c r="AF360" s="75">
        <f>'Monthly Data'!G362</f>
        <v>-4.9000000000000002E-2</v>
      </c>
      <c r="AG360" s="75">
        <f>'Monthly Data'!I362</f>
        <v>-4.6920302460306385</v>
      </c>
      <c r="AH360" s="75">
        <f>'Monthly Data'!L362</f>
        <v>4196389</v>
      </c>
      <c r="AI360" s="75">
        <f>'Monthly Data'!J362</f>
        <v>5.7270000000000008E-2</v>
      </c>
      <c r="AJ360" s="75">
        <f>'Monthly Data'!K362</f>
        <v>-5.8331818181818179E-2</v>
      </c>
      <c r="AK360" s="75">
        <f>'Monthly Data'!AP362</f>
        <v>88.95905620085675</v>
      </c>
      <c r="AL360" s="75">
        <f>'Monthly Data'!AQ362</f>
        <v>112.70358077715299</v>
      </c>
      <c r="AM360" s="79">
        <v>15.236190476190476</v>
      </c>
      <c r="AN360" s="77">
        <f>'Monthly Data'!M362</f>
        <v>21.238000000000003</v>
      </c>
      <c r="AO360" s="76">
        <f>'Monthly Data'!C362</f>
        <v>136.41320591063769</v>
      </c>
      <c r="AP360" s="76">
        <f>'Monthly Data'!N362</f>
        <v>266.21702382284434</v>
      </c>
      <c r="AQ360" s="76">
        <f>'Monthly Data'!O362</f>
        <v>274.18881137667324</v>
      </c>
    </row>
    <row r="361" spans="1:43">
      <c r="A361" s="71" t="s">
        <v>633</v>
      </c>
      <c r="B361" s="71">
        <f t="shared" si="5"/>
        <v>683</v>
      </c>
      <c r="C361" s="72">
        <f>'Monthly Data'!F363</f>
        <v>19066.03</v>
      </c>
      <c r="D361" s="72">
        <f>'Monthly Data'!E363</f>
        <v>102</v>
      </c>
      <c r="E361" s="72">
        <f>'Monthly Data'!AD363</f>
        <v>99.2</v>
      </c>
      <c r="F361" s="68">
        <v>96.7</v>
      </c>
      <c r="G361" s="72">
        <f>'Monthly Data'!AF363</f>
        <v>106</v>
      </c>
      <c r="H361" s="72">
        <f>'Monthly Data'!AG363</f>
        <v>102.3</v>
      </c>
      <c r="I361" s="68">
        <f>'Monthly Data'!AH363</f>
        <v>104.522828618632</v>
      </c>
      <c r="J361" s="68">
        <f>'Monthly Data'!AI363</f>
        <v>107.63847261224601</v>
      </c>
      <c r="K361" s="68">
        <f>'Monthly Data'!AJ363</f>
        <v>101.038669068998</v>
      </c>
      <c r="L361" s="68">
        <f>'Monthly Data'!AK363</f>
        <v>103.02235152620085</v>
      </c>
      <c r="M361" s="68">
        <f>'Monthly Data'!AL363</f>
        <v>103.85099244714925</v>
      </c>
      <c r="N361" s="68">
        <f>'Monthly Data'!AM363</f>
        <v>124.03755499469544</v>
      </c>
      <c r="O361" s="68">
        <f>'Monthly Data'!AN363</f>
        <v>97.158684019061624</v>
      </c>
      <c r="P361" s="68">
        <f>'Monthly Data'!AO363</f>
        <v>105.24101931631678</v>
      </c>
      <c r="Q361" s="69">
        <f>'Monthly Data'!D363</f>
        <v>57326</v>
      </c>
      <c r="R361" s="69">
        <f>'Monthly Data'!U363</f>
        <v>104.2</v>
      </c>
      <c r="S361" s="69">
        <f>'Monthly Data'!T363</f>
        <v>102.8</v>
      </c>
      <c r="T361" s="69">
        <f>'Monthly Data'!S363</f>
        <v>99.9</v>
      </c>
      <c r="U361" s="69">
        <f>'Monthly Data'!V363</f>
        <v>24203</v>
      </c>
      <c r="V361" s="69">
        <f>'Monthly Data'!W363</f>
        <v>27360</v>
      </c>
      <c r="W361" s="69">
        <f>'Monthly Data'!R363</f>
        <v>101.50150150150151</v>
      </c>
      <c r="X361" s="69">
        <f>'Monthly Data'!X363</f>
        <v>120.777201518621</v>
      </c>
      <c r="Y361" s="69">
        <f>'Monthly Data'!Y363</f>
        <v>132.753252368495</v>
      </c>
      <c r="Z361" s="69">
        <f>'Monthly Data'!Z363</f>
        <v>11203</v>
      </c>
      <c r="AA361" s="69">
        <f>'Monthly Data'!AA363</f>
        <v>1264052.0673400001</v>
      </c>
      <c r="AB361" s="69">
        <f>'Monthly Data'!AB363</f>
        <v>110.24550949523601</v>
      </c>
      <c r="AC361" s="69">
        <f>'Monthly Data'!AC363</f>
        <v>79129</v>
      </c>
      <c r="AD361" s="69">
        <f>'Monthly Data'!P363</f>
        <v>84.473858560501512</v>
      </c>
      <c r="AE361" s="69">
        <f>'Monthly Data'!Q363</f>
        <v>99.7</v>
      </c>
      <c r="AF361" s="75">
        <f>'Monthly Data'!G363</f>
        <v>-4.3999999999999997E-2</v>
      </c>
      <c r="AG361" s="75">
        <f>'Monthly Data'!I363</f>
        <v>-5.1558449070602208</v>
      </c>
      <c r="AH361" s="75">
        <f>'Monthly Data'!L363</f>
        <v>4290681</v>
      </c>
      <c r="AI361" s="75">
        <f>'Monthly Data'!J363</f>
        <v>5.7270000000000008E-2</v>
      </c>
      <c r="AJ361" s="75">
        <f>'Monthly Data'!K363</f>
        <v>-3.8818499999999999E-2</v>
      </c>
      <c r="AK361" s="75">
        <f>'Monthly Data'!AP363</f>
        <v>85.472032963062645</v>
      </c>
      <c r="AL361" s="75">
        <f>'Monthly Data'!AQ363</f>
        <v>111.66313982265601</v>
      </c>
      <c r="AM361" s="79">
        <v>12.472380952380952</v>
      </c>
      <c r="AN361" s="77">
        <f>'Monthly Data'!M363</f>
        <v>18.734285714285715</v>
      </c>
      <c r="AO361" s="76">
        <f>'Monthly Data'!C363</f>
        <v>136.19829402878872</v>
      </c>
      <c r="AP361" s="76">
        <f>'Monthly Data'!N363</f>
        <v>280.55832004525371</v>
      </c>
      <c r="AQ361" s="76">
        <f>'Monthly Data'!O363</f>
        <v>289.42064829966296</v>
      </c>
    </row>
    <row r="362" spans="1:43">
      <c r="A362" s="71" t="s">
        <v>634</v>
      </c>
      <c r="B362" s="71">
        <f t="shared" si="5"/>
        <v>684</v>
      </c>
      <c r="C362" s="72">
        <f>'Monthly Data'!F364</f>
        <v>19194.060000000001</v>
      </c>
      <c r="D362" s="72">
        <f>'Monthly Data'!E364</f>
        <v>100.9</v>
      </c>
      <c r="E362" s="72">
        <f>'Monthly Data'!AD364</f>
        <v>97.5</v>
      </c>
      <c r="F362" s="68">
        <v>97.7</v>
      </c>
      <c r="G362" s="72">
        <f>'Monthly Data'!AF364</f>
        <v>101.1</v>
      </c>
      <c r="H362" s="72">
        <f>'Monthly Data'!AG364</f>
        <v>102.1</v>
      </c>
      <c r="I362" s="68">
        <f>'Monthly Data'!AH364</f>
        <v>104.79201890176201</v>
      </c>
      <c r="J362" s="68">
        <f>'Monthly Data'!AI364</f>
        <v>107.85465643589301</v>
      </c>
      <c r="K362" s="68">
        <f>'Monthly Data'!AJ364</f>
        <v>100.977557524057</v>
      </c>
      <c r="L362" s="68">
        <f>'Monthly Data'!AK364</f>
        <v>103.44431980896071</v>
      </c>
      <c r="M362" s="68">
        <f>'Monthly Data'!AL364</f>
        <v>104.19685846363103</v>
      </c>
      <c r="N362" s="68">
        <f>'Monthly Data'!AM364</f>
        <v>125.49662728136745</v>
      </c>
      <c r="O362" s="68">
        <f>'Monthly Data'!AN364</f>
        <v>97.493926451646246</v>
      </c>
      <c r="P362" s="68">
        <f>'Monthly Data'!AO364</f>
        <v>105.39098505618509</v>
      </c>
      <c r="Q362" s="69">
        <f>'Monthly Data'!D364</f>
        <v>57456</v>
      </c>
      <c r="R362" s="69">
        <f>'Monthly Data'!U364</f>
        <v>103.7</v>
      </c>
      <c r="S362" s="69">
        <f>'Monthly Data'!T364</f>
        <v>103.3</v>
      </c>
      <c r="T362" s="69">
        <f>'Monthly Data'!S364</f>
        <v>99.4</v>
      </c>
      <c r="U362" s="69">
        <f>'Monthly Data'!V364</f>
        <v>24255</v>
      </c>
      <c r="V362" s="69">
        <f>'Monthly Data'!W364</f>
        <v>27398</v>
      </c>
      <c r="W362" s="69">
        <f>'Monthly Data'!R364</f>
        <v>102.41448692152917</v>
      </c>
      <c r="X362" s="69">
        <f>'Monthly Data'!X364</f>
        <v>121.416432221934</v>
      </c>
      <c r="Y362" s="69">
        <f>'Monthly Data'!Y364</f>
        <v>134.1075284257</v>
      </c>
      <c r="Z362" s="69">
        <f>'Monthly Data'!Z364</f>
        <v>12601</v>
      </c>
      <c r="AA362" s="69">
        <f>'Monthly Data'!AA364</f>
        <v>940077.08851999999</v>
      </c>
      <c r="AB362" s="69">
        <f>'Monthly Data'!AB364</f>
        <v>110.948446388503</v>
      </c>
      <c r="AC362" s="69">
        <f>'Monthly Data'!AC364</f>
        <v>82686</v>
      </c>
      <c r="AD362" s="69">
        <f>'Monthly Data'!P364</f>
        <v>84.944913368309898</v>
      </c>
      <c r="AE362" s="69">
        <f>'Monthly Data'!Q364</f>
        <v>99.9</v>
      </c>
      <c r="AF362" s="75">
        <f>'Monthly Data'!G364</f>
        <v>-4.4999999999999998E-2</v>
      </c>
      <c r="AG362" s="75">
        <f>'Monthly Data'!I364</f>
        <v>-5.6687482205702491</v>
      </c>
      <c r="AH362" s="75">
        <f>'Monthly Data'!L364</f>
        <v>4357265</v>
      </c>
      <c r="AI362" s="75">
        <f>'Monthly Data'!J364</f>
        <v>5.7270000000000015E-2</v>
      </c>
      <c r="AJ362" s="75">
        <f>'Monthly Data'!K364</f>
        <v>-2.2992857142857141E-2</v>
      </c>
      <c r="AK362" s="75">
        <f>'Monthly Data'!AP364</f>
        <v>99.028149789531099</v>
      </c>
      <c r="AL362" s="75">
        <f>'Monthly Data'!AQ364</f>
        <v>113.46078756837601</v>
      </c>
      <c r="AM362" s="79">
        <v>11.608499999999999</v>
      </c>
      <c r="AN362" s="77">
        <f>'Monthly Data'!M364</f>
        <v>19.827894736842108</v>
      </c>
      <c r="AO362" s="76">
        <f>'Monthly Data'!C364</f>
        <v>139.72112473418215</v>
      </c>
      <c r="AP362" s="76">
        <f>'Monthly Data'!N364</f>
        <v>304.73795374590833</v>
      </c>
      <c r="AQ362" s="76">
        <f>'Monthly Data'!O364</f>
        <v>314.63859170309831</v>
      </c>
    </row>
    <row r="363" spans="1:43">
      <c r="A363" s="71" t="s">
        <v>635</v>
      </c>
      <c r="B363" s="71">
        <f t="shared" si="5"/>
        <v>685</v>
      </c>
      <c r="C363" s="72">
        <f>'Monthly Data'!F365</f>
        <v>19188.73</v>
      </c>
      <c r="D363" s="72">
        <f>'Monthly Data'!E365</f>
        <v>101.6</v>
      </c>
      <c r="E363" s="72">
        <f>'Monthly Data'!AD365</f>
        <v>98</v>
      </c>
      <c r="F363" s="68">
        <v>98.7</v>
      </c>
      <c r="G363" s="72">
        <f>'Monthly Data'!AF365</f>
        <v>105.1</v>
      </c>
      <c r="H363" s="72">
        <f>'Monthly Data'!AG365</f>
        <v>103</v>
      </c>
      <c r="I363" s="68">
        <f>'Monthly Data'!AH365</f>
        <v>104.76802645254401</v>
      </c>
      <c r="J363" s="68">
        <f>'Monthly Data'!AI365</f>
        <v>107.119501332845</v>
      </c>
      <c r="K363" s="68">
        <f>'Monthly Data'!AJ365</f>
        <v>100.864033738703</v>
      </c>
      <c r="L363" s="68">
        <f>'Monthly Data'!AK365</f>
        <v>103.24380292912353</v>
      </c>
      <c r="M363" s="68">
        <f>'Monthly Data'!AL365</f>
        <v>104.08611831767702</v>
      </c>
      <c r="N363" s="68">
        <f>'Monthly Data'!AM365</f>
        <v>125.51323631559256</v>
      </c>
      <c r="O363" s="68">
        <f>'Monthly Data'!AN365</f>
        <v>97.391530542103922</v>
      </c>
      <c r="P363" s="68">
        <f>'Monthly Data'!AO365</f>
        <v>105.25056499373726</v>
      </c>
      <c r="Q363" s="69">
        <f>'Monthly Data'!D365</f>
        <v>57167</v>
      </c>
      <c r="R363" s="69">
        <f>'Monthly Data'!U365</f>
        <v>104.6</v>
      </c>
      <c r="S363" s="69">
        <f>'Monthly Data'!T365</f>
        <v>103.3</v>
      </c>
      <c r="T363" s="69">
        <f>'Monthly Data'!S365</f>
        <v>100.6</v>
      </c>
      <c r="U363" s="69">
        <f>'Monthly Data'!V365</f>
        <v>23859</v>
      </c>
      <c r="V363" s="69">
        <f>'Monthly Data'!W365</f>
        <v>27608</v>
      </c>
      <c r="W363" s="69">
        <f>'Monthly Data'!R365</f>
        <v>100.99403578528828</v>
      </c>
      <c r="X363" s="69">
        <f>'Monthly Data'!X365</f>
        <v>121.680727732923</v>
      </c>
      <c r="Y363" s="69">
        <f>'Monthly Data'!Y365</f>
        <v>133.93566769854399</v>
      </c>
      <c r="Z363" s="69">
        <f>'Monthly Data'!Z365</f>
        <v>11058</v>
      </c>
      <c r="AA363" s="69">
        <f>'Monthly Data'!AA365</f>
        <v>967570.25702999998</v>
      </c>
      <c r="AB363" s="69">
        <f>'Monthly Data'!AB365</f>
        <v>110.83624822599501</v>
      </c>
      <c r="AC363" s="69">
        <f>'Monthly Data'!AC365</f>
        <v>79484</v>
      </c>
      <c r="AD363" s="69">
        <f>'Monthly Data'!P365</f>
        <v>85.853558086383515</v>
      </c>
      <c r="AE363" s="69">
        <f>'Monthly Data'!Q365</f>
        <v>99.9</v>
      </c>
      <c r="AF363" s="75">
        <f>'Monthly Data'!G365</f>
        <v>-3.7999999999999999E-2</v>
      </c>
      <c r="AG363" s="75">
        <f>'Monthly Data'!I365</f>
        <v>-6.1565872246617568</v>
      </c>
      <c r="AH363" s="75">
        <f>'Monthly Data'!L365</f>
        <v>4400898</v>
      </c>
      <c r="AI363" s="75">
        <f>'Monthly Data'!J365</f>
        <v>5.7270000000000008E-2</v>
      </c>
      <c r="AJ363" s="75">
        <f>'Monthly Data'!K365</f>
        <v>-7.7070000000000003E-3</v>
      </c>
      <c r="AK363" s="75">
        <f>'Monthly Data'!AP365</f>
        <v>98.511493367337039</v>
      </c>
      <c r="AL363" s="75">
        <f>'Monthly Data'!AQ365</f>
        <v>113.638643658128</v>
      </c>
      <c r="AM363" s="79">
        <v>11.530526315789473</v>
      </c>
      <c r="AN363" s="77">
        <f>'Monthly Data'!M365</f>
        <v>18.264499999999998</v>
      </c>
      <c r="AO363" s="76">
        <f>'Monthly Data'!C365</f>
        <v>121.06845779898184</v>
      </c>
      <c r="AP363" s="76">
        <f>'Monthly Data'!N365</f>
        <v>230.48734003926694</v>
      </c>
      <c r="AQ363" s="76">
        <f>'Monthly Data'!O365</f>
        <v>237.0557749868758</v>
      </c>
    </row>
    <row r="364" spans="1:43">
      <c r="A364" s="71" t="s">
        <v>636</v>
      </c>
      <c r="B364" s="71">
        <f t="shared" si="5"/>
        <v>686</v>
      </c>
      <c r="C364" s="72">
        <f>'Monthly Data'!F366</f>
        <v>19340.18</v>
      </c>
      <c r="D364" s="72">
        <f>'Monthly Data'!E366</f>
        <v>101.5</v>
      </c>
      <c r="E364" s="72">
        <f>'Monthly Data'!AD366</f>
        <v>95.9</v>
      </c>
      <c r="F364" s="68">
        <v>99.7</v>
      </c>
      <c r="G364" s="72">
        <f>'Monthly Data'!AF366</f>
        <v>104.2</v>
      </c>
      <c r="H364" s="72">
        <f>'Monthly Data'!AG366</f>
        <v>102.4</v>
      </c>
      <c r="I364" s="68">
        <f>'Monthly Data'!AH366</f>
        <v>104.310197853676</v>
      </c>
      <c r="J364" s="68">
        <f>'Monthly Data'!AI366</f>
        <v>107.142669950551</v>
      </c>
      <c r="K364" s="68">
        <f>'Monthly Data'!AJ366</f>
        <v>100.579856905242</v>
      </c>
      <c r="L364" s="68">
        <f>'Monthly Data'!AK366</f>
        <v>103.93058326632524</v>
      </c>
      <c r="M364" s="68">
        <f>'Monthly Data'!AL366</f>
        <v>104.12195758921206</v>
      </c>
      <c r="N364" s="68">
        <f>'Monthly Data'!AM366</f>
        <v>129.2378886817699</v>
      </c>
      <c r="O364" s="68">
        <f>'Monthly Data'!AN366</f>
        <v>97.839818671070461</v>
      </c>
      <c r="P364" s="68">
        <f>'Monthly Data'!AO366</f>
        <v>104.29685250298775</v>
      </c>
      <c r="Q364" s="69">
        <f>'Monthly Data'!D366</f>
        <v>57174</v>
      </c>
      <c r="R364" s="69">
        <f>'Monthly Data'!U366</f>
        <v>104.3</v>
      </c>
      <c r="S364" s="69">
        <f>'Monthly Data'!T366</f>
        <v>103.5</v>
      </c>
      <c r="T364" s="69">
        <f>'Monthly Data'!S366</f>
        <v>100.4</v>
      </c>
      <c r="U364" s="69">
        <f>'Monthly Data'!V366</f>
        <v>23745</v>
      </c>
      <c r="V364" s="69">
        <f>'Monthly Data'!W366</f>
        <v>27727</v>
      </c>
      <c r="W364" s="69">
        <f>'Monthly Data'!R366</f>
        <v>100.89641434262948</v>
      </c>
      <c r="X364" s="69">
        <f>'Monthly Data'!X366</f>
        <v>121.180231247573</v>
      </c>
      <c r="Y364" s="69">
        <f>'Monthly Data'!Y366</f>
        <v>134.434467523195</v>
      </c>
      <c r="Z364" s="69">
        <f>'Monthly Data'!Z366</f>
        <v>10687</v>
      </c>
      <c r="AA364" s="69">
        <f>'Monthly Data'!AA366</f>
        <v>944089.07646000001</v>
      </c>
      <c r="AB364" s="69">
        <f>'Monthly Data'!AB366</f>
        <v>110.79544403119699</v>
      </c>
      <c r="AC364" s="69">
        <f>'Monthly Data'!AC366</f>
        <v>81928</v>
      </c>
      <c r="AD364" s="69">
        <f>'Monthly Data'!P366</f>
        <v>85.752178899485628</v>
      </c>
      <c r="AE364" s="69">
        <f>'Monthly Data'!Q366</f>
        <v>100</v>
      </c>
      <c r="AF364" s="75">
        <f>'Monthly Data'!G366</f>
        <v>-4.2000000000000003E-2</v>
      </c>
      <c r="AG364" s="75">
        <f>'Monthly Data'!I366</f>
        <v>-6.4020926270522391</v>
      </c>
      <c r="AH364" s="75">
        <f>'Monthly Data'!L366</f>
        <v>4444614</v>
      </c>
      <c r="AI364" s="75">
        <f>'Monthly Data'!J366</f>
        <v>5.7270000000000001E-2</v>
      </c>
      <c r="AJ364" s="75">
        <f>'Monthly Data'!K366</f>
        <v>7.304347826086957E-4</v>
      </c>
      <c r="AK364" s="75">
        <f>'Monthly Data'!AP366</f>
        <v>100.17238261272945</v>
      </c>
      <c r="AL364" s="75">
        <f>'Monthly Data'!AQ366</f>
        <v>115.12424176770899</v>
      </c>
      <c r="AM364" s="76">
        <v>11.897826086956522</v>
      </c>
      <c r="AN364" s="77">
        <f>'Monthly Data'!M366</f>
        <v>16.535454545454549</v>
      </c>
      <c r="AO364" s="76">
        <f>'Monthly Data'!C366</f>
        <v>123.42667124001053</v>
      </c>
      <c r="AP364" s="76">
        <f>'Monthly Data'!N366</f>
        <v>248.23404846710955</v>
      </c>
      <c r="AQ364" s="76">
        <f>'Monthly Data'!O366</f>
        <v>255.72442613431662</v>
      </c>
    </row>
    <row r="365" spans="1:43">
      <c r="A365" s="71" t="s">
        <v>637</v>
      </c>
      <c r="B365" s="71">
        <f t="shared" si="5"/>
        <v>687</v>
      </c>
      <c r="C365" s="72">
        <f>'Monthly Data'!F367</f>
        <v>18736.39</v>
      </c>
      <c r="D365" s="72">
        <f>'Monthly Data'!E367</f>
        <v>104.1</v>
      </c>
      <c r="E365" s="72">
        <f>'Monthly Data'!AD367</f>
        <v>101.2</v>
      </c>
      <c r="F365" s="68">
        <v>100.7</v>
      </c>
      <c r="G365" s="72">
        <f>'Monthly Data'!AF367</f>
        <v>112.8</v>
      </c>
      <c r="H365" s="72">
        <f>'Monthly Data'!AG367</f>
        <v>103.2</v>
      </c>
      <c r="I365" s="68">
        <f>'Monthly Data'!AH367</f>
        <v>105.621814063622</v>
      </c>
      <c r="J365" s="68">
        <f>'Monthly Data'!AI367</f>
        <v>107.51060383710799</v>
      </c>
      <c r="K365" s="68">
        <f>'Monthly Data'!AJ367</f>
        <v>102.132083439138</v>
      </c>
      <c r="L365" s="68">
        <f>'Monthly Data'!AK367</f>
        <v>104.86484965861594</v>
      </c>
      <c r="M365" s="68">
        <f>'Monthly Data'!AL367</f>
        <v>105.40936020172738</v>
      </c>
      <c r="N365" s="68">
        <f>'Monthly Data'!AM367</f>
        <v>127.19503810723654</v>
      </c>
      <c r="O365" s="68">
        <f>'Monthly Data'!AN367</f>
        <v>98.727390946385142</v>
      </c>
      <c r="P365" s="68">
        <f>'Monthly Data'!AO367</f>
        <v>106.49851079581696</v>
      </c>
      <c r="Q365" s="69">
        <f>'Monthly Data'!D367</f>
        <v>57340</v>
      </c>
      <c r="R365" s="69">
        <f>'Monthly Data'!U367</f>
        <v>104.7</v>
      </c>
      <c r="S365" s="69">
        <f>'Monthly Data'!T367</f>
        <v>104</v>
      </c>
      <c r="T365" s="69">
        <f>'Monthly Data'!S367</f>
        <v>99.7</v>
      </c>
      <c r="U365" s="69">
        <f>'Monthly Data'!V367</f>
        <v>24069</v>
      </c>
      <c r="V365" s="69">
        <f>'Monthly Data'!W367</f>
        <v>27497</v>
      </c>
      <c r="W365" s="69">
        <f>'Monthly Data'!R367</f>
        <v>101.90571715145435</v>
      </c>
      <c r="X365" s="69">
        <f>'Monthly Data'!X367</f>
        <v>122.884680488298</v>
      </c>
      <c r="Y365" s="69">
        <f>'Monthly Data'!Y367</f>
        <v>135.57117889552799</v>
      </c>
      <c r="Z365" s="69">
        <f>'Monthly Data'!Z367</f>
        <v>11121</v>
      </c>
      <c r="AA365" s="69">
        <f>'Monthly Data'!AA367</f>
        <v>953891.75789999997</v>
      </c>
      <c r="AB365" s="69">
        <f>'Monthly Data'!AB367</f>
        <v>111.433628469543</v>
      </c>
      <c r="AC365" s="69">
        <f>'Monthly Data'!AC367</f>
        <v>82378</v>
      </c>
      <c r="AD365" s="69">
        <f>'Monthly Data'!P367</f>
        <v>87.616603469855534</v>
      </c>
      <c r="AE365" s="69">
        <f>'Monthly Data'!Q367</f>
        <v>100</v>
      </c>
      <c r="AF365" s="75">
        <f>'Monthly Data'!G367</f>
        <v>-5.3999999999999999E-2</v>
      </c>
      <c r="AG365" s="75">
        <f>'Monthly Data'!I367</f>
        <v>-6.4918714104428146</v>
      </c>
      <c r="AH365" s="75">
        <f>'Monthly Data'!L367</f>
        <v>4498689</v>
      </c>
      <c r="AI365" s="75">
        <f>'Monthly Data'!J367</f>
        <v>5.7270000000000008E-2</v>
      </c>
      <c r="AJ365" s="75">
        <f>'Monthly Data'!K367</f>
        <v>1.5396666666666666E-2</v>
      </c>
      <c r="AK365" s="75">
        <f>'Monthly Data'!AP367</f>
        <v>92.49872183287232</v>
      </c>
      <c r="AL365" s="75">
        <f>'Monthly Data'!AQ367</f>
        <v>117.348894263638</v>
      </c>
      <c r="AM365" s="76">
        <v>13.136315789473684</v>
      </c>
      <c r="AN365" s="77">
        <f>'Monthly Data'!M367</f>
        <v>19.240500000000004</v>
      </c>
      <c r="AO365" s="76">
        <f>'Monthly Data'!C367</f>
        <v>104.23452177271446</v>
      </c>
      <c r="AP365" s="76">
        <f>'Monthly Data'!N367</f>
        <v>186.00146590734454</v>
      </c>
      <c r="AQ365" s="76">
        <f>'Monthly Data'!O367</f>
        <v>190.91166827478122</v>
      </c>
    </row>
    <row r="366" spans="1:43">
      <c r="A366" s="71" t="s">
        <v>638</v>
      </c>
      <c r="B366" s="71">
        <f t="shared" si="5"/>
        <v>688</v>
      </c>
      <c r="C366" s="72">
        <f>'Monthly Data'!F368</f>
        <v>19726.759999999998</v>
      </c>
      <c r="D366" s="72">
        <f>'Monthly Data'!E368</f>
        <v>102.3</v>
      </c>
      <c r="E366" s="72">
        <f>'Monthly Data'!AD368</f>
        <v>100.3</v>
      </c>
      <c r="F366" s="68">
        <v>101.7</v>
      </c>
      <c r="G366" s="72">
        <f>'Monthly Data'!AF368</f>
        <v>101.2</v>
      </c>
      <c r="H366" s="72">
        <f>'Monthly Data'!AG368</f>
        <v>103.3</v>
      </c>
      <c r="I366" s="68">
        <f>'Monthly Data'!AH368</f>
        <v>105.029434037158</v>
      </c>
      <c r="J366" s="68">
        <f>'Monthly Data'!AI368</f>
        <v>107.455299778807</v>
      </c>
      <c r="K366" s="68">
        <f>'Monthly Data'!AJ368</f>
        <v>101.998480724944</v>
      </c>
      <c r="L366" s="68">
        <f>'Monthly Data'!AK368</f>
        <v>104.5784464074971</v>
      </c>
      <c r="M366" s="68">
        <f>'Monthly Data'!AL368</f>
        <v>104.63133372117659</v>
      </c>
      <c r="N366" s="68">
        <f>'Monthly Data'!AM368</f>
        <v>127.74835794558577</v>
      </c>
      <c r="O366" s="68">
        <f>'Monthly Data'!AN368</f>
        <v>97.649991779081063</v>
      </c>
      <c r="P366" s="68">
        <f>'Monthly Data'!AO368</f>
        <v>105.70418156725221</v>
      </c>
      <c r="Q366" s="69">
        <f>'Monthly Data'!D368</f>
        <v>57425</v>
      </c>
      <c r="R366" s="69">
        <f>'Monthly Data'!U368</f>
        <v>105.3</v>
      </c>
      <c r="S366" s="69">
        <f>'Monthly Data'!T368</f>
        <v>104.2</v>
      </c>
      <c r="T366" s="69">
        <f>'Monthly Data'!S368</f>
        <v>98.9</v>
      </c>
      <c r="U366" s="69">
        <f>'Monthly Data'!V368</f>
        <v>24329</v>
      </c>
      <c r="V366" s="69">
        <f>'Monthly Data'!W368</f>
        <v>27249</v>
      </c>
      <c r="W366" s="69">
        <f>'Monthly Data'!R368</f>
        <v>102.62891809908999</v>
      </c>
      <c r="X366" s="69">
        <f>'Monthly Data'!X368</f>
        <v>123.38678691968499</v>
      </c>
      <c r="Y366" s="69">
        <f>'Monthly Data'!Y368</f>
        <v>136.725792832211</v>
      </c>
      <c r="Z366" s="69">
        <f>'Monthly Data'!Z368</f>
        <v>11314</v>
      </c>
      <c r="AA366" s="69">
        <f>'Monthly Data'!AA368</f>
        <v>961502.82606999995</v>
      </c>
      <c r="AB366" s="69">
        <f>'Monthly Data'!AB368</f>
        <v>111.871492316934</v>
      </c>
      <c r="AC366" s="69">
        <f>'Monthly Data'!AC368</f>
        <v>81593</v>
      </c>
      <c r="AD366" s="69">
        <f>'Monthly Data'!P368</f>
        <v>85.522107728876506</v>
      </c>
      <c r="AE366" s="69">
        <f>'Monthly Data'!Q368</f>
        <v>100.1</v>
      </c>
      <c r="AF366" s="75">
        <f>'Monthly Data'!G368</f>
        <v>-5.2999999999999999E-2</v>
      </c>
      <c r="AG366" s="75">
        <f>'Monthly Data'!I368</f>
        <v>-6.7071490920329868</v>
      </c>
      <c r="AH366" s="75">
        <f>'Monthly Data'!L368</f>
        <v>4535987</v>
      </c>
      <c r="AI366" s="75">
        <f>'Monthly Data'!J368</f>
        <v>5.7270000000000008E-2</v>
      </c>
      <c r="AJ366" s="75">
        <f>'Monthly Data'!K368</f>
        <v>-7.2938095238095236E-3</v>
      </c>
      <c r="AK366" s="75">
        <f>'Monthly Data'!AP368</f>
        <v>94.796774877061821</v>
      </c>
      <c r="AL366" s="75">
        <f>'Monthly Data'!AQ368</f>
        <v>122.53280282440301</v>
      </c>
      <c r="AM366" s="76">
        <v>10.862272727272726</v>
      </c>
      <c r="AN366" s="77">
        <f>'Monthly Data'!M368</f>
        <v>15.1815</v>
      </c>
      <c r="AO366" s="76">
        <f>'Monthly Data'!C368</f>
        <v>101.06346676495727</v>
      </c>
      <c r="AP366" s="76">
        <f>'Monthly Data'!N368</f>
        <v>195.91427451049233</v>
      </c>
      <c r="AQ366" s="76">
        <f>'Monthly Data'!O368</f>
        <v>201.60770020736123</v>
      </c>
    </row>
    <row r="367" spans="1:43">
      <c r="A367" s="71" t="s">
        <v>639</v>
      </c>
      <c r="B367" s="71">
        <f t="shared" si="5"/>
        <v>689</v>
      </c>
      <c r="C367" s="72">
        <f>'Monthly Data'!F369</f>
        <v>20045.63</v>
      </c>
      <c r="D367" s="72">
        <f>'Monthly Data'!E369</f>
        <v>103.3</v>
      </c>
      <c r="E367" s="72">
        <f>'Monthly Data'!AD369</f>
        <v>101.1</v>
      </c>
      <c r="F367" s="68">
        <v>102.7</v>
      </c>
      <c r="G367" s="72">
        <f>'Monthly Data'!AF369</f>
        <v>105.1</v>
      </c>
      <c r="H367" s="72">
        <f>'Monthly Data'!AG369</f>
        <v>103.3</v>
      </c>
      <c r="I367" s="68">
        <f>'Monthly Data'!AH369</f>
        <v>104.819074480428</v>
      </c>
      <c r="J367" s="68">
        <f>'Monthly Data'!AI369</f>
        <v>107.042012378414</v>
      </c>
      <c r="K367" s="68">
        <f>'Monthly Data'!AJ369</f>
        <v>102.136118860728</v>
      </c>
      <c r="L367" s="68">
        <f>'Monthly Data'!AK369</f>
        <v>104.34180299526416</v>
      </c>
      <c r="M367" s="68">
        <f>'Monthly Data'!AL369</f>
        <v>104.480929415061</v>
      </c>
      <c r="N367" s="68">
        <f>'Monthly Data'!AM369</f>
        <v>127.53557251525342</v>
      </c>
      <c r="O367" s="68">
        <f>'Monthly Data'!AN369</f>
        <v>97.424980501584173</v>
      </c>
      <c r="P367" s="68">
        <f>'Monthly Data'!AO369</f>
        <v>105.62193976318012</v>
      </c>
      <c r="Q367" s="69">
        <f>'Monthly Data'!D369</f>
        <v>57682</v>
      </c>
      <c r="R367" s="69">
        <f>'Monthly Data'!U369</f>
        <v>105.4</v>
      </c>
      <c r="S367" s="69">
        <f>'Monthly Data'!T369</f>
        <v>104.3</v>
      </c>
      <c r="T367" s="69">
        <f>'Monthly Data'!S369</f>
        <v>100.2</v>
      </c>
      <c r="U367" s="69">
        <f>'Monthly Data'!V369</f>
        <v>24716</v>
      </c>
      <c r="V367" s="69">
        <f>'Monthly Data'!W369</f>
        <v>27440</v>
      </c>
      <c r="W367" s="69">
        <f>'Monthly Data'!R369</f>
        <v>101.09780439121757</v>
      </c>
      <c r="X367" s="69">
        <f>'Monthly Data'!X369</f>
        <v>123.72540558031901</v>
      </c>
      <c r="Y367" s="69">
        <f>'Monthly Data'!Y369</f>
        <v>137.50512464222399</v>
      </c>
      <c r="Z367" s="69">
        <f>'Monthly Data'!Z369</f>
        <v>11322</v>
      </c>
      <c r="AA367" s="69">
        <f>'Monthly Data'!AA369</f>
        <v>998717.13144000003</v>
      </c>
      <c r="AB367" s="69">
        <f>'Monthly Data'!AB369</f>
        <v>111.999174533301</v>
      </c>
      <c r="AC367" s="69">
        <f>'Monthly Data'!AC369</f>
        <v>82501</v>
      </c>
      <c r="AD367" s="69">
        <f>'Monthly Data'!P369</f>
        <v>85.84837466475318</v>
      </c>
      <c r="AE367" s="69">
        <f>'Monthly Data'!Q369</f>
        <v>100.1</v>
      </c>
      <c r="AF367" s="75">
        <f>'Monthly Data'!G369</f>
        <v>-5.6000000000000001E-2</v>
      </c>
      <c r="AG367" s="75">
        <f>'Monthly Data'!I369</f>
        <v>-6.9182416498735035</v>
      </c>
      <c r="AH367" s="75">
        <f>'Monthly Data'!L369</f>
        <v>4562371</v>
      </c>
      <c r="AI367" s="75">
        <f>'Monthly Data'!J369</f>
        <v>5.7270000000000001E-2</v>
      </c>
      <c r="AJ367" s="75">
        <f>'Monthly Data'!K369</f>
        <v>-6.484090909090909E-3</v>
      </c>
      <c r="AK367" s="75">
        <f>'Monthly Data'!AP369</f>
        <v>90.217363222644536</v>
      </c>
      <c r="AL367" s="75">
        <f>'Monthly Data'!AQ369</f>
        <v>119.386116541066</v>
      </c>
      <c r="AM367" s="76">
        <v>10.513636363636364</v>
      </c>
      <c r="AN367" s="77">
        <f>'Monthly Data'!M369</f>
        <v>13.986363636363636</v>
      </c>
      <c r="AO367" s="76">
        <f>'Monthly Data'!C369</f>
        <v>88.026196165686571</v>
      </c>
      <c r="AP367" s="76">
        <f>'Monthly Data'!N369</f>
        <v>168.70138388034638</v>
      </c>
      <c r="AQ367" s="76">
        <f>'Monthly Data'!O369</f>
        <v>173.54417513730911</v>
      </c>
    </row>
    <row r="368" spans="1:43">
      <c r="A368" s="71" t="s">
        <v>640</v>
      </c>
      <c r="B368" s="71">
        <f t="shared" ref="B368:B391" si="6">B367+1</f>
        <v>690</v>
      </c>
      <c r="C368" s="72">
        <f>'Monthly Data'!F370</f>
        <v>20044.86</v>
      </c>
      <c r="D368" s="72">
        <f>'Monthly Data'!E370</f>
        <v>102.5</v>
      </c>
      <c r="E368" s="72">
        <f>'Monthly Data'!AD370</f>
        <v>99.7</v>
      </c>
      <c r="F368" s="68">
        <v>103.7</v>
      </c>
      <c r="G368" s="72">
        <f>'Monthly Data'!AF370</f>
        <v>103.3</v>
      </c>
      <c r="H368" s="72">
        <f>'Monthly Data'!AG370</f>
        <v>102.9</v>
      </c>
      <c r="I368" s="68">
        <f>'Monthly Data'!AH370</f>
        <v>104.95377929604</v>
      </c>
      <c r="J368" s="68">
        <f>'Monthly Data'!AI370</f>
        <v>108.25928421077499</v>
      </c>
      <c r="K368" s="68">
        <f>'Monthly Data'!AJ370</f>
        <v>101.50826251571701</v>
      </c>
      <c r="L368" s="68">
        <f>'Monthly Data'!AK370</f>
        <v>103.83142200322337</v>
      </c>
      <c r="M368" s="68">
        <f>'Monthly Data'!AL370</f>
        <v>105.03866063362044</v>
      </c>
      <c r="N368" s="68">
        <f>'Monthly Data'!AM370</f>
        <v>127.41292213169355</v>
      </c>
      <c r="O368" s="68">
        <f>'Monthly Data'!AN370</f>
        <v>98.013726234807692</v>
      </c>
      <c r="P368" s="68">
        <f>'Monthly Data'!AO370</f>
        <v>106.28075701826982</v>
      </c>
      <c r="Q368" s="69">
        <f>'Monthly Data'!D370</f>
        <v>57720</v>
      </c>
      <c r="R368" s="69">
        <f>'Monthly Data'!U370</f>
        <v>105.3</v>
      </c>
      <c r="S368" s="69">
        <f>'Monthly Data'!T370</f>
        <v>104.7</v>
      </c>
      <c r="T368" s="69">
        <f>'Monthly Data'!S370</f>
        <v>98.8</v>
      </c>
      <c r="U368" s="69">
        <f>'Monthly Data'!V370</f>
        <v>24590</v>
      </c>
      <c r="V368" s="69">
        <f>'Monthly Data'!W370</f>
        <v>27632</v>
      </c>
      <c r="W368" s="69">
        <f>'Monthly Data'!R370</f>
        <v>102.93522267206478</v>
      </c>
      <c r="X368" s="69">
        <f>'Monthly Data'!X370</f>
        <v>124.021476974438</v>
      </c>
      <c r="Y368" s="69">
        <f>'Monthly Data'!Y370</f>
        <v>137.84638116960301</v>
      </c>
      <c r="Z368" s="69">
        <f>'Monthly Data'!Z370</f>
        <v>11217</v>
      </c>
      <c r="AA368" s="69">
        <f>'Monthly Data'!AA370</f>
        <v>984445.36806999997</v>
      </c>
      <c r="AB368" s="69">
        <f>'Monthly Data'!AB370</f>
        <v>111.72448141773999</v>
      </c>
      <c r="AC368" s="69">
        <f>'Monthly Data'!AC370</f>
        <v>79893</v>
      </c>
      <c r="AD368" s="69">
        <f>'Monthly Data'!P370</f>
        <v>84.10697017484641</v>
      </c>
      <c r="AE368" s="69">
        <f>'Monthly Data'!Q370</f>
        <v>100.2</v>
      </c>
      <c r="AF368" s="75">
        <f>'Monthly Data'!G370</f>
        <v>-5.3999999999999999E-2</v>
      </c>
      <c r="AG368" s="75">
        <f>'Monthly Data'!I370</f>
        <v>-7.2763392084531713</v>
      </c>
      <c r="AH368" s="75">
        <f>'Monthly Data'!L370</f>
        <v>4575888</v>
      </c>
      <c r="AI368" s="75">
        <f>'Monthly Data'!J370</f>
        <v>5.7270000000000008E-2</v>
      </c>
      <c r="AJ368" s="75">
        <f>'Monthly Data'!K370</f>
        <v>-7.7042857142857139E-3</v>
      </c>
      <c r="AK368" s="75">
        <f>'Monthly Data'!AP370</f>
        <v>84.028899464397028</v>
      </c>
      <c r="AL368" s="75">
        <f>'Monthly Data'!AQ370</f>
        <v>119.029388735916</v>
      </c>
      <c r="AM368" s="76">
        <v>10.2645</v>
      </c>
      <c r="AN368" s="77">
        <f>'Monthly Data'!M370</f>
        <v>13.789499999999999</v>
      </c>
      <c r="AO368" s="76">
        <f>'Monthly Data'!C370</f>
        <v>78.717119167737991</v>
      </c>
      <c r="AP368" s="76">
        <f>'Monthly Data'!N370</f>
        <v>126.4688925791167</v>
      </c>
      <c r="AQ368" s="76">
        <f>'Monthly Data'!O370</f>
        <v>129.33867128484738</v>
      </c>
    </row>
    <row r="369" spans="1:43">
      <c r="A369" s="71" t="s">
        <v>641</v>
      </c>
      <c r="B369" s="71">
        <f t="shared" si="6"/>
        <v>691</v>
      </c>
      <c r="C369" s="72">
        <f>'Monthly Data'!F371</f>
        <v>19670.169999999998</v>
      </c>
      <c r="D369" s="72">
        <f>'Monthly Data'!E371</f>
        <v>104</v>
      </c>
      <c r="E369" s="72">
        <f>'Monthly Data'!AD371</f>
        <v>104.2</v>
      </c>
      <c r="F369" s="68">
        <v>104.7</v>
      </c>
      <c r="G369" s="72">
        <f>'Monthly Data'!AF371</f>
        <v>105.6</v>
      </c>
      <c r="H369" s="72">
        <f>'Monthly Data'!AG371</f>
        <v>103.7</v>
      </c>
      <c r="I369" s="68">
        <f>'Monthly Data'!AH371</f>
        <v>104.52941967814201</v>
      </c>
      <c r="J369" s="68">
        <f>'Monthly Data'!AI371</f>
        <v>106.65009415597601</v>
      </c>
      <c r="K369" s="68">
        <f>'Monthly Data'!AJ371</f>
        <v>102.496176256209</v>
      </c>
      <c r="L369" s="68">
        <f>'Monthly Data'!AK371</f>
        <v>103.61023563731763</v>
      </c>
      <c r="M369" s="68">
        <f>'Monthly Data'!AL371</f>
        <v>104.4545774344073</v>
      </c>
      <c r="N369" s="68">
        <f>'Monthly Data'!AM371</f>
        <v>127.62811331807909</v>
      </c>
      <c r="O369" s="68">
        <f>'Monthly Data'!AN371</f>
        <v>96.993787157858407</v>
      </c>
      <c r="P369" s="68">
        <f>'Monthly Data'!AO371</f>
        <v>105.88164892602738</v>
      </c>
      <c r="Q369" s="69">
        <f>'Monthly Data'!D371</f>
        <v>57801</v>
      </c>
      <c r="R369" s="69">
        <f>'Monthly Data'!U371</f>
        <v>105.5</v>
      </c>
      <c r="S369" s="69">
        <f>'Monthly Data'!T371</f>
        <v>104.8</v>
      </c>
      <c r="T369" s="69">
        <f>'Monthly Data'!S371</f>
        <v>99.3</v>
      </c>
      <c r="U369" s="69">
        <f>'Monthly Data'!V371</f>
        <v>24395</v>
      </c>
      <c r="V369" s="69">
        <f>'Monthly Data'!W371</f>
        <v>27872</v>
      </c>
      <c r="W369" s="69">
        <f>'Monthly Data'!R371</f>
        <v>102.31621349446122</v>
      </c>
      <c r="X369" s="69">
        <f>'Monthly Data'!X371</f>
        <v>123.683990161709</v>
      </c>
      <c r="Y369" s="69">
        <f>'Monthly Data'!Y371</f>
        <v>138.516100862337</v>
      </c>
      <c r="Z369" s="69">
        <f>'Monthly Data'!Z371</f>
        <v>11066</v>
      </c>
      <c r="AA369" s="69">
        <f>'Monthly Data'!AA371</f>
        <v>1015569.82679</v>
      </c>
      <c r="AB369" s="69">
        <f>'Monthly Data'!AB371</f>
        <v>111.488804163751</v>
      </c>
      <c r="AC369" s="69">
        <f>'Monthly Data'!AC371</f>
        <v>78386</v>
      </c>
      <c r="AD369" s="69">
        <f>'Monthly Data'!P371</f>
        <v>85.25985268941092</v>
      </c>
      <c r="AE369" s="69">
        <f>'Monthly Data'!Q371</f>
        <v>100.2</v>
      </c>
      <c r="AF369" s="75">
        <f>'Monthly Data'!G371</f>
        <v>-4.9000000000000002E-2</v>
      </c>
      <c r="AG369" s="75">
        <f>'Monthly Data'!I371</f>
        <v>-7.5694461091003227</v>
      </c>
      <c r="AH369" s="75">
        <f>'Monthly Data'!L371</f>
        <v>4652217</v>
      </c>
      <c r="AI369" s="75">
        <f>'Monthly Data'!J371</f>
        <v>5.7270000000000001E-2</v>
      </c>
      <c r="AJ369" s="75">
        <f>'Monthly Data'!K371</f>
        <v>-2.6346363636363637E-2</v>
      </c>
      <c r="AK369" s="75">
        <f>'Monthly Data'!AP371</f>
        <v>85.431990559871835</v>
      </c>
      <c r="AL369" s="75">
        <f>'Monthly Data'!AQ371</f>
        <v>116.162743376885</v>
      </c>
      <c r="AM369" s="76">
        <v>11.975652173913044</v>
      </c>
      <c r="AN369" s="77">
        <f>'Monthly Data'!M371</f>
        <v>15.027727272727274</v>
      </c>
      <c r="AO369" s="76">
        <f>'Monthly Data'!C371</f>
        <v>79.288034733525549</v>
      </c>
      <c r="AP369" s="76">
        <f>'Monthly Data'!N371</f>
        <v>142.50562917225042</v>
      </c>
      <c r="AQ369" s="76">
        <f>'Monthly Data'!O371</f>
        <v>146.301758669001</v>
      </c>
    </row>
    <row r="370" spans="1:43">
      <c r="A370" s="71" t="s">
        <v>642</v>
      </c>
      <c r="B370" s="71">
        <f t="shared" si="6"/>
        <v>692</v>
      </c>
      <c r="C370" s="72">
        <f>'Monthly Data'!F372</f>
        <v>19924.400000000001</v>
      </c>
      <c r="D370" s="72">
        <f>'Monthly Data'!E372</f>
        <v>103</v>
      </c>
      <c r="E370" s="72">
        <f>'Monthly Data'!AD372</f>
        <v>100.7</v>
      </c>
      <c r="F370" s="68">
        <v>105.7</v>
      </c>
      <c r="G370" s="72">
        <f>'Monthly Data'!AF372</f>
        <v>105.1</v>
      </c>
      <c r="H370" s="72">
        <f>'Monthly Data'!AG372</f>
        <v>103.4</v>
      </c>
      <c r="I370" s="68">
        <f>'Monthly Data'!AH372</f>
        <v>104.86777562565899</v>
      </c>
      <c r="J370" s="68">
        <f>'Monthly Data'!AI372</f>
        <v>107.132728431719</v>
      </c>
      <c r="K370" s="68">
        <f>'Monthly Data'!AJ372</f>
        <v>102.036865493207</v>
      </c>
      <c r="L370" s="68">
        <f>'Monthly Data'!AK372</f>
        <v>103.64910062892154</v>
      </c>
      <c r="M370" s="68">
        <f>'Monthly Data'!AL372</f>
        <v>104.62798583235782</v>
      </c>
      <c r="N370" s="68">
        <f>'Monthly Data'!AM372</f>
        <v>127.44162758572853</v>
      </c>
      <c r="O370" s="68">
        <f>'Monthly Data'!AN372</f>
        <v>97.259816113052622</v>
      </c>
      <c r="P370" s="68">
        <f>'Monthly Data'!AO372</f>
        <v>106.05057275833694</v>
      </c>
      <c r="Q370" s="69">
        <f>'Monthly Data'!D372</f>
        <v>57909</v>
      </c>
      <c r="R370" s="69">
        <f>'Monthly Data'!U372</f>
        <v>106</v>
      </c>
      <c r="S370" s="69">
        <f>'Monthly Data'!T372</f>
        <v>104.9</v>
      </c>
      <c r="T370" s="69">
        <f>'Monthly Data'!S372</f>
        <v>99.9</v>
      </c>
      <c r="U370" s="69">
        <f>'Monthly Data'!V372</f>
        <v>24169</v>
      </c>
      <c r="V370" s="69">
        <f>'Monthly Data'!W372</f>
        <v>28042</v>
      </c>
      <c r="W370" s="69">
        <f>'Monthly Data'!R372</f>
        <v>102.40240240240239</v>
      </c>
      <c r="X370" s="69">
        <f>'Monthly Data'!X372</f>
        <v>123.44555171567001</v>
      </c>
      <c r="Y370" s="69">
        <f>'Monthly Data'!Y372</f>
        <v>137.14617657312701</v>
      </c>
      <c r="Z370" s="69">
        <f>'Monthly Data'!Z372</f>
        <v>11245</v>
      </c>
      <c r="AA370" s="69">
        <f>'Monthly Data'!AA372</f>
        <v>1046991.26484</v>
      </c>
      <c r="AB370" s="69">
        <f>'Monthly Data'!AB372</f>
        <v>111.651852298747</v>
      </c>
      <c r="AC370" s="69">
        <f>'Monthly Data'!AC372</f>
        <v>79703</v>
      </c>
      <c r="AD370" s="69">
        <f>'Monthly Data'!P372</f>
        <v>83.878804355546677</v>
      </c>
      <c r="AE370" s="69">
        <f>'Monthly Data'!Q372</f>
        <v>100.3</v>
      </c>
      <c r="AF370" s="75">
        <f>'Monthly Data'!G372</f>
        <v>-5.8000000000000003E-2</v>
      </c>
      <c r="AG370" s="75">
        <f>'Monthly Data'!I372</f>
        <v>-7.8996619415473468</v>
      </c>
      <c r="AH370" s="75">
        <f>'Monthly Data'!L372</f>
        <v>4696904</v>
      </c>
      <c r="AI370" s="75">
        <f>'Monthly Data'!J372</f>
        <v>5.7270000000000008E-2</v>
      </c>
      <c r="AJ370" s="75">
        <f>'Monthly Data'!K372</f>
        <v>-3.2717142857142854E-2</v>
      </c>
      <c r="AK370" s="75">
        <f>'Monthly Data'!AP372</f>
        <v>90.175755952817141</v>
      </c>
      <c r="AL370" s="75">
        <f>'Monthly Data'!AQ372</f>
        <v>114.747472253279</v>
      </c>
      <c r="AM370" s="76">
        <v>10.438000000000001</v>
      </c>
      <c r="AN370" s="77">
        <f>'Monthly Data'!M372</f>
        <v>15.095000000000002</v>
      </c>
      <c r="AO370" s="76">
        <f>'Monthly Data'!C372</f>
        <v>85.993150877602105</v>
      </c>
      <c r="AP370" s="76">
        <f>'Monthly Data'!N372</f>
        <v>160.18685640728634</v>
      </c>
      <c r="AQ370" s="76">
        <f>'Monthly Data'!O372</f>
        <v>164.64120467470184</v>
      </c>
    </row>
    <row r="371" spans="1:43">
      <c r="A371" s="71" t="s">
        <v>643</v>
      </c>
      <c r="B371" s="71">
        <f t="shared" si="6"/>
        <v>693</v>
      </c>
      <c r="C371" s="72">
        <f>'Monthly Data'!F373</f>
        <v>21267.49</v>
      </c>
      <c r="D371" s="72">
        <f>'Monthly Data'!E373</f>
        <v>103.3</v>
      </c>
      <c r="E371" s="72">
        <f>'Monthly Data'!AD373</f>
        <v>101.9</v>
      </c>
      <c r="F371" s="68">
        <v>106.7</v>
      </c>
      <c r="G371" s="72">
        <f>'Monthly Data'!AF373</f>
        <v>104.3</v>
      </c>
      <c r="H371" s="72">
        <f>'Monthly Data'!AG373</f>
        <v>101.3</v>
      </c>
      <c r="I371" s="68">
        <f>'Monthly Data'!AH373</f>
        <v>104.627694620041</v>
      </c>
      <c r="J371" s="68">
        <f>'Monthly Data'!AI373</f>
        <v>107.005232710407</v>
      </c>
      <c r="K371" s="68">
        <f>'Monthly Data'!AJ373</f>
        <v>101.443581233584</v>
      </c>
      <c r="L371" s="68">
        <f>'Monthly Data'!AK373</f>
        <v>103.28268414474717</v>
      </c>
      <c r="M371" s="68">
        <f>'Monthly Data'!AL373</f>
        <v>104.41900431552651</v>
      </c>
      <c r="N371" s="68">
        <f>'Monthly Data'!AM373</f>
        <v>123.29785443625883</v>
      </c>
      <c r="O371" s="68">
        <f>'Monthly Data'!AN373</f>
        <v>97.526792224409135</v>
      </c>
      <c r="P371" s="68">
        <f>'Monthly Data'!AO373</f>
        <v>106.20065941618606</v>
      </c>
      <c r="Q371" s="69">
        <f>'Monthly Data'!D373</f>
        <v>57846</v>
      </c>
      <c r="R371" s="69">
        <f>'Monthly Data'!U373</f>
        <v>106.6</v>
      </c>
      <c r="S371" s="69">
        <f>'Monthly Data'!T373</f>
        <v>105.1</v>
      </c>
      <c r="T371" s="69">
        <f>'Monthly Data'!S373</f>
        <v>99.7</v>
      </c>
      <c r="U371" s="69">
        <f>'Monthly Data'!V373</f>
        <v>24067</v>
      </c>
      <c r="V371" s="69">
        <f>'Monthly Data'!W373</f>
        <v>28095</v>
      </c>
      <c r="W371" s="69">
        <f>'Monthly Data'!R373</f>
        <v>102.0060180541625</v>
      </c>
      <c r="X371" s="69">
        <f>'Monthly Data'!X373</f>
        <v>123.42620297754</v>
      </c>
      <c r="Y371" s="69">
        <f>'Monthly Data'!Y373</f>
        <v>137.31132711126401</v>
      </c>
      <c r="Z371" s="69">
        <f>'Monthly Data'!Z373</f>
        <v>11165</v>
      </c>
      <c r="AA371" s="69">
        <f>'Monthly Data'!AA373</f>
        <v>1017118.53042</v>
      </c>
      <c r="AB371" s="69">
        <f>'Monthly Data'!AB373</f>
        <v>111.549001357523</v>
      </c>
      <c r="AC371" s="69">
        <f>'Monthly Data'!AC373</f>
        <v>78754</v>
      </c>
      <c r="AD371" s="69">
        <f>'Monthly Data'!P373</f>
        <v>82.937474201829204</v>
      </c>
      <c r="AE371" s="69">
        <f>'Monthly Data'!Q373</f>
        <v>100.4</v>
      </c>
      <c r="AF371" s="75">
        <f>'Monthly Data'!G373</f>
        <v>-3.6999999999999998E-2</v>
      </c>
      <c r="AG371" s="75">
        <f>'Monthly Data'!I373</f>
        <v>-8.3017496671817295</v>
      </c>
      <c r="AH371" s="75">
        <f>'Monthly Data'!L373</f>
        <v>4723912</v>
      </c>
      <c r="AI371" s="75">
        <f>'Monthly Data'!J373</f>
        <v>6.5841428571428537E-2</v>
      </c>
      <c r="AJ371" s="75">
        <f>'Monthly Data'!K373</f>
        <v>-4.1410000000000002E-2</v>
      </c>
      <c r="AK371" s="75">
        <f>'Monthly Data'!AP373</f>
        <v>97.823794641177173</v>
      </c>
      <c r="AL371" s="75">
        <f>'Monthly Data'!AQ373</f>
        <v>114.574964320251</v>
      </c>
      <c r="AM371" s="76">
        <v>10.125454545454545</v>
      </c>
      <c r="AN371" s="77">
        <f>'Monthly Data'!M373</f>
        <v>15.374285714285712</v>
      </c>
      <c r="AO371" s="76">
        <f>'Monthly Data'!C373</f>
        <v>94.378105093893325</v>
      </c>
      <c r="AP371" s="76">
        <f>'Monthly Data'!N373</f>
        <v>161.74077549655422</v>
      </c>
      <c r="AQ371" s="76">
        <f>'Monthly Data'!O373</f>
        <v>165.7870460152088</v>
      </c>
    </row>
    <row r="372" spans="1:43">
      <c r="A372" s="71" t="s">
        <v>644</v>
      </c>
      <c r="B372" s="71">
        <f t="shared" si="6"/>
        <v>694</v>
      </c>
      <c r="C372" s="72">
        <f>'Monthly Data'!F374</f>
        <v>22525.15</v>
      </c>
      <c r="D372" s="72">
        <f>'Monthly Data'!E374</f>
        <v>104.2</v>
      </c>
      <c r="E372" s="72">
        <f>'Monthly Data'!AD374</f>
        <v>103</v>
      </c>
      <c r="F372" s="68">
        <v>107.7</v>
      </c>
      <c r="G372" s="72">
        <f>'Monthly Data'!AF374</f>
        <v>104.2</v>
      </c>
      <c r="H372" s="72">
        <f>'Monthly Data'!AG374</f>
        <v>103.7</v>
      </c>
      <c r="I372" s="68">
        <f>'Monthly Data'!AH374</f>
        <v>105.415901011697</v>
      </c>
      <c r="J372" s="68">
        <f>'Monthly Data'!AI374</f>
        <v>107.533792996572</v>
      </c>
      <c r="K372" s="68">
        <f>'Monthly Data'!AJ374</f>
        <v>103.17691492188</v>
      </c>
      <c r="L372" s="68">
        <f>'Monthly Data'!AK374</f>
        <v>104.30930335530482</v>
      </c>
      <c r="M372" s="68">
        <f>'Monthly Data'!AL374</f>
        <v>105.2024121001423</v>
      </c>
      <c r="N372" s="68">
        <f>'Monthly Data'!AM374</f>
        <v>128.62744600146439</v>
      </c>
      <c r="O372" s="68">
        <f>'Monthly Data'!AN374</f>
        <v>97.806229973667712</v>
      </c>
      <c r="P372" s="68">
        <f>'Monthly Data'!AO374</f>
        <v>106.53427144620269</v>
      </c>
      <c r="Q372" s="69">
        <f>'Monthly Data'!D374</f>
        <v>57904</v>
      </c>
      <c r="R372" s="69">
        <f>'Monthly Data'!U374</f>
        <v>106.6</v>
      </c>
      <c r="S372" s="69">
        <f>'Monthly Data'!T374</f>
        <v>105.4</v>
      </c>
      <c r="T372" s="69">
        <f>'Monthly Data'!S374</f>
        <v>100.1</v>
      </c>
      <c r="U372" s="69">
        <f>'Monthly Data'!V374</f>
        <v>23916</v>
      </c>
      <c r="V372" s="69">
        <f>'Monthly Data'!W374</f>
        <v>28199</v>
      </c>
      <c r="W372" s="69">
        <f>'Monthly Data'!R374</f>
        <v>101.998001998002</v>
      </c>
      <c r="X372" s="69">
        <f>'Monthly Data'!X374</f>
        <v>123.742955566139</v>
      </c>
      <c r="Y372" s="69">
        <f>'Monthly Data'!Y374</f>
        <v>138.27228460115199</v>
      </c>
      <c r="Z372" s="69">
        <f>'Monthly Data'!Z374</f>
        <v>11350</v>
      </c>
      <c r="AA372" s="69">
        <f>'Monthly Data'!AA374</f>
        <v>1098607.5454899999</v>
      </c>
      <c r="AB372" s="69">
        <f>'Monthly Data'!AB374</f>
        <v>111.538813261621</v>
      </c>
      <c r="AC372" s="69">
        <f>'Monthly Data'!AC374</f>
        <v>79993</v>
      </c>
      <c r="AD372" s="69">
        <f>'Monthly Data'!P374</f>
        <v>82.926561735239062</v>
      </c>
      <c r="AE372" s="69">
        <f>'Monthly Data'!Q374</f>
        <v>100.5</v>
      </c>
      <c r="AF372" s="75">
        <f>'Monthly Data'!G374</f>
        <v>-4.8000000000000001E-2</v>
      </c>
      <c r="AG372" s="75">
        <f>'Monthly Data'!I374</f>
        <v>-8.4670492037456455</v>
      </c>
      <c r="AH372" s="75">
        <f>'Monthly Data'!L374</f>
        <v>4743917</v>
      </c>
      <c r="AI372" s="75">
        <f>'Monthly Data'!J374</f>
        <v>6.7269999999999969E-2</v>
      </c>
      <c r="AJ372" s="75">
        <f>'Monthly Data'!K374</f>
        <v>-3.497181818181818E-2</v>
      </c>
      <c r="AK372" s="75">
        <f>'Monthly Data'!AP374</f>
        <v>101.28879214539411</v>
      </c>
      <c r="AL372" s="75">
        <f>'Monthly Data'!AQ374</f>
        <v>113.605687721658</v>
      </c>
      <c r="AM372" s="76">
        <v>10.540476190476191</v>
      </c>
      <c r="AN372" s="77">
        <f>'Monthly Data'!M374</f>
        <v>18.288999999999998</v>
      </c>
      <c r="AO372" s="76">
        <f>'Monthly Data'!C374</f>
        <v>84.013963120861746</v>
      </c>
      <c r="AP372" s="76">
        <f>'Monthly Data'!N374</f>
        <v>155.32318686782347</v>
      </c>
      <c r="AQ372" s="76">
        <f>'Monthly Data'!O374</f>
        <v>159.60453054803136</v>
      </c>
    </row>
    <row r="373" spans="1:43">
      <c r="A373" s="71" t="s">
        <v>645</v>
      </c>
      <c r="B373" s="71">
        <f t="shared" si="6"/>
        <v>695</v>
      </c>
      <c r="C373" s="72">
        <f>'Monthly Data'!F375</f>
        <v>22769.89</v>
      </c>
      <c r="D373" s="72">
        <f>'Monthly Data'!E375</f>
        <v>105.8</v>
      </c>
      <c r="E373" s="72">
        <f>'Monthly Data'!AD375</f>
        <v>105.1</v>
      </c>
      <c r="F373" s="68">
        <v>108.7</v>
      </c>
      <c r="G373" s="72">
        <f>'Monthly Data'!AF375</f>
        <v>107</v>
      </c>
      <c r="H373" s="72">
        <f>'Monthly Data'!AG375</f>
        <v>105.2</v>
      </c>
      <c r="I373" s="68">
        <f>'Monthly Data'!AH375</f>
        <v>106.0805993707</v>
      </c>
      <c r="J373" s="68">
        <f>'Monthly Data'!AI375</f>
        <v>108.03475260326</v>
      </c>
      <c r="K373" s="68">
        <f>'Monthly Data'!AJ375</f>
        <v>103.19187138854601</v>
      </c>
      <c r="L373" s="68">
        <f>'Monthly Data'!AK375</f>
        <v>104.86716630893349</v>
      </c>
      <c r="M373" s="68">
        <f>'Monthly Data'!AL375</f>
        <v>105.13964629757236</v>
      </c>
      <c r="N373" s="68">
        <f>'Monthly Data'!AM375</f>
        <v>129.84258568976287</v>
      </c>
      <c r="O373" s="68">
        <f>'Monthly Data'!AN375</f>
        <v>97.405988305872953</v>
      </c>
      <c r="P373" s="68">
        <f>'Monthly Data'!AO375</f>
        <v>106.49396927527106</v>
      </c>
      <c r="Q373" s="69">
        <f>'Monthly Data'!D375</f>
        <v>58030</v>
      </c>
      <c r="R373" s="69">
        <f>'Monthly Data'!U375</f>
        <v>106.8</v>
      </c>
      <c r="S373" s="69">
        <f>'Monthly Data'!T375</f>
        <v>105.6</v>
      </c>
      <c r="T373" s="69">
        <f>'Monthly Data'!S375</f>
        <v>100.4</v>
      </c>
      <c r="U373" s="69">
        <f>'Monthly Data'!V375</f>
        <v>23788</v>
      </c>
      <c r="V373" s="69">
        <f>'Monthly Data'!W375</f>
        <v>28273</v>
      </c>
      <c r="W373" s="69">
        <f>'Monthly Data'!R375</f>
        <v>101.79282868525897</v>
      </c>
      <c r="X373" s="69">
        <f>'Monthly Data'!X375</f>
        <v>123.589208428091</v>
      </c>
      <c r="Y373" s="69">
        <f>'Monthly Data'!Y375</f>
        <v>137.629034588905</v>
      </c>
      <c r="Z373" s="69">
        <f>'Monthly Data'!Z375</f>
        <v>10646</v>
      </c>
      <c r="AA373" s="69">
        <f>'Monthly Data'!AA375</f>
        <v>1022526.49118</v>
      </c>
      <c r="AB373" s="69">
        <f>'Monthly Data'!AB375</f>
        <v>110.95760194680901</v>
      </c>
      <c r="AC373" s="69">
        <f>'Monthly Data'!AC375</f>
        <v>78097</v>
      </c>
      <c r="AD373" s="69">
        <f>'Monthly Data'!P375</f>
        <v>82.363573726752506</v>
      </c>
      <c r="AE373" s="69">
        <f>'Monthly Data'!Q375</f>
        <v>100.6</v>
      </c>
      <c r="AF373" s="75">
        <f>'Monthly Data'!G375</f>
        <v>-4.2000000000000003E-2</v>
      </c>
      <c r="AG373" s="75">
        <f>'Monthly Data'!I375</f>
        <v>-8.5786443232740712</v>
      </c>
      <c r="AH373" s="75">
        <f>'Monthly Data'!L375</f>
        <v>4774490</v>
      </c>
      <c r="AI373" s="75">
        <f>'Monthly Data'!J375</f>
        <v>6.7269999999999969E-2</v>
      </c>
      <c r="AJ373" s="75">
        <f>'Monthly Data'!K375</f>
        <v>-2.1527368421052632E-2</v>
      </c>
      <c r="AK373" s="75">
        <f>'Monthly Data'!AP375</f>
        <v>110.05847878196155</v>
      </c>
      <c r="AL373" s="75">
        <f>'Monthly Data'!AQ375</f>
        <v>113.15152985629</v>
      </c>
      <c r="AM373" s="76">
        <v>10.2645</v>
      </c>
      <c r="AN373" s="77">
        <f>'Monthly Data'!M375</f>
        <v>15.295714285714283</v>
      </c>
      <c r="AO373" s="76">
        <f>'Monthly Data'!C375</f>
        <v>70.85946650668815</v>
      </c>
      <c r="AP373" s="76">
        <f>'Monthly Data'!N375</f>
        <v>155.94594884633815</v>
      </c>
      <c r="AQ373" s="76">
        <f>'Monthly Data'!O375</f>
        <v>161.05079826925831</v>
      </c>
    </row>
    <row r="374" spans="1:43">
      <c r="A374" s="71" t="s">
        <v>646</v>
      </c>
      <c r="B374" s="71">
        <f t="shared" si="6"/>
        <v>696</v>
      </c>
      <c r="C374" s="72">
        <f>'Monthly Data'!F376</f>
        <v>23712.21</v>
      </c>
      <c r="D374" s="72">
        <f>'Monthly Data'!E376</f>
        <v>101.4</v>
      </c>
      <c r="E374" s="72">
        <f>'Monthly Data'!AD376</f>
        <v>100.1</v>
      </c>
      <c r="F374" s="68">
        <v>109.7</v>
      </c>
      <c r="G374" s="72">
        <f>'Monthly Data'!AF376</f>
        <v>98.2</v>
      </c>
      <c r="H374" s="72">
        <f>'Monthly Data'!AG376</f>
        <v>102</v>
      </c>
      <c r="I374" s="68">
        <f>'Monthly Data'!AH376</f>
        <v>105.481757720966</v>
      </c>
      <c r="J374" s="68">
        <f>'Monthly Data'!AI376</f>
        <v>106.831723022205</v>
      </c>
      <c r="K374" s="68">
        <f>'Monthly Data'!AJ376</f>
        <v>103.513669690718</v>
      </c>
      <c r="L374" s="68">
        <f>'Monthly Data'!AK376</f>
        <v>103.96996660652304</v>
      </c>
      <c r="M374" s="68">
        <f>'Monthly Data'!AL376</f>
        <v>105.30711305026989</v>
      </c>
      <c r="N374" s="68">
        <f>'Monthly Data'!AM376</f>
        <v>127.4794581338039</v>
      </c>
      <c r="O374" s="68">
        <f>'Monthly Data'!AN376</f>
        <v>97.562269635020428</v>
      </c>
      <c r="P374" s="68">
        <f>'Monthly Data'!AO376</f>
        <v>107.13363554344299</v>
      </c>
      <c r="Q374" s="69">
        <f>'Monthly Data'!D376</f>
        <v>58342</v>
      </c>
      <c r="R374" s="69">
        <f>'Monthly Data'!U376</f>
        <v>106.6</v>
      </c>
      <c r="S374" s="69">
        <f>'Monthly Data'!T376</f>
        <v>105</v>
      </c>
      <c r="T374" s="69">
        <f>'Monthly Data'!S376</f>
        <v>99.1</v>
      </c>
      <c r="U374" s="69">
        <f>'Monthly Data'!V376</f>
        <v>24111</v>
      </c>
      <c r="V374" s="69">
        <f>'Monthly Data'!W376</f>
        <v>28244</v>
      </c>
      <c r="W374" s="69">
        <f>'Monthly Data'!R376</f>
        <v>102.32088799192735</v>
      </c>
      <c r="X374" s="69">
        <f>'Monthly Data'!X376</f>
        <v>124.058770183977</v>
      </c>
      <c r="Y374" s="69">
        <f>'Monthly Data'!Y376</f>
        <v>139.983741643363</v>
      </c>
      <c r="Z374" s="69">
        <f>'Monthly Data'!Z376</f>
        <v>10815</v>
      </c>
      <c r="AA374" s="69">
        <f>'Monthly Data'!AA376</f>
        <v>991728.98123999999</v>
      </c>
      <c r="AB374" s="69">
        <f>'Monthly Data'!AB376</f>
        <v>111.10250031411</v>
      </c>
      <c r="AC374" s="69">
        <f>'Monthly Data'!AC376</f>
        <v>71805</v>
      </c>
      <c r="AD374" s="69">
        <f>'Monthly Data'!P376</f>
        <v>82.225435756821582</v>
      </c>
      <c r="AE374" s="69">
        <f>'Monthly Data'!Q376</f>
        <v>100.8</v>
      </c>
      <c r="AF374" s="75">
        <f>'Monthly Data'!G376</f>
        <v>-0.04</v>
      </c>
      <c r="AG374" s="75">
        <f>'Monthly Data'!I376</f>
        <v>-8.6584935644194694</v>
      </c>
      <c r="AH374" s="75">
        <f>'Monthly Data'!L376</f>
        <v>4781358</v>
      </c>
      <c r="AI374" s="75">
        <f>'Monthly Data'!J376</f>
        <v>6.8227894736842126E-2</v>
      </c>
      <c r="AJ374" s="75">
        <f>'Monthly Data'!K376</f>
        <v>-3.2370909090909089E-2</v>
      </c>
      <c r="AK374" s="75">
        <f>'Monthly Data'!AP376</f>
        <v>110.65319528045968</v>
      </c>
      <c r="AL374" s="75">
        <f>'Monthly Data'!AQ376</f>
        <v>112.98399133281799</v>
      </c>
      <c r="AM374" s="76">
        <v>11.062380952380952</v>
      </c>
      <c r="AN374" s="77">
        <f>'Monthly Data'!M376</f>
        <v>16.12157894736842</v>
      </c>
      <c r="AO374" s="76">
        <f>'Monthly Data'!C376</f>
        <v>63.285137594254422</v>
      </c>
      <c r="AP374" s="76">
        <f>'Monthly Data'!N376</f>
        <v>113.2709885271772</v>
      </c>
      <c r="AQ374" s="76">
        <f>'Monthly Data'!O376</f>
        <v>116.16428674817384</v>
      </c>
    </row>
    <row r="375" spans="1:43">
      <c r="A375" s="71" t="s">
        <v>647</v>
      </c>
      <c r="B375" s="71">
        <f t="shared" si="6"/>
        <v>697</v>
      </c>
      <c r="C375" s="72">
        <f>'Monthly Data'!F377</f>
        <v>21991.68</v>
      </c>
      <c r="D375" s="72">
        <f>'Monthly Data'!E377</f>
        <v>104</v>
      </c>
      <c r="E375" s="72">
        <f>'Monthly Data'!AD377</f>
        <v>102.3</v>
      </c>
      <c r="F375" s="68">
        <v>110.7</v>
      </c>
      <c r="G375" s="72">
        <f>'Monthly Data'!AF377</f>
        <v>107.4</v>
      </c>
      <c r="H375" s="72">
        <f>'Monthly Data'!AG377</f>
        <v>102.1</v>
      </c>
      <c r="I375" s="68">
        <f>'Monthly Data'!AH377</f>
        <v>105.156842131587</v>
      </c>
      <c r="J375" s="68">
        <f>'Monthly Data'!AI377</f>
        <v>107.56456142368</v>
      </c>
      <c r="K375" s="68">
        <f>'Monthly Data'!AJ377</f>
        <v>102.295301436681</v>
      </c>
      <c r="L375" s="68">
        <f>'Monthly Data'!AK377</f>
        <v>104.41801794729352</v>
      </c>
      <c r="M375" s="68">
        <f>'Monthly Data'!AL377</f>
        <v>105.37009102343082</v>
      </c>
      <c r="N375" s="68">
        <f>'Monthly Data'!AM377</f>
        <v>126.2818885904335</v>
      </c>
      <c r="O375" s="68">
        <f>'Monthly Data'!AN377</f>
        <v>97.676420514697639</v>
      </c>
      <c r="P375" s="68">
        <f>'Monthly Data'!AO377</f>
        <v>107.38867768009241</v>
      </c>
      <c r="Q375" s="69">
        <f>'Monthly Data'!D377</f>
        <v>58393</v>
      </c>
      <c r="R375" s="69">
        <f>'Monthly Data'!U377</f>
        <v>107.7</v>
      </c>
      <c r="S375" s="69">
        <f>'Monthly Data'!T377</f>
        <v>105</v>
      </c>
      <c r="T375" s="69">
        <f>'Monthly Data'!S377</f>
        <v>98.1</v>
      </c>
      <c r="U375" s="69">
        <f>'Monthly Data'!V377</f>
        <v>24331</v>
      </c>
      <c r="V375" s="69">
        <f>'Monthly Data'!W377</f>
        <v>28353</v>
      </c>
      <c r="W375" s="69">
        <f>'Monthly Data'!R377</f>
        <v>103.7716615698267</v>
      </c>
      <c r="X375" s="69">
        <f>'Monthly Data'!X377</f>
        <v>123.545896552437</v>
      </c>
      <c r="Y375" s="69">
        <f>'Monthly Data'!Y377</f>
        <v>138.812922842391</v>
      </c>
      <c r="Z375" s="69">
        <f>'Monthly Data'!Z377</f>
        <v>10771</v>
      </c>
      <c r="AA375" s="69">
        <f>'Monthly Data'!AA377</f>
        <v>1069033.9512</v>
      </c>
      <c r="AB375" s="69">
        <f>'Monthly Data'!AB377</f>
        <v>110.332523759767</v>
      </c>
      <c r="AC375" s="69">
        <f>'Monthly Data'!AC377</f>
        <v>77349</v>
      </c>
      <c r="AD375" s="69">
        <f>'Monthly Data'!P377</f>
        <v>83.901454219237095</v>
      </c>
      <c r="AE375" s="69">
        <f>'Monthly Data'!Q377</f>
        <v>100.9</v>
      </c>
      <c r="AF375" s="75">
        <f>'Monthly Data'!G377</f>
        <v>-4.2000000000000003E-2</v>
      </c>
      <c r="AG375" s="75">
        <f>'Monthly Data'!I377</f>
        <v>-8.546180309631449</v>
      </c>
      <c r="AH375" s="75">
        <f>'Monthly Data'!L377</f>
        <v>4814428</v>
      </c>
      <c r="AI375" s="75">
        <f>'Monthly Data'!J377</f>
        <v>6.9090000000000013E-2</v>
      </c>
      <c r="AJ375" s="75">
        <f>'Monthly Data'!K377</f>
        <v>-6.2084500000000001E-2</v>
      </c>
      <c r="AK375" s="75">
        <f>'Monthly Data'!AP377</f>
        <v>115.49049343479672</v>
      </c>
      <c r="AL375" s="75">
        <f>'Monthly Data'!AQ377</f>
        <v>111.958114806691</v>
      </c>
      <c r="AM375" s="76">
        <v>22.464736842105264</v>
      </c>
      <c r="AN375" s="77">
        <f>'Monthly Data'!M377</f>
        <v>24.938421052631572</v>
      </c>
      <c r="AO375" s="76">
        <f>'Monthly Data'!C377</f>
        <v>88.864319543489898</v>
      </c>
      <c r="AP375" s="76">
        <f>'Monthly Data'!N377</f>
        <v>125.1699089194833</v>
      </c>
      <c r="AQ375" s="76">
        <f>'Monthly Data'!O377</f>
        <v>127.2704339118679</v>
      </c>
    </row>
    <row r="376" spans="1:43">
      <c r="A376" s="71" t="s">
        <v>648</v>
      </c>
      <c r="B376" s="71">
        <f t="shared" si="6"/>
        <v>698</v>
      </c>
      <c r="C376" s="72">
        <f>'Monthly Data'!F378</f>
        <v>21395.51</v>
      </c>
      <c r="D376" s="72">
        <f>'Monthly Data'!E378</f>
        <v>105.1</v>
      </c>
      <c r="E376" s="72">
        <f>'Monthly Data'!AD378</f>
        <v>104.4</v>
      </c>
      <c r="F376" s="68">
        <v>111.7</v>
      </c>
      <c r="G376" s="72">
        <f>'Monthly Data'!AF378</f>
        <v>107</v>
      </c>
      <c r="H376" s="72">
        <f>'Monthly Data'!AG378</f>
        <v>103.4</v>
      </c>
      <c r="I376" s="68">
        <f>'Monthly Data'!AH378</f>
        <v>105.62048885457899</v>
      </c>
      <c r="J376" s="68">
        <f>'Monthly Data'!AI378</f>
        <v>107.74159350672799</v>
      </c>
      <c r="K376" s="68">
        <f>'Monthly Data'!AJ378</f>
        <v>103.094259430051</v>
      </c>
      <c r="L376" s="68">
        <f>'Monthly Data'!AK378</f>
        <v>103.55467442738056</v>
      </c>
      <c r="M376" s="68">
        <f>'Monthly Data'!AL378</f>
        <v>104.1983295444987</v>
      </c>
      <c r="N376" s="68">
        <f>'Monthly Data'!AM378</f>
        <v>124.88096560326638</v>
      </c>
      <c r="O376" s="68">
        <f>'Monthly Data'!AN378</f>
        <v>96.590738893873223</v>
      </c>
      <c r="P376" s="68">
        <f>'Monthly Data'!AO378</f>
        <v>106.19345044640174</v>
      </c>
      <c r="Q376" s="69">
        <f>'Monthly Data'!D378</f>
        <v>58588</v>
      </c>
      <c r="R376" s="69">
        <f>'Monthly Data'!U378</f>
        <v>107.5</v>
      </c>
      <c r="S376" s="69">
        <f>'Monthly Data'!T378</f>
        <v>105.2</v>
      </c>
      <c r="T376" s="69">
        <f>'Monthly Data'!S378</f>
        <v>98.4</v>
      </c>
      <c r="U376" s="69">
        <f>'Monthly Data'!V378</f>
        <v>24319</v>
      </c>
      <c r="V376" s="69">
        <f>'Monthly Data'!W378</f>
        <v>28523</v>
      </c>
      <c r="W376" s="69">
        <f>'Monthly Data'!R378</f>
        <v>104.77642276422763</v>
      </c>
      <c r="X376" s="69">
        <f>'Monthly Data'!X378</f>
        <v>122.455683598519</v>
      </c>
      <c r="Y376" s="69">
        <f>'Monthly Data'!Y378</f>
        <v>138.42910611649401</v>
      </c>
      <c r="Z376" s="69">
        <f>'Monthly Data'!Z378</f>
        <v>10906</v>
      </c>
      <c r="AA376" s="69">
        <f>'Monthly Data'!AA378</f>
        <v>932365.30582000001</v>
      </c>
      <c r="AB376" s="69">
        <f>'Monthly Data'!AB378</f>
        <v>109.108518593003</v>
      </c>
      <c r="AC376" s="69">
        <f>'Monthly Data'!AC378</f>
        <v>74995</v>
      </c>
      <c r="AD376" s="69">
        <f>'Monthly Data'!P378</f>
        <v>85.41960566498166</v>
      </c>
      <c r="AE376" s="69">
        <f>'Monthly Data'!Q378</f>
        <v>100.8</v>
      </c>
      <c r="AF376" s="75">
        <f>'Monthly Data'!G378</f>
        <v>-6.2E-2</v>
      </c>
      <c r="AG376" s="75">
        <f>'Monthly Data'!I378</f>
        <v>-8.4925720310304307</v>
      </c>
      <c r="AH376" s="75">
        <f>'Monthly Data'!L378</f>
        <v>4844318</v>
      </c>
      <c r="AI376" s="75">
        <f>'Monthly Data'!J378</f>
        <v>6.9090000000000026E-2</v>
      </c>
      <c r="AJ376" s="75">
        <f>'Monthly Data'!K378</f>
        <v>-4.9522857142857146E-2</v>
      </c>
      <c r="AK376" s="75">
        <f>'Monthly Data'!AP378</f>
        <v>107.76887269964017</v>
      </c>
      <c r="AL376" s="75">
        <f>'Monthly Data'!AQ378</f>
        <v>112.645740838257</v>
      </c>
      <c r="AM376" s="76">
        <v>19.023809523809526</v>
      </c>
      <c r="AN376" s="77">
        <f>'Monthly Data'!M378</f>
        <v>23.820476190476192</v>
      </c>
      <c r="AO376" s="76">
        <f>'Monthly Data'!C378</f>
        <v>78.615091333550694</v>
      </c>
      <c r="AP376" s="76">
        <f>'Monthly Data'!N378</f>
        <v>145.57153552656712</v>
      </c>
      <c r="AQ376" s="76">
        <f>'Monthly Data'!O378</f>
        <v>149.44726457507468</v>
      </c>
    </row>
    <row r="377" spans="1:43">
      <c r="A377" s="71" t="s">
        <v>649</v>
      </c>
      <c r="B377" s="71">
        <f t="shared" si="6"/>
        <v>699</v>
      </c>
      <c r="C377" s="72">
        <f>'Monthly Data'!F379</f>
        <v>21868.79</v>
      </c>
      <c r="D377" s="72">
        <f>'Monthly Data'!E379</f>
        <v>104.5</v>
      </c>
      <c r="E377" s="72">
        <f>'Monthly Data'!AD379</f>
        <v>103.8</v>
      </c>
      <c r="F377" s="68">
        <v>112.7</v>
      </c>
      <c r="G377" s="72">
        <f>'Monthly Data'!AF379</f>
        <v>107.1</v>
      </c>
      <c r="H377" s="72">
        <f>'Monthly Data'!AG379</f>
        <v>102.4</v>
      </c>
      <c r="I377" s="68">
        <f>'Monthly Data'!AH379</f>
        <v>105.994350148159</v>
      </c>
      <c r="J377" s="68">
        <f>'Monthly Data'!AI379</f>
        <v>108.55558336742</v>
      </c>
      <c r="K377" s="68">
        <f>'Monthly Data'!AJ379</f>
        <v>102.48225589738099</v>
      </c>
      <c r="L377" s="68">
        <f>'Monthly Data'!AK379</f>
        <v>104.57113880914584</v>
      </c>
      <c r="M377" s="68">
        <f>'Monthly Data'!AL379</f>
        <v>105.52429682206525</v>
      </c>
      <c r="N377" s="68">
        <f>'Monthly Data'!AM379</f>
        <v>128.37965347066924</v>
      </c>
      <c r="O377" s="68">
        <f>'Monthly Data'!AN379</f>
        <v>97.44754207091367</v>
      </c>
      <c r="P377" s="68">
        <f>'Monthly Data'!AO379</f>
        <v>107.47805712154378</v>
      </c>
      <c r="Q377" s="69">
        <f>'Monthly Data'!D379</f>
        <v>58852</v>
      </c>
      <c r="R377" s="69">
        <f>'Monthly Data'!U379</f>
        <v>107.9</v>
      </c>
      <c r="S377" s="69">
        <f>'Monthly Data'!T379</f>
        <v>105.3</v>
      </c>
      <c r="T377" s="69">
        <f>'Monthly Data'!S379</f>
        <v>98.3</v>
      </c>
      <c r="U377" s="69">
        <f>'Monthly Data'!V379</f>
        <v>24561</v>
      </c>
      <c r="V377" s="69">
        <f>'Monthly Data'!W379</f>
        <v>28435</v>
      </c>
      <c r="W377" s="69">
        <f>'Monthly Data'!R379</f>
        <v>103.45879959308242</v>
      </c>
      <c r="X377" s="69">
        <f>'Monthly Data'!X379</f>
        <v>122.870289916194</v>
      </c>
      <c r="Y377" s="69">
        <f>'Monthly Data'!Y379</f>
        <v>138.62064983587899</v>
      </c>
      <c r="Z377" s="69">
        <f>'Monthly Data'!Z379</f>
        <v>10962</v>
      </c>
      <c r="AA377" s="69">
        <f>'Monthly Data'!AA379</f>
        <v>1077285.3037099999</v>
      </c>
      <c r="AB377" s="69">
        <f>'Monthly Data'!AB379</f>
        <v>109.387966837596</v>
      </c>
      <c r="AC377" s="69">
        <f>'Monthly Data'!AC379</f>
        <v>82429</v>
      </c>
      <c r="AD377" s="69">
        <f>'Monthly Data'!P379</f>
        <v>84.310842764951389</v>
      </c>
      <c r="AE377" s="69">
        <f>'Monthly Data'!Q379</f>
        <v>100.8</v>
      </c>
      <c r="AF377" s="75">
        <f>'Monthly Data'!G379</f>
        <v>-6.3E-2</v>
      </c>
      <c r="AG377" s="75">
        <f>'Monthly Data'!I379</f>
        <v>-8.5189068531669303</v>
      </c>
      <c r="AH377" s="75">
        <f>'Monthly Data'!L379</f>
        <v>4855680</v>
      </c>
      <c r="AI377" s="75">
        <f>'Monthly Data'!J379</f>
        <v>6.9090000000000013E-2</v>
      </c>
      <c r="AJ377" s="75">
        <f>'Monthly Data'!K379</f>
        <v>-3.5817500000000002E-2</v>
      </c>
      <c r="AK377" s="75">
        <f>'Monthly Data'!AP379</f>
        <v>108.63765438281925</v>
      </c>
      <c r="AL377" s="75">
        <f>'Monthly Data'!AQ379</f>
        <v>112.815389966605</v>
      </c>
      <c r="AM377" s="76">
        <v>18.267619047619046</v>
      </c>
      <c r="AN377" s="77">
        <f>'Monthly Data'!M379</f>
        <v>19.026500000000002</v>
      </c>
      <c r="AO377" s="76">
        <f>'Monthly Data'!C379</f>
        <v>88.104850095929748</v>
      </c>
      <c r="AP377" s="76">
        <f>'Monthly Data'!N379</f>
        <v>152.79631069652876</v>
      </c>
      <c r="AQ377" s="76">
        <f>'Monthly Data'!O379</f>
        <v>156.54066997853818</v>
      </c>
    </row>
    <row r="378" spans="1:43">
      <c r="A378" s="71" t="s">
        <v>650</v>
      </c>
      <c r="B378" s="71">
        <f t="shared" si="6"/>
        <v>700</v>
      </c>
      <c r="C378" s="72">
        <f>'Monthly Data'!F380</f>
        <v>22590.05</v>
      </c>
      <c r="D378" s="72">
        <f>'Monthly Data'!E380</f>
        <v>104.8</v>
      </c>
      <c r="E378" s="72">
        <f>'Monthly Data'!AD380</f>
        <v>102.5</v>
      </c>
      <c r="F378" s="68">
        <v>113.7</v>
      </c>
      <c r="G378" s="72">
        <f>'Monthly Data'!AF380</f>
        <v>104.8</v>
      </c>
      <c r="H378" s="72">
        <f>'Monthly Data'!AG380</f>
        <v>104.8</v>
      </c>
      <c r="I378" s="68">
        <f>'Monthly Data'!AH380</f>
        <v>105.26058502108199</v>
      </c>
      <c r="J378" s="68">
        <f>'Monthly Data'!AI380</f>
        <v>108.682377171894</v>
      </c>
      <c r="K378" s="68">
        <f>'Monthly Data'!AJ380</f>
        <v>100.226863636834</v>
      </c>
      <c r="L378" s="68">
        <f>'Monthly Data'!AK380</f>
        <v>104.61725039384912</v>
      </c>
      <c r="M378" s="68">
        <f>'Monthly Data'!AL380</f>
        <v>105.17229815142105</v>
      </c>
      <c r="N378" s="68">
        <f>'Monthly Data'!AM380</f>
        <v>127.80204022512436</v>
      </c>
      <c r="O378" s="68">
        <f>'Monthly Data'!AN380</f>
        <v>96.835262349774553</v>
      </c>
      <c r="P378" s="68">
        <f>'Monthly Data'!AO380</f>
        <v>107.36531998417924</v>
      </c>
      <c r="Q378" s="69">
        <f>'Monthly Data'!D380</f>
        <v>58707</v>
      </c>
      <c r="R378" s="69">
        <f>'Monthly Data'!U380</f>
        <v>107.9</v>
      </c>
      <c r="S378" s="69">
        <f>'Monthly Data'!T380</f>
        <v>105.5</v>
      </c>
      <c r="T378" s="69">
        <f>'Monthly Data'!S380</f>
        <v>100.1</v>
      </c>
      <c r="U378" s="69">
        <f>'Monthly Data'!V380</f>
        <v>24517</v>
      </c>
      <c r="V378" s="69">
        <f>'Monthly Data'!W380</f>
        <v>28388</v>
      </c>
      <c r="W378" s="69">
        <f>'Monthly Data'!R380</f>
        <v>102.59740259740259</v>
      </c>
      <c r="X378" s="69">
        <f>'Monthly Data'!X380</f>
        <v>122.43579212812099</v>
      </c>
      <c r="Y378" s="69">
        <f>'Monthly Data'!Y380</f>
        <v>137.58705675964401</v>
      </c>
      <c r="Z378" s="69">
        <f>'Monthly Data'!Z380</f>
        <v>10946</v>
      </c>
      <c r="AA378" s="69">
        <f>'Monthly Data'!AA380</f>
        <v>1090143.04523</v>
      </c>
      <c r="AB378" s="69">
        <f>'Monthly Data'!AB380</f>
        <v>109.41601719753</v>
      </c>
      <c r="AC378" s="69">
        <f>'Monthly Data'!AC380</f>
        <v>82367</v>
      </c>
      <c r="AD378" s="69">
        <f>'Monthly Data'!P380</f>
        <v>84.145160042395517</v>
      </c>
      <c r="AE378" s="69">
        <f>'Monthly Data'!Q380</f>
        <v>100.8</v>
      </c>
      <c r="AF378" s="75">
        <f>'Monthly Data'!G380</f>
        <v>-6.0999999999999999E-2</v>
      </c>
      <c r="AG378" s="75">
        <f>'Monthly Data'!I380</f>
        <v>-8.5913459967867656</v>
      </c>
      <c r="AH378" s="75">
        <f>'Monthly Data'!L380</f>
        <v>4898320</v>
      </c>
      <c r="AI378" s="75">
        <f>'Monthly Data'!J380</f>
        <v>6.9090000000000026E-2</v>
      </c>
      <c r="AJ378" s="75">
        <f>'Monthly Data'!K380</f>
        <v>-2.7921428571428573E-2</v>
      </c>
      <c r="AK378" s="75">
        <f>'Monthly Data'!AP380</f>
        <v>118.51240092192569</v>
      </c>
      <c r="AL378" s="75">
        <f>'Monthly Data'!AQ380</f>
        <v>112.74064305824101</v>
      </c>
      <c r="AM378" s="76">
        <v>14.124545454545455</v>
      </c>
      <c r="AN378" s="77">
        <f>'Monthly Data'!M380</f>
        <v>15.428571428571425</v>
      </c>
      <c r="AO378" s="76">
        <f>'Monthly Data'!C380</f>
        <v>82.738212427654929</v>
      </c>
      <c r="AP378" s="76">
        <f>'Monthly Data'!N380</f>
        <v>182.37199736403565</v>
      </c>
      <c r="AQ378" s="76">
        <f>'Monthly Data'!O380</f>
        <v>188.13997292464069</v>
      </c>
    </row>
    <row r="379" spans="1:43">
      <c r="A379" s="71" t="s">
        <v>651</v>
      </c>
      <c r="B379" s="71">
        <f t="shared" si="6"/>
        <v>701</v>
      </c>
      <c r="C379" s="72">
        <f>'Monthly Data'!F381</f>
        <v>22562.880000000001</v>
      </c>
      <c r="D379" s="72">
        <f>'Monthly Data'!E381</f>
        <v>103.7</v>
      </c>
      <c r="E379" s="72">
        <f>'Monthly Data'!AD381</f>
        <v>101.4</v>
      </c>
      <c r="F379" s="68">
        <v>114.7</v>
      </c>
      <c r="G379" s="72">
        <f>'Monthly Data'!AF381</f>
        <v>103.6</v>
      </c>
      <c r="H379" s="72">
        <f>'Monthly Data'!AG381</f>
        <v>103.7</v>
      </c>
      <c r="I379" s="68">
        <f>'Monthly Data'!AH381</f>
        <v>106.185933224172</v>
      </c>
      <c r="J379" s="68">
        <f>'Monthly Data'!AI381</f>
        <v>109.594797448834</v>
      </c>
      <c r="K379" s="68">
        <f>'Monthly Data'!AJ381</f>
        <v>102.322448984215</v>
      </c>
      <c r="L379" s="68">
        <f>'Monthly Data'!AK381</f>
        <v>104.61099085401636</v>
      </c>
      <c r="M379" s="68">
        <f>'Monthly Data'!AL381</f>
        <v>105.47834301580244</v>
      </c>
      <c r="N379" s="68">
        <f>'Monthly Data'!AM381</f>
        <v>128.42923366643015</v>
      </c>
      <c r="O379" s="68">
        <f>'Monthly Data'!AN381</f>
        <v>97.389659316176093</v>
      </c>
      <c r="P379" s="68">
        <f>'Monthly Data'!AO381</f>
        <v>107.42366904555465</v>
      </c>
      <c r="Q379" s="69">
        <f>'Monthly Data'!D381</f>
        <v>58656</v>
      </c>
      <c r="R379" s="69">
        <f>'Monthly Data'!U381</f>
        <v>107.6</v>
      </c>
      <c r="S379" s="69">
        <f>'Monthly Data'!T381</f>
        <v>105.5</v>
      </c>
      <c r="T379" s="69">
        <f>'Monthly Data'!S381</f>
        <v>99.1</v>
      </c>
      <c r="U379" s="69">
        <f>'Monthly Data'!V381</f>
        <v>24366</v>
      </c>
      <c r="V379" s="69">
        <f>'Monthly Data'!W381</f>
        <v>28600</v>
      </c>
      <c r="W379" s="69">
        <f>'Monthly Data'!R381</f>
        <v>104.74268415741675</v>
      </c>
      <c r="X379" s="69">
        <f>'Monthly Data'!X381</f>
        <v>122.574057358342</v>
      </c>
      <c r="Y379" s="69">
        <f>'Monthly Data'!Y381</f>
        <v>137.148689142195</v>
      </c>
      <c r="Z379" s="69">
        <f>'Monthly Data'!Z381</f>
        <v>10414</v>
      </c>
      <c r="AA379" s="69">
        <f>'Monthly Data'!AA381</f>
        <v>1044747.937</v>
      </c>
      <c r="AB379" s="69">
        <f>'Monthly Data'!AB381</f>
        <v>109.612596514358</v>
      </c>
      <c r="AC379" s="69">
        <f>'Monthly Data'!AC381</f>
        <v>76599</v>
      </c>
      <c r="AD379" s="69">
        <f>'Monthly Data'!P381</f>
        <v>84.797183686673733</v>
      </c>
      <c r="AE379" s="69">
        <f>'Monthly Data'!Q381</f>
        <v>100.9</v>
      </c>
      <c r="AF379" s="75">
        <f>'Monthly Data'!G381</f>
        <v>-7.0999999999999994E-2</v>
      </c>
      <c r="AG379" s="75">
        <f>'Monthly Data'!I381</f>
        <v>-8.5596691635584907</v>
      </c>
      <c r="AH379" s="75">
        <f>'Monthly Data'!L381</f>
        <v>4904998</v>
      </c>
      <c r="AI379" s="75">
        <f>'Monthly Data'!J381</f>
        <v>6.9090000000000026E-2</v>
      </c>
      <c r="AJ379" s="75">
        <f>'Monthly Data'!K381</f>
        <v>-3.7239047619047616E-2</v>
      </c>
      <c r="AK379" s="75">
        <f>'Monthly Data'!AP381</f>
        <v>127.88806159648858</v>
      </c>
      <c r="AL379" s="75">
        <f>'Monthly Data'!AQ381</f>
        <v>110.112763028323</v>
      </c>
      <c r="AM379" s="76">
        <v>13.678095238095239</v>
      </c>
      <c r="AN379" s="77">
        <f>'Monthly Data'!M381</f>
        <v>16.658571428571427</v>
      </c>
      <c r="AO379" s="76">
        <f>'Monthly Data'!C381</f>
        <v>89.030860058046244</v>
      </c>
      <c r="AP379" s="76">
        <f>'Monthly Data'!N381</f>
        <v>196.49495884233741</v>
      </c>
      <c r="AQ379" s="76">
        <f>'Monthly Data'!O381</f>
        <v>202.7162496211609</v>
      </c>
    </row>
    <row r="380" spans="1:43">
      <c r="A380" s="71" t="s">
        <v>652</v>
      </c>
      <c r="B380" s="71">
        <f t="shared" si="6"/>
        <v>702</v>
      </c>
      <c r="C380" s="72">
        <f>'Monthly Data'!F382</f>
        <v>22309.06</v>
      </c>
      <c r="D380" s="72">
        <f>'Monthly Data'!E382</f>
        <v>103.8</v>
      </c>
      <c r="E380" s="72">
        <f>'Monthly Data'!AD382</f>
        <v>101.2</v>
      </c>
      <c r="F380" s="68">
        <v>115.7</v>
      </c>
      <c r="G380" s="72">
        <f>'Monthly Data'!AF382</f>
        <v>99.7</v>
      </c>
      <c r="H380" s="72">
        <f>'Monthly Data'!AG382</f>
        <v>105.6</v>
      </c>
      <c r="I380" s="68">
        <f>'Monthly Data'!AH382</f>
        <v>106.37951446588001</v>
      </c>
      <c r="J380" s="68">
        <f>'Monthly Data'!AI382</f>
        <v>110.112057764672</v>
      </c>
      <c r="K380" s="68">
        <f>'Monthly Data'!AJ382</f>
        <v>102.21992220030801</v>
      </c>
      <c r="L380" s="68">
        <f>'Monthly Data'!AK382</f>
        <v>104.20617368491399</v>
      </c>
      <c r="M380" s="68">
        <f>'Monthly Data'!AL382</f>
        <v>105.4043299897871</v>
      </c>
      <c r="N380" s="68">
        <f>'Monthly Data'!AM382</f>
        <v>129.14561277318796</v>
      </c>
      <c r="O380" s="68">
        <f>'Monthly Data'!AN382</f>
        <v>97.278715252103126</v>
      </c>
      <c r="P380" s="68">
        <f>'Monthly Data'!AO382</f>
        <v>107.23291117952999</v>
      </c>
      <c r="Q380" s="69">
        <f>'Monthly Data'!D382</f>
        <v>58874</v>
      </c>
      <c r="R380" s="69">
        <f>'Monthly Data'!U382</f>
        <v>108.4</v>
      </c>
      <c r="S380" s="69">
        <f>'Monthly Data'!T382</f>
        <v>105.4</v>
      </c>
      <c r="T380" s="69">
        <f>'Monthly Data'!S382</f>
        <v>99.3</v>
      </c>
      <c r="U380" s="69">
        <f>'Monthly Data'!V382</f>
        <v>24194</v>
      </c>
      <c r="V380" s="69">
        <f>'Monthly Data'!W382</f>
        <v>28831</v>
      </c>
      <c r="W380" s="69">
        <f>'Monthly Data'!R382</f>
        <v>103.52467270896273</v>
      </c>
      <c r="X380" s="69">
        <f>'Monthly Data'!X382</f>
        <v>122.25354143808499</v>
      </c>
      <c r="Y380" s="69">
        <f>'Monthly Data'!Y382</f>
        <v>137.31795432772401</v>
      </c>
      <c r="Z380" s="69">
        <f>'Monthly Data'!Z382</f>
        <v>11533</v>
      </c>
      <c r="AA380" s="69">
        <f>'Monthly Data'!AA382</f>
        <v>1122487.71985</v>
      </c>
      <c r="AB380" s="69">
        <f>'Monthly Data'!AB382</f>
        <v>109.52569037155</v>
      </c>
      <c r="AC380" s="69">
        <f>'Monthly Data'!AC382</f>
        <v>79129</v>
      </c>
      <c r="AD380" s="69">
        <f>'Monthly Data'!P382</f>
        <v>85.134062789205927</v>
      </c>
      <c r="AE380" s="69">
        <f>'Monthly Data'!Q382</f>
        <v>101</v>
      </c>
      <c r="AF380" s="75">
        <f>'Monthly Data'!G382</f>
        <v>-7.0000000000000007E-2</v>
      </c>
      <c r="AG380" s="75">
        <f>'Monthly Data'!I382</f>
        <v>-8.5773350211709385</v>
      </c>
      <c r="AH380" s="75">
        <f>'Monthly Data'!L382</f>
        <v>4907102</v>
      </c>
      <c r="AI380" s="75">
        <f>'Monthly Data'!J382</f>
        <v>6.9090000000000026E-2</v>
      </c>
      <c r="AJ380" s="75">
        <f>'Monthly Data'!K382</f>
        <v>-3.9423636363636362E-2</v>
      </c>
      <c r="AK380" s="75">
        <f>'Monthly Data'!AP382</f>
        <v>128.11831253612351</v>
      </c>
      <c r="AL380" s="75">
        <f>'Monthly Data'!AQ382</f>
        <v>108.773037761452</v>
      </c>
      <c r="AM380" s="76">
        <v>13.147619047619047</v>
      </c>
      <c r="AN380" s="77">
        <f>'Monthly Data'!M382</f>
        <v>17.465238095238096</v>
      </c>
      <c r="AO380" s="76">
        <f>'Monthly Data'!C382</f>
        <v>86.353452216911876</v>
      </c>
      <c r="AP380" s="76">
        <f>'Monthly Data'!N382</f>
        <v>226.72443258631537</v>
      </c>
      <c r="AQ380" s="76">
        <f>'Monthly Data'!O382</f>
        <v>234.85140957304353</v>
      </c>
    </row>
    <row r="381" spans="1:43">
      <c r="A381" s="71" t="s">
        <v>653</v>
      </c>
      <c r="B381" s="71">
        <f t="shared" si="6"/>
        <v>703</v>
      </c>
      <c r="C381" s="72">
        <f>'Monthly Data'!F383</f>
        <v>22494.14</v>
      </c>
      <c r="D381" s="72">
        <f>'Monthly Data'!E383</f>
        <v>103.6</v>
      </c>
      <c r="E381" s="72">
        <f>'Monthly Data'!AD383</f>
        <v>102.3</v>
      </c>
      <c r="F381" s="68">
        <v>116.7</v>
      </c>
      <c r="G381" s="72">
        <f>'Monthly Data'!AF383</f>
        <v>104.7</v>
      </c>
      <c r="H381" s="72">
        <f>'Monthly Data'!AG383</f>
        <v>105.1</v>
      </c>
      <c r="I381" s="68">
        <f>'Monthly Data'!AH383</f>
        <v>106.935726283745</v>
      </c>
      <c r="J381" s="68">
        <f>'Monthly Data'!AI383</f>
        <v>109.841328120646</v>
      </c>
      <c r="K381" s="68">
        <f>'Monthly Data'!AJ383</f>
        <v>102.953927124141</v>
      </c>
      <c r="L381" s="68">
        <f>'Monthly Data'!AK383</f>
        <v>104.28858307310014</v>
      </c>
      <c r="M381" s="68">
        <f>'Monthly Data'!AL383</f>
        <v>105.76198310795588</v>
      </c>
      <c r="N381" s="68">
        <f>'Monthly Data'!AM383</f>
        <v>129.60050599020093</v>
      </c>
      <c r="O381" s="68">
        <f>'Monthly Data'!AN383</f>
        <v>97.326813976332971</v>
      </c>
      <c r="P381" s="68">
        <f>'Monthly Data'!AO383</f>
        <v>107.80813556014029</v>
      </c>
      <c r="Q381" s="69">
        <f>'Monthly Data'!D383</f>
        <v>58882</v>
      </c>
      <c r="R381" s="69">
        <f>'Monthly Data'!U383</f>
        <v>108.7</v>
      </c>
      <c r="S381" s="69">
        <f>'Monthly Data'!T383</f>
        <v>105.5</v>
      </c>
      <c r="T381" s="69">
        <f>'Monthly Data'!S383</f>
        <v>100.2</v>
      </c>
      <c r="U381" s="69">
        <f>'Monthly Data'!V383</f>
        <v>24237</v>
      </c>
      <c r="V381" s="69">
        <f>'Monthly Data'!W383</f>
        <v>28658</v>
      </c>
      <c r="W381" s="69">
        <f>'Monthly Data'!R383</f>
        <v>102.19560878243514</v>
      </c>
      <c r="X381" s="69">
        <f>'Monthly Data'!X383</f>
        <v>122.87624796182899</v>
      </c>
      <c r="Y381" s="69">
        <f>'Monthly Data'!Y383</f>
        <v>139.42381152847301</v>
      </c>
      <c r="Z381" s="69">
        <f>'Monthly Data'!Z383</f>
        <v>10532</v>
      </c>
      <c r="AA381" s="69">
        <f>'Monthly Data'!AA383</f>
        <v>1141317.1624799999</v>
      </c>
      <c r="AB381" s="69">
        <f>'Monthly Data'!AB383</f>
        <v>109.105757582431</v>
      </c>
      <c r="AC381" s="69">
        <f>'Monthly Data'!AC383</f>
        <v>79818</v>
      </c>
      <c r="AD381" s="69">
        <f>'Monthly Data'!P383</f>
        <v>86.382808762213813</v>
      </c>
      <c r="AE381" s="69">
        <f>'Monthly Data'!Q383</f>
        <v>101.2</v>
      </c>
      <c r="AF381" s="75">
        <f>'Monthly Data'!G383</f>
        <v>-5.8999999999999997E-2</v>
      </c>
      <c r="AG381" s="75">
        <f>'Monthly Data'!I383</f>
        <v>-8.592879568889721</v>
      </c>
      <c r="AH381" s="75">
        <f>'Monthly Data'!L383</f>
        <v>4963647</v>
      </c>
      <c r="AI381" s="75">
        <f>'Monthly Data'!J383</f>
        <v>6.9090000000000026E-2</v>
      </c>
      <c r="AJ381" s="75">
        <f>'Monthly Data'!K383</f>
        <v>-3.5023181818181821E-2</v>
      </c>
      <c r="AK381" s="75">
        <f>'Monthly Data'!AP383</f>
        <v>127.58175502054323</v>
      </c>
      <c r="AL381" s="75">
        <f>'Monthly Data'!AQ383</f>
        <v>108.847228013549</v>
      </c>
      <c r="AM381" s="76">
        <v>12.54695652173913</v>
      </c>
      <c r="AN381" s="77">
        <f>'Monthly Data'!M383</f>
        <v>15.68695652173913</v>
      </c>
      <c r="AO381" s="76">
        <f>'Monthly Data'!C383</f>
        <v>117.07401621404757</v>
      </c>
      <c r="AP381" s="76">
        <f>'Monthly Data'!N383</f>
        <v>203.61941488732026</v>
      </c>
      <c r="AQ381" s="76">
        <f>'Monthly Data'!O383</f>
        <v>208.62870320512164</v>
      </c>
    </row>
    <row r="382" spans="1:43">
      <c r="A382" s="71" t="s">
        <v>654</v>
      </c>
      <c r="B382" s="71">
        <f t="shared" si="6"/>
        <v>704</v>
      </c>
      <c r="C382" s="72">
        <f>'Monthly Data'!F384</f>
        <v>23159.29</v>
      </c>
      <c r="D382" s="72">
        <f>'Monthly Data'!E384</f>
        <v>103.5</v>
      </c>
      <c r="E382" s="72">
        <f>'Monthly Data'!AD384</f>
        <v>102.9</v>
      </c>
      <c r="F382" s="68">
        <v>117.7</v>
      </c>
      <c r="G382" s="72">
        <f>'Monthly Data'!AF384</f>
        <v>103.7</v>
      </c>
      <c r="H382" s="72">
        <f>'Monthly Data'!AG384</f>
        <v>103.2</v>
      </c>
      <c r="I382" s="68">
        <f>'Monthly Data'!AH384</f>
        <v>104.60756845443299</v>
      </c>
      <c r="J382" s="68">
        <f>'Monthly Data'!AI384</f>
        <v>109.11879760717299</v>
      </c>
      <c r="K382" s="68">
        <f>'Monthly Data'!AJ384</f>
        <v>100.13561033459099</v>
      </c>
      <c r="L382" s="68">
        <f>'Monthly Data'!AK384</f>
        <v>104.32010478412019</v>
      </c>
      <c r="M382" s="68">
        <f>'Monthly Data'!AL384</f>
        <v>105.37292285195865</v>
      </c>
      <c r="N382" s="68">
        <f>'Monthly Data'!AM384</f>
        <v>128.78406515010121</v>
      </c>
      <c r="O382" s="68">
        <f>'Monthly Data'!AN384</f>
        <v>97.716037652571259</v>
      </c>
      <c r="P382" s="68">
        <f>'Monthly Data'!AO384</f>
        <v>106.90556953941703</v>
      </c>
      <c r="Q382" s="69">
        <f>'Monthly Data'!D384</f>
        <v>58837</v>
      </c>
      <c r="R382" s="69"/>
      <c r="S382" s="69"/>
      <c r="T382" s="69">
        <f>'Monthly Data'!S384</f>
        <v>96.6</v>
      </c>
      <c r="U382" s="69">
        <f>'Monthly Data'!V384</f>
        <v>24206</v>
      </c>
      <c r="V382" s="69">
        <f>'Monthly Data'!W384</f>
        <v>28800</v>
      </c>
      <c r="W382" s="69">
        <f>'Monthly Data'!R384</f>
        <v>106.31469979296067</v>
      </c>
      <c r="X382" s="69">
        <f>'Monthly Data'!X384</f>
        <v>122.450720062776</v>
      </c>
      <c r="Y382" s="69">
        <f>'Monthly Data'!Y384</f>
        <v>137.624745260232</v>
      </c>
      <c r="Z382" s="69">
        <f>'Monthly Data'!Z384</f>
        <v>10748</v>
      </c>
      <c r="AA382" s="69">
        <f>'Monthly Data'!AA384</f>
        <v>987651.05402000004</v>
      </c>
      <c r="AB382" s="69">
        <f>'Monthly Data'!AB384</f>
        <v>109.007007702344</v>
      </c>
      <c r="AC382" s="69">
        <f>'Monthly Data'!AC384</f>
        <v>78558</v>
      </c>
      <c r="AD382" s="69">
        <f>'Monthly Data'!P384</f>
        <v>85.735021418047964</v>
      </c>
      <c r="AE382" s="69">
        <f>'Monthly Data'!Q384</f>
        <v>101.3</v>
      </c>
      <c r="AF382" s="75">
        <f>'Monthly Data'!G384</f>
        <v>-5.8999999999999997E-2</v>
      </c>
      <c r="AG382" s="75">
        <f>'Monthly Data'!I384</f>
        <v>-8.3559928833354302</v>
      </c>
      <c r="AH382" s="75">
        <f>'Monthly Data'!L384</f>
        <v>4972061</v>
      </c>
      <c r="AI382" s="75">
        <f>'Monthly Data'!J384</f>
        <v>6.9090000000000013E-2</v>
      </c>
      <c r="AJ382" s="75">
        <f>'Monthly Data'!K384</f>
        <v>-3.9808000000000003E-2</v>
      </c>
      <c r="AK382" s="75">
        <f>'Monthly Data'!AP384</f>
        <v>126.39397688488509</v>
      </c>
      <c r="AL382" s="75">
        <f>'Monthly Data'!AQ384</f>
        <v>108.12148139041</v>
      </c>
      <c r="AM382" s="76">
        <v>13.5469565217391</v>
      </c>
      <c r="AN382" s="77">
        <f>'Monthly Data'!M384</f>
        <v>16.397777777777776</v>
      </c>
      <c r="AO382" s="76">
        <f>'Monthly Data'!C384</f>
        <v>101.62620617178329</v>
      </c>
      <c r="AP382" s="76">
        <f>'Monthly Data'!N384</f>
        <v>212.17694641104433</v>
      </c>
      <c r="AQ382" s="76">
        <f>'Monthly Data'!O384</f>
        <v>218.57671138080104</v>
      </c>
    </row>
    <row r="383" spans="1:43">
      <c r="A383" s="71" t="s">
        <v>655</v>
      </c>
      <c r="B383" s="71">
        <f t="shared" si="6"/>
        <v>705</v>
      </c>
      <c r="C383" s="72">
        <f>'Monthly Data'!F385</f>
        <v>22690.78</v>
      </c>
      <c r="D383" s="72">
        <f>'Monthly Data'!E385</f>
        <v>105.6</v>
      </c>
      <c r="E383" s="72">
        <f>'Monthly Data'!AD385</f>
        <v>104.6</v>
      </c>
      <c r="F383" s="68">
        <v>118.7</v>
      </c>
      <c r="G383" s="72">
        <f>'Monthly Data'!AF385</f>
        <v>106.6</v>
      </c>
      <c r="H383" s="72">
        <f>'Monthly Data'!AG385</f>
        <v>103.6</v>
      </c>
      <c r="I383" s="68">
        <f>'Monthly Data'!AH385</f>
        <v>107.796170659738</v>
      </c>
      <c r="J383" s="68">
        <f>'Monthly Data'!AI385</f>
        <v>110.158086532819</v>
      </c>
      <c r="K383" s="68">
        <f>'Monthly Data'!AJ385</f>
        <v>104.22592909170901</v>
      </c>
      <c r="L383" s="68">
        <f>'Monthly Data'!AK385</f>
        <v>105.2093065880204</v>
      </c>
      <c r="M383" s="68">
        <f>'Monthly Data'!AL385</f>
        <v>106.39830769352565</v>
      </c>
      <c r="N383" s="68">
        <f>'Monthly Data'!AM385</f>
        <v>130.46016462167032</v>
      </c>
      <c r="O383" s="68">
        <f>'Monthly Data'!AN385</f>
        <v>97.227084305503567</v>
      </c>
      <c r="P383" s="68">
        <f>'Monthly Data'!AO385</f>
        <v>108.96324244152289</v>
      </c>
      <c r="Q383" s="69">
        <f>'Monthly Data'!D385</f>
        <v>59050</v>
      </c>
      <c r="R383" s="69"/>
      <c r="S383" s="69"/>
      <c r="T383" s="69">
        <f>'Monthly Data'!S385</f>
        <v>100.1</v>
      </c>
      <c r="U383" s="69"/>
      <c r="V383" s="69"/>
      <c r="W383" s="69">
        <f>'Monthly Data'!R385</f>
        <v>102.79720279720281</v>
      </c>
      <c r="X383" s="69">
        <f>'Monthly Data'!X385</f>
        <v>122.208136381969</v>
      </c>
      <c r="Y383" s="69">
        <f>'Monthly Data'!Y385</f>
        <v>137.96552188274899</v>
      </c>
      <c r="Z383" s="69">
        <f>'Monthly Data'!Z385</f>
        <v>11182</v>
      </c>
      <c r="AA383" s="69">
        <f>'Monthly Data'!AA385</f>
        <v>1068515.4230299999</v>
      </c>
      <c r="AB383" s="69">
        <f>'Monthly Data'!AB385</f>
        <v>109.178657761512</v>
      </c>
      <c r="AC383" s="69">
        <f>'Monthly Data'!AC385</f>
        <v>79126</v>
      </c>
      <c r="AD383" s="69">
        <f>'Monthly Data'!P385</f>
        <v>85.619964086886071</v>
      </c>
      <c r="AE383" s="69">
        <f>'Monthly Data'!Q385</f>
        <v>101.4</v>
      </c>
      <c r="AF383" s="75">
        <f>'Monthly Data'!G385</f>
        <v>-0.06</v>
      </c>
      <c r="AG383" s="75">
        <f>'Monthly Data'!I385</f>
        <v>-7.979842815221927</v>
      </c>
      <c r="AH383" s="75">
        <f>'Monthly Data'!L385</f>
        <v>4996360</v>
      </c>
      <c r="AI383" s="75">
        <f>'Monthly Data'!J385</f>
        <v>6.9090000000000026E-2</v>
      </c>
      <c r="AJ383" s="75">
        <f>'Monthly Data'!K385</f>
        <v>-8.1956521739130428E-2</v>
      </c>
      <c r="AK383" s="75">
        <f>'Monthly Data'!AP385</f>
        <v>134.31097454501307</v>
      </c>
      <c r="AL383" s="75">
        <f>'Monthly Data'!AQ385</f>
        <v>106.63401602608999</v>
      </c>
      <c r="AM383" s="76">
        <v>14.5469565217391</v>
      </c>
      <c r="AN383" s="77">
        <f>'Monthly Data'!M385</f>
        <v>23.020000000000003</v>
      </c>
      <c r="AO383" s="76">
        <f>'Monthly Data'!C385</f>
        <v>98.381364759206903</v>
      </c>
      <c r="AP383" s="76">
        <f>'Monthly Data'!N385</f>
        <v>247.05832881346203</v>
      </c>
      <c r="AQ383" s="76">
        <f>'Monthly Data'!O385</f>
        <v>255.66604291037993</v>
      </c>
    </row>
    <row r="384" spans="1:43">
      <c r="A384" s="71" t="s">
        <v>817</v>
      </c>
      <c r="B384" s="71">
        <f t="shared" si="6"/>
        <v>706</v>
      </c>
      <c r="C384" s="72">
        <f>'Monthly Data'!F386</f>
        <v>21967.87</v>
      </c>
      <c r="D384" s="72">
        <f>'Monthly Data'!E386</f>
        <v>104.6</v>
      </c>
      <c r="E384" s="72">
        <f>'Monthly Data'!AD386</f>
        <v>102.7</v>
      </c>
      <c r="F384" s="68">
        <v>119.7</v>
      </c>
      <c r="G384" s="72">
        <f>'Monthly Data'!AF386</f>
        <v>105.8</v>
      </c>
      <c r="H384" s="72">
        <f>'Monthly Data'!AG386</f>
        <v>104.9</v>
      </c>
      <c r="I384" s="68">
        <f>'Monthly Data'!AH386</f>
        <v>107.265547867367</v>
      </c>
      <c r="J384" s="68">
        <f>'Monthly Data'!AI386</f>
        <v>108.976529072216</v>
      </c>
      <c r="K384" s="68">
        <f>'Monthly Data'!AJ386</f>
        <v>104.69272238449101</v>
      </c>
      <c r="L384" s="68">
        <f>'Monthly Data'!AK386</f>
        <v>104.9637616960844</v>
      </c>
      <c r="M384" s="68">
        <f>'Monthly Data'!AL386</f>
        <v>106.08356407657824</v>
      </c>
      <c r="N384" s="68">
        <f>'Monthly Data'!AM386</f>
        <v>129.89805532592229</v>
      </c>
      <c r="O384" s="68">
        <f>'Monthly Data'!AN386</f>
        <v>96.983338178939164</v>
      </c>
      <c r="P384" s="68">
        <f>'Monthly Data'!AO386</f>
        <v>108.63983753780356</v>
      </c>
      <c r="Q384" s="69">
        <f>'Monthly Data'!D386</f>
        <v>59090</v>
      </c>
      <c r="R384" s="69"/>
      <c r="S384" s="69"/>
      <c r="T384" s="69">
        <f>'Monthly Data'!S386</f>
        <v>101.7</v>
      </c>
      <c r="U384" s="69"/>
      <c r="V384" s="69"/>
      <c r="W384" s="69">
        <f>'Monthly Data'!R386</f>
        <v>102.16322517207472</v>
      </c>
      <c r="X384" s="69">
        <f>'Monthly Data'!X386</f>
        <v>122.09584081861701</v>
      </c>
      <c r="Y384" s="69">
        <f>'Monthly Data'!Y386</f>
        <v>137.04842085155701</v>
      </c>
      <c r="Z384" s="69">
        <f>'Monthly Data'!Z386</f>
        <v>10955</v>
      </c>
      <c r="AA384" s="69">
        <f>'Monthly Data'!AA386</f>
        <v>966532.68594999996</v>
      </c>
      <c r="AB384" s="69">
        <f>'Monthly Data'!AB386</f>
        <v>109.33180288509099</v>
      </c>
      <c r="AC384" s="69">
        <f>'Monthly Data'!AC386</f>
        <v>79564</v>
      </c>
      <c r="AD384" s="69">
        <f>'Monthly Data'!P386</f>
        <v>85.413694745578667</v>
      </c>
      <c r="AE384" s="69">
        <f>'Monthly Data'!Q386</f>
        <v>101.4</v>
      </c>
      <c r="AF384" s="75">
        <f>'Monthly Data'!G386</f>
        <v>-7.0000000000000007E-2</v>
      </c>
      <c r="AG384" s="75">
        <f>'Monthly Data'!I386</f>
        <v>-7.6263001119301119</v>
      </c>
      <c r="AH384" s="75">
        <f>'Monthly Data'!L386</f>
        <v>5027804</v>
      </c>
      <c r="AI384" s="75"/>
      <c r="AJ384" s="75">
        <f>'Monthly Data'!K386</f>
        <v>-0.10480227272727273</v>
      </c>
      <c r="AK384" s="75">
        <f>'Monthly Data'!AP386</f>
        <v>139.12830918434648</v>
      </c>
      <c r="AL384" s="75">
        <f>'Monthly Data'!AQ386</f>
        <v>107.51285902491099</v>
      </c>
      <c r="AM384" s="76">
        <v>15.5469565217391</v>
      </c>
      <c r="AN384" s="77">
        <f>'Monthly Data'!M386</f>
        <v>22.280476190476193</v>
      </c>
      <c r="AO384" s="76">
        <f>'Monthly Data'!C386</f>
        <v>104.18404535759716</v>
      </c>
      <c r="AP384" s="76">
        <f>'Monthly Data'!N386</f>
        <v>267.23854020007178</v>
      </c>
      <c r="AQ384" s="76">
        <f>'Monthly Data'!O386</f>
        <v>276.67872761265858</v>
      </c>
    </row>
    <row r="385" spans="1:43">
      <c r="A385" s="71" t="s">
        <v>818</v>
      </c>
      <c r="B385" s="71">
        <f t="shared" si="6"/>
        <v>707</v>
      </c>
      <c r="C385" s="72">
        <f>'Monthly Data'!F387</f>
        <v>21032.42</v>
      </c>
      <c r="D385" s="72">
        <f>'Monthly Data'!E387</f>
        <v>104.7</v>
      </c>
      <c r="E385" s="72">
        <f>'Monthly Data'!AD387</f>
        <v>103.4</v>
      </c>
      <c r="F385" s="68">
        <v>120.7</v>
      </c>
      <c r="G385" s="72">
        <f>'Monthly Data'!AF387</f>
        <v>105.7</v>
      </c>
      <c r="H385" s="72">
        <f>'Monthly Data'!AG387</f>
        <v>103.5</v>
      </c>
      <c r="I385" s="68">
        <f>'Monthly Data'!AH387</f>
        <v>107.120977846874</v>
      </c>
      <c r="J385" s="68">
        <f>'Monthly Data'!AI387</f>
        <v>109.279335220371</v>
      </c>
      <c r="K385" s="68">
        <f>'Monthly Data'!AJ387</f>
        <v>104.784051466056</v>
      </c>
      <c r="L385" s="68">
        <f>'Monthly Data'!AK387</f>
        <v>103.55660717675238</v>
      </c>
      <c r="M385" s="68">
        <f>'Monthly Data'!AL387</f>
        <v>106.1941016078874</v>
      </c>
      <c r="N385" s="68">
        <f>'Monthly Data'!AM387</f>
        <v>130.86135777929098</v>
      </c>
      <c r="O385" s="68">
        <f>'Monthly Data'!AN387</f>
        <v>97.734127820673962</v>
      </c>
      <c r="P385" s="68">
        <f>'Monthly Data'!AO387</f>
        <v>108.10726271580049</v>
      </c>
      <c r="Q385" s="69">
        <f>'Monthly Data'!D387</f>
        <v>59028</v>
      </c>
      <c r="R385" s="69"/>
      <c r="S385" s="69"/>
      <c r="T385" s="69">
        <f>'Monthly Data'!S387</f>
        <v>98.4</v>
      </c>
      <c r="U385" s="69"/>
      <c r="V385" s="69"/>
      <c r="W385" s="69">
        <f>'Monthly Data'!R387</f>
        <v>105.58943089430895</v>
      </c>
      <c r="X385" s="69">
        <f>'Monthly Data'!X387</f>
        <v>120.62923240638899</v>
      </c>
      <c r="Y385" s="69">
        <f>'Monthly Data'!Y387</f>
        <v>133.92185949591499</v>
      </c>
      <c r="Z385" s="69">
        <f>'Monthly Data'!Z387</f>
        <v>11420</v>
      </c>
      <c r="AA385" s="69">
        <f>'Monthly Data'!AA387</f>
        <v>1031803.5695700001</v>
      </c>
      <c r="AB385" s="69">
        <f>'Monthly Data'!AB387</f>
        <v>108.904240262549</v>
      </c>
      <c r="AC385" s="69">
        <f>'Monthly Data'!AC387</f>
        <v>80057</v>
      </c>
      <c r="AD385" s="69">
        <f>'Monthly Data'!P387</f>
        <v>86.028040632541106</v>
      </c>
      <c r="AE385" s="69">
        <f>'Monthly Data'!Q387</f>
        <v>101.3</v>
      </c>
      <c r="AF385" s="75">
        <f>'Monthly Data'!G387</f>
        <v>-6.8000000000000005E-2</v>
      </c>
      <c r="AG385" s="75">
        <f>'Monthly Data'!I387</f>
        <v>-7.6313449385192316</v>
      </c>
      <c r="AH385" s="75">
        <f>'Monthly Data'!L387</f>
        <v>5009879</v>
      </c>
      <c r="AI385" s="75"/>
      <c r="AJ385" s="75">
        <f>'Monthly Data'!K387</f>
        <v>-9.9580000000000002E-2</v>
      </c>
      <c r="AK385" s="75">
        <f>'Monthly Data'!AP387</f>
        <v>117.01640342792629</v>
      </c>
      <c r="AL385" s="75">
        <f>'Monthly Data'!AQ387</f>
        <v>102.074237332558</v>
      </c>
      <c r="AM385" s="76">
        <v>16.546956521739101</v>
      </c>
      <c r="AN385" s="77">
        <f>'Monthly Data'!M387</f>
        <v>23.55473684210526</v>
      </c>
      <c r="AO385" s="76">
        <f>'Monthly Data'!C387</f>
        <v>125.44501224209411</v>
      </c>
      <c r="AP385" s="76">
        <f>'Monthly Data'!N387</f>
        <v>341.52110431008617</v>
      </c>
      <c r="AQ385" s="76">
        <f>'Monthly Data'!O387</f>
        <v>354.03129786378958</v>
      </c>
    </row>
    <row r="386" spans="1:43">
      <c r="A386" s="71" t="s">
        <v>819</v>
      </c>
      <c r="B386" s="71">
        <f t="shared" si="6"/>
        <v>708</v>
      </c>
      <c r="C386" s="72">
        <f>'Monthly Data'!F388</f>
        <v>20460.509999999998</v>
      </c>
      <c r="D386" s="72">
        <f>'Monthly Data'!E388</f>
        <v>102.1</v>
      </c>
      <c r="E386" s="72">
        <f>'Monthly Data'!AD388</f>
        <v>97.2</v>
      </c>
      <c r="F386" s="68">
        <v>121.7</v>
      </c>
      <c r="G386" s="72">
        <f>'Monthly Data'!AF388</f>
        <v>102.7</v>
      </c>
      <c r="H386" s="72">
        <f>'Monthly Data'!AG388</f>
        <v>110.4</v>
      </c>
      <c r="I386" s="68">
        <f>'Monthly Data'!AH388</f>
        <v>107.697314552317</v>
      </c>
      <c r="J386" s="68">
        <f>'Monthly Data'!AI388</f>
        <v>109.536093829254</v>
      </c>
      <c r="K386" s="68">
        <f>'Monthly Data'!AJ388</f>
        <v>105.11658805625299</v>
      </c>
      <c r="L386" s="68">
        <f>'Monthly Data'!AK388</f>
        <v>104.80925214376865</v>
      </c>
      <c r="M386" s="68">
        <f>'Monthly Data'!AL388</f>
        <v>106.98119891874435</v>
      </c>
      <c r="N386" s="68">
        <f>'Monthly Data'!AM388</f>
        <v>133.26034639703624</v>
      </c>
      <c r="O386" s="68">
        <f>'Monthly Data'!AN388</f>
        <v>97.674017124241402</v>
      </c>
      <c r="P386" s="68">
        <f>'Monthly Data'!AO388</f>
        <v>109.24323245855878</v>
      </c>
      <c r="Q386" s="69">
        <f>'Monthly Data'!D388</f>
        <v>59052</v>
      </c>
      <c r="R386" s="69"/>
      <c r="S386" s="69"/>
      <c r="T386" s="69">
        <f>'Monthly Data'!S388</f>
        <v>97.5</v>
      </c>
      <c r="U386" s="69"/>
      <c r="V386" s="69"/>
      <c r="W386" s="69">
        <f>'Monthly Data'!R388</f>
        <v>104.30769230769231</v>
      </c>
      <c r="X386" s="69">
        <f>'Monthly Data'!X388</f>
        <v>121.85541838774201</v>
      </c>
      <c r="Y386" s="69">
        <f>'Monthly Data'!Y388</f>
        <v>136.72316426714301</v>
      </c>
      <c r="Z386" s="69">
        <f>'Monthly Data'!Z388</f>
        <v>11120</v>
      </c>
      <c r="AA386" s="69">
        <f>'Monthly Data'!AA388</f>
        <v>1032240.30985</v>
      </c>
      <c r="AB386" s="69">
        <f>'Monthly Data'!AB388</f>
        <v>109.612010802561</v>
      </c>
      <c r="AC386" s="69">
        <f>'Monthly Data'!AC388</f>
        <v>72630</v>
      </c>
      <c r="AD386" s="69">
        <f>'Monthly Data'!P388</f>
        <v>87.811511589153199</v>
      </c>
      <c r="AE386" s="69">
        <f>'Monthly Data'!Q388</f>
        <v>101.5</v>
      </c>
      <c r="AF386" s="75">
        <f>'Monthly Data'!G388</f>
        <v>-6.4000000000000001E-2</v>
      </c>
      <c r="AG386" s="75">
        <f>'Monthly Data'!I388</f>
        <v>-7.791131719064313</v>
      </c>
      <c r="AH386" s="75">
        <f>'Monthly Data'!L388</f>
        <v>5008110</v>
      </c>
      <c r="AI386" s="75"/>
      <c r="AJ386" s="75">
        <f>'Monthly Data'!K388</f>
        <v>-7.8372272727272721E-2</v>
      </c>
      <c r="AK386" s="75">
        <f>'Monthly Data'!AP388</f>
        <v>101.68556059781599</v>
      </c>
      <c r="AL386" s="75">
        <f>'Monthly Data'!AQ388</f>
        <v>107.301643090019</v>
      </c>
      <c r="AM386" s="76">
        <v>17.546956521739101</v>
      </c>
      <c r="AN386" s="77">
        <f>'Monthly Data'!M388</f>
        <v>21.9721052631579</v>
      </c>
      <c r="AO386" s="76">
        <f>'Monthly Data'!C388</f>
        <v>118.96064274524979</v>
      </c>
      <c r="AP386" s="76">
        <f>'Monthly Data'!N388</f>
        <v>288.77913333385652</v>
      </c>
      <c r="AQ386" s="76">
        <f>'Monthly Data'!O388</f>
        <v>298.3137382605878</v>
      </c>
    </row>
    <row r="387" spans="1:43">
      <c r="A387" s="71" t="s">
        <v>820</v>
      </c>
      <c r="B387" s="71">
        <f t="shared" si="6"/>
        <v>709</v>
      </c>
      <c r="C387" s="72">
        <f>'Monthly Data'!F389</f>
        <v>21123.64</v>
      </c>
      <c r="D387" s="72">
        <f>'Monthly Data'!E389</f>
        <v>102.8</v>
      </c>
      <c r="E387" s="72">
        <f>'Monthly Data'!AD389</f>
        <v>101.1</v>
      </c>
      <c r="F387" s="68">
        <v>122.7</v>
      </c>
      <c r="G387" s="72">
        <f>'Monthly Data'!AF389</f>
        <v>107.1</v>
      </c>
      <c r="H387" s="72">
        <f>'Monthly Data'!AG389</f>
        <v>104.7</v>
      </c>
      <c r="I387" s="68">
        <f>'Monthly Data'!AH389</f>
        <v>107.927601307369</v>
      </c>
      <c r="J387" s="68">
        <f>'Monthly Data'!AI389</f>
        <v>109.496205834777</v>
      </c>
      <c r="K387" s="68">
        <f>'Monthly Data'!AJ389</f>
        <v>106.139067575214</v>
      </c>
      <c r="L387" s="68">
        <f>'Monthly Data'!AK389</f>
        <v>104.25430104481579</v>
      </c>
      <c r="M387" s="68">
        <f>'Monthly Data'!AL389</f>
        <v>106.23355496861278</v>
      </c>
      <c r="N387" s="68">
        <f>'Monthly Data'!AM389</f>
        <v>131.54406777709769</v>
      </c>
      <c r="O387" s="68">
        <f>'Monthly Data'!AN389</f>
        <v>96.555642595931289</v>
      </c>
      <c r="P387" s="68">
        <f>'Monthly Data'!AO389</f>
        <v>108.95498470075462</v>
      </c>
      <c r="Q387" s="69">
        <f>'Monthly Data'!D389</f>
        <v>59217</v>
      </c>
      <c r="R387" s="69"/>
      <c r="S387" s="69"/>
      <c r="T387" s="69">
        <f>'Monthly Data'!S389</f>
        <v>97.5</v>
      </c>
      <c r="U387" s="69"/>
      <c r="V387" s="69"/>
      <c r="W387" s="69">
        <f>'Monthly Data'!R389</f>
        <v>104.20512820512819</v>
      </c>
      <c r="X387" s="69">
        <f>'Monthly Data'!X389</f>
        <v>122.511477638828</v>
      </c>
      <c r="Y387" s="69">
        <f>'Monthly Data'!Y389</f>
        <v>137.325718538974</v>
      </c>
      <c r="Z387" s="69">
        <f>'Monthly Data'!Z389</f>
        <v>10450</v>
      </c>
      <c r="AA387" s="69">
        <f>'Monthly Data'!AA389</f>
        <v>1020849.7120300001</v>
      </c>
      <c r="AB387" s="69">
        <f>'Monthly Data'!AB389</f>
        <v>109.816697478929</v>
      </c>
      <c r="AC387" s="69">
        <f>'Monthly Data'!AC389</f>
        <v>80553</v>
      </c>
      <c r="AD387" s="69">
        <f>'Monthly Data'!P389</f>
        <v>86.41173075246995</v>
      </c>
      <c r="AE387" s="69">
        <f>'Monthly Data'!Q389</f>
        <v>101.6</v>
      </c>
      <c r="AF387" s="75">
        <f>'Monthly Data'!G389</f>
        <v>-5.5E-2</v>
      </c>
      <c r="AG387" s="75">
        <f>'Monthly Data'!I389</f>
        <v>-7.9836289691612343</v>
      </c>
      <c r="AH387" s="75">
        <f>'Monthly Data'!L389</f>
        <v>5034657</v>
      </c>
      <c r="AI387" s="75"/>
      <c r="AJ387" s="75">
        <f>'Monthly Data'!K389</f>
        <v>-8.3900500000000003E-2</v>
      </c>
      <c r="AK387" s="75">
        <f>'Monthly Data'!AP389</f>
        <v>103.78581525206639</v>
      </c>
      <c r="AL387" s="75">
        <f>'Monthly Data'!AQ389</f>
        <v>108.17702460523699</v>
      </c>
      <c r="AM387" s="76">
        <v>18.546956521739101</v>
      </c>
      <c r="AN387" s="77">
        <f>'Monthly Data'!M389</f>
        <v>17.64842105263158</v>
      </c>
      <c r="AO387" s="76">
        <f>'Monthly Data'!C389</f>
        <v>110.58334187711867</v>
      </c>
      <c r="AP387" s="76">
        <f>'Monthly Data'!N389</f>
        <v>260.81799968478487</v>
      </c>
      <c r="AQ387" s="76">
        <f>'Monthly Data'!O389</f>
        <v>269.252281790891</v>
      </c>
    </row>
    <row r="388" spans="1:43">
      <c r="A388" s="71" t="s">
        <v>821</v>
      </c>
      <c r="B388" s="71">
        <f t="shared" si="6"/>
        <v>710</v>
      </c>
      <c r="C388" s="72">
        <f>'Monthly Data'!F390</f>
        <v>21414.880000000001</v>
      </c>
      <c r="D388" s="72">
        <f>'Monthly Data'!E390</f>
        <v>102.2</v>
      </c>
      <c r="E388" s="72">
        <f>'Monthly Data'!AD390</f>
        <v>99.2</v>
      </c>
      <c r="F388" s="68">
        <v>123.7</v>
      </c>
      <c r="G388" s="72">
        <f>'Monthly Data'!AF390</f>
        <v>105</v>
      </c>
      <c r="H388" s="72">
        <f>'Monthly Data'!AG390</f>
        <v>104.4</v>
      </c>
      <c r="I388" s="68">
        <f>'Monthly Data'!AH390</f>
        <v>107.397462024512</v>
      </c>
      <c r="J388" s="68">
        <f>'Monthly Data'!AI390</f>
        <v>109.40161687609699</v>
      </c>
      <c r="K388" s="68">
        <f>'Monthly Data'!AJ390</f>
        <v>105.354692606086</v>
      </c>
      <c r="L388" s="68">
        <f>'Monthly Data'!AK390</f>
        <v>104.37219018623651</v>
      </c>
      <c r="M388" s="68">
        <f>'Monthly Data'!AL390</f>
        <v>105.51390135926198</v>
      </c>
      <c r="N388" s="68">
        <f>'Monthly Data'!AM390</f>
        <v>128.29490692507522</v>
      </c>
      <c r="O388" s="68">
        <f>'Monthly Data'!AN390</f>
        <v>95.963023491143346</v>
      </c>
      <c r="P388" s="68">
        <f>'Monthly Data'!AO390</f>
        <v>108.6022272383933</v>
      </c>
      <c r="Q388" s="69">
        <f>'Monthly Data'!D390</f>
        <v>59288</v>
      </c>
      <c r="R388" s="69"/>
      <c r="S388" s="69"/>
      <c r="T388" s="69">
        <f>'Monthly Data'!S390</f>
        <v>96</v>
      </c>
      <c r="U388" s="69"/>
      <c r="V388" s="69"/>
      <c r="W388" s="69">
        <f>'Monthly Data'!R390</f>
        <v>106.14583333333334</v>
      </c>
      <c r="X388" s="69">
        <f>'Monthly Data'!X390</f>
        <v>124.480392000938</v>
      </c>
      <c r="Y388" s="69">
        <f>'Monthly Data'!Y390</f>
        <v>140.71604608458</v>
      </c>
      <c r="Z388" s="69">
        <f>'Monthly Data'!Z390</f>
        <v>10875</v>
      </c>
      <c r="AA388" s="69">
        <f>'Monthly Data'!AA390</f>
        <v>984748.84788999998</v>
      </c>
      <c r="AB388" s="69">
        <f>'Monthly Data'!AB390</f>
        <v>110.258805279218</v>
      </c>
      <c r="AC388" s="69">
        <f>'Monthly Data'!AC390</f>
        <v>82384</v>
      </c>
      <c r="AD388" s="69">
        <f>'Monthly Data'!P390</f>
        <v>85.868467460379506</v>
      </c>
      <c r="AE388" s="69">
        <f>'Monthly Data'!Q390</f>
        <v>101.6</v>
      </c>
      <c r="AF388" s="75">
        <f>'Monthly Data'!G390</f>
        <v>-4.3999999999999997E-2</v>
      </c>
      <c r="AG388" s="75">
        <f>'Monthly Data'!I390</f>
        <v>-8.1989173864895513</v>
      </c>
      <c r="AH388" s="75">
        <f>'Monthly Data'!L390</f>
        <v>5030461</v>
      </c>
      <c r="AI388" s="75"/>
      <c r="AJ388" s="75">
        <f>'Monthly Data'!K390</f>
        <v>-7.1913333333333329E-2</v>
      </c>
      <c r="AK388" s="75">
        <f>'Monthly Data'!AP390</f>
        <v>113.14291024186772</v>
      </c>
      <c r="AL388" s="75">
        <f>'Monthly Data'!AQ390</f>
        <v>107.027436421974</v>
      </c>
      <c r="AM388" s="76">
        <v>19.546956521739101</v>
      </c>
      <c r="AN388" s="77">
        <f>'Monthly Data'!M390</f>
        <v>17.263500000000001</v>
      </c>
      <c r="AO388" s="76">
        <f>'Monthly Data'!C390</f>
        <v>119.77152353496787</v>
      </c>
      <c r="AP388" s="76">
        <f>'Monthly Data'!N390</f>
        <v>279.97875900962794</v>
      </c>
      <c r="AQ388" s="76">
        <f>'Monthly Data'!O390</f>
        <v>288.97264188020466</v>
      </c>
    </row>
    <row r="389" spans="1:43">
      <c r="A389" s="71" t="s">
        <v>822</v>
      </c>
      <c r="B389" s="71">
        <f t="shared" si="6"/>
        <v>711</v>
      </c>
      <c r="C389" s="72">
        <f>'Monthly Data'!F391</f>
        <v>21964.86</v>
      </c>
      <c r="D389" s="72">
        <f>'Monthly Data'!E391</f>
        <v>102.8</v>
      </c>
      <c r="E389" s="72">
        <f>'Monthly Data'!AD391</f>
        <v>99.8</v>
      </c>
      <c r="F389" s="68">
        <v>124.7</v>
      </c>
      <c r="G389" s="72">
        <f>'Monthly Data'!AF391</f>
        <v>107.8</v>
      </c>
      <c r="H389" s="72">
        <f>'Monthly Data'!AG391</f>
        <v>104.6</v>
      </c>
      <c r="I389" s="68">
        <f>'Monthly Data'!AH391</f>
        <v>107.608919796649</v>
      </c>
      <c r="J389" s="68">
        <f>'Monthly Data'!AI391</f>
        <v>108.988689530831</v>
      </c>
      <c r="K389" s="68">
        <f>'Monthly Data'!AJ391</f>
        <v>106.208056619809</v>
      </c>
      <c r="L389" s="68">
        <f>'Monthly Data'!AK391</f>
        <v>106.24759907974408</v>
      </c>
      <c r="M389" s="68">
        <f>'Monthly Data'!AL391</f>
        <v>107.33660432456101</v>
      </c>
      <c r="N389" s="68">
        <f>'Monthly Data'!AM391</f>
        <v>134.07902364380436</v>
      </c>
      <c r="O389" s="68">
        <f>'Monthly Data'!AN391</f>
        <v>97.121317889036902</v>
      </c>
      <c r="P389" s="68">
        <f>'Monthly Data'!AO391</f>
        <v>110.20428439435912</v>
      </c>
      <c r="Q389" s="69">
        <f>'Monthly Data'!D391</f>
        <v>59289</v>
      </c>
      <c r="R389" s="69"/>
      <c r="S389" s="69"/>
      <c r="T389" s="69">
        <f>'Monthly Data'!S391</f>
        <v>97</v>
      </c>
      <c r="U389" s="69"/>
      <c r="V389" s="69"/>
      <c r="W389" s="69">
        <f>'Monthly Data'!R391</f>
        <v>104.94845360824743</v>
      </c>
      <c r="X389" s="69">
        <f>'Monthly Data'!X391</f>
        <v>123.26210085956799</v>
      </c>
      <c r="Y389" s="69">
        <f>'Monthly Data'!Y391</f>
        <v>139.393162122679</v>
      </c>
      <c r="Z389" s="69">
        <f>'Monthly Data'!Z391</f>
        <v>10472</v>
      </c>
      <c r="AA389" s="69">
        <f>'Monthly Data'!AA391</f>
        <v>1090295.3225700001</v>
      </c>
      <c r="AB389" s="69">
        <f>'Monthly Data'!AB391</f>
        <v>110.01128797151399</v>
      </c>
      <c r="AC389" s="69">
        <f>'Monthly Data'!AC391</f>
        <v>77606</v>
      </c>
      <c r="AD389" s="69">
        <f>'Monthly Data'!P391</f>
        <v>85.681504863145392</v>
      </c>
      <c r="AE389" s="69">
        <f>'Monthly Data'!Q391</f>
        <v>101.7</v>
      </c>
      <c r="AF389" s="75">
        <f>'Monthly Data'!G391</f>
        <v>-6.8000000000000005E-2</v>
      </c>
      <c r="AG389" s="75">
        <f>'Monthly Data'!I391</f>
        <v>-8.3220372371227409</v>
      </c>
      <c r="AH389" s="75">
        <f>'Monthly Data'!L391</f>
        <v>5008159</v>
      </c>
      <c r="AI389" s="75"/>
      <c r="AJ389" s="75">
        <f>'Monthly Data'!K391</f>
        <v>-6.2983499999999998E-2</v>
      </c>
      <c r="AK389" s="75">
        <f>'Monthly Data'!AP391</f>
        <v>117.36466653336656</v>
      </c>
      <c r="AL389" s="75">
        <f>'Monthly Data'!AQ391</f>
        <v>108.30574895975001</v>
      </c>
      <c r="AM389" s="76">
        <v>20.546956521739101</v>
      </c>
      <c r="AN389" s="77">
        <f>'Monthly Data'!M391</f>
        <v>15.942000000000002</v>
      </c>
      <c r="AO389" s="76">
        <f>'Monthly Data'!C391</f>
        <v>118.32189491822326</v>
      </c>
      <c r="AP389" s="76">
        <f>'Monthly Data'!N391</f>
        <v>207.00243620280236</v>
      </c>
      <c r="AQ389" s="76">
        <f>'Monthly Data'!O391</f>
        <v>211.97336180220856</v>
      </c>
    </row>
    <row r="390" spans="1:43">
      <c r="A390" s="71" t="s">
        <v>823</v>
      </c>
      <c r="B390" s="71">
        <f t="shared" si="6"/>
        <v>712</v>
      </c>
      <c r="C390" s="72">
        <f>'Monthly Data'!F392</f>
        <v>21218.38</v>
      </c>
      <c r="D390" s="72">
        <f>'Monthly Data'!E392</f>
        <v>104.9</v>
      </c>
      <c r="E390" s="72">
        <f>'Monthly Data'!AD392</f>
        <v>103.7</v>
      </c>
      <c r="F390" s="68">
        <v>125.7</v>
      </c>
      <c r="G390" s="72">
        <f>'Monthly Data'!AF392</f>
        <v>113.4</v>
      </c>
      <c r="H390" s="72">
        <f>'Monthly Data'!AG392</f>
        <v>102.9</v>
      </c>
      <c r="L390" s="68">
        <f>'Monthly Data'!AK392</f>
        <v>106.02017204801253</v>
      </c>
      <c r="M390" s="68">
        <f>'Monthly Data'!AL392</f>
        <v>106.9511628197304</v>
      </c>
      <c r="N390" s="68">
        <f>'Monthly Data'!AM392</f>
        <v>138.63072777394967</v>
      </c>
      <c r="O390" s="68">
        <f>'Monthly Data'!AN392</f>
        <v>95.763546494936008</v>
      </c>
      <c r="P390" s="68">
        <f>'Monthly Data'!AO392</f>
        <v>109.65355590822901</v>
      </c>
      <c r="Q390" s="69">
        <f>'Monthly Data'!D392</f>
        <v>59292</v>
      </c>
      <c r="R390" s="69"/>
      <c r="S390" s="69"/>
      <c r="T390" s="69">
        <f>'Monthly Data'!S392</f>
        <v>96.7</v>
      </c>
      <c r="U390" s="69"/>
      <c r="V390" s="69"/>
      <c r="W390" s="69">
        <f>'Monthly Data'!R392</f>
        <v>106.30816959669079</v>
      </c>
      <c r="X390" s="69"/>
      <c r="Y390" s="69"/>
      <c r="Z390" s="69">
        <f>'Monthly Data'!Z392</f>
        <v>10557</v>
      </c>
      <c r="AA390" s="69">
        <f>'Monthly Data'!AA392</f>
        <v>1003540.25192</v>
      </c>
      <c r="AB390" s="69"/>
      <c r="AC390" s="69">
        <f>'Monthly Data'!AC392</f>
        <v>75013</v>
      </c>
      <c r="AD390" s="69">
        <f>'Monthly Data'!P392</f>
        <v>88.088988728753591</v>
      </c>
      <c r="AE390" s="69">
        <f>'Monthly Data'!Q392</f>
        <v>101.6</v>
      </c>
      <c r="AF390" s="75">
        <f>'Monthly Data'!G392</f>
        <v>-0.05</v>
      </c>
      <c r="AG390" s="75">
        <f>'Monthly Data'!I392</f>
        <v>-8.525707889103451</v>
      </c>
      <c r="AH390" s="75">
        <f>'Monthly Data'!L392</f>
        <v>5071625</v>
      </c>
      <c r="AI390" s="75"/>
      <c r="AJ390" s="75">
        <f>'Monthly Data'!K392</f>
        <v>-7.0492380952380959E-2</v>
      </c>
      <c r="AK390" s="75">
        <f>'Monthly Data'!AP392</f>
        <v>123.19707951177473</v>
      </c>
      <c r="AL390" s="75"/>
      <c r="AM390" s="76">
        <v>21.546956521739101</v>
      </c>
      <c r="AN390" s="77">
        <f>'Monthly Data'!M392</f>
        <v>19.670000000000005</v>
      </c>
      <c r="AO390" s="76">
        <f>'Monthly Data'!C392</f>
        <v>124.2440375052133</v>
      </c>
      <c r="AP390" s="76">
        <f>'Monthly Data'!N392</f>
        <v>283.41372958604029</v>
      </c>
      <c r="AQ390" s="76">
        <f>'Monthly Data'!O392</f>
        <v>292.34860751333997</v>
      </c>
    </row>
    <row r="391" spans="1:43">
      <c r="A391" s="71" t="s">
        <v>824</v>
      </c>
      <c r="B391" s="71">
        <f t="shared" si="6"/>
        <v>713</v>
      </c>
      <c r="C391" s="72">
        <f>'Monthly Data'!F393</f>
        <v>21060.21</v>
      </c>
      <c r="D391" s="72"/>
      <c r="E391" s="72"/>
      <c r="F391" s="68">
        <v>126.7</v>
      </c>
      <c r="G391" s="72"/>
      <c r="H391" s="72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>
        <f>'Monthly Data'!P393</f>
        <v>89.449670513947666</v>
      </c>
      <c r="AE391" s="69"/>
      <c r="AF391" s="75">
        <f>'Monthly Data'!G393</f>
        <v>-6.3E-2</v>
      </c>
      <c r="AG391" s="75">
        <f>'Monthly Data'!I393</f>
        <v>-8.4011061097943394</v>
      </c>
      <c r="AH391" s="75">
        <f>'Monthly Data'!L393</f>
        <v>5101159</v>
      </c>
      <c r="AI391" s="75"/>
      <c r="AJ391" s="75">
        <f>'Monthly Data'!K393</f>
        <v>-6.6507999999999998E-2</v>
      </c>
      <c r="AK391" s="75">
        <f>'Monthly Data'!AP393</f>
        <v>120.46809102573982</v>
      </c>
      <c r="AL391" s="75"/>
      <c r="AM391" s="76">
        <v>22.546956521739101</v>
      </c>
      <c r="AN391" s="77">
        <f>'Monthly Data'!M393</f>
        <v>17.232999999999997</v>
      </c>
      <c r="AO391" s="76">
        <f>'Monthly Data'!C393</f>
        <v>144.57814816113176</v>
      </c>
      <c r="AP391" s="76">
        <f>'Monthly Data'!N393</f>
        <v>340.2930159932381</v>
      </c>
      <c r="AQ391" s="76">
        <f>'Monthly Data'!O393</f>
        <v>351.28051505024303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M381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RowHeight="15"/>
  <cols>
    <col min="1" max="1" width="5.77734375" style="19" customWidth="1"/>
    <col min="2" max="2" width="4.77734375" style="19" customWidth="1"/>
    <col min="3" max="4" width="24.6640625" style="19" customWidth="1"/>
    <col min="5" max="5" width="24.6640625" style="38" customWidth="1"/>
    <col min="6" max="9" width="24.6640625" style="19" customWidth="1"/>
    <col min="10" max="10" width="5.33203125" style="19" customWidth="1"/>
    <col min="11" max="11" width="5.77734375" style="19" customWidth="1"/>
    <col min="12" max="12" width="3.88671875" style="19" customWidth="1"/>
    <col min="13" max="21" width="17.44140625" style="19" customWidth="1"/>
    <col min="22" max="22" width="8.88671875" style="19"/>
    <col min="23" max="31" width="17.33203125" style="19" customWidth="1"/>
    <col min="32" max="32" width="30.77734375" style="19" customWidth="1"/>
    <col min="33" max="34" width="13.44140625" style="19" customWidth="1"/>
    <col min="35" max="36" width="8.88671875" style="19"/>
    <col min="37" max="39" width="8.88671875" style="9"/>
    <col min="40" max="16384" width="8.88671875" style="19"/>
  </cols>
  <sheetData>
    <row r="1" spans="1:39" s="32" customFormat="1" ht="132" customHeight="1">
      <c r="A1" s="43"/>
      <c r="B1" s="43"/>
      <c r="C1" s="26" t="s">
        <v>125</v>
      </c>
      <c r="D1" s="26" t="s">
        <v>127</v>
      </c>
      <c r="E1" s="39"/>
      <c r="F1" s="26" t="s">
        <v>128</v>
      </c>
      <c r="G1" s="26" t="s">
        <v>129</v>
      </c>
      <c r="H1" s="26" t="s">
        <v>126</v>
      </c>
      <c r="I1" s="26" t="s">
        <v>210</v>
      </c>
      <c r="M1" s="26" t="s">
        <v>71</v>
      </c>
      <c r="N1" s="26" t="s">
        <v>93</v>
      </c>
      <c r="O1" s="26" t="s">
        <v>94</v>
      </c>
      <c r="P1" s="26" t="s">
        <v>211</v>
      </c>
      <c r="Q1" s="33" t="s">
        <v>85</v>
      </c>
      <c r="R1" s="33" t="s">
        <v>86</v>
      </c>
      <c r="S1" s="33" t="s">
        <v>87</v>
      </c>
      <c r="T1" s="33" t="s">
        <v>207</v>
      </c>
      <c r="U1" s="33" t="s">
        <v>249</v>
      </c>
      <c r="W1" s="33" t="s">
        <v>118</v>
      </c>
      <c r="X1" s="33" t="s">
        <v>119</v>
      </c>
      <c r="Y1" s="26" t="s">
        <v>120</v>
      </c>
      <c r="Z1" s="33" t="s">
        <v>121</v>
      </c>
      <c r="AA1" s="26" t="s">
        <v>122</v>
      </c>
      <c r="AB1" s="33" t="s">
        <v>123</v>
      </c>
      <c r="AC1" s="33" t="s">
        <v>204</v>
      </c>
      <c r="AD1" s="33" t="s">
        <v>209</v>
      </c>
      <c r="AE1" s="33" t="s">
        <v>252</v>
      </c>
      <c r="AK1" s="6"/>
      <c r="AL1" s="6"/>
      <c r="AM1" s="6"/>
    </row>
    <row r="2" spans="1:39">
      <c r="A2" s="19">
        <v>1987</v>
      </c>
      <c r="B2" s="19" t="s">
        <v>73</v>
      </c>
      <c r="C2" s="27"/>
      <c r="D2" s="27"/>
      <c r="F2" s="27"/>
      <c r="G2" s="27"/>
      <c r="H2" s="27"/>
      <c r="I2" s="27"/>
      <c r="K2" s="19">
        <v>1987</v>
      </c>
      <c r="L2" s="19" t="s">
        <v>8</v>
      </c>
      <c r="M2" s="28"/>
      <c r="N2" s="28"/>
      <c r="O2" s="28"/>
      <c r="P2" s="28"/>
      <c r="Q2" s="27">
        <f>GDP!V5</f>
        <v>723489</v>
      </c>
      <c r="R2" s="27">
        <f>GDP!U5</f>
        <v>496684</v>
      </c>
      <c r="S2" s="27">
        <f>GDP!T5</f>
        <v>226805</v>
      </c>
      <c r="T2" s="27">
        <f>GDP!Y5</f>
        <v>307703</v>
      </c>
      <c r="U2" s="27">
        <f>GDP!AD5</f>
        <v>197171</v>
      </c>
      <c r="AF2" s="34" t="s">
        <v>95</v>
      </c>
      <c r="AG2" s="34">
        <f>CORREL(W3:W127,X3:X127)</f>
        <v>0.44199142337645986</v>
      </c>
      <c r="AH2" s="27">
        <f>Comparison_Investment_Arata!AE2</f>
        <v>0.4477314617952331</v>
      </c>
    </row>
    <row r="3" spans="1:39">
      <c r="A3" s="19">
        <v>1987</v>
      </c>
      <c r="B3" s="19" t="s">
        <v>74</v>
      </c>
      <c r="C3" s="27"/>
      <c r="D3" s="27"/>
      <c r="F3" s="27"/>
      <c r="G3" s="27"/>
      <c r="H3" s="27"/>
      <c r="I3" s="27"/>
      <c r="L3" s="19" t="s">
        <v>9</v>
      </c>
      <c r="M3" s="28"/>
      <c r="N3" s="28"/>
      <c r="O3" s="28"/>
      <c r="P3" s="28"/>
      <c r="Q3" s="27">
        <f>GDP!V6</f>
        <v>756112</v>
      </c>
      <c r="R3" s="27">
        <f>GDP!U6</f>
        <v>513001</v>
      </c>
      <c r="S3" s="27">
        <f>GDP!T6</f>
        <v>243111</v>
      </c>
      <c r="T3" s="27">
        <f>GDP!Y6</f>
        <v>308123</v>
      </c>
      <c r="U3" s="27">
        <f>GDP!AD6</f>
        <v>208001</v>
      </c>
      <c r="AF3" s="34" t="s">
        <v>96</v>
      </c>
      <c r="AG3" s="34">
        <f>CORREL(Y3:Y127,Z3:Z127)</f>
        <v>0.20777091833720218</v>
      </c>
      <c r="AH3" s="27">
        <f>Comparison_Investment_Arata!AE3</f>
        <v>0.16795609942663081</v>
      </c>
    </row>
    <row r="4" spans="1:39">
      <c r="A4" s="19">
        <v>1987</v>
      </c>
      <c r="B4" s="19" t="s">
        <v>75</v>
      </c>
      <c r="C4" s="27"/>
      <c r="D4" s="27"/>
      <c r="F4" s="27"/>
      <c r="G4" s="27"/>
      <c r="H4" s="27"/>
      <c r="I4" s="27"/>
      <c r="L4" s="19" t="s">
        <v>10</v>
      </c>
      <c r="M4" s="28"/>
      <c r="N4" s="28"/>
      <c r="O4" s="28"/>
      <c r="P4" s="28"/>
      <c r="Q4" s="27">
        <f>GDP!V7</f>
        <v>787441</v>
      </c>
      <c r="R4" s="27">
        <f>GDP!U7</f>
        <v>526687</v>
      </c>
      <c r="S4" s="27">
        <f>GDP!T7</f>
        <v>260754</v>
      </c>
      <c r="T4" s="27">
        <f>GDP!Y7</f>
        <v>323558</v>
      </c>
      <c r="U4" s="27">
        <f>GDP!AD7</f>
        <v>220310</v>
      </c>
      <c r="AF4" s="34" t="s">
        <v>97</v>
      </c>
      <c r="AG4" s="34">
        <f>CORREL(AA3:AA127,AB3:AB127)</f>
        <v>0.73349362069587543</v>
      </c>
      <c r="AH4" s="27">
        <f>Comparison_Investment_Arata!AE4</f>
        <v>0.82793236676692505</v>
      </c>
    </row>
    <row r="5" spans="1:39">
      <c r="A5" s="19">
        <v>1987</v>
      </c>
      <c r="B5" s="19" t="s">
        <v>76</v>
      </c>
      <c r="C5" s="27"/>
      <c r="D5" s="27"/>
      <c r="F5" s="27"/>
      <c r="G5" s="27"/>
      <c r="H5" s="27"/>
      <c r="I5" s="27"/>
      <c r="L5" s="19" t="s">
        <v>11</v>
      </c>
      <c r="M5" s="28"/>
      <c r="N5" s="28"/>
      <c r="O5" s="28"/>
      <c r="P5" s="28"/>
      <c r="Q5" s="27">
        <f>GDP!V8</f>
        <v>816145</v>
      </c>
      <c r="R5" s="27">
        <f>GDP!U8</f>
        <v>537345</v>
      </c>
      <c r="S5" s="27">
        <f>GDP!T8</f>
        <v>278800</v>
      </c>
      <c r="T5" s="27">
        <f>GDP!Y8</f>
        <v>346211</v>
      </c>
      <c r="U5" s="27">
        <f>GDP!AD8</f>
        <v>230876</v>
      </c>
      <c r="AF5" s="34" t="s">
        <v>205</v>
      </c>
      <c r="AG5" s="34">
        <f>CORREL(AC3:AC127,AD3:AD127)</f>
        <v>0.75947453101969842</v>
      </c>
      <c r="AH5" s="27">
        <f>Comparison_Investment_Arata!AE5</f>
        <v>0.75228688871645399</v>
      </c>
    </row>
    <row r="6" spans="1:39">
      <c r="A6" s="19">
        <v>1987</v>
      </c>
      <c r="B6" s="19" t="s">
        <v>77</v>
      </c>
      <c r="C6" s="27"/>
      <c r="D6" s="27"/>
      <c r="F6" s="27"/>
      <c r="G6" s="27"/>
      <c r="H6" s="27"/>
      <c r="I6" s="27"/>
      <c r="K6" s="19">
        <v>1988</v>
      </c>
      <c r="L6" s="19" t="s">
        <v>8</v>
      </c>
      <c r="M6" s="28"/>
      <c r="N6" s="28"/>
      <c r="O6" s="28"/>
      <c r="P6" s="28"/>
      <c r="Q6" s="27">
        <f>GDP!V9</f>
        <v>853025</v>
      </c>
      <c r="R6" s="27">
        <f>GDP!U9</f>
        <v>564303</v>
      </c>
      <c r="S6" s="27">
        <f>GDP!T9</f>
        <v>288722</v>
      </c>
      <c r="T6" s="27">
        <f>GDP!Y9</f>
        <v>344037</v>
      </c>
      <c r="U6" s="27">
        <f>GDP!AD9</f>
        <v>235012</v>
      </c>
      <c r="AF6" s="34" t="s">
        <v>253</v>
      </c>
      <c r="AG6" s="34">
        <f>CORREL(AC3:AC122,AE3:AE122)</f>
        <v>0.66130700065111203</v>
      </c>
      <c r="AH6" s="27">
        <f>Comparison_Investment_Arata!AE6</f>
        <v>0.706493066731957</v>
      </c>
    </row>
    <row r="7" spans="1:39">
      <c r="A7" s="19">
        <v>1987</v>
      </c>
      <c r="B7" s="19" t="s">
        <v>78</v>
      </c>
      <c r="C7" s="27"/>
      <c r="D7" s="27"/>
      <c r="F7" s="27"/>
      <c r="G7" s="27"/>
      <c r="H7" s="27"/>
      <c r="I7" s="27"/>
      <c r="L7" s="19" t="s">
        <v>9</v>
      </c>
      <c r="M7" s="28"/>
      <c r="N7" s="28"/>
      <c r="O7" s="28"/>
      <c r="P7" s="28"/>
      <c r="Q7" s="27">
        <f>GDP!V10</f>
        <v>875926</v>
      </c>
      <c r="R7" s="27">
        <f>GDP!U10</f>
        <v>591995</v>
      </c>
      <c r="S7" s="27">
        <f>GDP!T10</f>
        <v>283931</v>
      </c>
      <c r="T7" s="27">
        <f>GDP!Y10</f>
        <v>337784</v>
      </c>
      <c r="U7" s="27">
        <f>GDP!AD10</f>
        <v>231529</v>
      </c>
    </row>
    <row r="8" spans="1:39">
      <c r="A8" s="19">
        <v>1987</v>
      </c>
      <c r="B8" s="19" t="s">
        <v>79</v>
      </c>
      <c r="C8" s="27"/>
      <c r="D8" s="27"/>
      <c r="F8" s="27"/>
      <c r="G8" s="27"/>
      <c r="H8" s="27"/>
      <c r="I8" s="27"/>
      <c r="L8" s="19" t="s">
        <v>10</v>
      </c>
      <c r="M8" s="28"/>
      <c r="N8" s="28"/>
      <c r="O8" s="28"/>
      <c r="P8" s="28"/>
      <c r="Q8" s="27">
        <f>GDP!V11</f>
        <v>907742</v>
      </c>
      <c r="R8" s="27">
        <f>GDP!U11</f>
        <v>629873</v>
      </c>
      <c r="S8" s="27">
        <f>GDP!T11</f>
        <v>277869</v>
      </c>
      <c r="T8" s="27">
        <f>GDP!Y11</f>
        <v>331728</v>
      </c>
      <c r="U8" s="27">
        <f>GDP!AD11</f>
        <v>230398</v>
      </c>
    </row>
    <row r="9" spans="1:39">
      <c r="A9" s="19">
        <v>1987</v>
      </c>
      <c r="B9" s="19" t="s">
        <v>80</v>
      </c>
      <c r="C9" s="27"/>
      <c r="D9" s="27"/>
      <c r="F9" s="27"/>
      <c r="G9" s="27"/>
      <c r="H9" s="27"/>
      <c r="I9" s="27"/>
      <c r="L9" s="19" t="s">
        <v>11</v>
      </c>
      <c r="M9" s="28"/>
      <c r="N9" s="28"/>
      <c r="O9" s="28"/>
      <c r="P9" s="28"/>
      <c r="Q9" s="27">
        <f>GDP!V12</f>
        <v>934112</v>
      </c>
      <c r="R9" s="27">
        <f>GDP!U12</f>
        <v>649729</v>
      </c>
      <c r="S9" s="27">
        <f>GDP!T12</f>
        <v>284383</v>
      </c>
      <c r="T9" s="27">
        <f>GDP!Y12</f>
        <v>324955</v>
      </c>
      <c r="U9" s="27">
        <f>GDP!AD12</f>
        <v>227518</v>
      </c>
    </row>
    <row r="10" spans="1:39">
      <c r="A10" s="19">
        <v>1987</v>
      </c>
      <c r="B10" s="19" t="s">
        <v>81</v>
      </c>
      <c r="C10" s="27"/>
      <c r="D10" s="27"/>
      <c r="F10" s="27"/>
      <c r="G10" s="27"/>
      <c r="H10" s="27"/>
      <c r="I10" s="27"/>
      <c r="K10" s="19">
        <v>1989</v>
      </c>
      <c r="L10" s="19" t="s">
        <v>8</v>
      </c>
      <c r="M10" s="28"/>
      <c r="N10" s="28"/>
      <c r="O10" s="28"/>
      <c r="P10" s="28"/>
      <c r="Q10" s="27">
        <f>GDP!V13</f>
        <v>966822</v>
      </c>
      <c r="R10" s="27">
        <f>GDP!U13</f>
        <v>679047</v>
      </c>
      <c r="S10" s="27">
        <f>GDP!T13</f>
        <v>287775</v>
      </c>
      <c r="T10" s="27">
        <f>GDP!Y13</f>
        <v>340079</v>
      </c>
      <c r="U10" s="27">
        <f>GDP!AD13</f>
        <v>225548</v>
      </c>
    </row>
    <row r="11" spans="1:39">
      <c r="A11" s="19">
        <v>1987</v>
      </c>
      <c r="B11" s="19" t="s">
        <v>82</v>
      </c>
      <c r="C11" s="27"/>
      <c r="D11" s="27"/>
      <c r="F11" s="27"/>
      <c r="G11" s="27"/>
      <c r="H11" s="27"/>
      <c r="I11" s="27"/>
      <c r="L11" s="19" t="s">
        <v>9</v>
      </c>
      <c r="M11" s="28"/>
      <c r="N11" s="28"/>
      <c r="O11" s="28"/>
      <c r="P11" s="28"/>
      <c r="Q11" s="27">
        <f>GDP!V14</f>
        <v>940078</v>
      </c>
      <c r="R11" s="27">
        <f>GDP!U14</f>
        <v>658748</v>
      </c>
      <c r="S11" s="27">
        <f>GDP!T14</f>
        <v>281330</v>
      </c>
      <c r="T11" s="27">
        <f>GDP!Y14</f>
        <v>331608</v>
      </c>
      <c r="U11" s="27">
        <f>GDP!AD14</f>
        <v>221040</v>
      </c>
    </row>
    <row r="12" spans="1:39">
      <c r="A12" s="19">
        <v>1987</v>
      </c>
      <c r="B12" s="19" t="s">
        <v>83</v>
      </c>
      <c r="C12" s="27"/>
      <c r="D12" s="27"/>
      <c r="F12" s="27"/>
      <c r="G12" s="27"/>
      <c r="H12" s="27"/>
      <c r="I12" s="27"/>
      <c r="L12" s="19" t="s">
        <v>10</v>
      </c>
      <c r="M12" s="28"/>
      <c r="N12" s="28"/>
      <c r="O12" s="28"/>
      <c r="P12" s="28"/>
      <c r="Q12" s="27">
        <f>GDP!V15</f>
        <v>952727</v>
      </c>
      <c r="R12" s="27">
        <f>GDP!U15</f>
        <v>674887</v>
      </c>
      <c r="S12" s="27">
        <f>GDP!T15</f>
        <v>277840</v>
      </c>
      <c r="T12" s="27">
        <f>GDP!Y15</f>
        <v>344547</v>
      </c>
      <c r="U12" s="27">
        <f>GDP!AD15</f>
        <v>234117</v>
      </c>
    </row>
    <row r="13" spans="1:39">
      <c r="A13" s="19">
        <v>1987</v>
      </c>
      <c r="B13" s="19" t="s">
        <v>84</v>
      </c>
      <c r="C13" s="27"/>
      <c r="D13" s="27"/>
      <c r="F13" s="27"/>
      <c r="G13" s="27"/>
      <c r="H13" s="27"/>
      <c r="I13" s="27"/>
      <c r="L13" s="19" t="s">
        <v>11</v>
      </c>
      <c r="M13" s="28"/>
      <c r="N13" s="28"/>
      <c r="O13" s="28"/>
      <c r="P13" s="28"/>
      <c r="Q13" s="27">
        <f>GDP!V16</f>
        <v>985365</v>
      </c>
      <c r="R13" s="27">
        <f>GDP!U16</f>
        <v>706755</v>
      </c>
      <c r="S13" s="27">
        <f>GDP!T16</f>
        <v>278610</v>
      </c>
      <c r="T13" s="27">
        <f>GDP!Y16</f>
        <v>347606</v>
      </c>
      <c r="U13" s="27">
        <f>GDP!AD16</f>
        <v>235361</v>
      </c>
    </row>
    <row r="14" spans="1:39">
      <c r="A14" s="19">
        <v>1988</v>
      </c>
      <c r="B14" s="19" t="s">
        <v>72</v>
      </c>
      <c r="C14" s="27"/>
      <c r="D14" s="27"/>
      <c r="F14" s="27"/>
      <c r="G14" s="27"/>
      <c r="H14" s="27"/>
      <c r="I14" s="27"/>
      <c r="K14" s="19">
        <v>1990</v>
      </c>
      <c r="L14" s="19" t="s">
        <v>8</v>
      </c>
      <c r="M14" s="28"/>
      <c r="N14" s="28"/>
      <c r="O14" s="28"/>
      <c r="P14" s="28"/>
      <c r="Q14" s="27">
        <f>GDP!V17</f>
        <v>982185</v>
      </c>
      <c r="R14" s="27">
        <f>GDP!U17</f>
        <v>710106</v>
      </c>
      <c r="S14" s="27">
        <f>GDP!T17</f>
        <v>272079</v>
      </c>
      <c r="T14" s="27">
        <f>GDP!Y17</f>
        <v>356397</v>
      </c>
      <c r="U14" s="27">
        <f>GDP!AD17</f>
        <v>240682</v>
      </c>
    </row>
    <row r="15" spans="1:39">
      <c r="A15" s="19">
        <v>1988</v>
      </c>
      <c r="B15" s="19" t="s">
        <v>74</v>
      </c>
      <c r="C15" s="27"/>
      <c r="D15" s="27"/>
      <c r="F15" s="27"/>
      <c r="G15" s="27"/>
      <c r="H15" s="27"/>
      <c r="I15" s="27"/>
      <c r="L15" s="19" t="s">
        <v>9</v>
      </c>
      <c r="M15" s="28"/>
      <c r="N15" s="28"/>
      <c r="O15" s="28"/>
      <c r="P15" s="28"/>
      <c r="Q15" s="27">
        <f>GDP!V18</f>
        <v>1015254</v>
      </c>
      <c r="R15" s="27">
        <f>GDP!U18</f>
        <v>741224</v>
      </c>
      <c r="S15" s="27">
        <f>GDP!T18</f>
        <v>274030</v>
      </c>
      <c r="T15" s="27">
        <f>GDP!Y18</f>
        <v>343091</v>
      </c>
      <c r="U15" s="27">
        <f>GDP!AD18</f>
        <v>239032</v>
      </c>
    </row>
    <row r="16" spans="1:39">
      <c r="A16" s="19">
        <v>1988</v>
      </c>
      <c r="B16" s="19" t="s">
        <v>75</v>
      </c>
      <c r="C16" s="27"/>
      <c r="D16" s="27"/>
      <c r="F16" s="27"/>
      <c r="G16" s="27"/>
      <c r="H16" s="27"/>
      <c r="I16" s="27"/>
      <c r="L16" s="19" t="s">
        <v>10</v>
      </c>
      <c r="M16" s="28"/>
      <c r="N16" s="28"/>
      <c r="O16" s="28"/>
      <c r="P16" s="28"/>
      <c r="Q16" s="27">
        <f>GDP!V19</f>
        <v>1041928</v>
      </c>
      <c r="R16" s="27">
        <f>GDP!U19</f>
        <v>755869</v>
      </c>
      <c r="S16" s="27">
        <f>GDP!T19</f>
        <v>286059</v>
      </c>
      <c r="T16" s="27">
        <f>GDP!Y19</f>
        <v>353423</v>
      </c>
      <c r="U16" s="27">
        <f>GDP!AD19</f>
        <v>243759</v>
      </c>
    </row>
    <row r="17" spans="1:21">
      <c r="A17" s="19">
        <v>1988</v>
      </c>
      <c r="B17" s="19" t="s">
        <v>76</v>
      </c>
      <c r="C17" s="27"/>
      <c r="D17" s="27"/>
      <c r="F17" s="27"/>
      <c r="G17" s="27"/>
      <c r="H17" s="27"/>
      <c r="I17" s="27"/>
      <c r="L17" s="19" t="s">
        <v>11</v>
      </c>
      <c r="M17" s="28"/>
      <c r="N17" s="28"/>
      <c r="O17" s="28"/>
      <c r="P17" s="28"/>
      <c r="Q17" s="27">
        <f>GDP!V20</f>
        <v>1050995</v>
      </c>
      <c r="R17" s="27">
        <f>GDP!U20</f>
        <v>766856</v>
      </c>
      <c r="S17" s="27">
        <f>GDP!T20</f>
        <v>284139</v>
      </c>
      <c r="T17" s="27">
        <f>GDP!Y20</f>
        <v>365917</v>
      </c>
      <c r="U17" s="27">
        <f>GDP!AD20</f>
        <v>247881</v>
      </c>
    </row>
    <row r="18" spans="1:21">
      <c r="A18" s="19">
        <v>1988</v>
      </c>
      <c r="B18" s="19" t="s">
        <v>77</v>
      </c>
      <c r="C18" s="27"/>
      <c r="D18" s="27"/>
      <c r="F18" s="27"/>
      <c r="G18" s="27"/>
      <c r="H18" s="27"/>
      <c r="I18" s="27"/>
      <c r="K18" s="19">
        <v>1991</v>
      </c>
      <c r="L18" s="19" t="s">
        <v>8</v>
      </c>
      <c r="M18" s="28"/>
      <c r="N18" s="28"/>
      <c r="O18" s="28"/>
      <c r="P18" s="28"/>
      <c r="Q18" s="27">
        <f>GDP!V21</f>
        <v>1077502</v>
      </c>
      <c r="R18" s="27">
        <f>GDP!U21</f>
        <v>794685</v>
      </c>
      <c r="S18" s="27">
        <f>GDP!T21</f>
        <v>282817</v>
      </c>
      <c r="T18" s="27">
        <f>GDP!Y21</f>
        <v>357011</v>
      </c>
      <c r="U18" s="27">
        <f>GDP!AD21</f>
        <v>243231</v>
      </c>
    </row>
    <row r="19" spans="1:21">
      <c r="A19" s="19">
        <v>1988</v>
      </c>
      <c r="B19" s="19" t="s">
        <v>78</v>
      </c>
      <c r="C19" s="27"/>
      <c r="D19" s="27"/>
      <c r="F19" s="27"/>
      <c r="G19" s="27"/>
      <c r="H19" s="27"/>
      <c r="I19" s="27"/>
      <c r="L19" s="19" t="s">
        <v>9</v>
      </c>
      <c r="M19" s="28"/>
      <c r="N19" s="28"/>
      <c r="O19" s="28"/>
      <c r="P19" s="28"/>
      <c r="Q19" s="27">
        <f>GDP!V22</f>
        <v>1056378</v>
      </c>
      <c r="R19" s="27">
        <f>GDP!U22</f>
        <v>782734</v>
      </c>
      <c r="S19" s="27">
        <f>GDP!T22</f>
        <v>273644</v>
      </c>
      <c r="T19" s="27">
        <f>GDP!Y22</f>
        <v>346820</v>
      </c>
      <c r="U19" s="27">
        <f>GDP!AD22</f>
        <v>238558</v>
      </c>
    </row>
    <row r="20" spans="1:21">
      <c r="A20" s="19">
        <v>1988</v>
      </c>
      <c r="B20" s="19" t="s">
        <v>79</v>
      </c>
      <c r="C20" s="27"/>
      <c r="D20" s="27"/>
      <c r="F20" s="27"/>
      <c r="G20" s="27"/>
      <c r="H20" s="27"/>
      <c r="I20" s="27"/>
      <c r="L20" s="19" t="s">
        <v>10</v>
      </c>
      <c r="M20" s="28"/>
      <c r="N20" s="28"/>
      <c r="O20" s="28"/>
      <c r="P20" s="28"/>
      <c r="Q20" s="27">
        <f>GDP!V23</f>
        <v>1037970</v>
      </c>
      <c r="R20" s="27">
        <f>GDP!U23</f>
        <v>779768</v>
      </c>
      <c r="S20" s="27">
        <f>GDP!T23</f>
        <v>258202</v>
      </c>
      <c r="T20" s="27">
        <f>GDP!Y23</f>
        <v>360277</v>
      </c>
      <c r="U20" s="27">
        <f>GDP!AD23</f>
        <v>248727</v>
      </c>
    </row>
    <row r="21" spans="1:21">
      <c r="A21" s="19">
        <v>1988</v>
      </c>
      <c r="B21" s="19" t="s">
        <v>80</v>
      </c>
      <c r="C21" s="27"/>
      <c r="D21" s="27"/>
      <c r="F21" s="27"/>
      <c r="G21" s="27"/>
      <c r="H21" s="27"/>
      <c r="I21" s="27"/>
      <c r="L21" s="19" t="s">
        <v>11</v>
      </c>
      <c r="M21" s="28"/>
      <c r="N21" s="28"/>
      <c r="O21" s="28"/>
      <c r="P21" s="28"/>
      <c r="Q21" s="27">
        <f>GDP!V24</f>
        <v>1025863</v>
      </c>
      <c r="R21" s="27">
        <f>GDP!U24</f>
        <v>777422</v>
      </c>
      <c r="S21" s="27">
        <f>GDP!T24</f>
        <v>248441</v>
      </c>
      <c r="T21" s="27">
        <f>GDP!Y24</f>
        <v>379485</v>
      </c>
      <c r="U21" s="27">
        <f>GDP!AD24</f>
        <v>261405</v>
      </c>
    </row>
    <row r="22" spans="1:21">
      <c r="A22" s="19">
        <v>1988</v>
      </c>
      <c r="B22" s="19" t="s">
        <v>81</v>
      </c>
      <c r="C22" s="27"/>
      <c r="D22" s="27"/>
      <c r="F22" s="27"/>
      <c r="G22" s="27"/>
      <c r="H22" s="27"/>
      <c r="I22" s="27"/>
      <c r="K22" s="19">
        <v>1992</v>
      </c>
      <c r="L22" s="19" t="s">
        <v>8</v>
      </c>
      <c r="M22" s="28"/>
      <c r="N22" s="28"/>
      <c r="O22" s="28"/>
      <c r="P22" s="28"/>
      <c r="Q22" s="27">
        <f>GDP!V25</f>
        <v>988413</v>
      </c>
      <c r="R22" s="27">
        <f>GDP!U25</f>
        <v>739851</v>
      </c>
      <c r="S22" s="27">
        <f>GDP!T25</f>
        <v>248562</v>
      </c>
      <c r="T22" s="27">
        <f>GDP!Y25</f>
        <v>386592</v>
      </c>
      <c r="U22" s="27">
        <f>GDP!AD25</f>
        <v>265861</v>
      </c>
    </row>
    <row r="23" spans="1:21">
      <c r="A23" s="19">
        <v>1988</v>
      </c>
      <c r="B23" s="19" t="s">
        <v>82</v>
      </c>
      <c r="C23" s="27"/>
      <c r="D23" s="27"/>
      <c r="F23" s="27"/>
      <c r="G23" s="27"/>
      <c r="H23" s="27"/>
      <c r="I23" s="27"/>
      <c r="L23" s="19" t="s">
        <v>9</v>
      </c>
      <c r="M23" s="28"/>
      <c r="N23" s="28"/>
      <c r="O23" s="28"/>
      <c r="P23" s="28"/>
      <c r="Q23" s="27">
        <f>GDP!V26</f>
        <v>994281</v>
      </c>
      <c r="R23" s="27">
        <f>GDP!U26</f>
        <v>740470</v>
      </c>
      <c r="S23" s="27">
        <f>GDP!T26</f>
        <v>253811</v>
      </c>
      <c r="T23" s="27">
        <f>GDP!Y26</f>
        <v>418347</v>
      </c>
      <c r="U23" s="27">
        <f>GDP!AD26</f>
        <v>281148</v>
      </c>
    </row>
    <row r="24" spans="1:21">
      <c r="A24" s="19">
        <v>1988</v>
      </c>
      <c r="B24" s="19" t="s">
        <v>83</v>
      </c>
      <c r="C24" s="27"/>
      <c r="D24" s="27"/>
      <c r="F24" s="27"/>
      <c r="G24" s="27"/>
      <c r="H24" s="27"/>
      <c r="I24" s="27"/>
      <c r="L24" s="19" t="s">
        <v>10</v>
      </c>
      <c r="M24" s="28"/>
      <c r="N24" s="28"/>
      <c r="O24" s="28"/>
      <c r="P24" s="28"/>
      <c r="Q24" s="27">
        <f>GDP!V27</f>
        <v>972713</v>
      </c>
      <c r="R24" s="27">
        <f>GDP!U27</f>
        <v>721943</v>
      </c>
      <c r="S24" s="27">
        <f>GDP!T27</f>
        <v>250770</v>
      </c>
      <c r="T24" s="27">
        <f>GDP!Y27</f>
        <v>423657</v>
      </c>
      <c r="U24" s="27">
        <f>GDP!AD27</f>
        <v>286655</v>
      </c>
    </row>
    <row r="25" spans="1:21">
      <c r="A25" s="19">
        <v>1988</v>
      </c>
      <c r="B25" s="19" t="s">
        <v>84</v>
      </c>
      <c r="C25" s="27"/>
      <c r="D25" s="27"/>
      <c r="F25" s="27"/>
      <c r="G25" s="27"/>
      <c r="H25" s="27"/>
      <c r="I25" s="27"/>
      <c r="L25" s="19" t="s">
        <v>11</v>
      </c>
      <c r="M25" s="28"/>
      <c r="N25" s="28"/>
      <c r="O25" s="28"/>
      <c r="P25" s="28"/>
      <c r="Q25" s="27">
        <f>GDP!V28</f>
        <v>944982</v>
      </c>
      <c r="R25" s="27">
        <f>GDP!U28</f>
        <v>697854</v>
      </c>
      <c r="S25" s="27">
        <f>GDP!T28</f>
        <v>247128</v>
      </c>
      <c r="T25" s="27">
        <f>GDP!Y28</f>
        <v>417341</v>
      </c>
      <c r="U25" s="27">
        <f>GDP!AD28</f>
        <v>291028</v>
      </c>
    </row>
    <row r="26" spans="1:21">
      <c r="A26" s="19">
        <v>1989</v>
      </c>
      <c r="B26" s="19" t="s">
        <v>72</v>
      </c>
      <c r="C26" s="27"/>
      <c r="D26" s="27"/>
      <c r="F26" s="27"/>
      <c r="G26" s="27"/>
      <c r="H26" s="27"/>
      <c r="I26" s="27"/>
      <c r="K26" s="19">
        <v>1993</v>
      </c>
      <c r="L26" s="19" t="s">
        <v>8</v>
      </c>
      <c r="M26" s="28"/>
      <c r="N26" s="28"/>
      <c r="O26" s="28"/>
      <c r="P26" s="28"/>
      <c r="Q26" s="27">
        <f>GDP!V29</f>
        <v>932929</v>
      </c>
      <c r="R26" s="27">
        <f>GDP!U29</f>
        <v>691664</v>
      </c>
      <c r="S26" s="27">
        <f>GDP!T29</f>
        <v>241265</v>
      </c>
      <c r="T26" s="27">
        <f>GDP!Y29</f>
        <v>436019</v>
      </c>
      <c r="U26" s="27">
        <f>GDP!AD29</f>
        <v>314415</v>
      </c>
    </row>
    <row r="27" spans="1:21">
      <c r="A27" s="19">
        <v>1989</v>
      </c>
      <c r="B27" s="19" t="s">
        <v>74</v>
      </c>
      <c r="C27" s="27"/>
      <c r="D27" s="27"/>
      <c r="F27" s="27"/>
      <c r="G27" s="27"/>
      <c r="H27" s="27"/>
      <c r="I27" s="27"/>
      <c r="L27" s="19" t="s">
        <v>9</v>
      </c>
      <c r="M27" s="28"/>
      <c r="N27" s="28"/>
      <c r="O27" s="28"/>
      <c r="P27" s="28"/>
      <c r="Q27" s="27">
        <f>GDP!V30</f>
        <v>894546</v>
      </c>
      <c r="R27" s="27">
        <f>GDP!U30</f>
        <v>650735</v>
      </c>
      <c r="S27" s="27">
        <f>GDP!T30</f>
        <v>243811</v>
      </c>
      <c r="T27" s="27">
        <f>GDP!Y30</f>
        <v>440850</v>
      </c>
      <c r="U27" s="27">
        <f>GDP!AD30</f>
        <v>319613</v>
      </c>
    </row>
    <row r="28" spans="1:21">
      <c r="A28" s="19">
        <v>1989</v>
      </c>
      <c r="B28" s="19" t="s">
        <v>75</v>
      </c>
      <c r="C28" s="27"/>
      <c r="D28" s="27"/>
      <c r="F28" s="27"/>
      <c r="G28" s="27"/>
      <c r="H28" s="27"/>
      <c r="I28" s="27"/>
      <c r="L28" s="19" t="s">
        <v>10</v>
      </c>
      <c r="M28" s="28"/>
      <c r="N28" s="28"/>
      <c r="O28" s="28"/>
      <c r="P28" s="28"/>
      <c r="Q28" s="27">
        <f>GDP!V31</f>
        <v>866168</v>
      </c>
      <c r="R28" s="27">
        <f>GDP!U31</f>
        <v>613729</v>
      </c>
      <c r="S28" s="27">
        <f>GDP!T31</f>
        <v>252439</v>
      </c>
      <c r="T28" s="27">
        <f>GDP!Y31</f>
        <v>450109</v>
      </c>
      <c r="U28" s="27">
        <f>GDP!AD31</f>
        <v>316349</v>
      </c>
    </row>
    <row r="29" spans="1:21">
      <c r="A29" s="19">
        <v>1989</v>
      </c>
      <c r="B29" s="19" t="s">
        <v>76</v>
      </c>
      <c r="C29" s="27"/>
      <c r="D29" s="27"/>
      <c r="F29" s="27"/>
      <c r="G29" s="27"/>
      <c r="H29" s="27"/>
      <c r="I29" s="27"/>
      <c r="L29" s="19" t="s">
        <v>11</v>
      </c>
      <c r="M29" s="28"/>
      <c r="N29" s="28"/>
      <c r="O29" s="28"/>
      <c r="P29" s="28"/>
      <c r="Q29" s="27">
        <f>GDP!V32</f>
        <v>849386</v>
      </c>
      <c r="R29" s="27">
        <f>GDP!U32</f>
        <v>582910</v>
      </c>
      <c r="S29" s="27">
        <f>GDP!T32</f>
        <v>266476</v>
      </c>
      <c r="T29" s="27">
        <f>GDP!Y32</f>
        <v>452769</v>
      </c>
      <c r="U29" s="27">
        <f>GDP!AD32</f>
        <v>325519</v>
      </c>
    </row>
    <row r="30" spans="1:21">
      <c r="A30" s="19">
        <v>1989</v>
      </c>
      <c r="B30" s="19" t="s">
        <v>77</v>
      </c>
      <c r="C30" s="27"/>
      <c r="D30" s="27"/>
      <c r="F30" s="27"/>
      <c r="G30" s="27"/>
      <c r="H30" s="27"/>
      <c r="I30" s="27"/>
      <c r="K30" s="19">
        <v>1994</v>
      </c>
      <c r="L30" s="19" t="s">
        <v>8</v>
      </c>
      <c r="M30" s="28"/>
      <c r="N30" s="28"/>
      <c r="O30" s="28"/>
      <c r="P30" s="28"/>
      <c r="Q30" s="27">
        <f>GDP!V33</f>
        <v>848679</v>
      </c>
      <c r="R30" s="27">
        <f>GDP!U33</f>
        <v>600255</v>
      </c>
      <c r="S30" s="27">
        <f>GDP!T33</f>
        <v>248424</v>
      </c>
      <c r="T30" s="27">
        <f>GDP!Y33</f>
        <v>444144</v>
      </c>
      <c r="U30" s="27">
        <f>GDP!AD33</f>
        <v>329342</v>
      </c>
    </row>
    <row r="31" spans="1:21">
      <c r="A31" s="19">
        <v>1989</v>
      </c>
      <c r="B31" s="19" t="s">
        <v>78</v>
      </c>
      <c r="C31" s="27"/>
      <c r="D31" s="27"/>
      <c r="F31" s="27"/>
      <c r="G31" s="27"/>
      <c r="H31" s="27"/>
      <c r="I31" s="27"/>
      <c r="L31" s="19" t="s">
        <v>9</v>
      </c>
      <c r="M31" s="28"/>
      <c r="N31" s="28"/>
      <c r="O31" s="28"/>
      <c r="P31" s="28"/>
      <c r="Q31" s="27">
        <f>GDP!V34</f>
        <v>858369</v>
      </c>
      <c r="R31" s="27">
        <f>GDP!U34</f>
        <v>598159</v>
      </c>
      <c r="S31" s="27">
        <f>GDP!T34</f>
        <v>260210</v>
      </c>
      <c r="T31" s="27">
        <f>GDP!Y34</f>
        <v>453332</v>
      </c>
      <c r="U31" s="27">
        <f>GDP!AD34</f>
        <v>348287</v>
      </c>
    </row>
    <row r="32" spans="1:21">
      <c r="A32" s="19">
        <v>1989</v>
      </c>
      <c r="B32" s="19" t="s">
        <v>79</v>
      </c>
      <c r="C32" s="27"/>
      <c r="D32" s="27"/>
      <c r="F32" s="27"/>
      <c r="G32" s="27"/>
      <c r="H32" s="27"/>
      <c r="I32" s="27"/>
      <c r="L32" s="19" t="s">
        <v>10</v>
      </c>
      <c r="M32" s="28"/>
      <c r="N32" s="28"/>
      <c r="O32" s="28"/>
      <c r="P32" s="28"/>
      <c r="Q32" s="27">
        <f>GDP!V35</f>
        <v>880857</v>
      </c>
      <c r="R32" s="27">
        <f>GDP!U35</f>
        <v>597196</v>
      </c>
      <c r="S32" s="27">
        <f>GDP!T35</f>
        <v>283661</v>
      </c>
      <c r="T32" s="27">
        <f>GDP!Y35</f>
        <v>436823</v>
      </c>
      <c r="U32" s="27">
        <f>GDP!AD35</f>
        <v>311861</v>
      </c>
    </row>
    <row r="33" spans="1:31">
      <c r="A33" s="19">
        <v>1989</v>
      </c>
      <c r="B33" s="19" t="s">
        <v>80</v>
      </c>
      <c r="C33" s="27"/>
      <c r="D33" s="27"/>
      <c r="F33" s="27"/>
      <c r="G33" s="27"/>
      <c r="H33" s="27"/>
      <c r="I33" s="27"/>
      <c r="L33" s="19" t="s">
        <v>11</v>
      </c>
      <c r="M33" s="28"/>
      <c r="N33" s="28"/>
      <c r="O33" s="28"/>
      <c r="P33" s="28"/>
      <c r="Q33" s="27">
        <f>GDP!V36</f>
        <v>879356</v>
      </c>
      <c r="R33" s="27">
        <f>GDP!U36</f>
        <v>608567</v>
      </c>
      <c r="S33" s="27">
        <f>GDP!T36</f>
        <v>270789</v>
      </c>
      <c r="T33" s="27">
        <f>GDP!Y36</f>
        <v>430112</v>
      </c>
      <c r="U33" s="27">
        <f>GDP!AD36</f>
        <v>318322</v>
      </c>
    </row>
    <row r="34" spans="1:31">
      <c r="A34" s="19">
        <v>1989</v>
      </c>
      <c r="B34" s="19" t="s">
        <v>81</v>
      </c>
      <c r="C34" s="27"/>
      <c r="D34" s="27"/>
      <c r="F34" s="27"/>
      <c r="G34" s="27"/>
      <c r="H34" s="27"/>
      <c r="I34" s="27"/>
      <c r="K34" s="19">
        <v>1995</v>
      </c>
      <c r="L34" s="19" t="s">
        <v>8</v>
      </c>
      <c r="M34" s="28"/>
      <c r="N34" s="28"/>
      <c r="O34" s="28"/>
      <c r="P34" s="28"/>
      <c r="Q34" s="27">
        <f>GDP!V37</f>
        <v>886370</v>
      </c>
      <c r="R34" s="27">
        <f>GDP!U37</f>
        <v>625407</v>
      </c>
      <c r="S34" s="27">
        <f>GDP!T37</f>
        <v>260963</v>
      </c>
      <c r="T34" s="27">
        <f>GDP!Y37</f>
        <v>410958</v>
      </c>
      <c r="U34" s="27">
        <f>GDP!AD37</f>
        <v>300167</v>
      </c>
    </row>
    <row r="35" spans="1:31">
      <c r="A35" s="19">
        <v>1989</v>
      </c>
      <c r="B35" s="19" t="s">
        <v>82</v>
      </c>
      <c r="C35" s="27"/>
      <c r="D35" s="27"/>
      <c r="F35" s="27"/>
      <c r="G35" s="27"/>
      <c r="H35" s="27"/>
      <c r="I35" s="27"/>
      <c r="L35" s="19" t="s">
        <v>9</v>
      </c>
      <c r="M35" s="28"/>
      <c r="N35" s="28"/>
      <c r="O35" s="28"/>
      <c r="P35" s="28"/>
      <c r="Q35" s="27">
        <f>GDP!V38</f>
        <v>902419</v>
      </c>
      <c r="R35" s="27">
        <f>GDP!U38</f>
        <v>649422</v>
      </c>
      <c r="S35" s="27">
        <f>GDP!T38</f>
        <v>252997</v>
      </c>
      <c r="T35" s="27">
        <f>GDP!Y38</f>
        <v>428280</v>
      </c>
      <c r="U35" s="27">
        <f>GDP!AD38</f>
        <v>307107</v>
      </c>
    </row>
    <row r="36" spans="1:31">
      <c r="A36" s="19">
        <v>1989</v>
      </c>
      <c r="B36" s="19" t="s">
        <v>83</v>
      </c>
      <c r="C36" s="27"/>
      <c r="D36" s="27"/>
      <c r="F36" s="27"/>
      <c r="G36" s="27"/>
      <c r="H36" s="27"/>
      <c r="I36" s="27"/>
      <c r="L36" s="19" t="s">
        <v>10</v>
      </c>
      <c r="M36" s="28"/>
      <c r="N36" s="28"/>
      <c r="O36" s="28"/>
      <c r="P36" s="28"/>
      <c r="Q36" s="27">
        <f>GDP!V39</f>
        <v>906744</v>
      </c>
      <c r="R36" s="27">
        <f>GDP!U39</f>
        <v>659937</v>
      </c>
      <c r="S36" s="27">
        <f>GDP!T39</f>
        <v>246807</v>
      </c>
      <c r="T36" s="27">
        <f>GDP!Y39</f>
        <v>461520</v>
      </c>
      <c r="U36" s="27">
        <f>GDP!AD39</f>
        <v>335459</v>
      </c>
    </row>
    <row r="37" spans="1:31">
      <c r="A37" s="19">
        <v>1989</v>
      </c>
      <c r="B37" s="19" t="s">
        <v>84</v>
      </c>
      <c r="C37" s="27"/>
      <c r="D37" s="27"/>
      <c r="F37" s="27"/>
      <c r="G37" s="27"/>
      <c r="H37" s="27"/>
      <c r="I37" s="27"/>
      <c r="L37" s="19" t="s">
        <v>11</v>
      </c>
      <c r="M37" s="28"/>
      <c r="N37" s="28"/>
      <c r="O37" s="28"/>
      <c r="P37" s="28"/>
      <c r="Q37" s="27">
        <f>GDP!V40</f>
        <v>923496</v>
      </c>
      <c r="R37" s="27">
        <f>GDP!U40</f>
        <v>670275</v>
      </c>
      <c r="S37" s="27">
        <f>GDP!T40</f>
        <v>253221</v>
      </c>
      <c r="T37" s="27">
        <f>GDP!Y40</f>
        <v>462864</v>
      </c>
      <c r="U37" s="27">
        <f>GDP!AD40</f>
        <v>344691</v>
      </c>
    </row>
    <row r="38" spans="1:31">
      <c r="A38" s="19">
        <v>1990</v>
      </c>
      <c r="B38" s="19" t="s">
        <v>72</v>
      </c>
      <c r="C38" s="27"/>
      <c r="D38" s="27"/>
      <c r="F38" s="27"/>
      <c r="G38" s="27"/>
      <c r="H38" s="27"/>
      <c r="I38" s="27"/>
      <c r="K38" s="19">
        <v>1996</v>
      </c>
      <c r="L38" s="19" t="s">
        <v>8</v>
      </c>
      <c r="M38" s="28"/>
      <c r="N38" s="28"/>
      <c r="O38" s="28"/>
      <c r="P38" s="28"/>
      <c r="Q38" s="27">
        <f>GDP!V41</f>
        <v>928897</v>
      </c>
      <c r="R38" s="27">
        <f>GDP!U41</f>
        <v>665257</v>
      </c>
      <c r="S38" s="27">
        <f>GDP!T41</f>
        <v>263640</v>
      </c>
      <c r="T38" s="27">
        <f>GDP!Y41</f>
        <v>486666</v>
      </c>
      <c r="U38" s="27">
        <f>GDP!AD41</f>
        <v>365578</v>
      </c>
    </row>
    <row r="39" spans="1:31">
      <c r="A39" s="19">
        <v>1990</v>
      </c>
      <c r="B39" s="19" t="s">
        <v>74</v>
      </c>
      <c r="C39" s="27"/>
      <c r="D39" s="27"/>
      <c r="F39" s="27"/>
      <c r="G39" s="27"/>
      <c r="H39" s="27"/>
      <c r="I39" s="27"/>
      <c r="L39" s="19" t="s">
        <v>9</v>
      </c>
      <c r="M39" s="28"/>
      <c r="N39" s="28"/>
      <c r="O39" s="28"/>
      <c r="P39" s="28"/>
      <c r="Q39" s="27">
        <f>GDP!V42</f>
        <v>963953</v>
      </c>
      <c r="R39" s="27">
        <f>GDP!U42</f>
        <v>686788</v>
      </c>
      <c r="S39" s="27">
        <f>GDP!T42</f>
        <v>277165</v>
      </c>
      <c r="T39" s="27">
        <f>GDP!Y42</f>
        <v>480469</v>
      </c>
      <c r="U39" s="27">
        <f>GDP!AD42</f>
        <v>360320</v>
      </c>
    </row>
    <row r="40" spans="1:31">
      <c r="A40" s="19">
        <v>1990</v>
      </c>
      <c r="B40" s="19" t="s">
        <v>75</v>
      </c>
      <c r="C40" s="27"/>
      <c r="D40" s="27"/>
      <c r="F40" s="27"/>
      <c r="G40" s="27"/>
      <c r="H40" s="27"/>
      <c r="I40" s="27"/>
      <c r="L40" s="19" t="s">
        <v>10</v>
      </c>
      <c r="M40" s="28"/>
      <c r="N40" s="28"/>
      <c r="O40" s="28"/>
      <c r="P40" s="28"/>
      <c r="Q40" s="27">
        <f>GDP!V43</f>
        <v>987022</v>
      </c>
      <c r="R40" s="27">
        <f>GDP!U43</f>
        <v>698531</v>
      </c>
      <c r="S40" s="27">
        <f>GDP!T43</f>
        <v>288491</v>
      </c>
      <c r="T40" s="27">
        <f>GDP!Y43</f>
        <v>458680</v>
      </c>
      <c r="U40" s="27">
        <f>GDP!AD43</f>
        <v>328246</v>
      </c>
    </row>
    <row r="41" spans="1:31">
      <c r="A41" s="19">
        <v>1990</v>
      </c>
      <c r="B41" s="19" t="s">
        <v>76</v>
      </c>
      <c r="C41" s="27"/>
      <c r="D41" s="27"/>
      <c r="F41" s="27"/>
      <c r="G41" s="27"/>
      <c r="H41" s="27"/>
      <c r="I41" s="27"/>
      <c r="L41" s="19" t="s">
        <v>11</v>
      </c>
      <c r="M41" s="28"/>
      <c r="N41" s="28"/>
      <c r="O41" s="28"/>
      <c r="P41" s="28"/>
      <c r="Q41" s="27">
        <f>GDP!V44</f>
        <v>993341</v>
      </c>
      <c r="R41" s="27">
        <f>GDP!U44</f>
        <v>698260</v>
      </c>
      <c r="S41" s="27">
        <f>GDP!T44</f>
        <v>295081</v>
      </c>
      <c r="T41" s="27">
        <f>GDP!Y44</f>
        <v>447544</v>
      </c>
      <c r="U41" s="27">
        <f>GDP!AD44</f>
        <v>322077</v>
      </c>
    </row>
    <row r="42" spans="1:31">
      <c r="A42" s="19">
        <v>1990</v>
      </c>
      <c r="B42" s="19" t="s">
        <v>77</v>
      </c>
      <c r="C42" s="27"/>
      <c r="D42" s="27"/>
      <c r="F42" s="27"/>
      <c r="G42" s="27"/>
      <c r="H42" s="27"/>
      <c r="I42" s="27"/>
      <c r="K42" s="19">
        <v>1997</v>
      </c>
      <c r="L42" s="19" t="s">
        <v>8</v>
      </c>
      <c r="M42" s="28"/>
      <c r="N42" s="28"/>
      <c r="O42" s="28"/>
      <c r="P42" s="28"/>
      <c r="Q42" s="27">
        <f>GDP!V45</f>
        <v>990196</v>
      </c>
      <c r="R42" s="27">
        <f>GDP!U45</f>
        <v>706799</v>
      </c>
      <c r="S42" s="27">
        <f>GDP!T45</f>
        <v>283397</v>
      </c>
      <c r="T42" s="27">
        <f>GDP!Y45</f>
        <v>439536</v>
      </c>
      <c r="U42" s="27">
        <f>GDP!AD45</f>
        <v>317035</v>
      </c>
    </row>
    <row r="43" spans="1:31">
      <c r="A43" s="19">
        <v>1990</v>
      </c>
      <c r="B43" s="19" t="s">
        <v>78</v>
      </c>
      <c r="C43" s="27"/>
      <c r="D43" s="27"/>
      <c r="F43" s="27"/>
      <c r="G43" s="27"/>
      <c r="H43" s="27"/>
      <c r="I43" s="27"/>
      <c r="L43" s="19" t="s">
        <v>9</v>
      </c>
      <c r="M43" s="28"/>
      <c r="N43" s="28"/>
      <c r="O43" s="28"/>
      <c r="P43" s="28"/>
      <c r="Q43" s="27">
        <f>GDP!V46</f>
        <v>962215</v>
      </c>
      <c r="R43" s="27">
        <f>GDP!U46</f>
        <v>709061</v>
      </c>
      <c r="S43" s="27">
        <f>GDP!T46</f>
        <v>253154</v>
      </c>
      <c r="T43" s="27">
        <f>GDP!Y46</f>
        <v>440143</v>
      </c>
      <c r="U43" s="27">
        <f>GDP!AD46</f>
        <v>321702</v>
      </c>
    </row>
    <row r="44" spans="1:31">
      <c r="A44" s="19">
        <v>1990</v>
      </c>
      <c r="B44" s="19" t="s">
        <v>79</v>
      </c>
      <c r="C44" s="27"/>
      <c r="D44" s="27"/>
      <c r="F44" s="27"/>
      <c r="G44" s="27"/>
      <c r="H44" s="27"/>
      <c r="I44" s="27"/>
      <c r="L44" s="19" t="s">
        <v>10</v>
      </c>
      <c r="M44" s="28"/>
      <c r="N44" s="28"/>
      <c r="O44" s="28"/>
      <c r="P44" s="28"/>
      <c r="Q44" s="27">
        <f>GDP!V47</f>
        <v>948490</v>
      </c>
      <c r="R44" s="27">
        <f>GDP!U47</f>
        <v>712947</v>
      </c>
      <c r="S44" s="27">
        <f>GDP!T47</f>
        <v>235543</v>
      </c>
      <c r="T44" s="27">
        <f>GDP!Y47</f>
        <v>444128</v>
      </c>
      <c r="U44" s="27">
        <f>GDP!AD47</f>
        <v>318536</v>
      </c>
    </row>
    <row r="45" spans="1:31">
      <c r="A45" s="19">
        <v>1990</v>
      </c>
      <c r="B45" s="19" t="s">
        <v>80</v>
      </c>
      <c r="C45" s="27"/>
      <c r="D45" s="27"/>
      <c r="F45" s="27"/>
      <c r="G45" s="27"/>
      <c r="H45" s="27"/>
      <c r="I45" s="27"/>
      <c r="L45" s="19" t="s">
        <v>11</v>
      </c>
      <c r="M45" s="28"/>
      <c r="N45" s="28"/>
      <c r="O45" s="28"/>
      <c r="P45" s="28"/>
      <c r="Q45" s="27">
        <f>GDP!V48</f>
        <v>954905</v>
      </c>
      <c r="R45" s="27">
        <f>GDP!U48</f>
        <v>730045</v>
      </c>
      <c r="S45" s="27">
        <f>GDP!T48</f>
        <v>224860</v>
      </c>
      <c r="T45" s="27">
        <f>GDP!Y48</f>
        <v>422141</v>
      </c>
      <c r="U45" s="27">
        <f>GDP!AD48</f>
        <v>301438</v>
      </c>
    </row>
    <row r="46" spans="1:31">
      <c r="A46" s="19">
        <v>1990</v>
      </c>
      <c r="B46" s="19" t="s">
        <v>81</v>
      </c>
      <c r="C46" s="27"/>
      <c r="D46" s="27"/>
      <c r="F46" s="27"/>
      <c r="G46" s="27"/>
      <c r="H46" s="27"/>
      <c r="I46" s="27"/>
      <c r="K46" s="19">
        <v>1998</v>
      </c>
      <c r="L46" s="19" t="s">
        <v>8</v>
      </c>
      <c r="M46" s="28">
        <f>AVERAGE(C134:C136)</f>
        <v>125.56666666666668</v>
      </c>
      <c r="N46" s="28">
        <f>AVERAGE(D134:D136)</f>
        <v>128.22969696969699</v>
      </c>
      <c r="O46" s="28">
        <f>AVERAGE(H134:H136)</f>
        <v>123.8</v>
      </c>
      <c r="P46" s="28">
        <f>AVERAGE(I134:I136)</f>
        <v>173.1</v>
      </c>
      <c r="Q46" s="27">
        <f>GDP!V49</f>
        <v>943308</v>
      </c>
      <c r="R46" s="27">
        <f>GDP!U49</f>
        <v>719327</v>
      </c>
      <c r="S46" s="27">
        <f>GDP!T49</f>
        <v>223981</v>
      </c>
      <c r="T46" s="27">
        <f>GDP!Y49</f>
        <v>398041</v>
      </c>
      <c r="U46" s="27">
        <f>GDP!AD49</f>
        <v>287084</v>
      </c>
    </row>
    <row r="47" spans="1:31">
      <c r="A47" s="19">
        <v>1990</v>
      </c>
      <c r="B47" s="19" t="s">
        <v>82</v>
      </c>
      <c r="C47" s="27"/>
      <c r="D47" s="27"/>
      <c r="F47" s="27"/>
      <c r="G47" s="27"/>
      <c r="H47" s="27"/>
      <c r="I47" s="27"/>
      <c r="L47" s="19" t="s">
        <v>9</v>
      </c>
      <c r="M47" s="28">
        <f>AVERAGE(C137:C139)</f>
        <v>123.13333333333333</v>
      </c>
      <c r="N47" s="28">
        <f>AVERAGE(D137:D139)</f>
        <v>126.00202020202022</v>
      </c>
      <c r="O47" s="28">
        <f>AVERAGE(H137:H139)</f>
        <v>121.59999999999998</v>
      </c>
      <c r="P47" s="28">
        <f>AVERAGE(I137:I139)</f>
        <v>171.66666666666666</v>
      </c>
      <c r="Q47" s="27">
        <f>GDP!V50</f>
        <v>931768</v>
      </c>
      <c r="R47" s="27">
        <f>GDP!U50</f>
        <v>712742</v>
      </c>
      <c r="S47" s="27">
        <f>GDP!T50</f>
        <v>219026</v>
      </c>
      <c r="T47" s="27">
        <f>GDP!Y50</f>
        <v>394167</v>
      </c>
      <c r="U47" s="27">
        <f>GDP!AD50</f>
        <v>285954</v>
      </c>
      <c r="W47" s="19">
        <f t="shared" ref="W47:W67" si="0">(((M47/M46)^4)-1)*100</f>
        <v>-7.529100200833561</v>
      </c>
      <c r="X47" s="19">
        <f t="shared" ref="X47:X67" si="1">(((Q47/Q46)^4)-1)*100</f>
        <v>-4.8043519790770262</v>
      </c>
      <c r="Y47" s="19">
        <f t="shared" ref="Y47:Y67" si="2">(((N47/N46)^4)-1)*100</f>
        <v>-6.7700246866074121</v>
      </c>
      <c r="Z47" s="19">
        <f t="shared" ref="Z47:Z67" si="3">(((R47/R46)^4)-1)*100</f>
        <v>-3.6117805060689734</v>
      </c>
      <c r="AA47" s="19">
        <f t="shared" ref="AA47:AA67" si="4">(((O47/O46)^4)-1)*100</f>
        <v>-6.9209973766156008</v>
      </c>
      <c r="AB47" s="19">
        <f t="shared" ref="AB47:AB67" si="5">(((S47/S46)^4)-1)*100</f>
        <v>-8.5596309374264763</v>
      </c>
      <c r="AC47" s="19">
        <f>(((P47/P46)^4)-1)*100</f>
        <v>-3.2712388085838873</v>
      </c>
      <c r="AD47" s="19">
        <f>(((T47/T46)^4)-1)*100</f>
        <v>-3.8365992954121797</v>
      </c>
      <c r="AE47" s="19">
        <f>(((U47/U46)^4)-1)*100</f>
        <v>-1.5651805733844171</v>
      </c>
    </row>
    <row r="48" spans="1:31">
      <c r="A48" s="19">
        <v>1990</v>
      </c>
      <c r="B48" s="19" t="s">
        <v>83</v>
      </c>
      <c r="C48" s="27"/>
      <c r="D48" s="27"/>
      <c r="F48" s="27"/>
      <c r="G48" s="27"/>
      <c r="H48" s="27"/>
      <c r="I48" s="27"/>
      <c r="L48" s="19" t="s">
        <v>10</v>
      </c>
      <c r="M48" s="28">
        <f>AVERAGE(C140:C142)</f>
        <v>121.83333333333333</v>
      </c>
      <c r="N48" s="28">
        <f>AVERAGE(D140:D142)</f>
        <v>122.89010101010102</v>
      </c>
      <c r="O48" s="28">
        <f>AVERAGE(H140:H142)</f>
        <v>121.53333333333335</v>
      </c>
      <c r="P48" s="28">
        <f>AVERAGE(I140:I142)</f>
        <v>178.03333333333333</v>
      </c>
      <c r="Q48" s="27">
        <f>GDP!V51</f>
        <v>920119</v>
      </c>
      <c r="R48" s="27">
        <f>GDP!U51</f>
        <v>707105</v>
      </c>
      <c r="S48" s="27">
        <f>GDP!T51</f>
        <v>213014</v>
      </c>
      <c r="T48" s="27">
        <f>GDP!Y51</f>
        <v>412532</v>
      </c>
      <c r="U48" s="27">
        <f>GDP!AD51</f>
        <v>303947</v>
      </c>
      <c r="W48" s="19">
        <f t="shared" si="0"/>
        <v>-4.1566553825186254</v>
      </c>
      <c r="X48" s="19">
        <f t="shared" si="1"/>
        <v>-4.9078142535744496</v>
      </c>
      <c r="Y48" s="19">
        <f t="shared" si="2"/>
        <v>-9.5189625053749616</v>
      </c>
      <c r="Z48" s="19">
        <f t="shared" si="3"/>
        <v>-3.1262242204111113</v>
      </c>
      <c r="AA48" s="19">
        <f t="shared" si="4"/>
        <v>-0.21911796756808322</v>
      </c>
      <c r="AB48" s="19">
        <f t="shared" si="5"/>
        <v>-10.535672173356902</v>
      </c>
      <c r="AC48" s="19">
        <f t="shared" ref="AC48:AC111" si="6">(((P48/P47)^4)-1)*100</f>
        <v>15.680829926647878</v>
      </c>
      <c r="AD48" s="19">
        <f t="shared" ref="AD48:AD111" si="7">(((T48/T47)^4)-1)*100</f>
        <v>19.980183377894289</v>
      </c>
      <c r="AE48" s="19">
        <f t="shared" ref="AE48:AE111" si="8">(((U48/U47)^4)-1)*100</f>
        <v>27.645862141051005</v>
      </c>
    </row>
    <row r="49" spans="1:31">
      <c r="A49" s="19">
        <v>1990</v>
      </c>
      <c r="B49" s="19" t="s">
        <v>84</v>
      </c>
      <c r="C49" s="27"/>
      <c r="D49" s="27"/>
      <c r="F49" s="27"/>
      <c r="G49" s="27"/>
      <c r="H49" s="27"/>
      <c r="I49" s="27"/>
      <c r="L49" s="19" t="s">
        <v>11</v>
      </c>
      <c r="M49" s="28">
        <f>AVERAGE(C143:C145)</f>
        <v>119.86666666666667</v>
      </c>
      <c r="N49" s="28">
        <f>AVERAGE(D143:D145)</f>
        <v>122.65353535353536</v>
      </c>
      <c r="O49" s="28">
        <f>AVERAGE(H143:H145)</f>
        <v>118.73333333333333</v>
      </c>
      <c r="P49" s="28">
        <f>AVERAGE(I143:I145)</f>
        <v>197.56666666666669</v>
      </c>
      <c r="Q49" s="27">
        <f>GDP!V52</f>
        <v>892269</v>
      </c>
      <c r="R49" s="27">
        <f>GDP!U52</f>
        <v>686011</v>
      </c>
      <c r="S49" s="27">
        <f>GDP!T52</f>
        <v>206258</v>
      </c>
      <c r="T49" s="27">
        <f>GDP!Y52</f>
        <v>455631</v>
      </c>
      <c r="U49" s="27">
        <f>GDP!AD52</f>
        <v>337613</v>
      </c>
      <c r="W49" s="19">
        <f t="shared" si="0"/>
        <v>-6.3022403051508524</v>
      </c>
      <c r="X49" s="19">
        <f t="shared" si="1"/>
        <v>-11.568452825995234</v>
      </c>
      <c r="Y49" s="19">
        <f t="shared" si="2"/>
        <v>-0.76778663577954376</v>
      </c>
      <c r="Z49" s="19">
        <f t="shared" si="3"/>
        <v>-11.409187359151296</v>
      </c>
      <c r="AA49" s="19">
        <f t="shared" si="4"/>
        <v>-8.9019662660417946</v>
      </c>
      <c r="AB49" s="19">
        <f t="shared" si="5"/>
        <v>-12.095599117756784</v>
      </c>
      <c r="AC49" s="19">
        <f t="shared" si="6"/>
        <v>51.652438194581606</v>
      </c>
      <c r="AD49" s="19">
        <f t="shared" si="7"/>
        <v>48.806701373362202</v>
      </c>
      <c r="AE49" s="19">
        <f t="shared" si="8"/>
        <v>52.224725454047196</v>
      </c>
    </row>
    <row r="50" spans="1:31">
      <c r="A50" s="19">
        <v>1991</v>
      </c>
      <c r="B50" s="19" t="s">
        <v>72</v>
      </c>
      <c r="C50" s="27"/>
      <c r="D50" s="27"/>
      <c r="F50" s="27"/>
      <c r="G50" s="27"/>
      <c r="H50" s="27"/>
      <c r="I50" s="27"/>
      <c r="K50" s="19">
        <v>1999</v>
      </c>
      <c r="L50" s="19" t="s">
        <v>8</v>
      </c>
      <c r="M50" s="28">
        <f>AVERAGE(C146:C148)</f>
        <v>116.56666666666668</v>
      </c>
      <c r="N50" s="28">
        <f>AVERAGE(D146:D148)</f>
        <v>118.83878787878791</v>
      </c>
      <c r="O50" s="28">
        <f>AVERAGE(H146:H148)</f>
        <v>116.13333333333333</v>
      </c>
      <c r="P50" s="28">
        <f>AVERAGE(I146:I148)</f>
        <v>192.1</v>
      </c>
      <c r="Q50" s="27">
        <f>GDP!V53</f>
        <v>873532</v>
      </c>
      <c r="R50" s="27">
        <f>GDP!U53</f>
        <v>668300</v>
      </c>
      <c r="S50" s="27">
        <f>GDP!T53</f>
        <v>205232</v>
      </c>
      <c r="T50" s="27">
        <f>GDP!Y53</f>
        <v>457861</v>
      </c>
      <c r="U50" s="27">
        <f>GDP!AD53</f>
        <v>340371</v>
      </c>
      <c r="W50" s="19">
        <f t="shared" si="0"/>
        <v>-10.565764895796448</v>
      </c>
      <c r="X50" s="19">
        <f t="shared" si="1"/>
        <v>-8.138811955171299</v>
      </c>
      <c r="Y50" s="19">
        <f t="shared" si="2"/>
        <v>-11.872272620292978</v>
      </c>
      <c r="Z50" s="19">
        <f t="shared" si="3"/>
        <v>-9.9338650072578467</v>
      </c>
      <c r="AA50" s="19">
        <f t="shared" si="4"/>
        <v>-8.4755927622199305</v>
      </c>
      <c r="AB50" s="19">
        <f t="shared" si="5"/>
        <v>-1.9749436675371435</v>
      </c>
      <c r="AC50" s="19">
        <f t="shared" si="6"/>
        <v>-10.617032438376761</v>
      </c>
      <c r="AD50" s="19">
        <f t="shared" si="7"/>
        <v>1.9721440859521433</v>
      </c>
      <c r="AE50" s="19">
        <f t="shared" si="8"/>
        <v>3.3079058749311718</v>
      </c>
    </row>
    <row r="51" spans="1:31">
      <c r="A51" s="19">
        <v>1991</v>
      </c>
      <c r="B51" s="19" t="s">
        <v>74</v>
      </c>
      <c r="C51" s="27"/>
      <c r="D51" s="27"/>
      <c r="F51" s="27"/>
      <c r="G51" s="27"/>
      <c r="H51" s="27"/>
      <c r="I51" s="27"/>
      <c r="L51" s="19" t="s">
        <v>9</v>
      </c>
      <c r="M51" s="28">
        <f>AVERAGE(C149:C151)</f>
        <v>122.8</v>
      </c>
      <c r="N51" s="28">
        <f>AVERAGE(D149:D151)</f>
        <v>119.75131313131313</v>
      </c>
      <c r="O51" s="28">
        <f>AVERAGE(H149:H151)</f>
        <v>126.2</v>
      </c>
      <c r="P51" s="28">
        <f>AVERAGE(I149:I151)</f>
        <v>196.20000000000002</v>
      </c>
      <c r="Q51" s="27">
        <f>GDP!V54</f>
        <v>893328</v>
      </c>
      <c r="R51" s="27">
        <f>GDP!U54</f>
        <v>673331</v>
      </c>
      <c r="S51" s="27">
        <f>GDP!T54</f>
        <v>219997</v>
      </c>
      <c r="T51" s="27">
        <f>GDP!Y54</f>
        <v>450265</v>
      </c>
      <c r="U51" s="27">
        <f>GDP!AD54</f>
        <v>336843</v>
      </c>
      <c r="W51" s="19">
        <f t="shared" si="0"/>
        <v>23.167451920129125</v>
      </c>
      <c r="X51" s="19">
        <f t="shared" si="1"/>
        <v>9.377630222165557</v>
      </c>
      <c r="Y51" s="19">
        <f t="shared" si="2"/>
        <v>3.1070315121509706</v>
      </c>
      <c r="Z51" s="19">
        <f t="shared" si="3"/>
        <v>3.0453964555731128</v>
      </c>
      <c r="AA51" s="19">
        <f t="shared" si="4"/>
        <v>39.447217596145421</v>
      </c>
      <c r="AB51" s="19">
        <f t="shared" si="5"/>
        <v>32.034287063895086</v>
      </c>
      <c r="AC51" s="19">
        <f t="shared" si="6"/>
        <v>8.8144453549349411</v>
      </c>
      <c r="AD51" s="19">
        <f t="shared" si="7"/>
        <v>-6.4727534412553966</v>
      </c>
      <c r="AE51" s="19">
        <f t="shared" si="8"/>
        <v>-4.0820465025287245</v>
      </c>
    </row>
    <row r="52" spans="1:31">
      <c r="A52" s="19">
        <v>1991</v>
      </c>
      <c r="B52" s="19" t="s">
        <v>75</v>
      </c>
      <c r="C52" s="27"/>
      <c r="D52" s="27"/>
      <c r="F52" s="27"/>
      <c r="G52" s="27"/>
      <c r="H52" s="27"/>
      <c r="I52" s="27"/>
      <c r="L52" s="19" t="s">
        <v>10</v>
      </c>
      <c r="M52" s="28">
        <f>AVERAGE(C152:C154)</f>
        <v>121.53333333333332</v>
      </c>
      <c r="N52" s="28">
        <f>AVERAGE(D152:D154)</f>
        <v>115.03252525252526</v>
      </c>
      <c r="O52" s="28">
        <f>AVERAGE(H152:H154)</f>
        <v>127.66666666666669</v>
      </c>
      <c r="P52" s="28">
        <f>AVERAGE(I152:I154)</f>
        <v>190.4</v>
      </c>
      <c r="Q52" s="27">
        <f>GDP!V55</f>
        <v>892952</v>
      </c>
      <c r="R52" s="27">
        <f>GDP!U55</f>
        <v>669680</v>
      </c>
      <c r="S52" s="27">
        <f>GDP!T55</f>
        <v>223272</v>
      </c>
      <c r="T52" s="27">
        <f>GDP!Y55</f>
        <v>435776</v>
      </c>
      <c r="U52" s="27">
        <f>GDP!AD55</f>
        <v>323388</v>
      </c>
      <c r="W52" s="19">
        <f t="shared" si="0"/>
        <v>-4.0625499200848347</v>
      </c>
      <c r="X52" s="19">
        <f t="shared" si="1"/>
        <v>-0.16825295081379643</v>
      </c>
      <c r="Y52" s="19">
        <f t="shared" si="2"/>
        <v>-14.85454363921146</v>
      </c>
      <c r="Z52" s="19">
        <f t="shared" si="3"/>
        <v>-2.151341313244215</v>
      </c>
      <c r="AA52" s="19">
        <f t="shared" si="4"/>
        <v>4.730374706254481</v>
      </c>
      <c r="AB52" s="19">
        <f t="shared" si="5"/>
        <v>6.0889170888160038</v>
      </c>
      <c r="AC52" s="19">
        <f t="shared" si="6"/>
        <v>-11.310590362688499</v>
      </c>
      <c r="AD52" s="19">
        <f t="shared" si="7"/>
        <v>-12.263465978537402</v>
      </c>
      <c r="AE52" s="19">
        <f t="shared" si="8"/>
        <v>-15.045674663043783</v>
      </c>
    </row>
    <row r="53" spans="1:31">
      <c r="A53" s="19">
        <v>1991</v>
      </c>
      <c r="B53" s="19" t="s">
        <v>76</v>
      </c>
      <c r="C53" s="27"/>
      <c r="D53" s="27"/>
      <c r="F53" s="27"/>
      <c r="G53" s="27"/>
      <c r="H53" s="27"/>
      <c r="I53" s="27"/>
      <c r="L53" s="19" t="s">
        <v>11</v>
      </c>
      <c r="M53" s="28">
        <f>AVERAGE(C155:C157)</f>
        <v>118.26666666666667</v>
      </c>
      <c r="N53" s="28">
        <f>AVERAGE(D155:D157)</f>
        <v>114.70929292929293</v>
      </c>
      <c r="O53" s="28">
        <f>AVERAGE(H155:H157)</f>
        <v>122.10000000000001</v>
      </c>
      <c r="P53" s="28">
        <f>AVERAGE(I155:I157)</f>
        <v>186.39999999999998</v>
      </c>
      <c r="Q53" s="27">
        <f>GDP!V56</f>
        <v>891910</v>
      </c>
      <c r="R53" s="27">
        <f>GDP!U56</f>
        <v>678805</v>
      </c>
      <c r="S53" s="27">
        <f>GDP!T56</f>
        <v>213105</v>
      </c>
      <c r="T53" s="27">
        <f>GDP!Y56</f>
        <v>434082</v>
      </c>
      <c r="U53" s="27">
        <f>GDP!AD56</f>
        <v>316203</v>
      </c>
      <c r="W53" s="19">
        <f t="shared" si="0"/>
        <v>-10.32574292441849</v>
      </c>
      <c r="X53" s="19">
        <f t="shared" si="1"/>
        <v>-0.46595003033542692</v>
      </c>
      <c r="Y53" s="19">
        <f t="shared" si="2"/>
        <v>-1.1192399257946906</v>
      </c>
      <c r="Z53" s="19">
        <f t="shared" si="3"/>
        <v>5.5627790130574617</v>
      </c>
      <c r="AA53" s="19">
        <f t="shared" si="4"/>
        <v>-16.333311752274604</v>
      </c>
      <c r="AB53" s="19">
        <f t="shared" si="5"/>
        <v>-17.007756018915011</v>
      </c>
      <c r="AC53" s="19">
        <f t="shared" si="6"/>
        <v>-8.1422389070526009</v>
      </c>
      <c r="AD53" s="19">
        <f t="shared" si="7"/>
        <v>-1.5458840302192578</v>
      </c>
      <c r="AE53" s="19">
        <f t="shared" si="8"/>
        <v>-8.5953390020601095</v>
      </c>
    </row>
    <row r="54" spans="1:31">
      <c r="A54" s="19">
        <v>1991</v>
      </c>
      <c r="B54" s="19" t="s">
        <v>77</v>
      </c>
      <c r="C54" s="27"/>
      <c r="D54" s="27"/>
      <c r="F54" s="27"/>
      <c r="G54" s="27"/>
      <c r="H54" s="27"/>
      <c r="I54" s="27"/>
      <c r="K54" s="19">
        <v>2000</v>
      </c>
      <c r="L54" s="19" t="s">
        <v>8</v>
      </c>
      <c r="M54" s="28">
        <f>AVERAGE(C158:C160)</f>
        <v>116.93333333333334</v>
      </c>
      <c r="N54" s="28">
        <f>AVERAGE(D158:D160)</f>
        <v>112.64484848484848</v>
      </c>
      <c r="O54" s="28">
        <f>AVERAGE(H158:H160)</f>
        <v>121.93333333333334</v>
      </c>
      <c r="P54" s="28">
        <f>AVERAGE(I158:I160)</f>
        <v>174.73333333333335</v>
      </c>
      <c r="Q54" s="27">
        <f>GDP!V57</f>
        <v>919022</v>
      </c>
      <c r="R54" s="27">
        <f>GDP!U57</f>
        <v>705512</v>
      </c>
      <c r="S54" s="27">
        <f>GDP!T57</f>
        <v>213510</v>
      </c>
      <c r="T54" s="27">
        <f>GDP!Y57</f>
        <v>410080</v>
      </c>
      <c r="U54" s="27">
        <f>GDP!AD57</f>
        <v>300105</v>
      </c>
      <c r="W54" s="19">
        <f t="shared" si="0"/>
        <v>-4.4338931595744651</v>
      </c>
      <c r="X54" s="19">
        <f t="shared" si="1"/>
        <v>12.724806530246791</v>
      </c>
      <c r="Y54" s="19">
        <f t="shared" si="2"/>
        <v>-7.0068562727234269</v>
      </c>
      <c r="Z54" s="19">
        <f t="shared" si="3"/>
        <v>16.691034405992777</v>
      </c>
      <c r="AA54" s="19">
        <f t="shared" si="4"/>
        <v>-0.54488362574143245</v>
      </c>
      <c r="AB54" s="19">
        <f t="shared" si="5"/>
        <v>0.76235846172916233</v>
      </c>
      <c r="AC54" s="19">
        <f t="shared" si="6"/>
        <v>-22.781845919656373</v>
      </c>
      <c r="AD54" s="19">
        <f t="shared" si="7"/>
        <v>-20.349731203694244</v>
      </c>
      <c r="AE54" s="19">
        <f t="shared" si="8"/>
        <v>-18.861125216876641</v>
      </c>
    </row>
    <row r="55" spans="1:31">
      <c r="A55" s="19">
        <v>1991</v>
      </c>
      <c r="B55" s="19" t="s">
        <v>78</v>
      </c>
      <c r="C55" s="27"/>
      <c r="D55" s="27"/>
      <c r="F55" s="27"/>
      <c r="G55" s="27"/>
      <c r="H55" s="27"/>
      <c r="I55" s="27"/>
      <c r="L55" s="19" t="s">
        <v>9</v>
      </c>
      <c r="M55" s="28">
        <f>AVERAGE(C161:C163)</f>
        <v>121.66666666666667</v>
      </c>
      <c r="N55" s="28">
        <f>AVERAGE(D161:D163)</f>
        <v>121.77414141414141</v>
      </c>
      <c r="O55" s="28">
        <f>AVERAGE(H161:H163)</f>
        <v>123.09999999999998</v>
      </c>
      <c r="P55" s="28">
        <f>AVERAGE(I161:I163)</f>
        <v>179.86666666666667</v>
      </c>
      <c r="Q55" s="27">
        <f>GDP!V58</f>
        <v>911816</v>
      </c>
      <c r="R55" s="27">
        <f>GDP!U58</f>
        <v>693795</v>
      </c>
      <c r="S55" s="27">
        <f>GDP!T58</f>
        <v>218021</v>
      </c>
      <c r="T55" s="27">
        <f>GDP!Y58</f>
        <v>408212</v>
      </c>
      <c r="U55" s="27">
        <f>GDP!AD58</f>
        <v>296919</v>
      </c>
      <c r="W55" s="19">
        <f t="shared" si="0"/>
        <v>17.201486244075138</v>
      </c>
      <c r="X55" s="19">
        <f t="shared" si="1"/>
        <v>-3.0996817904579199</v>
      </c>
      <c r="Y55" s="19">
        <f t="shared" si="2"/>
        <v>36.576180800696804</v>
      </c>
      <c r="Z55" s="19">
        <f t="shared" si="3"/>
        <v>-6.4794520959855717</v>
      </c>
      <c r="AA55" s="19">
        <f t="shared" si="4"/>
        <v>3.8825079843960886</v>
      </c>
      <c r="AB55" s="19">
        <f t="shared" si="5"/>
        <v>8.7227495556820411</v>
      </c>
      <c r="AC55" s="19">
        <f t="shared" si="6"/>
        <v>12.279300303714113</v>
      </c>
      <c r="AD55" s="19">
        <f t="shared" si="7"/>
        <v>-1.8096713049485458</v>
      </c>
      <c r="AE55" s="19">
        <f t="shared" si="8"/>
        <v>-4.179367759955344</v>
      </c>
    </row>
    <row r="56" spans="1:31">
      <c r="A56" s="19">
        <v>1991</v>
      </c>
      <c r="B56" s="19" t="s">
        <v>79</v>
      </c>
      <c r="C56" s="27"/>
      <c r="D56" s="27"/>
      <c r="F56" s="27"/>
      <c r="G56" s="27"/>
      <c r="H56" s="27"/>
      <c r="I56" s="27"/>
      <c r="L56" s="19" t="s">
        <v>10</v>
      </c>
      <c r="M56" s="28">
        <f>AVERAGE(C164:C166)</f>
        <v>122.36666666666667</v>
      </c>
      <c r="N56" s="28">
        <f>AVERAGE(D164:D166)</f>
        <v>122.28929292929293</v>
      </c>
      <c r="O56" s="28">
        <f>AVERAGE(H164:H166)</f>
        <v>123.09999999999998</v>
      </c>
      <c r="P56" s="28">
        <f>AVERAGE(I164:I166)</f>
        <v>172.9</v>
      </c>
      <c r="Q56" s="27">
        <f>GDP!V59</f>
        <v>932334</v>
      </c>
      <c r="R56" s="27">
        <f>GDP!U59</f>
        <v>719490</v>
      </c>
      <c r="S56" s="27">
        <f>GDP!T59</f>
        <v>212844</v>
      </c>
      <c r="T56" s="27">
        <f>GDP!Y59</f>
        <v>400214</v>
      </c>
      <c r="U56" s="27">
        <f>GDP!AD59</f>
        <v>297855</v>
      </c>
      <c r="W56" s="19">
        <f t="shared" si="0"/>
        <v>2.3213072894654685</v>
      </c>
      <c r="X56" s="19">
        <f t="shared" si="1"/>
        <v>9.3093354727793898</v>
      </c>
      <c r="Y56" s="19">
        <f t="shared" si="2"/>
        <v>1.7029220557544411</v>
      </c>
      <c r="Z56" s="19">
        <f t="shared" si="3"/>
        <v>15.65765591145114</v>
      </c>
      <c r="AA56" s="19">
        <f t="shared" si="4"/>
        <v>0</v>
      </c>
      <c r="AB56" s="19">
        <f t="shared" si="5"/>
        <v>-9.1651843545539453</v>
      </c>
      <c r="AC56" s="19">
        <f t="shared" si="6"/>
        <v>-14.615856172969266</v>
      </c>
      <c r="AD56" s="19">
        <f t="shared" si="7"/>
        <v>-7.6097722306612381</v>
      </c>
      <c r="AE56" s="19">
        <f t="shared" si="8"/>
        <v>1.2669249770418389</v>
      </c>
    </row>
    <row r="57" spans="1:31">
      <c r="A57" s="19">
        <v>1991</v>
      </c>
      <c r="B57" s="19" t="s">
        <v>80</v>
      </c>
      <c r="C57" s="27"/>
      <c r="D57" s="27"/>
      <c r="F57" s="27"/>
      <c r="G57" s="27"/>
      <c r="H57" s="27"/>
      <c r="I57" s="27"/>
      <c r="L57" s="19" t="s">
        <v>11</v>
      </c>
      <c r="M57" s="28">
        <f>AVERAGE(C167:C169)</f>
        <v>121.36666666666667</v>
      </c>
      <c r="N57" s="28">
        <f>AVERAGE(D167:D169)</f>
        <v>115.35151515151517</v>
      </c>
      <c r="O57" s="28">
        <f>AVERAGE(H167:H169)</f>
        <v>126.43333333333332</v>
      </c>
      <c r="P57" s="28">
        <f>AVERAGE(I167:I169)</f>
        <v>167.10000000000002</v>
      </c>
      <c r="Q57" s="27">
        <f>GDP!V60</f>
        <v>960435</v>
      </c>
      <c r="R57" s="27">
        <f>GDP!U60</f>
        <v>742152</v>
      </c>
      <c r="S57" s="27">
        <f>GDP!T60</f>
        <v>218283</v>
      </c>
      <c r="T57" s="27">
        <f>GDP!Y60</f>
        <v>387554</v>
      </c>
      <c r="U57" s="27">
        <f>GDP!AD60</f>
        <v>296296</v>
      </c>
      <c r="W57" s="19">
        <f t="shared" si="0"/>
        <v>-3.2290114110518298</v>
      </c>
      <c r="X57" s="19">
        <f t="shared" si="1"/>
        <v>12.612298761168606</v>
      </c>
      <c r="Y57" s="19">
        <f t="shared" si="2"/>
        <v>-20.833858581635823</v>
      </c>
      <c r="Z57" s="19">
        <f t="shared" si="3"/>
        <v>13.206770153218317</v>
      </c>
      <c r="AA57" s="19">
        <f t="shared" si="4"/>
        <v>11.279237258140572</v>
      </c>
      <c r="AB57" s="19">
        <f t="shared" si="5"/>
        <v>10.620089992861971</v>
      </c>
      <c r="AC57" s="19">
        <f t="shared" si="6"/>
        <v>-12.757957137801579</v>
      </c>
      <c r="AD57" s="19">
        <f t="shared" si="7"/>
        <v>-12.065400955755312</v>
      </c>
      <c r="AE57" s="19">
        <f t="shared" si="8"/>
        <v>-2.0772560253575545</v>
      </c>
    </row>
    <row r="58" spans="1:31">
      <c r="A58" s="19">
        <v>1991</v>
      </c>
      <c r="B58" s="19" t="s">
        <v>81</v>
      </c>
      <c r="C58" s="27"/>
      <c r="D58" s="27"/>
      <c r="F58" s="27"/>
      <c r="G58" s="27"/>
      <c r="H58" s="27"/>
      <c r="I58" s="27"/>
      <c r="K58" s="19">
        <v>2001</v>
      </c>
      <c r="L58" s="19" t="s">
        <v>8</v>
      </c>
      <c r="M58" s="28">
        <f>AVERAGE(C170:C172)</f>
        <v>119.8</v>
      </c>
      <c r="N58" s="28">
        <f>AVERAGE(D170:D172)</f>
        <v>114.7939393939394</v>
      </c>
      <c r="O58" s="28">
        <f>AVERAGE(H170:H172)</f>
        <v>125.3</v>
      </c>
      <c r="P58" s="28">
        <f>AVERAGE(I170:I172)</f>
        <v>180.46666666666667</v>
      </c>
      <c r="Q58" s="27">
        <f>GDP!V61</f>
        <v>960695</v>
      </c>
      <c r="R58" s="27">
        <f>GDP!U61</f>
        <v>743609</v>
      </c>
      <c r="S58" s="27">
        <f>GDP!T61</f>
        <v>217086</v>
      </c>
      <c r="T58" s="27">
        <f>GDP!Y61</f>
        <v>405520</v>
      </c>
      <c r="U58" s="27">
        <f>GDP!AD61</f>
        <v>302258</v>
      </c>
      <c r="W58" s="19">
        <f t="shared" si="0"/>
        <v>-5.0642959817396527</v>
      </c>
      <c r="X58" s="19">
        <f t="shared" si="1"/>
        <v>0.10832824552025055</v>
      </c>
      <c r="Y58" s="19">
        <f t="shared" si="2"/>
        <v>-1.9195102190330604</v>
      </c>
      <c r="Z58" s="19">
        <f t="shared" si="3"/>
        <v>0.78759942065678157</v>
      </c>
      <c r="AA58" s="19">
        <f t="shared" si="4"/>
        <v>-3.5376290951481537</v>
      </c>
      <c r="AB58" s="19">
        <f t="shared" si="5"/>
        <v>-2.1755060172270246</v>
      </c>
      <c r="AC58" s="19">
        <f t="shared" si="6"/>
        <v>36.044875419781853</v>
      </c>
      <c r="AD58" s="19">
        <f t="shared" si="7"/>
        <v>19.872680890517014</v>
      </c>
      <c r="AE58" s="19">
        <f t="shared" si="8"/>
        <v>8.2949146278974428</v>
      </c>
    </row>
    <row r="59" spans="1:31">
      <c r="A59" s="19">
        <v>1991</v>
      </c>
      <c r="B59" s="19" t="s">
        <v>82</v>
      </c>
      <c r="C59" s="27"/>
      <c r="D59" s="27"/>
      <c r="F59" s="27"/>
      <c r="G59" s="27"/>
      <c r="H59" s="27"/>
      <c r="I59" s="27"/>
      <c r="L59" s="19" t="s">
        <v>9</v>
      </c>
      <c r="M59" s="28">
        <f>AVERAGE(C173:C175)</f>
        <v>112.43333333333334</v>
      </c>
      <c r="N59" s="28">
        <f>AVERAGE(D173:D175)</f>
        <v>108.0208080808081</v>
      </c>
      <c r="O59" s="28">
        <f>AVERAGE(H173:H175)</f>
        <v>116.86666666666667</v>
      </c>
      <c r="P59" s="28">
        <f>AVERAGE(I173:I175)</f>
        <v>166.26666666666668</v>
      </c>
      <c r="Q59" s="27">
        <f>GDP!V62</f>
        <v>926315</v>
      </c>
      <c r="R59" s="27">
        <f>GDP!U62</f>
        <v>723041</v>
      </c>
      <c r="S59" s="27">
        <f>GDP!T62</f>
        <v>203274</v>
      </c>
      <c r="T59" s="27">
        <f>GDP!Y62</f>
        <v>382320</v>
      </c>
      <c r="U59" s="27">
        <f>GDP!AD62</f>
        <v>289862</v>
      </c>
      <c r="W59" s="19">
        <f t="shared" si="0"/>
        <v>-22.419410789388415</v>
      </c>
      <c r="X59" s="19">
        <f t="shared" si="1"/>
        <v>-13.564397156556041</v>
      </c>
      <c r="Y59" s="19">
        <f t="shared" si="2"/>
        <v>-21.59317862638569</v>
      </c>
      <c r="Z59" s="19">
        <f t="shared" si="3"/>
        <v>-10.613249668589086</v>
      </c>
      <c r="AA59" s="19">
        <f t="shared" si="4"/>
        <v>-24.323969394203381</v>
      </c>
      <c r="AB59" s="19">
        <f t="shared" si="5"/>
        <v>-23.122355697467746</v>
      </c>
      <c r="AC59" s="19">
        <f t="shared" si="6"/>
        <v>-27.950201015956967</v>
      </c>
      <c r="AD59" s="19">
        <f t="shared" si="7"/>
        <v>-20.994203245737118</v>
      </c>
      <c r="AE59" s="19">
        <f t="shared" si="8"/>
        <v>-15.422679844707831</v>
      </c>
    </row>
    <row r="60" spans="1:31">
      <c r="A60" s="19">
        <v>1991</v>
      </c>
      <c r="B60" s="19" t="s">
        <v>83</v>
      </c>
      <c r="C60" s="27"/>
      <c r="D60" s="27"/>
      <c r="F60" s="27"/>
      <c r="G60" s="27"/>
      <c r="H60" s="27"/>
      <c r="I60" s="27"/>
      <c r="L60" s="19" t="s">
        <v>10</v>
      </c>
      <c r="M60" s="28">
        <f>AVERAGE(C176:C178)</f>
        <v>111.16666666666667</v>
      </c>
      <c r="N60" s="28">
        <f>AVERAGE(D176:D178)</f>
        <v>109.40222222222224</v>
      </c>
      <c r="O60" s="28">
        <f>AVERAGE(H176:H178)</f>
        <v>114.10000000000001</v>
      </c>
      <c r="P60" s="28">
        <f>AVERAGE(I176:I178)</f>
        <v>168.5</v>
      </c>
      <c r="Q60" s="27">
        <f>GDP!V63</f>
        <v>911998</v>
      </c>
      <c r="R60" s="27">
        <f>GDP!U63</f>
        <v>710155</v>
      </c>
      <c r="S60" s="27">
        <f>GDP!T63</f>
        <v>201843</v>
      </c>
      <c r="T60" s="27">
        <f>GDP!Y63</f>
        <v>382451</v>
      </c>
      <c r="U60" s="27">
        <f>GDP!AD63</f>
        <v>294239</v>
      </c>
      <c r="W60" s="19">
        <f t="shared" si="0"/>
        <v>-4.4307917117607953</v>
      </c>
      <c r="X60" s="19">
        <f t="shared" si="1"/>
        <v>-6.0404870677950644</v>
      </c>
      <c r="Y60" s="19">
        <f t="shared" si="2"/>
        <v>5.2143283904794169</v>
      </c>
      <c r="Z60" s="19">
        <f t="shared" si="3"/>
        <v>-6.9404607389480173</v>
      </c>
      <c r="AA60" s="19">
        <f t="shared" si="4"/>
        <v>-9.1384900893437653</v>
      </c>
      <c r="AB60" s="19">
        <f t="shared" si="5"/>
        <v>-2.7863080373990545</v>
      </c>
      <c r="AC60" s="19">
        <f t="shared" si="6"/>
        <v>5.4821226082213181</v>
      </c>
      <c r="AD60" s="19">
        <f t="shared" si="7"/>
        <v>0.13712842132795888</v>
      </c>
      <c r="AE60" s="19">
        <f t="shared" si="8"/>
        <v>6.1783093385920917</v>
      </c>
    </row>
    <row r="61" spans="1:31">
      <c r="A61" s="19">
        <v>1991</v>
      </c>
      <c r="B61" s="19" t="s">
        <v>84</v>
      </c>
      <c r="C61" s="27"/>
      <c r="D61" s="27"/>
      <c r="F61" s="27"/>
      <c r="G61" s="27"/>
      <c r="H61" s="27"/>
      <c r="I61" s="27"/>
      <c r="L61" s="19" t="s">
        <v>11</v>
      </c>
      <c r="M61" s="28">
        <f>AVERAGE(C179:C181)</f>
        <v>111.69999999999999</v>
      </c>
      <c r="N61" s="28">
        <f>AVERAGE(D179:D181)</f>
        <v>109.32565656565657</v>
      </c>
      <c r="O61" s="28">
        <f>AVERAGE(H179:H181)</f>
        <v>114.76666666666667</v>
      </c>
      <c r="P61" s="28">
        <f>AVERAGE(I179:I181)</f>
        <v>166.03333333333333</v>
      </c>
      <c r="Q61" s="27">
        <f>GDP!V64</f>
        <v>882835</v>
      </c>
      <c r="R61" s="27">
        <f>GDP!U64</f>
        <v>680129</v>
      </c>
      <c r="S61" s="27">
        <f>GDP!T64</f>
        <v>202706</v>
      </c>
      <c r="T61" s="27">
        <f>GDP!Y64</f>
        <v>372937</v>
      </c>
      <c r="U61" s="27">
        <f>GDP!AD64</f>
        <v>280177</v>
      </c>
      <c r="W61" s="19">
        <f t="shared" si="0"/>
        <v>1.9328948896104148</v>
      </c>
      <c r="X61" s="19">
        <f t="shared" si="1"/>
        <v>-12.190273179885313</v>
      </c>
      <c r="Y61" s="19">
        <f t="shared" si="2"/>
        <v>-0.27964812874246014</v>
      </c>
      <c r="Z61" s="19">
        <f t="shared" si="3"/>
        <v>-15.86967320527256</v>
      </c>
      <c r="AA61" s="19">
        <f t="shared" si="4"/>
        <v>2.3576942574299098</v>
      </c>
      <c r="AB61" s="19">
        <f t="shared" si="5"/>
        <v>1.7212398900165349</v>
      </c>
      <c r="AC61" s="19">
        <f t="shared" si="6"/>
        <v>-5.7282590946619134</v>
      </c>
      <c r="AD61" s="19">
        <f t="shared" si="7"/>
        <v>-9.5853743619427121</v>
      </c>
      <c r="AE61" s="19">
        <f t="shared" si="8"/>
        <v>-17.789180115508074</v>
      </c>
    </row>
    <row r="62" spans="1:31">
      <c r="A62" s="19">
        <v>1992</v>
      </c>
      <c r="B62" s="19" t="s">
        <v>72</v>
      </c>
      <c r="C62" s="27"/>
      <c r="D62" s="27"/>
      <c r="F62" s="27"/>
      <c r="G62" s="27"/>
      <c r="H62" s="27"/>
      <c r="I62" s="27"/>
      <c r="K62" s="19">
        <v>2002</v>
      </c>
      <c r="L62" s="19" t="s">
        <v>8</v>
      </c>
      <c r="M62" s="28">
        <f>AVERAGE(C182:C184)</f>
        <v>110.96666666666665</v>
      </c>
      <c r="N62" s="28">
        <f>AVERAGE(D182:D184)</f>
        <v>110.10424242424244</v>
      </c>
      <c r="O62" s="28">
        <f>AVERAGE(H182:H184)</f>
        <v>113.10000000000001</v>
      </c>
      <c r="P62" s="28">
        <f>AVERAGE(I182:I184)</f>
        <v>169.63333333333335</v>
      </c>
      <c r="Q62" s="27">
        <f>GDP!V65</f>
        <v>875478</v>
      </c>
      <c r="R62" s="27">
        <f>GDP!U65</f>
        <v>674893</v>
      </c>
      <c r="S62" s="27">
        <f>GDP!T65</f>
        <v>200585</v>
      </c>
      <c r="T62" s="27">
        <f>GDP!Y65</f>
        <v>377191</v>
      </c>
      <c r="U62" s="27">
        <f>GDP!AD65</f>
        <v>281312</v>
      </c>
      <c r="W62" s="19">
        <f t="shared" si="0"/>
        <v>-2.6003336245777775</v>
      </c>
      <c r="X62" s="19">
        <f t="shared" si="1"/>
        <v>-3.2919160764263933</v>
      </c>
      <c r="Y62" s="19">
        <f t="shared" si="2"/>
        <v>2.8792608765991545</v>
      </c>
      <c r="Z62" s="19">
        <f t="shared" si="3"/>
        <v>-3.0440374681069193</v>
      </c>
      <c r="AA62" s="19">
        <f t="shared" si="4"/>
        <v>-5.6835713080840122</v>
      </c>
      <c r="AB62" s="19">
        <f t="shared" si="5"/>
        <v>-4.1201389300393849</v>
      </c>
      <c r="AC62" s="19">
        <f t="shared" si="6"/>
        <v>8.9591324256984795</v>
      </c>
      <c r="AD62" s="19">
        <f t="shared" si="7"/>
        <v>4.6413647024578619</v>
      </c>
      <c r="AE62" s="19">
        <f t="shared" si="8"/>
        <v>1.6302772755205863</v>
      </c>
    </row>
    <row r="63" spans="1:31">
      <c r="A63" s="19">
        <v>1992</v>
      </c>
      <c r="B63" s="19" t="s">
        <v>74</v>
      </c>
      <c r="C63" s="27"/>
      <c r="D63" s="27"/>
      <c r="F63" s="27"/>
      <c r="G63" s="27"/>
      <c r="H63" s="27"/>
      <c r="I63" s="27"/>
      <c r="L63" s="19" t="s">
        <v>9</v>
      </c>
      <c r="M63" s="28">
        <f>AVERAGE(C185:C187)</f>
        <v>107.23333333333333</v>
      </c>
      <c r="N63" s="28">
        <f>AVERAGE(D185:D187)</f>
        <v>102.51717171717172</v>
      </c>
      <c r="O63" s="28">
        <f>AVERAGE(H185:H187)</f>
        <v>111.89999999999999</v>
      </c>
      <c r="P63" s="28">
        <f>AVERAGE(I185:I187)</f>
        <v>162.16666666666666</v>
      </c>
      <c r="Q63" s="27">
        <f>GDP!V66</f>
        <v>866262</v>
      </c>
      <c r="R63" s="27">
        <f>GDP!U66</f>
        <v>664583</v>
      </c>
      <c r="S63" s="27">
        <f>GDP!T66</f>
        <v>201679</v>
      </c>
      <c r="T63" s="27">
        <f>GDP!Y66</f>
        <v>367420</v>
      </c>
      <c r="U63" s="27">
        <f>GDP!AD66</f>
        <v>279380</v>
      </c>
      <c r="W63" s="19">
        <f t="shared" si="0"/>
        <v>-12.793458557471016</v>
      </c>
      <c r="X63" s="19">
        <f t="shared" si="1"/>
        <v>-4.1447053167930958</v>
      </c>
      <c r="Y63" s="19">
        <f t="shared" si="2"/>
        <v>-24.842858759681285</v>
      </c>
      <c r="Z63" s="19">
        <f t="shared" si="3"/>
        <v>-5.9719960725996941</v>
      </c>
      <c r="AA63" s="19">
        <f t="shared" si="4"/>
        <v>-4.1769640565347821</v>
      </c>
      <c r="AB63" s="19">
        <f t="shared" si="5"/>
        <v>2.1995317260355973</v>
      </c>
      <c r="AC63" s="19">
        <f t="shared" si="6"/>
        <v>-16.477867374859091</v>
      </c>
      <c r="AD63" s="19">
        <f t="shared" si="7"/>
        <v>-9.9661369479558068</v>
      </c>
      <c r="AE63" s="19">
        <f t="shared" si="8"/>
        <v>-2.7189569297661698</v>
      </c>
    </row>
    <row r="64" spans="1:31">
      <c r="A64" s="19">
        <v>1992</v>
      </c>
      <c r="B64" s="19" t="s">
        <v>75</v>
      </c>
      <c r="C64" s="27"/>
      <c r="D64" s="27"/>
      <c r="F64" s="27"/>
      <c r="G64" s="27"/>
      <c r="H64" s="27"/>
      <c r="I64" s="27"/>
      <c r="L64" s="19" t="s">
        <v>10</v>
      </c>
      <c r="M64" s="28">
        <f>AVERAGE(C188:C190)</f>
        <v>107.7</v>
      </c>
      <c r="N64" s="28">
        <f>AVERAGE(D188:D190)</f>
        <v>101.39696969696969</v>
      </c>
      <c r="O64" s="28">
        <f>AVERAGE(H188:H190)</f>
        <v>113.39999999999999</v>
      </c>
      <c r="P64" s="28">
        <f>AVERAGE(I188:I190)</f>
        <v>163.1</v>
      </c>
      <c r="Q64" s="27">
        <f>GDP!V67</f>
        <v>874822</v>
      </c>
      <c r="R64" s="27">
        <f>GDP!U67</f>
        <v>674673</v>
      </c>
      <c r="S64" s="27">
        <f>GDP!T67</f>
        <v>200149</v>
      </c>
      <c r="T64" s="27">
        <f>GDP!Y67</f>
        <v>366153</v>
      </c>
      <c r="U64" s="27">
        <f>GDP!AD67</f>
        <v>277471</v>
      </c>
      <c r="W64" s="19">
        <f t="shared" si="0"/>
        <v>1.7521485764248057</v>
      </c>
      <c r="X64" s="19">
        <f t="shared" si="1"/>
        <v>4.0115885674840479</v>
      </c>
      <c r="Y64" s="19">
        <f t="shared" si="2"/>
        <v>-4.299669087017854</v>
      </c>
      <c r="Z64" s="19">
        <f t="shared" si="3"/>
        <v>6.2126904026676977</v>
      </c>
      <c r="AA64" s="19">
        <f t="shared" si="4"/>
        <v>5.4707106173461639</v>
      </c>
      <c r="AB64" s="19">
        <f t="shared" si="5"/>
        <v>-3.0001681873946695</v>
      </c>
      <c r="AC64" s="19">
        <f t="shared" si="6"/>
        <v>2.3221093888136535</v>
      </c>
      <c r="AD64" s="19">
        <f t="shared" si="7"/>
        <v>-1.3722295210822466</v>
      </c>
      <c r="AE64" s="19">
        <f t="shared" si="8"/>
        <v>-2.705308496232417</v>
      </c>
    </row>
    <row r="65" spans="1:31">
      <c r="A65" s="19">
        <v>1992</v>
      </c>
      <c r="B65" s="19" t="s">
        <v>76</v>
      </c>
      <c r="C65" s="27"/>
      <c r="D65" s="27"/>
      <c r="F65" s="27"/>
      <c r="G65" s="27"/>
      <c r="H65" s="27"/>
      <c r="I65" s="27"/>
      <c r="L65" s="19" t="s">
        <v>11</v>
      </c>
      <c r="M65" s="28">
        <f>AVERAGE(C191:C193)</f>
        <v>108</v>
      </c>
      <c r="N65" s="28">
        <f>AVERAGE(D191:D193)</f>
        <v>103.20161616161617</v>
      </c>
      <c r="O65" s="28">
        <f>AVERAGE(H191:H193)</f>
        <v>112.39999999999999</v>
      </c>
      <c r="P65" s="28">
        <f>AVERAGE(I191:I193)</f>
        <v>160.16666666666666</v>
      </c>
      <c r="Q65" s="27">
        <f>GDP!V68</f>
        <v>873429</v>
      </c>
      <c r="R65" s="27">
        <f>GDP!U68</f>
        <v>676610</v>
      </c>
      <c r="S65" s="27">
        <f>GDP!T68</f>
        <v>196819</v>
      </c>
      <c r="T65" s="27">
        <f>GDP!Y68</f>
        <v>360606</v>
      </c>
      <c r="U65" s="27">
        <f>GDP!AD68</f>
        <v>272779</v>
      </c>
      <c r="W65" s="19">
        <f t="shared" si="0"/>
        <v>1.1188702367457948</v>
      </c>
      <c r="X65" s="19">
        <f t="shared" si="1"/>
        <v>-0.63540988667392106</v>
      </c>
      <c r="Y65" s="19">
        <f t="shared" si="2"/>
        <v>7.3114565725640901</v>
      </c>
      <c r="Z65" s="19">
        <f t="shared" si="3"/>
        <v>1.153363319822498</v>
      </c>
      <c r="AA65" s="19">
        <f t="shared" si="4"/>
        <v>-3.4809526578316152</v>
      </c>
      <c r="AB65" s="19">
        <f t="shared" si="5"/>
        <v>-6.4907905730809183</v>
      </c>
      <c r="AC65" s="19">
        <f t="shared" si="6"/>
        <v>-7.0021935376108679</v>
      </c>
      <c r="AD65" s="19">
        <f t="shared" si="7"/>
        <v>-5.9234446992962875</v>
      </c>
      <c r="AE65" s="19">
        <f t="shared" si="8"/>
        <v>-6.5943097113431604</v>
      </c>
    </row>
    <row r="66" spans="1:31">
      <c r="A66" s="19">
        <v>1992</v>
      </c>
      <c r="B66" s="19" t="s">
        <v>77</v>
      </c>
      <c r="C66" s="27"/>
      <c r="D66" s="27"/>
      <c r="F66" s="27"/>
      <c r="G66" s="27"/>
      <c r="H66" s="27"/>
      <c r="I66" s="27"/>
      <c r="K66" s="19">
        <v>2003</v>
      </c>
      <c r="L66" s="19" t="s">
        <v>8</v>
      </c>
      <c r="M66" s="28">
        <f>AVERAGE(C194:C196)</f>
        <v>109.10000000000001</v>
      </c>
      <c r="N66" s="28">
        <f>AVERAGE(D194:D196)</f>
        <v>106.08444444444446</v>
      </c>
      <c r="O66" s="28">
        <f>AVERAGE(H194:H196)</f>
        <v>112.60000000000001</v>
      </c>
      <c r="P66" s="28">
        <f>AVERAGE(I194:I196)</f>
        <v>154.66666666666666</v>
      </c>
      <c r="Q66" s="27">
        <f>GDP!V69</f>
        <v>873078</v>
      </c>
      <c r="R66" s="27">
        <f>GDP!U69</f>
        <v>678306</v>
      </c>
      <c r="S66" s="27">
        <f>GDP!T69</f>
        <v>194772</v>
      </c>
      <c r="T66" s="27">
        <f>GDP!Y69</f>
        <v>348688</v>
      </c>
      <c r="U66" s="27">
        <f>GDP!AD69</f>
        <v>264755</v>
      </c>
      <c r="W66" s="19">
        <f t="shared" si="0"/>
        <v>4.1367405848703687</v>
      </c>
      <c r="X66" s="19">
        <f t="shared" si="1"/>
        <v>-0.16064887934115202</v>
      </c>
      <c r="Y66" s="19">
        <f t="shared" si="2"/>
        <v>11.650540914512742</v>
      </c>
      <c r="Z66" s="19">
        <f t="shared" si="3"/>
        <v>1.0064217132367936</v>
      </c>
      <c r="AA66" s="19">
        <f t="shared" si="4"/>
        <v>0.71364569870060457</v>
      </c>
      <c r="AB66" s="19">
        <f t="shared" si="5"/>
        <v>-4.095715068434302</v>
      </c>
      <c r="AC66" s="19">
        <f t="shared" si="6"/>
        <v>-13.044240201984291</v>
      </c>
      <c r="AD66" s="19">
        <f t="shared" si="7"/>
        <v>-12.578911045712681</v>
      </c>
      <c r="AE66" s="19">
        <f t="shared" si="8"/>
        <v>-11.257236053929731</v>
      </c>
    </row>
    <row r="67" spans="1:31">
      <c r="A67" s="19">
        <v>1992</v>
      </c>
      <c r="B67" s="19" t="s">
        <v>78</v>
      </c>
      <c r="C67" s="27"/>
      <c r="D67" s="27"/>
      <c r="F67" s="27"/>
      <c r="G67" s="27"/>
      <c r="H67" s="27"/>
      <c r="I67" s="27"/>
      <c r="L67" s="19" t="s">
        <v>9</v>
      </c>
      <c r="M67" s="28">
        <f>AVERAGE(C197:C199)</f>
        <v>109.86666666666667</v>
      </c>
      <c r="N67" s="28">
        <f>AVERAGE(D197:D199)</f>
        <v>107.09959595959596</v>
      </c>
      <c r="O67" s="28">
        <f>AVERAGE(H197:H199)</f>
        <v>113.3</v>
      </c>
      <c r="P67" s="28">
        <f>AVERAGE(I197:I199)</f>
        <v>152.23333333333335</v>
      </c>
      <c r="Q67" s="27">
        <f>GDP!V70</f>
        <v>886531</v>
      </c>
      <c r="R67" s="27">
        <f>GDP!U70</f>
        <v>690265</v>
      </c>
      <c r="S67" s="27">
        <f>GDP!T70</f>
        <v>196266</v>
      </c>
      <c r="T67" s="27">
        <f>GDP!Y70</f>
        <v>349919</v>
      </c>
      <c r="U67" s="27">
        <f>GDP!AD70</f>
        <v>257818</v>
      </c>
      <c r="W67" s="19">
        <f t="shared" si="0"/>
        <v>2.8406447782911126</v>
      </c>
      <c r="X67" s="19">
        <f t="shared" si="1"/>
        <v>6.3074072908022805</v>
      </c>
      <c r="Y67" s="19">
        <f t="shared" si="2"/>
        <v>3.8830050972222585</v>
      </c>
      <c r="Z67" s="19">
        <f t="shared" si="3"/>
        <v>7.2409807913201396</v>
      </c>
      <c r="AA67" s="19">
        <f t="shared" si="4"/>
        <v>2.5099631483036511</v>
      </c>
      <c r="AB67" s="19">
        <f t="shared" si="5"/>
        <v>3.1036856978822192</v>
      </c>
      <c r="AC67" s="19">
        <f t="shared" si="6"/>
        <v>-6.1461431724244449</v>
      </c>
      <c r="AD67" s="19">
        <f t="shared" si="7"/>
        <v>1.4196464424458766</v>
      </c>
      <c r="AE67" s="19">
        <f t="shared" si="8"/>
        <v>-10.075867343328371</v>
      </c>
    </row>
    <row r="68" spans="1:31">
      <c r="A68" s="19">
        <v>1992</v>
      </c>
      <c r="B68" s="19" t="s">
        <v>79</v>
      </c>
      <c r="C68" s="27"/>
      <c r="D68" s="27"/>
      <c r="F68" s="27"/>
      <c r="G68" s="27"/>
      <c r="H68" s="27"/>
      <c r="I68" s="27"/>
      <c r="L68" s="19" t="s">
        <v>10</v>
      </c>
      <c r="M68" s="28">
        <f>AVERAGE(C200:C202)</f>
        <v>111.93333333333334</v>
      </c>
      <c r="N68" s="28">
        <f>AVERAGE(D200:D202)</f>
        <v>107.29010101010101</v>
      </c>
      <c r="O68" s="28">
        <f>AVERAGE(H200:H202)</f>
        <v>117.09999999999998</v>
      </c>
      <c r="P68" s="28">
        <f>AVERAGE(I200:I202)</f>
        <v>144.03333333333333</v>
      </c>
      <c r="Q68" s="27">
        <f>GDP!V71</f>
        <v>879856</v>
      </c>
      <c r="R68" s="27">
        <f>GDP!U71</f>
        <v>679237</v>
      </c>
      <c r="S68" s="27">
        <f>GDP!T71</f>
        <v>200619</v>
      </c>
      <c r="T68" s="27">
        <f>GDP!Y71</f>
        <v>339954</v>
      </c>
      <c r="U68" s="27">
        <f>GDP!AD71</f>
        <v>250802</v>
      </c>
      <c r="W68" s="19">
        <f t="shared" ref="W68:W127" si="9">(((M68/M67)^4)-1)*100</f>
        <v>7.7392517664199634</v>
      </c>
      <c r="X68" s="19">
        <f t="shared" ref="X68:X127" si="10">(((Q68/Q67)^4)-1)*100</f>
        <v>-2.9778947869487649</v>
      </c>
      <c r="Y68" s="19">
        <f t="shared" ref="Y68:Y127" si="11">(((N68/N67)^4)-1)*100</f>
        <v>0.71340679671341167</v>
      </c>
      <c r="Z68" s="19">
        <f t="shared" ref="Z68:Z127" si="12">(((R68/R67)^4)-1)*100</f>
        <v>-6.239065179546488</v>
      </c>
      <c r="AA68" s="19">
        <f t="shared" ref="AA68:AA127" si="13">(((O68/O67)^4)-1)*100</f>
        <v>14.105857975786208</v>
      </c>
      <c r="AB68" s="19">
        <f t="shared" ref="AB68:AB127" si="14">(((S68/S67)^4)-1)*100</f>
        <v>9.1711687005097353</v>
      </c>
      <c r="AC68" s="19">
        <f t="shared" si="6"/>
        <v>-19.866701686297162</v>
      </c>
      <c r="AD68" s="19">
        <f t="shared" si="7"/>
        <v>-10.913781603127237</v>
      </c>
      <c r="AE68" s="19">
        <f t="shared" si="8"/>
        <v>-10.448875981336981</v>
      </c>
    </row>
    <row r="69" spans="1:31">
      <c r="A69" s="19">
        <v>1992</v>
      </c>
      <c r="B69" s="19" t="s">
        <v>80</v>
      </c>
      <c r="C69" s="27"/>
      <c r="D69" s="27"/>
      <c r="F69" s="27"/>
      <c r="G69" s="27"/>
      <c r="H69" s="27"/>
      <c r="I69" s="27"/>
      <c r="L69" s="19" t="s">
        <v>11</v>
      </c>
      <c r="M69" s="28">
        <f>AVERAGE(C203:C205)</f>
        <v>110.60000000000001</v>
      </c>
      <c r="N69" s="28">
        <f>AVERAGE(D203:D205)</f>
        <v>105.34303030303032</v>
      </c>
      <c r="O69" s="28">
        <f>AVERAGE(H203:H205)</f>
        <v>115.63333333333333</v>
      </c>
      <c r="P69" s="28">
        <f>AVERAGE(I203:I205)</f>
        <v>138.03333333333333</v>
      </c>
      <c r="Q69" s="27">
        <f>GDP!V72</f>
        <v>906666</v>
      </c>
      <c r="R69" s="27">
        <f>GDP!U72</f>
        <v>710078</v>
      </c>
      <c r="S69" s="27">
        <f>GDP!T72</f>
        <v>196588</v>
      </c>
      <c r="T69" s="27">
        <f>GDP!Y72</f>
        <v>332290</v>
      </c>
      <c r="U69" s="27">
        <f>GDP!AD72</f>
        <v>241919</v>
      </c>
      <c r="W69" s="19">
        <f t="shared" si="9"/>
        <v>-4.6802796485321707</v>
      </c>
      <c r="X69" s="19">
        <f t="shared" si="10"/>
        <v>12.756846166916635</v>
      </c>
      <c r="Y69" s="19">
        <f t="shared" si="11"/>
        <v>-7.0638639979249129</v>
      </c>
      <c r="Z69" s="19">
        <f t="shared" si="12"/>
        <v>19.437000649953951</v>
      </c>
      <c r="AA69" s="19">
        <f t="shared" si="13"/>
        <v>-4.9166224786067474</v>
      </c>
      <c r="AB69" s="19">
        <f t="shared" si="14"/>
        <v>-7.7981208815331211</v>
      </c>
      <c r="AC69" s="19">
        <f t="shared" si="6"/>
        <v>-15.650238925199233</v>
      </c>
      <c r="AD69" s="19">
        <f t="shared" si="7"/>
        <v>-8.7173026771791289</v>
      </c>
      <c r="AE69" s="19">
        <f t="shared" si="8"/>
        <v>-13.432289273137489</v>
      </c>
    </row>
    <row r="70" spans="1:31">
      <c r="A70" s="19">
        <v>1992</v>
      </c>
      <c r="B70" s="19" t="s">
        <v>81</v>
      </c>
      <c r="C70" s="27"/>
      <c r="D70" s="27"/>
      <c r="F70" s="27"/>
      <c r="G70" s="27"/>
      <c r="H70" s="27"/>
      <c r="I70" s="27"/>
      <c r="K70" s="19">
        <v>2004</v>
      </c>
      <c r="L70" s="19" t="s">
        <v>8</v>
      </c>
      <c r="M70" s="28">
        <f>AVERAGE(C206:C208)</f>
        <v>109.5</v>
      </c>
      <c r="N70" s="28">
        <f>AVERAGE(D206:D208)</f>
        <v>105.9587878787879</v>
      </c>
      <c r="O70" s="28">
        <f>AVERAGE(H206:H208)</f>
        <v>113.60000000000001</v>
      </c>
      <c r="P70" s="28">
        <f>AVERAGE(I206:I208)</f>
        <v>130.99999999999997</v>
      </c>
      <c r="Q70" s="27">
        <f>GDP!V73</f>
        <v>906252</v>
      </c>
      <c r="R70" s="27">
        <f>GDP!U73</f>
        <v>708721</v>
      </c>
      <c r="S70" s="27">
        <f>GDP!T73</f>
        <v>197531</v>
      </c>
      <c r="T70" s="27">
        <f>GDP!Y73</f>
        <v>316932</v>
      </c>
      <c r="U70" s="27">
        <f>GDP!AD73</f>
        <v>234610</v>
      </c>
      <c r="W70" s="19">
        <f t="shared" si="9"/>
        <v>-3.9193419564292675</v>
      </c>
      <c r="X70" s="19">
        <f t="shared" si="10"/>
        <v>-0.18252213121121574</v>
      </c>
      <c r="Y70" s="19">
        <f t="shared" si="11"/>
        <v>2.3586849156548739</v>
      </c>
      <c r="Z70" s="19">
        <f t="shared" si="12"/>
        <v>-0.76223456900469388</v>
      </c>
      <c r="AA70" s="19">
        <f t="shared" si="13"/>
        <v>-6.8503676755217624</v>
      </c>
      <c r="AB70" s="19">
        <f t="shared" si="14"/>
        <v>1.9325835671850866</v>
      </c>
      <c r="AC70" s="19">
        <f t="shared" si="6"/>
        <v>-18.876014361610537</v>
      </c>
      <c r="AD70" s="19">
        <f t="shared" si="7"/>
        <v>-17.24480275956347</v>
      </c>
      <c r="AE70" s="19">
        <f t="shared" si="8"/>
        <v>-11.54830421407933</v>
      </c>
    </row>
    <row r="71" spans="1:31">
      <c r="A71" s="19">
        <v>1992</v>
      </c>
      <c r="B71" s="19" t="s">
        <v>82</v>
      </c>
      <c r="C71" s="27"/>
      <c r="D71" s="27"/>
      <c r="F71" s="27"/>
      <c r="G71" s="27"/>
      <c r="H71" s="27"/>
      <c r="I71" s="27"/>
      <c r="L71" s="19" t="s">
        <v>9</v>
      </c>
      <c r="M71" s="28">
        <f>AVERAGE(C209:C211)</f>
        <v>111.73333333333333</v>
      </c>
      <c r="N71" s="28">
        <f>AVERAGE(D209:D211)</f>
        <v>107.68303030303031</v>
      </c>
      <c r="O71" s="28">
        <f>AVERAGE(H209:H211)</f>
        <v>116.06666666666666</v>
      </c>
      <c r="P71" s="28">
        <f>AVERAGE(I209:I211)</f>
        <v>123.43333333333332</v>
      </c>
      <c r="Q71" s="27">
        <f>GDP!V74</f>
        <v>909722</v>
      </c>
      <c r="R71" s="27">
        <f>GDP!U74</f>
        <v>707932</v>
      </c>
      <c r="S71" s="27">
        <f>GDP!T74</f>
        <v>201790</v>
      </c>
      <c r="T71" s="27">
        <f>GDP!Y74</f>
        <v>314873</v>
      </c>
      <c r="U71" s="27">
        <f>GDP!AD74</f>
        <v>231710</v>
      </c>
      <c r="W71" s="19">
        <f t="shared" si="9"/>
        <v>8.4112980058979723</v>
      </c>
      <c r="X71" s="19">
        <f t="shared" si="10"/>
        <v>1.5404018500805083</v>
      </c>
      <c r="Y71" s="19">
        <f t="shared" si="11"/>
        <v>6.6697182492992946</v>
      </c>
      <c r="Z71" s="19">
        <f t="shared" si="12"/>
        <v>-0.44456615165835434</v>
      </c>
      <c r="AA71" s="19">
        <f t="shared" si="13"/>
        <v>8.9724519087049046</v>
      </c>
      <c r="AB71" s="19">
        <f t="shared" si="14"/>
        <v>8.9074305618443326</v>
      </c>
      <c r="AC71" s="19">
        <f t="shared" si="6"/>
        <v>-21.178508835836716</v>
      </c>
      <c r="AD71" s="19">
        <f t="shared" si="7"/>
        <v>-2.5734502321943076</v>
      </c>
      <c r="AE71" s="19">
        <f t="shared" si="8"/>
        <v>-4.853453208953395</v>
      </c>
    </row>
    <row r="72" spans="1:31">
      <c r="A72" s="19">
        <v>1992</v>
      </c>
      <c r="B72" s="19" t="s">
        <v>83</v>
      </c>
      <c r="C72" s="27"/>
      <c r="D72" s="27"/>
      <c r="F72" s="27"/>
      <c r="G72" s="27"/>
      <c r="H72" s="27"/>
      <c r="I72" s="27"/>
      <c r="L72" s="19" t="s">
        <v>10</v>
      </c>
      <c r="M72" s="28">
        <f>AVERAGE(C212:C214)</f>
        <v>113.56666666666666</v>
      </c>
      <c r="N72" s="28">
        <f>AVERAGE(D212:D214)</f>
        <v>107.46262626262627</v>
      </c>
      <c r="O72" s="28">
        <f>AVERAGE(H212:H214)</f>
        <v>119.46666666666665</v>
      </c>
      <c r="P72" s="28">
        <f>AVERAGE(I212:I214)</f>
        <v>119.96666666666665</v>
      </c>
      <c r="Q72" s="27">
        <f>GDP!V75</f>
        <v>917015</v>
      </c>
      <c r="R72" s="27">
        <f>GDP!U75</f>
        <v>715082</v>
      </c>
      <c r="S72" s="27">
        <f>GDP!T75</f>
        <v>201933</v>
      </c>
      <c r="T72" s="27">
        <f>GDP!Y75</f>
        <v>308911</v>
      </c>
      <c r="U72" s="27">
        <f>GDP!AD75</f>
        <v>224230</v>
      </c>
      <c r="W72" s="19">
        <f t="shared" si="9"/>
        <v>6.7265558035693118</v>
      </c>
      <c r="X72" s="19">
        <f t="shared" si="10"/>
        <v>3.2454612359910762</v>
      </c>
      <c r="Y72" s="19">
        <f t="shared" si="11"/>
        <v>-0.81620393870043273</v>
      </c>
      <c r="Z72" s="19">
        <f t="shared" si="12"/>
        <v>4.1015532424176993</v>
      </c>
      <c r="AA72" s="19">
        <f t="shared" si="13"/>
        <v>12.242398062470961</v>
      </c>
      <c r="AB72" s="19">
        <f t="shared" si="14"/>
        <v>0.28376446575884007</v>
      </c>
      <c r="AC72" s="19">
        <f t="shared" si="6"/>
        <v>-10.769661930294316</v>
      </c>
      <c r="AD72" s="19">
        <f t="shared" si="7"/>
        <v>-7.361437896717371</v>
      </c>
      <c r="AE72" s="19">
        <f t="shared" si="8"/>
        <v>-12.300774326798313</v>
      </c>
    </row>
    <row r="73" spans="1:31">
      <c r="A73" s="19">
        <v>1992</v>
      </c>
      <c r="B73" s="19" t="s">
        <v>84</v>
      </c>
      <c r="C73" s="27"/>
      <c r="D73" s="27"/>
      <c r="F73" s="27"/>
      <c r="G73" s="27"/>
      <c r="H73" s="27"/>
      <c r="I73" s="27"/>
      <c r="L73" s="19" t="s">
        <v>11</v>
      </c>
      <c r="M73" s="28">
        <f>AVERAGE(C215:C217)</f>
        <v>114.13333333333334</v>
      </c>
      <c r="N73" s="28">
        <f>AVERAGE(D215:D217)</f>
        <v>108.91878787878788</v>
      </c>
      <c r="O73" s="28">
        <f>AVERAGE(H215:H217)</f>
        <v>118.93333333333334</v>
      </c>
      <c r="P73" s="28">
        <f>AVERAGE(I215:I217)</f>
        <v>118.93333333333334</v>
      </c>
      <c r="Q73" s="27">
        <f>GDP!V76</f>
        <v>930619</v>
      </c>
      <c r="R73" s="27">
        <f>GDP!U76</f>
        <v>729896</v>
      </c>
      <c r="S73" s="27">
        <f>GDP!T76</f>
        <v>200723</v>
      </c>
      <c r="T73" s="27">
        <f>GDP!Y76</f>
        <v>304826</v>
      </c>
      <c r="U73" s="27">
        <f>GDP!AD76</f>
        <v>220599</v>
      </c>
      <c r="W73" s="19">
        <f t="shared" si="9"/>
        <v>2.0108789929794924</v>
      </c>
      <c r="X73" s="19">
        <f t="shared" si="10"/>
        <v>6.0673947170324816</v>
      </c>
      <c r="Y73" s="19">
        <f t="shared" si="11"/>
        <v>5.5313267645441755</v>
      </c>
      <c r="Z73" s="19">
        <f t="shared" si="12"/>
        <v>8.5476810593597907</v>
      </c>
      <c r="AA73" s="19">
        <f t="shared" si="13"/>
        <v>-1.7737919268434821</v>
      </c>
      <c r="AB73" s="19">
        <f t="shared" si="14"/>
        <v>-2.3753774630615454</v>
      </c>
      <c r="AC73" s="19">
        <f t="shared" si="6"/>
        <v>-3.4011411046110607</v>
      </c>
      <c r="AD73" s="19">
        <f t="shared" si="7"/>
        <v>-5.1855488481833856</v>
      </c>
      <c r="AE73" s="19">
        <f t="shared" si="8"/>
        <v>-6.3216376594339536</v>
      </c>
    </row>
    <row r="74" spans="1:31">
      <c r="A74" s="19">
        <v>1993</v>
      </c>
      <c r="B74" s="19" t="s">
        <v>72</v>
      </c>
      <c r="C74" s="27"/>
      <c r="D74" s="27"/>
      <c r="F74" s="27"/>
      <c r="G74" s="27"/>
      <c r="H74" s="27"/>
      <c r="I74" s="27"/>
      <c r="K74" s="19">
        <v>2005</v>
      </c>
      <c r="L74" s="19" t="s">
        <v>8</v>
      </c>
      <c r="M74" s="28">
        <f>AVERAGE(C218:C220)</f>
        <v>113.8</v>
      </c>
      <c r="N74" s="28">
        <f>AVERAGE(D218:D220)</f>
        <v>110.32787878787879</v>
      </c>
      <c r="O74" s="28">
        <f>AVERAGE(H218:H220)</f>
        <v>117.7</v>
      </c>
      <c r="P74" s="28">
        <f>AVERAGE(I218:I220)</f>
        <v>115.90000000000002</v>
      </c>
      <c r="Q74" s="27">
        <f>GDP!V77</f>
        <v>952433</v>
      </c>
      <c r="R74" s="27">
        <f>GDP!U77</f>
        <v>753258</v>
      </c>
      <c r="S74" s="27">
        <f>GDP!T77</f>
        <v>199175</v>
      </c>
      <c r="T74" s="27">
        <f>GDP!Y77</f>
        <v>298376</v>
      </c>
      <c r="U74" s="27">
        <f>GDP!AD77</f>
        <v>219885</v>
      </c>
      <c r="W74" s="19">
        <f t="shared" si="9"/>
        <v>-1.1631164513151493</v>
      </c>
      <c r="X74" s="19">
        <f t="shared" si="10"/>
        <v>9.7109757526534946</v>
      </c>
      <c r="Y74" s="19">
        <f t="shared" si="11"/>
        <v>5.2761211031362443</v>
      </c>
      <c r="Z74" s="19">
        <f t="shared" si="12"/>
        <v>13.43082133253044</v>
      </c>
      <c r="AA74" s="19">
        <f t="shared" si="13"/>
        <v>-4.0839053816819852</v>
      </c>
      <c r="AB74" s="19">
        <f t="shared" si="14"/>
        <v>-3.0493453133986215</v>
      </c>
      <c r="AC74" s="19">
        <f t="shared" si="6"/>
        <v>-9.8181002276387481</v>
      </c>
      <c r="AD74" s="19">
        <f t="shared" si="7"/>
        <v>-8.1989768945919366</v>
      </c>
      <c r="AE74" s="19">
        <f t="shared" si="8"/>
        <v>-1.2883848613426063</v>
      </c>
    </row>
    <row r="75" spans="1:31">
      <c r="A75" s="19">
        <v>1993</v>
      </c>
      <c r="B75" s="19" t="s">
        <v>74</v>
      </c>
      <c r="C75" s="27"/>
      <c r="D75" s="27"/>
      <c r="F75" s="27"/>
      <c r="G75" s="27"/>
      <c r="H75" s="27"/>
      <c r="I75" s="27"/>
      <c r="L75" s="19" t="s">
        <v>9</v>
      </c>
      <c r="M75" s="28">
        <f>AVERAGE(C221:C223)</f>
        <v>116.23333333333333</v>
      </c>
      <c r="N75" s="28">
        <f>AVERAGE(D221:D223)</f>
        <v>112.91939393939396</v>
      </c>
      <c r="O75" s="28">
        <f>AVERAGE(H221:H223)</f>
        <v>119.73333333333333</v>
      </c>
      <c r="P75" s="28">
        <f>AVERAGE(I221:I223)</f>
        <v>116.33333333333333</v>
      </c>
      <c r="Q75" s="27">
        <f>GDP!V78</f>
        <v>975781</v>
      </c>
      <c r="R75" s="27">
        <f>GDP!U78</f>
        <v>779507</v>
      </c>
      <c r="S75" s="27">
        <f>GDP!T78</f>
        <v>196274</v>
      </c>
      <c r="T75" s="27">
        <f>GDP!Y78</f>
        <v>279785</v>
      </c>
      <c r="U75" s="27">
        <f>GDP!AD78</f>
        <v>215320</v>
      </c>
      <c r="W75" s="19">
        <f t="shared" si="9"/>
        <v>8.8312763184028356</v>
      </c>
      <c r="X75" s="19">
        <f t="shared" si="10"/>
        <v>10.17211631050985</v>
      </c>
      <c r="Y75" s="19">
        <f t="shared" si="11"/>
        <v>9.7319459384513696</v>
      </c>
      <c r="Z75" s="19">
        <f t="shared" si="12"/>
        <v>14.68459014432295</v>
      </c>
      <c r="AA75" s="19">
        <f t="shared" si="13"/>
        <v>7.0913619311028464</v>
      </c>
      <c r="AB75" s="19">
        <f t="shared" si="14"/>
        <v>-5.6999788769070303</v>
      </c>
      <c r="AC75" s="19">
        <f t="shared" si="6"/>
        <v>1.5039504833368911</v>
      </c>
      <c r="AD75" s="19">
        <f t="shared" si="7"/>
        <v>-22.68884556864219</v>
      </c>
      <c r="AE75" s="19">
        <f t="shared" si="8"/>
        <v>-8.0492938150015227</v>
      </c>
    </row>
    <row r="76" spans="1:31">
      <c r="A76" s="19">
        <v>1993</v>
      </c>
      <c r="B76" s="19" t="s">
        <v>75</v>
      </c>
      <c r="C76" s="27"/>
      <c r="D76" s="27"/>
      <c r="F76" s="27"/>
      <c r="G76" s="27"/>
      <c r="H76" s="27"/>
      <c r="I76" s="27"/>
      <c r="L76" s="19" t="s">
        <v>10</v>
      </c>
      <c r="M76" s="28">
        <f>AVERAGE(C224:C226)</f>
        <v>118.7</v>
      </c>
      <c r="N76" s="28">
        <f>AVERAGE(D224:D226)</f>
        <v>115.89818181818181</v>
      </c>
      <c r="O76" s="28">
        <f>AVERAGE(H224:H226)</f>
        <v>121.83333333333333</v>
      </c>
      <c r="P76" s="28">
        <f>AVERAGE(I224:I226)</f>
        <v>118.86666666666667</v>
      </c>
      <c r="Q76" s="27">
        <f>GDP!V79</f>
        <v>994386</v>
      </c>
      <c r="R76" s="27">
        <f>GDP!U79</f>
        <v>794302</v>
      </c>
      <c r="S76" s="27">
        <f>GDP!T79</f>
        <v>200084</v>
      </c>
      <c r="T76" s="27">
        <f>GDP!Y79</f>
        <v>284122</v>
      </c>
      <c r="U76" s="27">
        <f>GDP!AD79</f>
        <v>217229</v>
      </c>
      <c r="W76" s="19">
        <f t="shared" si="9"/>
        <v>8.7627312841866747</v>
      </c>
      <c r="X76" s="19">
        <f t="shared" si="10"/>
        <v>7.8476223888600094</v>
      </c>
      <c r="Y76" s="19">
        <f t="shared" si="11"/>
        <v>10.976835688979957</v>
      </c>
      <c r="Z76" s="19">
        <f t="shared" si="12"/>
        <v>7.8108688928225645</v>
      </c>
      <c r="AA76" s="19">
        <f t="shared" si="13"/>
        <v>7.2023271655833332</v>
      </c>
      <c r="AB76" s="19">
        <f t="shared" si="14"/>
        <v>7.9936825777752629</v>
      </c>
      <c r="AC76" s="19">
        <f t="shared" si="6"/>
        <v>8.999284598876244</v>
      </c>
      <c r="AD76" s="19">
        <f t="shared" si="7"/>
        <v>6.346143136755189</v>
      </c>
      <c r="AE76" s="19">
        <f t="shared" si="8"/>
        <v>3.5937912268880101</v>
      </c>
    </row>
    <row r="77" spans="1:31">
      <c r="A77" s="19">
        <v>1993</v>
      </c>
      <c r="B77" s="19" t="s">
        <v>76</v>
      </c>
      <c r="C77" s="27"/>
      <c r="D77" s="27"/>
      <c r="F77" s="27"/>
      <c r="G77" s="27"/>
      <c r="H77" s="27"/>
      <c r="I77" s="27"/>
      <c r="L77" s="19" t="s">
        <v>11</v>
      </c>
      <c r="M77" s="28">
        <f>AVERAGE(C227:C229)</f>
        <v>122.06666666666668</v>
      </c>
      <c r="N77" s="28">
        <f>AVERAGE(D227:D229)</f>
        <v>119.15474747474748</v>
      </c>
      <c r="O77" s="28">
        <f>AVERAGE(H227:H229)</f>
        <v>125.23333333333335</v>
      </c>
      <c r="P77" s="28">
        <f>AVERAGE(I227:I229)</f>
        <v>113.5</v>
      </c>
      <c r="Q77" s="27">
        <f>GDP!V80</f>
        <v>984535</v>
      </c>
      <c r="R77" s="27">
        <f>GDP!U80</f>
        <v>782069</v>
      </c>
      <c r="S77" s="27">
        <f>GDP!T80</f>
        <v>202466</v>
      </c>
      <c r="T77" s="27">
        <f>GDP!Y80</f>
        <v>278084</v>
      </c>
      <c r="U77" s="27">
        <f>GDP!AD80</f>
        <v>215062</v>
      </c>
      <c r="W77" s="19">
        <f t="shared" si="9"/>
        <v>11.836988785367563</v>
      </c>
      <c r="X77" s="19">
        <f t="shared" si="10"/>
        <v>-3.9041496100906237</v>
      </c>
      <c r="Y77" s="19">
        <f t="shared" si="11"/>
        <v>11.722053782203478</v>
      </c>
      <c r="Z77" s="19">
        <f t="shared" si="12"/>
        <v>-6.0195194042086726</v>
      </c>
      <c r="AA77" s="19">
        <f t="shared" si="13"/>
        <v>11.638824535268387</v>
      </c>
      <c r="AB77" s="19">
        <f t="shared" si="14"/>
        <v>4.8477142959004293</v>
      </c>
      <c r="AC77" s="19">
        <f t="shared" si="6"/>
        <v>-16.872808159849495</v>
      </c>
      <c r="AD77" s="19">
        <f t="shared" si="7"/>
        <v>-8.23341828489108</v>
      </c>
      <c r="AE77" s="19">
        <f t="shared" si="8"/>
        <v>-3.9309470923775569</v>
      </c>
    </row>
    <row r="78" spans="1:31">
      <c r="A78" s="19">
        <v>1993</v>
      </c>
      <c r="B78" s="19" t="s">
        <v>77</v>
      </c>
      <c r="C78" s="27"/>
      <c r="D78" s="27"/>
      <c r="F78" s="27"/>
      <c r="G78" s="27"/>
      <c r="H78" s="27"/>
      <c r="I78" s="27"/>
      <c r="K78" s="19">
        <v>2006</v>
      </c>
      <c r="L78" s="19" t="s">
        <v>8</v>
      </c>
      <c r="M78" s="28">
        <f>AVERAGE(C230:C232)</f>
        <v>122.93333333333334</v>
      </c>
      <c r="N78" s="28">
        <f>AVERAGE(D230:D232)</f>
        <v>118.73838383838385</v>
      </c>
      <c r="O78" s="28">
        <f>AVERAGE(H230:H232)</f>
        <v>127.56666666666666</v>
      </c>
      <c r="P78" s="28">
        <f>AVERAGE(I230:I232)</f>
        <v>111.06666666666666</v>
      </c>
      <c r="Q78" s="27">
        <f>GDP!V81</f>
        <v>978004</v>
      </c>
      <c r="R78" s="27">
        <f>GDP!U81</f>
        <v>776861</v>
      </c>
      <c r="S78" s="27">
        <f>GDP!T81</f>
        <v>201143</v>
      </c>
      <c r="T78" s="27">
        <f>GDP!Y81</f>
        <v>285789</v>
      </c>
      <c r="U78" s="27">
        <f>GDP!AD81</f>
        <v>209296</v>
      </c>
      <c r="W78" s="19">
        <f t="shared" si="9"/>
        <v>2.8703671039017387</v>
      </c>
      <c r="X78" s="19">
        <f t="shared" si="10"/>
        <v>-2.6271492501716898</v>
      </c>
      <c r="Y78" s="19">
        <f t="shared" si="11"/>
        <v>-1.3904149657530951</v>
      </c>
      <c r="Z78" s="19">
        <f t="shared" si="12"/>
        <v>-2.6372140754991502</v>
      </c>
      <c r="AA78" s="19">
        <f t="shared" si="13"/>
        <v>7.6636424429655126</v>
      </c>
      <c r="AB78" s="19">
        <f t="shared" si="14"/>
        <v>-2.5882643425217733</v>
      </c>
      <c r="AC78" s="19">
        <f t="shared" si="6"/>
        <v>-8.3037646168735435</v>
      </c>
      <c r="AD78" s="19">
        <f t="shared" si="7"/>
        <v>11.552171344376895</v>
      </c>
      <c r="AE78" s="19">
        <f t="shared" si="8"/>
        <v>-10.300712743587193</v>
      </c>
    </row>
    <row r="79" spans="1:31">
      <c r="A79" s="19">
        <v>1993</v>
      </c>
      <c r="B79" s="19" t="s">
        <v>78</v>
      </c>
      <c r="C79" s="27"/>
      <c r="D79" s="27"/>
      <c r="F79" s="27"/>
      <c r="G79" s="27"/>
      <c r="H79" s="27"/>
      <c r="I79" s="27"/>
      <c r="L79" s="19" t="s">
        <v>9</v>
      </c>
      <c r="M79" s="28">
        <f>AVERAGE(C233:C235)</f>
        <v>123.2</v>
      </c>
      <c r="N79" s="28">
        <f>AVERAGE(D233:D235)</f>
        <v>120.55656565656567</v>
      </c>
      <c r="O79" s="28">
        <f>AVERAGE(H233:H235)</f>
        <v>126.39999999999999</v>
      </c>
      <c r="P79" s="28">
        <f>AVERAGE(I233:I235)</f>
        <v>106.46666666666665</v>
      </c>
      <c r="Q79" s="27">
        <f>GDP!V82</f>
        <v>992593</v>
      </c>
      <c r="R79" s="27">
        <f>GDP!U82</f>
        <v>792804</v>
      </c>
      <c r="S79" s="27">
        <f>GDP!T82</f>
        <v>199789</v>
      </c>
      <c r="T79" s="27">
        <f>GDP!Y82</f>
        <v>274542</v>
      </c>
      <c r="U79" s="27">
        <f>GDP!AD82</f>
        <v>202180</v>
      </c>
      <c r="W79" s="19">
        <f t="shared" si="9"/>
        <v>0.87050629419915815</v>
      </c>
      <c r="X79" s="19">
        <f t="shared" si="10"/>
        <v>6.101691683909749</v>
      </c>
      <c r="Y79" s="19">
        <f t="shared" si="11"/>
        <v>6.267126349480745</v>
      </c>
      <c r="Z79" s="19">
        <f t="shared" si="12"/>
        <v>8.4651078791404544</v>
      </c>
      <c r="AA79" s="19">
        <f t="shared" si="13"/>
        <v>-3.6083386086971592</v>
      </c>
      <c r="AB79" s="19">
        <f t="shared" si="14"/>
        <v>-2.6655454381813271</v>
      </c>
      <c r="AC79" s="19">
        <f t="shared" si="6"/>
        <v>-15.565550484271572</v>
      </c>
      <c r="AD79" s="19">
        <f t="shared" si="7"/>
        <v>-14.836571423780519</v>
      </c>
      <c r="AE79" s="19">
        <f t="shared" si="8"/>
        <v>-12.921877708270014</v>
      </c>
    </row>
    <row r="80" spans="1:31">
      <c r="A80" s="19">
        <v>1993</v>
      </c>
      <c r="B80" s="19" t="s">
        <v>79</v>
      </c>
      <c r="C80" s="27"/>
      <c r="D80" s="27"/>
      <c r="F80" s="27"/>
      <c r="G80" s="27"/>
      <c r="H80" s="27"/>
      <c r="I80" s="27"/>
      <c r="L80" s="19" t="s">
        <v>10</v>
      </c>
      <c r="M80" s="28">
        <f>AVERAGE(C236:C238)</f>
        <v>124.10000000000001</v>
      </c>
      <c r="N80" s="28">
        <f>AVERAGE(D236:D238)</f>
        <v>120.29797979797981</v>
      </c>
      <c r="O80" s="28">
        <f>AVERAGE(H236:H238)</f>
        <v>127.89999999999999</v>
      </c>
      <c r="P80" s="28">
        <f>AVERAGE(I236:I238)</f>
        <v>100.60000000000001</v>
      </c>
      <c r="Q80" s="27">
        <f>GDP!V83</f>
        <v>995007</v>
      </c>
      <c r="R80" s="27">
        <f>GDP!U83</f>
        <v>793919</v>
      </c>
      <c r="S80" s="27">
        <f>GDP!T83</f>
        <v>201088</v>
      </c>
      <c r="T80" s="27">
        <f>GDP!Y83</f>
        <v>259444</v>
      </c>
      <c r="U80" s="27">
        <f>GDP!AD83</f>
        <v>196921</v>
      </c>
      <c r="W80" s="19">
        <f t="shared" si="9"/>
        <v>2.9542536687884979</v>
      </c>
      <c r="X80" s="19">
        <f t="shared" si="10"/>
        <v>0.97636014325199749</v>
      </c>
      <c r="Y80" s="19">
        <f t="shared" si="11"/>
        <v>-0.85521704069364546</v>
      </c>
      <c r="Z80" s="19">
        <f t="shared" si="12"/>
        <v>0.56374811991983798</v>
      </c>
      <c r="AA80" s="19">
        <f t="shared" si="13"/>
        <v>4.8320025878514805</v>
      </c>
      <c r="AB80" s="19">
        <f t="shared" si="14"/>
        <v>2.6262184135811717</v>
      </c>
      <c r="AC80" s="19">
        <f t="shared" si="6"/>
        <v>-20.285505842673214</v>
      </c>
      <c r="AD80" s="19">
        <f t="shared" si="7"/>
        <v>-20.248409426509351</v>
      </c>
      <c r="AE80" s="19">
        <f t="shared" si="8"/>
        <v>-10.005625806961794</v>
      </c>
    </row>
    <row r="81" spans="1:31">
      <c r="A81" s="19">
        <v>1993</v>
      </c>
      <c r="B81" s="19" t="s">
        <v>80</v>
      </c>
      <c r="C81" s="27"/>
      <c r="D81" s="27"/>
      <c r="F81" s="27"/>
      <c r="G81" s="27"/>
      <c r="H81" s="27"/>
      <c r="I81" s="27"/>
      <c r="L81" s="19" t="s">
        <v>11</v>
      </c>
      <c r="M81" s="28">
        <f>AVERAGE(C239:C241)</f>
        <v>125.03333333333335</v>
      </c>
      <c r="N81" s="28">
        <f>AVERAGE(D239:D241)</f>
        <v>121.50020202020202</v>
      </c>
      <c r="O81" s="28">
        <f>AVERAGE(H239:H241)</f>
        <v>128.6</v>
      </c>
      <c r="P81" s="28">
        <f>AVERAGE(I239:I241)</f>
        <v>101.8</v>
      </c>
      <c r="Q81" s="27">
        <f>GDP!V84</f>
        <v>1011918</v>
      </c>
      <c r="R81" s="27">
        <f>GDP!U84</f>
        <v>809761</v>
      </c>
      <c r="S81" s="27">
        <f>GDP!T84</f>
        <v>202157</v>
      </c>
      <c r="T81" s="27">
        <f>GDP!Y84</f>
        <v>263674</v>
      </c>
      <c r="U81" s="27">
        <f>GDP!AD84</f>
        <v>200648</v>
      </c>
      <c r="W81" s="19">
        <f t="shared" si="9"/>
        <v>3.0424347061819956</v>
      </c>
      <c r="X81" s="19">
        <f t="shared" si="10"/>
        <v>6.9736318019592236</v>
      </c>
      <c r="Y81" s="19">
        <f t="shared" si="11"/>
        <v>4.057805698692829</v>
      </c>
      <c r="Z81" s="19">
        <f t="shared" si="12"/>
        <v>8.2237660835645876</v>
      </c>
      <c r="AA81" s="19">
        <f t="shared" si="13"/>
        <v>2.2072483927718656</v>
      </c>
      <c r="AB81" s="19">
        <f t="shared" si="14"/>
        <v>2.1434488104090876</v>
      </c>
      <c r="AC81" s="19">
        <f t="shared" si="6"/>
        <v>4.8574251572806926</v>
      </c>
      <c r="AD81" s="19">
        <f t="shared" si="7"/>
        <v>6.6828733890518244</v>
      </c>
      <c r="AE81" s="19">
        <f t="shared" si="8"/>
        <v>7.7881977771110167</v>
      </c>
    </row>
    <row r="82" spans="1:31">
      <c r="A82" s="19">
        <v>1993</v>
      </c>
      <c r="B82" s="19" t="s">
        <v>81</v>
      </c>
      <c r="C82" s="27"/>
      <c r="D82" s="27"/>
      <c r="F82" s="27"/>
      <c r="G82" s="27"/>
      <c r="H82" s="27"/>
      <c r="I82" s="27"/>
      <c r="K82" s="19">
        <v>2007</v>
      </c>
      <c r="L82" s="19" t="s">
        <v>8</v>
      </c>
      <c r="M82" s="28">
        <f>AVERAGE(C242:C244)</f>
        <v>123.56666666666668</v>
      </c>
      <c r="N82" s="28">
        <f>AVERAGE(D242:D244)</f>
        <v>120.61070707070708</v>
      </c>
      <c r="O82" s="28">
        <f>AVERAGE(H242:H244)</f>
        <v>127.16666666666667</v>
      </c>
      <c r="P82" s="28">
        <f>AVERAGE(I242:I244)</f>
        <v>101.06666666666668</v>
      </c>
      <c r="Q82" s="27">
        <f>GDP!V85</f>
        <v>1012149</v>
      </c>
      <c r="R82" s="27">
        <f>GDP!U85</f>
        <v>812542</v>
      </c>
      <c r="S82" s="27">
        <f>GDP!T85</f>
        <v>199607</v>
      </c>
      <c r="T82" s="27">
        <f>GDP!Y85</f>
        <v>261165</v>
      </c>
      <c r="U82" s="27">
        <f>GDP!AD85</f>
        <v>196804</v>
      </c>
      <c r="W82" s="19">
        <f t="shared" si="9"/>
        <v>-4.6101672083782912</v>
      </c>
      <c r="X82" s="19">
        <f t="shared" si="10"/>
        <v>9.1343018244183227E-2</v>
      </c>
      <c r="Y82" s="19">
        <f t="shared" si="11"/>
        <v>-2.8963725835417065</v>
      </c>
      <c r="Z82" s="19">
        <f t="shared" si="12"/>
        <v>1.3808317300991746</v>
      </c>
      <c r="AA82" s="19">
        <f t="shared" si="13"/>
        <v>-4.3842852288601186</v>
      </c>
      <c r="AB82" s="19">
        <f t="shared" si="14"/>
        <v>-4.9509164953631224</v>
      </c>
      <c r="AC82" s="19">
        <f t="shared" si="6"/>
        <v>-2.8504804930569172</v>
      </c>
      <c r="AD82" s="19">
        <f t="shared" si="7"/>
        <v>-3.7522317868316835</v>
      </c>
      <c r="AE82" s="19">
        <f t="shared" si="8"/>
        <v>-7.4457547085353681</v>
      </c>
    </row>
    <row r="83" spans="1:31">
      <c r="A83" s="19">
        <v>1993</v>
      </c>
      <c r="B83" s="19" t="s">
        <v>82</v>
      </c>
      <c r="C83" s="27"/>
      <c r="D83" s="27"/>
      <c r="F83" s="27"/>
      <c r="G83" s="27"/>
      <c r="H83" s="27"/>
      <c r="I83" s="27"/>
      <c r="L83" s="19" t="s">
        <v>9</v>
      </c>
      <c r="M83" s="28">
        <f>AVERAGE(C245:C247)</f>
        <v>121.2</v>
      </c>
      <c r="N83" s="28">
        <f>AVERAGE(D245:D247)</f>
        <v>119.84383838383837</v>
      </c>
      <c r="O83" s="28">
        <f>AVERAGE(H245:H247)</f>
        <v>123.43333333333332</v>
      </c>
      <c r="P83" s="28">
        <f>AVERAGE(I245:I247)</f>
        <v>98.866666666666674</v>
      </c>
      <c r="Q83" s="27">
        <f>GDP!V86</f>
        <v>1000065</v>
      </c>
      <c r="R83" s="27">
        <f>GDP!U86</f>
        <v>803954</v>
      </c>
      <c r="S83" s="27">
        <f>GDP!T86</f>
        <v>196111</v>
      </c>
      <c r="T83" s="27">
        <f>GDP!Y86</f>
        <v>254898</v>
      </c>
      <c r="U83" s="27">
        <f>GDP!AD86</f>
        <v>188623</v>
      </c>
      <c r="W83" s="19">
        <f t="shared" si="9"/>
        <v>-7.4438771008427551</v>
      </c>
      <c r="X83" s="19">
        <f t="shared" si="10"/>
        <v>-4.6907369652866908</v>
      </c>
      <c r="Y83" s="19">
        <f t="shared" si="11"/>
        <v>-2.5191321245431664</v>
      </c>
      <c r="Z83" s="19">
        <f t="shared" si="12"/>
        <v>-4.1611648930457097</v>
      </c>
      <c r="AA83" s="19">
        <f t="shared" si="13"/>
        <v>-11.236037957734556</v>
      </c>
      <c r="AB83" s="19">
        <f t="shared" si="14"/>
        <v>-6.8238531161147531</v>
      </c>
      <c r="AC83" s="19">
        <f t="shared" si="6"/>
        <v>-8.4269247886823546</v>
      </c>
      <c r="AD83" s="19">
        <f t="shared" si="7"/>
        <v>-9.2585294235277953</v>
      </c>
      <c r="AE83" s="19">
        <f t="shared" si="8"/>
        <v>-15.619342106304124</v>
      </c>
    </row>
    <row r="84" spans="1:31">
      <c r="A84" s="19">
        <v>1993</v>
      </c>
      <c r="B84" s="19" t="s">
        <v>83</v>
      </c>
      <c r="C84" s="27"/>
      <c r="D84" s="27"/>
      <c r="F84" s="27"/>
      <c r="G84" s="27"/>
      <c r="H84" s="27"/>
      <c r="I84" s="27"/>
      <c r="L84" s="19" t="s">
        <v>10</v>
      </c>
      <c r="M84" s="28">
        <f>AVERAGE(C248:C250)</f>
        <v>115.30000000000001</v>
      </c>
      <c r="N84" s="28">
        <f>AVERAGE(D248:D250)</f>
        <v>120.07353535353536</v>
      </c>
      <c r="O84" s="28">
        <f>AVERAGE(H248:H250)</f>
        <v>112.36666666666667</v>
      </c>
      <c r="P84" s="28">
        <f>AVERAGE(I248:I250)</f>
        <v>95.866666666666674</v>
      </c>
      <c r="Q84" s="27">
        <f>GDP!V87</f>
        <v>971508</v>
      </c>
      <c r="R84" s="27">
        <f>GDP!U87</f>
        <v>792778</v>
      </c>
      <c r="S84" s="27">
        <f>GDP!T87</f>
        <v>178730</v>
      </c>
      <c r="T84" s="27">
        <f>GDP!Y87</f>
        <v>251520</v>
      </c>
      <c r="U84" s="27">
        <f>GDP!AD87</f>
        <v>184100</v>
      </c>
      <c r="W84" s="19">
        <f t="shared" si="9"/>
        <v>-18.095691153188532</v>
      </c>
      <c r="X84" s="19">
        <f t="shared" si="10"/>
        <v>-10.942066835567555</v>
      </c>
      <c r="Y84" s="19">
        <f t="shared" si="11"/>
        <v>0.76886116162269147</v>
      </c>
      <c r="Z84" s="19">
        <f t="shared" si="12"/>
        <v>-5.4456403910879692</v>
      </c>
      <c r="AA84" s="19">
        <f t="shared" si="13"/>
        <v>-31.321601101651819</v>
      </c>
      <c r="AB84" s="19">
        <f t="shared" si="14"/>
        <v>-31.010657719645529</v>
      </c>
      <c r="AC84" s="19">
        <f t="shared" si="6"/>
        <v>-11.596198637230303</v>
      </c>
      <c r="AD84" s="19">
        <f t="shared" si="7"/>
        <v>-5.1964967773983295</v>
      </c>
      <c r="AE84" s="19">
        <f t="shared" si="8"/>
        <v>-9.252104480298339</v>
      </c>
    </row>
    <row r="85" spans="1:31">
      <c r="A85" s="19">
        <v>1993</v>
      </c>
      <c r="B85" s="19" t="s">
        <v>84</v>
      </c>
      <c r="C85" s="27"/>
      <c r="D85" s="27"/>
      <c r="F85" s="27"/>
      <c r="G85" s="27"/>
      <c r="H85" s="27"/>
      <c r="I85" s="27"/>
      <c r="L85" s="19" t="s">
        <v>11</v>
      </c>
      <c r="M85" s="28">
        <f>AVERAGE(C251:C253)</f>
        <v>108.26666666666665</v>
      </c>
      <c r="N85" s="28">
        <f>AVERAGE(D251:D253)</f>
        <v>110.77717171717173</v>
      </c>
      <c r="O85" s="28">
        <f>AVERAGE(H251:H253)</f>
        <v>106.83333333333333</v>
      </c>
      <c r="P85" s="28">
        <f>AVERAGE(I251:I253)</f>
        <v>94.7</v>
      </c>
      <c r="Q85" s="27">
        <f>GDP!V88</f>
        <v>948615</v>
      </c>
      <c r="R85" s="27">
        <f>GDP!U88</f>
        <v>793387</v>
      </c>
      <c r="S85" s="27">
        <f>GDP!T88</f>
        <v>155228</v>
      </c>
      <c r="T85" s="27">
        <f>GDP!Y88</f>
        <v>257144</v>
      </c>
      <c r="U85" s="27">
        <f>GDP!AD88</f>
        <v>184193</v>
      </c>
      <c r="W85" s="19">
        <f t="shared" si="9"/>
        <v>-22.256903558673891</v>
      </c>
      <c r="X85" s="19">
        <f t="shared" si="10"/>
        <v>-9.0977933487617619</v>
      </c>
      <c r="Y85" s="19">
        <f t="shared" si="11"/>
        <v>-27.554418954493698</v>
      </c>
      <c r="Z85" s="19">
        <f t="shared" si="12"/>
        <v>0.30762816135097015</v>
      </c>
      <c r="AA85" s="19">
        <f t="shared" si="13"/>
        <v>-18.289639733743634</v>
      </c>
      <c r="AB85" s="19">
        <f t="shared" si="14"/>
        <v>-43.10286134721656</v>
      </c>
      <c r="AC85" s="19">
        <f t="shared" si="6"/>
        <v>-4.7797301199786313</v>
      </c>
      <c r="AD85" s="19">
        <f t="shared" si="7"/>
        <v>9.2485002375544809</v>
      </c>
      <c r="AE85" s="19">
        <f t="shared" si="8"/>
        <v>0.20221725929103762</v>
      </c>
    </row>
    <row r="86" spans="1:31">
      <c r="A86" s="19">
        <v>1994</v>
      </c>
      <c r="B86" s="19" t="s">
        <v>72</v>
      </c>
      <c r="C86" s="27"/>
      <c r="D86" s="27"/>
      <c r="F86" s="27"/>
      <c r="G86" s="27"/>
      <c r="H86" s="27"/>
      <c r="I86" s="27"/>
      <c r="K86" s="19">
        <v>2008</v>
      </c>
      <c r="L86" s="19" t="s">
        <v>8</v>
      </c>
      <c r="M86" s="28">
        <f>AVERAGE(C254:C256)</f>
        <v>108.83333333333333</v>
      </c>
      <c r="N86" s="28">
        <f>AVERAGE(D254:D256)</f>
        <v>109.73616161616162</v>
      </c>
      <c r="O86" s="28">
        <f>AVERAGE(H254:H256)</f>
        <v>108.76666666666665</v>
      </c>
      <c r="P86" s="28">
        <f>AVERAGE(I254:I256)</f>
        <v>93.3</v>
      </c>
      <c r="Q86" s="27">
        <f>GDP!V89</f>
        <v>961606</v>
      </c>
      <c r="R86" s="27">
        <f>GDP!U89</f>
        <v>801146</v>
      </c>
      <c r="S86" s="27">
        <f>GDP!T89</f>
        <v>160460</v>
      </c>
      <c r="T86" s="27">
        <f>GDP!Y89</f>
        <v>250494</v>
      </c>
      <c r="U86" s="27">
        <f>GDP!AD89</f>
        <v>183868</v>
      </c>
      <c r="W86" s="19">
        <f t="shared" si="9"/>
        <v>2.1100902792175802</v>
      </c>
      <c r="X86" s="19">
        <f t="shared" si="10"/>
        <v>5.5914386986290587</v>
      </c>
      <c r="Y86" s="19">
        <f t="shared" si="11"/>
        <v>-3.706278905368654</v>
      </c>
      <c r="Z86" s="19">
        <f t="shared" si="12"/>
        <v>3.969595495057332</v>
      </c>
      <c r="AA86" s="19">
        <f t="shared" si="13"/>
        <v>7.4375657301992248</v>
      </c>
      <c r="AB86" s="19">
        <f t="shared" si="14"/>
        <v>14.179175778936791</v>
      </c>
      <c r="AC86" s="19">
        <f t="shared" si="6"/>
        <v>-5.7835667849885475</v>
      </c>
      <c r="AD86" s="19">
        <f t="shared" si="7"/>
        <v>-9.9499973092065588</v>
      </c>
      <c r="AE86" s="19">
        <f t="shared" si="8"/>
        <v>-0.70391565423263414</v>
      </c>
    </row>
    <row r="87" spans="1:31">
      <c r="A87" s="19">
        <v>1994</v>
      </c>
      <c r="B87" s="19" t="s">
        <v>74</v>
      </c>
      <c r="C87" s="27"/>
      <c r="D87" s="27"/>
      <c r="F87" s="27"/>
      <c r="G87" s="27"/>
      <c r="H87" s="27"/>
      <c r="I87" s="27"/>
      <c r="L87" s="19" t="s">
        <v>9</v>
      </c>
      <c r="M87" s="28">
        <f>AVERAGE(C257:C259)</f>
        <v>115.33333333333333</v>
      </c>
      <c r="N87" s="28">
        <f>AVERAGE(D257:D259)</f>
        <v>115.00666666666667</v>
      </c>
      <c r="O87" s="28">
        <f>AVERAGE(H257:H259)</f>
        <v>117.93333333333332</v>
      </c>
      <c r="P87" s="28">
        <f>AVERAGE(I257:I259)</f>
        <v>92.90000000000002</v>
      </c>
      <c r="Q87" s="27">
        <f>GDP!V90</f>
        <v>957042</v>
      </c>
      <c r="R87" s="27">
        <f>GDP!U90</f>
        <v>788520</v>
      </c>
      <c r="S87" s="27">
        <f>GDP!T90</f>
        <v>168522</v>
      </c>
      <c r="T87" s="27">
        <f>GDP!Y90</f>
        <v>241349</v>
      </c>
      <c r="U87" s="27">
        <f>GDP!AD90</f>
        <v>173674</v>
      </c>
      <c r="W87" s="19">
        <f t="shared" si="9"/>
        <v>26.116425390658883</v>
      </c>
      <c r="X87" s="19">
        <f t="shared" si="10"/>
        <v>-1.8850173656329239</v>
      </c>
      <c r="Y87" s="19">
        <f t="shared" si="11"/>
        <v>20.640465276607365</v>
      </c>
      <c r="Z87" s="19">
        <f t="shared" si="12"/>
        <v>-6.1565040233169448</v>
      </c>
      <c r="AA87" s="19">
        <f t="shared" si="13"/>
        <v>38.217495452860838</v>
      </c>
      <c r="AB87" s="19">
        <f t="shared" si="14"/>
        <v>21.663208954410962</v>
      </c>
      <c r="AC87" s="19">
        <f t="shared" si="6"/>
        <v>-1.7039013806745662</v>
      </c>
      <c r="AD87" s="19">
        <f t="shared" si="7"/>
        <v>-13.822735638815963</v>
      </c>
      <c r="AE87" s="19">
        <f t="shared" si="8"/>
        <v>-20.399715633476433</v>
      </c>
    </row>
    <row r="88" spans="1:31">
      <c r="A88" s="19">
        <v>1994</v>
      </c>
      <c r="B88" s="19" t="s">
        <v>75</v>
      </c>
      <c r="C88" s="27"/>
      <c r="D88" s="27"/>
      <c r="F88" s="27"/>
      <c r="G88" s="27"/>
      <c r="H88" s="27"/>
      <c r="I88" s="27"/>
      <c r="L88" s="19" t="s">
        <v>10</v>
      </c>
      <c r="M88" s="28">
        <f>AVERAGE(C260:C262)</f>
        <v>119.16666666666667</v>
      </c>
      <c r="N88" s="28">
        <f>AVERAGE(D260:D262)</f>
        <v>117.83656565656567</v>
      </c>
      <c r="O88" s="28">
        <f>AVERAGE(H260:H262)</f>
        <v>120.16666666666667</v>
      </c>
      <c r="P88" s="28">
        <f>AVERAGE(I260:I262)</f>
        <v>94.266666666666666</v>
      </c>
      <c r="Q88" s="27">
        <f>GDP!V91</f>
        <v>949954</v>
      </c>
      <c r="R88" s="27">
        <f>GDP!U91</f>
        <v>774979</v>
      </c>
      <c r="S88" s="27">
        <f>GDP!T91</f>
        <v>174975</v>
      </c>
      <c r="T88" s="27">
        <f>GDP!Y91</f>
        <v>241108</v>
      </c>
      <c r="U88" s="27">
        <f>GDP!AD91</f>
        <v>174997</v>
      </c>
      <c r="W88" s="19">
        <f t="shared" si="9"/>
        <v>13.97242512798984</v>
      </c>
      <c r="X88" s="19">
        <f t="shared" si="10"/>
        <v>-2.9297129448199732</v>
      </c>
      <c r="Y88" s="19">
        <f t="shared" si="11"/>
        <v>10.211837097212694</v>
      </c>
      <c r="Z88" s="19">
        <f t="shared" si="12"/>
        <v>-6.694147649364723</v>
      </c>
      <c r="AA88" s="19">
        <f t="shared" si="13"/>
        <v>7.7928021659400937</v>
      </c>
      <c r="AB88" s="19">
        <f t="shared" si="14"/>
        <v>16.219122004432208</v>
      </c>
      <c r="AC88" s="19">
        <f t="shared" si="6"/>
        <v>6.01559268822911</v>
      </c>
      <c r="AD88" s="19">
        <f t="shared" si="7"/>
        <v>-0.39882371667010474</v>
      </c>
      <c r="AE88" s="19">
        <f t="shared" si="8"/>
        <v>3.0820831809095894</v>
      </c>
    </row>
    <row r="89" spans="1:31">
      <c r="A89" s="19">
        <v>1994</v>
      </c>
      <c r="B89" s="19" t="s">
        <v>76</v>
      </c>
      <c r="C89" s="27"/>
      <c r="D89" s="27"/>
      <c r="F89" s="27"/>
      <c r="G89" s="27"/>
      <c r="H89" s="27"/>
      <c r="I89" s="27"/>
      <c r="L89" s="19" t="s">
        <v>11</v>
      </c>
      <c r="M89" s="28">
        <f>AVERAGE(C263:C265)</f>
        <v>123.16666666666667</v>
      </c>
      <c r="N89" s="28">
        <f>AVERAGE(D263:D265)</f>
        <v>122.4559595959596</v>
      </c>
      <c r="O89" s="28">
        <f>AVERAGE(H263:H265)</f>
        <v>121.26666666666667</v>
      </c>
      <c r="P89" s="28">
        <f>AVERAGE(I263:I265)</f>
        <v>98.733333333333348</v>
      </c>
      <c r="Q89" s="27">
        <f>GDP!V92</f>
        <v>920605</v>
      </c>
      <c r="R89" s="27">
        <f>GDP!U92</f>
        <v>745633</v>
      </c>
      <c r="S89" s="27">
        <f>GDP!T92</f>
        <v>174972</v>
      </c>
      <c r="T89" s="27">
        <f>GDP!Y92</f>
        <v>240553</v>
      </c>
      <c r="U89" s="27">
        <f>GDP!AD92</f>
        <v>173878</v>
      </c>
      <c r="W89" s="19">
        <f t="shared" si="9"/>
        <v>14.117851444135866</v>
      </c>
      <c r="X89" s="19">
        <f t="shared" si="10"/>
        <v>-11.797069600480858</v>
      </c>
      <c r="Y89" s="19">
        <f t="shared" si="11"/>
        <v>16.627078714646302</v>
      </c>
      <c r="Z89" s="19">
        <f t="shared" si="12"/>
        <v>-14.307908054198426</v>
      </c>
      <c r="AA89" s="19">
        <f t="shared" si="13"/>
        <v>3.712165572713011</v>
      </c>
      <c r="AB89" s="19">
        <f t="shared" si="14"/>
        <v>-6.8579462140339054E-3</v>
      </c>
      <c r="AC89" s="19">
        <f t="shared" si="6"/>
        <v>20.343488399210695</v>
      </c>
      <c r="AD89" s="19">
        <f t="shared" si="7"/>
        <v>-0.91757491207707931</v>
      </c>
      <c r="AE89" s="19">
        <f t="shared" si="8"/>
        <v>-2.5333295731709837</v>
      </c>
    </row>
    <row r="90" spans="1:31">
      <c r="A90" s="19">
        <v>1994</v>
      </c>
      <c r="B90" s="19" t="s">
        <v>77</v>
      </c>
      <c r="C90" s="27"/>
      <c r="D90" s="27"/>
      <c r="F90" s="27"/>
      <c r="G90" s="27"/>
      <c r="H90" s="27"/>
      <c r="I90" s="27"/>
      <c r="K90" s="19">
        <v>2009</v>
      </c>
      <c r="L90" s="19" t="s">
        <v>8</v>
      </c>
      <c r="M90" s="28">
        <f>AVERAGE(C266:C268)</f>
        <v>106.13333333333333</v>
      </c>
      <c r="N90" s="28">
        <f>AVERAGE(D266:D268)</f>
        <v>111.15232323232324</v>
      </c>
      <c r="O90" s="28">
        <f>AVERAGE(H266:H268)</f>
        <v>102.60000000000001</v>
      </c>
      <c r="P90" s="28">
        <f>AVERAGE(I266:I268)</f>
        <v>94.600000000000009</v>
      </c>
      <c r="Q90" s="27">
        <f>GDP!V93</f>
        <v>861249</v>
      </c>
      <c r="R90" s="27">
        <f>GDP!U93</f>
        <v>700693</v>
      </c>
      <c r="S90" s="27">
        <f>GDP!T93</f>
        <v>160556</v>
      </c>
      <c r="T90" s="27">
        <f>GDP!Y93</f>
        <v>248394</v>
      </c>
      <c r="U90" s="27">
        <f>GDP!AD93</f>
        <v>181483</v>
      </c>
      <c r="W90" s="19">
        <f t="shared" si="9"/>
        <v>-44.864100349057523</v>
      </c>
      <c r="X90" s="19">
        <f t="shared" si="10"/>
        <v>-23.401263605959766</v>
      </c>
      <c r="Y90" s="19">
        <f t="shared" si="11"/>
        <v>-32.118024247649672</v>
      </c>
      <c r="Z90" s="19">
        <f t="shared" si="12"/>
        <v>-22.015079657248048</v>
      </c>
      <c r="AA90" s="19">
        <f t="shared" si="13"/>
        <v>-48.75828188156558</v>
      </c>
      <c r="AB90" s="19">
        <f t="shared" si="14"/>
        <v>-29.102334453841337</v>
      </c>
      <c r="AC90" s="19">
        <f t="shared" si="6"/>
        <v>-15.722945650737952</v>
      </c>
      <c r="AD90" s="19">
        <f t="shared" si="7"/>
        <v>13.689745631477045</v>
      </c>
      <c r="AE90" s="19">
        <f t="shared" si="8"/>
        <v>18.676643387163484</v>
      </c>
    </row>
    <row r="91" spans="1:31">
      <c r="A91" s="19">
        <v>1994</v>
      </c>
      <c r="B91" s="19" t="s">
        <v>78</v>
      </c>
      <c r="C91" s="27"/>
      <c r="D91" s="27"/>
      <c r="F91" s="27"/>
      <c r="G91" s="27"/>
      <c r="H91" s="27"/>
      <c r="I91" s="27"/>
      <c r="L91" s="19" t="s">
        <v>9</v>
      </c>
      <c r="M91" s="28">
        <f>AVERAGE(C269:C271)</f>
        <v>109.83333333333333</v>
      </c>
      <c r="N91" s="28">
        <f>AVERAGE(D269:D271)</f>
        <v>114.44464646464648</v>
      </c>
      <c r="O91" s="28">
        <f>AVERAGE(H269:H271)</f>
        <v>107.2</v>
      </c>
      <c r="P91" s="28">
        <f>AVERAGE(I269:I271)</f>
        <v>106.83333333333333</v>
      </c>
      <c r="Q91" s="27">
        <f>GDP!V94</f>
        <v>823323</v>
      </c>
      <c r="R91" s="27">
        <f>GDP!U94</f>
        <v>679043</v>
      </c>
      <c r="S91" s="27">
        <f>GDP!T94</f>
        <v>144280</v>
      </c>
      <c r="T91" s="27">
        <f>GDP!Y94</f>
        <v>266201</v>
      </c>
      <c r="U91" s="27">
        <f>GDP!AD94</f>
        <v>195274</v>
      </c>
      <c r="W91" s="19">
        <f t="shared" si="9"/>
        <v>14.69102642286224</v>
      </c>
      <c r="X91" s="19">
        <f t="shared" si="10"/>
        <v>-16.484695527050654</v>
      </c>
      <c r="Y91" s="19">
        <f t="shared" si="11"/>
        <v>12.384844680324726</v>
      </c>
      <c r="Z91" s="19">
        <f t="shared" si="12"/>
        <v>-11.798089777256038</v>
      </c>
      <c r="AA91" s="19">
        <f t="shared" si="13"/>
        <v>19.176245206174759</v>
      </c>
      <c r="AB91" s="19">
        <f t="shared" si="14"/>
        <v>-34.78937311799465</v>
      </c>
      <c r="AC91" s="19">
        <f t="shared" si="6"/>
        <v>62.653184654395531</v>
      </c>
      <c r="AD91" s="19">
        <f t="shared" si="7"/>
        <v>31.908968932971039</v>
      </c>
      <c r="AE91" s="19">
        <f t="shared" si="8"/>
        <v>34.039836939604797</v>
      </c>
    </row>
    <row r="92" spans="1:31">
      <c r="A92" s="19">
        <v>1994</v>
      </c>
      <c r="B92" s="19" t="s">
        <v>79</v>
      </c>
      <c r="C92" s="27"/>
      <c r="D92" s="27"/>
      <c r="F92" s="27"/>
      <c r="G92" s="27"/>
      <c r="H92" s="27"/>
      <c r="I92" s="27"/>
      <c r="L92" s="19" t="s">
        <v>10</v>
      </c>
      <c r="M92" s="28">
        <f>AVERAGE(C272:C274)</f>
        <v>103.06666666666668</v>
      </c>
      <c r="N92" s="28">
        <f>AVERAGE(D272:D274)</f>
        <v>102.49434343434343</v>
      </c>
      <c r="O92" s="28">
        <f>AVERAGE(H272:H274)</f>
        <v>103.43333333333334</v>
      </c>
      <c r="P92" s="28">
        <f>AVERAGE(I272:I274)</f>
        <v>105.40000000000002</v>
      </c>
      <c r="Q92" s="27">
        <f>GDP!V95</f>
        <v>793740</v>
      </c>
      <c r="R92" s="27">
        <f>GDP!U95</f>
        <v>659295</v>
      </c>
      <c r="S92" s="27">
        <f>GDP!T95</f>
        <v>134445</v>
      </c>
      <c r="T92" s="27">
        <f>GDP!Y95</f>
        <v>263504</v>
      </c>
      <c r="U92" s="27">
        <f>GDP!AD95</f>
        <v>192287</v>
      </c>
      <c r="W92" s="19">
        <f t="shared" si="9"/>
        <v>-22.458130889099682</v>
      </c>
      <c r="X92" s="19">
        <f t="shared" si="10"/>
        <v>-13.616245481377131</v>
      </c>
      <c r="Y92" s="19">
        <f t="shared" si="11"/>
        <v>-35.669390900199204</v>
      </c>
      <c r="Z92" s="19">
        <f t="shared" si="12"/>
        <v>-11.13514795802576</v>
      </c>
      <c r="AA92" s="19">
        <f t="shared" si="13"/>
        <v>-13.331168352266165</v>
      </c>
      <c r="AB92" s="19">
        <f t="shared" si="14"/>
        <v>-24.602996280475075</v>
      </c>
      <c r="AC92" s="19">
        <f t="shared" si="6"/>
        <v>-5.2595753600555906</v>
      </c>
      <c r="AD92" s="19">
        <f t="shared" si="7"/>
        <v>-3.9914040693397768</v>
      </c>
      <c r="AE92" s="19">
        <f t="shared" si="8"/>
        <v>-5.9796193297495641</v>
      </c>
    </row>
    <row r="93" spans="1:31">
      <c r="A93" s="19">
        <v>1994</v>
      </c>
      <c r="B93" s="19" t="s">
        <v>80</v>
      </c>
      <c r="C93" s="27"/>
      <c r="D93" s="27"/>
      <c r="F93" s="27"/>
      <c r="G93" s="27"/>
      <c r="H93" s="27"/>
      <c r="I93" s="27"/>
      <c r="L93" s="19" t="s">
        <v>11</v>
      </c>
      <c r="M93" s="28">
        <f>AVERAGE(C275:C277)</f>
        <v>97.866666666666674</v>
      </c>
      <c r="N93" s="28">
        <f>AVERAGE(D275:D277)</f>
        <v>94.216161616161628</v>
      </c>
      <c r="O93" s="28">
        <f>AVERAGE(H275:H277)</f>
        <v>99.600000000000009</v>
      </c>
      <c r="P93" s="28">
        <f>AVERAGE(I275:I277)</f>
        <v>107.93333333333332</v>
      </c>
      <c r="Q93" s="27">
        <f>GDP!V96</f>
        <v>783241</v>
      </c>
      <c r="R93" s="27">
        <f>GDP!U96</f>
        <v>653319</v>
      </c>
      <c r="S93" s="27">
        <f>GDP!T96</f>
        <v>129922</v>
      </c>
      <c r="T93" s="27">
        <f>GDP!Y96</f>
        <v>266900</v>
      </c>
      <c r="U93" s="27">
        <f>GDP!AD96</f>
        <v>196739</v>
      </c>
      <c r="W93" s="19">
        <f t="shared" si="9"/>
        <v>-18.70454539310974</v>
      </c>
      <c r="X93" s="19">
        <f t="shared" si="10"/>
        <v>-5.1868478016567803</v>
      </c>
      <c r="Y93" s="19">
        <f t="shared" si="11"/>
        <v>-28.59937109794588</v>
      </c>
      <c r="Z93" s="19">
        <f t="shared" si="12"/>
        <v>-3.5766921574131305</v>
      </c>
      <c r="AA93" s="19">
        <f t="shared" si="13"/>
        <v>-14.020429715163951</v>
      </c>
      <c r="AB93" s="19">
        <f t="shared" si="14"/>
        <v>-12.792835118428702</v>
      </c>
      <c r="AC93" s="19">
        <f t="shared" si="6"/>
        <v>9.9663766073475379</v>
      </c>
      <c r="AD93" s="19">
        <f t="shared" si="7"/>
        <v>5.2556569753659854</v>
      </c>
      <c r="AE93" s="19">
        <f t="shared" si="8"/>
        <v>9.5877835620201246</v>
      </c>
    </row>
    <row r="94" spans="1:31">
      <c r="A94" s="19">
        <v>1994</v>
      </c>
      <c r="B94" s="19" t="s">
        <v>81</v>
      </c>
      <c r="C94" s="27"/>
      <c r="D94" s="27"/>
      <c r="F94" s="27"/>
      <c r="G94" s="27"/>
      <c r="H94" s="27"/>
      <c r="I94" s="27"/>
      <c r="K94" s="19">
        <v>2010</v>
      </c>
      <c r="L94" s="19" t="s">
        <v>8</v>
      </c>
      <c r="M94" s="28">
        <f>AVERAGE(C278:C280)</f>
        <v>94.633333333333326</v>
      </c>
      <c r="N94" s="28">
        <f>AVERAGE(D278:D280)</f>
        <v>91.527474747474756</v>
      </c>
      <c r="O94" s="28">
        <f>AVERAGE(H278:H280)</f>
        <v>98.266666666666666</v>
      </c>
      <c r="P94" s="28">
        <f>AVERAGE(I278:I280)</f>
        <v>110.46666666666665</v>
      </c>
      <c r="Q94" s="27">
        <f>GDP!V97</f>
        <v>791800</v>
      </c>
      <c r="R94" s="27">
        <f>GDP!U97</f>
        <v>657994</v>
      </c>
      <c r="S94" s="27">
        <f>GDP!T97</f>
        <v>133806</v>
      </c>
      <c r="T94" s="27">
        <f>GDP!Y97</f>
        <v>266208</v>
      </c>
      <c r="U94" s="27">
        <f>GDP!AD97</f>
        <v>196521</v>
      </c>
      <c r="W94" s="19">
        <f t="shared" si="9"/>
        <v>-12.574652922680784</v>
      </c>
      <c r="X94" s="19">
        <f t="shared" si="10"/>
        <v>4.4432402089963352</v>
      </c>
      <c r="Y94" s="19">
        <f t="shared" si="11"/>
        <v>-10.935569945590728</v>
      </c>
      <c r="Z94" s="19">
        <f t="shared" si="12"/>
        <v>2.8931775402371684</v>
      </c>
      <c r="AA94" s="19">
        <f t="shared" si="13"/>
        <v>-5.2481836012474687</v>
      </c>
      <c r="AB94" s="19">
        <f t="shared" si="14"/>
        <v>12.504932306295192</v>
      </c>
      <c r="AC94" s="19">
        <f t="shared" si="6"/>
        <v>9.724254466090688</v>
      </c>
      <c r="AD94" s="19">
        <f t="shared" si="7"/>
        <v>-1.0330661575633338</v>
      </c>
      <c r="AE94" s="19">
        <f t="shared" si="8"/>
        <v>-0.44249066970800666</v>
      </c>
    </row>
    <row r="95" spans="1:31">
      <c r="A95" s="19">
        <v>1994</v>
      </c>
      <c r="B95" s="19" t="s">
        <v>82</v>
      </c>
      <c r="C95" s="27"/>
      <c r="D95" s="27"/>
      <c r="F95" s="27"/>
      <c r="G95" s="27"/>
      <c r="H95" s="27"/>
      <c r="I95" s="27"/>
      <c r="L95" s="19" t="s">
        <v>9</v>
      </c>
      <c r="M95" s="28">
        <f>AVERAGE(C281:C283)</f>
        <v>97.166666666666671</v>
      </c>
      <c r="N95" s="28">
        <f>AVERAGE(D281:D283)</f>
        <v>96.847878787878798</v>
      </c>
      <c r="O95" s="28">
        <f>AVERAGE(H281:H283)</f>
        <v>98</v>
      </c>
      <c r="P95" s="28">
        <f>AVERAGE(I281:I283)</f>
        <v>98.833333333333329</v>
      </c>
      <c r="Q95" s="27">
        <f>GDP!V98</f>
        <v>802695</v>
      </c>
      <c r="R95" s="27">
        <f>GDP!U98</f>
        <v>666879</v>
      </c>
      <c r="S95" s="27">
        <f>GDP!T98</f>
        <v>135816</v>
      </c>
      <c r="T95" s="27">
        <f>GDP!Y98</f>
        <v>252581</v>
      </c>
      <c r="U95" s="27">
        <f>GDP!AD98</f>
        <v>188190</v>
      </c>
      <c r="W95" s="19">
        <f t="shared" si="9"/>
        <v>11.145700225898292</v>
      </c>
      <c r="X95" s="19">
        <f t="shared" si="10"/>
        <v>5.6185598372757495</v>
      </c>
      <c r="Y95" s="19">
        <f t="shared" si="11"/>
        <v>25.358714760399881</v>
      </c>
      <c r="Z95" s="19">
        <f t="shared" si="12"/>
        <v>5.5116544643950993</v>
      </c>
      <c r="AA95" s="19">
        <f t="shared" si="13"/>
        <v>-1.0810711564560149</v>
      </c>
      <c r="AB95" s="19">
        <f t="shared" si="14"/>
        <v>6.1454518798967683</v>
      </c>
      <c r="AC95" s="19">
        <f t="shared" si="6"/>
        <v>-35.924976451201182</v>
      </c>
      <c r="AD95" s="19">
        <f t="shared" si="7"/>
        <v>-18.956478650475628</v>
      </c>
      <c r="AE95" s="19">
        <f t="shared" si="8"/>
        <v>-15.908846955236665</v>
      </c>
    </row>
    <row r="96" spans="1:31">
      <c r="A96" s="19">
        <v>1994</v>
      </c>
      <c r="B96" s="19" t="s">
        <v>83</v>
      </c>
      <c r="C96" s="27"/>
      <c r="D96" s="27"/>
      <c r="F96" s="27"/>
      <c r="G96" s="27"/>
      <c r="H96" s="27"/>
      <c r="I96" s="27"/>
      <c r="L96" s="19" t="s">
        <v>10</v>
      </c>
      <c r="M96" s="28">
        <f>AVERAGE(C284:C286)</f>
        <v>101.76666666666665</v>
      </c>
      <c r="N96" s="28">
        <f>AVERAGE(D284:D286)</f>
        <v>102.59151515151514</v>
      </c>
      <c r="O96" s="28">
        <f>AVERAGE(H284:H286)</f>
        <v>100.83333333333333</v>
      </c>
      <c r="P96" s="28">
        <f>AVERAGE(I284:I286)</f>
        <v>97.399999999999991</v>
      </c>
      <c r="Q96" s="27">
        <f>GDP!V99</f>
        <v>810678</v>
      </c>
      <c r="R96" s="27">
        <f>GDP!U99</f>
        <v>674085</v>
      </c>
      <c r="S96" s="27">
        <f>GDP!T99</f>
        <v>136593</v>
      </c>
      <c r="T96" s="27">
        <f>GDP!Y99</f>
        <v>252827</v>
      </c>
      <c r="U96" s="27">
        <f>GDP!AD99</f>
        <v>184962</v>
      </c>
      <c r="W96" s="19">
        <f t="shared" si="9"/>
        <v>20.324199432315247</v>
      </c>
      <c r="X96" s="19">
        <f t="shared" si="10"/>
        <v>4.0378379856868429</v>
      </c>
      <c r="Y96" s="19">
        <f t="shared" si="11"/>
        <v>25.917277004699812</v>
      </c>
      <c r="Z96" s="19">
        <f t="shared" si="12"/>
        <v>4.3927854541366163</v>
      </c>
      <c r="AA96" s="19">
        <f t="shared" si="13"/>
        <v>12.075889484015278</v>
      </c>
      <c r="AB96" s="19">
        <f t="shared" si="14"/>
        <v>2.3081029160413102</v>
      </c>
      <c r="AC96" s="19">
        <f t="shared" si="6"/>
        <v>-5.6760334517699906</v>
      </c>
      <c r="AD96" s="19">
        <f t="shared" si="7"/>
        <v>0.39014750770127726</v>
      </c>
      <c r="AE96" s="19">
        <f t="shared" si="8"/>
        <v>-6.6866282818444978</v>
      </c>
    </row>
    <row r="97" spans="1:31">
      <c r="A97" s="19">
        <v>1994</v>
      </c>
      <c r="B97" s="19" t="s">
        <v>84</v>
      </c>
      <c r="C97" s="27"/>
      <c r="D97" s="27"/>
      <c r="F97" s="27"/>
      <c r="G97" s="27"/>
      <c r="H97" s="27"/>
      <c r="I97" s="27"/>
      <c r="L97" s="19" t="s">
        <v>11</v>
      </c>
      <c r="M97" s="28">
        <f>AVERAGE(C287:C289)</f>
        <v>105.63333333333333</v>
      </c>
      <c r="N97" s="28">
        <f>AVERAGE(D287:D289)</f>
        <v>108.67292929292928</v>
      </c>
      <c r="O97" s="28">
        <f>AVERAGE(H287:H289)</f>
        <v>102.16666666666667</v>
      </c>
      <c r="P97" s="28">
        <f>AVERAGE(I287:I289)</f>
        <v>92.533333333333346</v>
      </c>
      <c r="Q97" s="27">
        <f>GDP!V100</f>
        <v>812787</v>
      </c>
      <c r="R97" s="27">
        <f>GDP!U100</f>
        <v>672191</v>
      </c>
      <c r="S97" s="27">
        <f>GDP!T100</f>
        <v>140596</v>
      </c>
      <c r="T97" s="27">
        <f>GDP!Y100</f>
        <v>246436</v>
      </c>
      <c r="U97" s="27">
        <f>GDP!AD100</f>
        <v>178715</v>
      </c>
      <c r="W97" s="19">
        <f t="shared" si="9"/>
        <v>16.086505913344283</v>
      </c>
      <c r="X97" s="19">
        <f t="shared" si="10"/>
        <v>1.0446782622827611</v>
      </c>
      <c r="Y97" s="19">
        <f t="shared" si="11"/>
        <v>25.904055462332632</v>
      </c>
      <c r="Z97" s="19">
        <f t="shared" si="12"/>
        <v>-1.119165972046765</v>
      </c>
      <c r="AA97" s="19">
        <f t="shared" si="13"/>
        <v>5.3950949564809614</v>
      </c>
      <c r="AB97" s="19">
        <f t="shared" si="14"/>
        <v>12.247864125991681</v>
      </c>
      <c r="AC97" s="19">
        <f t="shared" si="6"/>
        <v>-18.537637541674389</v>
      </c>
      <c r="AD97" s="19">
        <f t="shared" si="7"/>
        <v>-9.7342909056496225</v>
      </c>
      <c r="AE97" s="19">
        <f t="shared" si="8"/>
        <v>-12.840652439055955</v>
      </c>
    </row>
    <row r="98" spans="1:31">
      <c r="A98" s="19">
        <v>1995</v>
      </c>
      <c r="B98" s="19" t="s">
        <v>72</v>
      </c>
      <c r="C98" s="27"/>
      <c r="D98" s="27"/>
      <c r="F98" s="27"/>
      <c r="G98" s="27"/>
      <c r="H98" s="27"/>
      <c r="I98" s="27"/>
      <c r="K98" s="19">
        <v>2011</v>
      </c>
      <c r="L98" s="19" t="s">
        <v>8</v>
      </c>
      <c r="M98" s="28">
        <f>AVERAGE(C290:C292)</f>
        <v>102.8</v>
      </c>
      <c r="N98" s="28">
        <f>AVERAGE(D290:D292)</f>
        <v>107.33050505050505</v>
      </c>
      <c r="O98" s="28">
        <f>AVERAGE(H290:H292)</f>
        <v>99.666666666666671</v>
      </c>
      <c r="P98" s="28">
        <f>AVERAGE(I290:I292)</f>
        <v>93.40000000000002</v>
      </c>
      <c r="Q98" s="27">
        <f>GDP!V101</f>
        <v>827659</v>
      </c>
      <c r="R98" s="27">
        <f>GDP!U101</f>
        <v>685476</v>
      </c>
      <c r="S98" s="27">
        <f>GDP!T101</f>
        <v>142183</v>
      </c>
      <c r="T98" s="27">
        <f>GDP!Y101</f>
        <v>239710</v>
      </c>
      <c r="U98" s="27">
        <f>GDP!AD101</f>
        <v>175155</v>
      </c>
      <c r="W98" s="19">
        <f t="shared" si="9"/>
        <v>-10.304940818660214</v>
      </c>
      <c r="X98" s="19">
        <f t="shared" si="10"/>
        <v>7.5223562235377406</v>
      </c>
      <c r="Y98" s="19">
        <f t="shared" si="11"/>
        <v>-4.8503495570585748</v>
      </c>
      <c r="Z98" s="19">
        <f t="shared" si="12"/>
        <v>8.1429572922851801</v>
      </c>
      <c r="AA98" s="19">
        <f t="shared" si="13"/>
        <v>-9.4344898367807577</v>
      </c>
      <c r="AB98" s="19">
        <f t="shared" si="14"/>
        <v>4.5920881093817423</v>
      </c>
      <c r="AC98" s="19">
        <f t="shared" si="6"/>
        <v>3.7993602137868177</v>
      </c>
      <c r="AD98" s="19">
        <f t="shared" si="7"/>
        <v>-10.478365350559537</v>
      </c>
      <c r="AE98" s="19">
        <f t="shared" si="8"/>
        <v>-7.7330562680046118</v>
      </c>
    </row>
    <row r="99" spans="1:31">
      <c r="A99" s="19">
        <v>1995</v>
      </c>
      <c r="B99" s="19" t="s">
        <v>74</v>
      </c>
      <c r="C99" s="27"/>
      <c r="D99" s="27"/>
      <c r="F99" s="27"/>
      <c r="G99" s="27"/>
      <c r="H99" s="27"/>
      <c r="I99" s="27"/>
      <c r="L99" s="19" t="s">
        <v>9</v>
      </c>
      <c r="M99" s="28">
        <f>AVERAGE(C293:C295)</f>
        <v>95.833333333333329</v>
      </c>
      <c r="N99" s="28">
        <f>AVERAGE(D293:D295)</f>
        <v>93.316565656565672</v>
      </c>
      <c r="O99" s="28">
        <f>AVERAGE(H293:H295)</f>
        <v>97.899999999999991</v>
      </c>
      <c r="P99" s="28">
        <f>AVERAGE(I293:I295)</f>
        <v>89.166666666666671</v>
      </c>
      <c r="Q99" s="27">
        <f>GDP!V102</f>
        <v>813824</v>
      </c>
      <c r="R99" s="27">
        <f>GDP!U102</f>
        <v>673739</v>
      </c>
      <c r="S99" s="27">
        <f>GDP!T102</f>
        <v>140085</v>
      </c>
      <c r="T99" s="27">
        <f>GDP!Y102</f>
        <v>247606</v>
      </c>
      <c r="U99" s="27">
        <f>GDP!AD102</f>
        <v>188429</v>
      </c>
      <c r="W99" s="19">
        <f t="shared" si="9"/>
        <v>-24.474446180071709</v>
      </c>
      <c r="X99" s="19">
        <f t="shared" si="10"/>
        <v>-6.5205378155339222</v>
      </c>
      <c r="Y99" s="19">
        <f t="shared" si="11"/>
        <v>-42.859728947719269</v>
      </c>
      <c r="Z99" s="19">
        <f t="shared" si="12"/>
        <v>-6.6750565894169611</v>
      </c>
      <c r="AA99" s="19">
        <f t="shared" si="13"/>
        <v>-6.9039975387402919</v>
      </c>
      <c r="AB99" s="19">
        <f t="shared" si="14"/>
        <v>-5.7728958773379464</v>
      </c>
      <c r="AC99" s="19">
        <f t="shared" si="6"/>
        <v>-16.934129317886317</v>
      </c>
      <c r="AD99" s="19">
        <f t="shared" si="7"/>
        <v>13.841353254368173</v>
      </c>
      <c r="AE99" s="19">
        <f t="shared" si="8"/>
        <v>33.937076813105364</v>
      </c>
    </row>
    <row r="100" spans="1:31">
      <c r="A100" s="19">
        <v>1995</v>
      </c>
      <c r="B100" s="19" t="s">
        <v>75</v>
      </c>
      <c r="C100" s="27"/>
      <c r="D100" s="27"/>
      <c r="F100" s="27"/>
      <c r="G100" s="27"/>
      <c r="H100" s="27"/>
      <c r="I100" s="27"/>
      <c r="L100" s="19" t="s">
        <v>10</v>
      </c>
      <c r="M100" s="28">
        <f>AVERAGE(C296:C298)</f>
        <v>101.36666666666667</v>
      </c>
      <c r="N100" s="28">
        <f>AVERAGE(D296:D298)</f>
        <v>96.196969696969703</v>
      </c>
      <c r="O100" s="28">
        <f>AVERAGE(H296:H298)</f>
        <v>105.2</v>
      </c>
      <c r="P100" s="28">
        <f>AVERAGE(I296:I298)</f>
        <v>88.866666666666674</v>
      </c>
      <c r="Q100" s="27">
        <f>GDP!V103</f>
        <v>838598</v>
      </c>
      <c r="R100" s="27">
        <f>GDP!U103</f>
        <v>691450</v>
      </c>
      <c r="S100" s="27">
        <f>GDP!T103</f>
        <v>147148</v>
      </c>
      <c r="T100" s="27">
        <f>GDP!Y103</f>
        <v>241285</v>
      </c>
      <c r="U100" s="27">
        <f>GDP!AD103</f>
        <v>179457</v>
      </c>
      <c r="W100" s="19">
        <f t="shared" si="9"/>
        <v>25.174044362087479</v>
      </c>
      <c r="X100" s="19">
        <f t="shared" si="10"/>
        <v>12.743968171494302</v>
      </c>
      <c r="Y100" s="19">
        <f t="shared" si="11"/>
        <v>12.930325024445954</v>
      </c>
      <c r="Z100" s="19">
        <f t="shared" si="12"/>
        <v>10.936988770533018</v>
      </c>
      <c r="AA100" s="19">
        <f t="shared" si="13"/>
        <v>33.331324097378797</v>
      </c>
      <c r="AB100" s="19">
        <f t="shared" si="14"/>
        <v>21.74493909913684</v>
      </c>
      <c r="AC100" s="19">
        <f t="shared" si="6"/>
        <v>-1.3390177542360715</v>
      </c>
      <c r="AD100" s="19">
        <f t="shared" si="7"/>
        <v>-9.8269751477423117</v>
      </c>
      <c r="AE100" s="19">
        <f t="shared" si="8"/>
        <v>-17.728268032043381</v>
      </c>
    </row>
    <row r="101" spans="1:31">
      <c r="A101" s="19">
        <v>1995</v>
      </c>
      <c r="B101" s="19" t="s">
        <v>76</v>
      </c>
      <c r="C101" s="27"/>
      <c r="D101" s="27"/>
      <c r="F101" s="27"/>
      <c r="G101" s="27"/>
      <c r="H101" s="27"/>
      <c r="I101" s="27"/>
      <c r="L101" s="19" t="s">
        <v>11</v>
      </c>
      <c r="M101" s="28">
        <f>AVERAGE(C299:C301)</f>
        <v>99.766666666666666</v>
      </c>
      <c r="N101" s="28">
        <f>AVERAGE(D299:D301)</f>
        <v>99.087474747474758</v>
      </c>
      <c r="O101" s="28">
        <f>AVERAGE(H299:H301)</f>
        <v>100.13333333333333</v>
      </c>
      <c r="P101" s="28">
        <f>AVERAGE(I299:I301)</f>
        <v>86.566666666666663</v>
      </c>
      <c r="Q101" s="27">
        <f>GDP!V104</f>
        <v>869959</v>
      </c>
      <c r="R101" s="27">
        <f>GDP!U104</f>
        <v>725990</v>
      </c>
      <c r="S101" s="27">
        <f>GDP!T104</f>
        <v>143969</v>
      </c>
      <c r="T101" s="27">
        <f>GDP!Y104</f>
        <v>230448</v>
      </c>
      <c r="U101" s="27">
        <f>GDP!AD104</f>
        <v>170865</v>
      </c>
      <c r="W101" s="19">
        <f t="shared" si="9"/>
        <v>-6.1657932827858142</v>
      </c>
      <c r="X101" s="19">
        <f t="shared" si="10"/>
        <v>15.819011060056475</v>
      </c>
      <c r="Y101" s="19">
        <f t="shared" si="11"/>
        <v>12.571765144668024</v>
      </c>
      <c r="Z101" s="19">
        <f t="shared" si="12"/>
        <v>21.528861872468852</v>
      </c>
      <c r="AA101" s="19">
        <f t="shared" si="13"/>
        <v>-17.917280789128618</v>
      </c>
      <c r="AB101" s="19">
        <f t="shared" si="14"/>
        <v>-8.3656090359622297</v>
      </c>
      <c r="AC101" s="19">
        <f t="shared" si="6"/>
        <v>-9.9575676584667594</v>
      </c>
      <c r="AD101" s="19">
        <f t="shared" si="7"/>
        <v>-16.790966458871669</v>
      </c>
      <c r="AE101" s="19">
        <f t="shared" si="8"/>
        <v>-17.819111879186899</v>
      </c>
    </row>
    <row r="102" spans="1:31">
      <c r="A102" s="19">
        <v>1995</v>
      </c>
      <c r="B102" s="19" t="s">
        <v>77</v>
      </c>
      <c r="C102" s="27"/>
      <c r="D102" s="27"/>
      <c r="F102" s="27"/>
      <c r="G102" s="27"/>
      <c r="H102" s="27"/>
      <c r="I102" s="27"/>
      <c r="K102" s="19">
        <v>2012</v>
      </c>
      <c r="L102" s="19" t="s">
        <v>8</v>
      </c>
      <c r="M102" s="28">
        <f>AVERAGE(C302:C304)</f>
        <v>97.666666666666671</v>
      </c>
      <c r="N102" s="28">
        <f>AVERAGE(D302:D304)</f>
        <v>98.0258585858586</v>
      </c>
      <c r="O102" s="28">
        <f>AVERAGE(H302:H304)</f>
        <v>98.7</v>
      </c>
      <c r="P102" s="28">
        <f>AVERAGE(I302:I304)</f>
        <v>96</v>
      </c>
      <c r="Q102" s="27">
        <f>GDP!V105</f>
        <v>861431</v>
      </c>
      <c r="R102" s="27">
        <f>GDP!U105</f>
        <v>721262</v>
      </c>
      <c r="S102" s="27">
        <f>GDP!T105</f>
        <v>140169</v>
      </c>
      <c r="T102" s="27">
        <f>GDP!Y105</f>
        <v>250879</v>
      </c>
      <c r="U102" s="27">
        <f>GDP!AD105</f>
        <v>181758</v>
      </c>
      <c r="W102" s="19">
        <f t="shared" si="9"/>
        <v>-8.1575175266123239</v>
      </c>
      <c r="X102" s="19">
        <f t="shared" si="10"/>
        <v>-3.8638237277520249</v>
      </c>
      <c r="Y102" s="19">
        <f t="shared" si="11"/>
        <v>-4.2171892211916191</v>
      </c>
      <c r="Z102" s="19">
        <f t="shared" si="12"/>
        <v>-2.5796573760995312</v>
      </c>
      <c r="AA102" s="19">
        <f t="shared" si="13"/>
        <v>-5.6039294402840163</v>
      </c>
      <c r="AB102" s="19">
        <f t="shared" si="14"/>
        <v>-10.147131215380977</v>
      </c>
      <c r="AC102" s="19">
        <f t="shared" si="6"/>
        <v>51.245392230787971</v>
      </c>
      <c r="AD102" s="19">
        <f t="shared" si="7"/>
        <v>40.464140564685657</v>
      </c>
      <c r="AE102" s="19">
        <f t="shared" si="8"/>
        <v>28.044726634029104</v>
      </c>
    </row>
    <row r="103" spans="1:31">
      <c r="A103" s="19">
        <v>1995</v>
      </c>
      <c r="B103" s="19" t="s">
        <v>78</v>
      </c>
      <c r="C103" s="27"/>
      <c r="D103" s="27"/>
      <c r="F103" s="27"/>
      <c r="G103" s="27"/>
      <c r="H103" s="27"/>
      <c r="I103" s="27"/>
      <c r="L103" s="19" t="s">
        <v>9</v>
      </c>
      <c r="M103" s="28">
        <f>AVERAGE(C305:C307)</f>
        <v>98.633333333333326</v>
      </c>
      <c r="N103" s="28">
        <f>AVERAGE(D305:D307)</f>
        <v>94.455555555555563</v>
      </c>
      <c r="O103" s="28">
        <f>AVERAGE(H305:H307)</f>
        <v>101.5</v>
      </c>
      <c r="P103" s="28">
        <f>AVERAGE(I305:I307)</f>
        <v>100.3</v>
      </c>
      <c r="Q103" s="27">
        <f>GDP!V106</f>
        <v>872772</v>
      </c>
      <c r="R103" s="27">
        <f>GDP!U106</f>
        <v>726477</v>
      </c>
      <c r="S103" s="27">
        <f>GDP!T106</f>
        <v>146295</v>
      </c>
      <c r="T103" s="27">
        <f>GDP!Y106</f>
        <v>247472</v>
      </c>
      <c r="U103" s="27">
        <f>GDP!AD106</f>
        <v>180299</v>
      </c>
      <c r="W103" s="19">
        <f t="shared" si="9"/>
        <v>4.0182107881253426</v>
      </c>
      <c r="X103" s="19">
        <f t="shared" si="10"/>
        <v>5.3710320154372493</v>
      </c>
      <c r="Y103" s="19">
        <f t="shared" si="11"/>
        <v>-13.792032206849413</v>
      </c>
      <c r="Z103" s="19">
        <f t="shared" si="12"/>
        <v>2.9236714483059645</v>
      </c>
      <c r="AA103" s="19">
        <f t="shared" si="13"/>
        <v>11.839587945539698</v>
      </c>
      <c r="AB103" s="19">
        <f t="shared" si="14"/>
        <v>18.661554421134419</v>
      </c>
      <c r="AC103" s="19">
        <f t="shared" si="6"/>
        <v>19.156791319788201</v>
      </c>
      <c r="AD103" s="19">
        <f t="shared" si="7"/>
        <v>-5.3224451943096103</v>
      </c>
      <c r="AE103" s="19">
        <f t="shared" si="8"/>
        <v>-3.1724081235447343</v>
      </c>
    </row>
    <row r="104" spans="1:31">
      <c r="A104" s="19">
        <v>1995</v>
      </c>
      <c r="B104" s="19" t="s">
        <v>79</v>
      </c>
      <c r="C104" s="27"/>
      <c r="D104" s="27"/>
      <c r="F104" s="27"/>
      <c r="G104" s="27"/>
      <c r="H104" s="27"/>
      <c r="I104" s="27"/>
      <c r="L104" s="19" t="s">
        <v>10</v>
      </c>
      <c r="M104" s="28">
        <f>AVERAGE(C308:C310)</f>
        <v>100.06666666666666</v>
      </c>
      <c r="N104" s="28">
        <f>AVERAGE(D308:D310)</f>
        <v>95.139393939393941</v>
      </c>
      <c r="O104" s="28">
        <f>AVERAGE(H308:H310)</f>
        <v>103.76666666666667</v>
      </c>
      <c r="P104" s="28">
        <f>AVERAGE(I308:I310)</f>
        <v>99.833333333333329</v>
      </c>
      <c r="Q104" s="27">
        <f>GDP!V107</f>
        <v>871753</v>
      </c>
      <c r="R104" s="27">
        <f>GDP!U107</f>
        <v>722573</v>
      </c>
      <c r="S104" s="27">
        <f>GDP!T107</f>
        <v>149180</v>
      </c>
      <c r="T104" s="27">
        <f>GDP!Y107</f>
        <v>240541</v>
      </c>
      <c r="U104" s="27">
        <f>GDP!AD107</f>
        <v>178512</v>
      </c>
      <c r="W104" s="19">
        <f t="shared" si="9"/>
        <v>5.9407128773729667</v>
      </c>
      <c r="X104" s="19">
        <f t="shared" si="10"/>
        <v>-0.46620047258433273</v>
      </c>
      <c r="Y104" s="19">
        <f t="shared" si="11"/>
        <v>2.9275167866774199</v>
      </c>
      <c r="Z104" s="19">
        <f t="shared" si="12"/>
        <v>-2.1322867212710483</v>
      </c>
      <c r="AA104" s="19">
        <f t="shared" si="13"/>
        <v>9.2363788166181635</v>
      </c>
      <c r="AB104" s="19">
        <f t="shared" si="14"/>
        <v>8.1245911234651516</v>
      </c>
      <c r="AC104" s="19">
        <f t="shared" si="6"/>
        <v>-1.8481350396638785</v>
      </c>
      <c r="AD104" s="19">
        <f t="shared" si="7"/>
        <v>-10.740967363397047</v>
      </c>
      <c r="AE104" s="19">
        <f t="shared" si="8"/>
        <v>-3.9059735934505735</v>
      </c>
    </row>
    <row r="105" spans="1:31">
      <c r="A105" s="19">
        <v>1995</v>
      </c>
      <c r="B105" s="19" t="s">
        <v>80</v>
      </c>
      <c r="C105" s="27"/>
      <c r="D105" s="27"/>
      <c r="F105" s="27"/>
      <c r="G105" s="27"/>
      <c r="H105" s="27"/>
      <c r="I105" s="27"/>
      <c r="L105" s="19" t="s">
        <v>11</v>
      </c>
      <c r="M105" s="28">
        <f>AVERAGE(C311:C313)</f>
        <v>99.166666666666671</v>
      </c>
      <c r="N105" s="28">
        <f>AVERAGE(D311:D313)</f>
        <v>93.153131313131311</v>
      </c>
      <c r="O105" s="28">
        <f>AVERAGE(H311:H313)</f>
        <v>104.66666666666667</v>
      </c>
      <c r="P105" s="28">
        <f>AVERAGE(I311:I313)</f>
        <v>102.7</v>
      </c>
      <c r="Q105" s="27">
        <f>GDP!V108</f>
        <v>872777</v>
      </c>
      <c r="R105" s="27">
        <f>GDP!U108</f>
        <v>720671</v>
      </c>
      <c r="S105" s="27">
        <f>GDP!T108</f>
        <v>152106</v>
      </c>
      <c r="T105" s="27">
        <f>GDP!Y108</f>
        <v>240558</v>
      </c>
      <c r="U105" s="27">
        <f>GDP!AD108</f>
        <v>174884</v>
      </c>
      <c r="W105" s="19">
        <f t="shared" si="9"/>
        <v>-3.549356697415007</v>
      </c>
      <c r="X105" s="19">
        <f t="shared" si="10"/>
        <v>0.47068638364609061</v>
      </c>
      <c r="Y105" s="19">
        <f t="shared" si="11"/>
        <v>-8.0930592044825787</v>
      </c>
      <c r="Z105" s="19">
        <f t="shared" si="12"/>
        <v>-1.0487540121931094</v>
      </c>
      <c r="AA105" s="19">
        <f t="shared" si="13"/>
        <v>3.5147194840651208</v>
      </c>
      <c r="AB105" s="19">
        <f t="shared" si="14"/>
        <v>8.0794115172342806</v>
      </c>
      <c r="AC105" s="19">
        <f t="shared" si="6"/>
        <v>11.990062331631268</v>
      </c>
      <c r="AD105" s="19">
        <f t="shared" si="7"/>
        <v>2.827260595485992E-2</v>
      </c>
      <c r="AE105" s="19">
        <f t="shared" si="8"/>
        <v>-7.8849379043137491</v>
      </c>
    </row>
    <row r="106" spans="1:31">
      <c r="A106" s="19">
        <v>1995</v>
      </c>
      <c r="B106" s="19" t="s">
        <v>81</v>
      </c>
      <c r="C106" s="27"/>
      <c r="D106" s="27"/>
      <c r="F106" s="27"/>
      <c r="G106" s="27"/>
      <c r="H106" s="27"/>
      <c r="I106" s="27"/>
      <c r="K106" s="19">
        <v>2013</v>
      </c>
      <c r="L106" s="19" t="s">
        <v>8</v>
      </c>
      <c r="M106" s="28">
        <f>AVERAGE(C314:C316)</f>
        <v>100.03333333333335</v>
      </c>
      <c r="N106" s="28">
        <f>AVERAGE(D314:D316)</f>
        <v>96.296363636363637</v>
      </c>
      <c r="O106" s="28">
        <f>AVERAGE(H314:H316)</f>
        <v>104.46666666666665</v>
      </c>
      <c r="P106" s="28">
        <f>AVERAGE(I314:I316)</f>
        <v>106.56666666666666</v>
      </c>
      <c r="Q106" s="27">
        <f>GDP!V109</f>
        <v>869989</v>
      </c>
      <c r="R106" s="27">
        <f>GDP!U109</f>
        <v>716818</v>
      </c>
      <c r="S106" s="27">
        <f>GDP!T109</f>
        <v>153171</v>
      </c>
      <c r="T106" s="27">
        <f>GDP!Y109</f>
        <v>251829</v>
      </c>
      <c r="U106" s="27">
        <f>GDP!AD109</f>
        <v>180172</v>
      </c>
      <c r="W106" s="19">
        <f t="shared" si="9"/>
        <v>3.5418931796195041</v>
      </c>
      <c r="X106" s="19">
        <f t="shared" si="10"/>
        <v>-1.2716510358422584</v>
      </c>
      <c r="Y106" s="19">
        <f t="shared" si="11"/>
        <v>14.195691178263491</v>
      </c>
      <c r="Z106" s="19">
        <f t="shared" si="12"/>
        <v>-2.1214731447585455</v>
      </c>
      <c r="AA106" s="19">
        <f t="shared" si="13"/>
        <v>-0.76214324138702549</v>
      </c>
      <c r="AB106" s="19">
        <f t="shared" si="14"/>
        <v>2.8302302639994892</v>
      </c>
      <c r="AC106" s="19">
        <f t="shared" si="6"/>
        <v>15.932113093739853</v>
      </c>
      <c r="AD106" s="19">
        <f t="shared" si="7"/>
        <v>20.100204296535718</v>
      </c>
      <c r="AE106" s="19">
        <f t="shared" si="8"/>
        <v>12.654588542845712</v>
      </c>
    </row>
    <row r="107" spans="1:31">
      <c r="A107" s="19">
        <v>1995</v>
      </c>
      <c r="B107" s="19" t="s">
        <v>82</v>
      </c>
      <c r="C107" s="27"/>
      <c r="D107" s="27"/>
      <c r="F107" s="27"/>
      <c r="G107" s="27"/>
      <c r="H107" s="27"/>
      <c r="I107" s="27"/>
      <c r="L107" s="19" t="s">
        <v>9</v>
      </c>
      <c r="M107" s="28">
        <f>AVERAGE(C317:C319)</f>
        <v>105.59999999999998</v>
      </c>
      <c r="N107" s="28">
        <f>AVERAGE(D317:D319)</f>
        <v>100.05555555555556</v>
      </c>
      <c r="O107" s="28">
        <f>AVERAGE(H317:H319)</f>
        <v>109.46666666666665</v>
      </c>
      <c r="P107" s="28">
        <f>AVERAGE(I317:I319)</f>
        <v>113.83333333333333</v>
      </c>
      <c r="Q107" s="27">
        <f>GDP!V110</f>
        <v>901791</v>
      </c>
      <c r="R107" s="27">
        <f>GDP!U110</f>
        <v>746734</v>
      </c>
      <c r="S107" s="27">
        <f>GDP!T110</f>
        <v>155057</v>
      </c>
      <c r="T107" s="27">
        <f>GDP!Y110</f>
        <v>254176</v>
      </c>
      <c r="U107" s="27">
        <f>GDP!AD110</f>
        <v>189431</v>
      </c>
      <c r="W107" s="19">
        <f t="shared" si="9"/>
        <v>24.187164154218486</v>
      </c>
      <c r="X107" s="19">
        <f t="shared" si="10"/>
        <v>15.443248937058595</v>
      </c>
      <c r="Y107" s="19">
        <f t="shared" si="11"/>
        <v>16.553489606173819</v>
      </c>
      <c r="Z107" s="19">
        <f t="shared" si="12"/>
        <v>17.768215453024048</v>
      </c>
      <c r="AA107" s="19">
        <f t="shared" si="13"/>
        <v>20.563715993184275</v>
      </c>
      <c r="AB107" s="19">
        <f t="shared" si="14"/>
        <v>5.0169298272164653</v>
      </c>
      <c r="AC107" s="19">
        <f t="shared" si="6"/>
        <v>30.194394749454688</v>
      </c>
      <c r="AD107" s="19">
        <f t="shared" si="7"/>
        <v>3.7803664327956454</v>
      </c>
      <c r="AE107" s="19">
        <f t="shared" si="8"/>
        <v>22.195442875779946</v>
      </c>
    </row>
    <row r="108" spans="1:31">
      <c r="A108" s="19">
        <v>1995</v>
      </c>
      <c r="B108" s="19" t="s">
        <v>83</v>
      </c>
      <c r="C108" s="27"/>
      <c r="D108" s="27"/>
      <c r="F108" s="27"/>
      <c r="G108" s="27"/>
      <c r="H108" s="27"/>
      <c r="I108" s="27"/>
      <c r="L108" s="19" t="s">
        <v>10</v>
      </c>
      <c r="M108" s="28">
        <f>AVERAGE(C320:C322)</f>
        <v>107.73333333333335</v>
      </c>
      <c r="N108" s="28">
        <f>AVERAGE(D320:D322)</f>
        <v>102.17858585858586</v>
      </c>
      <c r="O108" s="28">
        <f>AVERAGE(H320:H322)</f>
        <v>111.96666666666665</v>
      </c>
      <c r="P108" s="28">
        <f>AVERAGE(I320:I322)</f>
        <v>121.90000000000002</v>
      </c>
      <c r="Q108" s="27">
        <f>GDP!V111</f>
        <v>923437</v>
      </c>
      <c r="R108" s="27">
        <f>GDP!U111</f>
        <v>763164</v>
      </c>
      <c r="S108" s="27">
        <f>GDP!T111</f>
        <v>160273</v>
      </c>
      <c r="T108" s="27">
        <f>GDP!Y111</f>
        <v>267203</v>
      </c>
      <c r="U108" s="27">
        <f>GDP!AD111</f>
        <v>197992</v>
      </c>
      <c r="W108" s="19">
        <f t="shared" si="9"/>
        <v>8.3289956617664593</v>
      </c>
      <c r="X108" s="19">
        <f t="shared" si="10"/>
        <v>9.9525992173988165</v>
      </c>
      <c r="Y108" s="19">
        <f t="shared" si="11"/>
        <v>8.7613827288538957</v>
      </c>
      <c r="Z108" s="19">
        <f t="shared" si="12"/>
        <v>9.0957416093989671</v>
      </c>
      <c r="AA108" s="19">
        <f t="shared" si="13"/>
        <v>9.4529374781221911</v>
      </c>
      <c r="AB108" s="19">
        <f t="shared" si="14"/>
        <v>14.150010612210773</v>
      </c>
      <c r="AC108" s="19">
        <f t="shared" si="6"/>
        <v>31.503408385863739</v>
      </c>
      <c r="AD108" s="19">
        <f t="shared" si="7"/>
        <v>22.131349492624075</v>
      </c>
      <c r="AE108" s="19">
        <f t="shared" si="8"/>
        <v>19.340090550582545</v>
      </c>
    </row>
    <row r="109" spans="1:31">
      <c r="A109" s="19">
        <v>1995</v>
      </c>
      <c r="B109" s="19" t="s">
        <v>84</v>
      </c>
      <c r="C109" s="27"/>
      <c r="D109" s="27"/>
      <c r="F109" s="27"/>
      <c r="G109" s="27"/>
      <c r="H109" s="27"/>
      <c r="I109" s="27"/>
      <c r="L109" s="19" t="s">
        <v>11</v>
      </c>
      <c r="M109" s="28">
        <f>AVERAGE(C323:C325)</f>
        <v>107.7</v>
      </c>
      <c r="N109" s="28">
        <f>AVERAGE(D323:D325)</f>
        <v>101.55030303030304</v>
      </c>
      <c r="O109" s="28">
        <f>AVERAGE(H323:H325)</f>
        <v>113.46666666666665</v>
      </c>
      <c r="P109" s="28">
        <f>AVERAGE(I323:I325)</f>
        <v>122.86666666666667</v>
      </c>
      <c r="Q109" s="27">
        <f>GDP!V112</f>
        <v>942127</v>
      </c>
      <c r="R109" s="27">
        <f>GDP!U112</f>
        <v>775904</v>
      </c>
      <c r="S109" s="27">
        <f>GDP!T112</f>
        <v>166223</v>
      </c>
      <c r="T109" s="27">
        <f>GDP!Y112</f>
        <v>270736</v>
      </c>
      <c r="U109" s="27">
        <f>GDP!AD112</f>
        <v>203347</v>
      </c>
      <c r="W109" s="19">
        <f t="shared" si="9"/>
        <v>-0.12370494886312366</v>
      </c>
      <c r="X109" s="19">
        <f t="shared" si="10"/>
        <v>8.3449600844169645</v>
      </c>
      <c r="Y109" s="19">
        <f t="shared" si="11"/>
        <v>-2.4369556380082313</v>
      </c>
      <c r="Z109" s="19">
        <f t="shared" si="12"/>
        <v>6.8465394134740398</v>
      </c>
      <c r="AA109" s="19">
        <f t="shared" si="13"/>
        <v>5.4673879647989088</v>
      </c>
      <c r="AB109" s="19">
        <f t="shared" si="14"/>
        <v>15.697240373070564</v>
      </c>
      <c r="AC109" s="19">
        <f t="shared" si="6"/>
        <v>3.2099296863328464</v>
      </c>
      <c r="AD109" s="19">
        <f t="shared" si="7"/>
        <v>5.3946857193055919</v>
      </c>
      <c r="AE109" s="19">
        <f t="shared" si="8"/>
        <v>11.265495869127061</v>
      </c>
    </row>
    <row r="110" spans="1:31">
      <c r="A110" s="19">
        <v>1996</v>
      </c>
      <c r="B110" s="19" t="s">
        <v>72</v>
      </c>
      <c r="C110" s="27"/>
      <c r="D110" s="27"/>
      <c r="F110" s="27"/>
      <c r="G110" s="27"/>
      <c r="H110" s="27"/>
      <c r="I110" s="27"/>
      <c r="K110" s="19">
        <v>2014</v>
      </c>
      <c r="L110" s="19" t="s">
        <v>8</v>
      </c>
      <c r="M110" s="28">
        <f>AVERAGE(C326:C328)</f>
        <v>105.39999999999999</v>
      </c>
      <c r="N110" s="28">
        <f>AVERAGE(D326:D328)</f>
        <v>99.927676767676772</v>
      </c>
      <c r="O110" s="28">
        <f>AVERAGE(H326:H328)</f>
        <v>111.26666666666667</v>
      </c>
      <c r="P110" s="28">
        <f>AVERAGE(I326:I328)</f>
        <v>120.06666666666666</v>
      </c>
      <c r="Q110" s="27">
        <f>GDP!V113</f>
        <v>964178</v>
      </c>
      <c r="R110" s="27">
        <f>GDP!U113</f>
        <v>795028</v>
      </c>
      <c r="S110" s="27">
        <f>GDP!T113</f>
        <v>169150</v>
      </c>
      <c r="T110" s="27">
        <f>GDP!Y113</f>
        <v>269302</v>
      </c>
      <c r="U110" s="27">
        <f>GDP!AD113</f>
        <v>199920</v>
      </c>
      <c r="W110" s="19">
        <f t="shared" si="9"/>
        <v>-8.2724845425477866</v>
      </c>
      <c r="X110" s="19">
        <f t="shared" si="10"/>
        <v>9.6960704070872197</v>
      </c>
      <c r="Y110" s="19">
        <f t="shared" si="11"/>
        <v>-6.2398556192964634</v>
      </c>
      <c r="Z110" s="19">
        <f t="shared" si="12"/>
        <v>10.229473751325745</v>
      </c>
      <c r="AA110" s="19">
        <f t="shared" si="13"/>
        <v>-7.5329241776426192</v>
      </c>
      <c r="AB110" s="19">
        <f t="shared" si="14"/>
        <v>7.2317870389067895</v>
      </c>
      <c r="AC110" s="19">
        <f t="shared" si="6"/>
        <v>-8.8086782764473242</v>
      </c>
      <c r="AD110" s="19">
        <f t="shared" si="7"/>
        <v>-2.101895623918526</v>
      </c>
      <c r="AE110" s="19">
        <f t="shared" si="8"/>
        <v>-6.5726793593773758</v>
      </c>
    </row>
    <row r="111" spans="1:31">
      <c r="A111" s="19">
        <v>1996</v>
      </c>
      <c r="B111" s="19" t="s">
        <v>74</v>
      </c>
      <c r="C111" s="27"/>
      <c r="D111" s="27"/>
      <c r="F111" s="27"/>
      <c r="G111" s="27"/>
      <c r="H111" s="27"/>
      <c r="I111" s="27"/>
      <c r="L111" s="19" t="s">
        <v>9</v>
      </c>
      <c r="M111" s="28">
        <f>AVERAGE(C329:C331)</f>
        <v>101.66666666666667</v>
      </c>
      <c r="N111" s="28">
        <f>AVERAGE(D329:D331)</f>
        <v>99.161818181818191</v>
      </c>
      <c r="O111" s="28">
        <f>AVERAGE(H329:H331)</f>
        <v>102.83333333333333</v>
      </c>
      <c r="P111" s="28">
        <f>AVERAGE(I329:I331)</f>
        <v>120.33333333333333</v>
      </c>
      <c r="Q111" s="27">
        <f>GDP!V114</f>
        <v>933653</v>
      </c>
      <c r="R111" s="27">
        <f>GDP!U114</f>
        <v>779891</v>
      </c>
      <c r="S111" s="27">
        <f>GDP!T114</f>
        <v>153762</v>
      </c>
      <c r="T111" s="27">
        <f>GDP!Y114</f>
        <v>255231</v>
      </c>
      <c r="U111" s="27">
        <f>GDP!AD114</f>
        <v>188322</v>
      </c>
      <c r="W111" s="19">
        <f t="shared" si="9"/>
        <v>-13.433094121977307</v>
      </c>
      <c r="X111" s="19">
        <f t="shared" si="10"/>
        <v>-12.074850212873212</v>
      </c>
      <c r="Y111" s="19">
        <f t="shared" si="11"/>
        <v>-3.0305879273912817</v>
      </c>
      <c r="Z111" s="19">
        <f t="shared" si="12"/>
        <v>-7.4010766528540888</v>
      </c>
      <c r="AA111" s="19">
        <f t="shared" si="13"/>
        <v>-27.041592794783476</v>
      </c>
      <c r="AB111" s="19">
        <f t="shared" si="14"/>
        <v>-31.717711431754068</v>
      </c>
      <c r="AC111" s="19">
        <f t="shared" si="6"/>
        <v>0.8913593941479947</v>
      </c>
      <c r="AD111" s="19">
        <f t="shared" si="7"/>
        <v>-19.31823818083188</v>
      </c>
      <c r="AE111" s="19">
        <f t="shared" si="8"/>
        <v>-21.262928359247347</v>
      </c>
    </row>
    <row r="112" spans="1:31">
      <c r="A112" s="19">
        <v>1996</v>
      </c>
      <c r="B112" s="19" t="s">
        <v>75</v>
      </c>
      <c r="C112" s="27"/>
      <c r="D112" s="27"/>
      <c r="F112" s="27"/>
      <c r="G112" s="27"/>
      <c r="H112" s="27"/>
      <c r="I112" s="27"/>
      <c r="L112" s="19" t="s">
        <v>10</v>
      </c>
      <c r="M112" s="28">
        <f>AVERAGE(C332:C334)</f>
        <v>98.5</v>
      </c>
      <c r="N112" s="28">
        <f>AVERAGE(D332:D334)</f>
        <v>100.35797979797979</v>
      </c>
      <c r="O112" s="28">
        <f>AVERAGE(H332:H334)</f>
        <v>96.399999999999991</v>
      </c>
      <c r="P112" s="28">
        <f>AVERAGE(I332:I334)</f>
        <v>125.19999999999999</v>
      </c>
      <c r="Q112" s="27">
        <f>GDP!V115</f>
        <v>932248</v>
      </c>
      <c r="R112" s="27">
        <f>GDP!U115</f>
        <v>789448</v>
      </c>
      <c r="S112" s="27">
        <f>GDP!T115</f>
        <v>142800</v>
      </c>
      <c r="T112" s="27">
        <f>GDP!Y115</f>
        <v>260183</v>
      </c>
      <c r="U112" s="27">
        <f>GDP!AD115</f>
        <v>191036</v>
      </c>
      <c r="W112" s="19">
        <f t="shared" si="9"/>
        <v>-11.888908040327795</v>
      </c>
      <c r="X112" s="19">
        <f t="shared" si="10"/>
        <v>-0.60057932723966978</v>
      </c>
      <c r="Y112" s="19">
        <f t="shared" si="11"/>
        <v>4.9130992822544073</v>
      </c>
      <c r="Z112" s="19">
        <f t="shared" si="12"/>
        <v>4.9925493316989922</v>
      </c>
      <c r="AA112" s="19">
        <f t="shared" si="13"/>
        <v>-22.772410220825854</v>
      </c>
      <c r="AB112" s="19">
        <f t="shared" si="14"/>
        <v>-25.609624201532487</v>
      </c>
      <c r="AC112" s="19">
        <f t="shared" ref="AC112:AC127" si="15">(((P112/P111)^4)-1)*100</f>
        <v>17.185405389220023</v>
      </c>
      <c r="AD112" s="19">
        <f t="shared" ref="AD112:AD127" si="16">(((T112/T111)^4)-1)*100</f>
        <v>7.9896117006733158</v>
      </c>
      <c r="AE112" s="19">
        <f t="shared" ref="AE112:AE122" si="17">(((U112/U111)^4)-1)*100</f>
        <v>5.890410820765335</v>
      </c>
    </row>
    <row r="113" spans="1:31">
      <c r="A113" s="19">
        <v>1996</v>
      </c>
      <c r="B113" s="19" t="s">
        <v>76</v>
      </c>
      <c r="C113" s="27"/>
      <c r="D113" s="27"/>
      <c r="F113" s="27"/>
      <c r="G113" s="27"/>
      <c r="H113" s="27"/>
      <c r="I113" s="27"/>
      <c r="L113" s="19" t="s">
        <v>11</v>
      </c>
      <c r="M113" s="28">
        <f>AVERAGE(C335:C337)</f>
        <v>96.566666666666663</v>
      </c>
      <c r="N113" s="28">
        <f>AVERAGE(D335:D337)</f>
        <v>101.11474747474749</v>
      </c>
      <c r="O113" s="28">
        <f>AVERAGE(H335:H337)</f>
        <v>93.266666666666666</v>
      </c>
      <c r="P113" s="28">
        <f>AVERAGE(I335:I337)</f>
        <v>124.86666666666667</v>
      </c>
      <c r="Q113" s="27">
        <f>GDP!V116</f>
        <v>937706</v>
      </c>
      <c r="R113" s="27">
        <f>GDP!U116</f>
        <v>794357</v>
      </c>
      <c r="S113" s="27">
        <f>GDP!T116</f>
        <v>143349</v>
      </c>
      <c r="T113" s="27">
        <f>GDP!Y116</f>
        <v>265457</v>
      </c>
      <c r="U113" s="27">
        <f>GDP!AD116</f>
        <v>195410</v>
      </c>
      <c r="W113" s="19">
        <f t="shared" si="9"/>
        <v>-7.6229604819291641</v>
      </c>
      <c r="X113" s="19">
        <f t="shared" si="10"/>
        <v>2.3625127661037526</v>
      </c>
      <c r="Y113" s="19">
        <f t="shared" si="11"/>
        <v>3.0505620300681269</v>
      </c>
      <c r="Z113" s="19">
        <f t="shared" si="12"/>
        <v>2.5106040343553682</v>
      </c>
      <c r="AA113" s="19">
        <f t="shared" si="13"/>
        <v>-12.381122283271196</v>
      </c>
      <c r="AB113" s="19">
        <f t="shared" si="14"/>
        <v>1.5467061601356802</v>
      </c>
      <c r="AC113" s="19">
        <f t="shared" si="15"/>
        <v>-1.0607172241408724</v>
      </c>
      <c r="AD113" s="19">
        <f t="shared" si="16"/>
        <v>8.358019892318346</v>
      </c>
      <c r="AE113" s="19">
        <f t="shared" si="17"/>
        <v>9.4778537156367868</v>
      </c>
    </row>
    <row r="114" spans="1:31">
      <c r="A114" s="19">
        <v>1996</v>
      </c>
      <c r="B114" s="19" t="s">
        <v>77</v>
      </c>
      <c r="C114" s="27"/>
      <c r="D114" s="27"/>
      <c r="F114" s="27"/>
      <c r="G114" s="27"/>
      <c r="H114" s="27"/>
      <c r="I114" s="27"/>
      <c r="K114" s="19">
        <v>2015</v>
      </c>
      <c r="L114" s="19" t="s">
        <v>8</v>
      </c>
      <c r="M114" s="28">
        <f>AVERAGE(C338:C340)</f>
        <v>98.533333333333346</v>
      </c>
      <c r="N114" s="28">
        <f>AVERAGE(D338:D340)</f>
        <v>102.22707070707072</v>
      </c>
      <c r="O114" s="28">
        <f>AVERAGE(H338:H340)</f>
        <v>95.433333333333323</v>
      </c>
      <c r="P114" s="28">
        <f>AVERAGE(I338:I340)</f>
        <v>122.96666666666665</v>
      </c>
      <c r="Q114" s="27">
        <f>GDP!V117</f>
        <v>968207</v>
      </c>
      <c r="R114" s="27">
        <f>GDP!U117</f>
        <v>820925</v>
      </c>
      <c r="S114" s="27">
        <f>GDP!T117</f>
        <v>147282</v>
      </c>
      <c r="T114" s="27">
        <f>GDP!Y117</f>
        <v>261876</v>
      </c>
      <c r="U114" s="27">
        <f>GDP!AD117</f>
        <v>192691</v>
      </c>
      <c r="W114" s="19">
        <f t="shared" si="9"/>
        <v>8.3986161936753234</v>
      </c>
      <c r="X114" s="19">
        <f t="shared" si="10"/>
        <v>13.659592134252563</v>
      </c>
      <c r="Y114" s="19">
        <f t="shared" si="11"/>
        <v>4.4733832667647411</v>
      </c>
      <c r="Z114" s="19">
        <f t="shared" si="12"/>
        <v>14.064635935681235</v>
      </c>
      <c r="AA114" s="19">
        <f t="shared" si="13"/>
        <v>9.6211998918360067</v>
      </c>
      <c r="AB114" s="19">
        <f t="shared" si="14"/>
        <v>11.434590461961358</v>
      </c>
      <c r="AC114" s="19">
        <f t="shared" si="15"/>
        <v>-5.9489759205018871</v>
      </c>
      <c r="AD114" s="19">
        <f t="shared" si="16"/>
        <v>-5.2877689941187018</v>
      </c>
      <c r="AE114" s="19">
        <f t="shared" si="17"/>
        <v>-5.4506421979430009</v>
      </c>
    </row>
    <row r="115" spans="1:31">
      <c r="A115" s="19">
        <v>1996</v>
      </c>
      <c r="B115" s="19" t="s">
        <v>78</v>
      </c>
      <c r="C115" s="27"/>
      <c r="D115" s="27"/>
      <c r="F115" s="27"/>
      <c r="G115" s="27"/>
      <c r="H115" s="27"/>
      <c r="I115" s="27"/>
      <c r="L115" s="19" t="s">
        <v>9</v>
      </c>
      <c r="M115" s="28">
        <f>AVERAGE(C341:C343)</f>
        <v>100.46666666666665</v>
      </c>
      <c r="N115" s="28">
        <f>AVERAGE(D341:D343)</f>
        <v>105.77737373737375</v>
      </c>
      <c r="O115" s="28">
        <f>AVERAGE(H341:H343)</f>
        <v>95.466666666666654</v>
      </c>
      <c r="P115" s="28">
        <f>AVERAGE(I341:I343)</f>
        <v>125.46666666666665</v>
      </c>
      <c r="Q115" s="27">
        <f>GDP!V118</f>
        <v>959644</v>
      </c>
      <c r="R115" s="27">
        <f>GDP!U118</f>
        <v>809444</v>
      </c>
      <c r="S115" s="27">
        <f>GDP!T118</f>
        <v>150200</v>
      </c>
      <c r="T115" s="27">
        <f>GDP!Y118</f>
        <v>259878</v>
      </c>
      <c r="U115" s="27">
        <f>GDP!AD118</f>
        <v>189033</v>
      </c>
      <c r="W115" s="19">
        <f t="shared" si="9"/>
        <v>8.0824729861870068</v>
      </c>
      <c r="X115" s="19">
        <f t="shared" si="10"/>
        <v>-3.4910176039918306</v>
      </c>
      <c r="Y115" s="19">
        <f t="shared" si="11"/>
        <v>14.632418393576717</v>
      </c>
      <c r="Z115" s="19">
        <f t="shared" si="12"/>
        <v>-5.4779120804213548</v>
      </c>
      <c r="AA115" s="19">
        <f t="shared" si="13"/>
        <v>0.13978680376689478</v>
      </c>
      <c r="AB115" s="19">
        <f t="shared" si="14"/>
        <v>8.1635764103926043</v>
      </c>
      <c r="AC115" s="19">
        <f t="shared" si="15"/>
        <v>8.3836663714874646</v>
      </c>
      <c r="AD115" s="19">
        <f t="shared" si="16"/>
        <v>-3.0170772053227046</v>
      </c>
      <c r="AE115" s="19">
        <f t="shared" si="17"/>
        <v>-7.3799982885669246</v>
      </c>
    </row>
    <row r="116" spans="1:31">
      <c r="A116" s="19">
        <v>1996</v>
      </c>
      <c r="B116" s="19" t="s">
        <v>79</v>
      </c>
      <c r="C116" s="27"/>
      <c r="D116" s="27"/>
      <c r="F116" s="27"/>
      <c r="G116" s="27"/>
      <c r="H116" s="27"/>
      <c r="I116" s="27"/>
      <c r="L116" s="19" t="s">
        <v>10</v>
      </c>
      <c r="M116" s="28">
        <f>AVERAGE(C344:C346)</f>
        <v>101.8</v>
      </c>
      <c r="N116" s="28">
        <f>AVERAGE(D344:D346)</f>
        <v>106.20323232323233</v>
      </c>
      <c r="O116" s="28">
        <f>AVERAGE(H344:H346)</f>
        <v>97.966666666666654</v>
      </c>
      <c r="P116" s="28">
        <f>AVERAGE(I344:I346)</f>
        <v>123.96666666666665</v>
      </c>
      <c r="Q116" s="27">
        <f>GDP!V119</f>
        <v>968665</v>
      </c>
      <c r="R116" s="27">
        <f>GDP!U119</f>
        <v>816208</v>
      </c>
      <c r="S116" s="27">
        <f>GDP!T119</f>
        <v>152457</v>
      </c>
      <c r="T116" s="27">
        <f>GDP!Y119</f>
        <v>258541</v>
      </c>
      <c r="U116" s="27">
        <f>GDP!AD119</f>
        <v>186978</v>
      </c>
      <c r="W116" s="19">
        <f t="shared" si="9"/>
        <v>5.4151761891636063</v>
      </c>
      <c r="X116" s="19">
        <f t="shared" si="10"/>
        <v>3.8134975114093139</v>
      </c>
      <c r="Y116" s="19">
        <f t="shared" si="11"/>
        <v>1.6201470445605937</v>
      </c>
      <c r="Z116" s="19">
        <f t="shared" si="12"/>
        <v>3.3846723764519693</v>
      </c>
      <c r="AA116" s="19">
        <f t="shared" si="13"/>
        <v>10.893550796397712</v>
      </c>
      <c r="AB116" s="19">
        <f t="shared" si="14"/>
        <v>6.1474945514997437</v>
      </c>
      <c r="AC116" s="19">
        <f t="shared" si="15"/>
        <v>-4.6970696508088832</v>
      </c>
      <c r="AD116" s="19">
        <f t="shared" si="16"/>
        <v>-2.0420622029405533</v>
      </c>
      <c r="AE116" s="19">
        <f t="shared" si="17"/>
        <v>-4.2780508839914688</v>
      </c>
    </row>
    <row r="117" spans="1:31">
      <c r="A117" s="19">
        <v>1996</v>
      </c>
      <c r="B117" s="19" t="s">
        <v>80</v>
      </c>
      <c r="C117" s="27"/>
      <c r="D117" s="27"/>
      <c r="F117" s="27"/>
      <c r="G117" s="27"/>
      <c r="H117" s="27"/>
      <c r="I117" s="27"/>
      <c r="L117" s="19" t="s">
        <v>11</v>
      </c>
      <c r="M117" s="28">
        <f>AVERAGE(C347:C349)</f>
        <v>101.73333333333333</v>
      </c>
      <c r="N117" s="28">
        <f>AVERAGE(D347:D349)</f>
        <v>106.77979797979799</v>
      </c>
      <c r="O117" s="28">
        <f>AVERAGE(H347:H349)</f>
        <v>97.566666666666663</v>
      </c>
      <c r="P117" s="28">
        <f>AVERAGE(I347:I349)</f>
        <v>118.83333333333333</v>
      </c>
      <c r="Q117" s="27">
        <f>GDP!V120</f>
        <v>971101</v>
      </c>
      <c r="R117" s="27">
        <f>GDP!U120</f>
        <v>819403</v>
      </c>
      <c r="S117" s="27">
        <f>GDP!T120</f>
        <v>151698</v>
      </c>
      <c r="T117" s="27">
        <f>GDP!Y120</f>
        <v>255911</v>
      </c>
      <c r="U117" s="27">
        <f>GDP!AD120</f>
        <v>183071</v>
      </c>
      <c r="W117" s="19">
        <f t="shared" si="9"/>
        <v>-0.26169433150621257</v>
      </c>
      <c r="X117" s="19">
        <f t="shared" si="10"/>
        <v>1.0097214204888516</v>
      </c>
      <c r="Y117" s="19">
        <f t="shared" si="11"/>
        <v>2.1893037609445054</v>
      </c>
      <c r="Z117" s="19">
        <f t="shared" si="12"/>
        <v>1.5749950867202323</v>
      </c>
      <c r="AA117" s="19">
        <f t="shared" si="13"/>
        <v>-1.6232331354498752</v>
      </c>
      <c r="AB117" s="19">
        <f t="shared" si="14"/>
        <v>-1.9765594750615345</v>
      </c>
      <c r="AC117" s="19">
        <f t="shared" si="15"/>
        <v>-15.562877775824724</v>
      </c>
      <c r="AD117" s="19">
        <f t="shared" si="16"/>
        <v>-4.0073196474334054</v>
      </c>
      <c r="AE117" s="19">
        <f t="shared" si="17"/>
        <v>-8.0998595688823283</v>
      </c>
    </row>
    <row r="118" spans="1:31">
      <c r="A118" s="19">
        <v>1996</v>
      </c>
      <c r="B118" s="19" t="s">
        <v>81</v>
      </c>
      <c r="C118" s="27"/>
      <c r="D118" s="27"/>
      <c r="F118" s="27"/>
      <c r="G118" s="27"/>
      <c r="H118" s="27"/>
      <c r="I118" s="27"/>
      <c r="K118" s="19">
        <v>2016</v>
      </c>
      <c r="L118" s="19" t="s">
        <v>8</v>
      </c>
      <c r="M118" s="28">
        <f>AVERAGE(C350:C352)</f>
        <v>103.16666666666667</v>
      </c>
      <c r="N118" s="28">
        <f>AVERAGE(D350:D352)</f>
        <v>106.7090909090909</v>
      </c>
      <c r="O118" s="28">
        <f>AVERAGE(H350:H352)</f>
        <v>100.16666666666667</v>
      </c>
      <c r="P118" s="28">
        <f>AVERAGE(I350:I352)</f>
        <v>118.90000000000002</v>
      </c>
      <c r="Q118" s="27">
        <f>GDP!V121</f>
        <v>972613</v>
      </c>
      <c r="R118" s="27">
        <f>GDP!U121</f>
        <v>818867</v>
      </c>
      <c r="S118" s="27">
        <f>GDP!T121</f>
        <v>153746</v>
      </c>
      <c r="T118" s="27">
        <f>GDP!Y121</f>
        <v>255256</v>
      </c>
      <c r="U118" s="27">
        <f>GDP!AD121</f>
        <v>183531</v>
      </c>
      <c r="W118" s="19">
        <f t="shared" si="9"/>
        <v>5.7558734037945758</v>
      </c>
      <c r="X118" s="19">
        <f t="shared" si="10"/>
        <v>0.62425429813310895</v>
      </c>
      <c r="Y118" s="19">
        <f t="shared" si="11"/>
        <v>-0.26460762130325888</v>
      </c>
      <c r="Z118" s="19">
        <f t="shared" si="12"/>
        <v>-0.26139728800151918</v>
      </c>
      <c r="AA118" s="19">
        <f t="shared" si="13"/>
        <v>11.093082068629379</v>
      </c>
      <c r="AB118" s="19">
        <f t="shared" si="14"/>
        <v>5.5105488410679193</v>
      </c>
      <c r="AC118" s="19">
        <f t="shared" si="15"/>
        <v>0.22459283691513843</v>
      </c>
      <c r="AD118" s="19">
        <f t="shared" si="16"/>
        <v>-1.0198695570299177</v>
      </c>
      <c r="AE118" s="19">
        <f t="shared" si="17"/>
        <v>1.0088690391115707</v>
      </c>
    </row>
    <row r="119" spans="1:31">
      <c r="A119" s="19">
        <v>1996</v>
      </c>
      <c r="B119" s="19" t="s">
        <v>82</v>
      </c>
      <c r="C119" s="27"/>
      <c r="D119" s="27"/>
      <c r="F119" s="27"/>
      <c r="G119" s="27"/>
      <c r="H119" s="27"/>
      <c r="I119" s="27"/>
      <c r="L119" s="19" t="s">
        <v>9</v>
      </c>
      <c r="M119" s="28">
        <f>AVERAGE(C353:C355)</f>
        <v>105.73333333333333</v>
      </c>
      <c r="N119" s="28">
        <f>AVERAGE(D353:D355)</f>
        <v>108.78303030303032</v>
      </c>
      <c r="O119" s="28">
        <f>AVERAGE(H353:H355)</f>
        <v>102.86666666666667</v>
      </c>
      <c r="P119" s="28">
        <f>AVERAGE(I353:I355)</f>
        <v>119.63333333333333</v>
      </c>
      <c r="Q119" s="27">
        <f>GDP!V122</f>
        <v>977389</v>
      </c>
      <c r="R119" s="27">
        <f>GDP!U122</f>
        <v>819644</v>
      </c>
      <c r="S119" s="27">
        <f>GDP!T122</f>
        <v>157745</v>
      </c>
      <c r="T119" s="27">
        <f>GDP!Y122</f>
        <v>261784</v>
      </c>
      <c r="U119" s="27">
        <f>GDP!AD122</f>
        <v>191263</v>
      </c>
      <c r="W119" s="19">
        <f t="shared" si="9"/>
        <v>10.329106524803588</v>
      </c>
      <c r="X119" s="19">
        <f t="shared" si="10"/>
        <v>1.9787084924747012</v>
      </c>
      <c r="Y119" s="19">
        <f t="shared" si="11"/>
        <v>8.0037736583427055</v>
      </c>
      <c r="Z119" s="19">
        <f t="shared" si="12"/>
        <v>0.38008937231848172</v>
      </c>
      <c r="AA119" s="19">
        <f t="shared" si="13"/>
        <v>11.225862343133809</v>
      </c>
      <c r="AB119" s="19">
        <f t="shared" si="14"/>
        <v>10.817183322575264</v>
      </c>
      <c r="AC119" s="19">
        <f t="shared" si="15"/>
        <v>2.4899770729365001</v>
      </c>
      <c r="AD119" s="19">
        <f t="shared" si="16"/>
        <v>10.628891317475397</v>
      </c>
      <c r="AE119" s="19">
        <f t="shared" si="17"/>
        <v>17.946791204611422</v>
      </c>
    </row>
    <row r="120" spans="1:31">
      <c r="A120" s="19">
        <v>1996</v>
      </c>
      <c r="B120" s="19" t="s">
        <v>83</v>
      </c>
      <c r="C120" s="27"/>
      <c r="D120" s="27"/>
      <c r="F120" s="27"/>
      <c r="G120" s="27"/>
      <c r="H120" s="27"/>
      <c r="I120" s="27"/>
      <c r="L120" s="19" t="s">
        <v>10</v>
      </c>
      <c r="M120" s="28">
        <f>AVERAGE(C356:C358)</f>
        <v>108.43333333333332</v>
      </c>
      <c r="N120" s="28">
        <f>AVERAGE(D356:D358)</f>
        <v>111.81434343434343</v>
      </c>
      <c r="O120" s="28">
        <f>AVERAGE(H356:H358)</f>
        <v>105.53333333333335</v>
      </c>
      <c r="P120" s="28">
        <f>AVERAGE(I356:I358)</f>
        <v>118.56666666666666</v>
      </c>
      <c r="Q120" s="27">
        <f>GDP!V123</f>
        <v>979108</v>
      </c>
      <c r="R120" s="27">
        <f>GDP!U123</f>
        <v>817493</v>
      </c>
      <c r="S120" s="27">
        <f>GDP!T123</f>
        <v>161615</v>
      </c>
      <c r="T120" s="27">
        <f>GDP!Y123</f>
        <v>262797</v>
      </c>
      <c r="U120" s="27">
        <f>GDP!AD123</f>
        <v>190515</v>
      </c>
      <c r="W120" s="19">
        <f t="shared" si="9"/>
        <v>10.612329465419389</v>
      </c>
      <c r="X120" s="19">
        <f t="shared" si="10"/>
        <v>0.70536513164554115</v>
      </c>
      <c r="Y120" s="19">
        <f t="shared" si="11"/>
        <v>11.620885082420983</v>
      </c>
      <c r="Z120" s="19">
        <f t="shared" si="12"/>
        <v>-1.0455990492438505</v>
      </c>
      <c r="AA120" s="19">
        <f t="shared" si="13"/>
        <v>10.779641456074085</v>
      </c>
      <c r="AB120" s="19">
        <f t="shared" si="14"/>
        <v>10.180377631338345</v>
      </c>
      <c r="AC120" s="19">
        <f t="shared" si="15"/>
        <v>-3.5190374902065114</v>
      </c>
      <c r="AD120" s="19">
        <f t="shared" si="16"/>
        <v>1.5568484613792455</v>
      </c>
      <c r="AE120" s="19">
        <f t="shared" si="17"/>
        <v>-1.5551851865936994</v>
      </c>
    </row>
    <row r="121" spans="1:31">
      <c r="A121" s="19">
        <v>1996</v>
      </c>
      <c r="B121" s="19" t="s">
        <v>84</v>
      </c>
      <c r="C121" s="27"/>
      <c r="D121" s="27"/>
      <c r="F121" s="27"/>
      <c r="G121" s="27"/>
      <c r="H121" s="27"/>
      <c r="I121" s="27"/>
      <c r="L121" s="19" t="s">
        <v>11</v>
      </c>
      <c r="M121" s="28">
        <f>AVERAGE(C359:C361)</f>
        <v>110.33333333333333</v>
      </c>
      <c r="N121" s="28">
        <f>AVERAGE(D359:D361)</f>
        <v>114.9727272727273</v>
      </c>
      <c r="O121" s="28">
        <f>AVERAGE(H359:H361)</f>
        <v>106.39999999999999</v>
      </c>
      <c r="P121" s="28">
        <f>AVERAGE(I359:I361)</f>
        <v>112.53333333333335</v>
      </c>
      <c r="Q121" s="27">
        <f>GDP!V124</f>
        <v>993230</v>
      </c>
      <c r="R121" s="27">
        <f>GDP!U124</f>
        <v>830954</v>
      </c>
      <c r="S121" s="27">
        <f>GDP!T124</f>
        <v>162276</v>
      </c>
      <c r="T121" s="27">
        <f>GDP!Y124</f>
        <v>257253</v>
      </c>
      <c r="U121" s="27">
        <f>GDP!AD124</f>
        <v>187865</v>
      </c>
      <c r="W121" s="19">
        <f t="shared" si="9"/>
        <v>7.195294553100906</v>
      </c>
      <c r="X121" s="19">
        <f t="shared" si="10"/>
        <v>5.8953569476334122</v>
      </c>
      <c r="Y121" s="19">
        <f t="shared" si="11"/>
        <v>11.78647500165324</v>
      </c>
      <c r="Z121" s="19">
        <f t="shared" si="12"/>
        <v>6.7509529638705157</v>
      </c>
      <c r="AA121" s="19">
        <f t="shared" si="13"/>
        <v>3.3255887584036303</v>
      </c>
      <c r="AB121" s="19">
        <f t="shared" si="14"/>
        <v>1.6460508506732641</v>
      </c>
      <c r="AC121" s="19">
        <f t="shared" si="15"/>
        <v>-18.852659477493816</v>
      </c>
      <c r="AD121" s="19">
        <f t="shared" si="16"/>
        <v>-8.1751601411370718</v>
      </c>
      <c r="AE121" s="19">
        <f t="shared" si="17"/>
        <v>-5.4488518256794123</v>
      </c>
    </row>
    <row r="122" spans="1:31">
      <c r="A122" s="19">
        <v>1997</v>
      </c>
      <c r="B122" s="19" t="s">
        <v>72</v>
      </c>
      <c r="C122" s="27"/>
      <c r="D122" s="27"/>
      <c r="F122" s="27"/>
      <c r="G122" s="27"/>
      <c r="H122" s="27"/>
      <c r="I122" s="27"/>
      <c r="K122" s="19">
        <v>2017</v>
      </c>
      <c r="L122" s="19" t="s">
        <v>8</v>
      </c>
      <c r="M122" s="28">
        <f>AVERAGE(C362:C364)</f>
        <v>111.73333333333333</v>
      </c>
      <c r="N122" s="28">
        <f>AVERAGE(D362:D364)</f>
        <v>118.62080808080809</v>
      </c>
      <c r="O122" s="28">
        <f>AVERAGE(H362:H364)</f>
        <v>105.89999999999999</v>
      </c>
      <c r="P122" s="28">
        <f>AVERAGE(I362:I364)</f>
        <v>115.2</v>
      </c>
      <c r="Q122" s="27">
        <f>GDP!V125</f>
        <v>1000134</v>
      </c>
      <c r="R122" s="27">
        <f>GDP!U125</f>
        <v>836105</v>
      </c>
      <c r="S122" s="27">
        <f>GDP!T125</f>
        <v>164029</v>
      </c>
      <c r="T122" s="27">
        <f>GDP!Y125</f>
        <v>256336</v>
      </c>
      <c r="U122" s="27">
        <f>GDP!AD125</f>
        <v>183122</v>
      </c>
      <c r="W122" s="19">
        <f t="shared" si="9"/>
        <v>5.1729522032585962</v>
      </c>
      <c r="X122" s="19">
        <f t="shared" si="10"/>
        <v>2.8095483726056747</v>
      </c>
      <c r="Y122" s="19">
        <f t="shared" si="11"/>
        <v>13.308940691274618</v>
      </c>
      <c r="Z122" s="19">
        <f t="shared" si="12"/>
        <v>2.5027108767719408</v>
      </c>
      <c r="AA122" s="19">
        <f t="shared" si="13"/>
        <v>-1.8664909488893766</v>
      </c>
      <c r="AB122" s="19">
        <f t="shared" si="14"/>
        <v>4.3915563925051693</v>
      </c>
      <c r="AC122" s="19">
        <f t="shared" si="15"/>
        <v>9.8209467589798649</v>
      </c>
      <c r="AD122" s="19">
        <f t="shared" si="16"/>
        <v>-1.4182280565510297</v>
      </c>
      <c r="AE122" s="19">
        <f t="shared" si="17"/>
        <v>-9.722695317082886</v>
      </c>
    </row>
    <row r="123" spans="1:31">
      <c r="A123" s="19">
        <v>1997</v>
      </c>
      <c r="B123" s="19" t="s">
        <v>74</v>
      </c>
      <c r="C123" s="27"/>
      <c r="D123" s="27"/>
      <c r="F123" s="27"/>
      <c r="G123" s="27"/>
      <c r="H123" s="27"/>
      <c r="I123" s="27"/>
      <c r="L123" s="19" t="s">
        <v>9</v>
      </c>
      <c r="M123" s="28">
        <f>AVERAGE(C365:C367)</f>
        <v>115.76666666666665</v>
      </c>
      <c r="N123" s="28">
        <f>AVERAGE(D365:D367)</f>
        <v>126.23373737373738</v>
      </c>
      <c r="O123" s="28">
        <f>AVERAGE(H365:H367)</f>
        <v>106.86666666666667</v>
      </c>
      <c r="P123" s="28">
        <f>AVERAGE(I365:I367)</f>
        <v>121.39999999999999</v>
      </c>
      <c r="Q123" s="27">
        <f>GDP!V126</f>
        <v>1004775</v>
      </c>
      <c r="R123" s="27">
        <f>GDP!U126</f>
        <v>838055</v>
      </c>
      <c r="S123" s="27">
        <f>GDP!T126</f>
        <v>166720</v>
      </c>
      <c r="T123" s="27">
        <f>GDP!Y126</f>
        <v>269114</v>
      </c>
      <c r="U123" s="27"/>
      <c r="W123" s="19">
        <f t="shared" si="9"/>
        <v>15.239958552807998</v>
      </c>
      <c r="X123" s="19">
        <f t="shared" si="10"/>
        <v>1.8691111566496499</v>
      </c>
      <c r="Y123" s="19">
        <f t="shared" si="11"/>
        <v>28.25025841132447</v>
      </c>
      <c r="Z123" s="19">
        <f t="shared" si="12"/>
        <v>0.93616587562024289</v>
      </c>
      <c r="AA123" s="19">
        <f t="shared" si="13"/>
        <v>3.7015416522176547</v>
      </c>
      <c r="AB123" s="19">
        <f t="shared" si="14"/>
        <v>6.7255146039949087</v>
      </c>
      <c r="AC123" s="19">
        <f t="shared" si="15"/>
        <v>23.328892238218923</v>
      </c>
      <c r="AD123" s="19">
        <f t="shared" si="16"/>
        <v>21.48055113039571</v>
      </c>
    </row>
    <row r="124" spans="1:31">
      <c r="A124" s="19">
        <v>1997</v>
      </c>
      <c r="B124" s="19" t="s">
        <v>75</v>
      </c>
      <c r="C124" s="27"/>
      <c r="D124" s="27"/>
      <c r="F124" s="27"/>
      <c r="G124" s="27"/>
      <c r="H124" s="27"/>
      <c r="I124" s="27"/>
      <c r="L124" s="19" t="s">
        <v>10</v>
      </c>
      <c r="M124" s="28">
        <f>AVERAGE(C368:C370)</f>
        <v>115.06666666666666</v>
      </c>
      <c r="N124" s="28">
        <f>AVERAGE(D368:D370)</f>
        <v>125.71353535353535</v>
      </c>
      <c r="O124" s="28">
        <f>AVERAGE(H368:H370)</f>
        <v>106.06666666666666</v>
      </c>
      <c r="P124" s="28">
        <f>AVERAGE(I368:I370)</f>
        <v>118.76666666666665</v>
      </c>
      <c r="Q124" s="27">
        <f>GDP!V127</f>
        <v>1014181</v>
      </c>
      <c r="R124" s="27">
        <f>GDP!U127</f>
        <v>850508</v>
      </c>
      <c r="S124" s="27">
        <f>GDP!T127</f>
        <v>163673</v>
      </c>
      <c r="T124" s="27">
        <f>GDP!Y127</f>
        <v>263287</v>
      </c>
      <c r="U124" s="27"/>
      <c r="W124" s="19">
        <f t="shared" si="9"/>
        <v>-2.3968093642208199</v>
      </c>
      <c r="X124" s="19">
        <f t="shared" si="10"/>
        <v>3.7974291926698989</v>
      </c>
      <c r="Y124" s="19">
        <f t="shared" si="11"/>
        <v>-1.6382158107822398</v>
      </c>
      <c r="Z124" s="19">
        <f t="shared" si="12"/>
        <v>6.0775610894371113</v>
      </c>
      <c r="AA124" s="19">
        <f t="shared" si="13"/>
        <v>-2.9609292248528707</v>
      </c>
      <c r="AB124" s="19">
        <f t="shared" si="14"/>
        <v>-7.1124806881215141</v>
      </c>
      <c r="AC124" s="19">
        <f t="shared" si="15"/>
        <v>-8.3983021250323091</v>
      </c>
      <c r="AD124" s="19">
        <f t="shared" si="16"/>
        <v>-8.3837527962262968</v>
      </c>
    </row>
    <row r="125" spans="1:31">
      <c r="A125" s="19">
        <v>1997</v>
      </c>
      <c r="B125" s="19" t="s">
        <v>76</v>
      </c>
      <c r="C125" s="27"/>
      <c r="D125" s="27"/>
      <c r="F125" s="27"/>
      <c r="G125" s="27"/>
      <c r="H125" s="27"/>
      <c r="I125" s="27"/>
      <c r="L125" s="19" t="s">
        <v>11</v>
      </c>
      <c r="M125" s="28">
        <f>AVERAGE(C371:C373)</f>
        <v>114.93333333333332</v>
      </c>
      <c r="N125" s="28">
        <f>AVERAGE(D371:D373)</f>
        <v>124.71858585858587</v>
      </c>
      <c r="O125" s="28">
        <f>AVERAGE(H371:H373)</f>
        <v>105.93333333333332</v>
      </c>
      <c r="P125" s="28">
        <f>AVERAGE(I371:I373)</f>
        <v>115.46666666666665</v>
      </c>
      <c r="Q125" s="27">
        <f>GDP!V128</f>
        <v>1014673</v>
      </c>
      <c r="R125" s="27">
        <f>GDP!U128</f>
        <v>856270</v>
      </c>
      <c r="S125" s="27">
        <f>GDP!T128</f>
        <v>158403</v>
      </c>
      <c r="T125" s="27">
        <f>GDP!Y128</f>
        <v>261217</v>
      </c>
      <c r="U125" s="27"/>
      <c r="W125" s="19">
        <f t="shared" si="9"/>
        <v>-0.46269442386186466</v>
      </c>
      <c r="X125" s="19">
        <f t="shared" si="10"/>
        <v>0.1941894532576649</v>
      </c>
      <c r="Y125" s="19">
        <f t="shared" si="11"/>
        <v>-3.1283823843394676</v>
      </c>
      <c r="Z125" s="19">
        <f t="shared" si="12"/>
        <v>2.7375729736273335</v>
      </c>
      <c r="AA125" s="19">
        <f t="shared" si="13"/>
        <v>-0.50188106760239437</v>
      </c>
      <c r="AB125" s="19">
        <f t="shared" si="14"/>
        <v>-12.270543523751986</v>
      </c>
      <c r="AC125" s="19">
        <f t="shared" si="15"/>
        <v>-10.659527714448892</v>
      </c>
      <c r="AD125" s="19">
        <f t="shared" si="16"/>
        <v>-3.1079631710146383</v>
      </c>
    </row>
    <row r="126" spans="1:31">
      <c r="A126" s="19">
        <v>1997</v>
      </c>
      <c r="B126" s="19" t="s">
        <v>77</v>
      </c>
      <c r="C126" s="27"/>
      <c r="D126" s="27"/>
      <c r="F126" s="27"/>
      <c r="G126" s="27"/>
      <c r="H126" s="27"/>
      <c r="I126" s="27"/>
      <c r="K126" s="19">
        <v>2018</v>
      </c>
      <c r="L126" s="19" t="s">
        <v>8</v>
      </c>
      <c r="M126" s="28">
        <f>AVERAGE(C374:C376)</f>
        <v>115.26666666666665</v>
      </c>
      <c r="N126" s="28">
        <f>AVERAGE(D374:D376)</f>
        <v>126.73050505050507</v>
      </c>
      <c r="O126" s="28">
        <f>AVERAGE(H374:H376)</f>
        <v>105.16666666666667</v>
      </c>
      <c r="P126" s="28">
        <f>AVERAGE(I374:I376)</f>
        <v>114.46666666666668</v>
      </c>
      <c r="Q126" s="27">
        <f>GDP!V129</f>
        <v>1017657</v>
      </c>
      <c r="R126" s="27">
        <f>GDP!U129</f>
        <v>862538</v>
      </c>
      <c r="S126" s="27">
        <f>GDP!T129</f>
        <v>155119</v>
      </c>
      <c r="T126" s="27">
        <f>GDP!Y129</f>
        <v>259996</v>
      </c>
      <c r="U126" s="27"/>
      <c r="W126" s="19">
        <f t="shared" si="9"/>
        <v>1.1651493798982226</v>
      </c>
      <c r="X126" s="19">
        <f t="shared" si="10"/>
        <v>1.1815389060933823</v>
      </c>
      <c r="Y126" s="19">
        <f t="shared" si="11"/>
        <v>6.6104928314692613</v>
      </c>
      <c r="Z126" s="19">
        <f t="shared" si="12"/>
        <v>2.9603560829069231</v>
      </c>
      <c r="AA126" s="19">
        <f t="shared" si="13"/>
        <v>-2.8636270830461719</v>
      </c>
      <c r="AB126" s="19">
        <f t="shared" si="14"/>
        <v>-8.0384303323962509</v>
      </c>
      <c r="AC126" s="19">
        <f t="shared" si="15"/>
        <v>-3.4194598610212679</v>
      </c>
      <c r="AD126" s="19">
        <f t="shared" si="16"/>
        <v>-1.8566413552727701</v>
      </c>
    </row>
    <row r="127" spans="1:31">
      <c r="A127" s="19">
        <v>1997</v>
      </c>
      <c r="B127" s="19" t="s">
        <v>78</v>
      </c>
      <c r="C127" s="27"/>
      <c r="D127" s="27"/>
      <c r="F127" s="27"/>
      <c r="G127" s="27"/>
      <c r="H127" s="27"/>
      <c r="I127" s="27"/>
      <c r="L127" s="19" t="s">
        <v>9</v>
      </c>
      <c r="M127" s="28">
        <f>AVERAGE(C377:C379)</f>
        <v>114.83333333333333</v>
      </c>
      <c r="N127" s="28">
        <f>AVERAGE(D377:D379)</f>
        <v>127.21656565656566</v>
      </c>
      <c r="O127" s="28">
        <f>AVERAGE(H377:H379)</f>
        <v>104.40000000000002</v>
      </c>
      <c r="P127" s="28">
        <f>AVERAGE(I377:I379)</f>
        <v>114.7</v>
      </c>
      <c r="Q127" s="27">
        <f>GDP!V130</f>
        <v>1041501</v>
      </c>
      <c r="R127" s="27">
        <f>GDP!U130</f>
        <v>889375</v>
      </c>
      <c r="S127" s="27">
        <f>GDP!T130</f>
        <v>152126</v>
      </c>
      <c r="T127" s="27">
        <f>GDP!Y130</f>
        <v>259125</v>
      </c>
      <c r="U127" s="27"/>
      <c r="W127" s="19">
        <f t="shared" si="9"/>
        <v>-1.4953007850371458</v>
      </c>
      <c r="X127" s="19">
        <f t="shared" si="10"/>
        <v>9.7066788985269437</v>
      </c>
      <c r="Y127" s="19">
        <f t="shared" si="11"/>
        <v>1.5430037432340837</v>
      </c>
      <c r="Z127" s="19">
        <f t="shared" si="12"/>
        <v>13.03858693696862</v>
      </c>
      <c r="AA127" s="19">
        <f t="shared" si="13"/>
        <v>-2.884274427281186</v>
      </c>
      <c r="AB127" s="19">
        <f t="shared" si="14"/>
        <v>-7.4974299800538935</v>
      </c>
      <c r="AC127" s="19">
        <f t="shared" si="15"/>
        <v>0.81787218548752261</v>
      </c>
      <c r="AD127" s="19">
        <f t="shared" si="16"/>
        <v>-1.3333019347612773</v>
      </c>
    </row>
    <row r="128" spans="1:31">
      <c r="A128" s="19">
        <v>1997</v>
      </c>
      <c r="B128" s="19" t="s">
        <v>79</v>
      </c>
      <c r="C128" s="27"/>
      <c r="D128" s="27"/>
      <c r="F128" s="27"/>
      <c r="G128" s="27"/>
      <c r="H128" s="27"/>
      <c r="I128" s="27"/>
      <c r="Q128" s="27"/>
      <c r="R128" s="27"/>
      <c r="S128" s="27"/>
      <c r="T128" s="27"/>
      <c r="U128" s="27"/>
    </row>
    <row r="129" spans="1:21">
      <c r="A129" s="19">
        <v>1997</v>
      </c>
      <c r="B129" s="19" t="s">
        <v>80</v>
      </c>
      <c r="C129" s="27"/>
      <c r="D129" s="27"/>
      <c r="F129" s="27"/>
      <c r="G129" s="27"/>
      <c r="H129" s="27"/>
      <c r="I129" s="27"/>
      <c r="Q129" s="27"/>
      <c r="R129" s="27"/>
      <c r="S129" s="27"/>
      <c r="T129" s="27"/>
      <c r="U129" s="27"/>
    </row>
    <row r="130" spans="1:21">
      <c r="A130" s="19">
        <v>1997</v>
      </c>
      <c r="B130" s="19" t="s">
        <v>81</v>
      </c>
      <c r="C130" s="27"/>
      <c r="D130" s="27"/>
      <c r="F130" s="27"/>
      <c r="G130" s="27"/>
      <c r="H130" s="27"/>
      <c r="I130" s="27"/>
      <c r="Q130" s="27"/>
      <c r="R130" s="27"/>
      <c r="S130" s="27"/>
      <c r="T130" s="27"/>
      <c r="U130" s="27"/>
    </row>
    <row r="131" spans="1:21">
      <c r="A131" s="19">
        <v>1997</v>
      </c>
      <c r="B131" s="19" t="s">
        <v>82</v>
      </c>
      <c r="C131" s="27"/>
      <c r="D131" s="27"/>
      <c r="F131" s="27"/>
      <c r="G131" s="27"/>
      <c r="H131" s="27"/>
      <c r="I131" s="27"/>
      <c r="Q131" s="27"/>
      <c r="R131" s="27"/>
      <c r="S131" s="27"/>
      <c r="T131" s="27"/>
      <c r="U131" s="27"/>
    </row>
    <row r="132" spans="1:21">
      <c r="A132" s="19">
        <v>1997</v>
      </c>
      <c r="B132" s="19" t="s">
        <v>83</v>
      </c>
      <c r="C132" s="27"/>
      <c r="D132" s="27"/>
      <c r="F132" s="38">
        <v>0.97</v>
      </c>
      <c r="G132" s="38">
        <v>0.68</v>
      </c>
      <c r="H132" s="27"/>
      <c r="I132" s="27"/>
      <c r="Q132" s="27"/>
      <c r="R132" s="27"/>
      <c r="S132" s="27"/>
      <c r="T132" s="27"/>
      <c r="U132" s="27"/>
    </row>
    <row r="133" spans="1:21">
      <c r="A133" s="19">
        <v>1997</v>
      </c>
      <c r="B133" s="19" t="s">
        <v>84</v>
      </c>
      <c r="C133" s="27"/>
      <c r="D133" s="27"/>
      <c r="F133" s="27"/>
      <c r="G133" s="27"/>
      <c r="H133" s="27"/>
      <c r="I133" s="27"/>
    </row>
    <row r="134" spans="1:21">
      <c r="A134" s="19">
        <v>1998</v>
      </c>
      <c r="B134" s="19" t="s">
        <v>72</v>
      </c>
      <c r="C134" s="38">
        <v>127.4</v>
      </c>
      <c r="D134" s="19">
        <f>SUMPRODUCT(F134:G134,$F$132:$G$132)/SUM($F$132:$G$132)</f>
        <v>128.88181818181818</v>
      </c>
      <c r="F134" s="38">
        <v>129.5</v>
      </c>
      <c r="G134" s="38">
        <v>128</v>
      </c>
      <c r="H134" s="38">
        <v>125.9</v>
      </c>
      <c r="I134" s="38">
        <v>176.8</v>
      </c>
    </row>
    <row r="135" spans="1:21">
      <c r="A135" s="19">
        <v>1998</v>
      </c>
      <c r="B135" s="19" t="s">
        <v>74</v>
      </c>
      <c r="C135" s="38">
        <v>125.2</v>
      </c>
      <c r="D135" s="19">
        <f t="shared" ref="D135:D198" si="18">SUMPRODUCT(F135:G135,$F$132:$G$132)/SUM($F$132:$G$132)</f>
        <v>128.61818181818182</v>
      </c>
      <c r="F135" s="38">
        <v>128</v>
      </c>
      <c r="G135" s="38">
        <v>129.5</v>
      </c>
      <c r="H135" s="38">
        <v>122.9</v>
      </c>
      <c r="I135" s="38">
        <v>172.1</v>
      </c>
    </row>
    <row r="136" spans="1:21">
      <c r="A136" s="19">
        <v>1998</v>
      </c>
      <c r="B136" s="19" t="s">
        <v>75</v>
      </c>
      <c r="C136" s="38">
        <v>124.1</v>
      </c>
      <c r="D136" s="19">
        <f t="shared" si="18"/>
        <v>127.18909090909094</v>
      </c>
      <c r="F136" s="38">
        <v>126.2</v>
      </c>
      <c r="G136" s="38">
        <v>128.6</v>
      </c>
      <c r="H136" s="38">
        <v>122.6</v>
      </c>
      <c r="I136" s="38">
        <v>170.4</v>
      </c>
    </row>
    <row r="137" spans="1:21">
      <c r="A137" s="19">
        <v>1998</v>
      </c>
      <c r="B137" s="19" t="s">
        <v>76</v>
      </c>
      <c r="C137" s="38">
        <v>124.6</v>
      </c>
      <c r="D137" s="19">
        <f t="shared" si="18"/>
        <v>129.71090909090913</v>
      </c>
      <c r="F137" s="38">
        <v>123.9</v>
      </c>
      <c r="G137" s="38">
        <v>138</v>
      </c>
      <c r="H137" s="38">
        <v>122.1</v>
      </c>
      <c r="I137" s="38">
        <v>171.4</v>
      </c>
    </row>
    <row r="138" spans="1:21">
      <c r="A138" s="19">
        <v>1998</v>
      </c>
      <c r="B138" s="19" t="s">
        <v>77</v>
      </c>
      <c r="C138" s="38">
        <v>122.6</v>
      </c>
      <c r="D138" s="19">
        <f t="shared" si="18"/>
        <v>124.73818181818181</v>
      </c>
      <c r="F138" s="38">
        <v>121.4</v>
      </c>
      <c r="G138" s="38">
        <v>129.5</v>
      </c>
      <c r="H138" s="38">
        <v>121.8</v>
      </c>
      <c r="I138" s="38">
        <v>172.2</v>
      </c>
    </row>
    <row r="139" spans="1:21">
      <c r="A139" s="19">
        <v>1998</v>
      </c>
      <c r="B139" s="19" t="s">
        <v>78</v>
      </c>
      <c r="C139" s="38">
        <v>122.2</v>
      </c>
      <c r="D139" s="19">
        <f t="shared" si="18"/>
        <v>123.5569696969697</v>
      </c>
      <c r="F139" s="38">
        <v>118.9</v>
      </c>
      <c r="G139" s="38">
        <v>130.19999999999999</v>
      </c>
      <c r="H139" s="38">
        <v>120.9</v>
      </c>
      <c r="I139" s="38">
        <v>171.4</v>
      </c>
    </row>
    <row r="140" spans="1:21">
      <c r="A140" s="19">
        <v>1998</v>
      </c>
      <c r="B140" s="19" t="s">
        <v>79</v>
      </c>
      <c r="C140" s="38">
        <v>122.7</v>
      </c>
      <c r="D140" s="19">
        <f t="shared" si="18"/>
        <v>124.35272727272728</v>
      </c>
      <c r="F140" s="38">
        <v>117.8</v>
      </c>
      <c r="G140" s="38">
        <v>133.69999999999999</v>
      </c>
      <c r="H140" s="38">
        <v>122</v>
      </c>
      <c r="I140" s="38">
        <v>172.9</v>
      </c>
    </row>
    <row r="141" spans="1:21">
      <c r="A141" s="19">
        <v>1998</v>
      </c>
      <c r="B141" s="19" t="s">
        <v>80</v>
      </c>
      <c r="C141" s="38">
        <v>122.2</v>
      </c>
      <c r="D141" s="19">
        <f t="shared" si="18"/>
        <v>123.0648484848485</v>
      </c>
      <c r="F141" s="38">
        <v>116.1</v>
      </c>
      <c r="G141" s="38">
        <v>133</v>
      </c>
      <c r="H141" s="38">
        <v>122</v>
      </c>
      <c r="I141" s="38">
        <v>178.1</v>
      </c>
    </row>
    <row r="142" spans="1:21">
      <c r="A142" s="19">
        <v>1998</v>
      </c>
      <c r="B142" s="19" t="s">
        <v>81</v>
      </c>
      <c r="C142" s="38">
        <v>120.6</v>
      </c>
      <c r="D142" s="19">
        <f t="shared" si="18"/>
        <v>121.25272727272728</v>
      </c>
      <c r="F142" s="38">
        <v>114.7</v>
      </c>
      <c r="G142" s="38">
        <v>130.6</v>
      </c>
      <c r="H142" s="38">
        <v>120.6</v>
      </c>
      <c r="I142" s="38">
        <v>183.1</v>
      </c>
    </row>
    <row r="143" spans="1:21">
      <c r="A143" s="19">
        <v>1998</v>
      </c>
      <c r="B143" s="19" t="s">
        <v>82</v>
      </c>
      <c r="C143" s="38">
        <v>120.2</v>
      </c>
      <c r="D143" s="19">
        <f t="shared" si="18"/>
        <v>123.7969696969697</v>
      </c>
      <c r="F143" s="38">
        <v>113.7</v>
      </c>
      <c r="G143" s="38">
        <v>138.19999999999999</v>
      </c>
      <c r="H143" s="38">
        <v>119.4</v>
      </c>
      <c r="I143" s="38">
        <v>196.4</v>
      </c>
    </row>
    <row r="144" spans="1:21">
      <c r="A144" s="19">
        <v>1998</v>
      </c>
      <c r="B144" s="19" t="s">
        <v>83</v>
      </c>
      <c r="C144" s="38">
        <v>120</v>
      </c>
      <c r="D144" s="19">
        <f t="shared" si="18"/>
        <v>122.82666666666667</v>
      </c>
      <c r="F144" s="38">
        <v>112.4</v>
      </c>
      <c r="G144" s="38">
        <v>137.69999999999999</v>
      </c>
      <c r="H144" s="38">
        <v>118.5</v>
      </c>
      <c r="I144" s="38">
        <v>199.6</v>
      </c>
    </row>
    <row r="145" spans="1:9">
      <c r="A145" s="19">
        <v>1998</v>
      </c>
      <c r="B145" s="19" t="s">
        <v>84</v>
      </c>
      <c r="C145" s="38">
        <v>119.4</v>
      </c>
      <c r="D145" s="19">
        <f t="shared" si="18"/>
        <v>121.33696969696972</v>
      </c>
      <c r="F145" s="38">
        <v>112.6</v>
      </c>
      <c r="G145" s="38">
        <v>133.80000000000001</v>
      </c>
      <c r="H145" s="38">
        <v>118.3</v>
      </c>
      <c r="I145" s="38">
        <v>196.7</v>
      </c>
    </row>
    <row r="146" spans="1:9">
      <c r="A146" s="19">
        <v>1999</v>
      </c>
      <c r="B146" s="19" t="s">
        <v>72</v>
      </c>
      <c r="C146" s="38">
        <v>118.3</v>
      </c>
      <c r="D146" s="19">
        <f t="shared" si="18"/>
        <v>121.45030303030306</v>
      </c>
      <c r="F146" s="38">
        <v>110.9</v>
      </c>
      <c r="G146" s="38">
        <v>136.5</v>
      </c>
      <c r="H146" s="38">
        <v>116.8</v>
      </c>
      <c r="I146" s="38">
        <v>190.7</v>
      </c>
    </row>
    <row r="147" spans="1:9">
      <c r="A147" s="19">
        <v>1999</v>
      </c>
      <c r="B147" s="19" t="s">
        <v>74</v>
      </c>
      <c r="C147" s="38">
        <v>115.5</v>
      </c>
      <c r="D147" s="19">
        <f t="shared" si="18"/>
        <v>119.43151515151517</v>
      </c>
      <c r="F147" s="38">
        <v>110.2</v>
      </c>
      <c r="G147" s="38">
        <v>132.6</v>
      </c>
      <c r="H147" s="38">
        <v>113.7</v>
      </c>
      <c r="I147" s="38">
        <v>192.3</v>
      </c>
    </row>
    <row r="148" spans="1:9">
      <c r="A148" s="19">
        <v>1999</v>
      </c>
      <c r="B148" s="19" t="s">
        <v>75</v>
      </c>
      <c r="C148" s="38">
        <v>115.9</v>
      </c>
      <c r="D148" s="19">
        <f t="shared" si="18"/>
        <v>115.63454545454547</v>
      </c>
      <c r="F148" s="38">
        <v>109.7</v>
      </c>
      <c r="G148" s="38">
        <v>124.1</v>
      </c>
      <c r="H148" s="38">
        <v>117.9</v>
      </c>
      <c r="I148" s="38">
        <v>193.3</v>
      </c>
    </row>
    <row r="149" spans="1:9">
      <c r="A149" s="19">
        <v>1999</v>
      </c>
      <c r="B149" s="19" t="s">
        <v>76</v>
      </c>
      <c r="C149" s="38">
        <v>121.1</v>
      </c>
      <c r="D149" s="19">
        <f t="shared" si="18"/>
        <v>120.94424242424243</v>
      </c>
      <c r="F149" s="38">
        <v>110.6</v>
      </c>
      <c r="G149" s="38">
        <v>135.69999999999999</v>
      </c>
      <c r="H149" s="38">
        <v>123.1</v>
      </c>
      <c r="I149" s="38">
        <v>193.3</v>
      </c>
    </row>
    <row r="150" spans="1:9">
      <c r="A150" s="19">
        <v>1999</v>
      </c>
      <c r="B150" s="19" t="s">
        <v>77</v>
      </c>
      <c r="C150" s="38">
        <v>123.2</v>
      </c>
      <c r="D150" s="19">
        <f t="shared" si="18"/>
        <v>119.6018181818182</v>
      </c>
      <c r="F150" s="38">
        <v>110.7</v>
      </c>
      <c r="G150" s="38">
        <v>132.30000000000001</v>
      </c>
      <c r="H150" s="38">
        <v>126.9</v>
      </c>
      <c r="I150" s="38">
        <v>197.8</v>
      </c>
    </row>
    <row r="151" spans="1:9">
      <c r="A151" s="19">
        <v>1999</v>
      </c>
      <c r="B151" s="19" t="s">
        <v>78</v>
      </c>
      <c r="C151" s="38">
        <v>124.1</v>
      </c>
      <c r="D151" s="19">
        <f t="shared" si="18"/>
        <v>118.7078787878788</v>
      </c>
      <c r="F151" s="38">
        <v>109.6</v>
      </c>
      <c r="G151" s="38">
        <v>131.69999999999999</v>
      </c>
      <c r="H151" s="38">
        <v>128.6</v>
      </c>
      <c r="I151" s="38">
        <v>197.5</v>
      </c>
    </row>
    <row r="152" spans="1:9">
      <c r="A152" s="19">
        <v>1999</v>
      </c>
      <c r="B152" s="19" t="s">
        <v>79</v>
      </c>
      <c r="C152" s="38">
        <v>122.8</v>
      </c>
      <c r="D152" s="19">
        <f t="shared" si="18"/>
        <v>114.65454545454547</v>
      </c>
      <c r="F152" s="38">
        <v>106</v>
      </c>
      <c r="G152" s="38">
        <v>127</v>
      </c>
      <c r="H152" s="38">
        <v>129.80000000000001</v>
      </c>
      <c r="I152" s="38">
        <v>194.2</v>
      </c>
    </row>
    <row r="153" spans="1:9">
      <c r="A153" s="19">
        <v>1999</v>
      </c>
      <c r="B153" s="19" t="s">
        <v>80</v>
      </c>
      <c r="C153" s="38">
        <v>121.6</v>
      </c>
      <c r="D153" s="19">
        <f t="shared" si="18"/>
        <v>115.69212121212122</v>
      </c>
      <c r="F153" s="38">
        <v>104.4</v>
      </c>
      <c r="G153" s="38">
        <v>131.80000000000001</v>
      </c>
      <c r="H153" s="38">
        <v>127.4</v>
      </c>
      <c r="I153" s="38">
        <v>190.7</v>
      </c>
    </row>
    <row r="154" spans="1:9">
      <c r="A154" s="19">
        <v>1999</v>
      </c>
      <c r="B154" s="19" t="s">
        <v>81</v>
      </c>
      <c r="C154" s="38">
        <v>120.2</v>
      </c>
      <c r="D154" s="19">
        <f t="shared" si="18"/>
        <v>114.75090909090909</v>
      </c>
      <c r="F154" s="38">
        <v>103.5</v>
      </c>
      <c r="G154" s="38">
        <v>130.80000000000001</v>
      </c>
      <c r="H154" s="38">
        <v>125.8</v>
      </c>
      <c r="I154" s="38">
        <v>186.3</v>
      </c>
    </row>
    <row r="155" spans="1:9">
      <c r="A155" s="19">
        <v>1999</v>
      </c>
      <c r="B155" s="19" t="s">
        <v>82</v>
      </c>
      <c r="C155" s="38">
        <v>118.9</v>
      </c>
      <c r="D155" s="19">
        <f t="shared" si="18"/>
        <v>114.55030303030303</v>
      </c>
      <c r="F155" s="38">
        <v>104</v>
      </c>
      <c r="G155" s="38">
        <v>129.6</v>
      </c>
      <c r="H155" s="38">
        <v>123.8</v>
      </c>
      <c r="I155" s="38">
        <v>188.7</v>
      </c>
    </row>
    <row r="156" spans="1:9">
      <c r="A156" s="19">
        <v>1999</v>
      </c>
      <c r="B156" s="19" t="s">
        <v>83</v>
      </c>
      <c r="C156" s="38">
        <v>118</v>
      </c>
      <c r="D156" s="19">
        <f t="shared" si="18"/>
        <v>114.80363636363636</v>
      </c>
      <c r="F156" s="38">
        <v>103.8</v>
      </c>
      <c r="G156" s="38">
        <v>130.5</v>
      </c>
      <c r="H156" s="38">
        <v>121.3</v>
      </c>
      <c r="I156" s="38">
        <v>185.6</v>
      </c>
    </row>
    <row r="157" spans="1:9">
      <c r="A157" s="19">
        <v>1999</v>
      </c>
      <c r="B157" s="19" t="s">
        <v>84</v>
      </c>
      <c r="C157" s="38">
        <v>117.9</v>
      </c>
      <c r="D157" s="19">
        <f t="shared" si="18"/>
        <v>114.7739393939394</v>
      </c>
      <c r="F157" s="38">
        <v>104.1</v>
      </c>
      <c r="G157" s="38">
        <v>130</v>
      </c>
      <c r="H157" s="38">
        <v>121.2</v>
      </c>
      <c r="I157" s="38">
        <v>184.9</v>
      </c>
    </row>
    <row r="158" spans="1:9">
      <c r="A158" s="19">
        <v>2000</v>
      </c>
      <c r="B158" s="19" t="s">
        <v>72</v>
      </c>
      <c r="C158" s="38">
        <v>117.3</v>
      </c>
      <c r="D158" s="19">
        <f t="shared" si="18"/>
        <v>113.60848484848486</v>
      </c>
      <c r="F158" s="38">
        <v>103.8</v>
      </c>
      <c r="G158" s="38">
        <v>127.6</v>
      </c>
      <c r="H158" s="38">
        <v>121.3</v>
      </c>
      <c r="I158" s="38">
        <v>178.5</v>
      </c>
    </row>
    <row r="159" spans="1:9">
      <c r="A159" s="19">
        <v>2000</v>
      </c>
      <c r="B159" s="19" t="s">
        <v>74</v>
      </c>
      <c r="C159" s="38">
        <v>114.2</v>
      </c>
      <c r="D159" s="19">
        <f t="shared" si="18"/>
        <v>110.30848484848487</v>
      </c>
      <c r="F159" s="38">
        <v>100.5</v>
      </c>
      <c r="G159" s="38">
        <v>124.3</v>
      </c>
      <c r="H159" s="38">
        <v>118.7</v>
      </c>
      <c r="I159" s="38">
        <v>168</v>
      </c>
    </row>
    <row r="160" spans="1:9">
      <c r="A160" s="19">
        <v>2000</v>
      </c>
      <c r="B160" s="19" t="s">
        <v>75</v>
      </c>
      <c r="C160" s="38">
        <v>119.3</v>
      </c>
      <c r="D160" s="19">
        <f t="shared" si="18"/>
        <v>114.01757575757576</v>
      </c>
      <c r="F160" s="38">
        <v>107.3</v>
      </c>
      <c r="G160" s="38">
        <v>123.6</v>
      </c>
      <c r="H160" s="38">
        <v>125.8</v>
      </c>
      <c r="I160" s="38">
        <v>177.7</v>
      </c>
    </row>
    <row r="161" spans="1:9">
      <c r="A161" s="19">
        <v>2000</v>
      </c>
      <c r="B161" s="19" t="s">
        <v>76</v>
      </c>
      <c r="C161" s="38">
        <v>121.2</v>
      </c>
      <c r="D161" s="19">
        <f t="shared" si="18"/>
        <v>116.82484848484849</v>
      </c>
      <c r="F161" s="38">
        <v>108.5</v>
      </c>
      <c r="G161" s="38">
        <v>128.69999999999999</v>
      </c>
      <c r="H161" s="38">
        <v>126.4</v>
      </c>
      <c r="I161" s="38">
        <v>174.2</v>
      </c>
    </row>
    <row r="162" spans="1:9">
      <c r="A162" s="19">
        <v>2000</v>
      </c>
      <c r="B162" s="19" t="s">
        <v>77</v>
      </c>
      <c r="C162" s="38">
        <v>121.8</v>
      </c>
      <c r="D162" s="19">
        <f t="shared" si="18"/>
        <v>122.87515151515152</v>
      </c>
      <c r="F162" s="38">
        <v>110.8</v>
      </c>
      <c r="G162" s="38">
        <v>140.1</v>
      </c>
      <c r="H162" s="38">
        <v>122.3</v>
      </c>
      <c r="I162" s="38">
        <v>183.8</v>
      </c>
    </row>
    <row r="163" spans="1:9">
      <c r="A163" s="19">
        <v>2000</v>
      </c>
      <c r="B163" s="19" t="s">
        <v>78</v>
      </c>
      <c r="C163" s="38">
        <v>122</v>
      </c>
      <c r="D163" s="19">
        <f t="shared" si="18"/>
        <v>125.62242424242424</v>
      </c>
      <c r="F163" s="38">
        <v>113.3</v>
      </c>
      <c r="G163" s="38">
        <v>143.19999999999999</v>
      </c>
      <c r="H163" s="38">
        <v>120.6</v>
      </c>
      <c r="I163" s="38">
        <v>181.6</v>
      </c>
    </row>
    <row r="164" spans="1:9">
      <c r="A164" s="19">
        <v>2000</v>
      </c>
      <c r="B164" s="19" t="s">
        <v>79</v>
      </c>
      <c r="C164" s="38">
        <v>121.8</v>
      </c>
      <c r="D164" s="19">
        <f t="shared" si="18"/>
        <v>123.60000000000001</v>
      </c>
      <c r="F164" s="38">
        <v>116.8</v>
      </c>
      <c r="G164" s="38">
        <v>133.30000000000001</v>
      </c>
      <c r="H164" s="38">
        <v>121.3</v>
      </c>
      <c r="I164" s="38">
        <v>177</v>
      </c>
    </row>
    <row r="165" spans="1:9">
      <c r="A165" s="19">
        <v>2000</v>
      </c>
      <c r="B165" s="19" t="s">
        <v>80</v>
      </c>
      <c r="C165" s="38">
        <v>122.5</v>
      </c>
      <c r="D165" s="19">
        <f t="shared" si="18"/>
        <v>122.24000000000001</v>
      </c>
      <c r="F165" s="38">
        <v>116.8</v>
      </c>
      <c r="G165" s="38">
        <v>130</v>
      </c>
      <c r="H165" s="38">
        <v>122.9</v>
      </c>
      <c r="I165" s="38">
        <v>170.6</v>
      </c>
    </row>
    <row r="166" spans="1:9">
      <c r="A166" s="19">
        <v>2000</v>
      </c>
      <c r="B166" s="19" t="s">
        <v>81</v>
      </c>
      <c r="C166" s="38">
        <v>122.8</v>
      </c>
      <c r="D166" s="19">
        <f t="shared" si="18"/>
        <v>121.02787878787879</v>
      </c>
      <c r="F166" s="38">
        <v>116</v>
      </c>
      <c r="G166" s="38">
        <v>128.19999999999999</v>
      </c>
      <c r="H166" s="38">
        <v>125.1</v>
      </c>
      <c r="I166" s="38">
        <v>171.1</v>
      </c>
    </row>
    <row r="167" spans="1:9">
      <c r="A167" s="19">
        <v>2000</v>
      </c>
      <c r="B167" s="19" t="s">
        <v>82</v>
      </c>
      <c r="C167" s="38">
        <v>122.5</v>
      </c>
      <c r="D167" s="19">
        <f t="shared" si="18"/>
        <v>117.55030303030306</v>
      </c>
      <c r="F167" s="38">
        <v>113.8</v>
      </c>
      <c r="G167" s="38">
        <v>122.9</v>
      </c>
      <c r="H167" s="38">
        <v>126.4</v>
      </c>
      <c r="I167" s="38">
        <v>165.8</v>
      </c>
    </row>
    <row r="168" spans="1:9">
      <c r="A168" s="19">
        <v>2000</v>
      </c>
      <c r="B168" s="19" t="s">
        <v>83</v>
      </c>
      <c r="C168" s="38">
        <v>121.5</v>
      </c>
      <c r="D168" s="19">
        <f t="shared" si="18"/>
        <v>115.26909090909092</v>
      </c>
      <c r="F168" s="38">
        <v>110.2</v>
      </c>
      <c r="G168" s="38">
        <v>122.5</v>
      </c>
      <c r="H168" s="38">
        <v>126.8</v>
      </c>
      <c r="I168" s="38">
        <v>165.9</v>
      </c>
    </row>
    <row r="169" spans="1:9">
      <c r="A169" s="19">
        <v>2000</v>
      </c>
      <c r="B169" s="19" t="s">
        <v>84</v>
      </c>
      <c r="C169" s="38">
        <v>120.1</v>
      </c>
      <c r="D169" s="19">
        <f t="shared" si="18"/>
        <v>113.23515151515151</v>
      </c>
      <c r="F169" s="38">
        <v>106.6</v>
      </c>
      <c r="G169" s="38">
        <v>122.7</v>
      </c>
      <c r="H169" s="38">
        <v>126.1</v>
      </c>
      <c r="I169" s="38">
        <v>169.6</v>
      </c>
    </row>
    <row r="170" spans="1:9">
      <c r="A170" s="19">
        <v>2001</v>
      </c>
      <c r="B170" s="19" t="s">
        <v>72</v>
      </c>
      <c r="C170" s="38">
        <v>120.5</v>
      </c>
      <c r="D170" s="19">
        <f t="shared" si="18"/>
        <v>113.04787878787879</v>
      </c>
      <c r="F170" s="38">
        <v>105.3</v>
      </c>
      <c r="G170" s="38">
        <v>124.1</v>
      </c>
      <c r="H170" s="38">
        <v>126.5</v>
      </c>
      <c r="I170" s="38">
        <v>173.6</v>
      </c>
    </row>
    <row r="171" spans="1:9">
      <c r="A171" s="19">
        <v>2001</v>
      </c>
      <c r="B171" s="19" t="s">
        <v>74</v>
      </c>
      <c r="C171" s="38">
        <v>119.3</v>
      </c>
      <c r="D171" s="19">
        <f t="shared" si="18"/>
        <v>113.40242424242423</v>
      </c>
      <c r="F171" s="38">
        <v>103.8</v>
      </c>
      <c r="G171" s="38">
        <v>127.1</v>
      </c>
      <c r="H171" s="38">
        <v>125.3</v>
      </c>
      <c r="I171" s="38">
        <v>179.8</v>
      </c>
    </row>
    <row r="172" spans="1:9">
      <c r="A172" s="19">
        <v>2001</v>
      </c>
      <c r="B172" s="19" t="s">
        <v>75</v>
      </c>
      <c r="C172" s="38">
        <v>119.6</v>
      </c>
      <c r="D172" s="19">
        <f t="shared" si="18"/>
        <v>117.93151515151517</v>
      </c>
      <c r="F172" s="38">
        <v>101.9</v>
      </c>
      <c r="G172" s="38">
        <v>140.80000000000001</v>
      </c>
      <c r="H172" s="38">
        <v>124.1</v>
      </c>
      <c r="I172" s="38">
        <v>188</v>
      </c>
    </row>
    <row r="173" spans="1:9">
      <c r="A173" s="19">
        <v>2001</v>
      </c>
      <c r="B173" s="19" t="s">
        <v>76</v>
      </c>
      <c r="C173" s="38">
        <v>113.6</v>
      </c>
      <c r="D173" s="19">
        <f t="shared" si="18"/>
        <v>108.34848484848487</v>
      </c>
      <c r="F173" s="38">
        <v>99.9</v>
      </c>
      <c r="G173" s="38">
        <v>120.4</v>
      </c>
      <c r="H173" s="38">
        <v>119.4</v>
      </c>
      <c r="I173" s="38">
        <v>175.3</v>
      </c>
    </row>
    <row r="174" spans="1:9">
      <c r="A174" s="19">
        <v>2001</v>
      </c>
      <c r="B174" s="19" t="s">
        <v>77</v>
      </c>
      <c r="C174" s="38">
        <v>112.5</v>
      </c>
      <c r="D174" s="19">
        <f t="shared" si="18"/>
        <v>107.7830303030303</v>
      </c>
      <c r="F174" s="38">
        <v>100.2</v>
      </c>
      <c r="G174" s="38">
        <v>118.6</v>
      </c>
      <c r="H174" s="38">
        <v>116.7</v>
      </c>
      <c r="I174" s="38">
        <v>158.69999999999999</v>
      </c>
    </row>
    <row r="175" spans="1:9">
      <c r="A175" s="19">
        <v>2001</v>
      </c>
      <c r="B175" s="19" t="s">
        <v>78</v>
      </c>
      <c r="C175" s="38">
        <v>111.2</v>
      </c>
      <c r="D175" s="19">
        <f t="shared" si="18"/>
        <v>107.93090909090911</v>
      </c>
      <c r="F175" s="38">
        <v>99.4</v>
      </c>
      <c r="G175" s="38">
        <v>120.1</v>
      </c>
      <c r="H175" s="38">
        <v>114.5</v>
      </c>
      <c r="I175" s="38">
        <v>164.8</v>
      </c>
    </row>
    <row r="176" spans="1:9">
      <c r="A176" s="19">
        <v>2001</v>
      </c>
      <c r="B176" s="19" t="s">
        <v>79</v>
      </c>
      <c r="C176" s="38">
        <v>110.3</v>
      </c>
      <c r="D176" s="19">
        <f t="shared" si="18"/>
        <v>108.04969696969698</v>
      </c>
      <c r="F176" s="38">
        <v>98.2</v>
      </c>
      <c r="G176" s="38">
        <v>122.1</v>
      </c>
      <c r="H176" s="38">
        <v>113.3</v>
      </c>
      <c r="I176" s="38">
        <v>166.9</v>
      </c>
    </row>
    <row r="177" spans="1:9">
      <c r="A177" s="19">
        <v>2001</v>
      </c>
      <c r="B177" s="19" t="s">
        <v>80</v>
      </c>
      <c r="C177" s="38">
        <v>111</v>
      </c>
      <c r="D177" s="19">
        <f t="shared" si="18"/>
        <v>107.97939393939394</v>
      </c>
      <c r="F177" s="38">
        <v>97.8</v>
      </c>
      <c r="G177" s="38">
        <v>122.5</v>
      </c>
      <c r="H177" s="38">
        <v>114.5</v>
      </c>
      <c r="I177" s="38">
        <v>168.7</v>
      </c>
    </row>
    <row r="178" spans="1:9">
      <c r="A178" s="19">
        <v>2001</v>
      </c>
      <c r="B178" s="19" t="s">
        <v>81</v>
      </c>
      <c r="C178" s="38">
        <v>112.2</v>
      </c>
      <c r="D178" s="19">
        <f t="shared" si="18"/>
        <v>112.17757575757578</v>
      </c>
      <c r="F178" s="38">
        <v>97.3</v>
      </c>
      <c r="G178" s="38">
        <v>133.4</v>
      </c>
      <c r="H178" s="38">
        <v>114.5</v>
      </c>
      <c r="I178" s="38">
        <v>169.9</v>
      </c>
    </row>
    <row r="179" spans="1:9">
      <c r="A179" s="19">
        <v>2001</v>
      </c>
      <c r="B179" s="19" t="s">
        <v>82</v>
      </c>
      <c r="C179" s="38">
        <v>111.3</v>
      </c>
      <c r="D179" s="19">
        <f t="shared" si="18"/>
        <v>108.69818181818182</v>
      </c>
      <c r="F179" s="38">
        <v>97.2</v>
      </c>
      <c r="G179" s="38">
        <v>125.1</v>
      </c>
      <c r="H179" s="38">
        <v>114.5</v>
      </c>
      <c r="I179" s="38">
        <v>166.8</v>
      </c>
    </row>
    <row r="180" spans="1:9">
      <c r="A180" s="19">
        <v>2001</v>
      </c>
      <c r="B180" s="19" t="s">
        <v>83</v>
      </c>
      <c r="C180" s="38">
        <v>111.6</v>
      </c>
      <c r="D180" s="19">
        <f t="shared" si="18"/>
        <v>108.55636363636364</v>
      </c>
      <c r="F180" s="38">
        <v>97.8</v>
      </c>
      <c r="G180" s="38">
        <v>123.9</v>
      </c>
      <c r="H180" s="38">
        <v>115.1</v>
      </c>
      <c r="I180" s="38">
        <v>166.6</v>
      </c>
    </row>
    <row r="181" spans="1:9">
      <c r="A181" s="19">
        <v>2001</v>
      </c>
      <c r="B181" s="19" t="s">
        <v>84</v>
      </c>
      <c r="C181" s="38">
        <v>112.2</v>
      </c>
      <c r="D181" s="19">
        <f t="shared" si="18"/>
        <v>110.72242424242425</v>
      </c>
      <c r="F181" s="38">
        <v>98.4</v>
      </c>
      <c r="G181" s="38">
        <v>128.30000000000001</v>
      </c>
      <c r="H181" s="38">
        <v>114.7</v>
      </c>
      <c r="I181" s="38">
        <v>164.7</v>
      </c>
    </row>
    <row r="182" spans="1:9">
      <c r="A182" s="19">
        <v>2002</v>
      </c>
      <c r="B182" s="19" t="s">
        <v>72</v>
      </c>
      <c r="C182" s="38">
        <v>111.9</v>
      </c>
      <c r="D182" s="19">
        <f t="shared" si="18"/>
        <v>108.83696969696972</v>
      </c>
      <c r="F182" s="38">
        <v>100.1</v>
      </c>
      <c r="G182" s="38">
        <v>121.3</v>
      </c>
      <c r="H182" s="38">
        <v>114.1</v>
      </c>
      <c r="I182" s="38">
        <v>168.9</v>
      </c>
    </row>
    <row r="183" spans="1:9">
      <c r="A183" s="19">
        <v>2002</v>
      </c>
      <c r="B183" s="19" t="s">
        <v>74</v>
      </c>
      <c r="C183" s="38">
        <v>110.3</v>
      </c>
      <c r="D183" s="19">
        <f t="shared" si="18"/>
        <v>109.40969696969698</v>
      </c>
      <c r="F183" s="38">
        <v>98.2</v>
      </c>
      <c r="G183" s="38">
        <v>125.4</v>
      </c>
      <c r="H183" s="38">
        <v>112.9</v>
      </c>
      <c r="I183" s="38">
        <v>171.3</v>
      </c>
    </row>
    <row r="184" spans="1:9">
      <c r="A184" s="19">
        <v>2002</v>
      </c>
      <c r="B184" s="19" t="s">
        <v>75</v>
      </c>
      <c r="C184" s="38">
        <v>110.7</v>
      </c>
      <c r="D184" s="19">
        <f t="shared" si="18"/>
        <v>112.0660606060606</v>
      </c>
      <c r="F184" s="38">
        <v>96.9</v>
      </c>
      <c r="G184" s="38">
        <v>133.69999999999999</v>
      </c>
      <c r="H184" s="38">
        <v>112.3</v>
      </c>
      <c r="I184" s="38">
        <v>168.7</v>
      </c>
    </row>
    <row r="185" spans="1:9">
      <c r="A185" s="19">
        <v>2002</v>
      </c>
      <c r="B185" s="19" t="s">
        <v>76</v>
      </c>
      <c r="C185" s="38">
        <v>106</v>
      </c>
      <c r="D185" s="19">
        <f t="shared" si="18"/>
        <v>103.47878787878788</v>
      </c>
      <c r="F185" s="38">
        <v>94</v>
      </c>
      <c r="G185" s="38">
        <v>117</v>
      </c>
      <c r="H185" s="38">
        <v>109.3</v>
      </c>
      <c r="I185" s="38">
        <v>168.5</v>
      </c>
    </row>
    <row r="186" spans="1:9">
      <c r="A186" s="19">
        <v>2002</v>
      </c>
      <c r="B186" s="19" t="s">
        <v>77</v>
      </c>
      <c r="C186" s="38">
        <v>107.5</v>
      </c>
      <c r="D186" s="19">
        <f t="shared" si="18"/>
        <v>102.13636363636363</v>
      </c>
      <c r="F186" s="38">
        <v>94.1</v>
      </c>
      <c r="G186" s="38">
        <v>113.6</v>
      </c>
      <c r="H186" s="38">
        <v>112.4</v>
      </c>
      <c r="I186" s="38">
        <v>157.4</v>
      </c>
    </row>
    <row r="187" spans="1:9">
      <c r="A187" s="19">
        <v>2002</v>
      </c>
      <c r="B187" s="19" t="s">
        <v>78</v>
      </c>
      <c r="C187" s="38">
        <v>108.2</v>
      </c>
      <c r="D187" s="19">
        <f t="shared" si="18"/>
        <v>101.93636363636364</v>
      </c>
      <c r="F187" s="38">
        <v>93.9</v>
      </c>
      <c r="G187" s="38">
        <v>113.4</v>
      </c>
      <c r="H187" s="38">
        <v>114</v>
      </c>
      <c r="I187" s="38">
        <v>160.6</v>
      </c>
    </row>
    <row r="188" spans="1:9">
      <c r="A188" s="19">
        <v>2002</v>
      </c>
      <c r="B188" s="19" t="s">
        <v>79</v>
      </c>
      <c r="C188" s="38">
        <v>108</v>
      </c>
      <c r="D188" s="19">
        <f t="shared" si="18"/>
        <v>101.58363636363637</v>
      </c>
      <c r="F188" s="38">
        <v>93.3</v>
      </c>
      <c r="G188" s="38">
        <v>113.4</v>
      </c>
      <c r="H188" s="38">
        <v>113.8</v>
      </c>
      <c r="I188" s="38">
        <v>162.6</v>
      </c>
    </row>
    <row r="189" spans="1:9">
      <c r="A189" s="19">
        <v>2002</v>
      </c>
      <c r="B189" s="19" t="s">
        <v>80</v>
      </c>
      <c r="C189" s="38">
        <v>107.6</v>
      </c>
      <c r="D189" s="19">
        <f t="shared" si="18"/>
        <v>100.4830303030303</v>
      </c>
      <c r="F189" s="38">
        <v>92.9</v>
      </c>
      <c r="G189" s="38">
        <v>111.3</v>
      </c>
      <c r="H189" s="38">
        <v>113.7</v>
      </c>
      <c r="I189" s="38">
        <v>163</v>
      </c>
    </row>
    <row r="190" spans="1:9">
      <c r="A190" s="19">
        <v>2002</v>
      </c>
      <c r="B190" s="19" t="s">
        <v>81</v>
      </c>
      <c r="C190" s="38">
        <v>107.5</v>
      </c>
      <c r="D190" s="19">
        <f t="shared" si="18"/>
        <v>102.12424242424242</v>
      </c>
      <c r="F190" s="38">
        <v>94.5</v>
      </c>
      <c r="G190" s="38">
        <v>113</v>
      </c>
      <c r="H190" s="38">
        <v>112.7</v>
      </c>
      <c r="I190" s="38">
        <v>163.69999999999999</v>
      </c>
    </row>
    <row r="191" spans="1:9">
      <c r="A191" s="19">
        <v>2002</v>
      </c>
      <c r="B191" s="19" t="s">
        <v>82</v>
      </c>
      <c r="C191" s="38">
        <v>107.4</v>
      </c>
      <c r="D191" s="19">
        <f t="shared" si="18"/>
        <v>102.25272727272727</v>
      </c>
      <c r="F191" s="38">
        <v>95.7</v>
      </c>
      <c r="G191" s="38">
        <v>111.6</v>
      </c>
      <c r="H191" s="38">
        <v>112</v>
      </c>
      <c r="I191" s="38">
        <v>161.4</v>
      </c>
    </row>
    <row r="192" spans="1:9">
      <c r="A192" s="19">
        <v>2002</v>
      </c>
      <c r="B192" s="19" t="s">
        <v>83</v>
      </c>
      <c r="C192" s="38">
        <v>108.2</v>
      </c>
      <c r="D192" s="19">
        <f t="shared" si="18"/>
        <v>103.98242424242424</v>
      </c>
      <c r="F192" s="38">
        <v>97.1</v>
      </c>
      <c r="G192" s="38">
        <v>113.8</v>
      </c>
      <c r="H192" s="38">
        <v>112.4</v>
      </c>
      <c r="I192" s="38">
        <v>161.69999999999999</v>
      </c>
    </row>
    <row r="193" spans="1:9">
      <c r="A193" s="19">
        <v>2002</v>
      </c>
      <c r="B193" s="19" t="s">
        <v>84</v>
      </c>
      <c r="C193" s="38">
        <v>108.4</v>
      </c>
      <c r="D193" s="19">
        <f t="shared" si="18"/>
        <v>103.36969696969697</v>
      </c>
      <c r="F193" s="38">
        <v>97.6</v>
      </c>
      <c r="G193" s="38">
        <v>111.6</v>
      </c>
      <c r="H193" s="38">
        <v>112.8</v>
      </c>
      <c r="I193" s="38">
        <v>157.4</v>
      </c>
    </row>
    <row r="194" spans="1:9">
      <c r="A194" s="19">
        <v>2003</v>
      </c>
      <c r="B194" s="19" t="s">
        <v>72</v>
      </c>
      <c r="C194" s="38">
        <v>109.9</v>
      </c>
      <c r="D194" s="19">
        <f t="shared" si="18"/>
        <v>107.6248484848485</v>
      </c>
      <c r="F194" s="38">
        <v>99.3</v>
      </c>
      <c r="G194" s="38">
        <v>119.5</v>
      </c>
      <c r="H194" s="38">
        <v>112.8</v>
      </c>
      <c r="I194" s="38">
        <v>157.5</v>
      </c>
    </row>
    <row r="195" spans="1:9">
      <c r="A195" s="19">
        <v>2003</v>
      </c>
      <c r="B195" s="19" t="s">
        <v>74</v>
      </c>
      <c r="C195" s="38">
        <v>109</v>
      </c>
      <c r="D195" s="19">
        <f t="shared" si="18"/>
        <v>105.05757575757578</v>
      </c>
      <c r="F195" s="38">
        <v>99.7</v>
      </c>
      <c r="G195" s="38">
        <v>112.7</v>
      </c>
      <c r="H195" s="38">
        <v>113</v>
      </c>
      <c r="I195" s="38">
        <v>156.4</v>
      </c>
    </row>
    <row r="196" spans="1:9">
      <c r="A196" s="19">
        <v>2003</v>
      </c>
      <c r="B196" s="19" t="s">
        <v>75</v>
      </c>
      <c r="C196" s="38">
        <v>108.4</v>
      </c>
      <c r="D196" s="19">
        <f t="shared" si="18"/>
        <v>105.5709090909091</v>
      </c>
      <c r="F196" s="38">
        <v>98.4</v>
      </c>
      <c r="G196" s="38">
        <v>115.8</v>
      </c>
      <c r="H196" s="38">
        <v>112</v>
      </c>
      <c r="I196" s="38">
        <v>150.1</v>
      </c>
    </row>
    <row r="197" spans="1:9">
      <c r="A197" s="19">
        <v>2003</v>
      </c>
      <c r="B197" s="19" t="s">
        <v>76</v>
      </c>
      <c r="C197" s="38">
        <v>108.6</v>
      </c>
      <c r="D197" s="19">
        <f t="shared" si="18"/>
        <v>105.94242424242425</v>
      </c>
      <c r="F197" s="38">
        <v>97.7</v>
      </c>
      <c r="G197" s="38">
        <v>117.7</v>
      </c>
      <c r="H197" s="38">
        <v>112.2</v>
      </c>
      <c r="I197" s="38">
        <v>152.80000000000001</v>
      </c>
    </row>
    <row r="198" spans="1:9">
      <c r="A198" s="19">
        <v>2003</v>
      </c>
      <c r="B198" s="19" t="s">
        <v>77</v>
      </c>
      <c r="C198" s="38">
        <v>109.4</v>
      </c>
      <c r="D198" s="19">
        <f t="shared" si="18"/>
        <v>107.10242424242425</v>
      </c>
      <c r="F198" s="38">
        <v>97.5</v>
      </c>
      <c r="G198" s="38">
        <v>120.8</v>
      </c>
      <c r="H198" s="38">
        <v>112</v>
      </c>
      <c r="I198" s="38">
        <v>152.5</v>
      </c>
    </row>
    <row r="199" spans="1:9">
      <c r="A199" s="19">
        <v>2003</v>
      </c>
      <c r="B199" s="19" t="s">
        <v>78</v>
      </c>
      <c r="C199" s="38">
        <v>111.6</v>
      </c>
      <c r="D199" s="19">
        <f t="shared" ref="D199:D262" si="19">SUMPRODUCT(F199:G199,$F$132:$G$132)/SUM($F$132:$G$132)</f>
        <v>108.2539393939394</v>
      </c>
      <c r="F199" s="38">
        <v>100.3</v>
      </c>
      <c r="G199" s="38">
        <v>119.6</v>
      </c>
      <c r="H199" s="38">
        <v>115.7</v>
      </c>
      <c r="I199" s="38">
        <v>151.4</v>
      </c>
    </row>
    <row r="200" spans="1:9">
      <c r="A200" s="19">
        <v>2003</v>
      </c>
      <c r="B200" s="19" t="s">
        <v>79</v>
      </c>
      <c r="C200" s="38">
        <v>112.3</v>
      </c>
      <c r="D200" s="19">
        <f t="shared" si="19"/>
        <v>107.64787878787881</v>
      </c>
      <c r="F200" s="38">
        <v>99.9</v>
      </c>
      <c r="G200" s="38">
        <v>118.7</v>
      </c>
      <c r="H200" s="38">
        <v>117.8</v>
      </c>
      <c r="I200" s="38">
        <v>147.19999999999999</v>
      </c>
    </row>
    <row r="201" spans="1:9">
      <c r="A201" s="19">
        <v>2003</v>
      </c>
      <c r="B201" s="19" t="s">
        <v>80</v>
      </c>
      <c r="C201" s="38">
        <v>112</v>
      </c>
      <c r="D201" s="19">
        <f t="shared" si="19"/>
        <v>107.39999999999999</v>
      </c>
      <c r="F201" s="38">
        <v>100.6</v>
      </c>
      <c r="G201" s="38">
        <v>117.1</v>
      </c>
      <c r="H201" s="38">
        <v>116.6</v>
      </c>
      <c r="I201" s="38">
        <v>144.80000000000001</v>
      </c>
    </row>
    <row r="202" spans="1:9">
      <c r="A202" s="19">
        <v>2003</v>
      </c>
      <c r="B202" s="19" t="s">
        <v>81</v>
      </c>
      <c r="C202" s="38">
        <v>111.5</v>
      </c>
      <c r="D202" s="19">
        <f t="shared" si="19"/>
        <v>106.82242424242425</v>
      </c>
      <c r="F202" s="38">
        <v>101.3</v>
      </c>
      <c r="G202" s="38">
        <v>114.7</v>
      </c>
      <c r="H202" s="38">
        <v>116.9</v>
      </c>
      <c r="I202" s="38">
        <v>140.1</v>
      </c>
    </row>
    <row r="203" spans="1:9">
      <c r="A203" s="19">
        <v>2003</v>
      </c>
      <c r="B203" s="19" t="s">
        <v>82</v>
      </c>
      <c r="C203" s="38">
        <v>112.2</v>
      </c>
      <c r="D203" s="19">
        <f t="shared" si="19"/>
        <v>106.42848484848486</v>
      </c>
      <c r="F203" s="38">
        <v>100.7</v>
      </c>
      <c r="G203" s="38">
        <v>114.6</v>
      </c>
      <c r="H203" s="38">
        <v>117.7</v>
      </c>
      <c r="I203" s="38">
        <v>140.80000000000001</v>
      </c>
    </row>
    <row r="204" spans="1:9">
      <c r="A204" s="19">
        <v>2003</v>
      </c>
      <c r="B204" s="19" t="s">
        <v>83</v>
      </c>
      <c r="C204" s="38">
        <v>110.3</v>
      </c>
      <c r="D204" s="19">
        <f t="shared" si="19"/>
        <v>105.19212121212122</v>
      </c>
      <c r="F204" s="38">
        <v>100.7</v>
      </c>
      <c r="G204" s="38">
        <v>111.6</v>
      </c>
      <c r="H204" s="38">
        <v>115.8</v>
      </c>
      <c r="I204" s="38">
        <v>137.9</v>
      </c>
    </row>
    <row r="205" spans="1:9">
      <c r="A205" s="19">
        <v>2003</v>
      </c>
      <c r="B205" s="19" t="s">
        <v>84</v>
      </c>
      <c r="C205" s="38">
        <v>109.3</v>
      </c>
      <c r="D205" s="19">
        <f t="shared" si="19"/>
        <v>104.40848484848486</v>
      </c>
      <c r="F205" s="38">
        <v>101.4</v>
      </c>
      <c r="G205" s="38">
        <v>108.7</v>
      </c>
      <c r="H205" s="38">
        <v>113.4</v>
      </c>
      <c r="I205" s="38">
        <v>135.4</v>
      </c>
    </row>
    <row r="206" spans="1:9">
      <c r="A206" s="19">
        <v>2004</v>
      </c>
      <c r="B206" s="19" t="s">
        <v>72</v>
      </c>
      <c r="C206" s="38">
        <v>108.9</v>
      </c>
      <c r="D206" s="19">
        <f t="shared" si="19"/>
        <v>105.81454545454545</v>
      </c>
      <c r="F206" s="38">
        <v>102.6</v>
      </c>
      <c r="G206" s="38">
        <v>110.4</v>
      </c>
      <c r="H206" s="38">
        <v>112.6</v>
      </c>
      <c r="I206" s="38">
        <v>135.6</v>
      </c>
    </row>
    <row r="207" spans="1:9">
      <c r="A207" s="19">
        <v>2004</v>
      </c>
      <c r="B207" s="19" t="s">
        <v>74</v>
      </c>
      <c r="C207" s="38">
        <v>109.5</v>
      </c>
      <c r="D207" s="19">
        <f t="shared" si="19"/>
        <v>106.25515151515154</v>
      </c>
      <c r="F207" s="38">
        <v>103.7</v>
      </c>
      <c r="G207" s="38">
        <v>109.9</v>
      </c>
      <c r="H207" s="38">
        <v>113.5</v>
      </c>
      <c r="I207" s="38">
        <v>132.19999999999999</v>
      </c>
    </row>
    <row r="208" spans="1:9">
      <c r="A208" s="19">
        <v>2004</v>
      </c>
      <c r="B208" s="19" t="s">
        <v>75</v>
      </c>
      <c r="C208" s="38">
        <v>110.1</v>
      </c>
      <c r="D208" s="19">
        <f t="shared" si="19"/>
        <v>105.80666666666669</v>
      </c>
      <c r="F208" s="38">
        <v>104.9</v>
      </c>
      <c r="G208" s="38">
        <v>107.1</v>
      </c>
      <c r="H208" s="38">
        <v>114.7</v>
      </c>
      <c r="I208" s="38">
        <v>125.2</v>
      </c>
    </row>
    <row r="209" spans="1:9">
      <c r="A209" s="19">
        <v>2004</v>
      </c>
      <c r="B209" s="19" t="s">
        <v>76</v>
      </c>
      <c r="C209" s="38">
        <v>112.5</v>
      </c>
      <c r="D209" s="19">
        <f t="shared" si="19"/>
        <v>110.44484848484848</v>
      </c>
      <c r="F209" s="38">
        <v>106.2</v>
      </c>
      <c r="G209" s="38">
        <v>116.5</v>
      </c>
      <c r="H209" s="38">
        <v>115.6</v>
      </c>
      <c r="I209" s="38">
        <v>126.6</v>
      </c>
    </row>
    <row r="210" spans="1:9">
      <c r="A210" s="19">
        <v>2004</v>
      </c>
      <c r="B210" s="19" t="s">
        <v>77</v>
      </c>
      <c r="C210" s="38">
        <v>111.2</v>
      </c>
      <c r="D210" s="19">
        <f t="shared" si="19"/>
        <v>106.20545454545456</v>
      </c>
      <c r="F210" s="38">
        <v>106.7</v>
      </c>
      <c r="G210" s="38">
        <v>105.5</v>
      </c>
      <c r="H210" s="38">
        <v>116</v>
      </c>
      <c r="I210" s="38">
        <v>122.8</v>
      </c>
    </row>
    <row r="211" spans="1:9">
      <c r="A211" s="19">
        <v>2004</v>
      </c>
      <c r="B211" s="19" t="s">
        <v>78</v>
      </c>
      <c r="C211" s="38">
        <v>111.5</v>
      </c>
      <c r="D211" s="19">
        <f t="shared" si="19"/>
        <v>106.39878787878789</v>
      </c>
      <c r="F211" s="38">
        <v>107.8</v>
      </c>
      <c r="G211" s="38">
        <v>104.4</v>
      </c>
      <c r="H211" s="38">
        <v>116.6</v>
      </c>
      <c r="I211" s="38">
        <v>120.9</v>
      </c>
    </row>
    <row r="212" spans="1:9">
      <c r="A212" s="19">
        <v>2004</v>
      </c>
      <c r="B212" s="19" t="s">
        <v>79</v>
      </c>
      <c r="C212" s="38">
        <v>112.6</v>
      </c>
      <c r="D212" s="19">
        <f t="shared" si="19"/>
        <v>107.39818181818183</v>
      </c>
      <c r="F212" s="38">
        <v>109.5</v>
      </c>
      <c r="G212" s="38">
        <v>104.4</v>
      </c>
      <c r="H212" s="38">
        <v>117.9</v>
      </c>
      <c r="I212" s="38">
        <v>120.7</v>
      </c>
    </row>
    <row r="213" spans="1:9">
      <c r="A213" s="19">
        <v>2004</v>
      </c>
      <c r="B213" s="19" t="s">
        <v>80</v>
      </c>
      <c r="C213" s="38">
        <v>113.9</v>
      </c>
      <c r="D213" s="19">
        <f t="shared" si="19"/>
        <v>107.60969696969698</v>
      </c>
      <c r="F213" s="38">
        <v>110</v>
      </c>
      <c r="G213" s="38">
        <v>104.2</v>
      </c>
      <c r="H213" s="38">
        <v>119.6</v>
      </c>
      <c r="I213" s="38">
        <v>119.5</v>
      </c>
    </row>
    <row r="214" spans="1:9">
      <c r="A214" s="19">
        <v>2004</v>
      </c>
      <c r="B214" s="19" t="s">
        <v>81</v>
      </c>
      <c r="C214" s="38">
        <v>114.2</v>
      </c>
      <c r="D214" s="19">
        <f t="shared" si="19"/>
        <v>107.38000000000002</v>
      </c>
      <c r="F214" s="38">
        <v>110.1</v>
      </c>
      <c r="G214" s="38">
        <v>103.5</v>
      </c>
      <c r="H214" s="38">
        <v>120.9</v>
      </c>
      <c r="I214" s="38">
        <v>119.7</v>
      </c>
    </row>
    <row r="215" spans="1:9">
      <c r="A215" s="19">
        <v>2004</v>
      </c>
      <c r="B215" s="19" t="s">
        <v>82</v>
      </c>
      <c r="C215" s="38">
        <v>115.2</v>
      </c>
      <c r="D215" s="19">
        <f t="shared" si="19"/>
        <v>108.94484848484851</v>
      </c>
      <c r="F215" s="38">
        <v>111.5</v>
      </c>
      <c r="G215" s="38">
        <v>105.3</v>
      </c>
      <c r="H215" s="38">
        <v>120.8</v>
      </c>
      <c r="I215" s="38">
        <v>119.3</v>
      </c>
    </row>
    <row r="216" spans="1:9">
      <c r="A216" s="19">
        <v>2004</v>
      </c>
      <c r="B216" s="19" t="s">
        <v>83</v>
      </c>
      <c r="C216" s="38">
        <v>113.9</v>
      </c>
      <c r="D216" s="19">
        <f t="shared" si="19"/>
        <v>108.59090909090911</v>
      </c>
      <c r="F216" s="38">
        <v>112.3</v>
      </c>
      <c r="G216" s="38">
        <v>103.3</v>
      </c>
      <c r="H216" s="38">
        <v>119</v>
      </c>
      <c r="I216" s="38">
        <v>119.5</v>
      </c>
    </row>
    <row r="217" spans="1:9">
      <c r="A217" s="19">
        <v>2004</v>
      </c>
      <c r="B217" s="19" t="s">
        <v>84</v>
      </c>
      <c r="C217" s="38">
        <v>113.3</v>
      </c>
      <c r="D217" s="19">
        <f t="shared" si="19"/>
        <v>109.22060606060606</v>
      </c>
      <c r="F217" s="38">
        <v>112.6</v>
      </c>
      <c r="G217" s="38">
        <v>104.4</v>
      </c>
      <c r="H217" s="38">
        <v>117</v>
      </c>
      <c r="I217" s="38">
        <v>118</v>
      </c>
    </row>
    <row r="218" spans="1:9">
      <c r="A218" s="19">
        <v>2005</v>
      </c>
      <c r="B218" s="19" t="s">
        <v>72</v>
      </c>
      <c r="C218" s="38">
        <v>112.5</v>
      </c>
      <c r="D218" s="19">
        <f t="shared" si="19"/>
        <v>108.71272727272728</v>
      </c>
      <c r="F218" s="38">
        <v>114.4</v>
      </c>
      <c r="G218" s="38">
        <v>100.6</v>
      </c>
      <c r="H218" s="38">
        <v>116.6</v>
      </c>
      <c r="I218" s="38">
        <v>115.5</v>
      </c>
    </row>
    <row r="219" spans="1:9">
      <c r="A219" s="19">
        <v>2005</v>
      </c>
      <c r="B219" s="19" t="s">
        <v>74</v>
      </c>
      <c r="C219" s="38">
        <v>113.6</v>
      </c>
      <c r="D219" s="19">
        <f t="shared" si="19"/>
        <v>110.46484848484849</v>
      </c>
      <c r="F219" s="38">
        <v>117.1</v>
      </c>
      <c r="G219" s="38">
        <v>101</v>
      </c>
      <c r="H219" s="38">
        <v>117</v>
      </c>
      <c r="I219" s="38">
        <v>115.3</v>
      </c>
    </row>
    <row r="220" spans="1:9">
      <c r="A220" s="19">
        <v>2005</v>
      </c>
      <c r="B220" s="19" t="s">
        <v>75</v>
      </c>
      <c r="C220" s="38">
        <v>115.3</v>
      </c>
      <c r="D220" s="19">
        <f t="shared" si="19"/>
        <v>111.80606060606063</v>
      </c>
      <c r="F220" s="38">
        <v>118.4</v>
      </c>
      <c r="G220" s="38">
        <v>102.4</v>
      </c>
      <c r="H220" s="38">
        <v>119.5</v>
      </c>
      <c r="I220" s="38">
        <v>116.9</v>
      </c>
    </row>
    <row r="221" spans="1:9">
      <c r="A221" s="19">
        <v>2005</v>
      </c>
      <c r="B221" s="19" t="s">
        <v>76</v>
      </c>
      <c r="C221" s="38">
        <v>115.3</v>
      </c>
      <c r="D221" s="19">
        <f t="shared" si="19"/>
        <v>111.66969696969697</v>
      </c>
      <c r="F221" s="38">
        <v>119.5</v>
      </c>
      <c r="G221" s="38">
        <v>100.5</v>
      </c>
      <c r="H221" s="38">
        <v>119.6</v>
      </c>
      <c r="I221" s="38">
        <v>114.7</v>
      </c>
    </row>
    <row r="222" spans="1:9">
      <c r="A222" s="19">
        <v>2005</v>
      </c>
      <c r="B222" s="19" t="s">
        <v>77</v>
      </c>
      <c r="C222" s="38">
        <v>116.2</v>
      </c>
      <c r="D222" s="19">
        <f t="shared" si="19"/>
        <v>112.4878787878788</v>
      </c>
      <c r="F222" s="38">
        <v>119.7</v>
      </c>
      <c r="G222" s="38">
        <v>102.2</v>
      </c>
      <c r="H222" s="38">
        <v>119.8</v>
      </c>
      <c r="I222" s="38">
        <v>116.6</v>
      </c>
    </row>
    <row r="223" spans="1:9">
      <c r="A223" s="19">
        <v>2005</v>
      </c>
      <c r="B223" s="19" t="s">
        <v>78</v>
      </c>
      <c r="C223" s="38">
        <v>117.2</v>
      </c>
      <c r="D223" s="19">
        <f t="shared" si="19"/>
        <v>114.60060606060607</v>
      </c>
      <c r="F223" s="38">
        <v>120.7</v>
      </c>
      <c r="G223" s="38">
        <v>105.9</v>
      </c>
      <c r="H223" s="38">
        <v>119.8</v>
      </c>
      <c r="I223" s="38">
        <v>117.7</v>
      </c>
    </row>
    <row r="224" spans="1:9">
      <c r="A224" s="19">
        <v>2005</v>
      </c>
      <c r="B224" s="19" t="s">
        <v>79</v>
      </c>
      <c r="C224" s="38">
        <v>118.1</v>
      </c>
      <c r="D224" s="19">
        <f t="shared" si="19"/>
        <v>115.87878787878788</v>
      </c>
      <c r="F224" s="38">
        <v>120</v>
      </c>
      <c r="G224" s="38">
        <v>110</v>
      </c>
      <c r="H224" s="38">
        <v>120.8</v>
      </c>
      <c r="I224" s="38">
        <v>118.8</v>
      </c>
    </row>
    <row r="225" spans="1:9">
      <c r="A225" s="19">
        <v>2005</v>
      </c>
      <c r="B225" s="19" t="s">
        <v>80</v>
      </c>
      <c r="C225" s="38">
        <v>118.9</v>
      </c>
      <c r="D225" s="19">
        <f t="shared" si="19"/>
        <v>115.73151515151515</v>
      </c>
      <c r="F225" s="38">
        <v>120.1</v>
      </c>
      <c r="G225" s="38">
        <v>109.5</v>
      </c>
      <c r="H225" s="38">
        <v>122.1</v>
      </c>
      <c r="I225" s="38">
        <v>118.3</v>
      </c>
    </row>
    <row r="226" spans="1:9">
      <c r="A226" s="19">
        <v>2005</v>
      </c>
      <c r="B226" s="19" t="s">
        <v>81</v>
      </c>
      <c r="C226" s="38">
        <v>119.1</v>
      </c>
      <c r="D226" s="19">
        <f t="shared" si="19"/>
        <v>116.08424242424242</v>
      </c>
      <c r="F226" s="38">
        <v>120.7</v>
      </c>
      <c r="G226" s="38">
        <v>109.5</v>
      </c>
      <c r="H226" s="38">
        <v>122.6</v>
      </c>
      <c r="I226" s="38">
        <v>119.5</v>
      </c>
    </row>
    <row r="227" spans="1:9">
      <c r="A227" s="19">
        <v>2005</v>
      </c>
      <c r="B227" s="19" t="s">
        <v>82</v>
      </c>
      <c r="C227" s="38">
        <v>120.2</v>
      </c>
      <c r="D227" s="19">
        <f t="shared" si="19"/>
        <v>117.40727272727274</v>
      </c>
      <c r="F227" s="38">
        <v>122.6</v>
      </c>
      <c r="G227" s="38">
        <v>110</v>
      </c>
      <c r="H227" s="38">
        <v>123.2</v>
      </c>
      <c r="I227" s="38">
        <v>116</v>
      </c>
    </row>
    <row r="228" spans="1:9">
      <c r="A228" s="19">
        <v>2005</v>
      </c>
      <c r="B228" s="19" t="s">
        <v>83</v>
      </c>
      <c r="C228" s="38">
        <v>122.6</v>
      </c>
      <c r="D228" s="19">
        <f t="shared" si="19"/>
        <v>120.72666666666667</v>
      </c>
      <c r="F228" s="38">
        <v>123.9</v>
      </c>
      <c r="G228" s="38">
        <v>116.2</v>
      </c>
      <c r="H228" s="38">
        <v>124.9</v>
      </c>
      <c r="I228" s="38">
        <v>112.9</v>
      </c>
    </row>
    <row r="229" spans="1:9">
      <c r="A229" s="19">
        <v>2005</v>
      </c>
      <c r="B229" s="19" t="s">
        <v>84</v>
      </c>
      <c r="C229" s="38">
        <v>123.4</v>
      </c>
      <c r="D229" s="19">
        <f t="shared" si="19"/>
        <v>119.33030303030303</v>
      </c>
      <c r="F229" s="38">
        <v>125.1</v>
      </c>
      <c r="G229" s="38">
        <v>111.1</v>
      </c>
      <c r="H229" s="38">
        <v>127.6</v>
      </c>
      <c r="I229" s="38">
        <v>111.6</v>
      </c>
    </row>
    <row r="230" spans="1:9">
      <c r="A230" s="19">
        <v>2006</v>
      </c>
      <c r="B230" s="19" t="s">
        <v>72</v>
      </c>
      <c r="C230" s="38">
        <v>123.1</v>
      </c>
      <c r="D230" s="19">
        <f t="shared" si="19"/>
        <v>118.90727272727274</v>
      </c>
      <c r="F230" s="38">
        <v>124.1</v>
      </c>
      <c r="G230" s="38">
        <v>111.5</v>
      </c>
      <c r="H230" s="38">
        <v>127.7</v>
      </c>
      <c r="I230" s="38">
        <v>111.7</v>
      </c>
    </row>
    <row r="231" spans="1:9">
      <c r="A231" s="19">
        <v>2006</v>
      </c>
      <c r="B231" s="19" t="s">
        <v>74</v>
      </c>
      <c r="C231" s="38">
        <v>123.5</v>
      </c>
      <c r="D231" s="19">
        <f t="shared" si="19"/>
        <v>119.41939393939394</v>
      </c>
      <c r="F231" s="38">
        <v>124.2</v>
      </c>
      <c r="G231" s="38">
        <v>112.6</v>
      </c>
      <c r="H231" s="38">
        <v>128.19999999999999</v>
      </c>
      <c r="I231" s="38">
        <v>111</v>
      </c>
    </row>
    <row r="232" spans="1:9">
      <c r="A232" s="19">
        <v>2006</v>
      </c>
      <c r="B232" s="19" t="s">
        <v>75</v>
      </c>
      <c r="C232" s="38">
        <v>122.2</v>
      </c>
      <c r="D232" s="19">
        <f t="shared" si="19"/>
        <v>117.88848484848486</v>
      </c>
      <c r="F232" s="38">
        <v>124.4</v>
      </c>
      <c r="G232" s="38">
        <v>108.6</v>
      </c>
      <c r="H232" s="38">
        <v>126.8</v>
      </c>
      <c r="I232" s="38">
        <v>110.5</v>
      </c>
    </row>
    <row r="233" spans="1:9">
      <c r="A233" s="19">
        <v>2006</v>
      </c>
      <c r="B233" s="19" t="s">
        <v>76</v>
      </c>
      <c r="C233" s="38">
        <v>122.7</v>
      </c>
      <c r="D233" s="19">
        <f t="shared" si="19"/>
        <v>120.02484848484849</v>
      </c>
      <c r="F233" s="38">
        <v>125.3</v>
      </c>
      <c r="G233" s="38">
        <v>112.5</v>
      </c>
      <c r="H233" s="38">
        <v>126.5</v>
      </c>
      <c r="I233" s="38">
        <v>109.9</v>
      </c>
    </row>
    <row r="234" spans="1:9">
      <c r="A234" s="19">
        <v>2006</v>
      </c>
      <c r="B234" s="19" t="s">
        <v>77</v>
      </c>
      <c r="C234" s="38">
        <v>124.2</v>
      </c>
      <c r="D234" s="19">
        <f t="shared" si="19"/>
        <v>122.52666666666669</v>
      </c>
      <c r="F234" s="38">
        <v>125.7</v>
      </c>
      <c r="G234" s="38">
        <v>118</v>
      </c>
      <c r="H234" s="38">
        <v>126.4</v>
      </c>
      <c r="I234" s="38">
        <v>106.1</v>
      </c>
    </row>
    <row r="235" spans="1:9">
      <c r="A235" s="19">
        <v>2006</v>
      </c>
      <c r="B235" s="19" t="s">
        <v>78</v>
      </c>
      <c r="C235" s="38">
        <v>122.7</v>
      </c>
      <c r="D235" s="19">
        <f t="shared" si="19"/>
        <v>119.11818181818184</v>
      </c>
      <c r="F235" s="38">
        <v>125.3</v>
      </c>
      <c r="G235" s="38">
        <v>110.3</v>
      </c>
      <c r="H235" s="38">
        <v>126.3</v>
      </c>
      <c r="I235" s="38">
        <v>103.4</v>
      </c>
    </row>
    <row r="236" spans="1:9">
      <c r="A236" s="19">
        <v>2006</v>
      </c>
      <c r="B236" s="19" t="s">
        <v>79</v>
      </c>
      <c r="C236" s="38">
        <v>123.2</v>
      </c>
      <c r="D236" s="19">
        <f t="shared" si="19"/>
        <v>119.31757575757578</v>
      </c>
      <c r="F236" s="38">
        <v>126.2</v>
      </c>
      <c r="G236" s="38">
        <v>109.5</v>
      </c>
      <c r="H236" s="38">
        <v>126.9</v>
      </c>
      <c r="I236" s="38">
        <v>100.8</v>
      </c>
    </row>
    <row r="237" spans="1:9">
      <c r="A237" s="19">
        <v>2006</v>
      </c>
      <c r="B237" s="19" t="s">
        <v>80</v>
      </c>
      <c r="C237" s="38">
        <v>124.4</v>
      </c>
      <c r="D237" s="19">
        <f t="shared" si="19"/>
        <v>120.60606060606061</v>
      </c>
      <c r="F237" s="38">
        <v>127.2</v>
      </c>
      <c r="G237" s="38">
        <v>111.2</v>
      </c>
      <c r="H237" s="38">
        <v>128.1</v>
      </c>
      <c r="I237" s="38">
        <v>100.2</v>
      </c>
    </row>
    <row r="238" spans="1:9">
      <c r="A238" s="19">
        <v>2006</v>
      </c>
      <c r="B238" s="19" t="s">
        <v>81</v>
      </c>
      <c r="C238" s="38">
        <v>124.7</v>
      </c>
      <c r="D238" s="19">
        <f t="shared" si="19"/>
        <v>120.97030303030304</v>
      </c>
      <c r="F238" s="38">
        <v>128.1</v>
      </c>
      <c r="G238" s="38">
        <v>110.8</v>
      </c>
      <c r="H238" s="38">
        <v>128.69999999999999</v>
      </c>
      <c r="I238" s="38">
        <v>100.8</v>
      </c>
    </row>
    <row r="239" spans="1:9">
      <c r="A239" s="19">
        <v>2006</v>
      </c>
      <c r="B239" s="19" t="s">
        <v>82</v>
      </c>
      <c r="C239" s="38">
        <v>125.2</v>
      </c>
      <c r="D239" s="19">
        <f t="shared" si="19"/>
        <v>121.44060606060607</v>
      </c>
      <c r="F239" s="38">
        <v>128.9</v>
      </c>
      <c r="G239" s="38">
        <v>110.8</v>
      </c>
      <c r="H239" s="38">
        <v>128.9</v>
      </c>
      <c r="I239" s="38">
        <v>101.2</v>
      </c>
    </row>
    <row r="240" spans="1:9">
      <c r="A240" s="19">
        <v>2006</v>
      </c>
      <c r="B240" s="19" t="s">
        <v>83</v>
      </c>
      <c r="C240" s="38">
        <v>125.2</v>
      </c>
      <c r="D240" s="19">
        <f t="shared" si="19"/>
        <v>121.48848484848486</v>
      </c>
      <c r="F240" s="38">
        <v>128</v>
      </c>
      <c r="G240" s="38">
        <v>112.2</v>
      </c>
      <c r="H240" s="38">
        <v>128.9</v>
      </c>
      <c r="I240" s="38">
        <v>102</v>
      </c>
    </row>
    <row r="241" spans="1:9">
      <c r="A241" s="19">
        <v>2006</v>
      </c>
      <c r="B241" s="19" t="s">
        <v>84</v>
      </c>
      <c r="C241" s="38">
        <v>124.7</v>
      </c>
      <c r="D241" s="19">
        <f t="shared" si="19"/>
        <v>121.57151515151517</v>
      </c>
      <c r="F241" s="38">
        <v>127.3</v>
      </c>
      <c r="G241" s="38">
        <v>113.4</v>
      </c>
      <c r="H241" s="38">
        <v>128</v>
      </c>
      <c r="I241" s="38">
        <v>102.2</v>
      </c>
    </row>
    <row r="242" spans="1:9">
      <c r="A242" s="19">
        <v>2007</v>
      </c>
      <c r="B242" s="19" t="s">
        <v>72</v>
      </c>
      <c r="C242" s="38">
        <v>124.4</v>
      </c>
      <c r="D242" s="19">
        <f t="shared" si="19"/>
        <v>121.8909090909091</v>
      </c>
      <c r="F242" s="38">
        <v>125.6</v>
      </c>
      <c r="G242" s="38">
        <v>116.6</v>
      </c>
      <c r="H242" s="38">
        <v>127.8</v>
      </c>
      <c r="I242" s="38">
        <v>101.4</v>
      </c>
    </row>
    <row r="243" spans="1:9">
      <c r="A243" s="19">
        <v>2007</v>
      </c>
      <c r="B243" s="19" t="s">
        <v>74</v>
      </c>
      <c r="C243" s="38">
        <v>123.4</v>
      </c>
      <c r="D243" s="19">
        <f t="shared" si="19"/>
        <v>120.04969696969697</v>
      </c>
      <c r="F243" s="38">
        <v>123.8</v>
      </c>
      <c r="G243" s="38">
        <v>114.7</v>
      </c>
      <c r="H243" s="38">
        <v>127.7</v>
      </c>
      <c r="I243" s="38">
        <v>102.9</v>
      </c>
    </row>
    <row r="244" spans="1:9">
      <c r="A244" s="19">
        <v>2007</v>
      </c>
      <c r="B244" s="19" t="s">
        <v>75</v>
      </c>
      <c r="C244" s="38">
        <v>122.9</v>
      </c>
      <c r="D244" s="19">
        <f t="shared" si="19"/>
        <v>119.89151515151518</v>
      </c>
      <c r="F244" s="38">
        <v>122.9</v>
      </c>
      <c r="G244" s="38">
        <v>115.6</v>
      </c>
      <c r="H244" s="38">
        <v>126</v>
      </c>
      <c r="I244" s="38">
        <v>98.9</v>
      </c>
    </row>
    <row r="245" spans="1:9">
      <c r="A245" s="19">
        <v>2007</v>
      </c>
      <c r="B245" s="19" t="s">
        <v>76</v>
      </c>
      <c r="C245" s="38">
        <v>121.9</v>
      </c>
      <c r="D245" s="19">
        <f t="shared" si="19"/>
        <v>119.61575757575757</v>
      </c>
      <c r="F245" s="38">
        <v>121.8</v>
      </c>
      <c r="G245" s="38">
        <v>116.5</v>
      </c>
      <c r="H245" s="38">
        <v>125.3</v>
      </c>
      <c r="I245" s="38">
        <v>99.1</v>
      </c>
    </row>
    <row r="246" spans="1:9">
      <c r="A246" s="19">
        <v>2007</v>
      </c>
      <c r="B246" s="19" t="s">
        <v>77</v>
      </c>
      <c r="C246" s="38">
        <v>120.8</v>
      </c>
      <c r="D246" s="19">
        <f t="shared" si="19"/>
        <v>118.7109090909091</v>
      </c>
      <c r="F246" s="38">
        <v>119.7</v>
      </c>
      <c r="G246" s="38">
        <v>117.3</v>
      </c>
      <c r="H246" s="38">
        <v>123.6</v>
      </c>
      <c r="I246" s="38">
        <v>99.7</v>
      </c>
    </row>
    <row r="247" spans="1:9">
      <c r="A247" s="19">
        <v>2007</v>
      </c>
      <c r="B247" s="19" t="s">
        <v>78</v>
      </c>
      <c r="C247" s="38">
        <v>120.9</v>
      </c>
      <c r="D247" s="19">
        <f t="shared" si="19"/>
        <v>121.2048484848485</v>
      </c>
      <c r="F247" s="38">
        <v>122.4</v>
      </c>
      <c r="G247" s="38">
        <v>119.5</v>
      </c>
      <c r="H247" s="38">
        <v>121.4</v>
      </c>
      <c r="I247" s="38">
        <v>97.8</v>
      </c>
    </row>
    <row r="248" spans="1:9">
      <c r="A248" s="19">
        <v>2007</v>
      </c>
      <c r="B248" s="19" t="s">
        <v>79</v>
      </c>
      <c r="C248" s="38">
        <v>120.2</v>
      </c>
      <c r="D248" s="19">
        <f t="shared" si="19"/>
        <v>123.45818181818184</v>
      </c>
      <c r="F248" s="38">
        <v>124.2</v>
      </c>
      <c r="G248" s="38">
        <v>122.4</v>
      </c>
      <c r="H248" s="38">
        <v>118.1</v>
      </c>
      <c r="I248" s="38">
        <v>97</v>
      </c>
    </row>
    <row r="249" spans="1:9">
      <c r="A249" s="19">
        <v>2007</v>
      </c>
      <c r="B249" s="19" t="s">
        <v>80</v>
      </c>
      <c r="C249" s="38">
        <v>115.4</v>
      </c>
      <c r="D249" s="19">
        <f t="shared" si="19"/>
        <v>120.45333333333333</v>
      </c>
      <c r="F249" s="38">
        <v>120</v>
      </c>
      <c r="G249" s="38">
        <v>121.1</v>
      </c>
      <c r="H249" s="38">
        <v>112.4</v>
      </c>
      <c r="I249" s="38">
        <v>95.6</v>
      </c>
    </row>
    <row r="250" spans="1:9">
      <c r="A250" s="19">
        <v>2007</v>
      </c>
      <c r="B250" s="19" t="s">
        <v>81</v>
      </c>
      <c r="C250" s="38">
        <v>110.3</v>
      </c>
      <c r="D250" s="19">
        <f t="shared" si="19"/>
        <v>116.30909090909091</v>
      </c>
      <c r="F250" s="38">
        <v>112.6</v>
      </c>
      <c r="G250" s="38">
        <v>121.6</v>
      </c>
      <c r="H250" s="38">
        <v>106.6</v>
      </c>
      <c r="I250" s="38">
        <v>95</v>
      </c>
    </row>
    <row r="251" spans="1:9">
      <c r="A251" s="19">
        <v>2007</v>
      </c>
      <c r="B251" s="19" t="s">
        <v>82</v>
      </c>
      <c r="C251" s="38">
        <v>108.3</v>
      </c>
      <c r="D251" s="19">
        <f t="shared" si="19"/>
        <v>113.04121212121213</v>
      </c>
      <c r="F251" s="38">
        <v>106.2</v>
      </c>
      <c r="G251" s="38">
        <v>122.8</v>
      </c>
      <c r="H251" s="38">
        <v>105.4</v>
      </c>
      <c r="I251" s="38">
        <v>94.5</v>
      </c>
    </row>
    <row r="252" spans="1:9">
      <c r="A252" s="19">
        <v>2007</v>
      </c>
      <c r="B252" s="19" t="s">
        <v>83</v>
      </c>
      <c r="C252" s="38">
        <v>108.6</v>
      </c>
      <c r="D252" s="19">
        <f t="shared" si="19"/>
        <v>111.10787878787879</v>
      </c>
      <c r="F252" s="38">
        <v>102</v>
      </c>
      <c r="G252" s="38">
        <v>124.1</v>
      </c>
      <c r="H252" s="38">
        <v>107</v>
      </c>
      <c r="I252" s="38">
        <v>95.3</v>
      </c>
    </row>
    <row r="253" spans="1:9">
      <c r="A253" s="19">
        <v>2007</v>
      </c>
      <c r="B253" s="19" t="s">
        <v>84</v>
      </c>
      <c r="C253" s="38">
        <v>107.9</v>
      </c>
      <c r="D253" s="19">
        <f t="shared" si="19"/>
        <v>108.18242424242425</v>
      </c>
      <c r="F253" s="38">
        <v>101.3</v>
      </c>
      <c r="G253" s="38">
        <v>118</v>
      </c>
      <c r="H253" s="38">
        <v>108.1</v>
      </c>
      <c r="I253" s="38">
        <v>94.3</v>
      </c>
    </row>
    <row r="254" spans="1:9">
      <c r="A254" s="19">
        <v>2008</v>
      </c>
      <c r="B254" s="19" t="s">
        <v>72</v>
      </c>
      <c r="C254" s="38">
        <v>104.2</v>
      </c>
      <c r="D254" s="19">
        <f t="shared" si="19"/>
        <v>105.2018181818182</v>
      </c>
      <c r="E254" s="38">
        <v>104.7</v>
      </c>
      <c r="F254" s="38">
        <v>96.3</v>
      </c>
      <c r="G254" s="38">
        <v>117.9</v>
      </c>
      <c r="H254" s="38">
        <v>100.3</v>
      </c>
      <c r="I254" s="38">
        <v>91.9</v>
      </c>
    </row>
    <row r="255" spans="1:9">
      <c r="A255" s="19">
        <v>2008</v>
      </c>
      <c r="B255" s="19" t="s">
        <v>74</v>
      </c>
      <c r="C255" s="38">
        <v>108.1</v>
      </c>
      <c r="D255" s="19">
        <f t="shared" si="19"/>
        <v>108.04545454545453</v>
      </c>
      <c r="E255" s="38">
        <v>114</v>
      </c>
      <c r="F255" s="38">
        <v>103.1</v>
      </c>
      <c r="G255" s="38">
        <v>115.1</v>
      </c>
      <c r="H255" s="38">
        <v>108.9</v>
      </c>
      <c r="I255" s="38">
        <v>92.5</v>
      </c>
    </row>
    <row r="256" spans="1:9">
      <c r="A256" s="19">
        <v>2008</v>
      </c>
      <c r="B256" s="19" t="s">
        <v>75</v>
      </c>
      <c r="C256" s="38">
        <v>114.2</v>
      </c>
      <c r="D256" s="19">
        <f t="shared" si="19"/>
        <v>115.96121212121213</v>
      </c>
      <c r="E256" s="38">
        <v>116.7</v>
      </c>
      <c r="F256" s="38">
        <v>113.2</v>
      </c>
      <c r="G256" s="38">
        <v>119.9</v>
      </c>
      <c r="H256" s="38">
        <v>117.1</v>
      </c>
      <c r="I256" s="38">
        <v>95.5</v>
      </c>
    </row>
    <row r="257" spans="1:9">
      <c r="A257" s="19">
        <v>2008</v>
      </c>
      <c r="B257" s="19" t="s">
        <v>76</v>
      </c>
      <c r="C257" s="38">
        <v>115.9</v>
      </c>
      <c r="D257" s="19">
        <f t="shared" si="19"/>
        <v>116.26242424242425</v>
      </c>
      <c r="E257" s="38">
        <v>122.7</v>
      </c>
      <c r="F257" s="38">
        <v>112.1</v>
      </c>
      <c r="G257" s="38">
        <v>122.2</v>
      </c>
      <c r="H257" s="38">
        <v>117.5</v>
      </c>
      <c r="I257" s="38">
        <v>96.9</v>
      </c>
    </row>
    <row r="258" spans="1:9">
      <c r="A258" s="19">
        <v>2008</v>
      </c>
      <c r="B258" s="19" t="s">
        <v>77</v>
      </c>
      <c r="C258" s="38">
        <v>115</v>
      </c>
      <c r="D258" s="19">
        <f t="shared" si="19"/>
        <v>114.32303030303032</v>
      </c>
      <c r="E258" s="38">
        <v>114.6</v>
      </c>
      <c r="F258" s="38">
        <v>114.9</v>
      </c>
      <c r="G258" s="38">
        <v>113.5</v>
      </c>
      <c r="H258" s="38">
        <v>118.2</v>
      </c>
      <c r="I258" s="38">
        <v>89.2</v>
      </c>
    </row>
    <row r="259" spans="1:9">
      <c r="A259" s="19">
        <v>2008</v>
      </c>
      <c r="B259" s="19" t="s">
        <v>78</v>
      </c>
      <c r="C259" s="38">
        <v>115.1</v>
      </c>
      <c r="D259" s="19">
        <f t="shared" si="19"/>
        <v>114.43454545454547</v>
      </c>
      <c r="E259" s="38">
        <v>113.8</v>
      </c>
      <c r="F259" s="38">
        <v>115.3</v>
      </c>
      <c r="G259" s="38">
        <v>113.2</v>
      </c>
      <c r="H259" s="38">
        <v>118.1</v>
      </c>
      <c r="I259" s="38">
        <v>92.6</v>
      </c>
    </row>
    <row r="260" spans="1:9">
      <c r="A260" s="19">
        <v>2008</v>
      </c>
      <c r="B260" s="19" t="s">
        <v>79</v>
      </c>
      <c r="C260" s="38">
        <v>116.4</v>
      </c>
      <c r="D260" s="19">
        <f t="shared" si="19"/>
        <v>115.66666666666667</v>
      </c>
      <c r="E260" s="38">
        <v>114.4</v>
      </c>
      <c r="F260" s="38">
        <v>120.2</v>
      </c>
      <c r="G260" s="38">
        <v>109.2</v>
      </c>
      <c r="H260" s="38">
        <v>118</v>
      </c>
      <c r="I260" s="38">
        <v>92.7</v>
      </c>
    </row>
    <row r="261" spans="1:9">
      <c r="A261" s="19">
        <v>2008</v>
      </c>
      <c r="B261" s="19" t="s">
        <v>80</v>
      </c>
      <c r="C261" s="38">
        <v>118.4</v>
      </c>
      <c r="D261" s="19">
        <f t="shared" si="19"/>
        <v>117.15454545454547</v>
      </c>
      <c r="E261" s="38">
        <v>115.8</v>
      </c>
      <c r="F261" s="38">
        <v>122.1</v>
      </c>
      <c r="G261" s="38">
        <v>110.1</v>
      </c>
      <c r="H261" s="38">
        <v>120.2</v>
      </c>
      <c r="I261" s="38">
        <v>95.1</v>
      </c>
    </row>
    <row r="262" spans="1:9">
      <c r="A262" s="19">
        <v>2008</v>
      </c>
      <c r="B262" s="19" t="s">
        <v>81</v>
      </c>
      <c r="C262" s="38">
        <v>122.7</v>
      </c>
      <c r="D262" s="19">
        <f t="shared" si="19"/>
        <v>120.68848484848488</v>
      </c>
      <c r="E262" s="38">
        <v>118.4</v>
      </c>
      <c r="F262" s="38">
        <v>127.2</v>
      </c>
      <c r="G262" s="38">
        <v>111.4</v>
      </c>
      <c r="H262" s="38">
        <v>122.3</v>
      </c>
      <c r="I262" s="38">
        <v>95</v>
      </c>
    </row>
    <row r="263" spans="1:9">
      <c r="A263" s="19">
        <v>2008</v>
      </c>
      <c r="B263" s="19" t="s">
        <v>82</v>
      </c>
      <c r="C263" s="38">
        <v>124</v>
      </c>
      <c r="D263" s="19">
        <f t="shared" ref="D263:D326" si="20">SUMPRODUCT(F263:G263,$F$132:$G$132)/SUM($F$132:$G$132)</f>
        <v>122.31636363636365</v>
      </c>
      <c r="E263" s="38">
        <v>119.9</v>
      </c>
      <c r="F263" s="38">
        <v>130.6</v>
      </c>
      <c r="G263" s="38">
        <v>110.5</v>
      </c>
      <c r="H263" s="38">
        <v>124.2</v>
      </c>
      <c r="I263" s="38">
        <v>97.4</v>
      </c>
    </row>
    <row r="264" spans="1:9">
      <c r="A264" s="19">
        <v>2008</v>
      </c>
      <c r="B264" s="19" t="s">
        <v>83</v>
      </c>
      <c r="C264" s="38">
        <v>123.3</v>
      </c>
      <c r="D264" s="19">
        <f t="shared" si="20"/>
        <v>121.28121212121214</v>
      </c>
      <c r="E264" s="38">
        <v>119.7</v>
      </c>
      <c r="F264" s="38">
        <v>129.4</v>
      </c>
      <c r="G264" s="38">
        <v>109.7</v>
      </c>
      <c r="H264" s="38">
        <v>121.1</v>
      </c>
      <c r="I264" s="38">
        <v>97.7</v>
      </c>
    </row>
    <row r="265" spans="1:9">
      <c r="A265" s="19">
        <v>2008</v>
      </c>
      <c r="B265" s="19" t="s">
        <v>84</v>
      </c>
      <c r="C265" s="38">
        <v>122.2</v>
      </c>
      <c r="D265" s="19">
        <f t="shared" si="20"/>
        <v>123.77030303030304</v>
      </c>
      <c r="E265" s="38">
        <v>121.2</v>
      </c>
      <c r="F265" s="38">
        <v>130.9</v>
      </c>
      <c r="G265" s="38">
        <v>113.6</v>
      </c>
      <c r="H265" s="38">
        <v>118.5</v>
      </c>
      <c r="I265" s="38">
        <v>101.1</v>
      </c>
    </row>
    <row r="266" spans="1:9">
      <c r="A266" s="19">
        <v>2009</v>
      </c>
      <c r="B266" s="19" t="s">
        <v>72</v>
      </c>
      <c r="C266" s="38">
        <v>102.1</v>
      </c>
      <c r="D266" s="19">
        <f t="shared" si="20"/>
        <v>107.5</v>
      </c>
      <c r="E266" s="38">
        <v>107.4</v>
      </c>
      <c r="F266" s="38">
        <v>107.5</v>
      </c>
      <c r="G266" s="38">
        <v>107.5</v>
      </c>
      <c r="H266" s="38">
        <v>95.1</v>
      </c>
      <c r="I266" s="38">
        <v>89.8</v>
      </c>
    </row>
    <row r="267" spans="1:9">
      <c r="A267" s="19">
        <v>2009</v>
      </c>
      <c r="B267" s="19" t="s">
        <v>74</v>
      </c>
      <c r="C267" s="38">
        <v>105.9</v>
      </c>
      <c r="D267" s="19">
        <f t="shared" si="20"/>
        <v>110.29757575757576</v>
      </c>
      <c r="E267" s="38">
        <v>114.3</v>
      </c>
      <c r="F267" s="38">
        <v>113.1</v>
      </c>
      <c r="G267" s="38">
        <v>106.3</v>
      </c>
      <c r="H267" s="38">
        <v>102.5</v>
      </c>
      <c r="I267" s="38">
        <v>93.3</v>
      </c>
    </row>
    <row r="268" spans="1:9">
      <c r="A268" s="19">
        <v>2009</v>
      </c>
      <c r="B268" s="19" t="s">
        <v>75</v>
      </c>
      <c r="C268" s="38">
        <v>110.4</v>
      </c>
      <c r="D268" s="19">
        <f t="shared" si="20"/>
        <v>115.65939393939396</v>
      </c>
      <c r="E268" s="38">
        <v>115.7</v>
      </c>
      <c r="F268" s="38">
        <v>121.8</v>
      </c>
      <c r="G268" s="38">
        <v>106.9</v>
      </c>
      <c r="H268" s="38">
        <v>110.2</v>
      </c>
      <c r="I268" s="38">
        <v>100.7</v>
      </c>
    </row>
    <row r="269" spans="1:9">
      <c r="A269" s="19">
        <v>2009</v>
      </c>
      <c r="B269" s="19" t="s">
        <v>76</v>
      </c>
      <c r="C269" s="38">
        <v>111.5</v>
      </c>
      <c r="D269" s="19">
        <f t="shared" si="20"/>
        <v>116.85636363636364</v>
      </c>
      <c r="E269" s="38">
        <v>123.3</v>
      </c>
      <c r="F269" s="38">
        <v>119.7</v>
      </c>
      <c r="G269" s="38">
        <v>112.8</v>
      </c>
      <c r="H269" s="38">
        <v>108.2</v>
      </c>
      <c r="I269" s="38">
        <v>111.7</v>
      </c>
    </row>
    <row r="270" spans="1:9">
      <c r="A270" s="19">
        <v>2009</v>
      </c>
      <c r="B270" s="19" t="s">
        <v>77</v>
      </c>
      <c r="C270" s="38">
        <v>110.1</v>
      </c>
      <c r="D270" s="19">
        <f t="shared" si="20"/>
        <v>115.11515151515152</v>
      </c>
      <c r="E270" s="38">
        <v>114.3</v>
      </c>
      <c r="F270" s="38">
        <v>118</v>
      </c>
      <c r="G270" s="38">
        <v>111</v>
      </c>
      <c r="H270" s="38">
        <v>107.2</v>
      </c>
      <c r="I270" s="38">
        <v>105</v>
      </c>
    </row>
    <row r="271" spans="1:9">
      <c r="A271" s="19">
        <v>2009</v>
      </c>
      <c r="B271" s="19" t="s">
        <v>78</v>
      </c>
      <c r="C271" s="38">
        <v>107.9</v>
      </c>
      <c r="D271" s="19">
        <f t="shared" si="20"/>
        <v>111.36242424242424</v>
      </c>
      <c r="E271" s="38">
        <v>111.6</v>
      </c>
      <c r="F271" s="38">
        <v>114</v>
      </c>
      <c r="G271" s="38">
        <v>107.6</v>
      </c>
      <c r="H271" s="38">
        <v>106.2</v>
      </c>
      <c r="I271" s="38">
        <v>103.8</v>
      </c>
    </row>
    <row r="272" spans="1:9">
      <c r="A272" s="19">
        <v>2009</v>
      </c>
      <c r="B272" s="19" t="s">
        <v>79</v>
      </c>
      <c r="C272" s="38">
        <v>105.5</v>
      </c>
      <c r="D272" s="19">
        <f t="shared" si="20"/>
        <v>106.34484848484848</v>
      </c>
      <c r="E272" s="38">
        <v>105.5</v>
      </c>
      <c r="F272" s="38">
        <v>108.9</v>
      </c>
      <c r="G272" s="38">
        <v>102.7</v>
      </c>
      <c r="H272" s="38">
        <v>105.6</v>
      </c>
      <c r="I272" s="38">
        <v>106.6</v>
      </c>
    </row>
    <row r="273" spans="1:9">
      <c r="A273" s="19">
        <v>2009</v>
      </c>
      <c r="B273" s="19" t="s">
        <v>80</v>
      </c>
      <c r="C273" s="38">
        <v>102.8</v>
      </c>
      <c r="D273" s="19">
        <f t="shared" si="20"/>
        <v>102.41030303030303</v>
      </c>
      <c r="E273" s="38">
        <v>100.9</v>
      </c>
      <c r="F273" s="38">
        <v>104.1</v>
      </c>
      <c r="G273" s="38">
        <v>100</v>
      </c>
      <c r="H273" s="38">
        <v>103.9</v>
      </c>
      <c r="I273" s="38">
        <v>103.7</v>
      </c>
    </row>
    <row r="274" spans="1:9">
      <c r="A274" s="19">
        <v>2009</v>
      </c>
      <c r="B274" s="19" t="s">
        <v>81</v>
      </c>
      <c r="C274" s="38">
        <v>100.9</v>
      </c>
      <c r="D274" s="19">
        <f t="shared" si="20"/>
        <v>98.727878787878794</v>
      </c>
      <c r="E274" s="38">
        <v>97.5</v>
      </c>
      <c r="F274" s="38">
        <v>100.5</v>
      </c>
      <c r="G274" s="38">
        <v>96.2</v>
      </c>
      <c r="H274" s="38">
        <v>100.8</v>
      </c>
      <c r="I274" s="38">
        <v>105.9</v>
      </c>
    </row>
    <row r="275" spans="1:9">
      <c r="A275" s="19">
        <v>2009</v>
      </c>
      <c r="B275" s="19" t="s">
        <v>82</v>
      </c>
      <c r="C275" s="38">
        <v>98</v>
      </c>
      <c r="D275" s="19">
        <f t="shared" si="20"/>
        <v>96.62848484848486</v>
      </c>
      <c r="E275" s="38">
        <v>95.3</v>
      </c>
      <c r="F275" s="38">
        <v>97.7</v>
      </c>
      <c r="G275" s="38">
        <v>95.1</v>
      </c>
      <c r="H275" s="38">
        <v>98.5</v>
      </c>
      <c r="I275" s="38">
        <v>107.8</v>
      </c>
    </row>
    <row r="276" spans="1:9">
      <c r="A276" s="19">
        <v>2009</v>
      </c>
      <c r="B276" s="19" t="s">
        <v>83</v>
      </c>
      <c r="C276" s="38">
        <v>98.2</v>
      </c>
      <c r="D276" s="19">
        <f t="shared" si="20"/>
        <v>94.098787878787874</v>
      </c>
      <c r="E276" s="38">
        <v>92.6</v>
      </c>
      <c r="F276" s="38">
        <v>95.5</v>
      </c>
      <c r="G276" s="38">
        <v>92.1</v>
      </c>
      <c r="H276" s="38">
        <v>99.5</v>
      </c>
      <c r="I276" s="38">
        <v>107.1</v>
      </c>
    </row>
    <row r="277" spans="1:9">
      <c r="A277" s="19">
        <v>2009</v>
      </c>
      <c r="B277" s="19" t="s">
        <v>84</v>
      </c>
      <c r="C277" s="38">
        <v>97.4</v>
      </c>
      <c r="D277" s="19">
        <f t="shared" si="20"/>
        <v>91.921212121212122</v>
      </c>
      <c r="E277" s="38">
        <v>91</v>
      </c>
      <c r="F277" s="38">
        <v>94.6</v>
      </c>
      <c r="G277" s="38">
        <v>88.1</v>
      </c>
      <c r="H277" s="38">
        <v>100.8</v>
      </c>
      <c r="I277" s="38">
        <v>108.9</v>
      </c>
    </row>
    <row r="278" spans="1:9">
      <c r="A278" s="19">
        <v>2010</v>
      </c>
      <c r="B278" s="19" t="s">
        <v>72</v>
      </c>
      <c r="C278" s="38">
        <v>96.3</v>
      </c>
      <c r="D278" s="19">
        <f t="shared" si="20"/>
        <v>90.982424242424258</v>
      </c>
      <c r="E278" s="38">
        <v>90</v>
      </c>
      <c r="F278" s="38">
        <v>90.9</v>
      </c>
      <c r="G278" s="38">
        <v>91.1</v>
      </c>
      <c r="H278" s="38">
        <v>99.6</v>
      </c>
      <c r="I278" s="38">
        <v>110.7</v>
      </c>
    </row>
    <row r="279" spans="1:9">
      <c r="A279" s="19">
        <v>2010</v>
      </c>
      <c r="B279" s="19" t="s">
        <v>74</v>
      </c>
      <c r="C279" s="38">
        <v>94.8</v>
      </c>
      <c r="D279" s="19">
        <f t="shared" si="20"/>
        <v>91.583030303030299</v>
      </c>
      <c r="E279" s="38">
        <v>93.9</v>
      </c>
      <c r="F279" s="38">
        <v>90.8</v>
      </c>
      <c r="G279" s="38">
        <v>92.7</v>
      </c>
      <c r="H279" s="38">
        <v>98.4</v>
      </c>
      <c r="I279" s="38">
        <v>112.7</v>
      </c>
    </row>
    <row r="280" spans="1:9">
      <c r="A280" s="19">
        <v>2010</v>
      </c>
      <c r="B280" s="19" t="s">
        <v>75</v>
      </c>
      <c r="C280" s="38">
        <v>92.8</v>
      </c>
      <c r="D280" s="19">
        <f t="shared" si="20"/>
        <v>92.01696969696971</v>
      </c>
      <c r="E280" s="38">
        <v>93</v>
      </c>
      <c r="F280" s="38">
        <v>92.8</v>
      </c>
      <c r="G280" s="38">
        <v>90.9</v>
      </c>
      <c r="H280" s="38">
        <v>96.8</v>
      </c>
      <c r="I280" s="38">
        <v>108</v>
      </c>
    </row>
    <row r="281" spans="1:9">
      <c r="A281" s="19">
        <v>2010</v>
      </c>
      <c r="B281" s="19" t="s">
        <v>76</v>
      </c>
      <c r="C281" s="38">
        <v>93.9</v>
      </c>
      <c r="D281" s="19">
        <f t="shared" si="20"/>
        <v>92.158181818181831</v>
      </c>
      <c r="E281" s="38">
        <v>96.6</v>
      </c>
      <c r="F281" s="38">
        <v>92.9</v>
      </c>
      <c r="G281" s="38">
        <v>91.1</v>
      </c>
      <c r="H281" s="38">
        <v>96.6</v>
      </c>
      <c r="I281" s="38">
        <v>95.6</v>
      </c>
    </row>
    <row r="282" spans="1:9">
      <c r="A282" s="19">
        <v>2010</v>
      </c>
      <c r="B282" s="19" t="s">
        <v>77</v>
      </c>
      <c r="C282" s="38">
        <v>99.4</v>
      </c>
      <c r="D282" s="19">
        <f t="shared" si="20"/>
        <v>101.20424242424244</v>
      </c>
      <c r="E282" s="38">
        <v>99.8</v>
      </c>
      <c r="F282" s="38">
        <v>96.3</v>
      </c>
      <c r="G282" s="38">
        <v>108.2</v>
      </c>
      <c r="H282" s="38">
        <v>98.2</v>
      </c>
      <c r="I282" s="38">
        <v>101.7</v>
      </c>
    </row>
    <row r="283" spans="1:9">
      <c r="A283" s="19">
        <v>2010</v>
      </c>
      <c r="B283" s="19" t="s">
        <v>78</v>
      </c>
      <c r="C283" s="38">
        <v>98.2</v>
      </c>
      <c r="D283" s="19">
        <f t="shared" si="20"/>
        <v>97.181212121212127</v>
      </c>
      <c r="E283" s="38">
        <v>97.9</v>
      </c>
      <c r="F283" s="38">
        <v>98.5</v>
      </c>
      <c r="G283" s="38">
        <v>95.3</v>
      </c>
      <c r="H283" s="38">
        <v>99.2</v>
      </c>
      <c r="I283" s="38">
        <v>99.2</v>
      </c>
    </row>
    <row r="284" spans="1:9">
      <c r="A284" s="19">
        <v>2010</v>
      </c>
      <c r="B284" s="19" t="s">
        <v>79</v>
      </c>
      <c r="C284" s="38">
        <v>100.9</v>
      </c>
      <c r="D284" s="19">
        <f t="shared" si="20"/>
        <v>103.14848484848486</v>
      </c>
      <c r="E284" s="38">
        <v>102.9</v>
      </c>
      <c r="F284" s="38">
        <v>101.5</v>
      </c>
      <c r="G284" s="38">
        <v>105.5</v>
      </c>
      <c r="H284" s="38">
        <v>99.6</v>
      </c>
      <c r="I284" s="38">
        <v>97.4</v>
      </c>
    </row>
    <row r="285" spans="1:9">
      <c r="A285" s="19">
        <v>2010</v>
      </c>
      <c r="B285" s="19" t="s">
        <v>80</v>
      </c>
      <c r="C285" s="38">
        <v>102.3</v>
      </c>
      <c r="D285" s="19">
        <f t="shared" si="20"/>
        <v>104.80181818181819</v>
      </c>
      <c r="E285" s="38">
        <v>103.5</v>
      </c>
      <c r="F285" s="38">
        <v>102.7</v>
      </c>
      <c r="G285" s="38">
        <v>107.8</v>
      </c>
      <c r="H285" s="38">
        <v>100.8</v>
      </c>
      <c r="I285" s="38">
        <v>100</v>
      </c>
    </row>
    <row r="286" spans="1:9">
      <c r="A286" s="19">
        <v>2010</v>
      </c>
      <c r="B286" s="19" t="s">
        <v>81</v>
      </c>
      <c r="C286" s="38">
        <v>102.1</v>
      </c>
      <c r="D286" s="19">
        <f t="shared" si="20"/>
        <v>99.824242424242414</v>
      </c>
      <c r="E286" s="38">
        <v>99.3</v>
      </c>
      <c r="F286" s="38">
        <v>105.8</v>
      </c>
      <c r="G286" s="38">
        <v>91.3</v>
      </c>
      <c r="H286" s="38">
        <v>102.1</v>
      </c>
      <c r="I286" s="38">
        <v>94.8</v>
      </c>
    </row>
    <row r="287" spans="1:9">
      <c r="A287" s="19">
        <v>2010</v>
      </c>
      <c r="B287" s="19" t="s">
        <v>82</v>
      </c>
      <c r="C287" s="38">
        <v>104.8</v>
      </c>
      <c r="D287" s="19">
        <f t="shared" si="20"/>
        <v>107.15818181818182</v>
      </c>
      <c r="E287" s="38">
        <v>105.4</v>
      </c>
      <c r="F287" s="38">
        <v>107.9</v>
      </c>
      <c r="G287" s="38">
        <v>106.1</v>
      </c>
      <c r="H287" s="38">
        <v>102.3</v>
      </c>
      <c r="I287" s="38">
        <v>93.3</v>
      </c>
    </row>
    <row r="288" spans="1:9">
      <c r="A288" s="19">
        <v>2010</v>
      </c>
      <c r="B288" s="19" t="s">
        <v>83</v>
      </c>
      <c r="C288" s="38">
        <v>105.3</v>
      </c>
      <c r="D288" s="19">
        <f t="shared" si="20"/>
        <v>107.04545454545455</v>
      </c>
      <c r="E288" s="38">
        <v>106.1</v>
      </c>
      <c r="F288" s="38">
        <v>108.9</v>
      </c>
      <c r="G288" s="38">
        <v>104.4</v>
      </c>
      <c r="H288" s="38">
        <v>102.5</v>
      </c>
      <c r="I288" s="38">
        <v>92.5</v>
      </c>
    </row>
    <row r="289" spans="1:9">
      <c r="A289" s="19">
        <v>2010</v>
      </c>
      <c r="B289" s="19" t="s">
        <v>84</v>
      </c>
      <c r="C289" s="38">
        <v>106.8</v>
      </c>
      <c r="D289" s="19">
        <f t="shared" si="20"/>
        <v>111.81515151515153</v>
      </c>
      <c r="E289" s="38">
        <v>111</v>
      </c>
      <c r="F289" s="38">
        <v>107.9</v>
      </c>
      <c r="G289" s="38">
        <v>117.4</v>
      </c>
      <c r="H289" s="38">
        <v>101.7</v>
      </c>
      <c r="I289" s="38">
        <v>91.8</v>
      </c>
    </row>
    <row r="290" spans="1:9">
      <c r="A290" s="19">
        <v>2011</v>
      </c>
      <c r="B290" s="19" t="s">
        <v>72</v>
      </c>
      <c r="C290" s="38">
        <v>106.1</v>
      </c>
      <c r="D290" s="19">
        <f t="shared" si="20"/>
        <v>111.4278787878788</v>
      </c>
      <c r="E290" s="38">
        <v>109.2</v>
      </c>
      <c r="F290" s="38">
        <v>106.4</v>
      </c>
      <c r="G290" s="38">
        <v>118.6</v>
      </c>
      <c r="H290" s="38">
        <v>101.6</v>
      </c>
      <c r="I290" s="38">
        <v>93.6</v>
      </c>
    </row>
    <row r="291" spans="1:9">
      <c r="A291" s="19">
        <v>2011</v>
      </c>
      <c r="B291" s="19" t="s">
        <v>74</v>
      </c>
      <c r="C291" s="38">
        <v>104.1</v>
      </c>
      <c r="D291" s="19">
        <f t="shared" si="20"/>
        <v>109.91151515151516</v>
      </c>
      <c r="E291" s="38">
        <v>111.6</v>
      </c>
      <c r="F291" s="38">
        <v>103.4</v>
      </c>
      <c r="G291" s="38">
        <v>119.2</v>
      </c>
      <c r="H291" s="38">
        <v>99.4</v>
      </c>
      <c r="I291" s="38">
        <v>95.2</v>
      </c>
    </row>
    <row r="292" spans="1:9">
      <c r="A292" s="19">
        <v>2011</v>
      </c>
      <c r="B292" s="19" t="s">
        <v>75</v>
      </c>
      <c r="C292" s="38">
        <v>98.2</v>
      </c>
      <c r="D292" s="19">
        <f t="shared" si="20"/>
        <v>100.65212121212122</v>
      </c>
      <c r="E292" s="38">
        <v>103</v>
      </c>
      <c r="F292" s="38">
        <v>101.6</v>
      </c>
      <c r="G292" s="38">
        <v>99.3</v>
      </c>
      <c r="H292" s="38">
        <v>98</v>
      </c>
      <c r="I292" s="38">
        <v>91.4</v>
      </c>
    </row>
    <row r="293" spans="1:9">
      <c r="A293" s="19">
        <v>2011</v>
      </c>
      <c r="B293" s="19" t="s">
        <v>76</v>
      </c>
      <c r="C293" s="38">
        <v>95.8</v>
      </c>
      <c r="D293" s="19">
        <f t="shared" si="20"/>
        <v>93.105454545454563</v>
      </c>
      <c r="E293" s="38">
        <v>96.3</v>
      </c>
      <c r="F293" s="38">
        <v>100.4</v>
      </c>
      <c r="G293" s="38">
        <v>82.7</v>
      </c>
      <c r="H293" s="38">
        <v>98.5</v>
      </c>
      <c r="I293" s="38">
        <v>87.7</v>
      </c>
    </row>
    <row r="294" spans="1:9">
      <c r="A294" s="19">
        <v>2011</v>
      </c>
      <c r="B294" s="19" t="s">
        <v>77</v>
      </c>
      <c r="C294" s="38">
        <v>95.7</v>
      </c>
      <c r="D294" s="19">
        <f t="shared" si="20"/>
        <v>93.352727272727279</v>
      </c>
      <c r="E294" s="38">
        <v>92.3</v>
      </c>
      <c r="F294" s="38">
        <v>100.4</v>
      </c>
      <c r="G294" s="38">
        <v>83.3</v>
      </c>
      <c r="H294" s="38">
        <v>97.4</v>
      </c>
      <c r="I294" s="38">
        <v>90.3</v>
      </c>
    </row>
    <row r="295" spans="1:9">
      <c r="A295" s="19">
        <v>2011</v>
      </c>
      <c r="B295" s="19" t="s">
        <v>78</v>
      </c>
      <c r="C295" s="38">
        <v>96</v>
      </c>
      <c r="D295" s="19">
        <f t="shared" si="20"/>
        <v>93.491515151515159</v>
      </c>
      <c r="E295" s="38">
        <v>94.5</v>
      </c>
      <c r="F295" s="38">
        <v>103.3</v>
      </c>
      <c r="G295" s="38">
        <v>79.5</v>
      </c>
      <c r="H295" s="38">
        <v>97.8</v>
      </c>
      <c r="I295" s="38">
        <v>89.5</v>
      </c>
    </row>
    <row r="296" spans="1:9">
      <c r="A296" s="19">
        <v>2011</v>
      </c>
      <c r="B296" s="19" t="s">
        <v>79</v>
      </c>
      <c r="C296" s="38">
        <v>98.3</v>
      </c>
      <c r="D296" s="19">
        <f t="shared" si="20"/>
        <v>94.031515151515151</v>
      </c>
      <c r="E296" s="38">
        <v>93.8</v>
      </c>
      <c r="F296" s="38">
        <v>105.2</v>
      </c>
      <c r="G296" s="38">
        <v>78.099999999999994</v>
      </c>
      <c r="H296" s="38">
        <v>101.9</v>
      </c>
      <c r="I296" s="38">
        <v>89.6</v>
      </c>
    </row>
    <row r="297" spans="1:9">
      <c r="A297" s="19">
        <v>2011</v>
      </c>
      <c r="B297" s="19" t="s">
        <v>80</v>
      </c>
      <c r="C297" s="38">
        <v>102</v>
      </c>
      <c r="D297" s="19">
        <f t="shared" si="20"/>
        <v>96.518181818181816</v>
      </c>
      <c r="E297" s="38">
        <v>96.1</v>
      </c>
      <c r="F297" s="38">
        <v>109.5</v>
      </c>
      <c r="G297" s="38">
        <v>78</v>
      </c>
      <c r="H297" s="38">
        <v>106.9</v>
      </c>
      <c r="I297" s="38">
        <v>87</v>
      </c>
    </row>
    <row r="298" spans="1:9">
      <c r="A298" s="19">
        <v>2011</v>
      </c>
      <c r="B298" s="19" t="s">
        <v>81</v>
      </c>
      <c r="C298" s="38">
        <v>103.8</v>
      </c>
      <c r="D298" s="19">
        <f t="shared" si="20"/>
        <v>98.041212121212126</v>
      </c>
      <c r="E298" s="38">
        <v>97.9</v>
      </c>
      <c r="F298" s="38">
        <v>111.6</v>
      </c>
      <c r="G298" s="38">
        <v>78.7</v>
      </c>
      <c r="H298" s="38">
        <v>106.8</v>
      </c>
      <c r="I298" s="38">
        <v>90</v>
      </c>
    </row>
    <row r="299" spans="1:9">
      <c r="A299" s="19">
        <v>2011</v>
      </c>
      <c r="B299" s="19" t="s">
        <v>82</v>
      </c>
      <c r="C299" s="38">
        <v>101.9</v>
      </c>
      <c r="D299" s="19">
        <f t="shared" si="20"/>
        <v>100.24727272727274</v>
      </c>
      <c r="E299" s="38">
        <v>98.9</v>
      </c>
      <c r="F299" s="38">
        <v>113.6</v>
      </c>
      <c r="G299" s="38">
        <v>81.2</v>
      </c>
      <c r="H299" s="38">
        <v>103.1</v>
      </c>
      <c r="I299" s="38">
        <v>86.7</v>
      </c>
    </row>
    <row r="300" spans="1:9">
      <c r="A300" s="19">
        <v>2011</v>
      </c>
      <c r="B300" s="19" t="s">
        <v>83</v>
      </c>
      <c r="C300" s="38">
        <v>99.5</v>
      </c>
      <c r="D300" s="19">
        <f t="shared" si="20"/>
        <v>98.598787878787874</v>
      </c>
      <c r="E300" s="38">
        <v>98.6</v>
      </c>
      <c r="F300" s="38">
        <v>113.6</v>
      </c>
      <c r="G300" s="38">
        <v>77.2</v>
      </c>
      <c r="H300" s="38">
        <v>99.7</v>
      </c>
      <c r="I300" s="38">
        <v>86.3</v>
      </c>
    </row>
    <row r="301" spans="1:9">
      <c r="A301" s="19">
        <v>2011</v>
      </c>
      <c r="B301" s="19" t="s">
        <v>84</v>
      </c>
      <c r="C301" s="38">
        <v>97.9</v>
      </c>
      <c r="D301" s="19">
        <f t="shared" si="20"/>
        <v>98.416363636363641</v>
      </c>
      <c r="E301" s="38">
        <v>97.8</v>
      </c>
      <c r="F301" s="38">
        <v>113.5</v>
      </c>
      <c r="G301" s="38">
        <v>76.900000000000006</v>
      </c>
      <c r="H301" s="38">
        <v>97.6</v>
      </c>
      <c r="I301" s="38">
        <v>86.7</v>
      </c>
    </row>
    <row r="302" spans="1:9">
      <c r="A302" s="19">
        <v>2012</v>
      </c>
      <c r="B302" s="19" t="s">
        <v>72</v>
      </c>
      <c r="C302" s="38">
        <v>98.8</v>
      </c>
      <c r="D302" s="19">
        <f t="shared" si="20"/>
        <v>100.27151515151516</v>
      </c>
      <c r="E302" s="38">
        <v>99.1</v>
      </c>
      <c r="F302" s="38">
        <v>112.8</v>
      </c>
      <c r="G302" s="38">
        <v>82.4</v>
      </c>
      <c r="H302" s="38">
        <v>97.8</v>
      </c>
      <c r="I302" s="38">
        <v>92.2</v>
      </c>
    </row>
    <row r="303" spans="1:9">
      <c r="A303" s="19">
        <v>2012</v>
      </c>
      <c r="B303" s="19" t="s">
        <v>74</v>
      </c>
      <c r="C303" s="38">
        <v>98.2</v>
      </c>
      <c r="D303" s="19">
        <f t="shared" si="20"/>
        <v>98.2</v>
      </c>
      <c r="E303" s="38">
        <v>99.3</v>
      </c>
      <c r="F303" s="38">
        <v>111.8</v>
      </c>
      <c r="G303" s="38">
        <v>78.8</v>
      </c>
      <c r="H303" s="38">
        <v>99</v>
      </c>
      <c r="I303" s="38">
        <v>98.6</v>
      </c>
    </row>
    <row r="304" spans="1:9">
      <c r="A304" s="19">
        <v>2012</v>
      </c>
      <c r="B304" s="19" t="s">
        <v>75</v>
      </c>
      <c r="C304" s="38">
        <v>96</v>
      </c>
      <c r="D304" s="19">
        <f t="shared" si="20"/>
        <v>95.606060606060609</v>
      </c>
      <c r="E304" s="38">
        <v>96.2</v>
      </c>
      <c r="F304" s="38">
        <v>109</v>
      </c>
      <c r="G304" s="38">
        <v>76.5</v>
      </c>
      <c r="H304" s="38">
        <v>99.3</v>
      </c>
      <c r="I304" s="38">
        <v>97.2</v>
      </c>
    </row>
    <row r="305" spans="1:9">
      <c r="A305" s="19">
        <v>2012</v>
      </c>
      <c r="B305" s="19" t="s">
        <v>76</v>
      </c>
      <c r="C305" s="38">
        <v>97.9</v>
      </c>
      <c r="D305" s="19">
        <f t="shared" si="20"/>
        <v>94.51696969696971</v>
      </c>
      <c r="E305" s="38">
        <v>96</v>
      </c>
      <c r="F305" s="38">
        <v>108.9</v>
      </c>
      <c r="G305" s="38">
        <v>74</v>
      </c>
      <c r="H305" s="38">
        <v>100.6</v>
      </c>
      <c r="I305" s="38">
        <v>97</v>
      </c>
    </row>
    <row r="306" spans="1:9">
      <c r="A306" s="19">
        <v>2012</v>
      </c>
      <c r="B306" s="19" t="s">
        <v>77</v>
      </c>
      <c r="C306" s="38">
        <v>98.9</v>
      </c>
      <c r="D306" s="19">
        <f t="shared" si="20"/>
        <v>94.49515151515152</v>
      </c>
      <c r="E306" s="38">
        <v>94.8</v>
      </c>
      <c r="F306" s="38">
        <v>106.9</v>
      </c>
      <c r="G306" s="38">
        <v>76.8</v>
      </c>
      <c r="H306" s="38">
        <v>101.6</v>
      </c>
      <c r="I306" s="38">
        <v>101.7</v>
      </c>
    </row>
    <row r="307" spans="1:9">
      <c r="A307" s="19">
        <v>2012</v>
      </c>
      <c r="B307" s="19" t="s">
        <v>78</v>
      </c>
      <c r="C307" s="38">
        <v>99.1</v>
      </c>
      <c r="D307" s="19">
        <f t="shared" si="20"/>
        <v>94.354545454545459</v>
      </c>
      <c r="E307" s="38">
        <v>95.1</v>
      </c>
      <c r="F307" s="38">
        <v>106.1</v>
      </c>
      <c r="G307" s="38">
        <v>77.599999999999994</v>
      </c>
      <c r="H307" s="38">
        <v>102.3</v>
      </c>
      <c r="I307" s="38">
        <v>102.2</v>
      </c>
    </row>
    <row r="308" spans="1:9">
      <c r="A308" s="19">
        <v>2012</v>
      </c>
      <c r="B308" s="19" t="s">
        <v>79</v>
      </c>
      <c r="C308" s="38">
        <v>99</v>
      </c>
      <c r="D308" s="19">
        <f t="shared" si="20"/>
        <v>94.084848484848493</v>
      </c>
      <c r="E308" s="38">
        <v>93.8</v>
      </c>
      <c r="F308" s="38">
        <v>104.8</v>
      </c>
      <c r="G308" s="38">
        <v>78.8</v>
      </c>
      <c r="H308" s="38">
        <v>102.7</v>
      </c>
      <c r="I308" s="38">
        <v>100.6</v>
      </c>
    </row>
    <row r="309" spans="1:9">
      <c r="A309" s="19">
        <v>2012</v>
      </c>
      <c r="B309" s="19" t="s">
        <v>80</v>
      </c>
      <c r="C309" s="38">
        <v>99.1</v>
      </c>
      <c r="D309" s="19">
        <f t="shared" si="20"/>
        <v>93.473333333333329</v>
      </c>
      <c r="E309" s="38">
        <v>93.8</v>
      </c>
      <c r="F309" s="38">
        <v>103.9</v>
      </c>
      <c r="G309" s="38">
        <v>78.599999999999994</v>
      </c>
      <c r="H309" s="38">
        <v>104.2</v>
      </c>
      <c r="I309" s="38">
        <v>99.7</v>
      </c>
    </row>
    <row r="310" spans="1:9">
      <c r="A310" s="19">
        <v>2012</v>
      </c>
      <c r="B310" s="19" t="s">
        <v>81</v>
      </c>
      <c r="C310" s="38">
        <v>102.1</v>
      </c>
      <c r="D310" s="19">
        <f t="shared" si="20"/>
        <v>97.86</v>
      </c>
      <c r="E310" s="38">
        <v>97.2</v>
      </c>
      <c r="F310" s="38">
        <v>103.3</v>
      </c>
      <c r="G310" s="38">
        <v>90.1</v>
      </c>
      <c r="H310" s="38">
        <v>104.4</v>
      </c>
      <c r="I310" s="38">
        <v>99.2</v>
      </c>
    </row>
    <row r="311" spans="1:9">
      <c r="A311" s="19">
        <v>2012</v>
      </c>
      <c r="B311" s="19" t="s">
        <v>82</v>
      </c>
      <c r="C311" s="38">
        <v>98.7</v>
      </c>
      <c r="D311" s="19">
        <f t="shared" si="20"/>
        <v>92.167878787878792</v>
      </c>
      <c r="E311" s="38">
        <v>91.5</v>
      </c>
      <c r="F311" s="38">
        <v>102.1</v>
      </c>
      <c r="G311" s="38">
        <v>78</v>
      </c>
      <c r="H311" s="38">
        <v>104.6</v>
      </c>
      <c r="I311" s="38">
        <v>100.3</v>
      </c>
    </row>
    <row r="312" spans="1:9">
      <c r="A312" s="19">
        <v>2012</v>
      </c>
      <c r="B312" s="19" t="s">
        <v>83</v>
      </c>
      <c r="C312" s="38">
        <v>99.4</v>
      </c>
      <c r="D312" s="19">
        <f t="shared" si="20"/>
        <v>93.021818181818176</v>
      </c>
      <c r="E312" s="38">
        <v>93.3</v>
      </c>
      <c r="F312" s="38">
        <v>101.8</v>
      </c>
      <c r="G312" s="38">
        <v>80.5</v>
      </c>
      <c r="H312" s="38">
        <v>105</v>
      </c>
      <c r="I312" s="38">
        <v>103</v>
      </c>
    </row>
    <row r="313" spans="1:9">
      <c r="A313" s="19">
        <v>2012</v>
      </c>
      <c r="B313" s="19" t="s">
        <v>84</v>
      </c>
      <c r="C313" s="38">
        <v>99.4</v>
      </c>
      <c r="D313" s="19">
        <f t="shared" si="20"/>
        <v>94.269696969696966</v>
      </c>
      <c r="E313" s="38">
        <v>92.9</v>
      </c>
      <c r="F313" s="38">
        <v>102.1</v>
      </c>
      <c r="G313" s="38">
        <v>83.1</v>
      </c>
      <c r="H313" s="38">
        <v>104.4</v>
      </c>
      <c r="I313" s="38">
        <v>104.8</v>
      </c>
    </row>
    <row r="314" spans="1:9">
      <c r="A314" s="19">
        <v>2013</v>
      </c>
      <c r="B314" s="19" t="s">
        <v>72</v>
      </c>
      <c r="C314" s="38">
        <v>99.7</v>
      </c>
      <c r="D314" s="19">
        <f t="shared" si="20"/>
        <v>95.616363636363644</v>
      </c>
      <c r="E314" s="38">
        <v>95.3</v>
      </c>
      <c r="F314" s="38">
        <v>103.9</v>
      </c>
      <c r="G314" s="38">
        <v>83.8</v>
      </c>
      <c r="H314" s="38">
        <v>104.3</v>
      </c>
      <c r="I314" s="38">
        <v>106.1</v>
      </c>
    </row>
    <row r="315" spans="1:9">
      <c r="A315" s="19">
        <v>2013</v>
      </c>
      <c r="B315" s="19" t="s">
        <v>74</v>
      </c>
      <c r="C315" s="38">
        <v>100.1</v>
      </c>
      <c r="D315" s="19">
        <f t="shared" si="20"/>
        <v>96.398181818181811</v>
      </c>
      <c r="E315" s="38">
        <v>96.3</v>
      </c>
      <c r="F315" s="38">
        <v>105.3</v>
      </c>
      <c r="G315" s="38">
        <v>83.7</v>
      </c>
      <c r="H315" s="38">
        <v>104.2</v>
      </c>
      <c r="I315" s="38">
        <v>106.9</v>
      </c>
    </row>
    <row r="316" spans="1:9">
      <c r="A316" s="19">
        <v>2013</v>
      </c>
      <c r="B316" s="19" t="s">
        <v>75</v>
      </c>
      <c r="C316" s="38">
        <v>100.3</v>
      </c>
      <c r="D316" s="19">
        <f t="shared" si="20"/>
        <v>96.874545454545469</v>
      </c>
      <c r="E316" s="38">
        <v>97.3</v>
      </c>
      <c r="F316" s="38">
        <v>105.9</v>
      </c>
      <c r="G316" s="38">
        <v>84</v>
      </c>
      <c r="H316" s="38">
        <v>104.9</v>
      </c>
      <c r="I316" s="38">
        <v>106.7</v>
      </c>
    </row>
    <row r="317" spans="1:9">
      <c r="A317" s="19">
        <v>2013</v>
      </c>
      <c r="B317" s="19" t="s">
        <v>76</v>
      </c>
      <c r="C317" s="38">
        <v>102.9</v>
      </c>
      <c r="D317" s="19">
        <f t="shared" si="20"/>
        <v>97.726666666666674</v>
      </c>
      <c r="E317" s="38">
        <v>98.7</v>
      </c>
      <c r="F317" s="38">
        <v>107.7</v>
      </c>
      <c r="G317" s="38">
        <v>83.5</v>
      </c>
      <c r="H317" s="38">
        <v>107.1</v>
      </c>
      <c r="I317" s="38">
        <v>110.1</v>
      </c>
    </row>
    <row r="318" spans="1:9">
      <c r="A318" s="19">
        <v>2013</v>
      </c>
      <c r="B318" s="19" t="s">
        <v>77</v>
      </c>
      <c r="C318" s="38">
        <v>106.3</v>
      </c>
      <c r="D318" s="19">
        <f t="shared" si="20"/>
        <v>100.57878787878789</v>
      </c>
      <c r="E318" s="38">
        <v>100.8</v>
      </c>
      <c r="F318" s="38">
        <v>111.5</v>
      </c>
      <c r="G318" s="38">
        <v>85</v>
      </c>
      <c r="H318" s="38">
        <v>109.8</v>
      </c>
      <c r="I318" s="38">
        <v>113.8</v>
      </c>
    </row>
    <row r="319" spans="1:9">
      <c r="A319" s="19">
        <v>2013</v>
      </c>
      <c r="B319" s="19" t="s">
        <v>78</v>
      </c>
      <c r="C319" s="38">
        <v>107.6</v>
      </c>
      <c r="D319" s="19">
        <f t="shared" si="20"/>
        <v>101.86121212121215</v>
      </c>
      <c r="E319" s="38">
        <v>102.2</v>
      </c>
      <c r="F319" s="38">
        <v>112.7</v>
      </c>
      <c r="G319" s="38">
        <v>86.4</v>
      </c>
      <c r="H319" s="38">
        <v>111.5</v>
      </c>
      <c r="I319" s="38">
        <v>117.6</v>
      </c>
    </row>
    <row r="320" spans="1:9">
      <c r="A320" s="19">
        <v>2013</v>
      </c>
      <c r="B320" s="19" t="s">
        <v>79</v>
      </c>
      <c r="C320" s="38">
        <v>107.9</v>
      </c>
      <c r="D320" s="19">
        <f t="shared" si="20"/>
        <v>102.19030303030304</v>
      </c>
      <c r="E320" s="38">
        <v>102.5</v>
      </c>
      <c r="F320" s="38">
        <v>113.4</v>
      </c>
      <c r="G320" s="38">
        <v>86.2</v>
      </c>
      <c r="H320" s="38">
        <v>111.9</v>
      </c>
      <c r="I320" s="38">
        <v>123.2</v>
      </c>
    </row>
    <row r="321" spans="1:9">
      <c r="A321" s="19">
        <v>2013</v>
      </c>
      <c r="B321" s="19" t="s">
        <v>80</v>
      </c>
      <c r="C321" s="38">
        <v>107.2</v>
      </c>
      <c r="D321" s="19">
        <f t="shared" si="20"/>
        <v>101.92545454545454</v>
      </c>
      <c r="E321" s="38">
        <v>102.3</v>
      </c>
      <c r="F321" s="38">
        <v>113.3</v>
      </c>
      <c r="G321" s="38">
        <v>85.7</v>
      </c>
      <c r="H321" s="38">
        <v>111.9</v>
      </c>
      <c r="I321" s="38">
        <v>120.4</v>
      </c>
    </row>
    <row r="322" spans="1:9">
      <c r="A322" s="19">
        <v>2013</v>
      </c>
      <c r="B322" s="19" t="s">
        <v>81</v>
      </c>
      <c r="C322" s="38">
        <v>108.1</v>
      </c>
      <c r="D322" s="19">
        <f t="shared" si="20"/>
        <v>102.42</v>
      </c>
      <c r="E322" s="38">
        <v>101.6</v>
      </c>
      <c r="F322" s="38">
        <v>113.3</v>
      </c>
      <c r="G322" s="38">
        <v>86.9</v>
      </c>
      <c r="H322" s="38">
        <v>112.1</v>
      </c>
      <c r="I322" s="38">
        <v>122.1</v>
      </c>
    </row>
    <row r="323" spans="1:9">
      <c r="A323" s="19">
        <v>2013</v>
      </c>
      <c r="B323" s="19" t="s">
        <v>82</v>
      </c>
      <c r="C323" s="38">
        <v>107.6</v>
      </c>
      <c r="D323" s="19">
        <f t="shared" si="20"/>
        <v>101.94848484848485</v>
      </c>
      <c r="E323" s="38">
        <v>102.2</v>
      </c>
      <c r="F323" s="38">
        <v>113.9</v>
      </c>
      <c r="G323" s="38">
        <v>84.9</v>
      </c>
      <c r="H323" s="38">
        <v>112.8</v>
      </c>
      <c r="I323" s="38">
        <v>122.5</v>
      </c>
    </row>
    <row r="324" spans="1:9">
      <c r="A324" s="19">
        <v>2013</v>
      </c>
      <c r="B324" s="19" t="s">
        <v>83</v>
      </c>
      <c r="C324" s="38">
        <v>108</v>
      </c>
      <c r="D324" s="19">
        <f t="shared" si="20"/>
        <v>101.78363636363638</v>
      </c>
      <c r="E324" s="38">
        <v>101.7</v>
      </c>
      <c r="F324" s="38">
        <v>113.9</v>
      </c>
      <c r="G324" s="38">
        <v>84.5</v>
      </c>
      <c r="H324" s="38">
        <v>113.7</v>
      </c>
      <c r="I324" s="38">
        <v>124.2</v>
      </c>
    </row>
    <row r="325" spans="1:9">
      <c r="A325" s="19">
        <v>2013</v>
      </c>
      <c r="B325" s="19" t="s">
        <v>84</v>
      </c>
      <c r="C325" s="38">
        <v>107.5</v>
      </c>
      <c r="D325" s="19">
        <f t="shared" si="20"/>
        <v>100.9187878787879</v>
      </c>
      <c r="E325" s="38">
        <v>100</v>
      </c>
      <c r="F325" s="38">
        <v>113.2</v>
      </c>
      <c r="G325" s="38">
        <v>83.4</v>
      </c>
      <c r="H325" s="38">
        <v>113.9</v>
      </c>
      <c r="I325" s="38">
        <v>121.9</v>
      </c>
    </row>
    <row r="326" spans="1:9">
      <c r="A326" s="19">
        <v>2014</v>
      </c>
      <c r="B326" s="19" t="s">
        <v>72</v>
      </c>
      <c r="C326" s="38">
        <v>107</v>
      </c>
      <c r="D326" s="19">
        <f t="shared" si="20"/>
        <v>100.64303030303032</v>
      </c>
      <c r="E326" s="38">
        <v>100</v>
      </c>
      <c r="F326" s="38">
        <v>112.1</v>
      </c>
      <c r="G326" s="38">
        <v>84.3</v>
      </c>
      <c r="H326" s="38">
        <v>113.5</v>
      </c>
      <c r="I326" s="38">
        <v>120.3</v>
      </c>
    </row>
    <row r="327" spans="1:9">
      <c r="A327" s="19">
        <v>2014</v>
      </c>
      <c r="B327" s="19" t="s">
        <v>74</v>
      </c>
      <c r="C327" s="38">
        <v>105.5</v>
      </c>
      <c r="D327" s="19">
        <f t="shared" ref="D327:D381" si="21">SUMPRODUCT(F327:G327,$F$132:$G$132)/SUM($F$132:$G$132)</f>
        <v>99.601818181818203</v>
      </c>
      <c r="E327" s="38">
        <v>99.4</v>
      </c>
      <c r="F327" s="38">
        <v>111.1</v>
      </c>
      <c r="G327" s="38">
        <v>83.2</v>
      </c>
      <c r="H327" s="38">
        <v>111.5</v>
      </c>
      <c r="I327" s="38">
        <v>120.6</v>
      </c>
    </row>
    <row r="328" spans="1:9">
      <c r="A328" s="19">
        <v>2014</v>
      </c>
      <c r="B328" s="19" t="s">
        <v>75</v>
      </c>
      <c r="C328" s="38">
        <v>103.7</v>
      </c>
      <c r="D328" s="19">
        <f t="shared" si="21"/>
        <v>99.538181818181826</v>
      </c>
      <c r="E328" s="38">
        <v>99.4</v>
      </c>
      <c r="F328" s="38">
        <v>109.8</v>
      </c>
      <c r="G328" s="38">
        <v>84.9</v>
      </c>
      <c r="H328" s="38">
        <v>108.8</v>
      </c>
      <c r="I328" s="38">
        <v>119.3</v>
      </c>
    </row>
    <row r="329" spans="1:9">
      <c r="A329" s="19">
        <v>2014</v>
      </c>
      <c r="B329" s="19" t="s">
        <v>76</v>
      </c>
      <c r="C329" s="38">
        <v>102.9</v>
      </c>
      <c r="D329" s="19">
        <f t="shared" si="21"/>
        <v>98.555151515151508</v>
      </c>
      <c r="E329" s="38">
        <v>99.6</v>
      </c>
      <c r="F329" s="38">
        <v>109.6</v>
      </c>
      <c r="G329" s="38">
        <v>82.8</v>
      </c>
      <c r="H329" s="38">
        <v>106</v>
      </c>
      <c r="I329" s="38">
        <v>118.4</v>
      </c>
    </row>
    <row r="330" spans="1:9">
      <c r="A330" s="19">
        <v>2014</v>
      </c>
      <c r="B330" s="19" t="s">
        <v>77</v>
      </c>
      <c r="C330" s="38">
        <v>101.5</v>
      </c>
      <c r="D330" s="19">
        <f t="shared" si="21"/>
        <v>98.63818181818182</v>
      </c>
      <c r="E330" s="38">
        <v>99.2</v>
      </c>
      <c r="F330" s="38">
        <v>108.9</v>
      </c>
      <c r="G330" s="38">
        <v>84</v>
      </c>
      <c r="H330" s="38">
        <v>102.6</v>
      </c>
      <c r="I330" s="38">
        <v>120.5</v>
      </c>
    </row>
    <row r="331" spans="1:9">
      <c r="A331" s="19">
        <v>2014</v>
      </c>
      <c r="B331" s="19" t="s">
        <v>78</v>
      </c>
      <c r="C331" s="38">
        <v>100.6</v>
      </c>
      <c r="D331" s="19">
        <f t="shared" si="21"/>
        <v>100.29212121212123</v>
      </c>
      <c r="E331" s="38">
        <v>100.1</v>
      </c>
      <c r="F331" s="38">
        <v>109.4</v>
      </c>
      <c r="G331" s="38">
        <v>87.3</v>
      </c>
      <c r="H331" s="38">
        <v>99.9</v>
      </c>
      <c r="I331" s="38">
        <v>122.1</v>
      </c>
    </row>
    <row r="332" spans="1:9">
      <c r="A332" s="19">
        <v>2014</v>
      </c>
      <c r="B332" s="19" t="s">
        <v>79</v>
      </c>
      <c r="C332" s="38">
        <v>99.1</v>
      </c>
      <c r="D332" s="19">
        <f t="shared" si="21"/>
        <v>98.701818181818183</v>
      </c>
      <c r="E332" s="38">
        <v>100.1</v>
      </c>
      <c r="F332" s="38">
        <v>110.2</v>
      </c>
      <c r="G332" s="38">
        <v>82.3</v>
      </c>
      <c r="H332" s="38">
        <v>98.4</v>
      </c>
      <c r="I332" s="38">
        <v>123.1</v>
      </c>
    </row>
    <row r="333" spans="1:9">
      <c r="A333" s="19">
        <v>2014</v>
      </c>
      <c r="B333" s="19" t="s">
        <v>80</v>
      </c>
      <c r="C333" s="38">
        <v>98.5</v>
      </c>
      <c r="D333" s="19">
        <f t="shared" si="21"/>
        <v>101.36787878787879</v>
      </c>
      <c r="E333" s="38">
        <v>100.7</v>
      </c>
      <c r="F333" s="38">
        <v>111.3</v>
      </c>
      <c r="G333" s="38">
        <v>87.2</v>
      </c>
      <c r="H333" s="38">
        <v>96.1</v>
      </c>
      <c r="I333" s="38">
        <v>126.3</v>
      </c>
    </row>
    <row r="334" spans="1:9">
      <c r="A334" s="19">
        <v>2014</v>
      </c>
      <c r="B334" s="19" t="s">
        <v>81</v>
      </c>
      <c r="C334" s="38">
        <v>97.9</v>
      </c>
      <c r="D334" s="19">
        <f t="shared" si="21"/>
        <v>101.00424242424243</v>
      </c>
      <c r="E334" s="38">
        <v>100.9</v>
      </c>
      <c r="F334" s="38">
        <v>109.7</v>
      </c>
      <c r="G334" s="38">
        <v>88.6</v>
      </c>
      <c r="H334" s="38">
        <v>94.7</v>
      </c>
      <c r="I334" s="38">
        <v>126.2</v>
      </c>
    </row>
    <row r="335" spans="1:9">
      <c r="A335" s="19">
        <v>2014</v>
      </c>
      <c r="B335" s="19" t="s">
        <v>82</v>
      </c>
      <c r="C335" s="38">
        <v>97.1</v>
      </c>
      <c r="D335" s="19">
        <f t="shared" si="21"/>
        <v>101.26969696969698</v>
      </c>
      <c r="E335" s="38">
        <v>101.2</v>
      </c>
      <c r="F335" s="38">
        <v>109.1</v>
      </c>
      <c r="G335" s="38">
        <v>90.1</v>
      </c>
      <c r="H335" s="38">
        <v>94</v>
      </c>
      <c r="I335" s="38">
        <v>126.4</v>
      </c>
    </row>
    <row r="336" spans="1:9">
      <c r="A336" s="19">
        <v>2014</v>
      </c>
      <c r="B336" s="19" t="s">
        <v>83</v>
      </c>
      <c r="C336" s="38">
        <v>96.6</v>
      </c>
      <c r="D336" s="19">
        <f t="shared" si="21"/>
        <v>101.31696969696971</v>
      </c>
      <c r="E336" s="38">
        <v>100.7</v>
      </c>
      <c r="F336" s="38">
        <v>108.9</v>
      </c>
      <c r="G336" s="38">
        <v>90.5</v>
      </c>
      <c r="H336" s="38">
        <v>93.1</v>
      </c>
      <c r="I336" s="38">
        <v>124.2</v>
      </c>
    </row>
    <row r="337" spans="1:9">
      <c r="A337" s="19">
        <v>2014</v>
      </c>
      <c r="B337" s="19" t="s">
        <v>84</v>
      </c>
      <c r="C337" s="38">
        <v>96</v>
      </c>
      <c r="D337" s="19">
        <f t="shared" si="21"/>
        <v>100.75757575757576</v>
      </c>
      <c r="E337" s="38">
        <v>100.5</v>
      </c>
      <c r="F337" s="38">
        <v>109</v>
      </c>
      <c r="G337" s="38">
        <v>89</v>
      </c>
      <c r="H337" s="38">
        <v>92.7</v>
      </c>
      <c r="I337" s="38">
        <v>124</v>
      </c>
    </row>
    <row r="338" spans="1:9">
      <c r="A338" s="19">
        <v>2015</v>
      </c>
      <c r="B338" s="19" t="s">
        <v>72</v>
      </c>
      <c r="C338" s="38">
        <v>97.8</v>
      </c>
      <c r="D338" s="19">
        <f t="shared" si="21"/>
        <v>102.38242424242424</v>
      </c>
      <c r="E338" s="38">
        <v>102.4</v>
      </c>
      <c r="F338" s="38">
        <v>109.1</v>
      </c>
      <c r="G338" s="38">
        <v>92.8</v>
      </c>
      <c r="H338" s="38">
        <v>94.8</v>
      </c>
      <c r="I338" s="38">
        <v>124.2</v>
      </c>
    </row>
    <row r="339" spans="1:9">
      <c r="A339" s="19">
        <v>2015</v>
      </c>
      <c r="B339" s="19" t="s">
        <v>74</v>
      </c>
      <c r="C339" s="38">
        <v>98.3</v>
      </c>
      <c r="D339" s="19">
        <f t="shared" si="21"/>
        <v>102.09939393939395</v>
      </c>
      <c r="E339" s="38">
        <v>102.1</v>
      </c>
      <c r="F339" s="38">
        <v>109.6</v>
      </c>
      <c r="G339" s="38">
        <v>91.4</v>
      </c>
      <c r="H339" s="38">
        <v>95.1</v>
      </c>
      <c r="I339" s="38">
        <v>122</v>
      </c>
    </row>
    <row r="340" spans="1:9">
      <c r="A340" s="19">
        <v>2015</v>
      </c>
      <c r="B340" s="19" t="s">
        <v>75</v>
      </c>
      <c r="C340" s="38">
        <v>99.5</v>
      </c>
      <c r="D340" s="19">
        <f t="shared" si="21"/>
        <v>102.19939393939396</v>
      </c>
      <c r="E340" s="38">
        <v>102.8</v>
      </c>
      <c r="F340" s="38">
        <v>109.7</v>
      </c>
      <c r="G340" s="38">
        <v>91.5</v>
      </c>
      <c r="H340" s="38">
        <v>96.4</v>
      </c>
      <c r="I340" s="38">
        <v>122.7</v>
      </c>
    </row>
    <row r="341" spans="1:9">
      <c r="A341" s="19">
        <v>2015</v>
      </c>
      <c r="B341" s="19" t="s">
        <v>76</v>
      </c>
      <c r="C341" s="38">
        <v>101.2</v>
      </c>
      <c r="D341" s="19">
        <f t="shared" si="21"/>
        <v>106.71818181818183</v>
      </c>
      <c r="E341" s="38">
        <v>105.1</v>
      </c>
      <c r="F341" s="38">
        <v>112.9</v>
      </c>
      <c r="G341" s="38">
        <v>97.9</v>
      </c>
      <c r="H341" s="38">
        <v>97.4</v>
      </c>
      <c r="I341" s="38">
        <v>124.9</v>
      </c>
    </row>
    <row r="342" spans="1:9">
      <c r="A342" s="19">
        <v>2015</v>
      </c>
      <c r="B342" s="19" t="s">
        <v>77</v>
      </c>
      <c r="C342" s="38">
        <v>99.8</v>
      </c>
      <c r="D342" s="19">
        <f t="shared" si="21"/>
        <v>105.27515151515152</v>
      </c>
      <c r="E342" s="38">
        <v>105.2</v>
      </c>
      <c r="F342" s="38">
        <v>113.6</v>
      </c>
      <c r="G342" s="38">
        <v>93.4</v>
      </c>
      <c r="H342" s="38">
        <v>93.6</v>
      </c>
      <c r="I342" s="38">
        <v>126</v>
      </c>
    </row>
    <row r="343" spans="1:9">
      <c r="A343" s="19">
        <v>2015</v>
      </c>
      <c r="B343" s="19" t="s">
        <v>78</v>
      </c>
      <c r="C343" s="38">
        <v>100.4</v>
      </c>
      <c r="D343" s="19">
        <f t="shared" si="21"/>
        <v>105.3387878787879</v>
      </c>
      <c r="E343" s="38">
        <v>105.5</v>
      </c>
      <c r="F343" s="38">
        <v>114.9</v>
      </c>
      <c r="G343" s="38">
        <v>91.7</v>
      </c>
      <c r="H343" s="38">
        <v>95.4</v>
      </c>
      <c r="I343" s="38">
        <v>125.5</v>
      </c>
    </row>
    <row r="344" spans="1:9">
      <c r="A344" s="19">
        <v>2015</v>
      </c>
      <c r="B344" s="19" t="s">
        <v>79</v>
      </c>
      <c r="C344" s="38">
        <v>101.4</v>
      </c>
      <c r="D344" s="19">
        <f t="shared" si="21"/>
        <v>106.0509090909091</v>
      </c>
      <c r="E344" s="38">
        <v>105.9</v>
      </c>
      <c r="F344" s="38">
        <v>115.2</v>
      </c>
      <c r="G344" s="38">
        <v>93</v>
      </c>
      <c r="H344" s="38">
        <v>97.1</v>
      </c>
      <c r="I344" s="38">
        <v>125.7</v>
      </c>
    </row>
    <row r="345" spans="1:9">
      <c r="A345" s="19">
        <v>2015</v>
      </c>
      <c r="B345" s="19" t="s">
        <v>80</v>
      </c>
      <c r="C345" s="38">
        <v>101.9</v>
      </c>
      <c r="D345" s="19">
        <f t="shared" si="21"/>
        <v>106.60969696969698</v>
      </c>
      <c r="E345" s="38">
        <v>105.9</v>
      </c>
      <c r="F345" s="38">
        <v>115.8</v>
      </c>
      <c r="G345" s="38">
        <v>93.5</v>
      </c>
      <c r="H345" s="38">
        <v>98.1</v>
      </c>
      <c r="I345" s="38">
        <v>124.7</v>
      </c>
    </row>
    <row r="346" spans="1:9">
      <c r="A346" s="19">
        <v>2015</v>
      </c>
      <c r="B346" s="19" t="s">
        <v>81</v>
      </c>
      <c r="C346" s="38">
        <v>102.1</v>
      </c>
      <c r="D346" s="19">
        <f t="shared" si="21"/>
        <v>105.94909090909091</v>
      </c>
      <c r="E346" s="38">
        <v>106.8</v>
      </c>
      <c r="F346" s="38">
        <v>117.2</v>
      </c>
      <c r="G346" s="38">
        <v>89.9</v>
      </c>
      <c r="H346" s="38">
        <v>98.7</v>
      </c>
      <c r="I346" s="38">
        <v>121.5</v>
      </c>
    </row>
    <row r="347" spans="1:9">
      <c r="A347" s="19">
        <v>2015</v>
      </c>
      <c r="B347" s="19" t="s">
        <v>82</v>
      </c>
      <c r="C347" s="38">
        <v>102.4</v>
      </c>
      <c r="D347" s="19">
        <f t="shared" si="21"/>
        <v>107.38000000000002</v>
      </c>
      <c r="E347" s="38">
        <v>107.7</v>
      </c>
      <c r="F347" s="38">
        <v>116.9</v>
      </c>
      <c r="G347" s="38">
        <v>93.8</v>
      </c>
      <c r="H347" s="38">
        <v>98.4</v>
      </c>
      <c r="I347" s="38">
        <v>122.7</v>
      </c>
    </row>
    <row r="348" spans="1:9">
      <c r="A348" s="19">
        <v>2015</v>
      </c>
      <c r="B348" s="19" t="s">
        <v>83</v>
      </c>
      <c r="C348" s="38">
        <v>101.5</v>
      </c>
      <c r="D348" s="19">
        <f t="shared" si="21"/>
        <v>106.10303030303031</v>
      </c>
      <c r="E348" s="38">
        <v>105.2</v>
      </c>
      <c r="F348" s="38">
        <v>116.2</v>
      </c>
      <c r="G348" s="38">
        <v>91.7</v>
      </c>
      <c r="H348" s="38">
        <v>97.5</v>
      </c>
      <c r="I348" s="38">
        <v>117.7</v>
      </c>
    </row>
    <row r="349" spans="1:9">
      <c r="A349" s="19">
        <v>2015</v>
      </c>
      <c r="B349" s="19" t="s">
        <v>84</v>
      </c>
      <c r="C349" s="38">
        <v>101.3</v>
      </c>
      <c r="D349" s="19">
        <f t="shared" si="21"/>
        <v>106.85636363636364</v>
      </c>
      <c r="E349" s="38">
        <v>107.6</v>
      </c>
      <c r="F349" s="38">
        <v>116.5</v>
      </c>
      <c r="G349" s="38">
        <v>93.1</v>
      </c>
      <c r="H349" s="38">
        <v>96.8</v>
      </c>
      <c r="I349" s="38">
        <v>116.1</v>
      </c>
    </row>
    <row r="350" spans="1:9">
      <c r="A350" s="19">
        <v>2016</v>
      </c>
      <c r="B350" s="19" t="s">
        <v>72</v>
      </c>
      <c r="C350" s="38">
        <v>102.6</v>
      </c>
      <c r="D350" s="19">
        <f t="shared" si="21"/>
        <v>106.8448484848485</v>
      </c>
      <c r="E350" s="38">
        <v>106.5</v>
      </c>
      <c r="F350" s="38">
        <v>116.2</v>
      </c>
      <c r="G350" s="38">
        <v>93.5</v>
      </c>
      <c r="H350" s="38">
        <v>99.4</v>
      </c>
      <c r="I350" s="38">
        <v>120.3</v>
      </c>
    </row>
    <row r="351" spans="1:9">
      <c r="A351" s="19">
        <v>2016</v>
      </c>
      <c r="B351" s="19" t="s">
        <v>74</v>
      </c>
      <c r="C351" s="38">
        <v>103.5</v>
      </c>
      <c r="D351" s="19">
        <f t="shared" si="21"/>
        <v>107.38606060606062</v>
      </c>
      <c r="E351" s="38">
        <v>108</v>
      </c>
      <c r="F351" s="38">
        <v>116.7</v>
      </c>
      <c r="G351" s="38">
        <v>94.1</v>
      </c>
      <c r="H351" s="38">
        <v>100.4</v>
      </c>
      <c r="I351" s="38">
        <v>118.5</v>
      </c>
    </row>
    <row r="352" spans="1:9">
      <c r="A352" s="19">
        <v>2016</v>
      </c>
      <c r="B352" s="19" t="s">
        <v>75</v>
      </c>
      <c r="C352" s="38">
        <v>103.4</v>
      </c>
      <c r="D352" s="19">
        <f t="shared" si="21"/>
        <v>105.89636363636365</v>
      </c>
      <c r="E352" s="38">
        <v>106.7</v>
      </c>
      <c r="F352" s="38">
        <v>116.9</v>
      </c>
      <c r="G352" s="38">
        <v>90.2</v>
      </c>
      <c r="H352" s="38">
        <v>100.7</v>
      </c>
      <c r="I352" s="38">
        <v>117.9</v>
      </c>
    </row>
    <row r="353" spans="1:9">
      <c r="A353" s="19">
        <v>2016</v>
      </c>
      <c r="B353" s="19" t="s">
        <v>76</v>
      </c>
      <c r="C353" s="38">
        <v>105.2</v>
      </c>
      <c r="D353" s="19">
        <f t="shared" si="21"/>
        <v>108.27939393939394</v>
      </c>
      <c r="E353" s="38">
        <v>108.4</v>
      </c>
      <c r="F353" s="38">
        <v>118.5</v>
      </c>
      <c r="G353" s="38">
        <v>93.7</v>
      </c>
      <c r="H353" s="38">
        <v>102.2</v>
      </c>
      <c r="I353" s="38">
        <v>119.7</v>
      </c>
    </row>
    <row r="354" spans="1:9">
      <c r="A354" s="19">
        <v>2016</v>
      </c>
      <c r="B354" s="19" t="s">
        <v>77</v>
      </c>
      <c r="C354" s="38">
        <v>105.5</v>
      </c>
      <c r="D354" s="19">
        <f t="shared" si="21"/>
        <v>108.46121212121211</v>
      </c>
      <c r="E354" s="38">
        <v>108.7</v>
      </c>
      <c r="F354" s="38">
        <v>119.3</v>
      </c>
      <c r="G354" s="38">
        <v>93</v>
      </c>
      <c r="H354" s="38">
        <v>102.6</v>
      </c>
      <c r="I354" s="38">
        <v>120.1</v>
      </c>
    </row>
    <row r="355" spans="1:9">
      <c r="A355" s="19">
        <v>2016</v>
      </c>
      <c r="B355" s="19" t="s">
        <v>78</v>
      </c>
      <c r="C355" s="38">
        <v>106.5</v>
      </c>
      <c r="D355" s="19">
        <f t="shared" si="21"/>
        <v>109.60848484848485</v>
      </c>
      <c r="E355" s="38">
        <v>109.4</v>
      </c>
      <c r="F355" s="38">
        <v>120.2</v>
      </c>
      <c r="G355" s="38">
        <v>94.5</v>
      </c>
      <c r="H355" s="38">
        <v>103.8</v>
      </c>
      <c r="I355" s="38">
        <v>119.1</v>
      </c>
    </row>
    <row r="356" spans="1:9">
      <c r="A356" s="19">
        <v>2016</v>
      </c>
      <c r="B356" s="19" t="s">
        <v>79</v>
      </c>
      <c r="C356" s="38">
        <v>107.6</v>
      </c>
      <c r="D356" s="19">
        <f t="shared" si="21"/>
        <v>111.11515151515151</v>
      </c>
      <c r="E356" s="38">
        <v>110.6</v>
      </c>
      <c r="F356" s="38">
        <v>120.8</v>
      </c>
      <c r="G356" s="38">
        <v>97.3</v>
      </c>
      <c r="H356" s="38">
        <v>104.6</v>
      </c>
      <c r="I356" s="38">
        <v>119.7</v>
      </c>
    </row>
    <row r="357" spans="1:9">
      <c r="A357" s="19">
        <v>2016</v>
      </c>
      <c r="B357" s="19" t="s">
        <v>80</v>
      </c>
      <c r="C357" s="38">
        <v>108.1</v>
      </c>
      <c r="D357" s="19">
        <f t="shared" si="21"/>
        <v>111.39030303030304</v>
      </c>
      <c r="E357" s="38">
        <v>112.1</v>
      </c>
      <c r="F357" s="38">
        <v>122.6</v>
      </c>
      <c r="G357" s="38">
        <v>95.4</v>
      </c>
      <c r="H357" s="38">
        <v>105.4</v>
      </c>
      <c r="I357" s="38">
        <v>118</v>
      </c>
    </row>
    <row r="358" spans="1:9">
      <c r="A358" s="19">
        <v>2016</v>
      </c>
      <c r="B358" s="19" t="s">
        <v>81</v>
      </c>
      <c r="C358" s="38">
        <v>109.6</v>
      </c>
      <c r="D358" s="19">
        <f t="shared" si="21"/>
        <v>112.93757575757577</v>
      </c>
      <c r="E358" s="38">
        <v>113.4</v>
      </c>
      <c r="F358" s="38">
        <v>123.9</v>
      </c>
      <c r="G358" s="38">
        <v>97.3</v>
      </c>
      <c r="H358" s="38">
        <v>106.6</v>
      </c>
      <c r="I358" s="38">
        <v>118</v>
      </c>
    </row>
    <row r="359" spans="1:9">
      <c r="A359" s="19">
        <v>2016</v>
      </c>
      <c r="B359" s="19" t="s">
        <v>82</v>
      </c>
      <c r="C359" s="38">
        <v>110.2</v>
      </c>
      <c r="D359" s="19">
        <f t="shared" si="21"/>
        <v>113.78424242424245</v>
      </c>
      <c r="E359" s="38">
        <v>111.8</v>
      </c>
      <c r="F359" s="38">
        <v>125.2</v>
      </c>
      <c r="G359" s="38">
        <v>97.5</v>
      </c>
      <c r="H359" s="38">
        <v>107.5</v>
      </c>
      <c r="I359" s="38">
        <v>115.8</v>
      </c>
    </row>
    <row r="360" spans="1:9">
      <c r="A360" s="19">
        <v>2016</v>
      </c>
      <c r="B360" s="19" t="s">
        <v>83</v>
      </c>
      <c r="C360" s="38">
        <v>110.5</v>
      </c>
      <c r="D360" s="19">
        <f t="shared" si="21"/>
        <v>115.33212121212122</v>
      </c>
      <c r="E360" s="38">
        <v>116</v>
      </c>
      <c r="F360" s="38">
        <v>125.8</v>
      </c>
      <c r="G360" s="38">
        <v>100.4</v>
      </c>
      <c r="H360" s="38">
        <v>106.5</v>
      </c>
      <c r="I360" s="38">
        <v>112.3</v>
      </c>
    </row>
    <row r="361" spans="1:9">
      <c r="A361" s="19">
        <v>2016</v>
      </c>
      <c r="B361" s="19" t="s">
        <v>84</v>
      </c>
      <c r="C361" s="38">
        <v>110.3</v>
      </c>
      <c r="D361" s="19">
        <f t="shared" si="21"/>
        <v>115.80181818181819</v>
      </c>
      <c r="E361" s="38">
        <v>115.6</v>
      </c>
      <c r="F361" s="38">
        <v>127.3</v>
      </c>
      <c r="G361" s="38">
        <v>99.4</v>
      </c>
      <c r="H361" s="38">
        <v>105.2</v>
      </c>
      <c r="I361" s="38">
        <v>109.5</v>
      </c>
    </row>
    <row r="362" spans="1:9">
      <c r="A362" s="19">
        <v>2017</v>
      </c>
      <c r="B362" s="19" t="s">
        <v>72</v>
      </c>
      <c r="C362" s="38">
        <v>111.8</v>
      </c>
      <c r="D362" s="19">
        <f t="shared" si="21"/>
        <v>118.65939393939395</v>
      </c>
      <c r="E362" s="38">
        <v>119.2</v>
      </c>
      <c r="F362" s="38">
        <v>131.6</v>
      </c>
      <c r="G362" s="38">
        <v>100.2</v>
      </c>
      <c r="H362" s="38">
        <v>106</v>
      </c>
      <c r="I362" s="38">
        <v>115</v>
      </c>
    </row>
    <row r="363" spans="1:9">
      <c r="A363" s="19">
        <v>2017</v>
      </c>
      <c r="B363" s="19" t="s">
        <v>74</v>
      </c>
      <c r="C363" s="38">
        <v>112.3</v>
      </c>
      <c r="D363" s="19">
        <f t="shared" si="21"/>
        <v>118.58121212121212</v>
      </c>
      <c r="E363" s="38">
        <v>119.3</v>
      </c>
      <c r="F363" s="38">
        <v>133.5</v>
      </c>
      <c r="G363" s="38">
        <v>97.3</v>
      </c>
      <c r="H363" s="38">
        <v>105.9</v>
      </c>
      <c r="I363" s="38">
        <v>114.8</v>
      </c>
    </row>
    <row r="364" spans="1:9">
      <c r="A364" s="19">
        <v>2017</v>
      </c>
      <c r="B364" s="19" t="s">
        <v>75</v>
      </c>
      <c r="C364" s="38">
        <v>111.1</v>
      </c>
      <c r="D364" s="19">
        <f t="shared" si="21"/>
        <v>118.62181818181818</v>
      </c>
      <c r="E364" s="38">
        <v>118.3</v>
      </c>
      <c r="F364" s="38">
        <v>134.19999999999999</v>
      </c>
      <c r="G364" s="38">
        <v>96.4</v>
      </c>
      <c r="H364" s="38">
        <v>105.8</v>
      </c>
      <c r="I364" s="38">
        <v>115.8</v>
      </c>
    </row>
    <row r="365" spans="1:9">
      <c r="A365" s="19">
        <v>2017</v>
      </c>
      <c r="B365" s="19" t="s">
        <v>76</v>
      </c>
      <c r="C365" s="38">
        <v>115.3</v>
      </c>
      <c r="D365" s="19">
        <f t="shared" si="21"/>
        <v>126.97454545454545</v>
      </c>
      <c r="E365" s="38">
        <v>126.1</v>
      </c>
      <c r="F365" s="38">
        <v>136</v>
      </c>
      <c r="G365" s="38">
        <v>114.1</v>
      </c>
      <c r="H365" s="38">
        <v>106.4</v>
      </c>
      <c r="I365" s="38">
        <v>119.8</v>
      </c>
    </row>
    <row r="366" spans="1:9">
      <c r="A366" s="19">
        <v>2017</v>
      </c>
      <c r="B366" s="19" t="s">
        <v>77</v>
      </c>
      <c r="C366" s="38">
        <v>116.4</v>
      </c>
      <c r="D366" s="19">
        <f t="shared" si="21"/>
        <v>125.86060606060607</v>
      </c>
      <c r="E366" s="38">
        <v>125.3</v>
      </c>
      <c r="F366" s="38">
        <v>137.4</v>
      </c>
      <c r="G366" s="38">
        <v>109.4</v>
      </c>
      <c r="H366" s="38">
        <v>107.1</v>
      </c>
      <c r="I366" s="38">
        <v>124.8</v>
      </c>
    </row>
    <row r="367" spans="1:9">
      <c r="A367" s="19">
        <v>2017</v>
      </c>
      <c r="B367" s="19" t="s">
        <v>78</v>
      </c>
      <c r="C367" s="38">
        <v>115.6</v>
      </c>
      <c r="D367" s="19">
        <f t="shared" si="21"/>
        <v>125.86606060606063</v>
      </c>
      <c r="E367" s="38">
        <v>126</v>
      </c>
      <c r="F367" s="38">
        <v>137.9</v>
      </c>
      <c r="G367" s="38">
        <v>108.7</v>
      </c>
      <c r="H367" s="38">
        <v>107.1</v>
      </c>
      <c r="I367" s="38">
        <v>119.6</v>
      </c>
    </row>
    <row r="368" spans="1:9">
      <c r="A368" s="19">
        <v>2017</v>
      </c>
      <c r="B368" s="19" t="s">
        <v>79</v>
      </c>
      <c r="C368" s="38">
        <v>115.6</v>
      </c>
      <c r="D368" s="19">
        <f t="shared" si="21"/>
        <v>126.40787878787879</v>
      </c>
      <c r="E368" s="38">
        <v>125.1</v>
      </c>
      <c r="F368" s="38">
        <v>137.69999999999999</v>
      </c>
      <c r="G368" s="38">
        <v>110.3</v>
      </c>
      <c r="H368" s="38">
        <v>106.6</v>
      </c>
      <c r="I368" s="38">
        <v>122.8</v>
      </c>
    </row>
    <row r="369" spans="1:9">
      <c r="A369" s="19">
        <v>2017</v>
      </c>
      <c r="B369" s="19" t="s">
        <v>80</v>
      </c>
      <c r="C369" s="38">
        <v>115.1</v>
      </c>
      <c r="D369" s="19">
        <f t="shared" si="21"/>
        <v>126.24303030303031</v>
      </c>
      <c r="E369" s="38">
        <v>126.1</v>
      </c>
      <c r="F369" s="38">
        <v>137.69999999999999</v>
      </c>
      <c r="G369" s="38">
        <v>109.9</v>
      </c>
      <c r="H369" s="38">
        <v>105.9</v>
      </c>
      <c r="I369" s="38">
        <v>117.4</v>
      </c>
    </row>
    <row r="370" spans="1:9">
      <c r="A370" s="19">
        <v>2017</v>
      </c>
      <c r="B370" s="19" t="s">
        <v>81</v>
      </c>
      <c r="C370" s="38">
        <v>114.5</v>
      </c>
      <c r="D370" s="19">
        <f t="shared" si="21"/>
        <v>124.48969696969698</v>
      </c>
      <c r="E370" s="38">
        <v>124.4</v>
      </c>
      <c r="F370" s="38">
        <v>136.4</v>
      </c>
      <c r="G370" s="38">
        <v>107.5</v>
      </c>
      <c r="H370" s="38">
        <v>105.7</v>
      </c>
      <c r="I370" s="38">
        <v>116.1</v>
      </c>
    </row>
    <row r="371" spans="1:9">
      <c r="A371" s="19">
        <v>2017</v>
      </c>
      <c r="B371" s="19" t="s">
        <v>82</v>
      </c>
      <c r="C371" s="38">
        <v>114.6</v>
      </c>
      <c r="D371" s="19">
        <f t="shared" si="21"/>
        <v>124.57151515151516</v>
      </c>
      <c r="E371" s="38">
        <v>124.8</v>
      </c>
      <c r="F371" s="38">
        <v>137.1</v>
      </c>
      <c r="G371" s="38">
        <v>106.7</v>
      </c>
      <c r="H371" s="38">
        <v>106.1</v>
      </c>
      <c r="I371" s="38">
        <v>115.4</v>
      </c>
    </row>
    <row r="372" spans="1:9">
      <c r="A372" s="19">
        <v>2017</v>
      </c>
      <c r="B372" s="19" t="s">
        <v>83</v>
      </c>
      <c r="C372" s="38">
        <v>115.1</v>
      </c>
      <c r="D372" s="19">
        <f t="shared" si="21"/>
        <v>125.01878787878789</v>
      </c>
      <c r="E372" s="38">
        <v>125.3</v>
      </c>
      <c r="F372" s="38">
        <v>137.30000000000001</v>
      </c>
      <c r="G372" s="38">
        <v>107.5</v>
      </c>
      <c r="H372" s="38">
        <v>106.1</v>
      </c>
      <c r="I372" s="38">
        <v>115.9</v>
      </c>
    </row>
    <row r="373" spans="1:9">
      <c r="A373" s="19">
        <v>2017</v>
      </c>
      <c r="B373" s="19" t="s">
        <v>84</v>
      </c>
      <c r="C373" s="38">
        <v>115.1</v>
      </c>
      <c r="D373" s="19">
        <f t="shared" si="21"/>
        <v>124.56545454545456</v>
      </c>
      <c r="E373" s="38">
        <v>125.2</v>
      </c>
      <c r="F373" s="38">
        <v>137.30000000000001</v>
      </c>
      <c r="G373" s="38">
        <v>106.4</v>
      </c>
      <c r="H373" s="38">
        <v>105.6</v>
      </c>
      <c r="I373" s="38">
        <v>115.1</v>
      </c>
    </row>
    <row r="374" spans="1:9">
      <c r="A374" s="19">
        <v>2018</v>
      </c>
      <c r="B374" s="19" t="s">
        <v>72</v>
      </c>
      <c r="C374" s="38">
        <v>115.9</v>
      </c>
      <c r="D374" s="19">
        <f t="shared" si="21"/>
        <v>127.4139393939394</v>
      </c>
      <c r="E374" s="38">
        <v>127.8</v>
      </c>
      <c r="F374" s="38">
        <v>138.5</v>
      </c>
      <c r="G374" s="38">
        <v>111.6</v>
      </c>
      <c r="H374" s="38">
        <v>106.1</v>
      </c>
      <c r="I374" s="38">
        <v>115.2</v>
      </c>
    </row>
    <row r="375" spans="1:9">
      <c r="A375" s="19">
        <v>2018</v>
      </c>
      <c r="B375" s="19" t="s">
        <v>74</v>
      </c>
      <c r="C375" s="38">
        <v>115.8</v>
      </c>
      <c r="D375" s="19">
        <f t="shared" si="21"/>
        <v>126.4187878787879</v>
      </c>
      <c r="E375" s="38">
        <v>127.4</v>
      </c>
      <c r="F375" s="38">
        <v>138.69999999999999</v>
      </c>
      <c r="G375" s="38">
        <v>108.9</v>
      </c>
      <c r="H375" s="38">
        <v>105.4</v>
      </c>
      <c r="I375" s="38">
        <v>114.4</v>
      </c>
    </row>
    <row r="376" spans="1:9">
      <c r="A376" s="19">
        <v>2018</v>
      </c>
      <c r="B376" s="19" t="s">
        <v>75</v>
      </c>
      <c r="C376" s="38">
        <v>114.1</v>
      </c>
      <c r="D376" s="19">
        <f t="shared" si="21"/>
        <v>126.35878787878788</v>
      </c>
      <c r="E376" s="38">
        <v>125.2</v>
      </c>
      <c r="F376" s="38">
        <v>140</v>
      </c>
      <c r="G376" s="38">
        <v>106.9</v>
      </c>
      <c r="H376" s="38">
        <v>104</v>
      </c>
      <c r="I376" s="38">
        <v>113.8</v>
      </c>
    </row>
    <row r="377" spans="1:9">
      <c r="A377" s="19">
        <v>2018</v>
      </c>
      <c r="B377" s="19" t="s">
        <v>76</v>
      </c>
      <c r="C377" s="38">
        <v>115.1</v>
      </c>
      <c r="D377" s="19">
        <f t="shared" si="21"/>
        <v>129.30242424242425</v>
      </c>
      <c r="E377" s="38">
        <v>129.5</v>
      </c>
      <c r="F377" s="38">
        <v>140.1</v>
      </c>
      <c r="G377" s="38">
        <v>113.9</v>
      </c>
      <c r="H377" s="38">
        <v>104.2</v>
      </c>
      <c r="I377" s="38">
        <v>117</v>
      </c>
    </row>
    <row r="378" spans="1:9">
      <c r="A378" s="19">
        <v>2018</v>
      </c>
      <c r="B378" s="19" t="s">
        <v>77</v>
      </c>
      <c r="C378" s="38">
        <v>115.2</v>
      </c>
      <c r="D378" s="19">
        <f t="shared" si="21"/>
        <v>126.42363636363636</v>
      </c>
      <c r="E378" s="38">
        <v>125.9</v>
      </c>
      <c r="F378" s="38">
        <v>139.9</v>
      </c>
      <c r="G378" s="38">
        <v>107.2</v>
      </c>
      <c r="H378" s="38">
        <v>104.4</v>
      </c>
      <c r="I378" s="38">
        <v>116</v>
      </c>
    </row>
    <row r="379" spans="1:9">
      <c r="A379" s="19">
        <v>2018</v>
      </c>
      <c r="B379" s="19" t="s">
        <v>78</v>
      </c>
      <c r="C379" s="38">
        <v>114.2</v>
      </c>
      <c r="D379" s="19">
        <f t="shared" si="21"/>
        <v>125.92363636363638</v>
      </c>
      <c r="E379" s="38">
        <v>125</v>
      </c>
      <c r="F379" s="38">
        <v>139.4</v>
      </c>
      <c r="G379" s="38">
        <v>106.7</v>
      </c>
      <c r="H379" s="38">
        <v>104.6</v>
      </c>
      <c r="I379" s="38">
        <v>111.1</v>
      </c>
    </row>
    <row r="380" spans="1:9">
      <c r="A380" s="19">
        <v>2018</v>
      </c>
      <c r="B380" s="19" t="s">
        <v>79</v>
      </c>
      <c r="C380" s="38">
        <v>113.7</v>
      </c>
      <c r="D380" s="19">
        <f t="shared" si="21"/>
        <v>125.0569696969697</v>
      </c>
      <c r="E380" s="38">
        <v>126</v>
      </c>
      <c r="F380" s="38">
        <v>140.80000000000001</v>
      </c>
      <c r="G380" s="38">
        <v>102.6</v>
      </c>
      <c r="H380" s="38">
        <v>104.3</v>
      </c>
      <c r="I380" s="38">
        <v>112.1</v>
      </c>
    </row>
    <row r="381" spans="1:9">
      <c r="A381" s="19">
        <v>2018</v>
      </c>
      <c r="B381" s="19" t="s">
        <v>80</v>
      </c>
      <c r="C381" s="38">
        <v>114.5</v>
      </c>
      <c r="D381" s="19">
        <f t="shared" si="21"/>
        <v>127.57272727272728</v>
      </c>
      <c r="E381" s="38">
        <v>127.9</v>
      </c>
      <c r="F381" s="38">
        <v>138.69999999999999</v>
      </c>
      <c r="G381" s="38">
        <v>111.7</v>
      </c>
      <c r="H381" s="38">
        <v>103.6</v>
      </c>
      <c r="I381" s="38">
        <v>111</v>
      </c>
    </row>
  </sheetData>
  <phoneticPr fontId="9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381"/>
  <sheetViews>
    <sheetView zoomScale="70" zoomScaleNormal="70" workbookViewId="0"/>
  </sheetViews>
  <sheetFormatPr defaultRowHeight="15"/>
  <cols>
    <col min="1" max="1" width="5.77734375" style="19" customWidth="1"/>
    <col min="2" max="2" width="4.77734375" style="19" customWidth="1"/>
    <col min="3" max="4" width="24.6640625" style="19" customWidth="1"/>
    <col min="5" max="5" width="5.33203125" style="19" customWidth="1"/>
    <col min="6" max="6" width="5.77734375" style="19" customWidth="1"/>
    <col min="7" max="7" width="3.88671875" style="19" customWidth="1"/>
    <col min="8" max="10" width="17.44140625" style="19" customWidth="1"/>
    <col min="11" max="11" width="8.88671875" style="19"/>
    <col min="12" max="14" width="17.33203125" style="19" customWidth="1"/>
    <col min="15" max="15" width="30.77734375" style="19" customWidth="1"/>
    <col min="16" max="17" width="15.109375" style="19" bestFit="1" customWidth="1"/>
    <col min="18" max="19" width="8.88671875" style="19"/>
    <col min="20" max="21" width="8.88671875" style="9"/>
    <col min="22" max="23" width="8.88671875" style="19"/>
    <col min="24" max="24" width="5.77734375" style="19" customWidth="1"/>
    <col min="25" max="25" width="3.88671875" style="19" customWidth="1"/>
    <col min="26" max="27" width="10.88671875" style="19" customWidth="1"/>
    <col min="28" max="29" width="14.21875" style="19" customWidth="1"/>
    <col min="30" max="30" width="3.88671875" style="19" customWidth="1"/>
    <col min="31" max="31" width="13.33203125" style="19" bestFit="1" customWidth="1"/>
    <col min="32" max="36" width="8.88671875" style="19"/>
    <col min="37" max="38" width="10.88671875" style="19" customWidth="1"/>
    <col min="39" max="42" width="13.109375" style="19" customWidth="1"/>
    <col min="43" max="43" width="3.88671875" style="19" customWidth="1"/>
    <col min="44" max="44" width="13.33203125" style="19" bestFit="1" customWidth="1"/>
    <col min="45" max="16384" width="8.88671875" style="19"/>
  </cols>
  <sheetData>
    <row r="1" spans="1:42" s="32" customFormat="1" ht="132" customHeight="1">
      <c r="A1" s="43"/>
      <c r="B1" s="43"/>
      <c r="C1" s="26" t="s">
        <v>99</v>
      </c>
      <c r="D1" s="26" t="s">
        <v>101</v>
      </c>
      <c r="H1" s="33" t="s">
        <v>100</v>
      </c>
      <c r="I1" s="33" t="s">
        <v>102</v>
      </c>
      <c r="J1" s="33" t="s">
        <v>98</v>
      </c>
      <c r="L1" s="33" t="s">
        <v>115</v>
      </c>
      <c r="M1" s="33" t="s">
        <v>116</v>
      </c>
      <c r="N1" s="33" t="s">
        <v>117</v>
      </c>
      <c r="T1" s="6"/>
      <c r="U1" s="6"/>
      <c r="Z1" s="99" t="s">
        <v>103</v>
      </c>
      <c r="AA1" s="99"/>
      <c r="AB1" s="100" t="s">
        <v>124</v>
      </c>
      <c r="AC1" s="100"/>
      <c r="AK1" s="43" t="s">
        <v>104</v>
      </c>
      <c r="AL1" s="43" t="s">
        <v>106</v>
      </c>
      <c r="AM1" s="100" t="s">
        <v>105</v>
      </c>
      <c r="AN1" s="100"/>
      <c r="AO1" s="99" t="s">
        <v>114</v>
      </c>
      <c r="AP1" s="99"/>
    </row>
    <row r="2" spans="1:42">
      <c r="A2" s="19">
        <v>1987</v>
      </c>
      <c r="B2" s="19" t="s">
        <v>73</v>
      </c>
      <c r="C2" s="27">
        <f>'Monthly Data'!AH4</f>
        <v>61.48725863957953</v>
      </c>
      <c r="D2" s="27" t="str">
        <f>'Monthly Data'!AO4</f>
        <v>NA</v>
      </c>
      <c r="F2" s="19">
        <v>1987</v>
      </c>
      <c r="G2" s="19" t="s">
        <v>8</v>
      </c>
      <c r="H2" s="28">
        <f>AVERAGE(C2:C4)</f>
        <v>62.053248744557095</v>
      </c>
      <c r="I2" s="28"/>
      <c r="J2" s="27">
        <f>ROUND(AL2,0)</f>
        <v>1149936</v>
      </c>
      <c r="X2" s="19">
        <v>1987</v>
      </c>
      <c r="Y2" s="19" t="s">
        <v>8</v>
      </c>
      <c r="Z2" s="19">
        <v>904508</v>
      </c>
      <c r="AA2" s="29">
        <f t="shared" ref="AA2:AA28" si="0">EXP(AC2)</f>
        <v>972440.27209038648</v>
      </c>
      <c r="AB2" s="19">
        <f t="shared" ref="AB2:AC30" si="1">LN(Z2)</f>
        <v>13.715146428443934</v>
      </c>
      <c r="AC2" s="29">
        <f t="shared" ref="AC2:AC28" si="2">$AE$28*AB2+$AE$29</f>
        <v>13.787563935715006</v>
      </c>
      <c r="AK2" s="19">
        <v>1127954</v>
      </c>
      <c r="AL2" s="29">
        <f t="shared" ref="AL2:AL28" si="3">100*AA2/AN2</f>
        <v>1149936.4409978597</v>
      </c>
      <c r="AM2" s="19">
        <f>Z2/AK2*100</f>
        <v>80.190149598299215</v>
      </c>
      <c r="AN2" s="29">
        <f t="shared" ref="AN2:AN28" si="4">AN3/((1+AP3/100)^(1/4))</f>
        <v>84.564697440716756</v>
      </c>
      <c r="AP2" s="29"/>
    </row>
    <row r="3" spans="1:42">
      <c r="A3" s="19">
        <v>1987</v>
      </c>
      <c r="B3" s="19" t="s">
        <v>74</v>
      </c>
      <c r="C3" s="27">
        <f>'Monthly Data'!AH5</f>
        <v>62.734358375125403</v>
      </c>
      <c r="D3" s="27" t="str">
        <f>'Monthly Data'!AO5</f>
        <v>NA</v>
      </c>
      <c r="G3" s="19" t="s">
        <v>9</v>
      </c>
      <c r="H3" s="28">
        <f>AVERAGE(C5:C7)</f>
        <v>62.739504453573808</v>
      </c>
      <c r="I3" s="28"/>
      <c r="J3" s="27">
        <f t="shared" ref="J3:J66" si="5">ROUND(AL3,0)</f>
        <v>1155478</v>
      </c>
      <c r="L3" s="19">
        <f>(((H3/H2)^4)-1)*100</f>
        <v>4.4975822330898474</v>
      </c>
      <c r="N3" s="19">
        <f>(((J3/J2)^4)-1)*100</f>
        <v>1.9417402491478164</v>
      </c>
      <c r="P3" s="19" t="s">
        <v>112</v>
      </c>
      <c r="Q3" s="19" t="s">
        <v>113</v>
      </c>
      <c r="Y3" s="19" t="s">
        <v>9</v>
      </c>
      <c r="Z3" s="19">
        <v>913564</v>
      </c>
      <c r="AA3" s="29">
        <f t="shared" si="0"/>
        <v>981931.45134191669</v>
      </c>
      <c r="AB3" s="19">
        <f t="shared" si="1"/>
        <v>13.725108712554087</v>
      </c>
      <c r="AC3" s="29">
        <f t="shared" si="2"/>
        <v>13.797276779749312</v>
      </c>
      <c r="AK3" s="19">
        <v>1132894</v>
      </c>
      <c r="AL3" s="29">
        <f t="shared" si="3"/>
        <v>1155478.2349626455</v>
      </c>
      <c r="AM3" s="19">
        <f t="shared" ref="AM3:AM66" si="6">Z3/AK3*100</f>
        <v>80.639848035208942</v>
      </c>
      <c r="AN3" s="29">
        <f t="shared" si="4"/>
        <v>84.980523356518319</v>
      </c>
      <c r="AO3" s="19">
        <f>(((AM3/AM2)^4)-1)*100</f>
        <v>2.2621002603807838</v>
      </c>
      <c r="AP3" s="29">
        <f t="shared" ref="AP3:AP29" si="7">$AR$28*AO3+$AR$29</f>
        <v>1.9814559804898499</v>
      </c>
    </row>
    <row r="4" spans="1:42">
      <c r="A4" s="19">
        <v>1987</v>
      </c>
      <c r="B4" s="19" t="s">
        <v>75</v>
      </c>
      <c r="C4" s="27">
        <f>'Monthly Data'!AH6</f>
        <v>61.938129218966367</v>
      </c>
      <c r="D4" s="27" t="str">
        <f>'Monthly Data'!AO6</f>
        <v>NA</v>
      </c>
      <c r="G4" s="19" t="s">
        <v>10</v>
      </c>
      <c r="H4" s="28">
        <f>AVERAGE(C8:C10)</f>
        <v>64.003007460175539</v>
      </c>
      <c r="I4" s="28"/>
      <c r="J4" s="27">
        <f t="shared" si="5"/>
        <v>1170159</v>
      </c>
      <c r="L4" s="19">
        <f t="shared" ref="L4:L67" si="8">(((H4/H3)^4)-1)*100</f>
        <v>8.3021779339054405</v>
      </c>
      <c r="N4" s="19">
        <f t="shared" ref="N4:N67" si="9">(((J4/J3)^4)-1)*100</f>
        <v>5.1799075657158022</v>
      </c>
      <c r="O4" s="34" t="s">
        <v>110</v>
      </c>
      <c r="P4" s="34">
        <f>CORREL(L3:L127,N3:N127)</f>
        <v>0.56763549954943771</v>
      </c>
      <c r="Q4" s="34">
        <f>CORREL(L67:L127,N67:N127)</f>
        <v>0.64990168903584888</v>
      </c>
      <c r="Y4" s="19" t="s">
        <v>10</v>
      </c>
      <c r="Z4" s="19">
        <v>930739</v>
      </c>
      <c r="AA4" s="29">
        <f t="shared" si="0"/>
        <v>999925.33273517957</v>
      </c>
      <c r="AB4" s="19">
        <f t="shared" si="1"/>
        <v>13.743734173239124</v>
      </c>
      <c r="AC4" s="29">
        <f t="shared" si="2"/>
        <v>13.815435887911715</v>
      </c>
      <c r="AK4" s="19">
        <v>1146911</v>
      </c>
      <c r="AL4" s="29">
        <f t="shared" si="3"/>
        <v>1170159.2410072214</v>
      </c>
      <c r="AM4" s="19">
        <f t="shared" si="6"/>
        <v>81.151806896960622</v>
      </c>
      <c r="AN4" s="29">
        <f t="shared" si="4"/>
        <v>85.452073332727593</v>
      </c>
      <c r="AO4" s="19">
        <f t="shared" ref="AO4:AP31" si="10">(((AM4/AM3)^4)-1)*100</f>
        <v>2.5637694428683133</v>
      </c>
      <c r="AP4" s="29">
        <f t="shared" si="7"/>
        <v>2.2381100290925362</v>
      </c>
    </row>
    <row r="5" spans="1:42">
      <c r="A5" s="19">
        <v>1987</v>
      </c>
      <c r="B5" s="19" t="s">
        <v>76</v>
      </c>
      <c r="C5" s="27">
        <f>'Monthly Data'!AH7</f>
        <v>62.411074307945</v>
      </c>
      <c r="D5" s="27" t="str">
        <f>'Monthly Data'!AO7</f>
        <v>NA</v>
      </c>
      <c r="G5" s="19" t="s">
        <v>11</v>
      </c>
      <c r="H5" s="28">
        <f>AVERAGE(C11:C13)</f>
        <v>65.40688413072121</v>
      </c>
      <c r="I5" s="28"/>
      <c r="J5" s="27">
        <f t="shared" si="5"/>
        <v>1191676</v>
      </c>
      <c r="L5" s="19">
        <f t="shared" si="8"/>
        <v>9.0667358246376395</v>
      </c>
      <c r="N5" s="19">
        <f t="shared" si="9"/>
        <v>7.560611480138868</v>
      </c>
      <c r="O5" s="34" t="s">
        <v>111</v>
      </c>
      <c r="Q5" s="34">
        <f>CORREL(M67:M127,N67:N127)</f>
        <v>0.53381195494908784</v>
      </c>
      <c r="Y5" s="19" t="s">
        <v>11</v>
      </c>
      <c r="Z5" s="19">
        <v>952180</v>
      </c>
      <c r="AA5" s="29">
        <f t="shared" si="0"/>
        <v>1022376.9636553262</v>
      </c>
      <c r="AB5" s="19">
        <f t="shared" si="1"/>
        <v>13.76650937153121</v>
      </c>
      <c r="AC5" s="29">
        <f t="shared" si="2"/>
        <v>13.837640830715539</v>
      </c>
      <c r="AK5" s="19">
        <v>1168049</v>
      </c>
      <c r="AL5" s="29">
        <f t="shared" si="3"/>
        <v>1191675.5571119848</v>
      </c>
      <c r="AM5" s="19">
        <f t="shared" si="6"/>
        <v>81.518840391113727</v>
      </c>
      <c r="AN5" s="29">
        <f t="shared" si="4"/>
        <v>85.793231014408633</v>
      </c>
      <c r="AO5" s="19">
        <f t="shared" si="10"/>
        <v>1.8214309898114678</v>
      </c>
      <c r="AP5" s="29">
        <f t="shared" si="7"/>
        <v>1.6065434638920271</v>
      </c>
    </row>
    <row r="6" spans="1:42">
      <c r="A6" s="19">
        <v>1987</v>
      </c>
      <c r="B6" s="19" t="s">
        <v>77</v>
      </c>
      <c r="C6" s="27">
        <f>'Monthly Data'!AH8</f>
        <v>62.636446701292037</v>
      </c>
      <c r="D6" s="27" t="str">
        <f>'Monthly Data'!AO8</f>
        <v>NA</v>
      </c>
      <c r="F6" s="19">
        <v>1988</v>
      </c>
      <c r="G6" s="19" t="s">
        <v>8</v>
      </c>
      <c r="H6" s="28">
        <f>AVERAGE(C14:C16)</f>
        <v>66.328024388289279</v>
      </c>
      <c r="I6" s="28"/>
      <c r="J6" s="27">
        <f t="shared" si="5"/>
        <v>1191595</v>
      </c>
      <c r="L6" s="19">
        <f t="shared" si="8"/>
        <v>5.7534160595035022</v>
      </c>
      <c r="N6" s="19">
        <f t="shared" si="9"/>
        <v>-2.7185826294251481E-2</v>
      </c>
      <c r="O6" s="34" t="s">
        <v>95</v>
      </c>
      <c r="Q6" s="34">
        <f>CORREL(L67:L127,M67:M127)</f>
        <v>0.43502409907752854</v>
      </c>
      <c r="X6" s="19">
        <v>1988</v>
      </c>
      <c r="Y6" s="19" t="s">
        <v>8</v>
      </c>
      <c r="Z6" s="19">
        <v>954807</v>
      </c>
      <c r="AA6" s="29">
        <f t="shared" si="0"/>
        <v>1025126.9122684455</v>
      </c>
      <c r="AB6" s="19">
        <f t="shared" si="1"/>
        <v>13.769264504798237</v>
      </c>
      <c r="AC6" s="29">
        <f t="shared" si="2"/>
        <v>13.840326979737236</v>
      </c>
      <c r="AK6" s="19">
        <v>1167683</v>
      </c>
      <c r="AL6" s="29">
        <f t="shared" si="3"/>
        <v>1191594.9759507207</v>
      </c>
      <c r="AM6" s="19">
        <f t="shared" si="6"/>
        <v>81.769367199830782</v>
      </c>
      <c r="AN6" s="29">
        <f t="shared" si="4"/>
        <v>86.02981155157542</v>
      </c>
      <c r="AO6" s="19">
        <f t="shared" si="10"/>
        <v>1.2349737474843581</v>
      </c>
      <c r="AP6" s="29">
        <f t="shared" si="7"/>
        <v>1.1075974849409242</v>
      </c>
    </row>
    <row r="7" spans="1:42">
      <c r="A7" s="19">
        <v>1987</v>
      </c>
      <c r="B7" s="19" t="s">
        <v>78</v>
      </c>
      <c r="C7" s="27">
        <f>'Monthly Data'!AH9</f>
        <v>63.170992351484387</v>
      </c>
      <c r="D7" s="27" t="str">
        <f>'Monthly Data'!AO9</f>
        <v>NA</v>
      </c>
      <c r="G7" s="19" t="s">
        <v>9</v>
      </c>
      <c r="H7" s="28">
        <f>AVERAGE(C17:C19)</f>
        <v>67.494571669655542</v>
      </c>
      <c r="I7" s="28"/>
      <c r="J7" s="27">
        <f t="shared" si="5"/>
        <v>1218693</v>
      </c>
      <c r="L7" s="19">
        <f t="shared" si="8"/>
        <v>7.222797760962929</v>
      </c>
      <c r="N7" s="19">
        <f t="shared" si="9"/>
        <v>9.4114005974632384</v>
      </c>
      <c r="Y7" s="19" t="s">
        <v>9</v>
      </c>
      <c r="Z7" s="19">
        <v>978940</v>
      </c>
      <c r="AA7" s="29">
        <f t="shared" si="0"/>
        <v>1050380.5864942633</v>
      </c>
      <c r="AB7" s="19">
        <f t="shared" si="1"/>
        <v>13.794225632606942</v>
      </c>
      <c r="AC7" s="29">
        <f t="shared" si="2"/>
        <v>13.864663119787613</v>
      </c>
      <c r="AK7" s="19">
        <v>1194796</v>
      </c>
      <c r="AL7" s="29">
        <f t="shared" si="3"/>
        <v>1218693.0043936037</v>
      </c>
      <c r="AM7" s="19">
        <f t="shared" si="6"/>
        <v>81.933652272019657</v>
      </c>
      <c r="AN7" s="29">
        <f t="shared" si="4"/>
        <v>86.189104451035305</v>
      </c>
      <c r="AO7" s="19">
        <f t="shared" si="10"/>
        <v>0.80607614203127564</v>
      </c>
      <c r="AP7" s="29">
        <f t="shared" si="7"/>
        <v>0.74270006330892979</v>
      </c>
    </row>
    <row r="8" spans="1:42">
      <c r="A8" s="19">
        <v>1987</v>
      </c>
      <c r="B8" s="19" t="s">
        <v>79</v>
      </c>
      <c r="C8" s="27">
        <f>'Monthly Data'!AH10</f>
        <v>63.324786936948108</v>
      </c>
      <c r="D8" s="27" t="str">
        <f>'Monthly Data'!AO10</f>
        <v>NA</v>
      </c>
      <c r="G8" s="19" t="s">
        <v>10</v>
      </c>
      <c r="H8" s="28">
        <f>AVERAGE(C20:C22)</f>
        <v>67.975810972328745</v>
      </c>
      <c r="I8" s="28"/>
      <c r="J8" s="27">
        <f t="shared" si="5"/>
        <v>1236209</v>
      </c>
      <c r="L8" s="19">
        <f t="shared" si="8"/>
        <v>2.8826655878737784</v>
      </c>
      <c r="N8" s="19">
        <f t="shared" si="9"/>
        <v>5.8742477990856967</v>
      </c>
      <c r="Y8" s="19" t="s">
        <v>10</v>
      </c>
      <c r="Z8" s="19">
        <v>996189</v>
      </c>
      <c r="AA8" s="29">
        <f t="shared" si="0"/>
        <v>1068421.0124089308</v>
      </c>
      <c r="AB8" s="19">
        <f t="shared" si="1"/>
        <v>13.811692277600912</v>
      </c>
      <c r="AC8" s="29">
        <f t="shared" si="2"/>
        <v>13.881692427198761</v>
      </c>
      <c r="AK8" s="19">
        <v>1212116</v>
      </c>
      <c r="AL8" s="29">
        <f t="shared" si="3"/>
        <v>1236208.9684379729</v>
      </c>
      <c r="AM8" s="19">
        <f t="shared" si="6"/>
        <v>82.185945899567372</v>
      </c>
      <c r="AN8" s="29">
        <f t="shared" si="4"/>
        <v>86.427217378866558</v>
      </c>
      <c r="AO8" s="19">
        <f t="shared" si="10"/>
        <v>1.2373979415458258</v>
      </c>
      <c r="AP8" s="29">
        <f t="shared" si="7"/>
        <v>1.1096599402946461</v>
      </c>
    </row>
    <row r="9" spans="1:42">
      <c r="A9" s="19">
        <v>1987</v>
      </c>
      <c r="B9" s="19" t="s">
        <v>80</v>
      </c>
      <c r="C9" s="27">
        <f>'Monthly Data'!AH11</f>
        <v>63.818691320738907</v>
      </c>
      <c r="D9" s="27" t="str">
        <f>'Monthly Data'!AO11</f>
        <v>NA</v>
      </c>
      <c r="G9" s="19" t="s">
        <v>11</v>
      </c>
      <c r="H9" s="28">
        <f>AVERAGE(C23:C25)</f>
        <v>68.466899529709778</v>
      </c>
      <c r="I9" s="28"/>
      <c r="J9" s="27">
        <f t="shared" si="5"/>
        <v>1226095</v>
      </c>
      <c r="L9" s="19">
        <f t="shared" si="8"/>
        <v>2.9212509724178437</v>
      </c>
      <c r="N9" s="19">
        <f t="shared" si="9"/>
        <v>-3.2326425749405252</v>
      </c>
      <c r="Y9" s="19" t="s">
        <v>11</v>
      </c>
      <c r="Z9" s="19">
        <v>994330</v>
      </c>
      <c r="AA9" s="29">
        <f t="shared" si="0"/>
        <v>1066477.0954306514</v>
      </c>
      <c r="AB9" s="19">
        <f t="shared" si="1"/>
        <v>13.809824422493287</v>
      </c>
      <c r="AC9" s="29">
        <f t="shared" si="2"/>
        <v>13.879871340273471</v>
      </c>
      <c r="AK9" s="19">
        <v>1201011</v>
      </c>
      <c r="AL9" s="29">
        <f t="shared" si="3"/>
        <v>1226095.4522642496</v>
      </c>
      <c r="AM9" s="19">
        <f t="shared" si="6"/>
        <v>82.791081846877333</v>
      </c>
      <c r="AN9" s="29">
        <f t="shared" si="4"/>
        <v>86.981571741512582</v>
      </c>
      <c r="AO9" s="19">
        <f t="shared" si="10"/>
        <v>2.977892343530919</v>
      </c>
      <c r="AP9" s="29">
        <f t="shared" si="7"/>
        <v>2.5904374302467441</v>
      </c>
    </row>
    <row r="10" spans="1:42">
      <c r="A10" s="19">
        <v>1987</v>
      </c>
      <c r="B10" s="19" t="s">
        <v>81</v>
      </c>
      <c r="C10" s="27">
        <f>'Monthly Data'!AH12</f>
        <v>64.865544122839594</v>
      </c>
      <c r="D10" s="27" t="str">
        <f>'Monthly Data'!AO12</f>
        <v>NA</v>
      </c>
      <c r="F10" s="19">
        <v>1989</v>
      </c>
      <c r="G10" s="19" t="s">
        <v>8</v>
      </c>
      <c r="H10" s="28">
        <f>AVERAGE(C26:C28)</f>
        <v>69.542369250180386</v>
      </c>
      <c r="I10" s="28"/>
      <c r="J10" s="27">
        <f t="shared" si="5"/>
        <v>1267934</v>
      </c>
      <c r="L10" s="19">
        <f t="shared" si="8"/>
        <v>6.4327501309029866</v>
      </c>
      <c r="N10" s="19">
        <f t="shared" si="9"/>
        <v>14.364202369706526</v>
      </c>
      <c r="X10" s="19">
        <v>1989</v>
      </c>
      <c r="Y10" s="19" t="s">
        <v>8</v>
      </c>
      <c r="Z10" s="19">
        <v>1034296</v>
      </c>
      <c r="AA10" s="29">
        <f t="shared" si="0"/>
        <v>1108248.9270400815</v>
      </c>
      <c r="AB10" s="19">
        <f t="shared" si="1"/>
        <v>13.849231560008519</v>
      </c>
      <c r="AC10" s="29">
        <f t="shared" si="2"/>
        <v>13.918291784449901</v>
      </c>
      <c r="AK10" s="19">
        <v>1242374</v>
      </c>
      <c r="AL10" s="29">
        <f t="shared" si="3"/>
        <v>1267933.8895775268</v>
      </c>
      <c r="AM10" s="19">
        <f t="shared" si="6"/>
        <v>83.251581246870913</v>
      </c>
      <c r="AN10" s="29">
        <f t="shared" si="4"/>
        <v>87.405892069763027</v>
      </c>
      <c r="AO10" s="19">
        <f t="shared" si="10"/>
        <v>2.2435060943287954</v>
      </c>
      <c r="AP10" s="29">
        <f t="shared" si="7"/>
        <v>1.9656364395003398</v>
      </c>
    </row>
    <row r="11" spans="1:42">
      <c r="A11" s="19">
        <v>1987</v>
      </c>
      <c r="B11" s="19" t="s">
        <v>82</v>
      </c>
      <c r="C11" s="27">
        <f>'Monthly Data'!AH13</f>
        <v>65.479912267014484</v>
      </c>
      <c r="D11" s="27" t="str">
        <f>'Monthly Data'!AO13</f>
        <v>NA</v>
      </c>
      <c r="G11" s="19" t="s">
        <v>9</v>
      </c>
      <c r="H11" s="28">
        <f>AVERAGE(C29:C31)</f>
        <v>69.026257586099803</v>
      </c>
      <c r="I11" s="28"/>
      <c r="J11" s="27">
        <f t="shared" si="5"/>
        <v>1267389</v>
      </c>
      <c r="L11" s="19">
        <f t="shared" si="8"/>
        <v>-2.9357327152626067</v>
      </c>
      <c r="N11" s="19">
        <f t="shared" si="9"/>
        <v>-0.17182241729408743</v>
      </c>
      <c r="Y11" s="19" t="s">
        <v>9</v>
      </c>
      <c r="Z11" s="19">
        <v>1049498</v>
      </c>
      <c r="AA11" s="29">
        <f t="shared" si="0"/>
        <v>1124127.1235554987</v>
      </c>
      <c r="AB11" s="19">
        <f t="shared" si="1"/>
        <v>13.863822512571643</v>
      </c>
      <c r="AC11" s="29">
        <f t="shared" si="2"/>
        <v>13.9325174022892</v>
      </c>
      <c r="AK11" s="19">
        <v>1239405</v>
      </c>
      <c r="AL11" s="29">
        <f t="shared" si="3"/>
        <v>1267388.8420977979</v>
      </c>
      <c r="AM11" s="19">
        <f t="shared" si="6"/>
        <v>84.677567058386884</v>
      </c>
      <c r="AN11" s="29">
        <f t="shared" si="4"/>
        <v>88.696308995022349</v>
      </c>
      <c r="AO11" s="19">
        <f t="shared" si="10"/>
        <v>7.0295061471662201</v>
      </c>
      <c r="AP11" s="29">
        <f t="shared" si="7"/>
        <v>6.0374686367589145</v>
      </c>
    </row>
    <row r="12" spans="1:42">
      <c r="A12" s="19">
        <v>1987</v>
      </c>
      <c r="B12" s="19" t="s">
        <v>83</v>
      </c>
      <c r="C12" s="27">
        <f>'Monthly Data'!AH14</f>
        <v>65.497734432857683</v>
      </c>
      <c r="D12" s="27" t="str">
        <f>'Monthly Data'!AO14</f>
        <v>NA</v>
      </c>
      <c r="G12" s="19" t="s">
        <v>10</v>
      </c>
      <c r="H12" s="28">
        <f>AVERAGE(C32:C34)</f>
        <v>70.5042552339672</v>
      </c>
      <c r="I12" s="28"/>
      <c r="J12" s="27">
        <f t="shared" si="5"/>
        <v>1267250</v>
      </c>
      <c r="L12" s="19">
        <f t="shared" si="8"/>
        <v>8.8438778245467411</v>
      </c>
      <c r="N12" s="19">
        <f t="shared" si="9"/>
        <v>-4.3862503013858412E-2</v>
      </c>
      <c r="Y12" s="19" t="s">
        <v>10</v>
      </c>
      <c r="Z12" s="19">
        <v>1055383</v>
      </c>
      <c r="AA12" s="29">
        <f t="shared" si="0"/>
        <v>1130272.3422077172</v>
      </c>
      <c r="AB12" s="19">
        <f t="shared" si="1"/>
        <v>13.869414292187061</v>
      </c>
      <c r="AC12" s="29">
        <f t="shared" si="2"/>
        <v>13.937969172453375</v>
      </c>
      <c r="AK12" s="19">
        <v>1238452</v>
      </c>
      <c r="AL12" s="29">
        <f t="shared" si="3"/>
        <v>1267250.1688038053</v>
      </c>
      <c r="AM12" s="19">
        <f t="shared" si="6"/>
        <v>85.217917206318859</v>
      </c>
      <c r="AN12" s="29">
        <f t="shared" si="4"/>
        <v>89.190940355100892</v>
      </c>
      <c r="AO12" s="19">
        <f t="shared" si="10"/>
        <v>2.5770431676027217</v>
      </c>
      <c r="AP12" s="29">
        <f t="shared" si="7"/>
        <v>2.2494030460491632</v>
      </c>
    </row>
    <row r="13" spans="1:42">
      <c r="A13" s="19">
        <v>1987</v>
      </c>
      <c r="B13" s="19" t="s">
        <v>84</v>
      </c>
      <c r="C13" s="27">
        <f>'Monthly Data'!AH15</f>
        <v>65.243005692291462</v>
      </c>
      <c r="D13" s="27" t="str">
        <f>'Monthly Data'!AO15</f>
        <v>NA</v>
      </c>
      <c r="G13" s="19" t="s">
        <v>11</v>
      </c>
      <c r="H13" s="28">
        <f>AVERAGE(C35:C37)</f>
        <v>72.062544131879079</v>
      </c>
      <c r="I13" s="28"/>
      <c r="J13" s="27">
        <f t="shared" si="5"/>
        <v>1303989</v>
      </c>
      <c r="L13" s="19">
        <f t="shared" si="8"/>
        <v>9.1382649376702485</v>
      </c>
      <c r="N13" s="19">
        <f t="shared" si="9"/>
        <v>12.110557399473532</v>
      </c>
      <c r="Y13" s="19" t="s">
        <v>11</v>
      </c>
      <c r="Z13" s="19">
        <v>1092524</v>
      </c>
      <c r="AA13" s="29">
        <f t="shared" si="0"/>
        <v>1169036.0196072226</v>
      </c>
      <c r="AB13" s="19">
        <f t="shared" si="1"/>
        <v>13.904001173673977</v>
      </c>
      <c r="AC13" s="29">
        <f t="shared" si="2"/>
        <v>13.971690052303915</v>
      </c>
      <c r="AK13" s="19">
        <v>1274532</v>
      </c>
      <c r="AL13" s="29">
        <f t="shared" si="3"/>
        <v>1303988.9480682893</v>
      </c>
      <c r="AM13" s="19">
        <f t="shared" si="6"/>
        <v>85.719621005984948</v>
      </c>
      <c r="AN13" s="29">
        <f t="shared" si="4"/>
        <v>89.650761330379069</v>
      </c>
      <c r="AO13" s="19">
        <f t="shared" si="10"/>
        <v>2.3757996223958466</v>
      </c>
      <c r="AP13" s="29">
        <f t="shared" si="7"/>
        <v>2.0781891016661063</v>
      </c>
    </row>
    <row r="14" spans="1:42">
      <c r="A14" s="19">
        <v>1988</v>
      </c>
      <c r="B14" s="19" t="s">
        <v>72</v>
      </c>
      <c r="C14" s="27">
        <f>'Monthly Data'!AH16</f>
        <v>65.604390317854723</v>
      </c>
      <c r="D14" s="27" t="str">
        <f>'Monthly Data'!AO16</f>
        <v>NA</v>
      </c>
      <c r="F14" s="19">
        <v>1990</v>
      </c>
      <c r="G14" s="19" t="s">
        <v>8</v>
      </c>
      <c r="H14" s="28">
        <f>AVERAGE(C38:C40)</f>
        <v>72.014492659660036</v>
      </c>
      <c r="I14" s="28"/>
      <c r="J14" s="27">
        <f t="shared" si="5"/>
        <v>1280859</v>
      </c>
      <c r="L14" s="19">
        <f t="shared" si="8"/>
        <v>-0.26645427473221961</v>
      </c>
      <c r="N14" s="19">
        <f t="shared" si="9"/>
        <v>-6.9085949158672282</v>
      </c>
      <c r="X14" s="19">
        <v>1990</v>
      </c>
      <c r="Y14" s="19" t="s">
        <v>8</v>
      </c>
      <c r="Z14" s="19">
        <v>1078159</v>
      </c>
      <c r="AA14" s="29">
        <f t="shared" si="0"/>
        <v>1154047.3932072278</v>
      </c>
      <c r="AB14" s="19">
        <f t="shared" si="1"/>
        <v>13.89076551493649</v>
      </c>
      <c r="AC14" s="29">
        <f t="shared" si="2"/>
        <v>13.958785793844001</v>
      </c>
      <c r="AK14" s="19">
        <v>1250631</v>
      </c>
      <c r="AL14" s="29">
        <f t="shared" si="3"/>
        <v>1280858.6968276228</v>
      </c>
      <c r="AM14" s="19">
        <f t="shared" si="6"/>
        <v>86.209201595034827</v>
      </c>
      <c r="AN14" s="29">
        <f t="shared" si="4"/>
        <v>90.099508717513032</v>
      </c>
      <c r="AO14" s="19">
        <f t="shared" si="10"/>
        <v>2.3042140197443217</v>
      </c>
      <c r="AP14" s="29">
        <f t="shared" si="7"/>
        <v>2.0172855165180392</v>
      </c>
    </row>
    <row r="15" spans="1:42">
      <c r="A15" s="19">
        <v>1988</v>
      </c>
      <c r="B15" s="19" t="s">
        <v>74</v>
      </c>
      <c r="C15" s="27">
        <f>'Monthly Data'!AH17</f>
        <v>66.364360102928927</v>
      </c>
      <c r="D15" s="27" t="str">
        <f>'Monthly Data'!AO17</f>
        <v>NA</v>
      </c>
      <c r="G15" s="19" t="s">
        <v>9</v>
      </c>
      <c r="H15" s="28">
        <f>AVERAGE(C41:C43)</f>
        <v>73.063661225276363</v>
      </c>
      <c r="I15" s="28"/>
      <c r="J15" s="27">
        <f t="shared" si="5"/>
        <v>1342110</v>
      </c>
      <c r="L15" s="19">
        <f t="shared" si="8"/>
        <v>5.9561335434391349</v>
      </c>
      <c r="N15" s="19">
        <f t="shared" si="9"/>
        <v>20.544431270693607</v>
      </c>
      <c r="Y15" s="19" t="s">
        <v>9</v>
      </c>
      <c r="Z15" s="19">
        <v>1138585</v>
      </c>
      <c r="AA15" s="29">
        <f t="shared" si="0"/>
        <v>1217063.7107753975</v>
      </c>
      <c r="AB15" s="19">
        <f t="shared" si="1"/>
        <v>13.945296821338916</v>
      </c>
      <c r="AC15" s="29">
        <f t="shared" si="2"/>
        <v>14.011951721277638</v>
      </c>
      <c r="AK15" s="19">
        <v>1310978</v>
      </c>
      <c r="AL15" s="29">
        <f t="shared" si="3"/>
        <v>1342110.2124263858</v>
      </c>
      <c r="AM15" s="19">
        <f t="shared" si="6"/>
        <v>86.85004630131094</v>
      </c>
      <c r="AN15" s="29">
        <f t="shared" si="4"/>
        <v>90.682844039691915</v>
      </c>
      <c r="AO15" s="19">
        <f t="shared" si="10"/>
        <v>3.0067595885466147</v>
      </c>
      <c r="AP15" s="29">
        <f t="shared" si="7"/>
        <v>2.6149970993657146</v>
      </c>
    </row>
    <row r="16" spans="1:42">
      <c r="A16" s="19">
        <v>1988</v>
      </c>
      <c r="B16" s="19" t="s">
        <v>75</v>
      </c>
      <c r="C16" s="27">
        <f>'Monthly Data'!AH18</f>
        <v>67.015322744084202</v>
      </c>
      <c r="D16" s="27" t="str">
        <f>'Monthly Data'!AO18</f>
        <v>NA</v>
      </c>
      <c r="G16" s="19" t="s">
        <v>10</v>
      </c>
      <c r="H16" s="28">
        <f>AVERAGE(C44:C46)</f>
        <v>73.847520579783051</v>
      </c>
      <c r="I16" s="28"/>
      <c r="J16" s="27">
        <f t="shared" si="5"/>
        <v>1348347</v>
      </c>
      <c r="L16" s="19">
        <f t="shared" si="8"/>
        <v>4.3609323214099938</v>
      </c>
      <c r="N16" s="19">
        <f t="shared" si="9"/>
        <v>1.8718618764084649</v>
      </c>
      <c r="Y16" s="19" t="s">
        <v>10</v>
      </c>
      <c r="Z16" s="19">
        <v>1151320</v>
      </c>
      <c r="AA16" s="29">
        <f t="shared" si="0"/>
        <v>1230333.7959555069</v>
      </c>
      <c r="AB16" s="19">
        <f t="shared" si="1"/>
        <v>13.956419668177682</v>
      </c>
      <c r="AC16" s="29">
        <f t="shared" si="2"/>
        <v>14.022796069357643</v>
      </c>
      <c r="AK16" s="19">
        <v>1316238</v>
      </c>
      <c r="AL16" s="29">
        <f t="shared" si="3"/>
        <v>1348347.2024888103</v>
      </c>
      <c r="AM16" s="19">
        <f t="shared" si="6"/>
        <v>87.470503054918638</v>
      </c>
      <c r="AN16" s="29">
        <f t="shared" si="4"/>
        <v>91.24755060747917</v>
      </c>
      <c r="AO16" s="19">
        <f t="shared" si="10"/>
        <v>2.88836825207337</v>
      </c>
      <c r="AP16" s="29">
        <f t="shared" si="7"/>
        <v>2.5142721410693953</v>
      </c>
    </row>
    <row r="17" spans="1:44">
      <c r="A17" s="19">
        <v>1988</v>
      </c>
      <c r="B17" s="19" t="s">
        <v>76</v>
      </c>
      <c r="C17" s="27">
        <f>'Monthly Data'!AH19</f>
        <v>67.270112807966996</v>
      </c>
      <c r="D17" s="27" t="str">
        <f>'Monthly Data'!AO19</f>
        <v>NA</v>
      </c>
      <c r="G17" s="19" t="s">
        <v>11</v>
      </c>
      <c r="H17" s="28">
        <f>AVERAGE(C47:C49)</f>
        <v>73.944047037971089</v>
      </c>
      <c r="I17" s="28"/>
      <c r="J17" s="27">
        <f t="shared" si="5"/>
        <v>1344462</v>
      </c>
      <c r="L17" s="19">
        <f t="shared" si="8"/>
        <v>0.5238679793948986</v>
      </c>
      <c r="N17" s="19">
        <f t="shared" si="9"/>
        <v>-1.147550718123691</v>
      </c>
      <c r="Y17" s="19" t="s">
        <v>11</v>
      </c>
      <c r="Z17" s="19">
        <v>1156915</v>
      </c>
      <c r="AA17" s="29">
        <f t="shared" si="0"/>
        <v>1236162.7161404165</v>
      </c>
      <c r="AB17" s="19">
        <f t="shared" si="1"/>
        <v>13.961267537617083</v>
      </c>
      <c r="AC17" s="29">
        <f t="shared" si="2"/>
        <v>14.027522555697816</v>
      </c>
      <c r="AK17" s="19">
        <v>1311096</v>
      </c>
      <c r="AL17" s="29">
        <f t="shared" si="3"/>
        <v>1344462.1391557415</v>
      </c>
      <c r="AM17" s="19">
        <f t="shared" si="6"/>
        <v>88.240296667826001</v>
      </c>
      <c r="AN17" s="29">
        <f t="shared" si="4"/>
        <v>91.944777033042214</v>
      </c>
      <c r="AO17" s="19">
        <f t="shared" si="10"/>
        <v>3.566986884449963</v>
      </c>
      <c r="AP17" s="29">
        <f t="shared" si="7"/>
        <v>3.0916271695826922</v>
      </c>
    </row>
    <row r="18" spans="1:44">
      <c r="A18" s="19">
        <v>1988</v>
      </c>
      <c r="B18" s="19" t="s">
        <v>77</v>
      </c>
      <c r="C18" s="27">
        <f>'Monthly Data'!AH20</f>
        <v>67.513586008620678</v>
      </c>
      <c r="D18" s="27" t="str">
        <f>'Monthly Data'!AO20</f>
        <v>NA</v>
      </c>
      <c r="F18" s="19">
        <v>1991</v>
      </c>
      <c r="G18" s="19" t="s">
        <v>8</v>
      </c>
      <c r="H18" s="28">
        <f>AVERAGE(C50:C52)</f>
        <v>75.152324237244997</v>
      </c>
      <c r="I18" s="28"/>
      <c r="J18" s="27">
        <f t="shared" si="5"/>
        <v>1339736</v>
      </c>
      <c r="L18" s="19">
        <f t="shared" si="8"/>
        <v>6.6981282947807363</v>
      </c>
      <c r="N18" s="19">
        <f t="shared" si="9"/>
        <v>-1.3986678301160738</v>
      </c>
      <c r="X18" s="19">
        <v>1991</v>
      </c>
      <c r="Y18" s="19" t="s">
        <v>8</v>
      </c>
      <c r="Z18" s="19">
        <v>1161993</v>
      </c>
      <c r="AA18" s="29">
        <f t="shared" si="0"/>
        <v>1241452.4101193123</v>
      </c>
      <c r="AB18" s="19">
        <f t="shared" si="1"/>
        <v>13.965647192279462</v>
      </c>
      <c r="AC18" s="29">
        <f t="shared" si="2"/>
        <v>14.031792550629648</v>
      </c>
      <c r="AK18" s="19">
        <v>1305089</v>
      </c>
      <c r="AL18" s="29">
        <f t="shared" si="3"/>
        <v>1339736.2414098924</v>
      </c>
      <c r="AM18" s="19">
        <f t="shared" si="6"/>
        <v>89.035537040002637</v>
      </c>
      <c r="AN18" s="29">
        <f t="shared" si="4"/>
        <v>92.663941733251207</v>
      </c>
      <c r="AO18" s="19">
        <f t="shared" si="10"/>
        <v>3.6539107473530841</v>
      </c>
      <c r="AP18" s="29">
        <f t="shared" si="7"/>
        <v>3.1655802368145203</v>
      </c>
    </row>
    <row r="19" spans="1:44">
      <c r="A19" s="19">
        <v>1988</v>
      </c>
      <c r="B19" s="19" t="s">
        <v>78</v>
      </c>
      <c r="C19" s="27">
        <f>'Monthly Data'!AH21</f>
        <v>67.700016192378939</v>
      </c>
      <c r="D19" s="27" t="str">
        <f>'Monthly Data'!AO21</f>
        <v>NA</v>
      </c>
      <c r="G19" s="19" t="s">
        <v>9</v>
      </c>
      <c r="H19" s="28">
        <f>AVERAGE(C53:C55)</f>
        <v>76.459902822823892</v>
      </c>
      <c r="I19" s="28"/>
      <c r="J19" s="27">
        <f t="shared" si="5"/>
        <v>1352550</v>
      </c>
      <c r="L19" s="19">
        <f t="shared" si="8"/>
        <v>7.1433696069014951</v>
      </c>
      <c r="N19" s="19">
        <f t="shared" si="9"/>
        <v>3.8810678099546969</v>
      </c>
      <c r="Y19" s="19" t="s">
        <v>9</v>
      </c>
      <c r="Z19" s="19">
        <v>1180940</v>
      </c>
      <c r="AA19" s="29">
        <f t="shared" si="0"/>
        <v>1261184.1934584933</v>
      </c>
      <c r="AB19" s="19">
        <f t="shared" si="1"/>
        <v>13.981821289485863</v>
      </c>
      <c r="AC19" s="29">
        <f t="shared" si="2"/>
        <v>14.047561673636425</v>
      </c>
      <c r="AK19" s="19">
        <v>1316896</v>
      </c>
      <c r="AL19" s="29">
        <f t="shared" si="3"/>
        <v>1352550.1927310042</v>
      </c>
      <c r="AM19" s="19">
        <f t="shared" si="6"/>
        <v>89.676026049133711</v>
      </c>
      <c r="AN19" s="29">
        <f t="shared" si="4"/>
        <v>93.244908783161009</v>
      </c>
      <c r="AO19" s="19">
        <f t="shared" si="10"/>
        <v>2.9086515302488403</v>
      </c>
      <c r="AP19" s="29">
        <f t="shared" si="7"/>
        <v>2.5315287445439121</v>
      </c>
    </row>
    <row r="20" spans="1:44">
      <c r="A20" s="19">
        <v>1988</v>
      </c>
      <c r="B20" s="19" t="s">
        <v>79</v>
      </c>
      <c r="C20" s="27">
        <f>'Monthly Data'!AH22</f>
        <v>67.909518854017435</v>
      </c>
      <c r="D20" s="27" t="str">
        <f>'Monthly Data'!AO22</f>
        <v>NA</v>
      </c>
      <c r="G20" s="19" t="s">
        <v>10</v>
      </c>
      <c r="H20" s="28">
        <f>AVERAGE(C56:C58)</f>
        <v>77.047732824300837</v>
      </c>
      <c r="I20" s="28"/>
      <c r="J20" s="27">
        <f t="shared" si="5"/>
        <v>1346796</v>
      </c>
      <c r="L20" s="19">
        <f t="shared" si="8"/>
        <v>3.1108788727459258</v>
      </c>
      <c r="N20" s="19">
        <f t="shared" si="9"/>
        <v>-1.6908465170926701</v>
      </c>
      <c r="Y20" s="19" t="s">
        <v>10</v>
      </c>
      <c r="Z20" s="19">
        <v>1182118</v>
      </c>
      <c r="AA20" s="29">
        <f t="shared" si="0"/>
        <v>1262410.7230960291</v>
      </c>
      <c r="AB20" s="19">
        <f t="shared" si="1"/>
        <v>13.98281830276068</v>
      </c>
      <c r="AC20" s="29">
        <f t="shared" si="2"/>
        <v>14.048533723251889</v>
      </c>
      <c r="AK20" s="19">
        <v>1310351</v>
      </c>
      <c r="AL20" s="29">
        <f t="shared" si="3"/>
        <v>1346795.8577903367</v>
      </c>
      <c r="AM20" s="19">
        <f t="shared" si="6"/>
        <v>90.213843466368942</v>
      </c>
      <c r="AN20" s="29">
        <f t="shared" si="4"/>
        <v>93.734378212837939</v>
      </c>
      <c r="AO20" s="19">
        <f t="shared" si="10"/>
        <v>2.4206023547368227</v>
      </c>
      <c r="AP20" s="29">
        <f t="shared" si="7"/>
        <v>2.116306361602823</v>
      </c>
    </row>
    <row r="21" spans="1:44">
      <c r="A21" s="19">
        <v>1988</v>
      </c>
      <c r="B21" s="19" t="s">
        <v>80</v>
      </c>
      <c r="C21" s="27">
        <f>'Monthly Data'!AH23</f>
        <v>68.290432230008378</v>
      </c>
      <c r="D21" s="27" t="str">
        <f>'Monthly Data'!AO23</f>
        <v>NA</v>
      </c>
      <c r="G21" s="19" t="s">
        <v>11</v>
      </c>
      <c r="H21" s="28">
        <f>AVERAGE(C59:C61)</f>
        <v>77.511679423269371</v>
      </c>
      <c r="I21" s="28"/>
      <c r="J21" s="27">
        <f t="shared" si="5"/>
        <v>1372846</v>
      </c>
      <c r="L21" s="19">
        <f t="shared" si="8"/>
        <v>2.4304619708209296</v>
      </c>
      <c r="N21" s="19">
        <f t="shared" si="9"/>
        <v>7.9642617018396145</v>
      </c>
      <c r="Y21" s="19" t="s">
        <v>11</v>
      </c>
      <c r="Z21" s="19">
        <v>1212878</v>
      </c>
      <c r="AA21" s="29">
        <f t="shared" si="0"/>
        <v>1294427.190320157</v>
      </c>
      <c r="AB21" s="19">
        <f t="shared" si="1"/>
        <v>14.008506605786357</v>
      </c>
      <c r="AC21" s="29">
        <f t="shared" si="2"/>
        <v>14.073578831184525</v>
      </c>
      <c r="AK21" s="19">
        <v>1335412</v>
      </c>
      <c r="AL21" s="29">
        <f t="shared" si="3"/>
        <v>1372845.7182321167</v>
      </c>
      <c r="AM21" s="19">
        <f t="shared" si="6"/>
        <v>90.824254986476078</v>
      </c>
      <c r="AN21" s="29">
        <f t="shared" si="4"/>
        <v>94.287884875152372</v>
      </c>
      <c r="AO21" s="19">
        <f t="shared" si="10"/>
        <v>2.7341029118254756</v>
      </c>
      <c r="AP21" s="29">
        <f t="shared" si="7"/>
        <v>2.383026304795318</v>
      </c>
    </row>
    <row r="22" spans="1:44">
      <c r="A22" s="19">
        <v>1988</v>
      </c>
      <c r="B22" s="19" t="s">
        <v>81</v>
      </c>
      <c r="C22" s="27">
        <f>'Monthly Data'!AH24</f>
        <v>67.727481832960422</v>
      </c>
      <c r="D22" s="27" t="str">
        <f>'Monthly Data'!AO24</f>
        <v>NA</v>
      </c>
      <c r="F22" s="19">
        <v>1992</v>
      </c>
      <c r="G22" s="19" t="s">
        <v>8</v>
      </c>
      <c r="H22" s="28">
        <f>AVERAGE(C62:C64)</f>
        <v>77.609326612640146</v>
      </c>
      <c r="I22" s="28"/>
      <c r="J22" s="27">
        <f t="shared" si="5"/>
        <v>1389575</v>
      </c>
      <c r="L22" s="19">
        <f t="shared" si="8"/>
        <v>0.50486257134376711</v>
      </c>
      <c r="N22" s="19">
        <f t="shared" si="9"/>
        <v>4.9640737209102115</v>
      </c>
      <c r="X22" s="19">
        <v>1992</v>
      </c>
      <c r="Y22" s="19" t="s">
        <v>8</v>
      </c>
      <c r="Z22" s="19">
        <v>1235978</v>
      </c>
      <c r="AA22" s="29">
        <f t="shared" si="0"/>
        <v>1318457.3736456065</v>
      </c>
      <c r="AB22" s="19">
        <f t="shared" si="1"/>
        <v>14.027373117488612</v>
      </c>
      <c r="AC22" s="29">
        <f t="shared" si="2"/>
        <v>14.091972954822159</v>
      </c>
      <c r="AK22" s="19">
        <v>1351076</v>
      </c>
      <c r="AL22" s="29">
        <f t="shared" si="3"/>
        <v>1389575.2017086977</v>
      </c>
      <c r="AM22" s="19">
        <f t="shared" si="6"/>
        <v>91.481012171039964</v>
      </c>
      <c r="AN22" s="29">
        <f t="shared" si="4"/>
        <v>94.882045392315518</v>
      </c>
      <c r="AO22" s="19">
        <f t="shared" si="10"/>
        <v>2.9239554137525658</v>
      </c>
      <c r="AP22" s="29">
        <f t="shared" si="7"/>
        <v>2.5445489795847829</v>
      </c>
    </row>
    <row r="23" spans="1:44">
      <c r="A23" s="19">
        <v>1988</v>
      </c>
      <c r="B23" s="19" t="s">
        <v>82</v>
      </c>
      <c r="C23" s="27">
        <f>'Monthly Data'!AH25</f>
        <v>67.975652757683193</v>
      </c>
      <c r="D23" s="27" t="str">
        <f>'Monthly Data'!AO25</f>
        <v>NA</v>
      </c>
      <c r="G23" s="19" t="s">
        <v>9</v>
      </c>
      <c r="H23" s="28">
        <f>AVERAGE(C65:C67)</f>
        <v>78.3750168935277</v>
      </c>
      <c r="I23" s="28"/>
      <c r="J23" s="27">
        <f t="shared" si="5"/>
        <v>1390576</v>
      </c>
      <c r="L23" s="19">
        <f t="shared" si="8"/>
        <v>4.0051701506276682</v>
      </c>
      <c r="N23" s="19">
        <f t="shared" si="9"/>
        <v>0.28845716029528568</v>
      </c>
      <c r="Y23" s="19" t="s">
        <v>9</v>
      </c>
      <c r="Z23" s="19">
        <v>1247210</v>
      </c>
      <c r="AA23" s="29">
        <f t="shared" si="0"/>
        <v>1330137.5844333915</v>
      </c>
      <c r="AB23" s="19">
        <f t="shared" si="1"/>
        <v>14.036419614653791</v>
      </c>
      <c r="AC23" s="29">
        <f t="shared" si="2"/>
        <v>14.10079294179007</v>
      </c>
      <c r="AK23" s="19">
        <v>1350689</v>
      </c>
      <c r="AL23" s="29">
        <f t="shared" si="3"/>
        <v>1390576.0362717777</v>
      </c>
      <c r="AM23" s="19">
        <f t="shared" si="6"/>
        <v>92.338798938911921</v>
      </c>
      <c r="AN23" s="29">
        <f t="shared" si="4"/>
        <v>95.653711105188776</v>
      </c>
      <c r="AO23" s="19">
        <f t="shared" si="10"/>
        <v>3.8037494795176707</v>
      </c>
      <c r="AP23" s="29">
        <f t="shared" si="7"/>
        <v>3.2930600043215126</v>
      </c>
    </row>
    <row r="24" spans="1:44">
      <c r="A24" s="19">
        <v>1988</v>
      </c>
      <c r="B24" s="19" t="s">
        <v>83</v>
      </c>
      <c r="C24" s="27">
        <f>'Monthly Data'!AH26</f>
        <v>68.491790465005124</v>
      </c>
      <c r="D24" s="27" t="str">
        <f>'Monthly Data'!AO26</f>
        <v>NA</v>
      </c>
      <c r="G24" s="19" t="s">
        <v>10</v>
      </c>
      <c r="H24" s="28">
        <f>AVERAGE(C68:C70)</f>
        <v>78.774287241694026</v>
      </c>
      <c r="I24" s="28"/>
      <c r="J24" s="27">
        <f t="shared" si="5"/>
        <v>1387949</v>
      </c>
      <c r="L24" s="19">
        <f t="shared" si="8"/>
        <v>2.0533674027808591</v>
      </c>
      <c r="N24" s="19">
        <f t="shared" si="9"/>
        <v>-0.75351946078834331</v>
      </c>
      <c r="Y24" s="19" t="s">
        <v>10</v>
      </c>
      <c r="Z24" s="19">
        <v>1251216</v>
      </c>
      <c r="AA24" s="29">
        <f t="shared" si="0"/>
        <v>1334302.804700668</v>
      </c>
      <c r="AB24" s="19">
        <f t="shared" si="1"/>
        <v>14.039626436415206</v>
      </c>
      <c r="AC24" s="29">
        <f t="shared" si="2"/>
        <v>14.103919469729853</v>
      </c>
      <c r="AK24" s="19">
        <v>1347293</v>
      </c>
      <c r="AL24" s="29">
        <f t="shared" si="3"/>
        <v>1387948.5098024944</v>
      </c>
      <c r="AM24" s="19">
        <f t="shared" si="6"/>
        <v>92.868885981000432</v>
      </c>
      <c r="AN24" s="29">
        <f t="shared" si="4"/>
        <v>96.134892272807718</v>
      </c>
      <c r="AO24" s="19">
        <f t="shared" si="10"/>
        <v>2.3161190256662856</v>
      </c>
      <c r="AP24" s="29">
        <f t="shared" si="7"/>
        <v>2.0274140551487205</v>
      </c>
    </row>
    <row r="25" spans="1:44">
      <c r="A25" s="19">
        <v>1988</v>
      </c>
      <c r="B25" s="19" t="s">
        <v>84</v>
      </c>
      <c r="C25" s="27">
        <f>'Monthly Data'!AH27</f>
        <v>68.933255366441003</v>
      </c>
      <c r="D25" s="27" t="str">
        <f>'Monthly Data'!AO27</f>
        <v>NA</v>
      </c>
      <c r="G25" s="19" t="s">
        <v>11</v>
      </c>
      <c r="H25" s="28">
        <f>AVERAGE(C71:C73)</f>
        <v>79.207266362043342</v>
      </c>
      <c r="I25" s="28"/>
      <c r="J25" s="27">
        <f t="shared" si="5"/>
        <v>1376014</v>
      </c>
      <c r="L25" s="19">
        <f t="shared" si="8"/>
        <v>2.2167740669032376</v>
      </c>
      <c r="N25" s="19">
        <f t="shared" si="9"/>
        <v>-3.3954955619062033</v>
      </c>
      <c r="Y25" s="19" t="s">
        <v>11</v>
      </c>
      <c r="Z25" s="19">
        <v>1245904</v>
      </c>
      <c r="AA25" s="29">
        <f t="shared" si="0"/>
        <v>1328779.6045234355</v>
      </c>
      <c r="AB25" s="19">
        <f t="shared" si="1"/>
        <v>14.03537192881234</v>
      </c>
      <c r="AC25" s="29">
        <f t="shared" si="2"/>
        <v>14.099771488370108</v>
      </c>
      <c r="AK25" s="19">
        <v>1334745</v>
      </c>
      <c r="AL25" s="29">
        <f t="shared" si="3"/>
        <v>1376014.4202218375</v>
      </c>
      <c r="AM25" s="19">
        <f t="shared" si="6"/>
        <v>93.34397206957135</v>
      </c>
      <c r="AN25" s="29">
        <f t="shared" si="4"/>
        <v>96.567273205553548</v>
      </c>
      <c r="AO25" s="19">
        <f t="shared" si="10"/>
        <v>2.0620215443804657</v>
      </c>
      <c r="AP25" s="29">
        <f t="shared" si="7"/>
        <v>1.8112330492733626</v>
      </c>
    </row>
    <row r="26" spans="1:44">
      <c r="A26" s="19">
        <v>1989</v>
      </c>
      <c r="B26" s="19" t="s">
        <v>72</v>
      </c>
      <c r="C26" s="27">
        <f>'Monthly Data'!AH28</f>
        <v>68.153144322719783</v>
      </c>
      <c r="D26" s="27" t="str">
        <f>'Monthly Data'!AO28</f>
        <v>NA</v>
      </c>
      <c r="F26" s="19">
        <v>1993</v>
      </c>
      <c r="G26" s="19" t="s">
        <v>8</v>
      </c>
      <c r="H26" s="28">
        <f>AVERAGE(C74:C76)</f>
        <v>80.094753329630109</v>
      </c>
      <c r="I26" s="28"/>
      <c r="J26" s="27">
        <f t="shared" si="5"/>
        <v>1399860</v>
      </c>
      <c r="L26" s="19">
        <f t="shared" si="8"/>
        <v>4.5577365041428619</v>
      </c>
      <c r="N26" s="19">
        <f t="shared" si="9"/>
        <v>7.1141894949716011</v>
      </c>
      <c r="X26" s="19">
        <v>1993</v>
      </c>
      <c r="Y26" s="19" t="s">
        <v>8</v>
      </c>
      <c r="Z26" s="19">
        <v>1275279</v>
      </c>
      <c r="AA26" s="29">
        <f t="shared" si="0"/>
        <v>1359315.211157873</v>
      </c>
      <c r="AB26" s="19">
        <f t="shared" si="1"/>
        <v>14.058675536165699</v>
      </c>
      <c r="AC26" s="29">
        <f t="shared" si="2"/>
        <v>14.122491609695416</v>
      </c>
      <c r="AK26" s="19">
        <v>1357587</v>
      </c>
      <c r="AL26" s="29">
        <f t="shared" si="3"/>
        <v>1399860.1288708914</v>
      </c>
      <c r="AM26" s="19">
        <f t="shared" si="6"/>
        <v>93.937184136265302</v>
      </c>
      <c r="AN26" s="29">
        <f t="shared" si="4"/>
        <v>97.103645080189452</v>
      </c>
      <c r="AO26" s="19">
        <f t="shared" si="10"/>
        <v>2.5663830236715368</v>
      </c>
      <c r="AP26" s="29">
        <f t="shared" si="7"/>
        <v>2.2403336108616991</v>
      </c>
    </row>
    <row r="27" spans="1:44">
      <c r="A27" s="19">
        <v>1989</v>
      </c>
      <c r="B27" s="19" t="s">
        <v>74</v>
      </c>
      <c r="C27" s="27">
        <f>'Monthly Data'!AH29</f>
        <v>69.171152499260785</v>
      </c>
      <c r="D27" s="27" t="str">
        <f>'Monthly Data'!AO29</f>
        <v>NA</v>
      </c>
      <c r="G27" s="19" t="s">
        <v>9</v>
      </c>
      <c r="H27" s="28">
        <f>AVERAGE(C77:C79)</f>
        <v>80.773977426217627</v>
      </c>
      <c r="I27" s="28"/>
      <c r="J27" s="27">
        <f t="shared" si="5"/>
        <v>1386759</v>
      </c>
      <c r="L27" s="19">
        <f t="shared" si="8"/>
        <v>3.4354961351917401</v>
      </c>
      <c r="N27" s="19">
        <f t="shared" si="9"/>
        <v>-3.6912921210837335</v>
      </c>
      <c r="Y27" s="19" t="s">
        <v>9</v>
      </c>
      <c r="Z27" s="19">
        <v>1268778</v>
      </c>
      <c r="AA27" s="29">
        <f t="shared" si="0"/>
        <v>1352558.8883634442</v>
      </c>
      <c r="AB27" s="19">
        <f t="shared" si="1"/>
        <v>14.053564790494235</v>
      </c>
      <c r="AC27" s="29">
        <f t="shared" si="2"/>
        <v>14.117508829134545</v>
      </c>
      <c r="AD27" s="19" t="s">
        <v>109</v>
      </c>
      <c r="AK27" s="19">
        <v>1343898</v>
      </c>
      <c r="AL27" s="29">
        <f t="shared" si="3"/>
        <v>1386758.8097658444</v>
      </c>
      <c r="AM27" s="19">
        <f t="shared" si="6"/>
        <v>94.410290066656842</v>
      </c>
      <c r="AN27" s="29">
        <f t="shared" si="4"/>
        <v>97.533823390083612</v>
      </c>
      <c r="AO27" s="19">
        <f t="shared" si="10"/>
        <v>2.0298333688701042</v>
      </c>
      <c r="AP27" s="29">
        <f t="shared" si="7"/>
        <v>1.783847999551853</v>
      </c>
      <c r="AQ27" s="19" t="s">
        <v>109</v>
      </c>
    </row>
    <row r="28" spans="1:44">
      <c r="A28" s="19">
        <v>1989</v>
      </c>
      <c r="B28" s="19" t="s">
        <v>75</v>
      </c>
      <c r="C28" s="27">
        <f>'Monthly Data'!AH30</f>
        <v>71.302810928560575</v>
      </c>
      <c r="D28" s="27" t="str">
        <f>'Monthly Data'!AO30</f>
        <v>NA</v>
      </c>
      <c r="G28" s="19" t="s">
        <v>10</v>
      </c>
      <c r="H28" s="28">
        <f>AVERAGE(C80:C82)</f>
        <v>80.174239011033592</v>
      </c>
      <c r="I28" s="28"/>
      <c r="J28" s="27">
        <f t="shared" si="5"/>
        <v>1378955</v>
      </c>
      <c r="L28" s="19">
        <f t="shared" si="8"/>
        <v>-2.9370445399885869</v>
      </c>
      <c r="N28" s="19">
        <f t="shared" si="9"/>
        <v>-2.2320738254490324</v>
      </c>
      <c r="Y28" s="19" t="s">
        <v>10</v>
      </c>
      <c r="Z28" s="19">
        <v>1268352</v>
      </c>
      <c r="AA28" s="29">
        <f t="shared" si="0"/>
        <v>1352116.1272611881</v>
      </c>
      <c r="AB28" s="19">
        <f t="shared" si="1"/>
        <v>14.053228977978517</v>
      </c>
      <c r="AC28" s="29">
        <f t="shared" si="2"/>
        <v>14.117181424841124</v>
      </c>
      <c r="AD28" s="19" t="s">
        <v>107</v>
      </c>
      <c r="AE28" s="19">
        <v>0.97496155770204995</v>
      </c>
      <c r="AK28" s="19">
        <v>1335312</v>
      </c>
      <c r="AL28" s="29">
        <f t="shared" si="3"/>
        <v>1378954.9634494719</v>
      </c>
      <c r="AM28" s="19">
        <f t="shared" si="6"/>
        <v>94.985441604658689</v>
      </c>
      <c r="AN28" s="29">
        <f t="shared" si="4"/>
        <v>98.053682904832058</v>
      </c>
      <c r="AO28" s="19">
        <f t="shared" si="10"/>
        <v>2.4591755303995821</v>
      </c>
      <c r="AP28" s="29">
        <f t="shared" si="7"/>
        <v>2.1491236405163527</v>
      </c>
      <c r="AQ28" s="19" t="s">
        <v>107</v>
      </c>
      <c r="AR28" s="19">
        <v>0.85077980616497295</v>
      </c>
    </row>
    <row r="29" spans="1:44">
      <c r="A29" s="19">
        <v>1989</v>
      </c>
      <c r="B29" s="19" t="s">
        <v>76</v>
      </c>
      <c r="C29" s="27">
        <f>'Monthly Data'!AH31</f>
        <v>68.749376718276608</v>
      </c>
      <c r="D29" s="27" t="str">
        <f>'Monthly Data'!AO31</f>
        <v>NA</v>
      </c>
      <c r="G29" s="19" t="s">
        <v>11</v>
      </c>
      <c r="H29" s="28">
        <f>AVERAGE(C83:C85)</f>
        <v>83.360839794410637</v>
      </c>
      <c r="I29" s="28"/>
      <c r="J29" s="27">
        <f t="shared" si="5"/>
        <v>1431138</v>
      </c>
      <c r="L29" s="19">
        <f t="shared" si="8"/>
        <v>16.87158632899861</v>
      </c>
      <c r="N29" s="19">
        <f t="shared" si="9"/>
        <v>16.018081061060908</v>
      </c>
      <c r="Y29" s="19" t="s">
        <v>11</v>
      </c>
      <c r="Z29" s="19">
        <v>1320562</v>
      </c>
      <c r="AA29" s="29">
        <f>EXP(AC29)</f>
        <v>1406352.9949129659</v>
      </c>
      <c r="AB29" s="19">
        <f t="shared" si="1"/>
        <v>14.093567961529272</v>
      </c>
      <c r="AC29" s="29">
        <f>$AE$28*AB29+$AE$29</f>
        <v>14.156510383079887</v>
      </c>
      <c r="AD29" s="19" t="s">
        <v>108</v>
      </c>
      <c r="AE29" s="19">
        <v>0.41582340972760201</v>
      </c>
      <c r="AK29" s="19">
        <v>1386945</v>
      </c>
      <c r="AL29" s="29">
        <f>100*AA29/AN29</f>
        <v>1431138.2379079498</v>
      </c>
      <c r="AM29" s="19">
        <f t="shared" si="6"/>
        <v>95.213725129691511</v>
      </c>
      <c r="AN29" s="29">
        <f>AN30/((1+AP30/100)^(1/4))</f>
        <v>98.268144729944794</v>
      </c>
      <c r="AO29" s="19">
        <f t="shared" si="10"/>
        <v>0.96481233043925752</v>
      </c>
      <c r="AP29" s="29">
        <f t="shared" si="7"/>
        <v>0.87774960691403925</v>
      </c>
      <c r="AQ29" s="19" t="s">
        <v>108</v>
      </c>
      <c r="AR29" s="19">
        <v>5.6906759437351899E-2</v>
      </c>
    </row>
    <row r="30" spans="1:44">
      <c r="A30" s="19">
        <v>1989</v>
      </c>
      <c r="B30" s="19" t="s">
        <v>77</v>
      </c>
      <c r="C30" s="27">
        <f>'Monthly Data'!AH32</f>
        <v>69.490076947311636</v>
      </c>
      <c r="D30" s="27" t="str">
        <f>'Monthly Data'!AO32</f>
        <v>NA</v>
      </c>
      <c r="F30" s="19">
        <v>1994</v>
      </c>
      <c r="G30" s="19" t="s">
        <v>8</v>
      </c>
      <c r="H30" s="28">
        <f>AVERAGE(C86:C88)</f>
        <v>82.716788629868361</v>
      </c>
      <c r="I30" s="28"/>
      <c r="J30" s="27">
        <f t="shared" si="5"/>
        <v>1422588</v>
      </c>
      <c r="L30" s="19">
        <f t="shared" si="8"/>
        <v>-3.0547943904621788</v>
      </c>
      <c r="N30" s="19">
        <f t="shared" si="9"/>
        <v>-2.3683767016376756</v>
      </c>
      <c r="X30" s="19">
        <v>1994</v>
      </c>
      <c r="Y30" s="19" t="s">
        <v>8</v>
      </c>
      <c r="Z30" s="19">
        <v>1310193</v>
      </c>
      <c r="AA30" s="19">
        <v>1401048</v>
      </c>
      <c r="AB30" s="19">
        <f t="shared" si="1"/>
        <v>14.085685012569868</v>
      </c>
      <c r="AC30" s="19">
        <f t="shared" si="1"/>
        <v>14.152731085974212</v>
      </c>
      <c r="AK30" s="19">
        <v>1372710</v>
      </c>
      <c r="AL30" s="19">
        <v>1422588</v>
      </c>
      <c r="AM30" s="19">
        <f t="shared" si="6"/>
        <v>95.445724151495952</v>
      </c>
      <c r="AN30" s="19">
        <f>AA30/AL30*100</f>
        <v>98.485858168352323</v>
      </c>
      <c r="AO30" s="19">
        <f t="shared" si="10"/>
        <v>0.97821333027734436</v>
      </c>
      <c r="AP30" s="29">
        <f>$AR$28*AO30+$AR$29</f>
        <v>0.88915090695870358</v>
      </c>
    </row>
    <row r="31" spans="1:44">
      <c r="A31" s="19">
        <v>1989</v>
      </c>
      <c r="B31" s="19" t="s">
        <v>78</v>
      </c>
      <c r="C31" s="27">
        <f>'Monthly Data'!AH33</f>
        <v>68.83931909271115</v>
      </c>
      <c r="D31" s="27" t="str">
        <f>'Monthly Data'!AO33</f>
        <v>NA</v>
      </c>
      <c r="G31" s="19" t="s">
        <v>9</v>
      </c>
      <c r="H31" s="28">
        <f>AVERAGE(C89:C91)</f>
        <v>83.100136442779799</v>
      </c>
      <c r="I31" s="28"/>
      <c r="J31" s="27">
        <f t="shared" si="5"/>
        <v>1416889</v>
      </c>
      <c r="L31" s="19">
        <f t="shared" si="8"/>
        <v>1.8667116012748286</v>
      </c>
      <c r="N31" s="19">
        <f t="shared" si="9"/>
        <v>-1.592828114087641</v>
      </c>
      <c r="Y31" s="19" t="s">
        <v>9</v>
      </c>
      <c r="Z31" s="19">
        <v>1327270</v>
      </c>
      <c r="AA31" s="19">
        <v>1408216</v>
      </c>
      <c r="AB31" s="19">
        <f t="shared" ref="AB31:AB94" si="11">LN(Z31)</f>
        <v>14.098634759083563</v>
      </c>
      <c r="AC31" s="19">
        <f t="shared" ref="AC31:AC94" si="12">LN(AA31)</f>
        <v>14.157834213025062</v>
      </c>
      <c r="AK31" s="19">
        <v>1376734</v>
      </c>
      <c r="AL31" s="19">
        <v>1416889</v>
      </c>
      <c r="AM31" s="19">
        <f t="shared" si="6"/>
        <v>96.407149093434171</v>
      </c>
      <c r="AN31" s="19">
        <f t="shared" ref="AN31:AN94" si="13">AA31/AL31*100</f>
        <v>99.387884301451976</v>
      </c>
      <c r="AO31" s="19">
        <f t="shared" si="10"/>
        <v>4.0904897530877671</v>
      </c>
      <c r="AP31" s="19">
        <f t="shared" si="10"/>
        <v>3.7142160171109495</v>
      </c>
    </row>
    <row r="32" spans="1:44">
      <c r="A32" s="19">
        <v>1989</v>
      </c>
      <c r="B32" s="19" t="s">
        <v>79</v>
      </c>
      <c r="C32" s="27">
        <f>'Monthly Data'!AH34</f>
        <v>70.01835354065696</v>
      </c>
      <c r="D32" s="27" t="str">
        <f>'Monthly Data'!AO34</f>
        <v>NA</v>
      </c>
      <c r="G32" s="19" t="s">
        <v>10</v>
      </c>
      <c r="H32" s="28">
        <f>AVERAGE(C92:C94)</f>
        <v>85.440605910827912</v>
      </c>
      <c r="I32" s="28"/>
      <c r="J32" s="27">
        <f t="shared" si="5"/>
        <v>1427129</v>
      </c>
      <c r="L32" s="19">
        <f t="shared" si="8"/>
        <v>11.750720205381127</v>
      </c>
      <c r="N32" s="19">
        <f t="shared" si="9"/>
        <v>2.9223302838908172</v>
      </c>
      <c r="Y32" s="19" t="s">
        <v>10</v>
      </c>
      <c r="Z32" s="19">
        <v>1355083</v>
      </c>
      <c r="AA32" s="19">
        <v>1424053</v>
      </c>
      <c r="AB32" s="19">
        <f t="shared" si="11"/>
        <v>14.119373265032497</v>
      </c>
      <c r="AC32" s="19">
        <f t="shared" si="12"/>
        <v>14.169017589362568</v>
      </c>
      <c r="AK32" s="19">
        <v>1402272</v>
      </c>
      <c r="AL32" s="19">
        <v>1427129</v>
      </c>
      <c r="AM32" s="19">
        <f t="shared" si="6"/>
        <v>96.634818351931713</v>
      </c>
      <c r="AN32" s="19">
        <f t="shared" si="13"/>
        <v>99.784462371656659</v>
      </c>
      <c r="AO32" s="19">
        <f t="shared" ref="AO32:AO95" si="14">(((AM32/AM31)^4)-1)*100</f>
        <v>0.94796705797530745</v>
      </c>
      <c r="AP32" s="19">
        <f t="shared" ref="AP32:AP95" si="15">(((AN32/AN31)^4)-1)*100</f>
        <v>1.6056606313389343</v>
      </c>
    </row>
    <row r="33" spans="1:42">
      <c r="A33" s="19">
        <v>1989</v>
      </c>
      <c r="B33" s="19" t="s">
        <v>80</v>
      </c>
      <c r="C33" s="27">
        <f>'Monthly Data'!AH35</f>
        <v>70.222324502553249</v>
      </c>
      <c r="D33" s="27" t="str">
        <f>'Monthly Data'!AO35</f>
        <v>NA</v>
      </c>
      <c r="G33" s="19" t="s">
        <v>11</v>
      </c>
      <c r="H33" s="28">
        <f>AVERAGE(C95:C97)</f>
        <v>84.819024769191316</v>
      </c>
      <c r="I33" s="28"/>
      <c r="J33" s="27">
        <f t="shared" si="5"/>
        <v>1423527</v>
      </c>
      <c r="L33" s="19">
        <f t="shared" si="8"/>
        <v>-2.8784017186384014</v>
      </c>
      <c r="N33" s="19">
        <f t="shared" si="9"/>
        <v>-1.0057636101648559</v>
      </c>
      <c r="Y33" s="19" t="s">
        <v>11</v>
      </c>
      <c r="Z33" s="19">
        <v>1344082</v>
      </c>
      <c r="AA33" s="19">
        <v>1427620</v>
      </c>
      <c r="AB33" s="19">
        <f t="shared" si="11"/>
        <v>14.111221810108843</v>
      </c>
      <c r="AC33" s="19">
        <f t="shared" si="12"/>
        <v>14.171519280026487</v>
      </c>
      <c r="AK33" s="19">
        <v>1383186</v>
      </c>
      <c r="AL33" s="19">
        <v>1423527</v>
      </c>
      <c r="AM33" s="19">
        <f t="shared" si="6"/>
        <v>97.172903716492215</v>
      </c>
      <c r="AN33" s="19">
        <f t="shared" si="13"/>
        <v>100.28752528051803</v>
      </c>
      <c r="AO33" s="19">
        <f t="shared" si="14"/>
        <v>2.2459662429497929</v>
      </c>
      <c r="AP33" s="19">
        <f t="shared" si="15"/>
        <v>2.0318994886934894</v>
      </c>
    </row>
    <row r="34" spans="1:42">
      <c r="A34" s="19">
        <v>1989</v>
      </c>
      <c r="B34" s="19" t="s">
        <v>81</v>
      </c>
      <c r="C34" s="27">
        <f>'Monthly Data'!AH36</f>
        <v>71.27208765869139</v>
      </c>
      <c r="D34" s="27" t="str">
        <f>'Monthly Data'!AO36</f>
        <v>NA</v>
      </c>
      <c r="F34" s="19">
        <v>1995</v>
      </c>
      <c r="G34" s="19" t="s">
        <v>8</v>
      </c>
      <c r="H34" s="28">
        <f>AVERAGE(C98:C100)</f>
        <v>84.558213009606661</v>
      </c>
      <c r="I34" s="28"/>
      <c r="J34" s="27">
        <f t="shared" si="5"/>
        <v>1411615</v>
      </c>
      <c r="L34" s="19">
        <f t="shared" si="8"/>
        <v>-1.224306746085646</v>
      </c>
      <c r="N34" s="19">
        <f t="shared" si="9"/>
        <v>-3.305399579429591</v>
      </c>
      <c r="X34" s="19">
        <v>1995</v>
      </c>
      <c r="Y34" s="19" t="s">
        <v>8</v>
      </c>
      <c r="Z34" s="19">
        <v>1333854</v>
      </c>
      <c r="AA34" s="19">
        <v>1422414</v>
      </c>
      <c r="AB34" s="19">
        <f t="shared" si="11"/>
        <v>14.103583054190773</v>
      </c>
      <c r="AC34" s="19">
        <f t="shared" si="12"/>
        <v>14.167865986213025</v>
      </c>
      <c r="AK34" s="19">
        <v>1366922</v>
      </c>
      <c r="AL34" s="19">
        <v>1411615</v>
      </c>
      <c r="AM34" s="19">
        <f t="shared" si="6"/>
        <v>97.580842213381601</v>
      </c>
      <c r="AN34" s="19">
        <f t="shared" si="13"/>
        <v>100.76501028963281</v>
      </c>
      <c r="AO34" s="19">
        <f t="shared" si="14"/>
        <v>1.6898312542865224</v>
      </c>
      <c r="AP34" s="19">
        <f t="shared" si="15"/>
        <v>1.9181086332613839</v>
      </c>
    </row>
    <row r="35" spans="1:42">
      <c r="A35" s="19">
        <v>1989</v>
      </c>
      <c r="B35" s="19" t="s">
        <v>82</v>
      </c>
      <c r="C35" s="27">
        <f>'Monthly Data'!AH37</f>
        <v>71.461020533726398</v>
      </c>
      <c r="D35" s="27" t="str">
        <f>'Monthly Data'!AO37</f>
        <v>NA</v>
      </c>
      <c r="G35" s="19" t="s">
        <v>9</v>
      </c>
      <c r="H35" s="28">
        <f>AVERAGE(C101:C103)</f>
        <v>85.123101682082861</v>
      </c>
      <c r="I35" s="28"/>
      <c r="J35" s="27">
        <f t="shared" si="5"/>
        <v>1421225</v>
      </c>
      <c r="L35" s="19">
        <f t="shared" si="8"/>
        <v>2.6990849874046985</v>
      </c>
      <c r="N35" s="19">
        <f t="shared" si="9"/>
        <v>2.7510562462779609</v>
      </c>
      <c r="Y35" s="19" t="s">
        <v>9</v>
      </c>
      <c r="Z35" s="19">
        <v>1334109</v>
      </c>
      <c r="AA35" s="19">
        <v>1428003</v>
      </c>
      <c r="AB35" s="19">
        <f t="shared" si="11"/>
        <v>14.103774211265122</v>
      </c>
      <c r="AC35" s="19">
        <f t="shared" si="12"/>
        <v>14.171787522719796</v>
      </c>
      <c r="AK35" s="19">
        <v>1367501</v>
      </c>
      <c r="AL35" s="19">
        <v>1421225</v>
      </c>
      <c r="AM35" s="19">
        <f t="shared" si="6"/>
        <v>97.558173632048522</v>
      </c>
      <c r="AN35" s="19">
        <f t="shared" si="13"/>
        <v>100.47691252264772</v>
      </c>
      <c r="AO35" s="19">
        <f t="shared" si="14"/>
        <v>-9.2889886920122233E-2</v>
      </c>
      <c r="AP35" s="19">
        <f t="shared" si="15"/>
        <v>-1.1387467406907104</v>
      </c>
    </row>
    <row r="36" spans="1:42">
      <c r="A36" s="19">
        <v>1989</v>
      </c>
      <c r="B36" s="19" t="s">
        <v>83</v>
      </c>
      <c r="C36" s="27">
        <f>'Monthly Data'!AH38</f>
        <v>71.286461611000149</v>
      </c>
      <c r="D36" s="27" t="str">
        <f>'Monthly Data'!AO38</f>
        <v>NA</v>
      </c>
      <c r="G36" s="19" t="s">
        <v>10</v>
      </c>
      <c r="H36" s="28">
        <f>AVERAGE(C104:C106)</f>
        <v>86.754966256942907</v>
      </c>
      <c r="I36" s="28"/>
      <c r="J36" s="27">
        <f t="shared" si="5"/>
        <v>1426530</v>
      </c>
      <c r="L36" s="19">
        <f t="shared" si="8"/>
        <v>7.8915969346630366</v>
      </c>
      <c r="N36" s="19">
        <f t="shared" si="9"/>
        <v>1.5014587858089179</v>
      </c>
      <c r="Y36" s="19" t="s">
        <v>10</v>
      </c>
      <c r="Z36" s="19">
        <v>1344102</v>
      </c>
      <c r="AA36" s="19">
        <v>1436234</v>
      </c>
      <c r="AB36" s="19">
        <f t="shared" si="11"/>
        <v>14.111236690042658</v>
      </c>
      <c r="AC36" s="19">
        <f t="shared" si="12"/>
        <v>14.177534967961206</v>
      </c>
      <c r="AK36" s="19">
        <v>1374828</v>
      </c>
      <c r="AL36" s="19">
        <v>1426530</v>
      </c>
      <c r="AM36" s="19">
        <f t="shared" si="6"/>
        <v>97.765102252790896</v>
      </c>
      <c r="AN36" s="19">
        <f t="shared" si="13"/>
        <v>100.68025208022264</v>
      </c>
      <c r="AO36" s="19">
        <f t="shared" si="14"/>
        <v>0.85113491772066396</v>
      </c>
      <c r="AP36" s="19">
        <f t="shared" si="15"/>
        <v>0.81195827579383373</v>
      </c>
    </row>
    <row r="37" spans="1:42">
      <c r="A37" s="19">
        <v>1989</v>
      </c>
      <c r="B37" s="19" t="s">
        <v>84</v>
      </c>
      <c r="C37" s="27">
        <f>'Monthly Data'!AH39</f>
        <v>73.440150250910676</v>
      </c>
      <c r="D37" s="27" t="str">
        <f>'Monthly Data'!AO39</f>
        <v>NA</v>
      </c>
      <c r="G37" s="19" t="s">
        <v>11</v>
      </c>
      <c r="H37" s="28">
        <f>AVERAGE(C107:C109)</f>
        <v>87.159116005401813</v>
      </c>
      <c r="I37" s="28"/>
      <c r="J37" s="27">
        <f t="shared" si="5"/>
        <v>1439015</v>
      </c>
      <c r="L37" s="19">
        <f t="shared" si="8"/>
        <v>1.8764695858423774</v>
      </c>
      <c r="N37" s="19">
        <f t="shared" si="9"/>
        <v>3.5470299587515797</v>
      </c>
      <c r="Y37" s="19" t="s">
        <v>11</v>
      </c>
      <c r="Z37" s="19">
        <v>1359889</v>
      </c>
      <c r="AA37" s="19">
        <v>1452656</v>
      </c>
      <c r="AB37" s="19">
        <f t="shared" si="11"/>
        <v>14.122913636734275</v>
      </c>
      <c r="AC37" s="19">
        <f t="shared" si="12"/>
        <v>14.188904162973827</v>
      </c>
      <c r="AK37" s="19">
        <v>1386486</v>
      </c>
      <c r="AL37" s="19">
        <v>1439015</v>
      </c>
      <c r="AM37" s="19">
        <f t="shared" si="6"/>
        <v>98.08169718266177</v>
      </c>
      <c r="AN37" s="19">
        <f t="shared" si="13"/>
        <v>100.9479400840158</v>
      </c>
      <c r="AO37" s="19">
        <f t="shared" si="14"/>
        <v>1.3016346323962535</v>
      </c>
      <c r="AP37" s="19">
        <f t="shared" si="15"/>
        <v>1.0677664488762506</v>
      </c>
    </row>
    <row r="38" spans="1:42">
      <c r="A38" s="19">
        <v>1990</v>
      </c>
      <c r="B38" s="19" t="s">
        <v>72</v>
      </c>
      <c r="C38" s="27">
        <f>'Monthly Data'!AH40</f>
        <v>71.843476979774849</v>
      </c>
      <c r="D38" s="27" t="str">
        <f>'Monthly Data'!AO40</f>
        <v>NA</v>
      </c>
      <c r="F38" s="19">
        <v>1996</v>
      </c>
      <c r="G38" s="19" t="s">
        <v>8</v>
      </c>
      <c r="H38" s="28">
        <f>AVERAGE(C110:C112)</f>
        <v>87.367605012357103</v>
      </c>
      <c r="I38" s="28"/>
      <c r="J38" s="27">
        <f t="shared" si="5"/>
        <v>1459550</v>
      </c>
      <c r="L38" s="19">
        <f t="shared" si="8"/>
        <v>0.96025882116514971</v>
      </c>
      <c r="N38" s="19">
        <f t="shared" si="9"/>
        <v>5.8314204585616647</v>
      </c>
      <c r="X38" s="19">
        <v>1996</v>
      </c>
      <c r="Y38" s="19" t="s">
        <v>8</v>
      </c>
      <c r="Z38" s="19">
        <v>1390362</v>
      </c>
      <c r="AA38" s="19">
        <v>1477659</v>
      </c>
      <c r="AB38" s="19">
        <f t="shared" si="11"/>
        <v>14.145074702855114</v>
      </c>
      <c r="AC38" s="19">
        <f t="shared" si="12"/>
        <v>14.205969636685595</v>
      </c>
      <c r="AK38" s="19">
        <v>1413866</v>
      </c>
      <c r="AL38" s="19">
        <v>1459550</v>
      </c>
      <c r="AM38" s="19">
        <f t="shared" si="6"/>
        <v>98.337607665790102</v>
      </c>
      <c r="AN38" s="19">
        <f t="shared" si="13"/>
        <v>101.24072488095646</v>
      </c>
      <c r="AO38" s="19">
        <f t="shared" si="14"/>
        <v>1.0477542681212482</v>
      </c>
      <c r="AP38" s="19">
        <f t="shared" si="15"/>
        <v>1.1651987386445573</v>
      </c>
    </row>
    <row r="39" spans="1:42">
      <c r="A39" s="19">
        <v>1990</v>
      </c>
      <c r="B39" s="19" t="s">
        <v>74</v>
      </c>
      <c r="C39" s="27">
        <f>'Monthly Data'!AH41</f>
        <v>72.018437620448466</v>
      </c>
      <c r="D39" s="27" t="str">
        <f>'Monthly Data'!AO41</f>
        <v>NA</v>
      </c>
      <c r="G39" s="19" t="s">
        <v>9</v>
      </c>
      <c r="H39" s="28">
        <f>AVERAGE(C113:C115)</f>
        <v>89.323994706701612</v>
      </c>
      <c r="I39" s="28"/>
      <c r="J39" s="27">
        <f t="shared" si="5"/>
        <v>1473953</v>
      </c>
      <c r="L39" s="19">
        <f t="shared" si="8"/>
        <v>9.262422691546357</v>
      </c>
      <c r="N39" s="19">
        <f t="shared" si="9"/>
        <v>4.0060571002552114</v>
      </c>
      <c r="Y39" s="19" t="s">
        <v>9</v>
      </c>
      <c r="Z39" s="19">
        <v>1409288</v>
      </c>
      <c r="AA39" s="19">
        <v>1496526</v>
      </c>
      <c r="AB39" s="19">
        <f t="shared" si="11"/>
        <v>14.158595170277815</v>
      </c>
      <c r="AC39" s="19">
        <f t="shared" si="12"/>
        <v>14.218656979996336</v>
      </c>
      <c r="AK39" s="19">
        <v>1428434</v>
      </c>
      <c r="AL39" s="19">
        <v>1473953</v>
      </c>
      <c r="AM39" s="19">
        <f t="shared" si="6"/>
        <v>98.65965105843182</v>
      </c>
      <c r="AN39" s="19">
        <f t="shared" si="13"/>
        <v>101.53145995835689</v>
      </c>
      <c r="AO39" s="19">
        <f t="shared" si="14"/>
        <v>1.3163990252963442</v>
      </c>
      <c r="AP39" s="19">
        <f t="shared" si="15"/>
        <v>1.1536457960725777</v>
      </c>
    </row>
    <row r="40" spans="1:42">
      <c r="A40" s="19">
        <v>1990</v>
      </c>
      <c r="B40" s="19" t="s">
        <v>75</v>
      </c>
      <c r="C40" s="27">
        <f>'Monthly Data'!AH42</f>
        <v>72.181563378756763</v>
      </c>
      <c r="D40" s="27" t="str">
        <f>'Monthly Data'!AO42</f>
        <v>NA</v>
      </c>
      <c r="G40" s="19" t="s">
        <v>10</v>
      </c>
      <c r="H40" s="28">
        <f>AVERAGE(C116:C118)</f>
        <v>88.886411552694497</v>
      </c>
      <c r="I40" s="28"/>
      <c r="J40" s="27">
        <f t="shared" si="5"/>
        <v>1477785</v>
      </c>
      <c r="L40" s="19">
        <f t="shared" si="8"/>
        <v>-1.9451802398840035</v>
      </c>
      <c r="N40" s="19">
        <f t="shared" si="9"/>
        <v>1.0439870563192066</v>
      </c>
      <c r="Y40" s="19" t="s">
        <v>10</v>
      </c>
      <c r="Z40" s="19">
        <v>1418132</v>
      </c>
      <c r="AA40" s="19">
        <v>1504990</v>
      </c>
      <c r="AB40" s="19">
        <f t="shared" si="11"/>
        <v>14.164851070599257</v>
      </c>
      <c r="AC40" s="19">
        <f t="shared" si="12"/>
        <v>14.224296811624766</v>
      </c>
      <c r="AK40" s="19">
        <v>1434239</v>
      </c>
      <c r="AL40" s="19">
        <v>1477785</v>
      </c>
      <c r="AM40" s="19">
        <f t="shared" si="6"/>
        <v>98.876965415108643</v>
      </c>
      <c r="AN40" s="19">
        <f t="shared" si="13"/>
        <v>101.84093085259359</v>
      </c>
      <c r="AO40" s="19">
        <f t="shared" si="14"/>
        <v>0.88398211836959728</v>
      </c>
      <c r="AP40" s="19">
        <f t="shared" si="15"/>
        <v>1.2247974622004554</v>
      </c>
    </row>
    <row r="41" spans="1:42">
      <c r="A41" s="19">
        <v>1990</v>
      </c>
      <c r="B41" s="19" t="s">
        <v>76</v>
      </c>
      <c r="C41" s="27">
        <f>'Monthly Data'!AH43</f>
        <v>72.348353825820283</v>
      </c>
      <c r="D41" s="27" t="str">
        <f>'Monthly Data'!AO43</f>
        <v>NA</v>
      </c>
      <c r="G41" s="19" t="s">
        <v>11</v>
      </c>
      <c r="H41" s="28">
        <f>AVERAGE(C119:C121)</f>
        <v>89.542065331004508</v>
      </c>
      <c r="I41" s="28"/>
      <c r="J41" s="27">
        <f t="shared" si="5"/>
        <v>1485584</v>
      </c>
      <c r="L41" s="19">
        <f t="shared" si="8"/>
        <v>2.9833310422428871</v>
      </c>
      <c r="N41" s="19">
        <f t="shared" si="9"/>
        <v>2.1277672342667975</v>
      </c>
      <c r="Y41" s="19" t="s">
        <v>11</v>
      </c>
      <c r="Z41" s="19">
        <v>1426001</v>
      </c>
      <c r="AA41" s="19">
        <v>1516693</v>
      </c>
      <c r="AB41" s="19">
        <f t="shared" si="11"/>
        <v>14.170384581218405</v>
      </c>
      <c r="AC41" s="19">
        <f t="shared" si="12"/>
        <v>14.232042864745658</v>
      </c>
      <c r="AK41" s="19">
        <v>1439658</v>
      </c>
      <c r="AL41" s="19">
        <v>1485584</v>
      </c>
      <c r="AM41" s="19">
        <f t="shared" si="6"/>
        <v>99.051371923053949</v>
      </c>
      <c r="AN41" s="19">
        <f t="shared" si="13"/>
        <v>102.09405863283396</v>
      </c>
      <c r="AO41" s="19">
        <f t="shared" si="14"/>
        <v>0.70741854476898958</v>
      </c>
      <c r="AP41" s="19">
        <f t="shared" si="15"/>
        <v>0.99792126608215792</v>
      </c>
    </row>
    <row r="42" spans="1:42">
      <c r="A42" s="19">
        <v>1990</v>
      </c>
      <c r="B42" s="19" t="s">
        <v>77</v>
      </c>
      <c r="C42" s="27">
        <f>'Monthly Data'!AH44</f>
        <v>72.764485868322822</v>
      </c>
      <c r="D42" s="27" t="str">
        <f>'Monthly Data'!AO44</f>
        <v>NA</v>
      </c>
      <c r="F42" s="19">
        <v>1997</v>
      </c>
      <c r="G42" s="19" t="s">
        <v>8</v>
      </c>
      <c r="H42" s="28">
        <f>AVERAGE(C122:C124)</f>
        <v>91.026199278625583</v>
      </c>
      <c r="I42" s="28"/>
      <c r="J42" s="27">
        <f t="shared" si="5"/>
        <v>1505858</v>
      </c>
      <c r="L42" s="19">
        <f t="shared" si="8"/>
        <v>6.7965463764852796</v>
      </c>
      <c r="N42" s="19">
        <f t="shared" si="9"/>
        <v>5.5716304276596018</v>
      </c>
      <c r="X42" s="19">
        <v>1997</v>
      </c>
      <c r="Y42" s="19" t="s">
        <v>8</v>
      </c>
      <c r="Z42" s="19">
        <v>1454207</v>
      </c>
      <c r="AA42" s="19">
        <v>1539577</v>
      </c>
      <c r="AB42" s="19">
        <f t="shared" si="11"/>
        <v>14.189971292829748</v>
      </c>
      <c r="AC42" s="19">
        <f t="shared" si="12"/>
        <v>14.24701826133496</v>
      </c>
      <c r="AK42" s="19">
        <v>1464303</v>
      </c>
      <c r="AL42" s="19">
        <v>1505858</v>
      </c>
      <c r="AM42" s="19">
        <f t="shared" si="6"/>
        <v>99.310525212336515</v>
      </c>
      <c r="AN42" s="19">
        <f t="shared" si="13"/>
        <v>102.23918855562741</v>
      </c>
      <c r="AO42" s="19">
        <f t="shared" si="14"/>
        <v>1.0506552866381469</v>
      </c>
      <c r="AP42" s="19">
        <f t="shared" si="15"/>
        <v>0.56982621029042502</v>
      </c>
    </row>
    <row r="43" spans="1:42">
      <c r="A43" s="19">
        <v>1990</v>
      </c>
      <c r="B43" s="19" t="s">
        <v>78</v>
      </c>
      <c r="C43" s="27">
        <f>'Monthly Data'!AH45</f>
        <v>74.078143981685983</v>
      </c>
      <c r="D43" s="27" t="str">
        <f>'Monthly Data'!AO45</f>
        <v>NA</v>
      </c>
      <c r="G43" s="19" t="s">
        <v>9</v>
      </c>
      <c r="H43" s="28">
        <f>AVERAGE(C125:C127)</f>
        <v>89.258779485627841</v>
      </c>
      <c r="I43" s="28"/>
      <c r="J43" s="27">
        <f t="shared" si="5"/>
        <v>1500787</v>
      </c>
      <c r="L43" s="19">
        <f t="shared" si="8"/>
        <v>-7.5433532694006544</v>
      </c>
      <c r="N43" s="19">
        <f t="shared" si="9"/>
        <v>-1.3402173250530058</v>
      </c>
      <c r="Y43" s="19" t="s">
        <v>9</v>
      </c>
      <c r="Z43" s="19">
        <v>1449244</v>
      </c>
      <c r="AA43" s="19">
        <v>1547340</v>
      </c>
      <c r="AB43" s="19">
        <f t="shared" si="11"/>
        <v>14.186552599120958</v>
      </c>
      <c r="AC43" s="19">
        <f t="shared" si="12"/>
        <v>14.252047885626849</v>
      </c>
      <c r="AK43" s="19">
        <v>1445119</v>
      </c>
      <c r="AL43" s="19">
        <v>1500787</v>
      </c>
      <c r="AM43" s="19">
        <f t="shared" si="6"/>
        <v>100.28544362090597</v>
      </c>
      <c r="AN43" s="19">
        <f t="shared" si="13"/>
        <v>103.10190586672192</v>
      </c>
      <c r="AO43" s="19">
        <f t="shared" si="14"/>
        <v>3.9849494709898403</v>
      </c>
      <c r="AP43" s="19">
        <f t="shared" si="15"/>
        <v>3.4182531620232437</v>
      </c>
    </row>
    <row r="44" spans="1:42">
      <c r="A44" s="19">
        <v>1990</v>
      </c>
      <c r="B44" s="19" t="s">
        <v>79</v>
      </c>
      <c r="C44" s="27">
        <f>'Monthly Data'!AH46</f>
        <v>74.878665229593864</v>
      </c>
      <c r="D44" s="27" t="str">
        <f>'Monthly Data'!AO46</f>
        <v>NA</v>
      </c>
      <c r="G44" s="19" t="s">
        <v>10</v>
      </c>
      <c r="H44" s="28">
        <f>AVERAGE(C128:C130)</f>
        <v>89.6808722146083</v>
      </c>
      <c r="I44" s="28"/>
      <c r="J44" s="27">
        <f t="shared" si="5"/>
        <v>1515462</v>
      </c>
      <c r="L44" s="19">
        <f t="shared" si="8"/>
        <v>1.905005696343709</v>
      </c>
      <c r="N44" s="19">
        <f t="shared" si="9"/>
        <v>3.9690240517418207</v>
      </c>
      <c r="Y44" s="19" t="s">
        <v>10</v>
      </c>
      <c r="Z44" s="19">
        <v>1473982</v>
      </c>
      <c r="AA44" s="19">
        <v>1565244</v>
      </c>
      <c r="AB44" s="19">
        <f t="shared" si="11"/>
        <v>14.203478139987928</v>
      </c>
      <c r="AC44" s="19">
        <f t="shared" si="12"/>
        <v>14.263552280346737</v>
      </c>
      <c r="AK44" s="19">
        <v>1465773</v>
      </c>
      <c r="AL44" s="19">
        <v>1515462</v>
      </c>
      <c r="AM44" s="19">
        <f t="shared" si="6"/>
        <v>100.56004579153799</v>
      </c>
      <c r="AN44" s="19">
        <f t="shared" si="13"/>
        <v>103.28493885033079</v>
      </c>
      <c r="AO44" s="19">
        <f t="shared" si="14"/>
        <v>1.0997891491406842</v>
      </c>
      <c r="AP44" s="19">
        <f t="shared" si="15"/>
        <v>0.71199831524495494</v>
      </c>
    </row>
    <row r="45" spans="1:42">
      <c r="A45" s="19">
        <v>1990</v>
      </c>
      <c r="B45" s="19" t="s">
        <v>80</v>
      </c>
      <c r="C45" s="27">
        <f>'Monthly Data'!AH47</f>
        <v>73.732663753987225</v>
      </c>
      <c r="D45" s="27" t="str">
        <f>'Monthly Data'!AO47</f>
        <v>NA</v>
      </c>
      <c r="G45" s="19" t="s">
        <v>11</v>
      </c>
      <c r="H45" s="28">
        <f>AVERAGE(C131:C133)</f>
        <v>89.763611436993131</v>
      </c>
      <c r="I45" s="28"/>
      <c r="J45" s="27">
        <f t="shared" si="5"/>
        <v>1525892</v>
      </c>
      <c r="L45" s="19">
        <f t="shared" si="8"/>
        <v>0.36954946180327575</v>
      </c>
      <c r="N45" s="19">
        <f t="shared" si="9"/>
        <v>2.7815068611671157</v>
      </c>
      <c r="Y45" s="19" t="s">
        <v>11</v>
      </c>
      <c r="Z45" s="19">
        <v>1484231</v>
      </c>
      <c r="AA45" s="19">
        <v>1577707</v>
      </c>
      <c r="AB45" s="19">
        <f t="shared" si="11"/>
        <v>14.210407350973002</v>
      </c>
      <c r="AC45" s="19">
        <f t="shared" si="12"/>
        <v>14.271483085074138</v>
      </c>
      <c r="AK45" s="19">
        <v>1475706</v>
      </c>
      <c r="AL45" s="19">
        <v>1525892</v>
      </c>
      <c r="AM45" s="19">
        <f t="shared" si="6"/>
        <v>100.5776895939977</v>
      </c>
      <c r="AN45" s="19">
        <f t="shared" si="13"/>
        <v>103.39571870093035</v>
      </c>
      <c r="AO45" s="19">
        <f t="shared" si="14"/>
        <v>7.0200630536509934E-2</v>
      </c>
      <c r="AP45" s="19">
        <f t="shared" si="15"/>
        <v>0.42971688712749589</v>
      </c>
    </row>
    <row r="46" spans="1:42">
      <c r="A46" s="19">
        <v>1990</v>
      </c>
      <c r="B46" s="19" t="s">
        <v>81</v>
      </c>
      <c r="C46" s="27">
        <f>'Monthly Data'!AH48</f>
        <v>72.931232755768079</v>
      </c>
      <c r="D46" s="27" t="str">
        <f>'Monthly Data'!AO48</f>
        <v>NA</v>
      </c>
      <c r="F46" s="19">
        <v>1998</v>
      </c>
      <c r="G46" s="19" t="s">
        <v>8</v>
      </c>
      <c r="H46" s="28">
        <f>AVERAGE(C134:C136)</f>
        <v>88.672324182916213</v>
      </c>
      <c r="I46" s="28"/>
      <c r="J46" s="27">
        <f t="shared" si="5"/>
        <v>1509353</v>
      </c>
      <c r="L46" s="19">
        <f t="shared" si="8"/>
        <v>-4.7749742040099736</v>
      </c>
      <c r="N46" s="19">
        <f t="shared" si="9"/>
        <v>-4.2655812515025149</v>
      </c>
      <c r="X46" s="19">
        <v>1998</v>
      </c>
      <c r="Y46" s="19" t="s">
        <v>8</v>
      </c>
      <c r="Z46" s="19">
        <v>1478281</v>
      </c>
      <c r="AA46" s="19">
        <v>1560904</v>
      </c>
      <c r="AB46" s="19">
        <f t="shared" si="11"/>
        <v>14.206390484205626</v>
      </c>
      <c r="AC46" s="19">
        <f t="shared" si="12"/>
        <v>14.260775698567349</v>
      </c>
      <c r="AK46" s="19">
        <v>1467142</v>
      </c>
      <c r="AL46" s="19">
        <v>1509353</v>
      </c>
      <c r="AM46" s="19">
        <f t="shared" si="6"/>
        <v>100.75923121279331</v>
      </c>
      <c r="AN46" s="19">
        <f t="shared" si="13"/>
        <v>103.41543694549917</v>
      </c>
      <c r="AO46" s="19">
        <f t="shared" si="14"/>
        <v>0.72395272622505225</v>
      </c>
      <c r="AP46" s="19">
        <f t="shared" si="15"/>
        <v>7.630445876278813E-2</v>
      </c>
    </row>
    <row r="47" spans="1:42">
      <c r="A47" s="19">
        <v>1990</v>
      </c>
      <c r="B47" s="19" t="s">
        <v>82</v>
      </c>
      <c r="C47" s="27">
        <f>'Monthly Data'!AH49</f>
        <v>74.185394411151279</v>
      </c>
      <c r="D47" s="27" t="str">
        <f>'Monthly Data'!AO49</f>
        <v>NA</v>
      </c>
      <c r="G47" s="19" t="s">
        <v>9</v>
      </c>
      <c r="H47" s="28">
        <f>AVERAGE(C137:C139)</f>
        <v>88.643147323394359</v>
      </c>
      <c r="I47" s="28"/>
      <c r="J47" s="27">
        <f t="shared" si="5"/>
        <v>1516828</v>
      </c>
      <c r="L47" s="19">
        <f t="shared" si="8"/>
        <v>-0.13155158550415269</v>
      </c>
      <c r="N47" s="19">
        <f t="shared" si="9"/>
        <v>1.9957459773994879</v>
      </c>
      <c r="Y47" s="19" t="s">
        <v>9</v>
      </c>
      <c r="Z47" s="19">
        <v>1468838</v>
      </c>
      <c r="AA47" s="19">
        <v>1561214</v>
      </c>
      <c r="AB47" s="19">
        <f t="shared" si="11"/>
        <v>14.199982169973397</v>
      </c>
      <c r="AC47" s="19">
        <f t="shared" si="12"/>
        <v>14.260974281709316</v>
      </c>
      <c r="AK47" s="19">
        <v>1462442</v>
      </c>
      <c r="AL47" s="19">
        <v>1516828</v>
      </c>
      <c r="AM47" s="19">
        <f t="shared" si="6"/>
        <v>100.43735067783885</v>
      </c>
      <c r="AN47" s="19">
        <f t="shared" si="13"/>
        <v>102.92623817598303</v>
      </c>
      <c r="AO47" s="19">
        <f t="shared" si="14"/>
        <v>-1.2717104625982301</v>
      </c>
      <c r="AP47" s="19">
        <f t="shared" si="15"/>
        <v>-1.8787853803924781</v>
      </c>
    </row>
    <row r="48" spans="1:42">
      <c r="A48" s="19">
        <v>1990</v>
      </c>
      <c r="B48" s="19" t="s">
        <v>83</v>
      </c>
      <c r="C48" s="27">
        <f>'Monthly Data'!AH50</f>
        <v>73.049896482673802</v>
      </c>
      <c r="D48" s="27" t="str">
        <f>'Monthly Data'!AO50</f>
        <v>NA</v>
      </c>
      <c r="G48" s="19" t="s">
        <v>10</v>
      </c>
      <c r="H48" s="28">
        <f>AVERAGE(C140:C142)</f>
        <v>89.158246592385339</v>
      </c>
      <c r="I48" s="28"/>
      <c r="J48" s="27">
        <f t="shared" si="5"/>
        <v>1519970</v>
      </c>
      <c r="L48" s="19">
        <f t="shared" si="8"/>
        <v>2.3447114107452371</v>
      </c>
      <c r="N48" s="19">
        <f t="shared" si="9"/>
        <v>0.83114924801312995</v>
      </c>
      <c r="Y48" s="19" t="s">
        <v>10</v>
      </c>
      <c r="Z48" s="19">
        <v>1483082</v>
      </c>
      <c r="AA48" s="19">
        <v>1564874</v>
      </c>
      <c r="AB48" s="19">
        <f t="shared" si="11"/>
        <v>14.209632912915792</v>
      </c>
      <c r="AC48" s="19">
        <f t="shared" si="12"/>
        <v>14.263315867533082</v>
      </c>
      <c r="AK48" s="19">
        <v>1475942</v>
      </c>
      <c r="AL48" s="19">
        <v>1519970</v>
      </c>
      <c r="AM48" s="19">
        <f t="shared" si="6"/>
        <v>100.48375884689236</v>
      </c>
      <c r="AN48" s="19">
        <f t="shared" si="13"/>
        <v>102.95426883425331</v>
      </c>
      <c r="AO48" s="19">
        <f t="shared" si="14"/>
        <v>0.18495248529528663</v>
      </c>
      <c r="AP48" s="19">
        <f t="shared" si="15"/>
        <v>0.10897944601440113</v>
      </c>
    </row>
    <row r="49" spans="1:42">
      <c r="A49" s="19">
        <v>1990</v>
      </c>
      <c r="B49" s="19" t="s">
        <v>84</v>
      </c>
      <c r="C49" s="27">
        <f>'Monthly Data'!AH51</f>
        <v>74.596850220088172</v>
      </c>
      <c r="D49" s="27" t="str">
        <f>'Monthly Data'!AO51</f>
        <v>NA</v>
      </c>
      <c r="G49" s="19" t="s">
        <v>11</v>
      </c>
      <c r="H49" s="28">
        <f>AVERAGE(C143:C145)</f>
        <v>88.948089939577287</v>
      </c>
      <c r="I49" s="28"/>
      <c r="J49" s="27">
        <f t="shared" si="5"/>
        <v>1521171</v>
      </c>
      <c r="L49" s="19">
        <f t="shared" si="8"/>
        <v>-0.9395194777858995</v>
      </c>
      <c r="N49" s="19">
        <f t="shared" si="9"/>
        <v>0.3164336664816636</v>
      </c>
      <c r="Y49" s="19" t="s">
        <v>11</v>
      </c>
      <c r="Z49" s="19">
        <v>1487219</v>
      </c>
      <c r="AA49" s="19">
        <v>1569407</v>
      </c>
      <c r="AB49" s="19">
        <f t="shared" si="11"/>
        <v>14.212418490993615</v>
      </c>
      <c r="AC49" s="19">
        <f t="shared" si="12"/>
        <v>14.266208398968864</v>
      </c>
      <c r="AK49" s="19">
        <v>1480057</v>
      </c>
      <c r="AL49" s="19">
        <v>1521171</v>
      </c>
      <c r="AM49" s="19">
        <f t="shared" si="6"/>
        <v>100.48390028221885</v>
      </c>
      <c r="AN49" s="19">
        <f t="shared" si="13"/>
        <v>103.1709781477559</v>
      </c>
      <c r="AO49" s="19">
        <f t="shared" si="14"/>
        <v>5.6301884696630111E-4</v>
      </c>
      <c r="AP49" s="19">
        <f t="shared" si="15"/>
        <v>0.84462550815136428</v>
      </c>
    </row>
    <row r="50" spans="1:42">
      <c r="A50" s="19">
        <v>1991</v>
      </c>
      <c r="B50" s="19" t="s">
        <v>72</v>
      </c>
      <c r="C50" s="27">
        <f>'Monthly Data'!AH52</f>
        <v>75.015146400092092</v>
      </c>
      <c r="D50" s="27" t="str">
        <f>'Monthly Data'!AO52</f>
        <v>NA</v>
      </c>
      <c r="F50" s="19">
        <v>1999</v>
      </c>
      <c r="G50" s="19" t="s">
        <v>8</v>
      </c>
      <c r="H50" s="28">
        <f>AVERAGE(C146:C148)</f>
        <v>89.282862493876962</v>
      </c>
      <c r="I50" s="28"/>
      <c r="J50" s="27">
        <f t="shared" si="5"/>
        <v>1530278</v>
      </c>
      <c r="L50" s="19">
        <f t="shared" si="8"/>
        <v>1.5139943695278157</v>
      </c>
      <c r="N50" s="19">
        <f t="shared" si="9"/>
        <v>2.4163253348577607</v>
      </c>
      <c r="X50" s="19">
        <v>1999</v>
      </c>
      <c r="Y50" s="19" t="s">
        <v>8</v>
      </c>
      <c r="Z50" s="19">
        <v>1499345</v>
      </c>
      <c r="AA50" s="19">
        <v>1573838</v>
      </c>
      <c r="AB50" s="19">
        <f t="shared" si="11"/>
        <v>14.22053890403912</v>
      </c>
      <c r="AC50" s="19">
        <f t="shared" si="12"/>
        <v>14.269027780172133</v>
      </c>
      <c r="AK50" s="19">
        <v>1494717</v>
      </c>
      <c r="AL50" s="19">
        <v>1530278</v>
      </c>
      <c r="AM50" s="19">
        <f t="shared" si="6"/>
        <v>100.30962382845716</v>
      </c>
      <c r="AN50" s="19">
        <f t="shared" si="13"/>
        <v>102.84654160877957</v>
      </c>
      <c r="AO50" s="19">
        <f t="shared" si="14"/>
        <v>-0.69194602120166149</v>
      </c>
      <c r="AP50" s="19">
        <f t="shared" si="15"/>
        <v>-1.2519388373259055</v>
      </c>
    </row>
    <row r="51" spans="1:42">
      <c r="A51" s="19">
        <v>1991</v>
      </c>
      <c r="B51" s="19" t="s">
        <v>74</v>
      </c>
      <c r="C51" s="27">
        <f>'Monthly Data'!AH53</f>
        <v>74.665711107492314</v>
      </c>
      <c r="D51" s="27" t="str">
        <f>'Monthly Data'!AO53</f>
        <v>NA</v>
      </c>
      <c r="G51" s="19" t="s">
        <v>9</v>
      </c>
      <c r="H51" s="28">
        <f>AVERAGE(C149:C151)</f>
        <v>89.774307998956075</v>
      </c>
      <c r="I51" s="28"/>
      <c r="J51" s="27">
        <f t="shared" si="5"/>
        <v>1532023</v>
      </c>
      <c r="L51" s="19">
        <f t="shared" si="8"/>
        <v>2.2199918105825889</v>
      </c>
      <c r="N51" s="19">
        <f t="shared" si="9"/>
        <v>0.45690705767207351</v>
      </c>
      <c r="Y51" s="19" t="s">
        <v>9</v>
      </c>
      <c r="Z51" s="19">
        <v>1491295</v>
      </c>
      <c r="AA51" s="19">
        <v>1574116</v>
      </c>
      <c r="AB51" s="19">
        <f t="shared" si="11"/>
        <v>14.215155427965799</v>
      </c>
      <c r="AC51" s="19">
        <f t="shared" si="12"/>
        <v>14.26920440282972</v>
      </c>
      <c r="AK51" s="19">
        <v>1487102</v>
      </c>
      <c r="AL51" s="19">
        <v>1532023</v>
      </c>
      <c r="AM51" s="19">
        <f t="shared" si="6"/>
        <v>100.28195779442164</v>
      </c>
      <c r="AN51" s="19">
        <f t="shared" si="13"/>
        <v>102.74754360737404</v>
      </c>
      <c r="AO51" s="19">
        <f t="shared" si="14"/>
        <v>-0.11027691813193519</v>
      </c>
      <c r="AP51" s="19">
        <f t="shared" si="15"/>
        <v>-0.3844763328082812</v>
      </c>
    </row>
    <row r="52" spans="1:42">
      <c r="A52" s="19">
        <v>1991</v>
      </c>
      <c r="B52" s="19" t="s">
        <v>75</v>
      </c>
      <c r="C52" s="27">
        <f>'Monthly Data'!AH54</f>
        <v>75.776115204150614</v>
      </c>
      <c r="D52" s="27" t="str">
        <f>'Monthly Data'!AO54</f>
        <v>NA</v>
      </c>
      <c r="G52" s="19" t="s">
        <v>10</v>
      </c>
      <c r="H52" s="28">
        <f>AVERAGE(C152:C154)</f>
        <v>91.058478547136545</v>
      </c>
      <c r="I52" s="28"/>
      <c r="J52" s="27">
        <f t="shared" si="5"/>
        <v>1543442</v>
      </c>
      <c r="L52" s="19">
        <f t="shared" si="8"/>
        <v>5.8457181202671515</v>
      </c>
      <c r="N52" s="19">
        <f t="shared" si="9"/>
        <v>3.0149165090103791</v>
      </c>
      <c r="Y52" s="19" t="s">
        <v>10</v>
      </c>
      <c r="Z52" s="19">
        <v>1494462</v>
      </c>
      <c r="AA52" s="19">
        <v>1584873</v>
      </c>
      <c r="AB52" s="19">
        <f t="shared" si="11"/>
        <v>14.217276833818801</v>
      </c>
      <c r="AC52" s="19">
        <f t="shared" si="12"/>
        <v>14.276014835900279</v>
      </c>
      <c r="AK52" s="19">
        <v>1488517</v>
      </c>
      <c r="AL52" s="19">
        <v>1543442</v>
      </c>
      <c r="AM52" s="19">
        <f t="shared" si="6"/>
        <v>100.39939080306104</v>
      </c>
      <c r="AN52" s="19">
        <f t="shared" si="13"/>
        <v>102.68432503456559</v>
      </c>
      <c r="AO52" s="19">
        <f t="shared" si="14"/>
        <v>0.46923473921713921</v>
      </c>
      <c r="AP52" s="19">
        <f t="shared" si="15"/>
        <v>-0.24588520085441212</v>
      </c>
    </row>
    <row r="53" spans="1:42">
      <c r="A53" s="19">
        <v>1991</v>
      </c>
      <c r="B53" s="19" t="s">
        <v>76</v>
      </c>
      <c r="C53" s="27">
        <f>'Monthly Data'!AH55</f>
        <v>75.985920572519234</v>
      </c>
      <c r="D53" s="27" t="str">
        <f>'Monthly Data'!AO55</f>
        <v>NA</v>
      </c>
      <c r="G53" s="19" t="s">
        <v>11</v>
      </c>
      <c r="H53" s="28">
        <f>AVERAGE(C155:C157)</f>
        <v>91.451678260017772</v>
      </c>
      <c r="I53" s="28"/>
      <c r="J53" s="27">
        <f t="shared" si="5"/>
        <v>1545161</v>
      </c>
      <c r="L53" s="19">
        <f t="shared" si="8"/>
        <v>1.7384602635898583</v>
      </c>
      <c r="N53" s="19">
        <f t="shared" si="9"/>
        <v>0.4462425988190466</v>
      </c>
      <c r="Y53" s="19" t="s">
        <v>11</v>
      </c>
      <c r="Z53" s="19">
        <v>1502852</v>
      </c>
      <c r="AA53" s="19">
        <v>1586187</v>
      </c>
      <c r="AB53" s="19">
        <f t="shared" si="11"/>
        <v>14.222875194159437</v>
      </c>
      <c r="AC53" s="19">
        <f t="shared" si="12"/>
        <v>14.276843580909965</v>
      </c>
      <c r="AK53" s="19">
        <v>1494895</v>
      </c>
      <c r="AL53" s="19">
        <v>1545161</v>
      </c>
      <c r="AM53" s="19">
        <f t="shared" si="6"/>
        <v>100.5322781867623</v>
      </c>
      <c r="AN53" s="19">
        <f t="shared" si="13"/>
        <v>102.6551278475188</v>
      </c>
      <c r="AO53" s="19">
        <f t="shared" si="14"/>
        <v>0.53048707824416841</v>
      </c>
      <c r="AP53" s="19">
        <f t="shared" si="15"/>
        <v>-0.11368721189582986</v>
      </c>
    </row>
    <row r="54" spans="1:42">
      <c r="A54" s="19">
        <v>1991</v>
      </c>
      <c r="B54" s="19" t="s">
        <v>77</v>
      </c>
      <c r="C54" s="27">
        <f>'Monthly Data'!AH56</f>
        <v>77.001226881487355</v>
      </c>
      <c r="D54" s="27" t="str">
        <f>'Monthly Data'!AO56</f>
        <v>NA</v>
      </c>
      <c r="F54" s="19">
        <v>2000</v>
      </c>
      <c r="G54" s="19" t="s">
        <v>8</v>
      </c>
      <c r="H54" s="28">
        <f>AVERAGE(C158:C160)</f>
        <v>91.510632889162778</v>
      </c>
      <c r="I54" s="28"/>
      <c r="J54" s="27">
        <f t="shared" si="5"/>
        <v>1560177</v>
      </c>
      <c r="L54" s="19">
        <f t="shared" si="8"/>
        <v>0.2581107868950383</v>
      </c>
      <c r="N54" s="19">
        <f t="shared" si="9"/>
        <v>3.9442651304164356</v>
      </c>
      <c r="X54" s="19">
        <v>2000</v>
      </c>
      <c r="Y54" s="19" t="s">
        <v>8</v>
      </c>
      <c r="Z54" s="19">
        <v>1500196</v>
      </c>
      <c r="AA54" s="19">
        <v>1599312</v>
      </c>
      <c r="AB54" s="19">
        <f t="shared" si="11"/>
        <v>14.22110632420296</v>
      </c>
      <c r="AC54" s="19">
        <f t="shared" si="12"/>
        <v>14.285084094733499</v>
      </c>
      <c r="AK54" s="19">
        <v>1501301</v>
      </c>
      <c r="AL54" s="19">
        <v>1560177</v>
      </c>
      <c r="AM54" s="19">
        <f t="shared" si="6"/>
        <v>99.926397171519895</v>
      </c>
      <c r="AN54" s="19">
        <f t="shared" si="13"/>
        <v>102.50836924272053</v>
      </c>
      <c r="AO54" s="19">
        <f t="shared" si="14"/>
        <v>-2.3889870056040041</v>
      </c>
      <c r="AP54" s="19">
        <f t="shared" si="15"/>
        <v>-0.57062591020073938</v>
      </c>
    </row>
    <row r="55" spans="1:42">
      <c r="A55" s="19">
        <v>1991</v>
      </c>
      <c r="B55" s="19" t="s">
        <v>78</v>
      </c>
      <c r="C55" s="27">
        <f>'Monthly Data'!AH57</f>
        <v>76.392561014465088</v>
      </c>
      <c r="D55" s="27" t="str">
        <f>'Monthly Data'!AO57</f>
        <v>NA</v>
      </c>
      <c r="G55" s="19" t="s">
        <v>9</v>
      </c>
      <c r="H55" s="28">
        <f>AVERAGE(C161:C163)</f>
        <v>91.36848903194452</v>
      </c>
      <c r="I55" s="28"/>
      <c r="J55" s="27">
        <f t="shared" si="5"/>
        <v>1560032</v>
      </c>
      <c r="L55" s="19">
        <f t="shared" si="8"/>
        <v>-0.61987555576643594</v>
      </c>
      <c r="N55" s="19">
        <f t="shared" si="9"/>
        <v>-3.7170087034910093E-2</v>
      </c>
      <c r="Y55" s="19" t="s">
        <v>9</v>
      </c>
      <c r="Z55" s="19">
        <v>1500915</v>
      </c>
      <c r="AA55" s="19">
        <v>1599089</v>
      </c>
      <c r="AB55" s="19">
        <f t="shared" si="11"/>
        <v>14.221585480098064</v>
      </c>
      <c r="AC55" s="19">
        <f t="shared" si="12"/>
        <v>14.284944650054509</v>
      </c>
      <c r="AK55" s="19">
        <v>1500082</v>
      </c>
      <c r="AL55" s="19">
        <v>1560032</v>
      </c>
      <c r="AM55" s="19">
        <f t="shared" si="6"/>
        <v>100.05553029767707</v>
      </c>
      <c r="AN55" s="19">
        <f t="shared" si="13"/>
        <v>102.50360249020534</v>
      </c>
      <c r="AO55" s="19">
        <f t="shared" si="14"/>
        <v>0.51791582702238603</v>
      </c>
      <c r="AP55" s="19">
        <f t="shared" si="15"/>
        <v>-1.8599144915942833E-2</v>
      </c>
    </row>
    <row r="56" spans="1:42">
      <c r="A56" s="19">
        <v>1991</v>
      </c>
      <c r="B56" s="19" t="s">
        <v>79</v>
      </c>
      <c r="C56" s="27">
        <f>'Monthly Data'!AH58</f>
        <v>76.837026116668611</v>
      </c>
      <c r="D56" s="27" t="str">
        <f>'Monthly Data'!AO58</f>
        <v>NA</v>
      </c>
      <c r="G56" s="19" t="s">
        <v>10</v>
      </c>
      <c r="H56" s="28">
        <f>AVERAGE(C164:C166)</f>
        <v>90.780684338753716</v>
      </c>
      <c r="I56" s="28"/>
      <c r="J56" s="27">
        <f t="shared" si="5"/>
        <v>1557412</v>
      </c>
      <c r="L56" s="19">
        <f t="shared" si="8"/>
        <v>-2.5486102078491557</v>
      </c>
      <c r="N56" s="19">
        <f t="shared" si="9"/>
        <v>-0.67009064879250957</v>
      </c>
      <c r="Y56" s="19" t="s">
        <v>10</v>
      </c>
      <c r="Z56" s="19">
        <v>1491072</v>
      </c>
      <c r="AA56" s="19">
        <v>1596551</v>
      </c>
      <c r="AB56" s="19">
        <f t="shared" si="11"/>
        <v>14.215005882319394</v>
      </c>
      <c r="AC56" s="19">
        <f t="shared" si="12"/>
        <v>14.283356235506171</v>
      </c>
      <c r="AK56" s="19">
        <v>1489782</v>
      </c>
      <c r="AL56" s="19">
        <v>1557412</v>
      </c>
      <c r="AM56" s="19">
        <f t="shared" si="6"/>
        <v>100.0865898500586</v>
      </c>
      <c r="AN56" s="19">
        <f t="shared" si="13"/>
        <v>102.51307939068145</v>
      </c>
      <c r="AO56" s="19">
        <f t="shared" si="14"/>
        <v>0.12422708745107869</v>
      </c>
      <c r="AP56" s="19">
        <f t="shared" si="15"/>
        <v>3.6986855475862335E-2</v>
      </c>
    </row>
    <row r="57" spans="1:42">
      <c r="A57" s="19">
        <v>1991</v>
      </c>
      <c r="B57" s="19" t="s">
        <v>80</v>
      </c>
      <c r="C57" s="27">
        <f>'Monthly Data'!AH59</f>
        <v>76.959142333045818</v>
      </c>
      <c r="D57" s="27" t="str">
        <f>'Monthly Data'!AO59</f>
        <v>NA</v>
      </c>
      <c r="G57" s="19" t="s">
        <v>11</v>
      </c>
      <c r="H57" s="28">
        <f>AVERAGE(C167:C169)</f>
        <v>91.02189061245285</v>
      </c>
      <c r="I57" s="28"/>
      <c r="J57" s="27">
        <f t="shared" si="5"/>
        <v>1571735</v>
      </c>
      <c r="L57" s="19">
        <f t="shared" si="8"/>
        <v>1.0670521598757921</v>
      </c>
      <c r="N57" s="19">
        <f t="shared" si="9"/>
        <v>3.7297259823994011</v>
      </c>
      <c r="Y57" s="19" t="s">
        <v>11</v>
      </c>
      <c r="Z57" s="19">
        <v>1496072</v>
      </c>
      <c r="AA57" s="19">
        <v>1610218</v>
      </c>
      <c r="AB57" s="19">
        <f t="shared" si="11"/>
        <v>14.218353564700674</v>
      </c>
      <c r="AC57" s="19">
        <f t="shared" si="12"/>
        <v>14.291880131521097</v>
      </c>
      <c r="AK57" s="19">
        <v>1496884</v>
      </c>
      <c r="AL57" s="19">
        <v>1571735</v>
      </c>
      <c r="AM57" s="19">
        <f t="shared" si="6"/>
        <v>99.945753979600298</v>
      </c>
      <c r="AN57" s="19">
        <f t="shared" si="13"/>
        <v>102.4484407358747</v>
      </c>
      <c r="AO57" s="19">
        <f t="shared" si="14"/>
        <v>-0.56166919342955923</v>
      </c>
      <c r="AP57" s="19">
        <f t="shared" si="15"/>
        <v>-0.25197777666990939</v>
      </c>
    </row>
    <row r="58" spans="1:42">
      <c r="A58" s="19">
        <v>1991</v>
      </c>
      <c r="B58" s="19" t="s">
        <v>81</v>
      </c>
      <c r="C58" s="27">
        <f>'Monthly Data'!AH60</f>
        <v>77.347030023188069</v>
      </c>
      <c r="D58" s="27" t="str">
        <f>'Monthly Data'!AO60</f>
        <v>NA</v>
      </c>
      <c r="F58" s="19">
        <v>2001</v>
      </c>
      <c r="G58" s="19" t="s">
        <v>8</v>
      </c>
      <c r="H58" s="28">
        <f>AVERAGE(C170:C172)</f>
        <v>91.896884026376554</v>
      </c>
      <c r="I58" s="28"/>
      <c r="J58" s="27">
        <f t="shared" si="5"/>
        <v>1557768</v>
      </c>
      <c r="L58" s="19">
        <f t="shared" si="8"/>
        <v>3.901001956536132</v>
      </c>
      <c r="N58" s="19">
        <f t="shared" si="9"/>
        <v>-3.5074428811751934</v>
      </c>
      <c r="X58" s="19">
        <v>2001</v>
      </c>
      <c r="Y58" s="19" t="s">
        <v>8</v>
      </c>
      <c r="Z58" s="19">
        <v>1495745</v>
      </c>
      <c r="AA58" s="19">
        <v>1600031</v>
      </c>
      <c r="AB58" s="19">
        <f t="shared" si="11"/>
        <v>14.218134968442078</v>
      </c>
      <c r="AC58" s="19">
        <f t="shared" si="12"/>
        <v>14.285533562022318</v>
      </c>
      <c r="AK58" s="19">
        <v>1493572</v>
      </c>
      <c r="AL58" s="19">
        <v>1557768</v>
      </c>
      <c r="AM58" s="19">
        <f t="shared" si="6"/>
        <v>100.14549014041505</v>
      </c>
      <c r="AN58" s="19">
        <f t="shared" si="13"/>
        <v>102.71304841285738</v>
      </c>
      <c r="AO58" s="19">
        <f t="shared" si="14"/>
        <v>0.80177773939527075</v>
      </c>
      <c r="AP58" s="19">
        <f t="shared" si="15"/>
        <v>1.0371445358512199</v>
      </c>
    </row>
    <row r="59" spans="1:42">
      <c r="A59" s="19">
        <v>1991</v>
      </c>
      <c r="B59" s="19" t="s">
        <v>82</v>
      </c>
      <c r="C59" s="27">
        <f>'Monthly Data'!AH61</f>
        <v>77.054964032337722</v>
      </c>
      <c r="D59" s="27" t="str">
        <f>'Monthly Data'!AO61</f>
        <v>NA</v>
      </c>
      <c r="G59" s="19" t="s">
        <v>9</v>
      </c>
      <c r="H59" s="28">
        <f>AVERAGE(C173:C175)</f>
        <v>91.355894813361019</v>
      </c>
      <c r="I59" s="28"/>
      <c r="J59" s="27">
        <f t="shared" si="5"/>
        <v>1581710</v>
      </c>
      <c r="L59" s="19">
        <f t="shared" si="8"/>
        <v>-2.3340543159256044</v>
      </c>
      <c r="N59" s="19">
        <f t="shared" si="9"/>
        <v>6.2909597547287532</v>
      </c>
      <c r="Y59" s="19" t="s">
        <v>9</v>
      </c>
      <c r="Z59" s="19">
        <v>1520025</v>
      </c>
      <c r="AA59" s="19">
        <v>1620316</v>
      </c>
      <c r="AB59" s="19">
        <f t="shared" si="11"/>
        <v>14.234237340055623</v>
      </c>
      <c r="AC59" s="19">
        <f t="shared" si="12"/>
        <v>14.298131749914896</v>
      </c>
      <c r="AK59" s="19">
        <v>1523524</v>
      </c>
      <c r="AL59" s="19">
        <v>1581710</v>
      </c>
      <c r="AM59" s="19">
        <f t="shared" si="6"/>
        <v>99.770335091537774</v>
      </c>
      <c r="AN59" s="19">
        <f t="shared" si="13"/>
        <v>102.44077612204512</v>
      </c>
      <c r="AO59" s="19">
        <f t="shared" si="14"/>
        <v>-1.4900411608076203</v>
      </c>
      <c r="AP59" s="19">
        <f t="shared" si="15"/>
        <v>-1.0561134955728635</v>
      </c>
    </row>
    <row r="60" spans="1:42">
      <c r="A60" s="19">
        <v>1991</v>
      </c>
      <c r="B60" s="19" t="s">
        <v>83</v>
      </c>
      <c r="C60" s="27">
        <f>'Monthly Data'!AH62</f>
        <v>77.852130142431889</v>
      </c>
      <c r="D60" s="27" t="str">
        <f>'Monthly Data'!AO62</f>
        <v>NA</v>
      </c>
      <c r="G60" s="19" t="s">
        <v>10</v>
      </c>
      <c r="H60" s="28">
        <f>AVERAGE(C176:C178)</f>
        <v>91.363970033454493</v>
      </c>
      <c r="I60" s="28"/>
      <c r="J60" s="27">
        <f t="shared" si="5"/>
        <v>1577458</v>
      </c>
      <c r="L60" s="19">
        <f t="shared" si="8"/>
        <v>3.5361881626871927E-2</v>
      </c>
      <c r="N60" s="19">
        <f t="shared" si="9"/>
        <v>-1.0709637485829537</v>
      </c>
      <c r="Y60" s="19" t="s">
        <v>10</v>
      </c>
      <c r="Z60" s="19">
        <v>1506279</v>
      </c>
      <c r="AA60" s="19">
        <v>1613313</v>
      </c>
      <c r="AB60" s="19">
        <f t="shared" si="11"/>
        <v>14.225152929147796</v>
      </c>
      <c r="AC60" s="19">
        <f t="shared" si="12"/>
        <v>14.293800386639496</v>
      </c>
      <c r="AK60" s="19">
        <v>1512461</v>
      </c>
      <c r="AL60" s="19">
        <v>1577458</v>
      </c>
      <c r="AM60" s="19">
        <f t="shared" si="6"/>
        <v>99.591262187917579</v>
      </c>
      <c r="AN60" s="19">
        <f t="shared" si="13"/>
        <v>102.27296067470577</v>
      </c>
      <c r="AO60" s="19">
        <f t="shared" si="14"/>
        <v>-0.71600988915497821</v>
      </c>
      <c r="AP60" s="19">
        <f t="shared" si="15"/>
        <v>-0.65365975695966805</v>
      </c>
    </row>
    <row r="61" spans="1:42">
      <c r="A61" s="19">
        <v>1991</v>
      </c>
      <c r="B61" s="19" t="s">
        <v>84</v>
      </c>
      <c r="C61" s="27">
        <f>'Monthly Data'!AH63</f>
        <v>77.627944095038529</v>
      </c>
      <c r="D61" s="27" t="str">
        <f>'Monthly Data'!AO63</f>
        <v>NA</v>
      </c>
      <c r="G61" s="19" t="s">
        <v>11</v>
      </c>
      <c r="H61" s="28">
        <f>AVERAGE(C179:C181)</f>
        <v>92.41315545852008</v>
      </c>
      <c r="I61" s="28"/>
      <c r="J61" s="27">
        <f t="shared" si="5"/>
        <v>1582533</v>
      </c>
      <c r="L61" s="19">
        <f t="shared" si="8"/>
        <v>4.6731628989426177</v>
      </c>
      <c r="N61" s="19">
        <f t="shared" si="9"/>
        <v>1.2931040993021004</v>
      </c>
      <c r="Y61" s="19" t="s">
        <v>11</v>
      </c>
      <c r="Z61" s="19">
        <v>1518703</v>
      </c>
      <c r="AA61" s="19">
        <v>1617929</v>
      </c>
      <c r="AB61" s="19">
        <f t="shared" si="11"/>
        <v>14.233367239090086</v>
      </c>
      <c r="AC61" s="19">
        <f t="shared" si="12"/>
        <v>14.296657494302778</v>
      </c>
      <c r="AK61" s="19">
        <v>1526088</v>
      </c>
      <c r="AL61" s="19">
        <v>1582533</v>
      </c>
      <c r="AM61" s="19">
        <f t="shared" si="6"/>
        <v>99.516082951966069</v>
      </c>
      <c r="AN61" s="19">
        <f t="shared" si="13"/>
        <v>102.23666741862571</v>
      </c>
      <c r="AO61" s="19">
        <f t="shared" si="14"/>
        <v>-0.30160939996559666</v>
      </c>
      <c r="AP61" s="19">
        <f t="shared" si="15"/>
        <v>-0.1418710928680178</v>
      </c>
    </row>
    <row r="62" spans="1:42">
      <c r="A62" s="19">
        <v>1992</v>
      </c>
      <c r="B62" s="19" t="s">
        <v>72</v>
      </c>
      <c r="C62" s="27">
        <f>'Monthly Data'!AH64</f>
        <v>78.318110380155829</v>
      </c>
      <c r="D62" s="27" t="str">
        <f>'Monthly Data'!AO64</f>
        <v>NA</v>
      </c>
      <c r="F62" s="19">
        <v>2002</v>
      </c>
      <c r="G62" s="19" t="s">
        <v>8</v>
      </c>
      <c r="H62" s="28">
        <f>AVERAGE(C182:C184)</f>
        <v>91.90330340729939</v>
      </c>
      <c r="I62" s="28"/>
      <c r="J62" s="27">
        <f t="shared" si="5"/>
        <v>1585816</v>
      </c>
      <c r="L62" s="19">
        <f t="shared" si="8"/>
        <v>-2.1886416232762329</v>
      </c>
      <c r="N62" s="19">
        <f t="shared" si="9"/>
        <v>0.83239467897517905</v>
      </c>
      <c r="X62" s="19">
        <v>2002</v>
      </c>
      <c r="Y62" s="19" t="s">
        <v>8</v>
      </c>
      <c r="Z62" s="19">
        <v>1524293</v>
      </c>
      <c r="AA62" s="19">
        <v>1623600</v>
      </c>
      <c r="AB62" s="19">
        <f t="shared" si="11"/>
        <v>14.237041253967526</v>
      </c>
      <c r="AC62" s="19">
        <f t="shared" si="12"/>
        <v>14.30015646394688</v>
      </c>
      <c r="AK62" s="19">
        <v>1530223</v>
      </c>
      <c r="AL62" s="19">
        <v>1585816</v>
      </c>
      <c r="AM62" s="19">
        <f t="shared" si="6"/>
        <v>99.612474783087166</v>
      </c>
      <c r="AN62" s="19">
        <f t="shared" si="13"/>
        <v>102.38262194352939</v>
      </c>
      <c r="AO62" s="19">
        <f t="shared" si="14"/>
        <v>0.388005505076916</v>
      </c>
      <c r="AP62" s="19">
        <f t="shared" si="15"/>
        <v>0.5722697201041127</v>
      </c>
    </row>
    <row r="63" spans="1:42">
      <c r="A63" s="19">
        <v>1992</v>
      </c>
      <c r="B63" s="19" t="s">
        <v>74</v>
      </c>
      <c r="C63" s="27">
        <f>'Monthly Data'!AH65</f>
        <v>77.646028840408945</v>
      </c>
      <c r="D63" s="27" t="str">
        <f>'Monthly Data'!AO65</f>
        <v>NA</v>
      </c>
      <c r="G63" s="19" t="s">
        <v>9</v>
      </c>
      <c r="H63" s="28">
        <f>AVERAGE(C185:C187)</f>
        <v>91.722873814773905</v>
      </c>
      <c r="I63" s="28"/>
      <c r="J63" s="27">
        <f t="shared" si="5"/>
        <v>1600750</v>
      </c>
      <c r="L63" s="19">
        <f t="shared" si="8"/>
        <v>-0.78299228466381932</v>
      </c>
      <c r="N63" s="19">
        <f t="shared" si="9"/>
        <v>3.820438936960624</v>
      </c>
      <c r="Y63" s="19" t="s">
        <v>9</v>
      </c>
      <c r="Z63" s="19">
        <v>1528005</v>
      </c>
      <c r="AA63" s="19">
        <v>1631181</v>
      </c>
      <c r="AB63" s="19">
        <f t="shared" si="11"/>
        <v>14.239473520954558</v>
      </c>
      <c r="AC63" s="19">
        <f t="shared" si="12"/>
        <v>14.304814850307944</v>
      </c>
      <c r="AK63" s="19">
        <v>1540851</v>
      </c>
      <c r="AL63" s="19">
        <v>1600750</v>
      </c>
      <c r="AM63" s="19">
        <f t="shared" si="6"/>
        <v>99.166304853616609</v>
      </c>
      <c r="AN63" s="19">
        <f t="shared" si="13"/>
        <v>101.90104638450725</v>
      </c>
      <c r="AO63" s="19">
        <f t="shared" si="14"/>
        <v>-1.779621441137702</v>
      </c>
      <c r="AP63" s="19">
        <f t="shared" si="15"/>
        <v>-1.8682406166849241</v>
      </c>
    </row>
    <row r="64" spans="1:42">
      <c r="A64" s="19">
        <v>1992</v>
      </c>
      <c r="B64" s="19" t="s">
        <v>75</v>
      </c>
      <c r="C64" s="27">
        <f>'Monthly Data'!AH66</f>
        <v>76.863840617355649</v>
      </c>
      <c r="D64" s="27" t="str">
        <f>'Monthly Data'!AO66</f>
        <v>NA</v>
      </c>
      <c r="G64" s="19" t="s">
        <v>10</v>
      </c>
      <c r="H64" s="28">
        <f>AVERAGE(C188:C190)</f>
        <v>92.559385675057001</v>
      </c>
      <c r="I64" s="28"/>
      <c r="J64" s="27">
        <f t="shared" si="5"/>
        <v>1599460</v>
      </c>
      <c r="L64" s="19">
        <f t="shared" si="8"/>
        <v>3.6982053958771965</v>
      </c>
      <c r="N64" s="19">
        <f t="shared" si="9"/>
        <v>-0.32195945020704331</v>
      </c>
      <c r="Y64" s="19" t="s">
        <v>10</v>
      </c>
      <c r="Z64" s="19">
        <v>1539385</v>
      </c>
      <c r="AA64" s="19">
        <v>1628796</v>
      </c>
      <c r="AB64" s="19">
        <f t="shared" si="11"/>
        <v>14.246893543978755</v>
      </c>
      <c r="AC64" s="19">
        <f t="shared" si="12"/>
        <v>14.303351649539648</v>
      </c>
      <c r="AK64" s="19">
        <v>1554734</v>
      </c>
      <c r="AL64" s="19">
        <v>1599460</v>
      </c>
      <c r="AM64" s="19">
        <f t="shared" si="6"/>
        <v>99.012757166177622</v>
      </c>
      <c r="AN64" s="19">
        <f t="shared" si="13"/>
        <v>101.83411901516762</v>
      </c>
      <c r="AO64" s="19">
        <f t="shared" si="14"/>
        <v>-0.61791726167398364</v>
      </c>
      <c r="AP64" s="19">
        <f t="shared" si="15"/>
        <v>-0.26245643181480593</v>
      </c>
    </row>
    <row r="65" spans="1:42">
      <c r="A65" s="19">
        <v>1992</v>
      </c>
      <c r="B65" s="19" t="s">
        <v>76</v>
      </c>
      <c r="C65" s="27">
        <f>'Monthly Data'!AH67</f>
        <v>78.384699071979057</v>
      </c>
      <c r="D65" s="27" t="str">
        <f>'Monthly Data'!AO67</f>
        <v>NA</v>
      </c>
      <c r="G65" s="19" t="s">
        <v>11</v>
      </c>
      <c r="H65" s="28">
        <f>AVERAGE(C191:C193)</f>
        <v>92.241963020039066</v>
      </c>
      <c r="I65" s="28"/>
      <c r="J65" s="27">
        <f t="shared" si="5"/>
        <v>1596856</v>
      </c>
      <c r="L65" s="19">
        <f t="shared" si="8"/>
        <v>-1.3647175004265155</v>
      </c>
      <c r="N65" s="19">
        <f t="shared" si="9"/>
        <v>-0.64963118502326944</v>
      </c>
      <c r="Y65" s="19" t="s">
        <v>11</v>
      </c>
      <c r="Z65" s="19">
        <v>1533719</v>
      </c>
      <c r="AA65" s="19">
        <v>1625447</v>
      </c>
      <c r="AB65" s="19">
        <f t="shared" si="11"/>
        <v>14.243206062904054</v>
      </c>
      <c r="AC65" s="19">
        <f t="shared" si="12"/>
        <v>14.301293412842332</v>
      </c>
      <c r="AK65" s="19">
        <v>1549515</v>
      </c>
      <c r="AL65" s="19">
        <v>1596856</v>
      </c>
      <c r="AM65" s="19">
        <f t="shared" si="6"/>
        <v>98.980584247329006</v>
      </c>
      <c r="AN65" s="19">
        <f t="shared" si="13"/>
        <v>101.79045574553997</v>
      </c>
      <c r="AO65" s="19">
        <f t="shared" si="14"/>
        <v>-0.12991150596310952</v>
      </c>
      <c r="AP65" s="19">
        <f t="shared" si="15"/>
        <v>-0.17139715419308699</v>
      </c>
    </row>
    <row r="66" spans="1:42">
      <c r="A66" s="19">
        <v>1992</v>
      </c>
      <c r="B66" s="19" t="s">
        <v>77</v>
      </c>
      <c r="C66" s="27">
        <f>'Monthly Data'!AH68</f>
        <v>77.638160809338999</v>
      </c>
      <c r="D66" s="27" t="str">
        <f>'Monthly Data'!AO68</f>
        <v>NA</v>
      </c>
      <c r="F66" s="19">
        <v>2003</v>
      </c>
      <c r="G66" s="19" t="s">
        <v>8</v>
      </c>
      <c r="H66" s="28">
        <f>AVERAGE(C194:C196)</f>
        <v>92.45814933374443</v>
      </c>
      <c r="I66" s="28">
        <f>AVERAGE(D194:D196)</f>
        <v>98.911764540392483</v>
      </c>
      <c r="J66" s="27">
        <f t="shared" si="5"/>
        <v>1606989</v>
      </c>
      <c r="L66" s="19">
        <f t="shared" si="8"/>
        <v>0.94077577903075582</v>
      </c>
      <c r="N66" s="19">
        <f t="shared" si="9"/>
        <v>2.5624999438367269</v>
      </c>
      <c r="X66" s="19">
        <v>2003</v>
      </c>
      <c r="Y66" s="19" t="s">
        <v>8</v>
      </c>
      <c r="Z66" s="19">
        <v>1539030</v>
      </c>
      <c r="AA66" s="19">
        <v>1635062</v>
      </c>
      <c r="AB66" s="19">
        <f t="shared" si="11"/>
        <v>14.246662905808416</v>
      </c>
      <c r="AC66" s="19">
        <f t="shared" si="12"/>
        <v>14.307191282083824</v>
      </c>
      <c r="AK66" s="19">
        <v>1555406</v>
      </c>
      <c r="AL66" s="19">
        <v>1606989</v>
      </c>
      <c r="AM66" s="19">
        <f t="shared" si="6"/>
        <v>98.947155919419103</v>
      </c>
      <c r="AN66" s="19">
        <f t="shared" si="13"/>
        <v>101.74693168403766</v>
      </c>
      <c r="AO66" s="19">
        <f t="shared" si="14"/>
        <v>-0.13502202496622484</v>
      </c>
      <c r="AP66" s="19">
        <f t="shared" si="15"/>
        <v>-0.17092429262972608</v>
      </c>
    </row>
    <row r="67" spans="1:42">
      <c r="A67" s="19">
        <v>1992</v>
      </c>
      <c r="B67" s="19" t="s">
        <v>78</v>
      </c>
      <c r="C67" s="27">
        <f>'Monthly Data'!AH69</f>
        <v>79.102190799265074</v>
      </c>
      <c r="D67" s="27" t="str">
        <f>'Monthly Data'!AO69</f>
        <v>NA</v>
      </c>
      <c r="G67" s="19" t="s">
        <v>9</v>
      </c>
      <c r="H67" s="28">
        <f>AVERAGE(C197:C199)</f>
        <v>92.736089748560403</v>
      </c>
      <c r="I67" s="28">
        <f>AVERAGE(D197:D199)</f>
        <v>97.791294219602193</v>
      </c>
      <c r="J67" s="27">
        <f t="shared" ref="J67:J127" si="16">ROUND(AL67,0)</f>
        <v>1594123</v>
      </c>
      <c r="L67" s="19">
        <f t="shared" si="8"/>
        <v>1.2078814655575476</v>
      </c>
      <c r="M67" s="19">
        <f>(((I67/I66)^4)-1)*100</f>
        <v>-4.4547772683709024</v>
      </c>
      <c r="N67" s="19">
        <f t="shared" si="9"/>
        <v>-3.1642556147090106</v>
      </c>
      <c r="Y67" s="19" t="s">
        <v>9</v>
      </c>
      <c r="Z67" s="19">
        <v>1526628</v>
      </c>
      <c r="AA67" s="19">
        <v>1619513</v>
      </c>
      <c r="AB67" s="19">
        <f t="shared" si="11"/>
        <v>14.238571939590594</v>
      </c>
      <c r="AC67" s="19">
        <f t="shared" si="12"/>
        <v>14.297636044730183</v>
      </c>
      <c r="AK67" s="19">
        <v>1544993</v>
      </c>
      <c r="AL67" s="19">
        <v>1594123</v>
      </c>
      <c r="AM67" s="19">
        <f t="shared" ref="AM67:AM100" si="17">Z67/AK67*100</f>
        <v>98.811321475242934</v>
      </c>
      <c r="AN67" s="19">
        <f t="shared" si="13"/>
        <v>101.59272527904058</v>
      </c>
      <c r="AO67" s="19">
        <f t="shared" si="14"/>
        <v>-0.5479894352366399</v>
      </c>
      <c r="AP67" s="19">
        <f t="shared" si="15"/>
        <v>-0.60485829505779742</v>
      </c>
    </row>
    <row r="68" spans="1:42">
      <c r="A68" s="19">
        <v>1992</v>
      </c>
      <c r="B68" s="19" t="s">
        <v>79</v>
      </c>
      <c r="C68" s="27">
        <f>'Monthly Data'!AH70</f>
        <v>78.141903777772598</v>
      </c>
      <c r="D68" s="27" t="str">
        <f>'Monthly Data'!AO70</f>
        <v>NA</v>
      </c>
      <c r="G68" s="19" t="s">
        <v>10</v>
      </c>
      <c r="H68" s="28">
        <f>AVERAGE(C200:C202)</f>
        <v>92.862016792324951</v>
      </c>
      <c r="I68" s="28">
        <f>AVERAGE(D200:D202)</f>
        <v>98.622476148568936</v>
      </c>
      <c r="J68" s="27">
        <f t="shared" si="16"/>
        <v>1603431</v>
      </c>
      <c r="L68" s="19">
        <f t="shared" ref="L68:L127" si="18">(((H68/H67)^4)-1)*100</f>
        <v>0.54427040141198368</v>
      </c>
      <c r="M68" s="19">
        <f t="shared" ref="M68:M127" si="19">(((I68/I67)^4)-1)*100</f>
        <v>3.4434112668650041</v>
      </c>
      <c r="N68" s="19">
        <f t="shared" ref="N68:N127" si="20">(((J68/J67)^4)-1)*100</f>
        <v>2.3561145995073973</v>
      </c>
      <c r="Y68" s="19" t="s">
        <v>10</v>
      </c>
      <c r="Z68" s="19">
        <v>1543033</v>
      </c>
      <c r="AA68" s="19">
        <v>1628968</v>
      </c>
      <c r="AB68" s="19">
        <f t="shared" si="11"/>
        <v>14.249260518025221</v>
      </c>
      <c r="AC68" s="19">
        <f t="shared" si="12"/>
        <v>14.303457243437892</v>
      </c>
      <c r="AK68" s="19">
        <v>1560263</v>
      </c>
      <c r="AL68" s="19">
        <v>1603431</v>
      </c>
      <c r="AM68" s="19">
        <f t="shared" si="17"/>
        <v>98.895698994336215</v>
      </c>
      <c r="AN68" s="19">
        <f t="shared" si="13"/>
        <v>101.5926472670168</v>
      </c>
      <c r="AO68" s="19">
        <f t="shared" si="14"/>
        <v>0.34200801106736289</v>
      </c>
      <c r="AP68" s="19">
        <f t="shared" si="15"/>
        <v>-3.0715559092842071E-4</v>
      </c>
    </row>
    <row r="69" spans="1:42">
      <c r="A69" s="19">
        <v>1992</v>
      </c>
      <c r="B69" s="19" t="s">
        <v>80</v>
      </c>
      <c r="C69" s="27">
        <f>'Monthly Data'!AH71</f>
        <v>79.405340194530297</v>
      </c>
      <c r="D69" s="27" t="str">
        <f>'Monthly Data'!AO71</f>
        <v>NA</v>
      </c>
      <c r="G69" s="19" t="s">
        <v>11</v>
      </c>
      <c r="H69" s="28">
        <f>AVERAGE(C203:C205)</f>
        <v>93.768377574094401</v>
      </c>
      <c r="I69" s="28">
        <f>AVERAGE(D203:D205)</f>
        <v>99.320577396783605</v>
      </c>
      <c r="J69" s="27">
        <f t="shared" si="16"/>
        <v>1612371</v>
      </c>
      <c r="L69" s="19">
        <f t="shared" si="18"/>
        <v>3.9616493013612475</v>
      </c>
      <c r="M69" s="19">
        <f t="shared" si="19"/>
        <v>2.86161371181195</v>
      </c>
      <c r="N69" s="19">
        <f t="shared" si="20"/>
        <v>2.2489390180600477</v>
      </c>
      <c r="Y69" s="19" t="s">
        <v>11</v>
      </c>
      <c r="Z69" s="19">
        <v>1551495</v>
      </c>
      <c r="AA69" s="19">
        <v>1636353</v>
      </c>
      <c r="AB69" s="19">
        <f t="shared" si="11"/>
        <v>14.254729540177658</v>
      </c>
      <c r="AC69" s="19">
        <f t="shared" si="12"/>
        <v>14.307980543040943</v>
      </c>
      <c r="AK69" s="19">
        <v>1571910</v>
      </c>
      <c r="AL69" s="19">
        <v>1612371</v>
      </c>
      <c r="AM69" s="19">
        <f t="shared" si="17"/>
        <v>98.701261522606259</v>
      </c>
      <c r="AN69" s="19">
        <f t="shared" si="13"/>
        <v>101.48737480393781</v>
      </c>
      <c r="AO69" s="19">
        <f t="shared" si="14"/>
        <v>-0.784118232344444</v>
      </c>
      <c r="AP69" s="19">
        <f t="shared" si="15"/>
        <v>-0.41384470456976574</v>
      </c>
    </row>
    <row r="70" spans="1:42">
      <c r="A70" s="19">
        <v>1992</v>
      </c>
      <c r="B70" s="19" t="s">
        <v>81</v>
      </c>
      <c r="C70" s="27">
        <f>'Monthly Data'!AH72</f>
        <v>78.775617752779155</v>
      </c>
      <c r="D70" s="27" t="str">
        <f>'Monthly Data'!AO72</f>
        <v>NA</v>
      </c>
      <c r="F70" s="19">
        <v>2004</v>
      </c>
      <c r="G70" s="19" t="s">
        <v>8</v>
      </c>
      <c r="H70" s="28">
        <f>AVERAGE(C206:C208)</f>
        <v>94.117086464442366</v>
      </c>
      <c r="I70" s="28">
        <f>AVERAGE(D206:D208)</f>
        <v>98.644370904031646</v>
      </c>
      <c r="J70" s="27">
        <f t="shared" si="16"/>
        <v>1606795</v>
      </c>
      <c r="L70" s="19">
        <f t="shared" si="18"/>
        <v>1.4958514219049812</v>
      </c>
      <c r="M70" s="19">
        <f t="shared" si="19"/>
        <v>-2.6956429525158532</v>
      </c>
      <c r="N70" s="19">
        <f t="shared" si="20"/>
        <v>-1.3761452500923199</v>
      </c>
      <c r="X70" s="19">
        <v>2004</v>
      </c>
      <c r="Y70" s="19" t="s">
        <v>8</v>
      </c>
      <c r="Z70" s="19">
        <v>1554952</v>
      </c>
      <c r="AA70" s="19">
        <v>1631280</v>
      </c>
      <c r="AB70" s="19">
        <f t="shared" si="11"/>
        <v>14.256955234951837</v>
      </c>
      <c r="AC70" s="19">
        <f t="shared" si="12"/>
        <v>14.304875540688629</v>
      </c>
      <c r="AK70" s="19">
        <v>1577058</v>
      </c>
      <c r="AL70" s="19">
        <v>1606795</v>
      </c>
      <c r="AM70" s="19">
        <f t="shared" si="17"/>
        <v>98.598276030431336</v>
      </c>
      <c r="AN70" s="19">
        <f t="shared" si="13"/>
        <v>101.52384093801636</v>
      </c>
      <c r="AO70" s="19">
        <f t="shared" si="14"/>
        <v>-0.41670965154007034</v>
      </c>
      <c r="AP70" s="19">
        <f t="shared" si="15"/>
        <v>0.14380426415685488</v>
      </c>
    </row>
    <row r="71" spans="1:42">
      <c r="A71" s="19">
        <v>1992</v>
      </c>
      <c r="B71" s="19" t="s">
        <v>82</v>
      </c>
      <c r="C71" s="27">
        <f>'Monthly Data'!AH73</f>
        <v>78.405951226290867</v>
      </c>
      <c r="D71" s="27" t="str">
        <f>'Monthly Data'!AO73</f>
        <v>NA</v>
      </c>
      <c r="G71" s="19" t="s">
        <v>9</v>
      </c>
      <c r="H71" s="28">
        <f>AVERAGE(C209:C211)</f>
        <v>94.142798661909254</v>
      </c>
      <c r="I71" s="28">
        <f>AVERAGE(D209:D211)</f>
        <v>99.678139449377611</v>
      </c>
      <c r="J71" s="27">
        <f t="shared" si="16"/>
        <v>1622922</v>
      </c>
      <c r="L71" s="19">
        <f t="shared" si="18"/>
        <v>0.10932227916886639</v>
      </c>
      <c r="M71" s="19">
        <f t="shared" si="19"/>
        <v>4.2582575123827349</v>
      </c>
      <c r="N71" s="19">
        <f t="shared" si="20"/>
        <v>4.0755473241311568</v>
      </c>
      <c r="Y71" s="19" t="s">
        <v>9</v>
      </c>
      <c r="Z71" s="19">
        <v>1564599</v>
      </c>
      <c r="AA71" s="19">
        <v>1646659</v>
      </c>
      <c r="AB71" s="19">
        <f t="shared" si="11"/>
        <v>14.263140119091918</v>
      </c>
      <c r="AC71" s="19">
        <f t="shared" si="12"/>
        <v>14.314258944614712</v>
      </c>
      <c r="AK71" s="19">
        <v>1588985</v>
      </c>
      <c r="AL71" s="19">
        <v>1622922</v>
      </c>
      <c r="AM71" s="19">
        <f t="shared" si="17"/>
        <v>98.465309615886881</v>
      </c>
      <c r="AN71" s="19">
        <f t="shared" si="13"/>
        <v>101.46260880066941</v>
      </c>
      <c r="AO71" s="19">
        <f t="shared" si="14"/>
        <v>-0.53833673519331215</v>
      </c>
      <c r="AP71" s="19">
        <f t="shared" si="15"/>
        <v>-0.24103407667368515</v>
      </c>
    </row>
    <row r="72" spans="1:42">
      <c r="A72" s="19">
        <v>1992</v>
      </c>
      <c r="B72" s="19" t="s">
        <v>83</v>
      </c>
      <c r="C72" s="27">
        <f>'Monthly Data'!AH74</f>
        <v>80.127430750640755</v>
      </c>
      <c r="D72" s="27" t="str">
        <f>'Monthly Data'!AO74</f>
        <v>NA</v>
      </c>
      <c r="G72" s="19" t="s">
        <v>10</v>
      </c>
      <c r="H72" s="28">
        <f>AVERAGE(C212:C214)</f>
        <v>94.55532734082874</v>
      </c>
      <c r="I72" s="28">
        <f>AVERAGE(D212:D214)</f>
        <v>99.793958633650661</v>
      </c>
      <c r="J72" s="27">
        <f t="shared" si="16"/>
        <v>1623335</v>
      </c>
      <c r="L72" s="19">
        <f t="shared" si="18"/>
        <v>1.764333044544375</v>
      </c>
      <c r="M72" s="19">
        <f t="shared" si="19"/>
        <v>0.4655833356747463</v>
      </c>
      <c r="N72" s="19">
        <f t="shared" si="20"/>
        <v>0.10183056897448139</v>
      </c>
      <c r="Y72" s="19" t="s">
        <v>10</v>
      </c>
      <c r="Z72" s="19">
        <v>1562166</v>
      </c>
      <c r="AA72" s="19">
        <v>1647427</v>
      </c>
      <c r="AB72" s="19">
        <f t="shared" si="11"/>
        <v>14.261583877742769</v>
      </c>
      <c r="AC72" s="19">
        <f t="shared" si="12"/>
        <v>14.314725234817162</v>
      </c>
      <c r="AK72" s="19">
        <v>1586823</v>
      </c>
      <c r="AL72" s="19">
        <v>1623335</v>
      </c>
      <c r="AM72" s="19">
        <f t="shared" si="17"/>
        <v>98.446140495820899</v>
      </c>
      <c r="AN72" s="19">
        <f t="shared" si="13"/>
        <v>101.48410525245868</v>
      </c>
      <c r="AO72" s="19">
        <f t="shared" si="14"/>
        <v>-7.7848830747972997E-2</v>
      </c>
      <c r="AP72" s="19">
        <f t="shared" si="15"/>
        <v>8.4773236372459593E-2</v>
      </c>
    </row>
    <row r="73" spans="1:42">
      <c r="A73" s="19">
        <v>1992</v>
      </c>
      <c r="B73" s="19" t="s">
        <v>84</v>
      </c>
      <c r="C73" s="27">
        <f>'Monthly Data'!AH75</f>
        <v>79.088417109198375</v>
      </c>
      <c r="D73" s="27" t="str">
        <f>'Monthly Data'!AO75</f>
        <v>NA</v>
      </c>
      <c r="G73" s="19" t="s">
        <v>11</v>
      </c>
      <c r="H73" s="28">
        <f>AVERAGE(C215:C217)</f>
        <v>94.085088557902154</v>
      </c>
      <c r="I73" s="28">
        <f>AVERAGE(D215:D217)</f>
        <v>100.17310643690632</v>
      </c>
      <c r="J73" s="27">
        <f t="shared" si="16"/>
        <v>1626381</v>
      </c>
      <c r="L73" s="19">
        <f t="shared" si="18"/>
        <v>-1.9744737924252243</v>
      </c>
      <c r="M73" s="19">
        <f t="shared" si="19"/>
        <v>1.5284052640266887</v>
      </c>
      <c r="N73" s="19">
        <f t="shared" si="20"/>
        <v>0.75266877839537116</v>
      </c>
      <c r="Y73" s="19" t="s">
        <v>11</v>
      </c>
      <c r="Z73" s="19">
        <v>1558520</v>
      </c>
      <c r="AA73" s="19">
        <v>1650866</v>
      </c>
      <c r="AB73" s="19">
        <f t="shared" si="11"/>
        <v>14.259247210959289</v>
      </c>
      <c r="AC73" s="19">
        <f t="shared" si="12"/>
        <v>14.316810556676819</v>
      </c>
      <c r="AK73" s="19">
        <v>1585507</v>
      </c>
      <c r="AL73" s="19">
        <v>1626381</v>
      </c>
      <c r="AM73" s="19">
        <f t="shared" si="17"/>
        <v>98.297894616674668</v>
      </c>
      <c r="AN73" s="19">
        <f t="shared" si="13"/>
        <v>101.50548979605641</v>
      </c>
      <c r="AO73" s="19">
        <f t="shared" si="14"/>
        <v>-0.60098388271707659</v>
      </c>
      <c r="AP73" s="19">
        <f t="shared" si="15"/>
        <v>8.4313907725763748E-2</v>
      </c>
    </row>
    <row r="74" spans="1:42">
      <c r="A74" s="19">
        <v>1993</v>
      </c>
      <c r="B74" s="19" t="s">
        <v>72</v>
      </c>
      <c r="C74" s="27">
        <f>'Monthly Data'!AH76</f>
        <v>79.100066790050121</v>
      </c>
      <c r="D74" s="27" t="str">
        <f>'Monthly Data'!AO76</f>
        <v>NA</v>
      </c>
      <c r="F74" s="19">
        <v>2005</v>
      </c>
      <c r="G74" s="19" t="s">
        <v>8</v>
      </c>
      <c r="H74" s="28">
        <f>AVERAGE(C218:C220)</f>
        <v>95.079971950369369</v>
      </c>
      <c r="I74" s="28">
        <f>AVERAGE(D218:D220)</f>
        <v>100.70107435566541</v>
      </c>
      <c r="J74" s="27">
        <f t="shared" si="16"/>
        <v>1634195</v>
      </c>
      <c r="L74" s="19">
        <f t="shared" si="18"/>
        <v>4.2972812373552216</v>
      </c>
      <c r="M74" s="19">
        <f t="shared" si="19"/>
        <v>2.1249481009203208</v>
      </c>
      <c r="N74" s="19">
        <f t="shared" si="20"/>
        <v>1.9357074422567289</v>
      </c>
      <c r="X74" s="19">
        <v>2005</v>
      </c>
      <c r="Y74" s="19" t="s">
        <v>8</v>
      </c>
      <c r="Z74" s="19">
        <v>1570818</v>
      </c>
      <c r="AA74" s="19">
        <v>1659047</v>
      </c>
      <c r="AB74" s="19">
        <f t="shared" si="11"/>
        <v>14.267107060749442</v>
      </c>
      <c r="AC74" s="19">
        <f t="shared" si="12"/>
        <v>14.321753899090755</v>
      </c>
      <c r="AK74" s="19">
        <v>1601094</v>
      </c>
      <c r="AL74" s="19">
        <v>1634195</v>
      </c>
      <c r="AM74" s="19">
        <f t="shared" si="17"/>
        <v>98.109042941888475</v>
      </c>
      <c r="AN74" s="19">
        <f t="shared" si="13"/>
        <v>101.52074874785444</v>
      </c>
      <c r="AO74" s="19">
        <f t="shared" si="14"/>
        <v>-0.76627534872286684</v>
      </c>
      <c r="AP74" s="19">
        <f t="shared" si="15"/>
        <v>6.0144108098136861E-2</v>
      </c>
    </row>
    <row r="75" spans="1:42">
      <c r="A75" s="19">
        <v>1993</v>
      </c>
      <c r="B75" s="19" t="s">
        <v>74</v>
      </c>
      <c r="C75" s="27">
        <f>'Monthly Data'!AH77</f>
        <v>80.629459045869055</v>
      </c>
      <c r="D75" s="27" t="str">
        <f>'Monthly Data'!AO77</f>
        <v>NA</v>
      </c>
      <c r="G75" s="19" t="s">
        <v>9</v>
      </c>
      <c r="H75" s="28">
        <f>AVERAGE(C221:C223)</f>
        <v>95.348824195556745</v>
      </c>
      <c r="I75" s="28">
        <f>AVERAGE(D221:D223)</f>
        <v>100.63779094659712</v>
      </c>
      <c r="J75" s="27">
        <f t="shared" si="16"/>
        <v>1641244</v>
      </c>
      <c r="L75" s="19">
        <f t="shared" si="18"/>
        <v>1.1358637078549449</v>
      </c>
      <c r="M75" s="19">
        <f t="shared" si="19"/>
        <v>-0.25113448224577395</v>
      </c>
      <c r="N75" s="19">
        <f t="shared" si="20"/>
        <v>1.7365710794032152</v>
      </c>
      <c r="Y75" s="19" t="s">
        <v>9</v>
      </c>
      <c r="Z75" s="19">
        <v>1580651</v>
      </c>
      <c r="AA75" s="19">
        <v>1666413</v>
      </c>
      <c r="AB75" s="19">
        <f t="shared" si="11"/>
        <v>14.273347345460483</v>
      </c>
      <c r="AC75" s="19">
        <f t="shared" si="12"/>
        <v>14.326183970146669</v>
      </c>
      <c r="AK75" s="19">
        <v>1613235</v>
      </c>
      <c r="AL75" s="19">
        <v>1641244</v>
      </c>
      <c r="AM75" s="19">
        <f t="shared" si="17"/>
        <v>97.980207471323141</v>
      </c>
      <c r="AN75" s="19">
        <f t="shared" si="13"/>
        <v>101.53353188191396</v>
      </c>
      <c r="AO75" s="19">
        <f t="shared" si="14"/>
        <v>-0.52424082962185814</v>
      </c>
      <c r="AP75" s="19">
        <f t="shared" si="15"/>
        <v>5.0376100769633503E-2</v>
      </c>
    </row>
    <row r="76" spans="1:42">
      <c r="A76" s="19">
        <v>1993</v>
      </c>
      <c r="B76" s="19" t="s">
        <v>75</v>
      </c>
      <c r="C76" s="27">
        <f>'Monthly Data'!AH78</f>
        <v>80.55473415297115</v>
      </c>
      <c r="D76" s="27" t="str">
        <f>'Monthly Data'!AO78</f>
        <v>NA</v>
      </c>
      <c r="G76" s="19" t="s">
        <v>10</v>
      </c>
      <c r="H76" s="28">
        <f>AVERAGE(C224:C226)</f>
        <v>96.332109481833754</v>
      </c>
      <c r="I76" s="28">
        <f>AVERAGE(D224:D226)</f>
        <v>101.09422363228181</v>
      </c>
      <c r="J76" s="27">
        <f t="shared" si="16"/>
        <v>1654486</v>
      </c>
      <c r="L76" s="19">
        <f t="shared" si="18"/>
        <v>4.1892507309750249</v>
      </c>
      <c r="M76" s="19">
        <f t="shared" si="19"/>
        <v>1.8265394671236113</v>
      </c>
      <c r="N76" s="19">
        <f t="shared" si="20"/>
        <v>3.2665767681829827</v>
      </c>
      <c r="Y76" s="19" t="s">
        <v>10</v>
      </c>
      <c r="Z76" s="19">
        <v>1585337</v>
      </c>
      <c r="AA76" s="19">
        <v>1680451</v>
      </c>
      <c r="AB76" s="19">
        <f t="shared" si="11"/>
        <v>14.276307560989981</v>
      </c>
      <c r="AC76" s="19">
        <f t="shared" si="12"/>
        <v>14.334572767733501</v>
      </c>
      <c r="AK76" s="19">
        <v>1619674</v>
      </c>
      <c r="AL76" s="19">
        <v>1654486</v>
      </c>
      <c r="AM76" s="19">
        <f t="shared" si="17"/>
        <v>97.880005482584764</v>
      </c>
      <c r="AN76" s="19">
        <f t="shared" si="13"/>
        <v>101.56936958064318</v>
      </c>
      <c r="AO76" s="19">
        <f t="shared" si="14"/>
        <v>-0.40844323507943647</v>
      </c>
      <c r="AP76" s="19">
        <f t="shared" si="15"/>
        <v>0.14126043550402034</v>
      </c>
    </row>
    <row r="77" spans="1:42">
      <c r="A77" s="19">
        <v>1993</v>
      </c>
      <c r="B77" s="19" t="s">
        <v>76</v>
      </c>
      <c r="C77" s="27">
        <f>'Monthly Data'!AH79</f>
        <v>80.486507007768694</v>
      </c>
      <c r="D77" s="27" t="str">
        <f>'Monthly Data'!AO79</f>
        <v>NA</v>
      </c>
      <c r="G77" s="19" t="s">
        <v>11</v>
      </c>
      <c r="H77" s="28">
        <f>AVERAGE(C227:C229)</f>
        <v>96.336248751058847</v>
      </c>
      <c r="I77" s="28">
        <f>AVERAGE(D227:D229)</f>
        <v>102.11771687295909</v>
      </c>
      <c r="J77" s="27">
        <f t="shared" si="16"/>
        <v>1660316</v>
      </c>
      <c r="L77" s="19">
        <f t="shared" si="18"/>
        <v>1.7188603234208344E-2</v>
      </c>
      <c r="M77" s="19">
        <f t="shared" si="19"/>
        <v>4.1115758204340436</v>
      </c>
      <c r="N77" s="19">
        <f t="shared" si="20"/>
        <v>1.4169688166292049</v>
      </c>
      <c r="Y77" s="19" t="s">
        <v>11</v>
      </c>
      <c r="Z77" s="19">
        <v>1595059</v>
      </c>
      <c r="AA77" s="19">
        <v>1686519</v>
      </c>
      <c r="AB77" s="19">
        <f t="shared" si="11"/>
        <v>14.282421284112559</v>
      </c>
      <c r="AC77" s="19">
        <f t="shared" si="12"/>
        <v>14.338177199355751</v>
      </c>
      <c r="AK77" s="19">
        <v>1631789</v>
      </c>
      <c r="AL77" s="19">
        <v>1660316</v>
      </c>
      <c r="AM77" s="19">
        <f t="shared" si="17"/>
        <v>97.749096237319904</v>
      </c>
      <c r="AN77" s="19">
        <f t="shared" si="13"/>
        <v>101.57819354869795</v>
      </c>
      <c r="AO77" s="19">
        <f t="shared" si="14"/>
        <v>-0.533906195003786</v>
      </c>
      <c r="AP77" s="19">
        <f t="shared" si="15"/>
        <v>3.4755037066647176E-2</v>
      </c>
    </row>
    <row r="78" spans="1:42">
      <c r="A78" s="19">
        <v>1993</v>
      </c>
      <c r="B78" s="19" t="s">
        <v>77</v>
      </c>
      <c r="C78" s="27">
        <f>'Monthly Data'!AH80</f>
        <v>81.51008570985914</v>
      </c>
      <c r="D78" s="27" t="str">
        <f>'Monthly Data'!AO80</f>
        <v>NA</v>
      </c>
      <c r="F78" s="19">
        <v>2006</v>
      </c>
      <c r="G78" s="19" t="s">
        <v>8</v>
      </c>
      <c r="H78" s="28">
        <f>AVERAGE(C230:C232)</f>
        <v>96.194408055364249</v>
      </c>
      <c r="I78" s="28">
        <f>AVERAGE(D230:D232)</f>
        <v>102.04998947111152</v>
      </c>
      <c r="J78" s="27">
        <f t="shared" si="16"/>
        <v>1669413</v>
      </c>
      <c r="L78" s="19">
        <f t="shared" si="18"/>
        <v>-0.58764066956872307</v>
      </c>
      <c r="M78" s="19">
        <f t="shared" si="19"/>
        <v>-0.26502767813334493</v>
      </c>
      <c r="N78" s="19">
        <f t="shared" si="20"/>
        <v>2.2097090482449344</v>
      </c>
      <c r="X78" s="19">
        <v>2006</v>
      </c>
      <c r="Y78" s="19" t="s">
        <v>8</v>
      </c>
      <c r="Z78" s="19">
        <v>1596624</v>
      </c>
      <c r="AA78" s="19">
        <v>1696488</v>
      </c>
      <c r="AB78" s="19">
        <f t="shared" si="11"/>
        <v>14.283401958023736</v>
      </c>
      <c r="AC78" s="19">
        <f t="shared" si="12"/>
        <v>14.344070789795021</v>
      </c>
      <c r="AK78" s="19">
        <v>1634715</v>
      </c>
      <c r="AL78" s="19">
        <v>1669413</v>
      </c>
      <c r="AM78" s="19">
        <f t="shared" si="17"/>
        <v>97.669869059744357</v>
      </c>
      <c r="AN78" s="19">
        <f t="shared" si="13"/>
        <v>101.62182755255888</v>
      </c>
      <c r="AO78" s="19">
        <f t="shared" si="14"/>
        <v>-0.32381233321114866</v>
      </c>
      <c r="AP78" s="19">
        <f t="shared" si="15"/>
        <v>0.17193504066290721</v>
      </c>
    </row>
    <row r="79" spans="1:42">
      <c r="A79" s="19">
        <v>1993</v>
      </c>
      <c r="B79" s="19" t="s">
        <v>78</v>
      </c>
      <c r="C79" s="27">
        <f>'Monthly Data'!AH81</f>
        <v>80.325339561025018</v>
      </c>
      <c r="D79" s="27" t="str">
        <f>'Monthly Data'!AO81</f>
        <v>NA</v>
      </c>
      <c r="G79" s="19" t="s">
        <v>9</v>
      </c>
      <c r="H79" s="28">
        <f>AVERAGE(C233:C235)</f>
        <v>96.782214073156368</v>
      </c>
      <c r="I79" s="28">
        <f>AVERAGE(D233:D235)</f>
        <v>101.83603650039909</v>
      </c>
      <c r="J79" s="27">
        <f t="shared" si="16"/>
        <v>1680478</v>
      </c>
      <c r="L79" s="19">
        <f t="shared" si="18"/>
        <v>2.466737047025136</v>
      </c>
      <c r="M79" s="19">
        <f t="shared" si="19"/>
        <v>-0.83598662539396962</v>
      </c>
      <c r="N79" s="19">
        <f t="shared" si="20"/>
        <v>2.677706819212422</v>
      </c>
      <c r="Y79" s="19" t="s">
        <v>9</v>
      </c>
      <c r="Z79" s="19">
        <v>1615351</v>
      </c>
      <c r="AA79" s="19">
        <v>1706780</v>
      </c>
      <c r="AB79" s="19">
        <f t="shared" si="11"/>
        <v>14.295062828485829</v>
      </c>
      <c r="AC79" s="19">
        <f t="shared" si="12"/>
        <v>14.350119112392784</v>
      </c>
      <c r="AK79" s="19">
        <v>1656159</v>
      </c>
      <c r="AL79" s="19">
        <v>1680478</v>
      </c>
      <c r="AM79" s="19">
        <f t="shared" si="17"/>
        <v>97.535985373385046</v>
      </c>
      <c r="AN79" s="19">
        <f t="shared" si="13"/>
        <v>101.56514991567876</v>
      </c>
      <c r="AO79" s="19">
        <f t="shared" si="14"/>
        <v>-0.54718472322043965</v>
      </c>
      <c r="AP79" s="19">
        <f t="shared" si="15"/>
        <v>-0.22290580504128465</v>
      </c>
    </row>
    <row r="80" spans="1:42">
      <c r="A80" s="19">
        <v>1993</v>
      </c>
      <c r="B80" s="19" t="s">
        <v>79</v>
      </c>
      <c r="C80" s="27">
        <f>'Monthly Data'!AH82</f>
        <v>78.542358081150695</v>
      </c>
      <c r="D80" s="27" t="str">
        <f>'Monthly Data'!AO82</f>
        <v>NA</v>
      </c>
      <c r="G80" s="19" t="s">
        <v>10</v>
      </c>
      <c r="H80" s="28">
        <f>AVERAGE(C236:C238)</f>
        <v>96.692955244443127</v>
      </c>
      <c r="I80" s="28">
        <f>AVERAGE(D236:D238)</f>
        <v>101.31332543818591</v>
      </c>
      <c r="J80" s="27">
        <f t="shared" si="16"/>
        <v>1683242</v>
      </c>
      <c r="L80" s="19">
        <f t="shared" si="18"/>
        <v>-0.36839588785002597</v>
      </c>
      <c r="M80" s="19">
        <f t="shared" si="19"/>
        <v>-2.0373939229054727</v>
      </c>
      <c r="N80" s="19">
        <f t="shared" si="20"/>
        <v>0.65953298938776772</v>
      </c>
      <c r="Y80" s="19" t="s">
        <v>10</v>
      </c>
      <c r="Z80" s="19">
        <v>1612048</v>
      </c>
      <c r="AA80" s="19">
        <v>1709068</v>
      </c>
      <c r="AB80" s="19">
        <f t="shared" si="11"/>
        <v>14.293015978280332</v>
      </c>
      <c r="AC80" s="19">
        <f t="shared" si="12"/>
        <v>14.351458750656651</v>
      </c>
      <c r="AK80" s="19">
        <v>1655116</v>
      </c>
      <c r="AL80" s="19">
        <v>1683242</v>
      </c>
      <c r="AM80" s="19">
        <f t="shared" si="17"/>
        <v>97.397886311291785</v>
      </c>
      <c r="AN80" s="19">
        <f t="shared" si="13"/>
        <v>101.53430106900849</v>
      </c>
      <c r="AO80" s="19">
        <f t="shared" si="14"/>
        <v>-0.56514953395906398</v>
      </c>
      <c r="AP80" s="19">
        <f t="shared" si="15"/>
        <v>-0.1214384845591221</v>
      </c>
    </row>
    <row r="81" spans="1:42">
      <c r="A81" s="19">
        <v>1993</v>
      </c>
      <c r="B81" s="19" t="s">
        <v>80</v>
      </c>
      <c r="C81" s="27">
        <f>'Monthly Data'!AH83</f>
        <v>80.318491809128858</v>
      </c>
      <c r="D81" s="27" t="str">
        <f>'Monthly Data'!AO83</f>
        <v>NA</v>
      </c>
      <c r="G81" s="19" t="s">
        <v>11</v>
      </c>
      <c r="H81" s="28">
        <f>AVERAGE(C239:C241)</f>
        <v>97.17618386691629</v>
      </c>
      <c r="I81" s="28">
        <f>AVERAGE(D239:D241)</f>
        <v>102.23395009666586</v>
      </c>
      <c r="J81" s="27">
        <f t="shared" si="16"/>
        <v>1691602</v>
      </c>
      <c r="L81" s="19">
        <f t="shared" si="18"/>
        <v>2.0140584166374209</v>
      </c>
      <c r="M81" s="19">
        <f t="shared" si="19"/>
        <v>3.6846063016413577</v>
      </c>
      <c r="N81" s="19">
        <f t="shared" si="20"/>
        <v>2.0014918150211614</v>
      </c>
      <c r="Y81" s="19" t="s">
        <v>11</v>
      </c>
      <c r="Z81" s="19">
        <v>1616100</v>
      </c>
      <c r="AA81" s="19">
        <v>1718195</v>
      </c>
      <c r="AB81" s="19">
        <f t="shared" si="11"/>
        <v>14.295526397336735</v>
      </c>
      <c r="AC81" s="19">
        <f t="shared" si="12"/>
        <v>14.356784879159743</v>
      </c>
      <c r="AK81" s="19">
        <v>1660803</v>
      </c>
      <c r="AL81" s="19">
        <v>1691602</v>
      </c>
      <c r="AM81" s="19">
        <f t="shared" si="17"/>
        <v>97.30835023780665</v>
      </c>
      <c r="AN81" s="19">
        <f t="shared" si="13"/>
        <v>101.57206009451396</v>
      </c>
      <c r="AO81" s="19">
        <f t="shared" si="14"/>
        <v>-0.36720585728192701</v>
      </c>
      <c r="AP81" s="19">
        <f t="shared" si="15"/>
        <v>0.14883677070938184</v>
      </c>
    </row>
    <row r="82" spans="1:42">
      <c r="A82" s="19">
        <v>1993</v>
      </c>
      <c r="B82" s="19" t="s">
        <v>81</v>
      </c>
      <c r="C82" s="27">
        <f>'Monthly Data'!AH84</f>
        <v>81.661867142821237</v>
      </c>
      <c r="D82" s="27" t="str">
        <f>'Monthly Data'!AO84</f>
        <v>NA</v>
      </c>
      <c r="F82" s="19">
        <v>2007</v>
      </c>
      <c r="G82" s="19" t="s">
        <v>8</v>
      </c>
      <c r="H82" s="28">
        <f>AVERAGE(C242:C244)</f>
        <v>97.851190923368549</v>
      </c>
      <c r="I82" s="28">
        <f>AVERAGE(D242:D244)</f>
        <v>102.7272268152373</v>
      </c>
      <c r="J82" s="27">
        <f t="shared" si="16"/>
        <v>1710109</v>
      </c>
      <c r="L82" s="19">
        <f t="shared" si="18"/>
        <v>2.8075718770183444</v>
      </c>
      <c r="M82" s="19">
        <f t="shared" si="19"/>
        <v>1.944005061983578</v>
      </c>
      <c r="N82" s="19">
        <f t="shared" si="20"/>
        <v>4.4485488826481179</v>
      </c>
      <c r="X82" s="19">
        <v>2007</v>
      </c>
      <c r="Y82" s="19" t="s">
        <v>8</v>
      </c>
      <c r="Z82" s="19">
        <v>1625119</v>
      </c>
      <c r="AA82" s="19">
        <v>1732481</v>
      </c>
      <c r="AB82" s="19">
        <f t="shared" si="11"/>
        <v>14.301091601833964</v>
      </c>
      <c r="AC82" s="19">
        <f t="shared" si="12"/>
        <v>14.365065043175093</v>
      </c>
      <c r="AK82" s="19">
        <v>1676529</v>
      </c>
      <c r="AL82" s="19">
        <v>1710109</v>
      </c>
      <c r="AM82" s="19">
        <f t="shared" si="17"/>
        <v>96.933545438223859</v>
      </c>
      <c r="AN82" s="19">
        <f t="shared" si="13"/>
        <v>101.30822070406037</v>
      </c>
      <c r="AO82" s="19">
        <f t="shared" si="14"/>
        <v>-1.5318105280743621</v>
      </c>
      <c r="AP82" s="19">
        <f t="shared" si="15"/>
        <v>-1.0349821074625565</v>
      </c>
    </row>
    <row r="83" spans="1:42">
      <c r="A83" s="19">
        <v>1993</v>
      </c>
      <c r="B83" s="19" t="s">
        <v>82</v>
      </c>
      <c r="C83" s="27">
        <f>'Monthly Data'!AH85</f>
        <v>84.422753626988694</v>
      </c>
      <c r="D83" s="27" t="str">
        <f>'Monthly Data'!AO85</f>
        <v>NA</v>
      </c>
      <c r="G83" s="19" t="s">
        <v>9</v>
      </c>
      <c r="H83" s="28">
        <f>AVERAGE(C245:C247)</f>
        <v>98.356943994510971</v>
      </c>
      <c r="I83" s="28">
        <f>AVERAGE(D245:D247)</f>
        <v>102.75053727200172</v>
      </c>
      <c r="J83" s="27">
        <f t="shared" si="16"/>
        <v>1716976</v>
      </c>
      <c r="L83" s="19">
        <f t="shared" si="18"/>
        <v>2.0835214902958255</v>
      </c>
      <c r="M83" s="19">
        <f t="shared" si="19"/>
        <v>9.079732009871222E-2</v>
      </c>
      <c r="N83" s="19">
        <f t="shared" si="20"/>
        <v>1.6159140361488689</v>
      </c>
      <c r="Y83" s="19" t="s">
        <v>9</v>
      </c>
      <c r="Z83" s="19">
        <v>1630709</v>
      </c>
      <c r="AA83" s="19">
        <v>1739222</v>
      </c>
      <c r="AB83" s="19">
        <f t="shared" si="11"/>
        <v>14.304525447536365</v>
      </c>
      <c r="AC83" s="19">
        <f t="shared" si="12"/>
        <v>14.368948444763099</v>
      </c>
      <c r="AK83" s="19">
        <v>1681632</v>
      </c>
      <c r="AL83" s="19">
        <v>1716976</v>
      </c>
      <c r="AM83" s="19">
        <f t="shared" si="17"/>
        <v>96.971810717208044</v>
      </c>
      <c r="AN83" s="19">
        <f t="shared" si="13"/>
        <v>101.29565002655832</v>
      </c>
      <c r="AO83" s="19">
        <f t="shared" si="14"/>
        <v>0.15799666897229336</v>
      </c>
      <c r="AP83" s="19">
        <f t="shared" si="15"/>
        <v>-4.962415838701828E-2</v>
      </c>
    </row>
    <row r="84" spans="1:42">
      <c r="A84" s="19">
        <v>1993</v>
      </c>
      <c r="B84" s="19" t="s">
        <v>83</v>
      </c>
      <c r="C84" s="27">
        <f>'Monthly Data'!AH86</f>
        <v>82.586027850542962</v>
      </c>
      <c r="D84" s="27" t="str">
        <f>'Monthly Data'!AO86</f>
        <v>NA</v>
      </c>
      <c r="G84" s="19" t="s">
        <v>10</v>
      </c>
      <c r="H84" s="28">
        <f>AVERAGE(C248:C250)</f>
        <v>97.732733873425033</v>
      </c>
      <c r="I84" s="28">
        <f>AVERAGE(D248:D250)</f>
        <v>102.13185187720235</v>
      </c>
      <c r="J84" s="27">
        <f t="shared" si="16"/>
        <v>1713511</v>
      </c>
      <c r="L84" s="19">
        <f t="shared" si="18"/>
        <v>-2.51448647809972</v>
      </c>
      <c r="M84" s="19">
        <f t="shared" si="19"/>
        <v>-2.3868290340021914</v>
      </c>
      <c r="N84" s="19">
        <f t="shared" si="20"/>
        <v>-0.80479287269797917</v>
      </c>
      <c r="Y84" s="19" t="s">
        <v>10</v>
      </c>
      <c r="Z84" s="19">
        <v>1631891</v>
      </c>
      <c r="AA84" s="19">
        <v>1737692</v>
      </c>
      <c r="AB84" s="19">
        <f t="shared" si="11"/>
        <v>14.305250023060005</v>
      </c>
      <c r="AC84" s="19">
        <f t="shared" si="12"/>
        <v>14.368068353913134</v>
      </c>
      <c r="AK84" s="19">
        <v>1684016</v>
      </c>
      <c r="AL84" s="19">
        <v>1713511</v>
      </c>
      <c r="AM84" s="19">
        <f t="shared" si="17"/>
        <v>96.904720620231629</v>
      </c>
      <c r="AN84" s="19">
        <f t="shared" si="13"/>
        <v>101.41119607636017</v>
      </c>
      <c r="AO84" s="19">
        <f t="shared" si="14"/>
        <v>-0.27645355493581825</v>
      </c>
      <c r="AP84" s="19">
        <f t="shared" si="15"/>
        <v>0.45705379047666916</v>
      </c>
    </row>
    <row r="85" spans="1:42">
      <c r="A85" s="19">
        <v>1993</v>
      </c>
      <c r="B85" s="19" t="s">
        <v>84</v>
      </c>
      <c r="C85" s="27">
        <f>'Monthly Data'!AH87</f>
        <v>83.073737905700241</v>
      </c>
      <c r="D85" s="27" t="str">
        <f>'Monthly Data'!AO87</f>
        <v>NA</v>
      </c>
      <c r="G85" s="19" t="s">
        <v>11</v>
      </c>
      <c r="H85" s="28">
        <f>AVERAGE(C251:C253)</f>
        <v>98.101263155420952</v>
      </c>
      <c r="I85" s="28">
        <f>AVERAGE(D251:D253)</f>
        <v>101.53701461766657</v>
      </c>
      <c r="J85" s="27">
        <f t="shared" si="16"/>
        <v>1706666</v>
      </c>
      <c r="L85" s="19">
        <f t="shared" si="18"/>
        <v>1.5168674003599225</v>
      </c>
      <c r="M85" s="19">
        <f t="shared" si="19"/>
        <v>-2.3094096980756151</v>
      </c>
      <c r="N85" s="19">
        <f t="shared" si="20"/>
        <v>-1.588339570501851</v>
      </c>
      <c r="Y85" s="19" t="s">
        <v>11</v>
      </c>
      <c r="Z85" s="19">
        <v>1626706</v>
      </c>
      <c r="AA85" s="19">
        <v>1732550</v>
      </c>
      <c r="AB85" s="19">
        <f t="shared" si="11"/>
        <v>14.302067669196751</v>
      </c>
      <c r="AC85" s="19">
        <f t="shared" si="12"/>
        <v>14.365104869658612</v>
      </c>
      <c r="AK85" s="19">
        <v>1678073</v>
      </c>
      <c r="AL85" s="19">
        <v>1706666</v>
      </c>
      <c r="AM85" s="19">
        <f t="shared" si="17"/>
        <v>96.938929355278347</v>
      </c>
      <c r="AN85" s="19">
        <f t="shared" si="13"/>
        <v>101.51664121743798</v>
      </c>
      <c r="AO85" s="19">
        <f t="shared" si="14"/>
        <v>0.14128043852157379</v>
      </c>
      <c r="AP85" s="19">
        <f t="shared" si="15"/>
        <v>0.41656037407094004</v>
      </c>
    </row>
    <row r="86" spans="1:42">
      <c r="A86" s="19">
        <v>1994</v>
      </c>
      <c r="B86" s="19" t="s">
        <v>72</v>
      </c>
      <c r="C86" s="27">
        <f>'Monthly Data'!AH88</f>
        <v>82.712385277298566</v>
      </c>
      <c r="D86" s="27" t="str">
        <f>'Monthly Data'!AO88</f>
        <v>NA</v>
      </c>
      <c r="F86" s="19">
        <v>2008</v>
      </c>
      <c r="G86" s="19" t="s">
        <v>8</v>
      </c>
      <c r="H86" s="28">
        <f>AVERAGE(C254:C256)</f>
        <v>97.620408404119999</v>
      </c>
      <c r="I86" s="28">
        <f>AVERAGE(D254:D256)</f>
        <v>100.7320169653123</v>
      </c>
      <c r="J86" s="27">
        <f t="shared" si="16"/>
        <v>1700350</v>
      </c>
      <c r="L86" s="19">
        <f t="shared" si="18"/>
        <v>-1.946278066133289</v>
      </c>
      <c r="M86" s="19">
        <f t="shared" si="19"/>
        <v>-3.1337339435861589</v>
      </c>
      <c r="N86" s="19">
        <f t="shared" si="20"/>
        <v>-1.4721158580145555</v>
      </c>
      <c r="X86" s="19">
        <v>2008</v>
      </c>
      <c r="Y86" s="19" t="s">
        <v>8</v>
      </c>
      <c r="Z86" s="19">
        <v>1643368</v>
      </c>
      <c r="AA86" s="19">
        <v>1731359</v>
      </c>
      <c r="AB86" s="19">
        <f t="shared" si="11"/>
        <v>14.312258352462946</v>
      </c>
      <c r="AC86" s="19">
        <f t="shared" si="12"/>
        <v>14.364417207224678</v>
      </c>
      <c r="AK86" s="19">
        <v>1693361</v>
      </c>
      <c r="AL86" s="19">
        <v>1700350</v>
      </c>
      <c r="AM86" s="19">
        <f t="shared" si="17"/>
        <v>97.047705716619191</v>
      </c>
      <c r="AN86" s="19">
        <f t="shared" si="13"/>
        <v>101.82368335930838</v>
      </c>
      <c r="AO86" s="19">
        <f t="shared" si="14"/>
        <v>0.44960095186337146</v>
      </c>
      <c r="AP86" s="19">
        <f t="shared" si="15"/>
        <v>1.215319756376565</v>
      </c>
    </row>
    <row r="87" spans="1:42">
      <c r="A87" s="19">
        <v>1994</v>
      </c>
      <c r="B87" s="19" t="s">
        <v>74</v>
      </c>
      <c r="C87" s="27">
        <f>'Monthly Data'!AH89</f>
        <v>82.420971039094994</v>
      </c>
      <c r="D87" s="27" t="str">
        <f>'Monthly Data'!AO89</f>
        <v>NA</v>
      </c>
      <c r="G87" s="19" t="s">
        <v>9</v>
      </c>
      <c r="H87" s="28">
        <f>AVERAGE(C257:C259)</f>
        <v>96.878418351078793</v>
      </c>
      <c r="I87" s="28">
        <f>AVERAGE(D257:D259)</f>
        <v>100.56877106846359</v>
      </c>
      <c r="J87" s="27">
        <f t="shared" si="16"/>
        <v>1678105</v>
      </c>
      <c r="L87" s="19">
        <f t="shared" si="18"/>
        <v>-3.0058194120400561</v>
      </c>
      <c r="M87" s="19">
        <f t="shared" si="19"/>
        <v>-0.64666427562752871</v>
      </c>
      <c r="N87" s="19">
        <f t="shared" si="20"/>
        <v>-5.131240321385877</v>
      </c>
      <c r="Y87" s="19" t="s">
        <v>9</v>
      </c>
      <c r="Z87" s="19">
        <v>1613216</v>
      </c>
      <c r="AA87" s="19">
        <v>1706910</v>
      </c>
      <c r="AB87" s="19">
        <f t="shared" si="11"/>
        <v>14.293740260107221</v>
      </c>
      <c r="AC87" s="19">
        <f t="shared" si="12"/>
        <v>14.350195276309286</v>
      </c>
      <c r="AK87" s="19">
        <v>1662211</v>
      </c>
      <c r="AL87" s="19">
        <v>1678105</v>
      </c>
      <c r="AM87" s="19">
        <f t="shared" si="17"/>
        <v>97.052419939466176</v>
      </c>
      <c r="AN87" s="19">
        <f t="shared" si="13"/>
        <v>101.71651952648971</v>
      </c>
      <c r="AO87" s="19">
        <f t="shared" si="14"/>
        <v>1.9431953894688547E-2</v>
      </c>
      <c r="AP87" s="19">
        <f t="shared" si="15"/>
        <v>-0.42031390688852532</v>
      </c>
    </row>
    <row r="88" spans="1:42">
      <c r="A88" s="19">
        <v>1994</v>
      </c>
      <c r="B88" s="19" t="s">
        <v>75</v>
      </c>
      <c r="C88" s="27">
        <f>'Monthly Data'!AH90</f>
        <v>83.01700957321151</v>
      </c>
      <c r="D88" s="27" t="str">
        <f>'Monthly Data'!AO90</f>
        <v>NA</v>
      </c>
      <c r="G88" s="19" t="s">
        <v>10</v>
      </c>
      <c r="H88" s="28">
        <f>AVERAGE(C260:C262)</f>
        <v>96.782005122954857</v>
      </c>
      <c r="I88" s="28">
        <f>AVERAGE(D260:D262)</f>
        <v>100.83882409564858</v>
      </c>
      <c r="J88" s="27">
        <f t="shared" si="16"/>
        <v>1673557</v>
      </c>
      <c r="L88" s="19">
        <f t="shared" si="18"/>
        <v>-0.39748542480689819</v>
      </c>
      <c r="M88" s="19">
        <f t="shared" si="19"/>
        <v>1.0784370362837636</v>
      </c>
      <c r="N88" s="19">
        <f t="shared" si="20"/>
        <v>-1.0796808065182018</v>
      </c>
      <c r="Y88" s="19" t="s">
        <v>10</v>
      </c>
      <c r="Z88" s="19">
        <v>1614421</v>
      </c>
      <c r="AA88" s="19">
        <v>1708174</v>
      </c>
      <c r="AB88" s="19">
        <f t="shared" si="11"/>
        <v>14.294486936425521</v>
      </c>
      <c r="AC88" s="19">
        <f t="shared" si="12"/>
        <v>14.350935521678196</v>
      </c>
      <c r="AK88" s="19">
        <v>1660005</v>
      </c>
      <c r="AL88" s="19">
        <v>1673557</v>
      </c>
      <c r="AM88" s="19">
        <f t="shared" si="17"/>
        <v>97.253984174746464</v>
      </c>
      <c r="AN88" s="19">
        <f t="shared" si="13"/>
        <v>102.06846853737279</v>
      </c>
      <c r="AO88" s="19">
        <f t="shared" si="14"/>
        <v>0.8333353713529057</v>
      </c>
      <c r="AP88" s="19">
        <f t="shared" si="15"/>
        <v>1.3912386947971145</v>
      </c>
    </row>
    <row r="89" spans="1:42">
      <c r="A89" s="19">
        <v>1994</v>
      </c>
      <c r="B89" s="19" t="s">
        <v>76</v>
      </c>
      <c r="C89" s="27">
        <f>'Monthly Data'!AH91</f>
        <v>82.358247190367479</v>
      </c>
      <c r="D89" s="27" t="str">
        <f>'Monthly Data'!AO91</f>
        <v>NA</v>
      </c>
      <c r="G89" s="19" t="s">
        <v>11</v>
      </c>
      <c r="H89" s="28">
        <f>AVERAGE(C263:C265)</f>
        <v>97.239701885199437</v>
      </c>
      <c r="I89" s="28">
        <f>AVERAGE(D263:D265)</f>
        <v>99.838792389584356</v>
      </c>
      <c r="J89" s="27">
        <f t="shared" si="16"/>
        <v>1674736</v>
      </c>
      <c r="L89" s="19">
        <f t="shared" si="18"/>
        <v>1.9051218708216577</v>
      </c>
      <c r="M89" s="19">
        <f t="shared" si="19"/>
        <v>-3.9082314071334223</v>
      </c>
      <c r="N89" s="19">
        <f t="shared" si="20"/>
        <v>0.28209292456760071</v>
      </c>
      <c r="Y89" s="19" t="s">
        <v>11</v>
      </c>
      <c r="Z89" s="19">
        <v>1604269</v>
      </c>
      <c r="AA89" s="19">
        <v>1705335</v>
      </c>
      <c r="AB89" s="19">
        <f t="shared" si="11"/>
        <v>14.288178759083223</v>
      </c>
      <c r="AC89" s="19">
        <f t="shared" si="12"/>
        <v>14.349272130338319</v>
      </c>
      <c r="AK89" s="19">
        <v>1652750</v>
      </c>
      <c r="AL89" s="19">
        <v>1674736</v>
      </c>
      <c r="AM89" s="19">
        <f t="shared" si="17"/>
        <v>97.066646498260482</v>
      </c>
      <c r="AN89" s="19">
        <f t="shared" si="13"/>
        <v>101.82709394197056</v>
      </c>
      <c r="AO89" s="19">
        <f t="shared" si="14"/>
        <v>-0.7682855473009842</v>
      </c>
      <c r="AP89" s="19">
        <f t="shared" si="15"/>
        <v>-0.94258190810718734</v>
      </c>
    </row>
    <row r="90" spans="1:42">
      <c r="A90" s="19">
        <v>1994</v>
      </c>
      <c r="B90" s="19" t="s">
        <v>77</v>
      </c>
      <c r="C90" s="27">
        <f>'Monthly Data'!AH92</f>
        <v>83.738852486642216</v>
      </c>
      <c r="D90" s="27" t="str">
        <f>'Monthly Data'!AO92</f>
        <v>NA</v>
      </c>
      <c r="F90" s="19">
        <v>2009</v>
      </c>
      <c r="G90" s="19" t="s">
        <v>8</v>
      </c>
      <c r="H90" s="28">
        <f>AVERAGE(C266:C268)</f>
        <v>96.511489638005926</v>
      </c>
      <c r="I90" s="28">
        <f>AVERAGE(D266:D268)</f>
        <v>99.247676061390521</v>
      </c>
      <c r="J90" s="27">
        <f t="shared" si="16"/>
        <v>1658644</v>
      </c>
      <c r="L90" s="19">
        <f t="shared" si="18"/>
        <v>-2.9620527540529018</v>
      </c>
      <c r="M90" s="19">
        <f t="shared" si="19"/>
        <v>-2.3473331929215413</v>
      </c>
      <c r="N90" s="19">
        <f t="shared" si="20"/>
        <v>-3.7884294283545561</v>
      </c>
      <c r="X90" s="19">
        <v>2009</v>
      </c>
      <c r="Y90" s="19" t="s">
        <v>8</v>
      </c>
      <c r="Z90" s="19">
        <v>1590636</v>
      </c>
      <c r="AA90" s="19">
        <v>1684530</v>
      </c>
      <c r="AB90" s="19">
        <f t="shared" si="11"/>
        <v>14.279644494217742</v>
      </c>
      <c r="AC90" s="19">
        <f t="shared" si="12"/>
        <v>14.336997151109161</v>
      </c>
      <c r="AK90" s="19">
        <v>1642120</v>
      </c>
      <c r="AL90" s="19">
        <v>1658644</v>
      </c>
      <c r="AM90" s="19">
        <f t="shared" si="17"/>
        <v>96.864784546805353</v>
      </c>
      <c r="AN90" s="19">
        <f t="shared" si="13"/>
        <v>101.56067245291938</v>
      </c>
      <c r="AO90" s="19">
        <f t="shared" si="14"/>
        <v>-0.82925757256651078</v>
      </c>
      <c r="AP90" s="19">
        <f t="shared" si="15"/>
        <v>-1.0424640412865505</v>
      </c>
    </row>
    <row r="91" spans="1:42">
      <c r="A91" s="19">
        <v>1994</v>
      </c>
      <c r="B91" s="19" t="s">
        <v>78</v>
      </c>
      <c r="C91" s="27">
        <f>'Monthly Data'!AH93</f>
        <v>83.203309651329732</v>
      </c>
      <c r="D91" s="27" t="str">
        <f>'Monthly Data'!AO93</f>
        <v>NA</v>
      </c>
      <c r="G91" s="19" t="s">
        <v>9</v>
      </c>
      <c r="H91" s="28">
        <f>AVERAGE(C269:C271)</f>
        <v>96.540527704388865</v>
      </c>
      <c r="I91" s="28">
        <f>AVERAGE(D269:D271)</f>
        <v>99.246474455964247</v>
      </c>
      <c r="J91" s="27">
        <f t="shared" si="16"/>
        <v>1670456</v>
      </c>
      <c r="L91" s="19">
        <f t="shared" si="18"/>
        <v>0.12040503961028293</v>
      </c>
      <c r="M91" s="19">
        <f t="shared" si="19"/>
        <v>-4.8427677186047013E-3</v>
      </c>
      <c r="N91" s="19">
        <f t="shared" si="20"/>
        <v>2.8791659933303126</v>
      </c>
      <c r="Y91" s="19" t="s">
        <v>9</v>
      </c>
      <c r="Z91" s="19">
        <v>1606787</v>
      </c>
      <c r="AA91" s="19">
        <v>1686345</v>
      </c>
      <c r="AB91" s="19">
        <f t="shared" si="11"/>
        <v>14.289747090819649</v>
      </c>
      <c r="AC91" s="19">
        <f t="shared" si="12"/>
        <v>14.338074022945344</v>
      </c>
      <c r="AK91" s="19">
        <v>1662431</v>
      </c>
      <c r="AL91" s="19">
        <v>1670456</v>
      </c>
      <c r="AM91" s="19">
        <f t="shared" si="17"/>
        <v>96.65285356204258</v>
      </c>
      <c r="AN91" s="19">
        <f t="shared" si="13"/>
        <v>100.95117740305642</v>
      </c>
      <c r="AO91" s="19">
        <f t="shared" si="14"/>
        <v>-0.87229418731415986</v>
      </c>
      <c r="AP91" s="19">
        <f t="shared" si="15"/>
        <v>-2.3789930442941198</v>
      </c>
    </row>
    <row r="92" spans="1:42">
      <c r="A92" s="19">
        <v>1994</v>
      </c>
      <c r="B92" s="19" t="s">
        <v>79</v>
      </c>
      <c r="C92" s="27">
        <f>'Monthly Data'!AH94</f>
        <v>86.373552621073017</v>
      </c>
      <c r="D92" s="27" t="str">
        <f>'Monthly Data'!AO94</f>
        <v>NA</v>
      </c>
      <c r="G92" s="19" t="s">
        <v>10</v>
      </c>
      <c r="H92" s="28">
        <f>AVERAGE(C272:C274)</f>
        <v>97.20617473967279</v>
      </c>
      <c r="I92" s="28">
        <f>AVERAGE(D272:D274)</f>
        <v>99.267174626074009</v>
      </c>
      <c r="J92" s="27">
        <f t="shared" si="16"/>
        <v>1671562</v>
      </c>
      <c r="L92" s="19">
        <f t="shared" si="18"/>
        <v>2.7866563684304291</v>
      </c>
      <c r="M92" s="19">
        <f t="shared" si="19"/>
        <v>8.3455447177205322E-2</v>
      </c>
      <c r="N92" s="19">
        <f t="shared" si="20"/>
        <v>0.2651010023515088</v>
      </c>
      <c r="Y92" s="19" t="s">
        <v>10</v>
      </c>
      <c r="Z92" s="19">
        <v>1587753</v>
      </c>
      <c r="AA92" s="19">
        <v>1683850</v>
      </c>
      <c r="AB92" s="19">
        <f t="shared" si="11"/>
        <v>14.277830367129662</v>
      </c>
      <c r="AC92" s="19">
        <f t="shared" si="12"/>
        <v>14.336593396182913</v>
      </c>
      <c r="AK92" s="19">
        <v>1647476</v>
      </c>
      <c r="AL92" s="19">
        <v>1671562</v>
      </c>
      <c r="AM92" s="19">
        <f t="shared" si="17"/>
        <v>96.374878905671466</v>
      </c>
      <c r="AN92" s="19">
        <f t="shared" si="13"/>
        <v>100.7351208031769</v>
      </c>
      <c r="AO92" s="19">
        <f t="shared" si="14"/>
        <v>-1.1454509890710618</v>
      </c>
      <c r="AP92" s="19">
        <f t="shared" si="15"/>
        <v>-0.85333914938421351</v>
      </c>
    </row>
    <row r="93" spans="1:42">
      <c r="A93" s="19">
        <v>1994</v>
      </c>
      <c r="B93" s="19" t="s">
        <v>80</v>
      </c>
      <c r="C93" s="27">
        <f>'Monthly Data'!AH95</f>
        <v>84.255942137281338</v>
      </c>
      <c r="D93" s="27" t="str">
        <f>'Monthly Data'!AO95</f>
        <v>NA</v>
      </c>
      <c r="G93" s="19" t="s">
        <v>11</v>
      </c>
      <c r="H93" s="28">
        <f>AVERAGE(C275:C277)</f>
        <v>97.561551996665074</v>
      </c>
      <c r="I93" s="28">
        <f>AVERAGE(D275:D277)</f>
        <v>99.163501037678301</v>
      </c>
      <c r="J93" s="27">
        <f t="shared" si="16"/>
        <v>1672997</v>
      </c>
      <c r="L93" s="19">
        <f t="shared" si="18"/>
        <v>1.4704039298786498</v>
      </c>
      <c r="M93" s="19">
        <f t="shared" si="19"/>
        <v>-0.4171017798679566</v>
      </c>
      <c r="N93" s="19">
        <f t="shared" si="20"/>
        <v>0.34383383511296106</v>
      </c>
      <c r="Y93" s="19" t="s">
        <v>11</v>
      </c>
      <c r="Z93" s="19">
        <v>1586396</v>
      </c>
      <c r="AA93" s="19">
        <v>1682348</v>
      </c>
      <c r="AB93" s="19">
        <f t="shared" si="11"/>
        <v>14.276975334752372</v>
      </c>
      <c r="AC93" s="19">
        <f t="shared" si="12"/>
        <v>14.335700994666615</v>
      </c>
      <c r="AK93" s="19">
        <v>1648557</v>
      </c>
      <c r="AL93" s="19">
        <v>1672997</v>
      </c>
      <c r="AM93" s="19">
        <f t="shared" si="17"/>
        <v>96.229369078533537</v>
      </c>
      <c r="AN93" s="19">
        <f t="shared" si="13"/>
        <v>100.55893704531449</v>
      </c>
      <c r="AO93" s="19">
        <f t="shared" si="14"/>
        <v>-0.60256621802363686</v>
      </c>
      <c r="AP93" s="19">
        <f t="shared" si="15"/>
        <v>-0.69775896325051656</v>
      </c>
    </row>
    <row r="94" spans="1:42">
      <c r="A94" s="19">
        <v>1994</v>
      </c>
      <c r="B94" s="19" t="s">
        <v>81</v>
      </c>
      <c r="C94" s="27">
        <f>'Monthly Data'!AH96</f>
        <v>85.692322974129411</v>
      </c>
      <c r="D94" s="27" t="str">
        <f>'Monthly Data'!AO96</f>
        <v>NA</v>
      </c>
      <c r="F94" s="19">
        <v>2010</v>
      </c>
      <c r="G94" s="19" t="s">
        <v>8</v>
      </c>
      <c r="H94" s="28">
        <f>AVERAGE(C278:C280)</f>
        <v>98.712963615610803</v>
      </c>
      <c r="I94" s="28">
        <f>AVERAGE(D278:D280)</f>
        <v>100.27370476170294</v>
      </c>
      <c r="J94" s="27">
        <f t="shared" si="16"/>
        <v>1665607</v>
      </c>
      <c r="L94" s="19">
        <f t="shared" si="18"/>
        <v>4.8049901150587271</v>
      </c>
      <c r="M94" s="19">
        <f t="shared" si="19"/>
        <v>4.5540445910231098</v>
      </c>
      <c r="N94" s="19">
        <f t="shared" si="20"/>
        <v>-1.7552163266043141</v>
      </c>
      <c r="X94" s="19">
        <v>2010</v>
      </c>
      <c r="Y94" s="19" t="s">
        <v>8</v>
      </c>
      <c r="Z94" s="19">
        <v>1593707</v>
      </c>
      <c r="AA94" s="19">
        <v>1677669</v>
      </c>
      <c r="AB94" s="19">
        <f t="shared" si="11"/>
        <v>14.281573307132739</v>
      </c>
      <c r="AC94" s="19">
        <f t="shared" si="12"/>
        <v>14.332915887910005</v>
      </c>
      <c r="AK94" s="19">
        <v>1654206</v>
      </c>
      <c r="AL94" s="19">
        <v>1665607</v>
      </c>
      <c r="AM94" s="19">
        <f t="shared" si="17"/>
        <v>96.342716687038973</v>
      </c>
      <c r="AN94" s="19">
        <f t="shared" si="13"/>
        <v>100.72418043391988</v>
      </c>
      <c r="AO94" s="19">
        <f t="shared" si="14"/>
        <v>0.47198909612251594</v>
      </c>
      <c r="AP94" s="19">
        <f t="shared" si="15"/>
        <v>0.65892159939664463</v>
      </c>
    </row>
    <row r="95" spans="1:42">
      <c r="A95" s="19">
        <v>1994</v>
      </c>
      <c r="B95" s="19" t="s">
        <v>82</v>
      </c>
      <c r="C95" s="27">
        <f>'Monthly Data'!AH97</f>
        <v>85.70823738933241</v>
      </c>
      <c r="D95" s="27" t="str">
        <f>'Monthly Data'!AO97</f>
        <v>NA</v>
      </c>
      <c r="G95" s="19" t="s">
        <v>9</v>
      </c>
      <c r="H95" s="28">
        <f>AVERAGE(C281:C283)</f>
        <v>99.051436188209678</v>
      </c>
      <c r="I95" s="28">
        <f>AVERAGE(D281:D283)</f>
        <v>100.05293645988553</v>
      </c>
      <c r="J95" s="27">
        <f t="shared" si="16"/>
        <v>1670945</v>
      </c>
      <c r="L95" s="19">
        <f t="shared" si="18"/>
        <v>1.378612914604127</v>
      </c>
      <c r="M95" s="19">
        <f t="shared" si="19"/>
        <v>-0.877758681687002</v>
      </c>
      <c r="N95" s="19">
        <f t="shared" si="20"/>
        <v>1.2881108221545423</v>
      </c>
      <c r="Y95" s="19" t="s">
        <v>9</v>
      </c>
      <c r="Z95" s="19">
        <v>1586675</v>
      </c>
      <c r="AA95" s="19">
        <v>1678445</v>
      </c>
      <c r="AB95" s="19">
        <f t="shared" ref="AB95:AB100" si="21">LN(Z95)</f>
        <v>14.277151189626542</v>
      </c>
      <c r="AC95" s="19">
        <f t="shared" ref="AC95:AC100" si="22">LN(AA95)</f>
        <v>14.333378327513563</v>
      </c>
      <c r="AK95" s="19">
        <v>1647486</v>
      </c>
      <c r="AL95" s="19">
        <v>1670945</v>
      </c>
      <c r="AM95" s="19">
        <f t="shared" si="17"/>
        <v>96.308860894720809</v>
      </c>
      <c r="AN95" s="19">
        <f t="shared" ref="AN95:AN127" si="23">AA95/AL95*100</f>
        <v>100.44884780767769</v>
      </c>
      <c r="AO95" s="19">
        <f t="shared" si="14"/>
        <v>-0.14048991669390887</v>
      </c>
      <c r="AP95" s="19">
        <f t="shared" si="15"/>
        <v>-1.0889370785319707</v>
      </c>
    </row>
    <row r="96" spans="1:42">
      <c r="A96" s="19">
        <v>1994</v>
      </c>
      <c r="B96" s="19" t="s">
        <v>83</v>
      </c>
      <c r="C96" s="27">
        <f>'Monthly Data'!AH98</f>
        <v>83.767837393902312</v>
      </c>
      <c r="D96" s="27" t="str">
        <f>'Monthly Data'!AO98</f>
        <v>NA</v>
      </c>
      <c r="G96" s="19" t="s">
        <v>10</v>
      </c>
      <c r="H96" s="28">
        <f>AVERAGE(C284:C286)</f>
        <v>99.84528311352669</v>
      </c>
      <c r="I96" s="28">
        <f>AVERAGE(D284:D286)</f>
        <v>100.31112857191413</v>
      </c>
      <c r="J96" s="27">
        <f t="shared" si="16"/>
        <v>1674839</v>
      </c>
      <c r="L96" s="19">
        <f t="shared" si="18"/>
        <v>3.2445423039852095</v>
      </c>
      <c r="M96" s="19">
        <f t="shared" si="19"/>
        <v>1.0362244632580619</v>
      </c>
      <c r="N96" s="19">
        <f t="shared" si="20"/>
        <v>0.9354307007140461</v>
      </c>
      <c r="Y96" s="19" t="s">
        <v>10</v>
      </c>
      <c r="Z96" s="19">
        <v>1576096</v>
      </c>
      <c r="AA96" s="19">
        <v>1680822</v>
      </c>
      <c r="AB96" s="19">
        <f t="shared" si="21"/>
        <v>14.270461461250381</v>
      </c>
      <c r="AC96" s="19">
        <f t="shared" si="22"/>
        <v>14.334793517432503</v>
      </c>
      <c r="AK96" s="19">
        <v>1637633</v>
      </c>
      <c r="AL96" s="19">
        <v>1674839</v>
      </c>
      <c r="AM96" s="19">
        <f t="shared" si="17"/>
        <v>96.24232047107013</v>
      </c>
      <c r="AN96" s="19">
        <f t="shared" si="23"/>
        <v>100.35722836642806</v>
      </c>
      <c r="AO96" s="19">
        <f t="shared" ref="AO96:AP100" si="24">(((AM96/AM95)^4)-1)*100</f>
        <v>-0.27607634424573479</v>
      </c>
      <c r="AP96" s="19">
        <f t="shared" si="24"/>
        <v>-0.36434133490539367</v>
      </c>
    </row>
    <row r="97" spans="1:42">
      <c r="A97" s="19">
        <v>1994</v>
      </c>
      <c r="B97" s="19" t="s">
        <v>84</v>
      </c>
      <c r="C97" s="27">
        <f>'Monthly Data'!AH99</f>
        <v>84.980999524339239</v>
      </c>
      <c r="D97" s="27" t="str">
        <f>'Monthly Data'!AO99</f>
        <v>NA</v>
      </c>
      <c r="G97" s="19" t="s">
        <v>11</v>
      </c>
      <c r="H97" s="28">
        <f>AVERAGE(C287:C289)</f>
        <v>99.783064673912477</v>
      </c>
      <c r="I97" s="28">
        <f>AVERAGE(D287:D289)</f>
        <v>100.07549670483782</v>
      </c>
      <c r="J97" s="27">
        <f t="shared" si="16"/>
        <v>1673965</v>
      </c>
      <c r="L97" s="19">
        <f t="shared" si="18"/>
        <v>-0.24902651318224889</v>
      </c>
      <c r="M97" s="19">
        <f t="shared" si="19"/>
        <v>-0.93629856362956732</v>
      </c>
      <c r="N97" s="19">
        <f t="shared" si="20"/>
        <v>-0.20857314742656063</v>
      </c>
      <c r="Y97" s="19" t="s">
        <v>11</v>
      </c>
      <c r="Z97" s="19">
        <v>1578122</v>
      </c>
      <c r="AA97" s="19">
        <v>1679919</v>
      </c>
      <c r="AB97" s="19">
        <f t="shared" si="21"/>
        <v>14.271746090453956</v>
      </c>
      <c r="AC97" s="19">
        <f t="shared" si="22"/>
        <v>14.334256135931382</v>
      </c>
      <c r="AK97" s="19">
        <v>1638702</v>
      </c>
      <c r="AL97" s="19">
        <v>1673965</v>
      </c>
      <c r="AM97" s="19">
        <f t="shared" si="17"/>
        <v>96.30317165659163</v>
      </c>
      <c r="AN97" s="19">
        <f t="shared" si="23"/>
        <v>100.35568246647928</v>
      </c>
      <c r="AO97" s="19">
        <f t="shared" si="24"/>
        <v>0.25314818334745137</v>
      </c>
      <c r="AP97" s="19">
        <f t="shared" si="24"/>
        <v>-6.1614464839987448E-3</v>
      </c>
    </row>
    <row r="98" spans="1:42">
      <c r="A98" s="19">
        <v>1995</v>
      </c>
      <c r="B98" s="19" t="s">
        <v>72</v>
      </c>
      <c r="C98" s="27">
        <f>'Monthly Data'!AH100</f>
        <v>83.37602066008148</v>
      </c>
      <c r="D98" s="27" t="str">
        <f>'Monthly Data'!AO100</f>
        <v>NA</v>
      </c>
      <c r="F98" s="19">
        <v>2011</v>
      </c>
      <c r="G98" s="19" t="s">
        <v>8</v>
      </c>
      <c r="H98" s="28">
        <f>AVERAGE(C290:C292)</f>
        <v>98.44319080679459</v>
      </c>
      <c r="I98" s="28">
        <f>AVERAGE(D290:D292)</f>
        <v>97.93604085282675</v>
      </c>
      <c r="J98" s="27">
        <f t="shared" si="16"/>
        <v>1646135</v>
      </c>
      <c r="L98" s="19">
        <f t="shared" si="18"/>
        <v>-5.2639280016001049</v>
      </c>
      <c r="M98" s="19">
        <f t="shared" si="19"/>
        <v>-8.2810327415684277</v>
      </c>
      <c r="N98" s="19">
        <f t="shared" si="20"/>
        <v>-6.4860713963563636</v>
      </c>
      <c r="X98" s="19">
        <v>2011</v>
      </c>
      <c r="Y98" s="19" t="s">
        <v>8</v>
      </c>
      <c r="Z98" s="19">
        <v>1561856</v>
      </c>
      <c r="AA98" s="19">
        <v>1650137</v>
      </c>
      <c r="AB98" s="19">
        <f t="shared" si="21"/>
        <v>14.261385415631414</v>
      </c>
      <c r="AC98" s="19">
        <f t="shared" si="22"/>
        <v>14.316368872732969</v>
      </c>
      <c r="AK98" s="19">
        <v>1625370</v>
      </c>
      <c r="AL98" s="19">
        <v>1646135</v>
      </c>
      <c r="AM98" s="19">
        <f t="shared" si="17"/>
        <v>96.092335898903016</v>
      </c>
      <c r="AN98" s="19">
        <f t="shared" si="23"/>
        <v>100.24311493285786</v>
      </c>
      <c r="AO98" s="19">
        <f t="shared" si="24"/>
        <v>-0.87284517225426628</v>
      </c>
      <c r="AP98" s="19">
        <f t="shared" si="24"/>
        <v>-0.44791993581720924</v>
      </c>
    </row>
    <row r="99" spans="1:42">
      <c r="A99" s="19">
        <v>1995</v>
      </c>
      <c r="B99" s="19" t="s">
        <v>74</v>
      </c>
      <c r="C99" s="27">
        <f>'Monthly Data'!AH101</f>
        <v>84.984309908085464</v>
      </c>
      <c r="D99" s="27" t="str">
        <f>'Monthly Data'!AO101</f>
        <v>NA</v>
      </c>
      <c r="G99" s="19" t="s">
        <v>9</v>
      </c>
      <c r="H99" s="28">
        <f>AVERAGE(C293:C295)</f>
        <v>99.960996512502206</v>
      </c>
      <c r="I99" s="28">
        <f>AVERAGE(D293:D295)</f>
        <v>97.863334813237387</v>
      </c>
      <c r="J99" s="27">
        <f t="shared" si="16"/>
        <v>1665481</v>
      </c>
      <c r="L99" s="19">
        <f t="shared" si="18"/>
        <v>6.3113370616538544</v>
      </c>
      <c r="M99" s="19">
        <f t="shared" si="19"/>
        <v>-0.29662263429106606</v>
      </c>
      <c r="N99" s="19">
        <f t="shared" si="20"/>
        <v>4.7844732376479016</v>
      </c>
      <c r="Y99" s="19" t="s">
        <v>9</v>
      </c>
      <c r="Z99" s="19">
        <v>1559427</v>
      </c>
      <c r="AA99" s="19">
        <v>1665503</v>
      </c>
      <c r="AB99" s="19">
        <f t="shared" si="21"/>
        <v>14.259829004059419</v>
      </c>
      <c r="AC99" s="19">
        <f t="shared" si="22"/>
        <v>14.325637737875132</v>
      </c>
      <c r="AK99" s="19">
        <v>1623263</v>
      </c>
      <c r="AL99" s="19">
        <v>1665481</v>
      </c>
      <c r="AM99" s="19">
        <f t="shared" si="17"/>
        <v>96.067427151361173</v>
      </c>
      <c r="AN99" s="19">
        <f t="shared" si="23"/>
        <v>100.00132093971652</v>
      </c>
      <c r="AO99" s="19">
        <f t="shared" si="24"/>
        <v>-0.10364640981564976</v>
      </c>
      <c r="AP99" s="19">
        <f t="shared" si="24"/>
        <v>-0.96134507022774818</v>
      </c>
    </row>
    <row r="100" spans="1:42">
      <c r="A100" s="19">
        <v>1995</v>
      </c>
      <c r="B100" s="19" t="s">
        <v>75</v>
      </c>
      <c r="C100" s="27">
        <f>'Monthly Data'!AH102</f>
        <v>85.314308460653052</v>
      </c>
      <c r="D100" s="27" t="str">
        <f>'Monthly Data'!AO102</f>
        <v>NA</v>
      </c>
      <c r="G100" s="19" t="s">
        <v>10</v>
      </c>
      <c r="H100" s="28">
        <f>AVERAGE(C296:C298)</f>
        <v>101.32957769681167</v>
      </c>
      <c r="I100" s="28">
        <f>AVERAGE(D296:D298)</f>
        <v>101.14536380641493</v>
      </c>
      <c r="J100" s="27">
        <f t="shared" si="16"/>
        <v>1683147</v>
      </c>
      <c r="L100" s="19">
        <f t="shared" si="18"/>
        <v>5.5899593949360504</v>
      </c>
      <c r="M100" s="19">
        <f t="shared" si="19"/>
        <v>14.104791086212231</v>
      </c>
      <c r="N100" s="19">
        <f t="shared" si="20"/>
        <v>4.3108439326645209</v>
      </c>
      <c r="Y100" s="19" t="s">
        <v>10</v>
      </c>
      <c r="Z100" s="19">
        <v>1567423</v>
      </c>
      <c r="AA100" s="19">
        <v>1682313</v>
      </c>
      <c r="AB100" s="19">
        <f t="shared" si="21"/>
        <v>14.264943427475631</v>
      </c>
      <c r="AC100" s="19">
        <f t="shared" si="22"/>
        <v>14.335680190193296</v>
      </c>
      <c r="AK100" s="19">
        <v>1632767</v>
      </c>
      <c r="AL100" s="19">
        <v>1683147</v>
      </c>
      <c r="AM100" s="19">
        <f t="shared" si="17"/>
        <v>95.997959292415885</v>
      </c>
      <c r="AN100" s="19">
        <f t="shared" si="23"/>
        <v>99.95044996069862</v>
      </c>
      <c r="AO100" s="19">
        <f t="shared" si="24"/>
        <v>-0.28893266897249692</v>
      </c>
      <c r="AP100" s="19">
        <f t="shared" si="24"/>
        <v>-0.20332601356880531</v>
      </c>
    </row>
    <row r="101" spans="1:42">
      <c r="A101" s="19">
        <v>1995</v>
      </c>
      <c r="B101" s="19" t="s">
        <v>76</v>
      </c>
      <c r="C101" s="27">
        <f>'Monthly Data'!AH103</f>
        <v>85.106319381366163</v>
      </c>
      <c r="D101" s="27" t="str">
        <f>'Monthly Data'!AO103</f>
        <v>NA</v>
      </c>
      <c r="G101" s="19" t="s">
        <v>11</v>
      </c>
      <c r="H101" s="28">
        <f>AVERAGE(C299:C301)</f>
        <v>102.459682347997</v>
      </c>
      <c r="I101" s="28">
        <f>AVERAGE(D299:D301)</f>
        <v>103.05526052752099</v>
      </c>
      <c r="J101" s="27">
        <f t="shared" si="16"/>
        <v>1693586</v>
      </c>
      <c r="L101" s="19">
        <f t="shared" si="18"/>
        <v>4.5362916470657932</v>
      </c>
      <c r="M101" s="19">
        <f t="shared" si="19"/>
        <v>7.7697161136415449</v>
      </c>
      <c r="N101" s="19">
        <f t="shared" si="20"/>
        <v>2.5040040640359695</v>
      </c>
      <c r="Y101" s="19" t="s">
        <v>11</v>
      </c>
      <c r="AA101" s="19">
        <v>1690239</v>
      </c>
      <c r="AL101" s="19">
        <v>1693586</v>
      </c>
      <c r="AN101" s="19">
        <f t="shared" si="23"/>
        <v>99.802372008271206</v>
      </c>
    </row>
    <row r="102" spans="1:42">
      <c r="A102" s="19">
        <v>1995</v>
      </c>
      <c r="B102" s="19" t="s">
        <v>77</v>
      </c>
      <c r="C102" s="27">
        <f>'Monthly Data'!AH104</f>
        <v>85.209535681459272</v>
      </c>
      <c r="D102" s="27" t="str">
        <f>'Monthly Data'!AO104</f>
        <v>NA</v>
      </c>
      <c r="F102" s="19">
        <v>2012</v>
      </c>
      <c r="G102" s="19" t="s">
        <v>8</v>
      </c>
      <c r="H102" s="28">
        <f>AVERAGE(C302:C304)</f>
        <v>102.31833031670767</v>
      </c>
      <c r="I102" s="28">
        <f>AVERAGE(D302:D304)</f>
        <v>101.74154222653446</v>
      </c>
      <c r="J102" s="27">
        <f t="shared" si="16"/>
        <v>1690863</v>
      </c>
      <c r="L102" s="19">
        <f t="shared" si="18"/>
        <v>-0.55069383736688904</v>
      </c>
      <c r="M102" s="19">
        <f t="shared" si="19"/>
        <v>-5.0024064911319721</v>
      </c>
      <c r="N102" s="19">
        <f t="shared" si="20"/>
        <v>-0.64158297267630227</v>
      </c>
      <c r="X102" s="19">
        <v>2012</v>
      </c>
      <c r="Y102" s="19" t="s">
        <v>8</v>
      </c>
      <c r="AA102" s="19">
        <v>1686870</v>
      </c>
      <c r="AL102" s="19">
        <v>1690863</v>
      </c>
      <c r="AN102" s="19">
        <f t="shared" si="23"/>
        <v>99.763848401674167</v>
      </c>
    </row>
    <row r="103" spans="1:42">
      <c r="A103" s="19">
        <v>1995</v>
      </c>
      <c r="B103" s="19" t="s">
        <v>78</v>
      </c>
      <c r="C103" s="27">
        <f>'Monthly Data'!AH105</f>
        <v>85.053449983423135</v>
      </c>
      <c r="D103" s="27" t="str">
        <f>'Monthly Data'!AO105</f>
        <v>NA</v>
      </c>
      <c r="G103" s="19" t="s">
        <v>9</v>
      </c>
      <c r="H103" s="28">
        <f>AVERAGE(C305:C307)</f>
        <v>103.300557931906</v>
      </c>
      <c r="I103" s="28">
        <f>AVERAGE(D305:D307)</f>
        <v>102.62604925048207</v>
      </c>
      <c r="J103" s="27">
        <f t="shared" si="16"/>
        <v>1694978</v>
      </c>
      <c r="L103" s="19">
        <f t="shared" si="18"/>
        <v>3.8955366670483604</v>
      </c>
      <c r="M103" s="19">
        <f t="shared" si="19"/>
        <v>3.5230778459891532</v>
      </c>
      <c r="N103" s="19">
        <f t="shared" si="20"/>
        <v>0.97702680954112608</v>
      </c>
      <c r="Y103" s="19" t="s">
        <v>9</v>
      </c>
      <c r="AA103" s="19">
        <v>1685081</v>
      </c>
      <c r="AL103" s="19">
        <v>1694978</v>
      </c>
      <c r="AN103" s="19">
        <f t="shared" si="23"/>
        <v>99.416098616029231</v>
      </c>
    </row>
    <row r="104" spans="1:42">
      <c r="A104" s="19">
        <v>1995</v>
      </c>
      <c r="B104" s="19" t="s">
        <v>79</v>
      </c>
      <c r="C104" s="27">
        <f>'Monthly Data'!AH106</f>
        <v>86.910798322959252</v>
      </c>
      <c r="D104" s="27" t="str">
        <f>'Monthly Data'!AO106</f>
        <v>NA</v>
      </c>
      <c r="G104" s="19" t="s">
        <v>10</v>
      </c>
      <c r="H104" s="28">
        <f>AVERAGE(C308:C310)</f>
        <v>102.16721188410467</v>
      </c>
      <c r="I104" s="28">
        <f>AVERAGE(D308:D310)</f>
        <v>102.87545212177808</v>
      </c>
      <c r="J104" s="27">
        <f t="shared" si="16"/>
        <v>1695667</v>
      </c>
      <c r="L104" s="19">
        <f t="shared" si="18"/>
        <v>-4.3168425097425462</v>
      </c>
      <c r="M104" s="19">
        <f t="shared" si="19"/>
        <v>0.97563337602519784</v>
      </c>
      <c r="N104" s="19">
        <f t="shared" si="20"/>
        <v>0.16269715038028654</v>
      </c>
      <c r="Y104" s="19" t="s">
        <v>10</v>
      </c>
      <c r="AA104" s="19">
        <v>1681523</v>
      </c>
      <c r="AL104" s="19">
        <v>1695667</v>
      </c>
      <c r="AN104" s="19">
        <f t="shared" si="23"/>
        <v>99.16587395992255</v>
      </c>
    </row>
    <row r="105" spans="1:42">
      <c r="A105" s="19">
        <v>1995</v>
      </c>
      <c r="B105" s="19" t="s">
        <v>80</v>
      </c>
      <c r="C105" s="27">
        <f>'Monthly Data'!AH107</f>
        <v>87.199284909667725</v>
      </c>
      <c r="D105" s="27" t="str">
        <f>'Monthly Data'!AO107</f>
        <v>NA</v>
      </c>
      <c r="G105" s="19" t="s">
        <v>11</v>
      </c>
      <c r="H105" s="28">
        <f>AVERAGE(C311:C313)</f>
        <v>102.45698389150699</v>
      </c>
      <c r="I105" s="28">
        <f>AVERAGE(D311:D313)</f>
        <v>103.67070326163626</v>
      </c>
      <c r="J105" s="27">
        <f t="shared" si="16"/>
        <v>1700407</v>
      </c>
      <c r="L105" s="19">
        <f t="shared" si="18"/>
        <v>1.1393367189678205</v>
      </c>
      <c r="M105" s="19">
        <f t="shared" si="19"/>
        <v>3.1281319325753065</v>
      </c>
      <c r="N105" s="19">
        <f t="shared" si="20"/>
        <v>1.1228412359886919</v>
      </c>
      <c r="Y105" s="19" t="s">
        <v>11</v>
      </c>
      <c r="AA105" s="19">
        <v>1683953</v>
      </c>
      <c r="AL105" s="19">
        <v>1700407</v>
      </c>
      <c r="AN105" s="19">
        <f t="shared" si="23"/>
        <v>99.032349314017182</v>
      </c>
    </row>
    <row r="106" spans="1:42">
      <c r="A106" s="19">
        <v>1995</v>
      </c>
      <c r="B106" s="19" t="s">
        <v>81</v>
      </c>
      <c r="C106" s="27">
        <f>'Monthly Data'!AH108</f>
        <v>86.154815538201731</v>
      </c>
      <c r="D106" s="27" t="str">
        <f>'Monthly Data'!AO108</f>
        <v>NA</v>
      </c>
      <c r="F106" s="19">
        <v>2013</v>
      </c>
      <c r="G106" s="19" t="s">
        <v>8</v>
      </c>
      <c r="H106" s="28">
        <f>AVERAGE(C314:C316)</f>
        <v>103.70040220407634</v>
      </c>
      <c r="I106" s="28">
        <f>AVERAGE(D314:D316)</f>
        <v>104.00921288148027</v>
      </c>
      <c r="J106" s="27">
        <f t="shared" si="16"/>
        <v>1711400</v>
      </c>
      <c r="L106" s="19">
        <f t="shared" si="18"/>
        <v>4.9434880762828648</v>
      </c>
      <c r="M106" s="19">
        <f t="shared" si="19"/>
        <v>1.3125065940754688</v>
      </c>
      <c r="N106" s="19">
        <f t="shared" si="20"/>
        <v>2.6111545158740812</v>
      </c>
      <c r="X106" s="19">
        <v>2013</v>
      </c>
      <c r="Y106" s="19" t="s">
        <v>8</v>
      </c>
      <c r="AA106" s="19">
        <v>1692961</v>
      </c>
      <c r="AL106" s="19">
        <v>1711400</v>
      </c>
      <c r="AN106" s="19">
        <f t="shared" si="23"/>
        <v>98.92257800631063</v>
      </c>
    </row>
    <row r="107" spans="1:42">
      <c r="A107" s="19">
        <v>1995</v>
      </c>
      <c r="B107" s="19" t="s">
        <v>82</v>
      </c>
      <c r="C107" s="27">
        <f>'Monthly Data'!AH109</f>
        <v>86.818478329038456</v>
      </c>
      <c r="D107" s="27" t="str">
        <f>'Monthly Data'!AO109</f>
        <v>NA</v>
      </c>
      <c r="G107" s="19" t="s">
        <v>9</v>
      </c>
      <c r="H107" s="28">
        <f>AVERAGE(C317:C319)</f>
        <v>104.68190499037433</v>
      </c>
      <c r="I107" s="28">
        <f>AVERAGE(D317:D319)</f>
        <v>103.2549945875171</v>
      </c>
      <c r="J107" s="27">
        <f t="shared" si="16"/>
        <v>1722355</v>
      </c>
      <c r="L107" s="19">
        <f t="shared" si="18"/>
        <v>3.8400063210482616</v>
      </c>
      <c r="M107" s="19">
        <f t="shared" si="19"/>
        <v>-2.8691847157799155</v>
      </c>
      <c r="N107" s="19">
        <f t="shared" si="20"/>
        <v>2.585167042178127</v>
      </c>
      <c r="Y107" s="19" t="s">
        <v>9</v>
      </c>
      <c r="AA107" s="19">
        <v>1700671</v>
      </c>
      <c r="AL107" s="19">
        <v>1722355</v>
      </c>
      <c r="AN107" s="19">
        <f t="shared" si="23"/>
        <v>98.741026095084933</v>
      </c>
    </row>
    <row r="108" spans="1:42">
      <c r="A108" s="19">
        <v>1995</v>
      </c>
      <c r="B108" s="19" t="s">
        <v>83</v>
      </c>
      <c r="C108" s="27">
        <f>'Monthly Data'!AH110</f>
        <v>87.645516040985797</v>
      </c>
      <c r="D108" s="27" t="str">
        <f>'Monthly Data'!AO110</f>
        <v>NA</v>
      </c>
      <c r="G108" s="19" t="s">
        <v>10</v>
      </c>
      <c r="H108" s="28">
        <f>AVERAGE(C320:C322)</f>
        <v>104.95025804300268</v>
      </c>
      <c r="I108" s="28">
        <f>AVERAGE(D320:D322)</f>
        <v>104.30597118392592</v>
      </c>
      <c r="J108" s="27">
        <f t="shared" si="16"/>
        <v>1729352</v>
      </c>
      <c r="L108" s="19">
        <f t="shared" si="18"/>
        <v>1.029353471037231</v>
      </c>
      <c r="M108" s="19">
        <f t="shared" si="19"/>
        <v>4.1339665601033193</v>
      </c>
      <c r="N108" s="19">
        <f t="shared" si="20"/>
        <v>1.6349133952578754</v>
      </c>
      <c r="Y108" s="19" t="s">
        <v>10</v>
      </c>
      <c r="AA108" s="19">
        <v>1706000</v>
      </c>
      <c r="AL108" s="19">
        <v>1729352</v>
      </c>
      <c r="AN108" s="19">
        <f t="shared" si="23"/>
        <v>98.64966762116677</v>
      </c>
    </row>
    <row r="109" spans="1:42">
      <c r="A109" s="19">
        <v>1995</v>
      </c>
      <c r="B109" s="19" t="s">
        <v>84</v>
      </c>
      <c r="C109" s="27">
        <f>'Monthly Data'!AH111</f>
        <v>87.013353646181216</v>
      </c>
      <c r="D109" s="27" t="str">
        <f>'Monthly Data'!AO111</f>
        <v>NA</v>
      </c>
      <c r="G109" s="19" t="s">
        <v>11</v>
      </c>
      <c r="H109" s="28">
        <f>AVERAGE(C323:C325)</f>
        <v>104.90673264703433</v>
      </c>
      <c r="I109" s="28">
        <f>AVERAGE(D323:D325)</f>
        <v>104.08892883706723</v>
      </c>
      <c r="J109" s="27">
        <f t="shared" si="16"/>
        <v>1727696</v>
      </c>
      <c r="L109" s="19">
        <f t="shared" si="18"/>
        <v>-0.16578645054218244</v>
      </c>
      <c r="M109" s="19">
        <f t="shared" si="19"/>
        <v>-0.82973522359242047</v>
      </c>
      <c r="N109" s="19">
        <f t="shared" si="20"/>
        <v>-0.38248381571803769</v>
      </c>
      <c r="Y109" s="19" t="s">
        <v>11</v>
      </c>
      <c r="AA109" s="19">
        <v>1704483</v>
      </c>
      <c r="AL109" s="19">
        <v>1727696</v>
      </c>
      <c r="AN109" s="19">
        <f t="shared" si="23"/>
        <v>98.656418721812173</v>
      </c>
    </row>
    <row r="110" spans="1:42">
      <c r="A110" s="19">
        <v>1996</v>
      </c>
      <c r="B110" s="19" t="s">
        <v>72</v>
      </c>
      <c r="C110" s="27">
        <f>'Monthly Data'!AH112</f>
        <v>88.177336314189816</v>
      </c>
      <c r="D110" s="27" t="str">
        <f>'Monthly Data'!AO112</f>
        <v>NA</v>
      </c>
      <c r="F110" s="19">
        <v>2014</v>
      </c>
      <c r="G110" s="19" t="s">
        <v>8</v>
      </c>
      <c r="H110" s="28">
        <f>AVERAGE(C326:C328)</f>
        <v>105.571427911508</v>
      </c>
      <c r="I110" s="28">
        <f>AVERAGE(D326:D328)</f>
        <v>104.20173610121788</v>
      </c>
      <c r="J110" s="27">
        <f t="shared" si="16"/>
        <v>1736449</v>
      </c>
      <c r="L110" s="19">
        <f t="shared" si="18"/>
        <v>2.5586129591921969</v>
      </c>
      <c r="M110" s="19">
        <f t="shared" si="19"/>
        <v>0.43420863946361798</v>
      </c>
      <c r="N110" s="19">
        <f t="shared" si="20"/>
        <v>2.0419663497111218</v>
      </c>
      <c r="X110" s="19">
        <v>2014</v>
      </c>
      <c r="Y110" s="19" t="s">
        <v>8</v>
      </c>
      <c r="AA110" s="19">
        <v>1715546</v>
      </c>
      <c r="AL110" s="19">
        <v>1736449</v>
      </c>
      <c r="AN110" s="19">
        <f t="shared" si="23"/>
        <v>98.796221484189857</v>
      </c>
    </row>
    <row r="111" spans="1:42">
      <c r="A111" s="19">
        <v>1996</v>
      </c>
      <c r="B111" s="19" t="s">
        <v>74</v>
      </c>
      <c r="C111" s="27">
        <f>'Monthly Data'!AH113</f>
        <v>88.149156607578789</v>
      </c>
      <c r="D111" s="27" t="str">
        <f>'Monthly Data'!AO113</f>
        <v>NA</v>
      </c>
      <c r="G111" s="19" t="s">
        <v>9</v>
      </c>
      <c r="H111" s="28">
        <f>AVERAGE(C329:C331)</f>
        <v>103.521545074569</v>
      </c>
      <c r="I111" s="28">
        <f>AVERAGE(D329:D331)</f>
        <v>104.28532515920557</v>
      </c>
      <c r="J111" s="27">
        <f t="shared" si="16"/>
        <v>1710512</v>
      </c>
      <c r="L111" s="19">
        <f t="shared" si="18"/>
        <v>-7.5435107398331036</v>
      </c>
      <c r="M111" s="19">
        <f t="shared" si="19"/>
        <v>0.32126026201892977</v>
      </c>
      <c r="N111" s="19">
        <f t="shared" si="20"/>
        <v>-5.8421851220272769</v>
      </c>
      <c r="Y111" s="19" t="s">
        <v>9</v>
      </c>
      <c r="AA111" s="19">
        <v>1709889</v>
      </c>
      <c r="AL111" s="19">
        <v>1710512</v>
      </c>
      <c r="AN111" s="19">
        <f t="shared" si="23"/>
        <v>99.963578156715656</v>
      </c>
    </row>
    <row r="112" spans="1:42">
      <c r="A112" s="19">
        <v>1996</v>
      </c>
      <c r="B112" s="19" t="s">
        <v>75</v>
      </c>
      <c r="C112" s="27">
        <f>'Monthly Data'!AH114</f>
        <v>85.776322115302705</v>
      </c>
      <c r="D112" s="27" t="str">
        <f>'Monthly Data'!AO114</f>
        <v>NA</v>
      </c>
      <c r="G112" s="19" t="s">
        <v>10</v>
      </c>
      <c r="H112" s="28">
        <f>AVERAGE(C332:C334)</f>
        <v>103.78389587021034</v>
      </c>
      <c r="I112" s="28">
        <f>AVERAGE(D332:D334)</f>
        <v>103.97297095104496</v>
      </c>
      <c r="J112" s="27">
        <f t="shared" si="16"/>
        <v>1717742</v>
      </c>
      <c r="L112" s="19">
        <f t="shared" si="18"/>
        <v>1.0175651077760639</v>
      </c>
      <c r="M112" s="19">
        <f t="shared" si="19"/>
        <v>-1.1927034533775416</v>
      </c>
      <c r="N112" s="19">
        <f t="shared" si="20"/>
        <v>1.7014716068024294</v>
      </c>
      <c r="Y112" s="19" t="s">
        <v>10</v>
      </c>
      <c r="AA112" s="19">
        <v>1716186</v>
      </c>
      <c r="AL112" s="19">
        <v>1717742</v>
      </c>
      <c r="AN112" s="19">
        <f t="shared" si="23"/>
        <v>99.909415965843522</v>
      </c>
    </row>
    <row r="113" spans="1:40">
      <c r="A113" s="19">
        <v>1996</v>
      </c>
      <c r="B113" s="19" t="s">
        <v>76</v>
      </c>
      <c r="C113" s="27">
        <f>'Monthly Data'!AH115</f>
        <v>89.250831395071074</v>
      </c>
      <c r="D113" s="27" t="str">
        <f>'Monthly Data'!AO115</f>
        <v>NA</v>
      </c>
      <c r="G113" s="19" t="s">
        <v>11</v>
      </c>
      <c r="H113" s="28">
        <f>AVERAGE(C335:C337)</f>
        <v>104.13666248495234</v>
      </c>
      <c r="I113" s="28">
        <f>AVERAGE(D335:D337)</f>
        <v>104.51977045987651</v>
      </c>
      <c r="J113" s="27">
        <f t="shared" si="16"/>
        <v>1725016</v>
      </c>
      <c r="L113" s="19">
        <f t="shared" si="18"/>
        <v>1.3665677041379443</v>
      </c>
      <c r="M113" s="19">
        <f t="shared" si="19"/>
        <v>2.1202746036669495</v>
      </c>
      <c r="N113" s="19">
        <f t="shared" si="20"/>
        <v>1.7046412354166929</v>
      </c>
      <c r="Y113" s="19" t="s">
        <v>11</v>
      </c>
      <c r="AA113" s="19">
        <v>1722825</v>
      </c>
      <c r="AL113" s="19">
        <v>1725016</v>
      </c>
      <c r="AN113" s="19">
        <f t="shared" si="23"/>
        <v>99.872986685340891</v>
      </c>
    </row>
    <row r="114" spans="1:40">
      <c r="A114" s="19">
        <v>1996</v>
      </c>
      <c r="B114" s="19" t="s">
        <v>77</v>
      </c>
      <c r="C114" s="27">
        <f>'Monthly Data'!AH116</f>
        <v>89.035984901055883</v>
      </c>
      <c r="D114" s="27" t="str">
        <f>'Monthly Data'!AO116</f>
        <v>NA</v>
      </c>
      <c r="F114" s="19">
        <v>2015</v>
      </c>
      <c r="G114" s="19" t="s">
        <v>8</v>
      </c>
      <c r="H114" s="28">
        <f>AVERAGE(C338:C340)</f>
        <v>105.22002638124366</v>
      </c>
      <c r="I114" s="28">
        <f>AVERAGE(D338:D340)</f>
        <v>104.52583518245774</v>
      </c>
      <c r="J114" s="27">
        <f t="shared" si="16"/>
        <v>1730081</v>
      </c>
      <c r="L114" s="19">
        <f t="shared" si="18"/>
        <v>4.2267045972175232</v>
      </c>
      <c r="M114" s="19">
        <f t="shared" si="19"/>
        <v>2.3211878212259229E-2</v>
      </c>
      <c r="N114" s="19">
        <f t="shared" si="20"/>
        <v>1.1796647715157649</v>
      </c>
      <c r="X114" s="19">
        <v>2015</v>
      </c>
      <c r="Y114" s="19" t="s">
        <v>8</v>
      </c>
      <c r="AA114" s="19">
        <v>1728097</v>
      </c>
      <c r="AL114" s="19">
        <v>1730081</v>
      </c>
      <c r="AN114" s="19">
        <f t="shared" si="23"/>
        <v>99.885323288331591</v>
      </c>
    </row>
    <row r="115" spans="1:40">
      <c r="A115" s="19">
        <v>1996</v>
      </c>
      <c r="B115" s="19" t="s">
        <v>78</v>
      </c>
      <c r="C115" s="27">
        <f>'Monthly Data'!AH117</f>
        <v>89.685167823977821</v>
      </c>
      <c r="D115" s="27" t="str">
        <f>'Monthly Data'!AO117</f>
        <v>NA</v>
      </c>
      <c r="G115" s="19" t="s">
        <v>9</v>
      </c>
      <c r="H115" s="28">
        <f>AVERAGE(C341:C343)</f>
        <v>104.91848111085933</v>
      </c>
      <c r="I115" s="28">
        <f>AVERAGE(D341:D343)</f>
        <v>105.17492342597905</v>
      </c>
      <c r="J115" s="27">
        <f t="shared" si="16"/>
        <v>1740487</v>
      </c>
      <c r="L115" s="19">
        <f t="shared" si="18"/>
        <v>-1.1414232758781173</v>
      </c>
      <c r="M115" s="19">
        <f t="shared" si="19"/>
        <v>2.507167374473962</v>
      </c>
      <c r="N115" s="19">
        <f t="shared" si="20"/>
        <v>2.4276923950398599</v>
      </c>
      <c r="Y115" s="19" t="s">
        <v>9</v>
      </c>
      <c r="AA115" s="19">
        <v>1738991</v>
      </c>
      <c r="AL115" s="19">
        <v>1740487</v>
      </c>
      <c r="AN115" s="19">
        <f t="shared" si="23"/>
        <v>99.914047045453373</v>
      </c>
    </row>
    <row r="116" spans="1:40">
      <c r="A116" s="19">
        <v>1996</v>
      </c>
      <c r="B116" s="19" t="s">
        <v>79</v>
      </c>
      <c r="C116" s="27">
        <f>'Monthly Data'!AH118</f>
        <v>89.016106170670994</v>
      </c>
      <c r="D116" s="27" t="str">
        <f>'Monthly Data'!AO118</f>
        <v>NA</v>
      </c>
      <c r="G116" s="19" t="s">
        <v>10</v>
      </c>
      <c r="H116" s="28">
        <f>AVERAGE(C344:C346)</f>
        <v>105.13825599168399</v>
      </c>
      <c r="I116" s="28">
        <f>AVERAGE(D344:D346)</f>
        <v>105.73839875402625</v>
      </c>
      <c r="J116" s="27">
        <f t="shared" si="16"/>
        <v>1740629</v>
      </c>
      <c r="L116" s="19">
        <f t="shared" si="18"/>
        <v>0.84052454331715598</v>
      </c>
      <c r="M116" s="19">
        <f t="shared" si="19"/>
        <v>2.1602858879456122</v>
      </c>
      <c r="N116" s="19">
        <f t="shared" si="20"/>
        <v>3.2638538257434568E-2</v>
      </c>
      <c r="Y116" s="19" t="s">
        <v>10</v>
      </c>
      <c r="AA116" s="19">
        <v>1738276</v>
      </c>
      <c r="AL116" s="19">
        <v>1740629</v>
      </c>
      <c r="AN116" s="19">
        <f t="shared" si="23"/>
        <v>99.8648189821036</v>
      </c>
    </row>
    <row r="117" spans="1:40">
      <c r="A117" s="19">
        <v>1996</v>
      </c>
      <c r="B117" s="19" t="s">
        <v>80</v>
      </c>
      <c r="C117" s="27">
        <f>'Monthly Data'!AH119</f>
        <v>88.002262090547958</v>
      </c>
      <c r="D117" s="27" t="str">
        <f>'Monthly Data'!AO119</f>
        <v>NA</v>
      </c>
      <c r="G117" s="19" t="s">
        <v>11</v>
      </c>
      <c r="H117" s="28">
        <f>AVERAGE(C347:C349)</f>
        <v>104.65209659148968</v>
      </c>
      <c r="I117" s="28">
        <f>AVERAGE(D347:D349)</f>
        <v>105.41551506623473</v>
      </c>
      <c r="J117" s="27">
        <f t="shared" si="16"/>
        <v>1745093</v>
      </c>
      <c r="L117" s="19">
        <f t="shared" si="18"/>
        <v>-1.8368110677166705</v>
      </c>
      <c r="M117" s="19">
        <f t="shared" si="19"/>
        <v>-1.2158601204125485</v>
      </c>
      <c r="N117" s="19">
        <f t="shared" si="20"/>
        <v>1.0297890876894478</v>
      </c>
      <c r="Y117" s="19" t="s">
        <v>11</v>
      </c>
      <c r="AA117" s="19">
        <v>1742490</v>
      </c>
      <c r="AL117" s="19">
        <v>1745093</v>
      </c>
      <c r="AN117" s="19">
        <f t="shared" si="23"/>
        <v>99.850838895119054</v>
      </c>
    </row>
    <row r="118" spans="1:40">
      <c r="A118" s="19">
        <v>1996</v>
      </c>
      <c r="B118" s="19" t="s">
        <v>81</v>
      </c>
      <c r="C118" s="27">
        <f>'Monthly Data'!AH120</f>
        <v>89.640866396864567</v>
      </c>
      <c r="D118" s="27" t="str">
        <f>'Monthly Data'!AO120</f>
        <v>NA</v>
      </c>
      <c r="F118" s="19">
        <v>2016</v>
      </c>
      <c r="G118" s="19" t="s">
        <v>8</v>
      </c>
      <c r="H118" s="28">
        <f>AVERAGE(C350:C352)</f>
        <v>105.258884720105</v>
      </c>
      <c r="I118" s="28">
        <f>AVERAGE(D350:D352)</f>
        <v>105.46446606728352</v>
      </c>
      <c r="J118" s="27">
        <f t="shared" si="16"/>
        <v>1743824</v>
      </c>
      <c r="L118" s="19">
        <f t="shared" si="18"/>
        <v>2.3395075554467404</v>
      </c>
      <c r="M118" s="19">
        <f t="shared" si="19"/>
        <v>0.18587437752706215</v>
      </c>
      <c r="N118" s="19">
        <f t="shared" si="20"/>
        <v>-0.29055562774420451</v>
      </c>
      <c r="X118" s="19">
        <v>2016</v>
      </c>
      <c r="Y118" s="19" t="s">
        <v>8</v>
      </c>
      <c r="AA118" s="19">
        <v>1738454</v>
      </c>
      <c r="AL118" s="19">
        <v>1743824</v>
      </c>
      <c r="AN118" s="19">
        <f t="shared" si="23"/>
        <v>99.692056079053842</v>
      </c>
    </row>
    <row r="119" spans="1:40">
      <c r="A119" s="19">
        <v>1996</v>
      </c>
      <c r="B119" s="19" t="s">
        <v>82</v>
      </c>
      <c r="C119" s="27">
        <f>'Monthly Data'!AH121</f>
        <v>89.034043373186435</v>
      </c>
      <c r="D119" s="27" t="str">
        <f>'Monthly Data'!AO121</f>
        <v>NA</v>
      </c>
      <c r="G119" s="19" t="s">
        <v>9</v>
      </c>
      <c r="H119" s="28">
        <f>AVERAGE(C353:C355)</f>
        <v>104.78077884207001</v>
      </c>
      <c r="I119" s="28">
        <f>AVERAGE(D353:D355)</f>
        <v>104.87722015422064</v>
      </c>
      <c r="J119" s="27">
        <f t="shared" si="16"/>
        <v>1740548</v>
      </c>
      <c r="L119" s="19">
        <f t="shared" si="18"/>
        <v>-1.8045346399421458</v>
      </c>
      <c r="M119" s="19">
        <f t="shared" si="19"/>
        <v>-2.2087411006418756</v>
      </c>
      <c r="N119" s="19">
        <f t="shared" si="20"/>
        <v>-0.74933708190807469</v>
      </c>
      <c r="Y119" s="19" t="s">
        <v>9</v>
      </c>
      <c r="AA119" s="19">
        <v>1733650</v>
      </c>
      <c r="AL119" s="19">
        <v>1740548</v>
      </c>
      <c r="AN119" s="19">
        <f t="shared" si="23"/>
        <v>99.603688033883586</v>
      </c>
    </row>
    <row r="120" spans="1:40">
      <c r="A120" s="19">
        <v>1996</v>
      </c>
      <c r="B120" s="19" t="s">
        <v>83</v>
      </c>
      <c r="C120" s="27">
        <f>'Monthly Data'!AH122</f>
        <v>89.574616090291187</v>
      </c>
      <c r="D120" s="27" t="str">
        <f>'Monthly Data'!AO122</f>
        <v>NA</v>
      </c>
      <c r="G120" s="19" t="s">
        <v>10</v>
      </c>
      <c r="H120" s="28">
        <f>AVERAGE(C356:C358)</f>
        <v>105.00885079544766</v>
      </c>
      <c r="I120" s="28">
        <f>AVERAGE(D356:D358)</f>
        <v>104.92714394089239</v>
      </c>
      <c r="J120" s="27">
        <f t="shared" si="16"/>
        <v>1745086</v>
      </c>
      <c r="L120" s="19">
        <f t="shared" si="18"/>
        <v>0.87351015761942818</v>
      </c>
      <c r="M120" s="19">
        <f t="shared" si="19"/>
        <v>0.19054450561548641</v>
      </c>
      <c r="N120" s="19">
        <f t="shared" si="20"/>
        <v>1.0469756070555558</v>
      </c>
      <c r="Y120" s="19" t="s">
        <v>10</v>
      </c>
      <c r="AA120" s="19">
        <v>1734760</v>
      </c>
      <c r="AL120" s="19">
        <v>1745086</v>
      </c>
      <c r="AN120" s="19">
        <f t="shared" si="23"/>
        <v>99.408281311064329</v>
      </c>
    </row>
    <row r="121" spans="1:40">
      <c r="A121" s="19">
        <v>1996</v>
      </c>
      <c r="B121" s="19" t="s">
        <v>84</v>
      </c>
      <c r="C121" s="27">
        <f>'Monthly Data'!AH123</f>
        <v>90.017536529535889</v>
      </c>
      <c r="D121" s="27" t="str">
        <f>'Monthly Data'!AO123</f>
        <v>NA</v>
      </c>
      <c r="G121" s="19" t="s">
        <v>11</v>
      </c>
      <c r="H121" s="28">
        <f>AVERAGE(C359:C361)</f>
        <v>104.87718922622533</v>
      </c>
      <c r="I121" s="28">
        <f>AVERAGE(D359:D361)</f>
        <v>104.86774541825481</v>
      </c>
      <c r="J121" s="27">
        <f t="shared" si="16"/>
        <v>1748590</v>
      </c>
      <c r="L121" s="19">
        <f t="shared" si="18"/>
        <v>-0.50058316592807017</v>
      </c>
      <c r="M121" s="19">
        <f t="shared" si="19"/>
        <v>-0.22624499937071718</v>
      </c>
      <c r="N121" s="19">
        <f t="shared" si="20"/>
        <v>0.80559188091193779</v>
      </c>
      <c r="Y121" s="19" t="s">
        <v>11</v>
      </c>
      <c r="AA121" s="19">
        <v>1740054</v>
      </c>
      <c r="AL121" s="19">
        <v>1748590</v>
      </c>
      <c r="AN121" s="19">
        <f t="shared" si="23"/>
        <v>99.511835250115809</v>
      </c>
    </row>
    <row r="122" spans="1:40">
      <c r="A122" s="19">
        <v>1997</v>
      </c>
      <c r="B122" s="19" t="s">
        <v>72</v>
      </c>
      <c r="C122" s="27">
        <f>'Monthly Data'!AH124</f>
        <v>91.330092469690783</v>
      </c>
      <c r="D122" s="27" t="str">
        <f>'Monthly Data'!AO124</f>
        <v>NA</v>
      </c>
      <c r="F122" s="19">
        <v>2017</v>
      </c>
      <c r="G122" s="19" t="s">
        <v>8</v>
      </c>
      <c r="H122" s="28">
        <f>AVERAGE(C362:C364)</f>
        <v>104.62341440266067</v>
      </c>
      <c r="I122" s="28">
        <f>AVERAGE(D362:D364)</f>
        <v>104.97946751763669</v>
      </c>
      <c r="J122" s="27">
        <f t="shared" si="16"/>
        <v>1756187</v>
      </c>
      <c r="L122" s="19">
        <f t="shared" si="18"/>
        <v>-0.96438590445384609</v>
      </c>
      <c r="M122" s="19">
        <f t="shared" si="19"/>
        <v>0.42682623708092393</v>
      </c>
      <c r="N122" s="19">
        <f t="shared" si="20"/>
        <v>1.7492157544110931</v>
      </c>
      <c r="X122" s="19">
        <v>2017</v>
      </c>
      <c r="Y122" s="19" t="s">
        <v>8</v>
      </c>
      <c r="AA122" s="19">
        <v>1744241</v>
      </c>
      <c r="AL122" s="19">
        <v>1756187</v>
      </c>
      <c r="AN122" s="19">
        <f t="shared" si="23"/>
        <v>99.319776310837057</v>
      </c>
    </row>
    <row r="123" spans="1:40">
      <c r="A123" s="19">
        <v>1997</v>
      </c>
      <c r="B123" s="19" t="s">
        <v>74</v>
      </c>
      <c r="C123" s="27">
        <f>'Monthly Data'!AH125</f>
        <v>90.602833442218525</v>
      </c>
      <c r="D123" s="27" t="str">
        <f>'Monthly Data'!AO125</f>
        <v>NA</v>
      </c>
      <c r="G123" s="19" t="s">
        <v>9</v>
      </c>
      <c r="H123" s="28">
        <f>AVERAGE(C365:C367)</f>
        <v>105.156774193736</v>
      </c>
      <c r="I123" s="28">
        <f>AVERAGE(D365:D367)</f>
        <v>105.94154404208309</v>
      </c>
      <c r="J123" s="27">
        <f t="shared" si="16"/>
        <v>1768530</v>
      </c>
      <c r="L123" s="19">
        <f t="shared" si="18"/>
        <v>2.0548065499955248</v>
      </c>
      <c r="M123" s="19">
        <f t="shared" si="19"/>
        <v>3.7164708582620554</v>
      </c>
      <c r="N123" s="19">
        <f t="shared" si="20"/>
        <v>2.8410952004722434</v>
      </c>
      <c r="Y123" s="19" t="s">
        <v>9</v>
      </c>
      <c r="AA123" s="19">
        <v>1756019</v>
      </c>
      <c r="AL123" s="19">
        <v>1768530</v>
      </c>
      <c r="AN123" s="19">
        <f t="shared" si="23"/>
        <v>99.292576320446926</v>
      </c>
    </row>
    <row r="124" spans="1:40">
      <c r="A124" s="19">
        <v>1997</v>
      </c>
      <c r="B124" s="19" t="s">
        <v>75</v>
      </c>
      <c r="C124" s="27">
        <f>'Monthly Data'!AH126</f>
        <v>91.145671923967456</v>
      </c>
      <c r="D124" s="27" t="str">
        <f>'Monthly Data'!AO126</f>
        <v>NA</v>
      </c>
      <c r="G124" s="19" t="s">
        <v>10</v>
      </c>
      <c r="H124" s="28">
        <f>AVERAGE(C368:C370)</f>
        <v>104.78365819994701</v>
      </c>
      <c r="I124" s="28">
        <f>AVERAGE(D368:D370)</f>
        <v>106.07099290087804</v>
      </c>
      <c r="J124" s="27">
        <f t="shared" si="16"/>
        <v>1756450</v>
      </c>
      <c r="L124" s="19">
        <f t="shared" si="18"/>
        <v>-1.4117392298543696</v>
      </c>
      <c r="M124" s="19">
        <f t="shared" si="19"/>
        <v>0.48965233268918329</v>
      </c>
      <c r="N124" s="19">
        <f t="shared" si="20"/>
        <v>-2.7043461885124076</v>
      </c>
      <c r="Y124" s="19" t="s">
        <v>10</v>
      </c>
      <c r="AA124" s="19">
        <v>1739897</v>
      </c>
      <c r="AL124" s="19">
        <v>1756450</v>
      </c>
      <c r="AN124" s="19">
        <f t="shared" si="23"/>
        <v>99.05758774801447</v>
      </c>
    </row>
    <row r="125" spans="1:40">
      <c r="A125" s="19">
        <v>1997</v>
      </c>
      <c r="B125" s="19" t="s">
        <v>76</v>
      </c>
      <c r="C125" s="27">
        <f>'Monthly Data'!AH127</f>
        <v>89.706958720793267</v>
      </c>
      <c r="D125" s="27" t="str">
        <f>'Monthly Data'!AO127</f>
        <v>NA</v>
      </c>
      <c r="G125" s="19" t="s">
        <v>11</v>
      </c>
      <c r="H125" s="28">
        <f>AVERAGE(C371:C373)</f>
        <v>105.37473166747934</v>
      </c>
      <c r="I125" s="28">
        <f>AVERAGE(D371:D373)</f>
        <v>106.40963337921994</v>
      </c>
      <c r="J125" s="27">
        <f t="shared" si="16"/>
        <v>1764713</v>
      </c>
      <c r="L125" s="19">
        <f t="shared" si="18"/>
        <v>2.2755211485453453</v>
      </c>
      <c r="M125" s="19">
        <f t="shared" si="19"/>
        <v>1.2831618911340215</v>
      </c>
      <c r="N125" s="19">
        <f t="shared" si="20"/>
        <v>1.8950705034417759</v>
      </c>
      <c r="Y125" s="19" t="s">
        <v>11</v>
      </c>
      <c r="AA125" s="19">
        <v>1750883</v>
      </c>
      <c r="AL125" s="19">
        <v>1764713</v>
      </c>
      <c r="AN125" s="19">
        <f t="shared" si="23"/>
        <v>99.216303160910584</v>
      </c>
    </row>
    <row r="126" spans="1:40">
      <c r="A126" s="19">
        <v>1997</v>
      </c>
      <c r="B126" s="19" t="s">
        <v>77</v>
      </c>
      <c r="C126" s="27">
        <f>'Monthly Data'!AH128</f>
        <v>88.702415505823936</v>
      </c>
      <c r="D126" s="27" t="str">
        <f>'Monthly Data'!AO128</f>
        <v>NA</v>
      </c>
      <c r="F126" s="19">
        <v>2018</v>
      </c>
      <c r="G126" s="19" t="s">
        <v>8</v>
      </c>
      <c r="H126" s="28">
        <f>AVERAGE(C374:C376)</f>
        <v>105.41969623571066</v>
      </c>
      <c r="I126" s="28">
        <f>AVERAGE(D374:D376)</f>
        <v>106.90525455664572</v>
      </c>
      <c r="J126" s="27">
        <f t="shared" si="16"/>
        <v>1768795</v>
      </c>
      <c r="L126" s="19">
        <f t="shared" si="18"/>
        <v>0.17079372266344262</v>
      </c>
      <c r="M126" s="19">
        <f t="shared" si="19"/>
        <v>1.8761256379905777</v>
      </c>
      <c r="N126" s="19">
        <f t="shared" si="20"/>
        <v>0.92846488053761611</v>
      </c>
      <c r="X126" s="19">
        <v>2018</v>
      </c>
      <c r="Y126" s="19" t="s">
        <v>8</v>
      </c>
      <c r="AA126" s="19">
        <v>1755173</v>
      </c>
      <c r="AL126" s="19">
        <v>1768795</v>
      </c>
      <c r="AN126" s="19">
        <f t="shared" si="23"/>
        <v>99.229871183489323</v>
      </c>
    </row>
    <row r="127" spans="1:40">
      <c r="A127" s="19">
        <v>1997</v>
      </c>
      <c r="B127" s="19" t="s">
        <v>78</v>
      </c>
      <c r="C127" s="27">
        <f>'Monthly Data'!AH129</f>
        <v>89.366964230266305</v>
      </c>
      <c r="D127" s="27" t="str">
        <f>'Monthly Data'!AO129</f>
        <v>NA</v>
      </c>
      <c r="G127" s="19" t="s">
        <v>9</v>
      </c>
      <c r="H127" s="28">
        <f>AVERAGE(C377:C379)</f>
        <v>105.81362279780433</v>
      </c>
      <c r="I127" s="28">
        <f>AVERAGE(D377:D379)</f>
        <v>107.42234871709256</v>
      </c>
      <c r="J127" s="27">
        <f t="shared" si="16"/>
        <v>1784401</v>
      </c>
      <c r="L127" s="19">
        <f t="shared" si="18"/>
        <v>1.5030969990081688</v>
      </c>
      <c r="M127" s="19">
        <f t="shared" si="19"/>
        <v>1.9488583766042566</v>
      </c>
      <c r="N127" s="19">
        <f t="shared" si="20"/>
        <v>3.5761643588053449</v>
      </c>
      <c r="Y127" s="19" t="s">
        <v>9</v>
      </c>
      <c r="AA127" s="19">
        <v>1767768</v>
      </c>
      <c r="AL127" s="19">
        <v>1784401</v>
      </c>
      <c r="AN127" s="19">
        <f t="shared" si="23"/>
        <v>99.067866471717963</v>
      </c>
    </row>
    <row r="128" spans="1:40">
      <c r="A128" s="19">
        <v>1997</v>
      </c>
      <c r="B128" s="19" t="s">
        <v>79</v>
      </c>
      <c r="C128" s="27">
        <f>'Monthly Data'!AH130</f>
        <v>89.181945797877546</v>
      </c>
      <c r="D128" s="27" t="str">
        <f>'Monthly Data'!AO130</f>
        <v>NA</v>
      </c>
      <c r="J128" s="27"/>
    </row>
    <row r="129" spans="1:10">
      <c r="A129" s="19">
        <v>1997</v>
      </c>
      <c r="B129" s="19" t="s">
        <v>80</v>
      </c>
      <c r="C129" s="27">
        <f>'Monthly Data'!AH131</f>
        <v>90.296625469105621</v>
      </c>
      <c r="D129" s="27" t="str">
        <f>'Monthly Data'!AO131</f>
        <v>NA</v>
      </c>
      <c r="J129" s="27"/>
    </row>
    <row r="130" spans="1:10">
      <c r="A130" s="19">
        <v>1997</v>
      </c>
      <c r="B130" s="19" t="s">
        <v>81</v>
      </c>
      <c r="C130" s="27">
        <f>'Monthly Data'!AH132</f>
        <v>89.564045376841705</v>
      </c>
      <c r="D130" s="27" t="str">
        <f>'Monthly Data'!AO132</f>
        <v>NA</v>
      </c>
      <c r="J130" s="27"/>
    </row>
    <row r="131" spans="1:10">
      <c r="A131" s="19">
        <v>1997</v>
      </c>
      <c r="B131" s="19" t="s">
        <v>82</v>
      </c>
      <c r="C131" s="27">
        <f>'Monthly Data'!AH133</f>
        <v>90.582887590235032</v>
      </c>
      <c r="D131" s="27" t="str">
        <f>'Monthly Data'!AO133</f>
        <v>NA</v>
      </c>
      <c r="J131" s="27"/>
    </row>
    <row r="132" spans="1:10">
      <c r="A132" s="19">
        <v>1997</v>
      </c>
      <c r="B132" s="19" t="s">
        <v>83</v>
      </c>
      <c r="C132" s="27">
        <f>'Monthly Data'!AH134</f>
        <v>89.733856192298433</v>
      </c>
      <c r="D132" s="27" t="str">
        <f>'Monthly Data'!AO134</f>
        <v>NA</v>
      </c>
      <c r="J132" s="27"/>
    </row>
    <row r="133" spans="1:10">
      <c r="A133" s="19">
        <v>1997</v>
      </c>
      <c r="B133" s="19" t="s">
        <v>84</v>
      </c>
      <c r="C133" s="27">
        <f>'Monthly Data'!AH135</f>
        <v>88.974090528445899</v>
      </c>
      <c r="D133" s="27" t="str">
        <f>'Monthly Data'!AO135</f>
        <v>NA</v>
      </c>
    </row>
    <row r="134" spans="1:10">
      <c r="A134" s="19">
        <v>1998</v>
      </c>
      <c r="B134" s="19" t="s">
        <v>72</v>
      </c>
      <c r="C134" s="27">
        <f>'Monthly Data'!AH136</f>
        <v>87.991524970988081</v>
      </c>
      <c r="D134" s="27" t="str">
        <f>'Monthly Data'!AO136</f>
        <v>NA</v>
      </c>
    </row>
    <row r="135" spans="1:10">
      <c r="A135" s="19">
        <v>1998</v>
      </c>
      <c r="B135" s="19" t="s">
        <v>74</v>
      </c>
      <c r="C135" s="27">
        <f>'Monthly Data'!AH137</f>
        <v>88.809979706432657</v>
      </c>
      <c r="D135" s="27" t="str">
        <f>'Monthly Data'!AO137</f>
        <v>NA</v>
      </c>
    </row>
    <row r="136" spans="1:10">
      <c r="A136" s="19">
        <v>1998</v>
      </c>
      <c r="B136" s="19" t="s">
        <v>75</v>
      </c>
      <c r="C136" s="27">
        <f>'Monthly Data'!AH138</f>
        <v>89.215467871327888</v>
      </c>
      <c r="D136" s="27" t="str">
        <f>'Monthly Data'!AO138</f>
        <v>NA</v>
      </c>
    </row>
    <row r="137" spans="1:10">
      <c r="A137" s="19">
        <v>1998</v>
      </c>
      <c r="B137" s="19" t="s">
        <v>76</v>
      </c>
      <c r="C137" s="27">
        <f>'Monthly Data'!AH139</f>
        <v>88.93007522240832</v>
      </c>
      <c r="D137" s="27" t="str">
        <f>'Monthly Data'!AO139</f>
        <v>NA</v>
      </c>
    </row>
    <row r="138" spans="1:10">
      <c r="A138" s="19">
        <v>1998</v>
      </c>
      <c r="B138" s="19" t="s">
        <v>77</v>
      </c>
      <c r="C138" s="27">
        <f>'Monthly Data'!AH140</f>
        <v>89.049688895311192</v>
      </c>
      <c r="D138" s="27" t="str">
        <f>'Monthly Data'!AO140</f>
        <v>NA</v>
      </c>
    </row>
    <row r="139" spans="1:10">
      <c r="A139" s="19">
        <v>1998</v>
      </c>
      <c r="B139" s="19" t="s">
        <v>78</v>
      </c>
      <c r="C139" s="27">
        <f>'Monthly Data'!AH141</f>
        <v>87.949677852463523</v>
      </c>
      <c r="D139" s="27" t="str">
        <f>'Monthly Data'!AO141</f>
        <v>NA</v>
      </c>
    </row>
    <row r="140" spans="1:10">
      <c r="A140" s="19">
        <v>1998</v>
      </c>
      <c r="B140" s="19" t="s">
        <v>79</v>
      </c>
      <c r="C140" s="27">
        <f>'Monthly Data'!AH142</f>
        <v>89.360917927995757</v>
      </c>
      <c r="D140" s="27" t="str">
        <f>'Monthly Data'!AO142</f>
        <v>NA</v>
      </c>
    </row>
    <row r="141" spans="1:10">
      <c r="A141" s="19">
        <v>1998</v>
      </c>
      <c r="B141" s="19" t="s">
        <v>80</v>
      </c>
      <c r="C141" s="27">
        <f>'Monthly Data'!AH143</f>
        <v>88.6945317943009</v>
      </c>
      <c r="D141" s="27" t="str">
        <f>'Monthly Data'!AO143</f>
        <v>NA</v>
      </c>
    </row>
    <row r="142" spans="1:10">
      <c r="A142" s="19">
        <v>1998</v>
      </c>
      <c r="B142" s="19" t="s">
        <v>81</v>
      </c>
      <c r="C142" s="27">
        <f>'Monthly Data'!AH144</f>
        <v>89.419290054859331</v>
      </c>
      <c r="D142" s="27" t="str">
        <f>'Monthly Data'!AO144</f>
        <v>NA</v>
      </c>
    </row>
    <row r="143" spans="1:10">
      <c r="A143" s="19">
        <v>1998</v>
      </c>
      <c r="B143" s="19" t="s">
        <v>82</v>
      </c>
      <c r="C143" s="27">
        <f>'Monthly Data'!AH145</f>
        <v>88.32048302766664</v>
      </c>
      <c r="D143" s="27" t="str">
        <f>'Monthly Data'!AO145</f>
        <v>NA</v>
      </c>
    </row>
    <row r="144" spans="1:10">
      <c r="A144" s="19">
        <v>1998</v>
      </c>
      <c r="B144" s="19" t="s">
        <v>83</v>
      </c>
      <c r="C144" s="27">
        <f>'Monthly Data'!AH146</f>
        <v>89.441737483783825</v>
      </c>
      <c r="D144" s="27" t="str">
        <f>'Monthly Data'!AO146</f>
        <v>NA</v>
      </c>
    </row>
    <row r="145" spans="1:4">
      <c r="A145" s="19">
        <v>1998</v>
      </c>
      <c r="B145" s="19" t="s">
        <v>84</v>
      </c>
      <c r="C145" s="27">
        <f>'Monthly Data'!AH147</f>
        <v>89.08204930728138</v>
      </c>
      <c r="D145" s="27" t="str">
        <f>'Monthly Data'!AO147</f>
        <v>NA</v>
      </c>
    </row>
    <row r="146" spans="1:4">
      <c r="A146" s="19">
        <v>1999</v>
      </c>
      <c r="B146" s="19" t="s">
        <v>72</v>
      </c>
      <c r="C146" s="27">
        <f>'Monthly Data'!AH148</f>
        <v>89.768717222918369</v>
      </c>
      <c r="D146" s="27" t="str">
        <f>'Monthly Data'!AO148</f>
        <v>NA</v>
      </c>
    </row>
    <row r="147" spans="1:4">
      <c r="A147" s="19">
        <v>1999</v>
      </c>
      <c r="B147" s="19" t="s">
        <v>74</v>
      </c>
      <c r="C147" s="27">
        <f>'Monthly Data'!AH149</f>
        <v>88.22565463967382</v>
      </c>
      <c r="D147" s="27" t="str">
        <f>'Monthly Data'!AO149</f>
        <v>NA</v>
      </c>
    </row>
    <row r="148" spans="1:4">
      <c r="A148" s="19">
        <v>1999</v>
      </c>
      <c r="B148" s="19" t="s">
        <v>75</v>
      </c>
      <c r="C148" s="27">
        <f>'Monthly Data'!AH150</f>
        <v>89.854215619038726</v>
      </c>
      <c r="D148" s="27" t="str">
        <f>'Monthly Data'!AO150</f>
        <v>NA</v>
      </c>
    </row>
    <row r="149" spans="1:4">
      <c r="A149" s="19">
        <v>1999</v>
      </c>
      <c r="B149" s="19" t="s">
        <v>76</v>
      </c>
      <c r="C149" s="27">
        <f>'Monthly Data'!AH151</f>
        <v>89.546671391718903</v>
      </c>
      <c r="D149" s="27" t="str">
        <f>'Monthly Data'!AO151</f>
        <v>NA</v>
      </c>
    </row>
    <row r="150" spans="1:4">
      <c r="A150" s="19">
        <v>1999</v>
      </c>
      <c r="B150" s="19" t="s">
        <v>77</v>
      </c>
      <c r="C150" s="27">
        <f>'Monthly Data'!AH152</f>
        <v>89.611339851348248</v>
      </c>
      <c r="D150" s="27" t="str">
        <f>'Monthly Data'!AO152</f>
        <v>NA</v>
      </c>
    </row>
    <row r="151" spans="1:4">
      <c r="A151" s="19">
        <v>1999</v>
      </c>
      <c r="B151" s="19" t="s">
        <v>78</v>
      </c>
      <c r="C151" s="27">
        <f>'Monthly Data'!AH153</f>
        <v>90.164912753801019</v>
      </c>
      <c r="D151" s="27" t="str">
        <f>'Monthly Data'!AO153</f>
        <v>NA</v>
      </c>
    </row>
    <row r="152" spans="1:4">
      <c r="A152" s="19">
        <v>1999</v>
      </c>
      <c r="B152" s="19" t="s">
        <v>79</v>
      </c>
      <c r="C152" s="27">
        <f>'Monthly Data'!AH154</f>
        <v>89.824913567309167</v>
      </c>
      <c r="D152" s="27" t="str">
        <f>'Monthly Data'!AO154</f>
        <v>NA</v>
      </c>
    </row>
    <row r="153" spans="1:4">
      <c r="A153" s="19">
        <v>1999</v>
      </c>
      <c r="B153" s="19" t="s">
        <v>80</v>
      </c>
      <c r="C153" s="27">
        <f>'Monthly Data'!AH155</f>
        <v>91.097738774100321</v>
      </c>
      <c r="D153" s="27" t="str">
        <f>'Monthly Data'!AO155</f>
        <v>NA</v>
      </c>
    </row>
    <row r="154" spans="1:4">
      <c r="A154" s="19">
        <v>1999</v>
      </c>
      <c r="B154" s="19" t="s">
        <v>81</v>
      </c>
      <c r="C154" s="27">
        <f>'Monthly Data'!AH156</f>
        <v>92.252783300000132</v>
      </c>
      <c r="D154" s="27" t="str">
        <f>'Monthly Data'!AO156</f>
        <v>NA</v>
      </c>
    </row>
    <row r="155" spans="1:4">
      <c r="A155" s="19">
        <v>1999</v>
      </c>
      <c r="B155" s="19" t="s">
        <v>82</v>
      </c>
      <c r="C155" s="27">
        <f>'Monthly Data'!AH157</f>
        <v>91.997279638166575</v>
      </c>
      <c r="D155" s="27" t="str">
        <f>'Monthly Data'!AO157</f>
        <v>NA</v>
      </c>
    </row>
    <row r="156" spans="1:4">
      <c r="A156" s="19">
        <v>1999</v>
      </c>
      <c r="B156" s="19" t="s">
        <v>83</v>
      </c>
      <c r="C156" s="27">
        <f>'Monthly Data'!AH158</f>
        <v>90.922851805608133</v>
      </c>
      <c r="D156" s="27" t="str">
        <f>'Monthly Data'!AO158</f>
        <v>NA</v>
      </c>
    </row>
    <row r="157" spans="1:4">
      <c r="A157" s="19">
        <v>1999</v>
      </c>
      <c r="B157" s="19" t="s">
        <v>84</v>
      </c>
      <c r="C157" s="27">
        <f>'Monthly Data'!AH159</f>
        <v>91.434903336278566</v>
      </c>
      <c r="D157" s="27" t="str">
        <f>'Monthly Data'!AO159</f>
        <v>NA</v>
      </c>
    </row>
    <row r="158" spans="1:4">
      <c r="A158" s="19">
        <v>2000</v>
      </c>
      <c r="B158" s="19" t="s">
        <v>72</v>
      </c>
      <c r="C158" s="27">
        <f>'Monthly Data'!AH160</f>
        <v>90.754313993789779</v>
      </c>
      <c r="D158" s="27" t="str">
        <f>'Monthly Data'!AO160</f>
        <v>NA</v>
      </c>
    </row>
    <row r="159" spans="1:4">
      <c r="A159" s="19">
        <v>2000</v>
      </c>
      <c r="B159" s="19" t="s">
        <v>74</v>
      </c>
      <c r="C159" s="27">
        <f>'Monthly Data'!AH161</f>
        <v>92.72227619692525</v>
      </c>
      <c r="D159" s="27" t="str">
        <f>'Monthly Data'!AO161</f>
        <v>NA</v>
      </c>
    </row>
    <row r="160" spans="1:4">
      <c r="A160" s="19">
        <v>2000</v>
      </c>
      <c r="B160" s="19" t="s">
        <v>75</v>
      </c>
      <c r="C160" s="27">
        <f>'Monthly Data'!AH162</f>
        <v>91.055308476773334</v>
      </c>
      <c r="D160" s="27" t="str">
        <f>'Monthly Data'!AO162</f>
        <v>NA</v>
      </c>
    </row>
    <row r="161" spans="1:4">
      <c r="A161" s="19">
        <v>2000</v>
      </c>
      <c r="B161" s="19" t="s">
        <v>76</v>
      </c>
      <c r="C161" s="27">
        <f>'Monthly Data'!AH163</f>
        <v>90.172327192216528</v>
      </c>
      <c r="D161" s="27" t="str">
        <f>'Monthly Data'!AO163</f>
        <v>NA</v>
      </c>
    </row>
    <row r="162" spans="1:4">
      <c r="A162" s="19">
        <v>2000</v>
      </c>
      <c r="B162" s="19" t="s">
        <v>77</v>
      </c>
      <c r="C162" s="27">
        <f>'Monthly Data'!AH164</f>
        <v>91.485082118521007</v>
      </c>
      <c r="D162" s="27" t="str">
        <f>'Monthly Data'!AO164</f>
        <v>NA</v>
      </c>
    </row>
    <row r="163" spans="1:4">
      <c r="A163" s="19">
        <v>2000</v>
      </c>
      <c r="B163" s="19" t="s">
        <v>78</v>
      </c>
      <c r="C163" s="27">
        <f>'Monthly Data'!AH165</f>
        <v>92.44805778509604</v>
      </c>
      <c r="D163" s="27" t="str">
        <f>'Monthly Data'!AO165</f>
        <v>NA</v>
      </c>
    </row>
    <row r="164" spans="1:4">
      <c r="A164" s="19">
        <v>2000</v>
      </c>
      <c r="B164" s="19" t="s">
        <v>79</v>
      </c>
      <c r="C164" s="27">
        <f>'Monthly Data'!AH166</f>
        <v>90.933784397544116</v>
      </c>
      <c r="D164" s="27" t="str">
        <f>'Monthly Data'!AO166</f>
        <v>NA</v>
      </c>
    </row>
    <row r="165" spans="1:4">
      <c r="A165" s="19">
        <v>2000</v>
      </c>
      <c r="B165" s="19" t="s">
        <v>80</v>
      </c>
      <c r="C165" s="27">
        <f>'Monthly Data'!AH167</f>
        <v>91.263533242080598</v>
      </c>
      <c r="D165" s="27" t="str">
        <f>'Monthly Data'!AO167</f>
        <v>NA</v>
      </c>
    </row>
    <row r="166" spans="1:4">
      <c r="A166" s="19">
        <v>2000</v>
      </c>
      <c r="B166" s="19" t="s">
        <v>81</v>
      </c>
      <c r="C166" s="27">
        <f>'Monthly Data'!AH168</f>
        <v>90.144735376636447</v>
      </c>
      <c r="D166" s="27" t="str">
        <f>'Monthly Data'!AO168</f>
        <v>NA</v>
      </c>
    </row>
    <row r="167" spans="1:4">
      <c r="A167" s="19">
        <v>2000</v>
      </c>
      <c r="B167" s="19" t="s">
        <v>82</v>
      </c>
      <c r="C167" s="27">
        <f>'Monthly Data'!AH169</f>
        <v>90.849208427790302</v>
      </c>
      <c r="D167" s="27" t="str">
        <f>'Monthly Data'!AO169</f>
        <v>NA</v>
      </c>
    </row>
    <row r="168" spans="1:4">
      <c r="A168" s="19">
        <v>2000</v>
      </c>
      <c r="B168" s="19" t="s">
        <v>83</v>
      </c>
      <c r="C168" s="27">
        <f>'Monthly Data'!AH170</f>
        <v>90.71927187698887</v>
      </c>
      <c r="D168" s="27" t="str">
        <f>'Monthly Data'!AO170</f>
        <v>NA</v>
      </c>
    </row>
    <row r="169" spans="1:4">
      <c r="A169" s="19">
        <v>2000</v>
      </c>
      <c r="B169" s="19" t="s">
        <v>84</v>
      </c>
      <c r="C169" s="27">
        <f>'Monthly Data'!AH171</f>
        <v>91.497191532579336</v>
      </c>
      <c r="D169" s="27" t="str">
        <f>'Monthly Data'!AO171</f>
        <v>NA</v>
      </c>
    </row>
    <row r="170" spans="1:4">
      <c r="A170" s="19">
        <v>2001</v>
      </c>
      <c r="B170" s="19" t="s">
        <v>72</v>
      </c>
      <c r="C170" s="27">
        <f>'Monthly Data'!AH172</f>
        <v>90.294507467030655</v>
      </c>
      <c r="D170" s="27" t="str">
        <f>'Monthly Data'!AO172</f>
        <v>NA</v>
      </c>
    </row>
    <row r="171" spans="1:4">
      <c r="A171" s="19">
        <v>2001</v>
      </c>
      <c r="B171" s="19" t="s">
        <v>74</v>
      </c>
      <c r="C171" s="27">
        <f>'Monthly Data'!AH173</f>
        <v>91.972355706291367</v>
      </c>
      <c r="D171" s="27" t="str">
        <f>'Monthly Data'!AO173</f>
        <v>NA</v>
      </c>
    </row>
    <row r="172" spans="1:4">
      <c r="A172" s="19">
        <v>2001</v>
      </c>
      <c r="B172" s="19" t="s">
        <v>75</v>
      </c>
      <c r="C172" s="27">
        <f>'Monthly Data'!AH174</f>
        <v>93.423788905807669</v>
      </c>
      <c r="D172" s="27" t="str">
        <f>'Monthly Data'!AO174</f>
        <v>NA</v>
      </c>
    </row>
    <row r="173" spans="1:4">
      <c r="A173" s="19">
        <v>2001</v>
      </c>
      <c r="B173" s="19" t="s">
        <v>76</v>
      </c>
      <c r="C173" s="27">
        <f>'Monthly Data'!AH175</f>
        <v>91.333951353433108</v>
      </c>
      <c r="D173" s="27" t="str">
        <f>'Monthly Data'!AO175</f>
        <v>NA</v>
      </c>
    </row>
    <row r="174" spans="1:4">
      <c r="A174" s="19">
        <v>2001</v>
      </c>
      <c r="B174" s="19" t="s">
        <v>77</v>
      </c>
      <c r="C174" s="27">
        <f>'Monthly Data'!AH176</f>
        <v>91.319780958658711</v>
      </c>
      <c r="D174" s="27" t="str">
        <f>'Monthly Data'!AO176</f>
        <v>NA</v>
      </c>
    </row>
    <row r="175" spans="1:4">
      <c r="A175" s="19">
        <v>2001</v>
      </c>
      <c r="B175" s="19" t="s">
        <v>78</v>
      </c>
      <c r="C175" s="27">
        <f>'Monthly Data'!AH177</f>
        <v>91.413952127991223</v>
      </c>
      <c r="D175" s="27" t="str">
        <f>'Monthly Data'!AO177</f>
        <v>NA</v>
      </c>
    </row>
    <row r="176" spans="1:4">
      <c r="A176" s="19">
        <v>2001</v>
      </c>
      <c r="B176" s="19" t="s">
        <v>79</v>
      </c>
      <c r="C176" s="27">
        <f>'Monthly Data'!AH178</f>
        <v>91.714284396146724</v>
      </c>
      <c r="D176" s="27" t="str">
        <f>'Monthly Data'!AO178</f>
        <v>NA</v>
      </c>
    </row>
    <row r="177" spans="1:4">
      <c r="A177" s="19">
        <v>2001</v>
      </c>
      <c r="B177" s="19" t="s">
        <v>80</v>
      </c>
      <c r="C177" s="27">
        <f>'Monthly Data'!AH179</f>
        <v>91.021390179526804</v>
      </c>
      <c r="D177" s="27" t="str">
        <f>'Monthly Data'!AO179</f>
        <v>NA</v>
      </c>
    </row>
    <row r="178" spans="1:4">
      <c r="A178" s="19">
        <v>2001</v>
      </c>
      <c r="B178" s="19" t="s">
        <v>81</v>
      </c>
      <c r="C178" s="27">
        <f>'Monthly Data'!AH180</f>
        <v>91.35623552468995</v>
      </c>
      <c r="D178" s="27" t="str">
        <f>'Monthly Data'!AO180</f>
        <v>NA</v>
      </c>
    </row>
    <row r="179" spans="1:4">
      <c r="A179" s="19">
        <v>2001</v>
      </c>
      <c r="B179" s="19" t="s">
        <v>82</v>
      </c>
      <c r="C179" s="27">
        <f>'Monthly Data'!AH181</f>
        <v>91.286674685601199</v>
      </c>
      <c r="D179" s="27" t="str">
        <f>'Monthly Data'!AO181</f>
        <v>NA</v>
      </c>
    </row>
    <row r="180" spans="1:4">
      <c r="A180" s="19">
        <v>2001</v>
      </c>
      <c r="B180" s="19" t="s">
        <v>83</v>
      </c>
      <c r="C180" s="27">
        <f>'Monthly Data'!AH182</f>
        <v>93.683194790210933</v>
      </c>
      <c r="D180" s="27" t="str">
        <f>'Monthly Data'!AO182</f>
        <v>NA</v>
      </c>
    </row>
    <row r="181" spans="1:4">
      <c r="A181" s="19">
        <v>2001</v>
      </c>
      <c r="B181" s="19" t="s">
        <v>84</v>
      </c>
      <c r="C181" s="27">
        <f>'Monthly Data'!AH183</f>
        <v>92.269596899748123</v>
      </c>
      <c r="D181" s="27" t="str">
        <f>'Monthly Data'!AO183</f>
        <v>NA</v>
      </c>
    </row>
    <row r="182" spans="1:4">
      <c r="A182" s="19">
        <v>2002</v>
      </c>
      <c r="B182" s="19" t="s">
        <v>72</v>
      </c>
      <c r="C182" s="27">
        <f>'Monthly Data'!AH184</f>
        <v>91.629628655040065</v>
      </c>
      <c r="D182" s="27" t="str">
        <f>'Monthly Data'!AO184</f>
        <v>NA</v>
      </c>
    </row>
    <row r="183" spans="1:4">
      <c r="A183" s="19">
        <v>2002</v>
      </c>
      <c r="B183" s="19" t="s">
        <v>74</v>
      </c>
      <c r="C183" s="27">
        <f>'Monthly Data'!AH185</f>
        <v>92.036771266310055</v>
      </c>
      <c r="D183" s="27" t="str">
        <f>'Monthly Data'!AO185</f>
        <v>NA</v>
      </c>
    </row>
    <row r="184" spans="1:4">
      <c r="A184" s="19">
        <v>2002</v>
      </c>
      <c r="B184" s="19" t="s">
        <v>75</v>
      </c>
      <c r="C184" s="27">
        <f>'Monthly Data'!AH186</f>
        <v>92.043510300548022</v>
      </c>
      <c r="D184" s="27" t="str">
        <f>'Monthly Data'!AO186</f>
        <v>NA</v>
      </c>
    </row>
    <row r="185" spans="1:4">
      <c r="A185" s="19">
        <v>2002</v>
      </c>
      <c r="B185" s="19" t="s">
        <v>76</v>
      </c>
      <c r="C185" s="27">
        <f>'Monthly Data'!AH187</f>
        <v>92.141233101216514</v>
      </c>
      <c r="D185" s="27" t="str">
        <f>'Monthly Data'!AO187</f>
        <v>NA</v>
      </c>
    </row>
    <row r="186" spans="1:4">
      <c r="A186" s="19">
        <v>2002</v>
      </c>
      <c r="B186" s="19" t="s">
        <v>77</v>
      </c>
      <c r="C186" s="27">
        <f>'Monthly Data'!AH188</f>
        <v>92.112055851240044</v>
      </c>
      <c r="D186" s="27" t="str">
        <f>'Monthly Data'!AO188</f>
        <v>NA</v>
      </c>
    </row>
    <row r="187" spans="1:4">
      <c r="A187" s="19">
        <v>2002</v>
      </c>
      <c r="B187" s="19" t="s">
        <v>78</v>
      </c>
      <c r="C187" s="27">
        <f>'Monthly Data'!AH189</f>
        <v>90.915332491865144</v>
      </c>
      <c r="D187" s="27" t="str">
        <f>'Monthly Data'!AO189</f>
        <v>NA</v>
      </c>
    </row>
    <row r="188" spans="1:4">
      <c r="A188" s="19">
        <v>2002</v>
      </c>
      <c r="B188" s="19" t="s">
        <v>79</v>
      </c>
      <c r="C188" s="27">
        <f>'Monthly Data'!AH190</f>
        <v>92.436979599254656</v>
      </c>
      <c r="D188" s="27" t="str">
        <f>'Monthly Data'!AO190</f>
        <v>NA</v>
      </c>
    </row>
    <row r="189" spans="1:4">
      <c r="A189" s="19">
        <v>2002</v>
      </c>
      <c r="B189" s="19" t="s">
        <v>80</v>
      </c>
      <c r="C189" s="27">
        <f>'Monthly Data'!AH191</f>
        <v>92.56631594246123</v>
      </c>
      <c r="D189" s="27" t="str">
        <f>'Monthly Data'!AO191</f>
        <v>NA</v>
      </c>
    </row>
    <row r="190" spans="1:4">
      <c r="A190" s="19">
        <v>2002</v>
      </c>
      <c r="B190" s="19" t="s">
        <v>81</v>
      </c>
      <c r="C190" s="27">
        <f>'Monthly Data'!AH192</f>
        <v>92.674861483455132</v>
      </c>
      <c r="D190" s="27" t="str">
        <f>'Monthly Data'!AO192</f>
        <v>NA</v>
      </c>
    </row>
    <row r="191" spans="1:4">
      <c r="A191" s="19">
        <v>2002</v>
      </c>
      <c r="B191" s="19" t="s">
        <v>82</v>
      </c>
      <c r="C191" s="27">
        <f>'Monthly Data'!AH193</f>
        <v>92.319717493093691</v>
      </c>
      <c r="D191" s="27" t="str">
        <f>'Monthly Data'!AO193</f>
        <v>NA</v>
      </c>
    </row>
    <row r="192" spans="1:4">
      <c r="A192" s="19">
        <v>2002</v>
      </c>
      <c r="B192" s="19" t="s">
        <v>83</v>
      </c>
      <c r="C192" s="27">
        <f>'Monthly Data'!AH194</f>
        <v>92.839968582910657</v>
      </c>
      <c r="D192" s="27" t="str">
        <f>'Monthly Data'!AO194</f>
        <v>NA</v>
      </c>
    </row>
    <row r="193" spans="1:4">
      <c r="A193" s="19">
        <v>2002</v>
      </c>
      <c r="B193" s="19" t="s">
        <v>84</v>
      </c>
      <c r="C193" s="27">
        <f>'Monthly Data'!AH195</f>
        <v>91.566202984112849</v>
      </c>
      <c r="D193" s="27" t="str">
        <f>'Monthly Data'!AO195</f>
        <v>NA</v>
      </c>
    </row>
    <row r="194" spans="1:4">
      <c r="A194" s="19">
        <v>2003</v>
      </c>
      <c r="B194" s="19" t="s">
        <v>72</v>
      </c>
      <c r="C194" s="27">
        <f>'Monthly Data'!AH196</f>
        <v>92.559337888617279</v>
      </c>
      <c r="D194" s="27">
        <f>'Monthly Data'!AO196</f>
        <v>99.249218065659505</v>
      </c>
    </row>
    <row r="195" spans="1:4">
      <c r="A195" s="19">
        <v>2003</v>
      </c>
      <c r="B195" s="19" t="s">
        <v>74</v>
      </c>
      <c r="C195" s="27">
        <f>'Monthly Data'!AH197</f>
        <v>92.298959884580285</v>
      </c>
      <c r="D195" s="27">
        <f>'Monthly Data'!AO197</f>
        <v>98.916837241653184</v>
      </c>
    </row>
    <row r="196" spans="1:4">
      <c r="A196" s="19">
        <v>2003</v>
      </c>
      <c r="B196" s="19" t="s">
        <v>75</v>
      </c>
      <c r="C196" s="27">
        <f>'Monthly Data'!AH198</f>
        <v>92.516150228035755</v>
      </c>
      <c r="D196" s="27">
        <f>'Monthly Data'!AO198</f>
        <v>98.569238313864744</v>
      </c>
    </row>
    <row r="197" spans="1:4">
      <c r="A197" s="19">
        <v>2003</v>
      </c>
      <c r="B197" s="19" t="s">
        <v>76</v>
      </c>
      <c r="C197" s="27">
        <f>'Monthly Data'!AH199</f>
        <v>92.604137579507636</v>
      </c>
      <c r="D197" s="27">
        <f>'Monthly Data'!AO199</f>
        <v>97.37378566508005</v>
      </c>
    </row>
    <row r="198" spans="1:4">
      <c r="A198" s="19">
        <v>2003</v>
      </c>
      <c r="B198" s="19" t="s">
        <v>77</v>
      </c>
      <c r="C198" s="27">
        <f>'Monthly Data'!AH200</f>
        <v>92.952117185048095</v>
      </c>
      <c r="D198" s="27">
        <f>'Monthly Data'!AO200</f>
        <v>98.066089442335453</v>
      </c>
    </row>
    <row r="199" spans="1:4">
      <c r="A199" s="19">
        <v>2003</v>
      </c>
      <c r="B199" s="19" t="s">
        <v>78</v>
      </c>
      <c r="C199" s="27">
        <f>'Monthly Data'!AH201</f>
        <v>92.652014481125462</v>
      </c>
      <c r="D199" s="27">
        <f>'Monthly Data'!AO201</f>
        <v>97.934007551391034</v>
      </c>
    </row>
    <row r="200" spans="1:4">
      <c r="A200" s="19">
        <v>2003</v>
      </c>
      <c r="B200" s="19" t="s">
        <v>79</v>
      </c>
      <c r="C200" s="27">
        <f>'Monthly Data'!AH202</f>
        <v>91.024645953400864</v>
      </c>
      <c r="D200" s="27">
        <f>'Monthly Data'!AO202</f>
        <v>98.414328917816064</v>
      </c>
    </row>
    <row r="201" spans="1:4">
      <c r="A201" s="19">
        <v>2003</v>
      </c>
      <c r="B201" s="19" t="s">
        <v>80</v>
      </c>
      <c r="C201" s="27">
        <f>'Monthly Data'!AH203</f>
        <v>92.65078944775513</v>
      </c>
      <c r="D201" s="27">
        <f>'Monthly Data'!AO203</f>
        <v>98.645215151661588</v>
      </c>
    </row>
    <row r="202" spans="1:4">
      <c r="A202" s="19">
        <v>2003</v>
      </c>
      <c r="B202" s="19" t="s">
        <v>81</v>
      </c>
      <c r="C202" s="27">
        <f>'Monthly Data'!AH204</f>
        <v>94.910614975818888</v>
      </c>
      <c r="D202" s="27">
        <f>'Monthly Data'!AO204</f>
        <v>98.807884376229168</v>
      </c>
    </row>
    <row r="203" spans="1:4">
      <c r="A203" s="19">
        <v>2003</v>
      </c>
      <c r="B203" s="19" t="s">
        <v>82</v>
      </c>
      <c r="C203" s="27">
        <f>'Monthly Data'!AH205</f>
        <v>93.842104188672479</v>
      </c>
      <c r="D203" s="27">
        <f>'Monthly Data'!AO205</f>
        <v>98.838667757640067</v>
      </c>
    </row>
    <row r="204" spans="1:4">
      <c r="A204" s="19">
        <v>2003</v>
      </c>
      <c r="B204" s="19" t="s">
        <v>83</v>
      </c>
      <c r="C204" s="27">
        <f>'Monthly Data'!AH206</f>
        <v>93.105292753399567</v>
      </c>
      <c r="D204" s="27">
        <f>'Monthly Data'!AO206</f>
        <v>99.943301107232458</v>
      </c>
    </row>
    <row r="205" spans="1:4">
      <c r="A205" s="19">
        <v>2003</v>
      </c>
      <c r="B205" s="19" t="s">
        <v>84</v>
      </c>
      <c r="C205" s="27">
        <f>'Monthly Data'!AH207</f>
        <v>94.357735780211158</v>
      </c>
      <c r="D205" s="27">
        <f>'Monthly Data'!AO207</f>
        <v>99.179763325478305</v>
      </c>
    </row>
    <row r="206" spans="1:4">
      <c r="A206" s="19">
        <v>2004</v>
      </c>
      <c r="B206" s="19" t="s">
        <v>72</v>
      </c>
      <c r="C206" s="27">
        <f>'Monthly Data'!AH208</f>
        <v>94.052143110675246</v>
      </c>
      <c r="D206" s="27">
        <f>'Monthly Data'!AO208</f>
        <v>98.954670771236792</v>
      </c>
    </row>
    <row r="207" spans="1:4">
      <c r="A207" s="19">
        <v>2004</v>
      </c>
      <c r="B207" s="19" t="s">
        <v>74</v>
      </c>
      <c r="C207" s="27">
        <f>'Monthly Data'!AH209</f>
        <v>94.319615049648434</v>
      </c>
      <c r="D207" s="27">
        <f>'Monthly Data'!AO209</f>
        <v>99.174488027956258</v>
      </c>
    </row>
    <row r="208" spans="1:4">
      <c r="A208" s="19">
        <v>2004</v>
      </c>
      <c r="B208" s="19" t="s">
        <v>75</v>
      </c>
      <c r="C208" s="27">
        <f>'Monthly Data'!AH210</f>
        <v>93.979501233003418</v>
      </c>
      <c r="D208" s="27">
        <f>'Monthly Data'!AO210</f>
        <v>97.803953912901918</v>
      </c>
    </row>
    <row r="209" spans="1:4">
      <c r="A209" s="19">
        <v>2004</v>
      </c>
      <c r="B209" s="19" t="s">
        <v>76</v>
      </c>
      <c r="C209" s="27">
        <f>'Monthly Data'!AH211</f>
        <v>94.460137280210432</v>
      </c>
      <c r="D209" s="27">
        <f>'Monthly Data'!AO211</f>
        <v>99.443991794516663</v>
      </c>
    </row>
    <row r="210" spans="1:4">
      <c r="A210" s="19">
        <v>2004</v>
      </c>
      <c r="B210" s="19" t="s">
        <v>77</v>
      </c>
      <c r="C210" s="27">
        <f>'Monthly Data'!AH212</f>
        <v>93.835042998580121</v>
      </c>
      <c r="D210" s="27">
        <f>'Monthly Data'!AO212</f>
        <v>99.577178969078318</v>
      </c>
    </row>
    <row r="211" spans="1:4">
      <c r="A211" s="19">
        <v>2004</v>
      </c>
      <c r="B211" s="19" t="s">
        <v>78</v>
      </c>
      <c r="C211" s="27">
        <f>'Monthly Data'!AH213</f>
        <v>94.133215706937207</v>
      </c>
      <c r="D211" s="27">
        <f>'Monthly Data'!AO213</f>
        <v>100.01324758453787</v>
      </c>
    </row>
    <row r="212" spans="1:4">
      <c r="A212" s="19">
        <v>2004</v>
      </c>
      <c r="B212" s="19" t="s">
        <v>79</v>
      </c>
      <c r="C212" s="27">
        <f>'Monthly Data'!AH214</f>
        <v>94.681718603465782</v>
      </c>
      <c r="D212" s="27">
        <f>'Monthly Data'!AO214</f>
        <v>100.04689114299643</v>
      </c>
    </row>
    <row r="213" spans="1:4">
      <c r="A213" s="19">
        <v>2004</v>
      </c>
      <c r="B213" s="19" t="s">
        <v>80</v>
      </c>
      <c r="C213" s="27">
        <f>'Monthly Data'!AH215</f>
        <v>93.830598756168243</v>
      </c>
      <c r="D213" s="27">
        <f>'Monthly Data'!AO215</f>
        <v>99.605862325708443</v>
      </c>
    </row>
    <row r="214" spans="1:4">
      <c r="A214" s="19">
        <v>2004</v>
      </c>
      <c r="B214" s="19" t="s">
        <v>81</v>
      </c>
      <c r="C214" s="27">
        <f>'Monthly Data'!AH216</f>
        <v>95.153664662852194</v>
      </c>
      <c r="D214" s="27">
        <f>'Monthly Data'!AO216</f>
        <v>99.729122432247081</v>
      </c>
    </row>
    <row r="215" spans="1:4">
      <c r="A215" s="19">
        <v>2004</v>
      </c>
      <c r="B215" s="19" t="s">
        <v>82</v>
      </c>
      <c r="C215" s="27">
        <f>'Monthly Data'!AH217</f>
        <v>93.355837330739632</v>
      </c>
      <c r="D215" s="27">
        <f>'Monthly Data'!AO217</f>
        <v>100.15691138185056</v>
      </c>
    </row>
    <row r="216" spans="1:4">
      <c r="A216" s="19">
        <v>2004</v>
      </c>
      <c r="B216" s="19" t="s">
        <v>83</v>
      </c>
      <c r="C216" s="27">
        <f>'Monthly Data'!AH218</f>
        <v>94.150147380775437</v>
      </c>
      <c r="D216" s="27">
        <f>'Monthly Data'!AO218</f>
        <v>100.17236689313378</v>
      </c>
    </row>
    <row r="217" spans="1:4">
      <c r="A217" s="19">
        <v>2004</v>
      </c>
      <c r="B217" s="19" t="s">
        <v>84</v>
      </c>
      <c r="C217" s="27">
        <f>'Monthly Data'!AH219</f>
        <v>94.749280962191406</v>
      </c>
      <c r="D217" s="27">
        <f>'Monthly Data'!AO219</f>
        <v>100.19004103573465</v>
      </c>
    </row>
    <row r="218" spans="1:4">
      <c r="A218" s="19">
        <v>2005</v>
      </c>
      <c r="B218" s="19" t="s">
        <v>72</v>
      </c>
      <c r="C218" s="27">
        <f>'Monthly Data'!AH220</f>
        <v>95.270277838244965</v>
      </c>
      <c r="D218" s="27">
        <f>'Monthly Data'!AO220</f>
        <v>100.65715032901042</v>
      </c>
    </row>
    <row r="219" spans="1:4">
      <c r="A219" s="19">
        <v>2005</v>
      </c>
      <c r="B219" s="19" t="s">
        <v>74</v>
      </c>
      <c r="C219" s="27">
        <f>'Monthly Data'!AH221</f>
        <v>94.900017737096746</v>
      </c>
      <c r="D219" s="27">
        <f>'Monthly Data'!AO221</f>
        <v>100.37027701105647</v>
      </c>
    </row>
    <row r="220" spans="1:4">
      <c r="A220" s="19">
        <v>2005</v>
      </c>
      <c r="B220" s="19" t="s">
        <v>75</v>
      </c>
      <c r="C220" s="27">
        <f>'Monthly Data'!AH222</f>
        <v>95.069620275766397</v>
      </c>
      <c r="D220" s="27">
        <f>'Monthly Data'!AO222</f>
        <v>101.07579572692937</v>
      </c>
    </row>
    <row r="221" spans="1:4">
      <c r="A221" s="19">
        <v>2005</v>
      </c>
      <c r="B221" s="19" t="s">
        <v>76</v>
      </c>
      <c r="C221" s="27">
        <f>'Monthly Data'!AH223</f>
        <v>95.302105973758117</v>
      </c>
      <c r="D221" s="27">
        <f>'Monthly Data'!AO223</f>
        <v>100.59303653620317</v>
      </c>
    </row>
    <row r="222" spans="1:4">
      <c r="A222" s="19">
        <v>2005</v>
      </c>
      <c r="B222" s="19" t="s">
        <v>77</v>
      </c>
      <c r="C222" s="27">
        <f>'Monthly Data'!AH224</f>
        <v>94.45085411831387</v>
      </c>
      <c r="D222" s="27">
        <f>'Monthly Data'!AO224</f>
        <v>100.68129692853643</v>
      </c>
    </row>
    <row r="223" spans="1:4">
      <c r="A223" s="19">
        <v>2005</v>
      </c>
      <c r="B223" s="19" t="s">
        <v>78</v>
      </c>
      <c r="C223" s="27">
        <f>'Monthly Data'!AH225</f>
        <v>96.293512494598261</v>
      </c>
      <c r="D223" s="27">
        <f>'Monthly Data'!AO225</f>
        <v>100.63903937505178</v>
      </c>
    </row>
    <row r="224" spans="1:4">
      <c r="A224" s="19">
        <v>2005</v>
      </c>
      <c r="B224" s="19" t="s">
        <v>79</v>
      </c>
      <c r="C224" s="27">
        <f>'Monthly Data'!AH226</f>
        <v>96.075206307535325</v>
      </c>
      <c r="D224" s="27">
        <f>'Monthly Data'!AO226</f>
        <v>100.96567196337783</v>
      </c>
    </row>
    <row r="225" spans="1:4">
      <c r="A225" s="19">
        <v>2005</v>
      </c>
      <c r="B225" s="19" t="s">
        <v>80</v>
      </c>
      <c r="C225" s="27">
        <f>'Monthly Data'!AH227</f>
        <v>96.65011867759678</v>
      </c>
      <c r="D225" s="27">
        <f>'Monthly Data'!AO227</f>
        <v>101.06144014428995</v>
      </c>
    </row>
    <row r="226" spans="1:4">
      <c r="A226" s="19">
        <v>2005</v>
      </c>
      <c r="B226" s="19" t="s">
        <v>81</v>
      </c>
      <c r="C226" s="27">
        <f>'Monthly Data'!AH228</f>
        <v>96.271003460369144</v>
      </c>
      <c r="D226" s="27">
        <f>'Monthly Data'!AO228</f>
        <v>101.25555878917767</v>
      </c>
    </row>
    <row r="227" spans="1:4">
      <c r="A227" s="19">
        <v>2005</v>
      </c>
      <c r="B227" s="19" t="s">
        <v>82</v>
      </c>
      <c r="C227" s="27">
        <f>'Monthly Data'!AH229</f>
        <v>96.965539426193544</v>
      </c>
      <c r="D227" s="27">
        <f>'Monthly Data'!AO229</f>
        <v>102.09370212922354</v>
      </c>
    </row>
    <row r="228" spans="1:4">
      <c r="A228" s="19">
        <v>2005</v>
      </c>
      <c r="B228" s="19" t="s">
        <v>83</v>
      </c>
      <c r="C228" s="27">
        <f>'Monthly Data'!AH230</f>
        <v>96.037776362568209</v>
      </c>
      <c r="D228" s="27">
        <f>'Monthly Data'!AO230</f>
        <v>102.04990635969359</v>
      </c>
    </row>
    <row r="229" spans="1:4">
      <c r="A229" s="19">
        <v>2005</v>
      </c>
      <c r="B229" s="19" t="s">
        <v>84</v>
      </c>
      <c r="C229" s="27">
        <f>'Monthly Data'!AH231</f>
        <v>96.005430464414758</v>
      </c>
      <c r="D229" s="27">
        <f>'Monthly Data'!AO231</f>
        <v>102.20954212996014</v>
      </c>
    </row>
    <row r="230" spans="1:4">
      <c r="A230" s="19">
        <v>2006</v>
      </c>
      <c r="B230" s="19" t="s">
        <v>72</v>
      </c>
      <c r="C230" s="27">
        <f>'Monthly Data'!AH232</f>
        <v>95.413906198020442</v>
      </c>
      <c r="D230" s="27">
        <f>'Monthly Data'!AO232</f>
        <v>101.92345889467511</v>
      </c>
    </row>
    <row r="231" spans="1:4">
      <c r="A231" s="19">
        <v>2006</v>
      </c>
      <c r="B231" s="19" t="s">
        <v>74</v>
      </c>
      <c r="C231" s="27">
        <f>'Monthly Data'!AH233</f>
        <v>96.258672403586942</v>
      </c>
      <c r="D231" s="27">
        <f>'Monthly Data'!AO233</f>
        <v>102.23983062216482</v>
      </c>
    </row>
    <row r="232" spans="1:4">
      <c r="A232" s="19">
        <v>2006</v>
      </c>
      <c r="B232" s="19" t="s">
        <v>75</v>
      </c>
      <c r="C232" s="27">
        <f>'Monthly Data'!AH234</f>
        <v>96.910645564485392</v>
      </c>
      <c r="D232" s="27">
        <f>'Monthly Data'!AO234</f>
        <v>101.9866788964946</v>
      </c>
    </row>
    <row r="233" spans="1:4">
      <c r="A233" s="19">
        <v>2006</v>
      </c>
      <c r="B233" s="19" t="s">
        <v>76</v>
      </c>
      <c r="C233" s="27">
        <f>'Monthly Data'!AH235</f>
        <v>96.741693844282253</v>
      </c>
      <c r="D233" s="27">
        <f>'Monthly Data'!AO235</f>
        <v>102.04577089941884</v>
      </c>
    </row>
    <row r="234" spans="1:4">
      <c r="A234" s="19">
        <v>2006</v>
      </c>
      <c r="B234" s="19" t="s">
        <v>77</v>
      </c>
      <c r="C234" s="27">
        <f>'Monthly Data'!AH236</f>
        <v>96.955248364214071</v>
      </c>
      <c r="D234" s="27">
        <f>'Monthly Data'!AO236</f>
        <v>101.9819787586804</v>
      </c>
    </row>
    <row r="235" spans="1:4">
      <c r="A235" s="19">
        <v>2006</v>
      </c>
      <c r="B235" s="19" t="s">
        <v>78</v>
      </c>
      <c r="C235" s="27">
        <f>'Monthly Data'!AH237</f>
        <v>96.649700010972765</v>
      </c>
      <c r="D235" s="27">
        <f>'Monthly Data'!AO237</f>
        <v>101.480359843098</v>
      </c>
    </row>
    <row r="236" spans="1:4">
      <c r="A236" s="19">
        <v>2006</v>
      </c>
      <c r="B236" s="19" t="s">
        <v>79</v>
      </c>
      <c r="C236" s="27">
        <f>'Monthly Data'!AH238</f>
        <v>96.724737181528127</v>
      </c>
      <c r="D236" s="27">
        <f>'Monthly Data'!AO238</f>
        <v>101.52735819591925</v>
      </c>
    </row>
    <row r="237" spans="1:4">
      <c r="A237" s="19">
        <v>2006</v>
      </c>
      <c r="B237" s="19" t="s">
        <v>80</v>
      </c>
      <c r="C237" s="27">
        <f>'Monthly Data'!AH239</f>
        <v>96.597421500783398</v>
      </c>
      <c r="D237" s="27">
        <f>'Monthly Data'!AO239</f>
        <v>101.53670903679523</v>
      </c>
    </row>
    <row r="238" spans="1:4">
      <c r="A238" s="19">
        <v>2006</v>
      </c>
      <c r="B238" s="19" t="s">
        <v>81</v>
      </c>
      <c r="C238" s="27">
        <f>'Monthly Data'!AH240</f>
        <v>96.756707051017855</v>
      </c>
      <c r="D238" s="27">
        <f>'Monthly Data'!AO240</f>
        <v>100.87590908184323</v>
      </c>
    </row>
    <row r="239" spans="1:4">
      <c r="A239" s="19">
        <v>2006</v>
      </c>
      <c r="B239" s="19" t="s">
        <v>82</v>
      </c>
      <c r="C239" s="27">
        <f>'Monthly Data'!AH241</f>
        <v>96.779583689483601</v>
      </c>
      <c r="D239" s="27">
        <f>'Monthly Data'!AO241</f>
        <v>102.96821847220063</v>
      </c>
    </row>
    <row r="240" spans="1:4">
      <c r="A240" s="19">
        <v>2006</v>
      </c>
      <c r="B240" s="19" t="s">
        <v>83</v>
      </c>
      <c r="C240" s="27">
        <f>'Monthly Data'!AH242</f>
        <v>97.486577311583432</v>
      </c>
      <c r="D240" s="27">
        <f>'Monthly Data'!AO242</f>
        <v>102.29254810331314</v>
      </c>
    </row>
    <row r="241" spans="1:4">
      <c r="A241" s="19">
        <v>2006</v>
      </c>
      <c r="B241" s="19" t="s">
        <v>84</v>
      </c>
      <c r="C241" s="27">
        <f>'Monthly Data'!AH243</f>
        <v>97.262390599681879</v>
      </c>
      <c r="D241" s="27">
        <f>'Monthly Data'!AO243</f>
        <v>101.44108371448384</v>
      </c>
    </row>
    <row r="242" spans="1:4">
      <c r="A242" s="19">
        <v>2007</v>
      </c>
      <c r="B242" s="19" t="s">
        <v>72</v>
      </c>
      <c r="C242" s="27">
        <f>'Monthly Data'!AH244</f>
        <v>97.392081696338181</v>
      </c>
      <c r="D242" s="27">
        <f>'Monthly Data'!AO244</f>
        <v>102.80962244882407</v>
      </c>
    </row>
    <row r="243" spans="1:4">
      <c r="A243" s="19">
        <v>2007</v>
      </c>
      <c r="B243" s="19" t="s">
        <v>74</v>
      </c>
      <c r="C243" s="27">
        <f>'Monthly Data'!AH245</f>
        <v>98.453633304381782</v>
      </c>
      <c r="D243" s="27">
        <f>'Monthly Data'!AO245</f>
        <v>103.24877343498086</v>
      </c>
    </row>
    <row r="244" spans="1:4">
      <c r="A244" s="19">
        <v>2007</v>
      </c>
      <c r="B244" s="19" t="s">
        <v>75</v>
      </c>
      <c r="C244" s="27">
        <f>'Monthly Data'!AH246</f>
        <v>97.707857769385683</v>
      </c>
      <c r="D244" s="27">
        <f>'Monthly Data'!AO246</f>
        <v>102.12328456190698</v>
      </c>
    </row>
    <row r="245" spans="1:4">
      <c r="A245" s="19">
        <v>2007</v>
      </c>
      <c r="B245" s="19" t="s">
        <v>76</v>
      </c>
      <c r="C245" s="27">
        <f>'Monthly Data'!AH247</f>
        <v>98.302003714461904</v>
      </c>
      <c r="D245" s="27">
        <f>'Monthly Data'!AO247</f>
        <v>102.59562318898992</v>
      </c>
    </row>
    <row r="246" spans="1:4">
      <c r="A246" s="19">
        <v>2007</v>
      </c>
      <c r="B246" s="19" t="s">
        <v>77</v>
      </c>
      <c r="C246" s="27">
        <f>'Monthly Data'!AH248</f>
        <v>98.543531561174873</v>
      </c>
      <c r="D246" s="27">
        <f>'Monthly Data'!AO248</f>
        <v>102.77731681892068</v>
      </c>
    </row>
    <row r="247" spans="1:4">
      <c r="A247" s="19">
        <v>2007</v>
      </c>
      <c r="B247" s="19" t="s">
        <v>78</v>
      </c>
      <c r="C247" s="27">
        <f>'Monthly Data'!AH249</f>
        <v>98.225296707896092</v>
      </c>
      <c r="D247" s="27">
        <f>'Monthly Data'!AO249</f>
        <v>102.87867180809459</v>
      </c>
    </row>
    <row r="248" spans="1:4">
      <c r="A248" s="19">
        <v>2007</v>
      </c>
      <c r="B248" s="19" t="s">
        <v>79</v>
      </c>
      <c r="C248" s="27">
        <f>'Monthly Data'!AH250</f>
        <v>96.897515525158752</v>
      </c>
      <c r="D248" s="27">
        <f>'Monthly Data'!AO250</f>
        <v>101.77415049814702</v>
      </c>
    </row>
    <row r="249" spans="1:4">
      <c r="A249" s="19">
        <v>2007</v>
      </c>
      <c r="B249" s="19" t="s">
        <v>80</v>
      </c>
      <c r="C249" s="27">
        <f>'Monthly Data'!AH251</f>
        <v>98.26745727515798</v>
      </c>
      <c r="D249" s="27">
        <f>'Monthly Data'!AO251</f>
        <v>102.41679542148758</v>
      </c>
    </row>
    <row r="250" spans="1:4">
      <c r="A250" s="19">
        <v>2007</v>
      </c>
      <c r="B250" s="19" t="s">
        <v>81</v>
      </c>
      <c r="C250" s="27">
        <f>'Monthly Data'!AH252</f>
        <v>98.033228819958367</v>
      </c>
      <c r="D250" s="27">
        <f>'Monthly Data'!AO252</f>
        <v>102.20460971197249</v>
      </c>
    </row>
    <row r="251" spans="1:4">
      <c r="A251" s="19">
        <v>2007</v>
      </c>
      <c r="B251" s="19" t="s">
        <v>82</v>
      </c>
      <c r="C251" s="27">
        <f>'Monthly Data'!AH253</f>
        <v>98.060806834612023</v>
      </c>
      <c r="D251" s="27">
        <f>'Monthly Data'!AO253</f>
        <v>101.3599982895024</v>
      </c>
    </row>
    <row r="252" spans="1:4">
      <c r="A252" s="19">
        <v>2007</v>
      </c>
      <c r="B252" s="19" t="s">
        <v>83</v>
      </c>
      <c r="C252" s="27">
        <f>'Monthly Data'!AH254</f>
        <v>98.095157606007476</v>
      </c>
      <c r="D252" s="27">
        <f>'Monthly Data'!AO254</f>
        <v>102.33751174990613</v>
      </c>
    </row>
    <row r="253" spans="1:4">
      <c r="A253" s="19">
        <v>2007</v>
      </c>
      <c r="B253" s="19" t="s">
        <v>84</v>
      </c>
      <c r="C253" s="27">
        <f>'Monthly Data'!AH255</f>
        <v>98.147825025643371</v>
      </c>
      <c r="D253" s="27">
        <f>'Monthly Data'!AO255</f>
        <v>100.91353381359116</v>
      </c>
    </row>
    <row r="254" spans="1:4">
      <c r="A254" s="19">
        <v>2008</v>
      </c>
      <c r="B254" s="19" t="s">
        <v>72</v>
      </c>
      <c r="C254" s="27">
        <f>'Monthly Data'!AH256</f>
        <v>98.102451053326419</v>
      </c>
      <c r="D254" s="27">
        <f>'Monthly Data'!AO256</f>
        <v>100.6735141184419</v>
      </c>
    </row>
    <row r="255" spans="1:4">
      <c r="A255" s="19">
        <v>2008</v>
      </c>
      <c r="B255" s="19" t="s">
        <v>74</v>
      </c>
      <c r="C255" s="27">
        <f>'Monthly Data'!AH257</f>
        <v>97.246876657406119</v>
      </c>
      <c r="D255" s="27">
        <f>'Monthly Data'!AO257</f>
        <v>100.58394764654324</v>
      </c>
    </row>
    <row r="256" spans="1:4">
      <c r="A256" s="19">
        <v>2008</v>
      </c>
      <c r="B256" s="19" t="s">
        <v>75</v>
      </c>
      <c r="C256" s="27">
        <f>'Monthly Data'!AH258</f>
        <v>97.511897501627473</v>
      </c>
      <c r="D256" s="27">
        <f>'Monthly Data'!AO258</f>
        <v>100.93858913095173</v>
      </c>
    </row>
    <row r="257" spans="1:4">
      <c r="A257" s="19">
        <v>2008</v>
      </c>
      <c r="B257" s="19" t="s">
        <v>76</v>
      </c>
      <c r="C257" s="27">
        <f>'Monthly Data'!AH259</f>
        <v>97.323216734300587</v>
      </c>
      <c r="D257" s="27">
        <f>'Monthly Data'!AO259</f>
        <v>100.31972965605701</v>
      </c>
    </row>
    <row r="258" spans="1:4">
      <c r="A258" s="19">
        <v>2008</v>
      </c>
      <c r="B258" s="19" t="s">
        <v>77</v>
      </c>
      <c r="C258" s="27">
        <f>'Monthly Data'!AH260</f>
        <v>97.056209916464354</v>
      </c>
      <c r="D258" s="27">
        <f>'Monthly Data'!AO260</f>
        <v>100.65837978684324</v>
      </c>
    </row>
    <row r="259" spans="1:4">
      <c r="A259" s="19">
        <v>2008</v>
      </c>
      <c r="B259" s="19" t="s">
        <v>78</v>
      </c>
      <c r="C259" s="27">
        <f>'Monthly Data'!AH261</f>
        <v>96.255828402471465</v>
      </c>
      <c r="D259" s="27">
        <f>'Monthly Data'!AO261</f>
        <v>100.72820376249049</v>
      </c>
    </row>
    <row r="260" spans="1:4">
      <c r="A260" s="19">
        <v>2008</v>
      </c>
      <c r="B260" s="19" t="s">
        <v>79</v>
      </c>
      <c r="C260" s="27">
        <f>'Monthly Data'!AH262</f>
        <v>97.22781797875308</v>
      </c>
      <c r="D260" s="27">
        <f>'Monthly Data'!AO262</f>
        <v>101.70213708906076</v>
      </c>
    </row>
    <row r="261" spans="1:4">
      <c r="A261" s="19">
        <v>2008</v>
      </c>
      <c r="B261" s="19" t="s">
        <v>80</v>
      </c>
      <c r="C261" s="27">
        <f>'Monthly Data'!AH263</f>
        <v>95.797098396670833</v>
      </c>
      <c r="D261" s="27">
        <f>'Monthly Data'!AO263</f>
        <v>100.4145146262676</v>
      </c>
    </row>
    <row r="262" spans="1:4">
      <c r="A262" s="19">
        <v>2008</v>
      </c>
      <c r="B262" s="19" t="s">
        <v>81</v>
      </c>
      <c r="C262" s="27">
        <f>'Monthly Data'!AH264</f>
        <v>97.321098993440657</v>
      </c>
      <c r="D262" s="27">
        <f>'Monthly Data'!AO264</f>
        <v>100.39982057161734</v>
      </c>
    </row>
    <row r="263" spans="1:4">
      <c r="A263" s="19">
        <v>2008</v>
      </c>
      <c r="B263" s="19" t="s">
        <v>82</v>
      </c>
      <c r="C263" s="27">
        <f>'Monthly Data'!AH265</f>
        <v>97.210564379649611</v>
      </c>
      <c r="D263" s="27">
        <f>'Monthly Data'!AO265</f>
        <v>99.932531638067246</v>
      </c>
    </row>
    <row r="264" spans="1:4">
      <c r="A264" s="19">
        <v>2008</v>
      </c>
      <c r="B264" s="19" t="s">
        <v>83</v>
      </c>
      <c r="C264" s="27">
        <f>'Monthly Data'!AH266</f>
        <v>97.613240165873577</v>
      </c>
      <c r="D264" s="27">
        <f>'Monthly Data'!AO266</f>
        <v>100.14694122743551</v>
      </c>
    </row>
    <row r="265" spans="1:4">
      <c r="A265" s="19">
        <v>2008</v>
      </c>
      <c r="B265" s="19" t="s">
        <v>84</v>
      </c>
      <c r="C265" s="27">
        <f>'Monthly Data'!AH267</f>
        <v>96.895301110075124</v>
      </c>
      <c r="D265" s="27">
        <f>'Monthly Data'!AO267</f>
        <v>99.436904303250344</v>
      </c>
    </row>
    <row r="266" spans="1:4">
      <c r="A266" s="19">
        <v>2009</v>
      </c>
      <c r="B266" s="19" t="s">
        <v>72</v>
      </c>
      <c r="C266" s="27">
        <f>'Monthly Data'!AH268</f>
        <v>96.564218227995454</v>
      </c>
      <c r="D266" s="27">
        <f>'Monthly Data'!AO268</f>
        <v>99.361002282119358</v>
      </c>
    </row>
    <row r="267" spans="1:4">
      <c r="A267" s="19">
        <v>2009</v>
      </c>
      <c r="B267" s="19" t="s">
        <v>74</v>
      </c>
      <c r="C267" s="27">
        <f>'Monthly Data'!AH269</f>
        <v>96.594697119605641</v>
      </c>
      <c r="D267" s="27">
        <f>'Monthly Data'!AO269</f>
        <v>99.230176025953142</v>
      </c>
    </row>
    <row r="268" spans="1:4">
      <c r="A268" s="19">
        <v>2009</v>
      </c>
      <c r="B268" s="19" t="s">
        <v>75</v>
      </c>
      <c r="C268" s="27">
        <f>'Monthly Data'!AH270</f>
        <v>96.375553566416713</v>
      </c>
      <c r="D268" s="27">
        <f>'Monthly Data'!AO270</f>
        <v>99.151849876099078</v>
      </c>
    </row>
    <row r="269" spans="1:4">
      <c r="A269" s="19">
        <v>2009</v>
      </c>
      <c r="B269" s="19" t="s">
        <v>76</v>
      </c>
      <c r="C269" s="27">
        <f>'Monthly Data'!AH271</f>
        <v>96.395509671426908</v>
      </c>
      <c r="D269" s="27">
        <f>'Monthly Data'!AO271</f>
        <v>99.511066423756787</v>
      </c>
    </row>
    <row r="270" spans="1:4">
      <c r="A270" s="19">
        <v>2009</v>
      </c>
      <c r="B270" s="19" t="s">
        <v>77</v>
      </c>
      <c r="C270" s="27">
        <f>'Monthly Data'!AH272</f>
        <v>96.147055068169877</v>
      </c>
      <c r="D270" s="27">
        <f>'Monthly Data'!AO272</f>
        <v>99.185827205981596</v>
      </c>
    </row>
    <row r="271" spans="1:4">
      <c r="A271" s="19">
        <v>2009</v>
      </c>
      <c r="B271" s="19" t="s">
        <v>78</v>
      </c>
      <c r="C271" s="27">
        <f>'Monthly Data'!AH273</f>
        <v>97.079018373569824</v>
      </c>
      <c r="D271" s="27">
        <f>'Monthly Data'!AO273</f>
        <v>99.0425297381544</v>
      </c>
    </row>
    <row r="272" spans="1:4">
      <c r="A272" s="19">
        <v>2009</v>
      </c>
      <c r="B272" s="19" t="s">
        <v>79</v>
      </c>
      <c r="C272" s="27">
        <f>'Monthly Data'!AH274</f>
        <v>96.281116269406454</v>
      </c>
      <c r="D272" s="27">
        <f>'Monthly Data'!AO274</f>
        <v>99.311864614044566</v>
      </c>
    </row>
    <row r="273" spans="1:4">
      <c r="A273" s="19">
        <v>2009</v>
      </c>
      <c r="B273" s="19" t="s">
        <v>80</v>
      </c>
      <c r="C273" s="27">
        <f>'Monthly Data'!AH275</f>
        <v>97.193361967074438</v>
      </c>
      <c r="D273" s="27">
        <f>'Monthly Data'!AO275</f>
        <v>98.856349676354199</v>
      </c>
    </row>
    <row r="274" spans="1:4">
      <c r="A274" s="19">
        <v>2009</v>
      </c>
      <c r="B274" s="19" t="s">
        <v>81</v>
      </c>
      <c r="C274" s="27">
        <f>'Monthly Data'!AH276</f>
        <v>98.144045982537492</v>
      </c>
      <c r="D274" s="27">
        <f>'Monthly Data'!AO276</f>
        <v>99.633309587823263</v>
      </c>
    </row>
    <row r="275" spans="1:4">
      <c r="A275" s="19">
        <v>2009</v>
      </c>
      <c r="B275" s="19" t="s">
        <v>82</v>
      </c>
      <c r="C275" s="27">
        <f>'Monthly Data'!AH277</f>
        <v>97.376499766559164</v>
      </c>
      <c r="D275" s="27">
        <f>'Monthly Data'!AO277</f>
        <v>99.112085412140374</v>
      </c>
    </row>
    <row r="276" spans="1:4">
      <c r="A276" s="19">
        <v>2009</v>
      </c>
      <c r="B276" s="19" t="s">
        <v>83</v>
      </c>
      <c r="C276" s="27">
        <f>'Monthly Data'!AH278</f>
        <v>97.268785662480695</v>
      </c>
      <c r="D276" s="27">
        <f>'Monthly Data'!AO278</f>
        <v>98.879434441365163</v>
      </c>
    </row>
    <row r="277" spans="1:4">
      <c r="A277" s="19">
        <v>2009</v>
      </c>
      <c r="B277" s="19" t="s">
        <v>84</v>
      </c>
      <c r="C277" s="27">
        <f>'Monthly Data'!AH279</f>
        <v>98.039370560955405</v>
      </c>
      <c r="D277" s="27">
        <f>'Monthly Data'!AO279</f>
        <v>99.498983259529339</v>
      </c>
    </row>
    <row r="278" spans="1:4">
      <c r="A278" s="19">
        <v>2010</v>
      </c>
      <c r="B278" s="19" t="s">
        <v>72</v>
      </c>
      <c r="C278" s="27">
        <f>'Monthly Data'!AH280</f>
        <v>99.2943094426047</v>
      </c>
      <c r="D278" s="27">
        <f>'Monthly Data'!AO280</f>
        <v>99.911261124592414</v>
      </c>
    </row>
    <row r="279" spans="1:4">
      <c r="A279" s="19">
        <v>2010</v>
      </c>
      <c r="B279" s="19" t="s">
        <v>74</v>
      </c>
      <c r="C279" s="27">
        <f>'Monthly Data'!AH281</f>
        <v>97.534338013496992</v>
      </c>
      <c r="D279" s="27">
        <f>'Monthly Data'!AO281</f>
        <v>99.19060402642053</v>
      </c>
    </row>
    <row r="280" spans="1:4">
      <c r="A280" s="19">
        <v>2010</v>
      </c>
      <c r="B280" s="19" t="s">
        <v>75</v>
      </c>
      <c r="C280" s="27">
        <f>'Monthly Data'!AH282</f>
        <v>99.310243390730705</v>
      </c>
      <c r="D280" s="27">
        <f>'Monthly Data'!AO282</f>
        <v>101.71924913409592</v>
      </c>
    </row>
    <row r="281" spans="1:4">
      <c r="A281" s="19">
        <v>2010</v>
      </c>
      <c r="B281" s="19" t="s">
        <v>76</v>
      </c>
      <c r="C281" s="27">
        <f>'Monthly Data'!AH283</f>
        <v>98.926624210993424</v>
      </c>
      <c r="D281" s="27">
        <f>'Monthly Data'!AO283</f>
        <v>100.75647005525778</v>
      </c>
    </row>
    <row r="282" spans="1:4">
      <c r="A282" s="19">
        <v>2010</v>
      </c>
      <c r="B282" s="19" t="s">
        <v>77</v>
      </c>
      <c r="C282" s="27">
        <f>'Monthly Data'!AH284</f>
        <v>99.102173220442694</v>
      </c>
      <c r="D282" s="27">
        <f>'Monthly Data'!AO284</f>
        <v>99.703922222350144</v>
      </c>
    </row>
    <row r="283" spans="1:4">
      <c r="A283" s="19">
        <v>2010</v>
      </c>
      <c r="B283" s="19" t="s">
        <v>78</v>
      </c>
      <c r="C283" s="27">
        <f>'Monthly Data'!AH285</f>
        <v>99.12551113319293</v>
      </c>
      <c r="D283" s="27">
        <f>'Monthly Data'!AO285</f>
        <v>99.69841710204868</v>
      </c>
    </row>
    <row r="284" spans="1:4">
      <c r="A284" s="19">
        <v>2010</v>
      </c>
      <c r="B284" s="19" t="s">
        <v>79</v>
      </c>
      <c r="C284" s="27">
        <f>'Monthly Data'!AH286</f>
        <v>99.564401177467502</v>
      </c>
      <c r="D284" s="27">
        <f>'Monthly Data'!AO286</f>
        <v>100.04343461512563</v>
      </c>
    </row>
    <row r="285" spans="1:4">
      <c r="A285" s="19">
        <v>2010</v>
      </c>
      <c r="B285" s="19" t="s">
        <v>80</v>
      </c>
      <c r="C285" s="27">
        <f>'Monthly Data'!AH287</f>
        <v>100.08669416066344</v>
      </c>
      <c r="D285" s="27">
        <f>'Monthly Data'!AO287</f>
        <v>100.84768752569302</v>
      </c>
    </row>
    <row r="286" spans="1:4">
      <c r="A286" s="19">
        <v>2010</v>
      </c>
      <c r="B286" s="19" t="s">
        <v>81</v>
      </c>
      <c r="C286" s="27">
        <f>'Monthly Data'!AH288</f>
        <v>99.884754002449128</v>
      </c>
      <c r="D286" s="27">
        <f>'Monthly Data'!AO288</f>
        <v>100.04226357492374</v>
      </c>
    </row>
    <row r="287" spans="1:4">
      <c r="A287" s="19">
        <v>2010</v>
      </c>
      <c r="B287" s="19" t="s">
        <v>82</v>
      </c>
      <c r="C287" s="27">
        <f>'Monthly Data'!AH289</f>
        <v>99.606092248833022</v>
      </c>
      <c r="D287" s="27">
        <f>'Monthly Data'!AO289</f>
        <v>99.857451277912674</v>
      </c>
    </row>
    <row r="288" spans="1:4">
      <c r="A288" s="19">
        <v>2010</v>
      </c>
      <c r="B288" s="19" t="s">
        <v>83</v>
      </c>
      <c r="C288" s="27">
        <f>'Monthly Data'!AH290</f>
        <v>99.903232412578973</v>
      </c>
      <c r="D288" s="27">
        <f>'Monthly Data'!AO290</f>
        <v>99.754398134744619</v>
      </c>
    </row>
    <row r="289" spans="1:4">
      <c r="A289" s="19">
        <v>2010</v>
      </c>
      <c r="B289" s="19" t="s">
        <v>84</v>
      </c>
      <c r="C289" s="27">
        <f>'Monthly Data'!AH291</f>
        <v>99.839869360325466</v>
      </c>
      <c r="D289" s="27">
        <f>'Monthly Data'!AO291</f>
        <v>100.61464070185615</v>
      </c>
    </row>
    <row r="290" spans="1:4">
      <c r="A290" s="19">
        <v>2011</v>
      </c>
      <c r="B290" s="19" t="s">
        <v>72</v>
      </c>
      <c r="C290" s="27">
        <f>'Monthly Data'!AH292</f>
        <v>100.171307516829</v>
      </c>
      <c r="D290" s="27">
        <f>'Monthly Data'!AO292</f>
        <v>100.37436397883938</v>
      </c>
    </row>
    <row r="291" spans="1:4">
      <c r="A291" s="19">
        <v>2011</v>
      </c>
      <c r="B291" s="19" t="s">
        <v>74</v>
      </c>
      <c r="C291" s="27">
        <f>'Monthly Data'!AH293</f>
        <v>101.23333166573001</v>
      </c>
      <c r="D291" s="27">
        <f>'Monthly Data'!AO293</f>
        <v>101.14671037785095</v>
      </c>
    </row>
    <row r="292" spans="1:4">
      <c r="A292" s="19">
        <v>2011</v>
      </c>
      <c r="B292" s="19" t="s">
        <v>75</v>
      </c>
      <c r="C292" s="27">
        <f>'Monthly Data'!AH294</f>
        <v>93.924933237824803</v>
      </c>
      <c r="D292" s="27">
        <f>'Monthly Data'!AO294</f>
        <v>92.287048201789929</v>
      </c>
    </row>
    <row r="293" spans="1:4">
      <c r="A293" s="19">
        <v>2011</v>
      </c>
      <c r="B293" s="19" t="s">
        <v>76</v>
      </c>
      <c r="C293" s="27">
        <f>'Monthly Data'!AH295</f>
        <v>99.8149235564549</v>
      </c>
      <c r="D293" s="27">
        <f>'Monthly Data'!AO295</f>
        <v>95.662261083910821</v>
      </c>
    </row>
    <row r="294" spans="1:4">
      <c r="A294" s="19">
        <v>2011</v>
      </c>
      <c r="B294" s="19" t="s">
        <v>77</v>
      </c>
      <c r="C294" s="27">
        <f>'Monthly Data'!AH296</f>
        <v>99.346031578740707</v>
      </c>
      <c r="D294" s="27">
        <f>'Monthly Data'!AO296</f>
        <v>98.164742500201328</v>
      </c>
    </row>
    <row r="295" spans="1:4">
      <c r="A295" s="19">
        <v>2011</v>
      </c>
      <c r="B295" s="19" t="s">
        <v>78</v>
      </c>
      <c r="C295" s="27">
        <f>'Monthly Data'!AH297</f>
        <v>100.722034402311</v>
      </c>
      <c r="D295" s="27">
        <f>'Monthly Data'!AO297</f>
        <v>99.763000855600026</v>
      </c>
    </row>
    <row r="296" spans="1:4">
      <c r="A296" s="19">
        <v>2011</v>
      </c>
      <c r="B296" s="19" t="s">
        <v>79</v>
      </c>
      <c r="C296" s="27">
        <f>'Monthly Data'!AH298</f>
        <v>101.13775832329701</v>
      </c>
      <c r="D296" s="27">
        <f>'Monthly Data'!AO298</f>
        <v>101.8588295945205</v>
      </c>
    </row>
    <row r="297" spans="1:4">
      <c r="A297" s="19">
        <v>2011</v>
      </c>
      <c r="B297" s="19" t="s">
        <v>80</v>
      </c>
      <c r="C297" s="27">
        <f>'Monthly Data'!AH299</f>
        <v>101.443473430944</v>
      </c>
      <c r="D297" s="27">
        <f>'Monthly Data'!AO299</f>
        <v>100.44548746570958</v>
      </c>
    </row>
    <row r="298" spans="1:4">
      <c r="A298" s="19">
        <v>2011</v>
      </c>
      <c r="B298" s="19" t="s">
        <v>81</v>
      </c>
      <c r="C298" s="27">
        <f>'Monthly Data'!AH300</f>
        <v>101.407501336194</v>
      </c>
      <c r="D298" s="27">
        <f>'Monthly Data'!AO300</f>
        <v>101.13177435901477</v>
      </c>
    </row>
    <row r="299" spans="1:4">
      <c r="A299" s="19">
        <v>2011</v>
      </c>
      <c r="B299" s="19" t="s">
        <v>82</v>
      </c>
      <c r="C299" s="27">
        <f>'Monthly Data'!AH301</f>
        <v>102.112258183601</v>
      </c>
      <c r="D299" s="27">
        <f>'Monthly Data'!AO301</f>
        <v>102.63702851812779</v>
      </c>
    </row>
    <row r="300" spans="1:4">
      <c r="A300" s="19">
        <v>2011</v>
      </c>
      <c r="B300" s="19" t="s">
        <v>83</v>
      </c>
      <c r="C300" s="27">
        <f>'Monthly Data'!AH302</f>
        <v>102.63617058166599</v>
      </c>
      <c r="D300" s="27">
        <f>'Monthly Data'!AO302</f>
        <v>102.44479436746002</v>
      </c>
    </row>
    <row r="301" spans="1:4">
      <c r="A301" s="19">
        <v>2011</v>
      </c>
      <c r="B301" s="19" t="s">
        <v>84</v>
      </c>
      <c r="C301" s="27">
        <f>'Monthly Data'!AH303</f>
        <v>102.630618278724</v>
      </c>
      <c r="D301" s="27">
        <f>'Monthly Data'!AO303</f>
        <v>104.08395869697513</v>
      </c>
    </row>
    <row r="302" spans="1:4">
      <c r="A302" s="19">
        <v>2012</v>
      </c>
      <c r="B302" s="19" t="s">
        <v>72</v>
      </c>
      <c r="C302" s="27">
        <f>'Monthly Data'!AH304</f>
        <v>102.850225766552</v>
      </c>
      <c r="D302" s="27">
        <f>'Monthly Data'!AO304</f>
        <v>102.43741870803001</v>
      </c>
    </row>
    <row r="303" spans="1:4">
      <c r="A303" s="19">
        <v>2012</v>
      </c>
      <c r="B303" s="19" t="s">
        <v>74</v>
      </c>
      <c r="C303" s="27">
        <f>'Monthly Data'!AH305</f>
        <v>102.278857948688</v>
      </c>
      <c r="D303" s="27">
        <f>'Monthly Data'!AO305</f>
        <v>102.04599714376883</v>
      </c>
    </row>
    <row r="304" spans="1:4">
      <c r="A304" s="19">
        <v>2012</v>
      </c>
      <c r="B304" s="19" t="s">
        <v>75</v>
      </c>
      <c r="C304" s="27">
        <f>'Monthly Data'!AH306</f>
        <v>101.825907234883</v>
      </c>
      <c r="D304" s="27">
        <f>'Monthly Data'!AO306</f>
        <v>100.74121082780454</v>
      </c>
    </row>
    <row r="305" spans="1:4">
      <c r="A305" s="19">
        <v>2012</v>
      </c>
      <c r="B305" s="19" t="s">
        <v>76</v>
      </c>
      <c r="C305" s="27">
        <f>'Monthly Data'!AH307</f>
        <v>104.262521189162</v>
      </c>
      <c r="D305" s="27">
        <f>'Monthly Data'!AO307</f>
        <v>102.16109556783562</v>
      </c>
    </row>
    <row r="306" spans="1:4">
      <c r="A306" s="19">
        <v>2012</v>
      </c>
      <c r="B306" s="19" t="s">
        <v>77</v>
      </c>
      <c r="C306" s="27">
        <f>'Monthly Data'!AH308</f>
        <v>102.96717526689299</v>
      </c>
      <c r="D306" s="27">
        <f>'Monthly Data'!AO308</f>
        <v>102.43230149044398</v>
      </c>
    </row>
    <row r="307" spans="1:4">
      <c r="A307" s="19">
        <v>2012</v>
      </c>
      <c r="B307" s="19" t="s">
        <v>78</v>
      </c>
      <c r="C307" s="27">
        <f>'Monthly Data'!AH309</f>
        <v>102.671977339663</v>
      </c>
      <c r="D307" s="27">
        <f>'Monthly Data'!AO309</f>
        <v>103.28475069316659</v>
      </c>
    </row>
    <row r="308" spans="1:4">
      <c r="A308" s="19">
        <v>2012</v>
      </c>
      <c r="B308" s="19" t="s">
        <v>79</v>
      </c>
      <c r="C308" s="27">
        <f>'Monthly Data'!AH310</f>
        <v>102.459261886961</v>
      </c>
      <c r="D308" s="27">
        <f>'Monthly Data'!AO310</f>
        <v>102.65579069699882</v>
      </c>
    </row>
    <row r="309" spans="1:4">
      <c r="A309" s="19">
        <v>2012</v>
      </c>
      <c r="B309" s="19" t="s">
        <v>80</v>
      </c>
      <c r="C309" s="27">
        <f>'Monthly Data'!AH311</f>
        <v>102.276825803056</v>
      </c>
      <c r="D309" s="27">
        <f>'Monthly Data'!AO311</f>
        <v>103.0789583894401</v>
      </c>
    </row>
    <row r="310" spans="1:4">
      <c r="A310" s="19">
        <v>2012</v>
      </c>
      <c r="B310" s="19" t="s">
        <v>81</v>
      </c>
      <c r="C310" s="27">
        <f>'Monthly Data'!AH312</f>
        <v>101.76554796229701</v>
      </c>
      <c r="D310" s="27">
        <f>'Monthly Data'!AO312</f>
        <v>102.89160727889535</v>
      </c>
    </row>
    <row r="311" spans="1:4">
      <c r="A311" s="19">
        <v>2012</v>
      </c>
      <c r="B311" s="19" t="s">
        <v>82</v>
      </c>
      <c r="C311" s="27">
        <f>'Monthly Data'!AH313</f>
        <v>103.029889851717</v>
      </c>
      <c r="D311" s="27">
        <f>'Monthly Data'!AO313</f>
        <v>104.32372981091078</v>
      </c>
    </row>
    <row r="312" spans="1:4">
      <c r="A312" s="19">
        <v>2012</v>
      </c>
      <c r="B312" s="19" t="s">
        <v>83</v>
      </c>
      <c r="C312" s="27">
        <f>'Monthly Data'!AH314</f>
        <v>102.01820246324201</v>
      </c>
      <c r="D312" s="27">
        <f>'Monthly Data'!AO314</f>
        <v>103.80816633539702</v>
      </c>
    </row>
    <row r="313" spans="1:4">
      <c r="A313" s="19">
        <v>2012</v>
      </c>
      <c r="B313" s="19" t="s">
        <v>84</v>
      </c>
      <c r="C313" s="27">
        <f>'Monthly Data'!AH315</f>
        <v>102.322859359562</v>
      </c>
      <c r="D313" s="27">
        <f>'Monthly Data'!AO315</f>
        <v>102.88021363860101</v>
      </c>
    </row>
    <row r="314" spans="1:4">
      <c r="A314" s="19">
        <v>2013</v>
      </c>
      <c r="B314" s="19" t="s">
        <v>72</v>
      </c>
      <c r="C314" s="27">
        <f>'Monthly Data'!AH316</f>
        <v>102.347110364068</v>
      </c>
      <c r="D314" s="27">
        <f>'Monthly Data'!AO316</f>
        <v>103.26309693161167</v>
      </c>
    </row>
    <row r="315" spans="1:4">
      <c r="A315" s="19">
        <v>2013</v>
      </c>
      <c r="B315" s="19" t="s">
        <v>74</v>
      </c>
      <c r="C315" s="27">
        <f>'Monthly Data'!AH317</f>
        <v>104.805011937469</v>
      </c>
      <c r="D315" s="27">
        <f>'Monthly Data'!AO317</f>
        <v>104.15612499379714</v>
      </c>
    </row>
    <row r="316" spans="1:4">
      <c r="A316" s="19">
        <v>2013</v>
      </c>
      <c r="B316" s="19" t="s">
        <v>75</v>
      </c>
      <c r="C316" s="27">
        <f>'Monthly Data'!AH318</f>
        <v>103.949084310692</v>
      </c>
      <c r="D316" s="27">
        <f>'Monthly Data'!AO318</f>
        <v>104.60841671903198</v>
      </c>
    </row>
    <row r="317" spans="1:4">
      <c r="A317" s="19">
        <v>2013</v>
      </c>
      <c r="B317" s="19" t="s">
        <v>76</v>
      </c>
      <c r="C317" s="27">
        <f>'Monthly Data'!AH319</f>
        <v>104.57282022559799</v>
      </c>
      <c r="D317" s="27">
        <f>'Monthly Data'!AO319</f>
        <v>103.39829930873576</v>
      </c>
    </row>
    <row r="318" spans="1:4">
      <c r="A318" s="19">
        <v>2013</v>
      </c>
      <c r="B318" s="19" t="s">
        <v>77</v>
      </c>
      <c r="C318" s="27">
        <f>'Monthly Data'!AH320</f>
        <v>104.813394032586</v>
      </c>
      <c r="D318" s="27">
        <f>'Monthly Data'!AO320</f>
        <v>103.4211641675378</v>
      </c>
    </row>
    <row r="319" spans="1:4">
      <c r="A319" s="19">
        <v>2013</v>
      </c>
      <c r="B319" s="19" t="s">
        <v>78</v>
      </c>
      <c r="C319" s="27">
        <f>'Monthly Data'!AH321</f>
        <v>104.65950071293901</v>
      </c>
      <c r="D319" s="27">
        <f>'Monthly Data'!AO321</f>
        <v>102.94552028627774</v>
      </c>
    </row>
    <row r="320" spans="1:4">
      <c r="A320" s="19">
        <v>2013</v>
      </c>
      <c r="B320" s="19" t="s">
        <v>79</v>
      </c>
      <c r="C320" s="27">
        <f>'Monthly Data'!AH322</f>
        <v>104.806811998862</v>
      </c>
      <c r="D320" s="27">
        <f>'Monthly Data'!AO322</f>
        <v>104.10006979477777</v>
      </c>
    </row>
    <row r="321" spans="1:4">
      <c r="A321" s="19">
        <v>2013</v>
      </c>
      <c r="B321" s="19" t="s">
        <v>80</v>
      </c>
      <c r="C321" s="27">
        <f>'Monthly Data'!AH323</f>
        <v>104.76441352241</v>
      </c>
      <c r="D321" s="27">
        <f>'Monthly Data'!AO323</f>
        <v>104.54046835064416</v>
      </c>
    </row>
    <row r="322" spans="1:4">
      <c r="A322" s="19">
        <v>2013</v>
      </c>
      <c r="B322" s="19" t="s">
        <v>81</v>
      </c>
      <c r="C322" s="27">
        <f>'Monthly Data'!AH324</f>
        <v>105.279548607736</v>
      </c>
      <c r="D322" s="27">
        <f>'Monthly Data'!AO324</f>
        <v>104.2773754063558</v>
      </c>
    </row>
    <row r="323" spans="1:4">
      <c r="A323" s="19">
        <v>2013</v>
      </c>
      <c r="B323" s="19" t="s">
        <v>82</v>
      </c>
      <c r="C323" s="27">
        <f>'Monthly Data'!AH325</f>
        <v>104.60664233193199</v>
      </c>
      <c r="D323" s="27">
        <f>'Monthly Data'!AO325</f>
        <v>103.60699407075526</v>
      </c>
    </row>
    <row r="324" spans="1:4">
      <c r="A324" s="19">
        <v>2013</v>
      </c>
      <c r="B324" s="19" t="s">
        <v>83</v>
      </c>
      <c r="C324" s="27">
        <f>'Monthly Data'!AH326</f>
        <v>105.150459920507</v>
      </c>
      <c r="D324" s="27">
        <f>'Monthly Data'!AO326</f>
        <v>104.04652589918018</v>
      </c>
    </row>
    <row r="325" spans="1:4">
      <c r="A325" s="19">
        <v>2013</v>
      </c>
      <c r="B325" s="19" t="s">
        <v>84</v>
      </c>
      <c r="C325" s="27">
        <f>'Monthly Data'!AH327</f>
        <v>104.963095688664</v>
      </c>
      <c r="D325" s="27">
        <f>'Monthly Data'!AO327</f>
        <v>104.61326654126624</v>
      </c>
    </row>
    <row r="326" spans="1:4">
      <c r="A326" s="19">
        <v>2014</v>
      </c>
      <c r="B326" s="19" t="s">
        <v>72</v>
      </c>
      <c r="C326" s="27">
        <f>'Monthly Data'!AH328</f>
        <v>105.205575440072</v>
      </c>
      <c r="D326" s="27">
        <f>'Monthly Data'!AO328</f>
        <v>104.99078734330405</v>
      </c>
    </row>
    <row r="327" spans="1:4">
      <c r="A327" s="19">
        <v>2014</v>
      </c>
      <c r="B327" s="19" t="s">
        <v>74</v>
      </c>
      <c r="C327" s="27">
        <f>'Monthly Data'!AH329</f>
        <v>103.48141298778999</v>
      </c>
      <c r="D327" s="27">
        <f>'Monthly Data'!AO329</f>
        <v>102.91952477891699</v>
      </c>
    </row>
    <row r="328" spans="1:4">
      <c r="A328" s="19">
        <v>2014</v>
      </c>
      <c r="B328" s="19" t="s">
        <v>75</v>
      </c>
      <c r="C328" s="27">
        <f>'Monthly Data'!AH330</f>
        <v>108.027295306662</v>
      </c>
      <c r="D328" s="27">
        <f>'Monthly Data'!AO330</f>
        <v>104.6948961814326</v>
      </c>
    </row>
    <row r="329" spans="1:4">
      <c r="A329" s="19">
        <v>2014</v>
      </c>
      <c r="B329" s="19" t="s">
        <v>76</v>
      </c>
      <c r="C329" s="27">
        <f>'Monthly Data'!AH331</f>
        <v>103.331207017601</v>
      </c>
      <c r="D329" s="27">
        <f>'Monthly Data'!AO331</f>
        <v>104.66266569205646</v>
      </c>
    </row>
    <row r="330" spans="1:4">
      <c r="A330" s="19">
        <v>2014</v>
      </c>
      <c r="B330" s="19" t="s">
        <v>77</v>
      </c>
      <c r="C330" s="27">
        <f>'Monthly Data'!AH332</f>
        <v>103.812651622937</v>
      </c>
      <c r="D330" s="27">
        <f>'Monthly Data'!AO332</f>
        <v>104.45791481869608</v>
      </c>
    </row>
    <row r="331" spans="1:4">
      <c r="A331" s="19">
        <v>2014</v>
      </c>
      <c r="B331" s="19" t="s">
        <v>78</v>
      </c>
      <c r="C331" s="27">
        <f>'Monthly Data'!AH333</f>
        <v>103.420776583169</v>
      </c>
      <c r="D331" s="27">
        <f>'Monthly Data'!AO333</f>
        <v>103.73539496686415</v>
      </c>
    </row>
    <row r="332" spans="1:4">
      <c r="A332" s="19">
        <v>2014</v>
      </c>
      <c r="B332" s="19" t="s">
        <v>79</v>
      </c>
      <c r="C332" s="27">
        <f>'Monthly Data'!AH334</f>
        <v>103.41261476830201</v>
      </c>
      <c r="D332" s="27">
        <f>'Monthly Data'!AO334</f>
        <v>103.46135723226031</v>
      </c>
    </row>
    <row r="333" spans="1:4">
      <c r="A333" s="19">
        <v>2014</v>
      </c>
      <c r="B333" s="19" t="s">
        <v>80</v>
      </c>
      <c r="C333" s="27">
        <f>'Monthly Data'!AH335</f>
        <v>102.576094956768</v>
      </c>
      <c r="D333" s="27">
        <f>'Monthly Data'!AO335</f>
        <v>103.88911717893359</v>
      </c>
    </row>
    <row r="334" spans="1:4">
      <c r="A334" s="19">
        <v>2014</v>
      </c>
      <c r="B334" s="19" t="s">
        <v>81</v>
      </c>
      <c r="C334" s="27">
        <f>'Monthly Data'!AH336</f>
        <v>105.36297788556099</v>
      </c>
      <c r="D334" s="27">
        <f>'Monthly Data'!AO336</f>
        <v>104.568438441941</v>
      </c>
    </row>
    <row r="335" spans="1:4">
      <c r="A335" s="19">
        <v>2014</v>
      </c>
      <c r="B335" s="19" t="s">
        <v>82</v>
      </c>
      <c r="C335" s="27">
        <f>'Monthly Data'!AH337</f>
        <v>103.69476145118</v>
      </c>
      <c r="D335" s="27">
        <f>'Monthly Data'!AO337</f>
        <v>103.90591194243611</v>
      </c>
    </row>
    <row r="336" spans="1:4">
      <c r="A336" s="19">
        <v>2014</v>
      </c>
      <c r="B336" s="19" t="s">
        <v>83</v>
      </c>
      <c r="C336" s="27">
        <f>'Monthly Data'!AH338</f>
        <v>103.936361954354</v>
      </c>
      <c r="D336" s="27">
        <f>'Monthly Data'!AO338</f>
        <v>104.75955080675323</v>
      </c>
    </row>
    <row r="337" spans="1:4">
      <c r="A337" s="19">
        <v>2014</v>
      </c>
      <c r="B337" s="19" t="s">
        <v>84</v>
      </c>
      <c r="C337" s="27">
        <f>'Monthly Data'!AH339</f>
        <v>104.778864049323</v>
      </c>
      <c r="D337" s="27">
        <f>'Monthly Data'!AO339</f>
        <v>104.8938486304402</v>
      </c>
    </row>
    <row r="338" spans="1:4">
      <c r="A338" s="19">
        <v>2015</v>
      </c>
      <c r="B338" s="19" t="s">
        <v>72</v>
      </c>
      <c r="C338" s="27">
        <f>'Monthly Data'!AH340</f>
        <v>104.503339997447</v>
      </c>
      <c r="D338" s="27">
        <f>'Monthly Data'!AO340</f>
        <v>104.41389756587145</v>
      </c>
    </row>
    <row r="339" spans="1:4">
      <c r="A339" s="19">
        <v>2015</v>
      </c>
      <c r="B339" s="19" t="s">
        <v>74</v>
      </c>
      <c r="C339" s="27">
        <f>'Monthly Data'!AH341</f>
        <v>104.830237495251</v>
      </c>
      <c r="D339" s="27">
        <f>'Monthly Data'!AO341</f>
        <v>104.21119093772123</v>
      </c>
    </row>
    <row r="340" spans="1:4">
      <c r="A340" s="19">
        <v>2015</v>
      </c>
      <c r="B340" s="19" t="s">
        <v>75</v>
      </c>
      <c r="C340" s="27">
        <f>'Monthly Data'!AH342</f>
        <v>106.326501651033</v>
      </c>
      <c r="D340" s="27">
        <f>'Monthly Data'!AO342</f>
        <v>104.95241704378053</v>
      </c>
    </row>
    <row r="341" spans="1:4">
      <c r="A341" s="19">
        <v>2015</v>
      </c>
      <c r="B341" s="19" t="s">
        <v>76</v>
      </c>
      <c r="C341" s="27">
        <f>'Monthly Data'!AH343</f>
        <v>104.593008657575</v>
      </c>
      <c r="D341" s="27">
        <f>'Monthly Data'!AO343</f>
        <v>104.67554399968509</v>
      </c>
    </row>
    <row r="342" spans="1:4">
      <c r="A342" s="19">
        <v>2015</v>
      </c>
      <c r="B342" s="19" t="s">
        <v>77</v>
      </c>
      <c r="C342" s="27">
        <f>'Monthly Data'!AH344</f>
        <v>105.206635037955</v>
      </c>
      <c r="D342" s="27">
        <f>'Monthly Data'!AO344</f>
        <v>105.28702630827109</v>
      </c>
    </row>
    <row r="343" spans="1:4">
      <c r="A343" s="19">
        <v>2015</v>
      </c>
      <c r="B343" s="19" t="s">
        <v>78</v>
      </c>
      <c r="C343" s="27">
        <f>'Monthly Data'!AH345</f>
        <v>104.955799637048</v>
      </c>
      <c r="D343" s="27">
        <f>'Monthly Data'!AO345</f>
        <v>105.56219996998098</v>
      </c>
    </row>
    <row r="344" spans="1:4">
      <c r="A344" s="19">
        <v>2015</v>
      </c>
      <c r="B344" s="19" t="s">
        <v>79</v>
      </c>
      <c r="C344" s="27">
        <f>'Monthly Data'!AH346</f>
        <v>104.936682200815</v>
      </c>
      <c r="D344" s="27">
        <f>'Monthly Data'!AO346</f>
        <v>105.54463733821945</v>
      </c>
    </row>
    <row r="345" spans="1:4">
      <c r="A345" s="19">
        <v>2015</v>
      </c>
      <c r="B345" s="19" t="s">
        <v>80</v>
      </c>
      <c r="C345" s="27">
        <f>'Monthly Data'!AH347</f>
        <v>105.55932492558399</v>
      </c>
      <c r="D345" s="27">
        <f>'Monthly Data'!AO347</f>
        <v>105.86318394461713</v>
      </c>
    </row>
    <row r="346" spans="1:4">
      <c r="A346" s="19">
        <v>2015</v>
      </c>
      <c r="B346" s="19" t="s">
        <v>81</v>
      </c>
      <c r="C346" s="27">
        <f>'Monthly Data'!AH348</f>
        <v>104.91876084865299</v>
      </c>
      <c r="D346" s="27">
        <f>'Monthly Data'!AO348</f>
        <v>105.80737497924216</v>
      </c>
    </row>
    <row r="347" spans="1:4">
      <c r="A347" s="19">
        <v>2015</v>
      </c>
      <c r="B347" s="19" t="s">
        <v>82</v>
      </c>
      <c r="C347" s="27">
        <f>'Monthly Data'!AH349</f>
        <v>105.322619920433</v>
      </c>
      <c r="D347" s="27">
        <f>'Monthly Data'!AO349</f>
        <v>105.72831942329887</v>
      </c>
    </row>
    <row r="348" spans="1:4">
      <c r="A348" s="19">
        <v>2015</v>
      </c>
      <c r="B348" s="19" t="s">
        <v>83</v>
      </c>
      <c r="C348" s="27">
        <f>'Monthly Data'!AH350</f>
        <v>104.51349656949201</v>
      </c>
      <c r="D348" s="27">
        <f>'Monthly Data'!AO350</f>
        <v>105.18891848708006</v>
      </c>
    </row>
    <row r="349" spans="1:4">
      <c r="A349" s="19">
        <v>2015</v>
      </c>
      <c r="B349" s="19" t="s">
        <v>84</v>
      </c>
      <c r="C349" s="27">
        <f>'Monthly Data'!AH351</f>
        <v>104.12017328454399</v>
      </c>
      <c r="D349" s="27">
        <f>'Monthly Data'!AO351</f>
        <v>105.3293072883253</v>
      </c>
    </row>
    <row r="350" spans="1:4">
      <c r="A350" s="19">
        <v>2016</v>
      </c>
      <c r="B350" s="19" t="s">
        <v>72</v>
      </c>
      <c r="C350" s="27">
        <f>'Monthly Data'!AH352</f>
        <v>104.32085907594001</v>
      </c>
      <c r="D350" s="27">
        <f>'Monthly Data'!AO352</f>
        <v>104.91200612614946</v>
      </c>
    </row>
    <row r="351" spans="1:4">
      <c r="A351" s="19">
        <v>2016</v>
      </c>
      <c r="B351" s="19" t="s">
        <v>74</v>
      </c>
      <c r="C351" s="27">
        <f>'Monthly Data'!AH353</f>
        <v>105.16559593306199</v>
      </c>
      <c r="D351" s="27">
        <f>'Monthly Data'!AO353</f>
        <v>105.44783567355935</v>
      </c>
    </row>
    <row r="352" spans="1:4">
      <c r="A352" s="19">
        <v>2016</v>
      </c>
      <c r="B352" s="19" t="s">
        <v>75</v>
      </c>
      <c r="C352" s="27">
        <f>'Monthly Data'!AH354</f>
        <v>106.290199151313</v>
      </c>
      <c r="D352" s="27">
        <f>'Monthly Data'!AO354</f>
        <v>106.03355640214174</v>
      </c>
    </row>
    <row r="353" spans="1:4">
      <c r="A353" s="19">
        <v>2016</v>
      </c>
      <c r="B353" s="19" t="s">
        <v>76</v>
      </c>
      <c r="C353" s="27">
        <f>'Monthly Data'!AH355</f>
        <v>105.07911503394099</v>
      </c>
      <c r="D353" s="27">
        <f>'Monthly Data'!AO355</f>
        <v>104.59241163854011</v>
      </c>
    </row>
    <row r="354" spans="1:4">
      <c r="A354" s="19">
        <v>2016</v>
      </c>
      <c r="B354" s="19" t="s">
        <v>77</v>
      </c>
      <c r="C354" s="27">
        <f>'Monthly Data'!AH356</f>
        <v>104.60373221688999</v>
      </c>
      <c r="D354" s="27">
        <f>'Monthly Data'!AO356</f>
        <v>104.75786506305514</v>
      </c>
    </row>
    <row r="355" spans="1:4">
      <c r="A355" s="19">
        <v>2016</v>
      </c>
      <c r="B355" s="19" t="s">
        <v>78</v>
      </c>
      <c r="C355" s="27">
        <f>'Monthly Data'!AH357</f>
        <v>104.659489275379</v>
      </c>
      <c r="D355" s="27">
        <f>'Monthly Data'!AO357</f>
        <v>105.28138376106666</v>
      </c>
    </row>
    <row r="356" spans="1:4">
      <c r="A356" s="19">
        <v>2016</v>
      </c>
      <c r="B356" s="19" t="s">
        <v>79</v>
      </c>
      <c r="C356" s="27">
        <f>'Monthly Data'!AH358</f>
        <v>104.893430781492</v>
      </c>
      <c r="D356" s="27">
        <f>'Monthly Data'!AO358</f>
        <v>105.19710587219035</v>
      </c>
    </row>
    <row r="357" spans="1:4">
      <c r="A357" s="19">
        <v>2016</v>
      </c>
      <c r="B357" s="19" t="s">
        <v>80</v>
      </c>
      <c r="C357" s="27">
        <f>'Monthly Data'!AH359</f>
        <v>104.69503833784501</v>
      </c>
      <c r="D357" s="27">
        <f>'Monthly Data'!AO359</f>
        <v>104.80867908600364</v>
      </c>
    </row>
    <row r="358" spans="1:4">
      <c r="A358" s="19">
        <v>2016</v>
      </c>
      <c r="B358" s="19" t="s">
        <v>81</v>
      </c>
      <c r="C358" s="27">
        <f>'Monthly Data'!AH360</f>
        <v>105.43808326700599</v>
      </c>
      <c r="D358" s="27">
        <f>'Monthly Data'!AO360</f>
        <v>104.77564686448319</v>
      </c>
    </row>
    <row r="359" spans="1:4">
      <c r="A359" s="19">
        <v>2016</v>
      </c>
      <c r="B359" s="19" t="s">
        <v>82</v>
      </c>
      <c r="C359" s="27">
        <f>'Monthly Data'!AH361</f>
        <v>105.211898166339</v>
      </c>
      <c r="D359" s="27">
        <f>'Monthly Data'!AO361</f>
        <v>104.93423465730865</v>
      </c>
    </row>
    <row r="360" spans="1:4">
      <c r="A360" s="19">
        <v>2016</v>
      </c>
      <c r="B360" s="19" t="s">
        <v>83</v>
      </c>
      <c r="C360" s="27">
        <f>'Monthly Data'!AH362</f>
        <v>104.896840893705</v>
      </c>
      <c r="D360" s="27">
        <f>'Monthly Data'!AO362</f>
        <v>104.42798228113901</v>
      </c>
    </row>
    <row r="361" spans="1:4">
      <c r="A361" s="19">
        <v>2016</v>
      </c>
      <c r="B361" s="19" t="s">
        <v>84</v>
      </c>
      <c r="C361" s="27">
        <f>'Monthly Data'!AH363</f>
        <v>104.522828618632</v>
      </c>
      <c r="D361" s="27">
        <f>'Monthly Data'!AO363</f>
        <v>105.24101931631678</v>
      </c>
    </row>
    <row r="362" spans="1:4">
      <c r="A362" s="19">
        <v>2017</v>
      </c>
      <c r="B362" s="19" t="s">
        <v>72</v>
      </c>
      <c r="C362" s="27">
        <f>'Monthly Data'!AH364</f>
        <v>104.79201890176201</v>
      </c>
      <c r="D362" s="27">
        <f>'Monthly Data'!AO364</f>
        <v>105.39098505618509</v>
      </c>
    </row>
    <row r="363" spans="1:4">
      <c r="A363" s="19">
        <v>2017</v>
      </c>
      <c r="B363" s="19" t="s">
        <v>74</v>
      </c>
      <c r="C363" s="27">
        <f>'Monthly Data'!AH365</f>
        <v>104.76802645254401</v>
      </c>
      <c r="D363" s="27">
        <f>'Monthly Data'!AO365</f>
        <v>105.25056499373726</v>
      </c>
    </row>
    <row r="364" spans="1:4">
      <c r="A364" s="19">
        <v>2017</v>
      </c>
      <c r="B364" s="19" t="s">
        <v>75</v>
      </c>
      <c r="C364" s="27">
        <f>'Monthly Data'!AH366</f>
        <v>104.310197853676</v>
      </c>
      <c r="D364" s="27">
        <f>'Monthly Data'!AO366</f>
        <v>104.29685250298775</v>
      </c>
    </row>
    <row r="365" spans="1:4">
      <c r="A365" s="19">
        <v>2017</v>
      </c>
      <c r="B365" s="19" t="s">
        <v>76</v>
      </c>
      <c r="C365" s="27">
        <f>'Monthly Data'!AH367</f>
        <v>105.621814063622</v>
      </c>
      <c r="D365" s="27">
        <f>'Monthly Data'!AO367</f>
        <v>106.49851079581696</v>
      </c>
    </row>
    <row r="366" spans="1:4">
      <c r="A366" s="19">
        <v>2017</v>
      </c>
      <c r="B366" s="19" t="s">
        <v>77</v>
      </c>
      <c r="C366" s="27">
        <f>'Monthly Data'!AH368</f>
        <v>105.029434037158</v>
      </c>
      <c r="D366" s="27">
        <f>'Monthly Data'!AO368</f>
        <v>105.70418156725221</v>
      </c>
    </row>
    <row r="367" spans="1:4">
      <c r="A367" s="19">
        <v>2017</v>
      </c>
      <c r="B367" s="19" t="s">
        <v>78</v>
      </c>
      <c r="C367" s="27">
        <f>'Monthly Data'!AH369</f>
        <v>104.819074480428</v>
      </c>
      <c r="D367" s="27">
        <f>'Monthly Data'!AO369</f>
        <v>105.62193976318012</v>
      </c>
    </row>
    <row r="368" spans="1:4">
      <c r="A368" s="19">
        <v>2017</v>
      </c>
      <c r="B368" s="19" t="s">
        <v>79</v>
      </c>
      <c r="C368" s="27">
        <f>'Monthly Data'!AH370</f>
        <v>104.95377929604</v>
      </c>
      <c r="D368" s="27">
        <f>'Monthly Data'!AO370</f>
        <v>106.28075701826982</v>
      </c>
    </row>
    <row r="369" spans="1:4">
      <c r="A369" s="19">
        <v>2017</v>
      </c>
      <c r="B369" s="19" t="s">
        <v>80</v>
      </c>
      <c r="C369" s="27">
        <f>'Monthly Data'!AH371</f>
        <v>104.52941967814201</v>
      </c>
      <c r="D369" s="27">
        <f>'Monthly Data'!AO371</f>
        <v>105.88164892602738</v>
      </c>
    </row>
    <row r="370" spans="1:4">
      <c r="A370" s="19">
        <v>2017</v>
      </c>
      <c r="B370" s="19" t="s">
        <v>81</v>
      </c>
      <c r="C370" s="27">
        <f>'Monthly Data'!AH372</f>
        <v>104.86777562565899</v>
      </c>
      <c r="D370" s="27">
        <f>'Monthly Data'!AO372</f>
        <v>106.05057275833694</v>
      </c>
    </row>
    <row r="371" spans="1:4">
      <c r="A371" s="19">
        <v>2017</v>
      </c>
      <c r="B371" s="19" t="s">
        <v>82</v>
      </c>
      <c r="C371" s="27">
        <f>'Monthly Data'!AH373</f>
        <v>104.627694620041</v>
      </c>
      <c r="D371" s="27">
        <f>'Monthly Data'!AO373</f>
        <v>106.20065941618606</v>
      </c>
    </row>
    <row r="372" spans="1:4">
      <c r="A372" s="19">
        <v>2017</v>
      </c>
      <c r="B372" s="19" t="s">
        <v>83</v>
      </c>
      <c r="C372" s="27">
        <f>'Monthly Data'!AH374</f>
        <v>105.415901011697</v>
      </c>
      <c r="D372" s="27">
        <f>'Monthly Data'!AO374</f>
        <v>106.53427144620269</v>
      </c>
    </row>
    <row r="373" spans="1:4">
      <c r="A373" s="19">
        <v>2017</v>
      </c>
      <c r="B373" s="19" t="s">
        <v>84</v>
      </c>
      <c r="C373" s="27">
        <f>'Monthly Data'!AH375</f>
        <v>106.0805993707</v>
      </c>
      <c r="D373" s="27">
        <f>'Monthly Data'!AO375</f>
        <v>106.49396927527106</v>
      </c>
    </row>
    <row r="374" spans="1:4">
      <c r="A374" s="19">
        <v>2018</v>
      </c>
      <c r="B374" s="19" t="s">
        <v>72</v>
      </c>
      <c r="C374" s="27">
        <f>'Monthly Data'!AH376</f>
        <v>105.481757720966</v>
      </c>
      <c r="D374" s="27">
        <f>'Monthly Data'!AO376</f>
        <v>107.13363554344299</v>
      </c>
    </row>
    <row r="375" spans="1:4">
      <c r="A375" s="19">
        <v>2018</v>
      </c>
      <c r="B375" s="19" t="s">
        <v>74</v>
      </c>
      <c r="C375" s="27">
        <f>'Monthly Data'!AH377</f>
        <v>105.156842131587</v>
      </c>
      <c r="D375" s="27">
        <f>'Monthly Data'!AO377</f>
        <v>107.38867768009241</v>
      </c>
    </row>
    <row r="376" spans="1:4">
      <c r="A376" s="19">
        <v>2018</v>
      </c>
      <c r="B376" s="19" t="s">
        <v>75</v>
      </c>
      <c r="C376" s="27">
        <f>'Monthly Data'!AH378</f>
        <v>105.62048885457899</v>
      </c>
      <c r="D376" s="27">
        <f>'Monthly Data'!AO378</f>
        <v>106.19345044640174</v>
      </c>
    </row>
    <row r="377" spans="1:4">
      <c r="A377" s="19">
        <v>2018</v>
      </c>
      <c r="B377" s="19" t="s">
        <v>76</v>
      </c>
      <c r="C377" s="27">
        <f>'Monthly Data'!AH379</f>
        <v>105.994350148159</v>
      </c>
      <c r="D377" s="27">
        <f>'Monthly Data'!AO379</f>
        <v>107.47805712154378</v>
      </c>
    </row>
    <row r="378" spans="1:4">
      <c r="A378" s="19">
        <v>2018</v>
      </c>
      <c r="B378" s="19" t="s">
        <v>77</v>
      </c>
      <c r="C378" s="27">
        <f>'Monthly Data'!AH380</f>
        <v>105.26058502108199</v>
      </c>
      <c r="D378" s="27">
        <f>'Monthly Data'!AO380</f>
        <v>107.36531998417924</v>
      </c>
    </row>
    <row r="379" spans="1:4">
      <c r="A379" s="19">
        <v>2018</v>
      </c>
      <c r="B379" s="19" t="s">
        <v>78</v>
      </c>
      <c r="C379" s="27">
        <f>'Monthly Data'!AH381</f>
        <v>106.185933224172</v>
      </c>
      <c r="D379" s="27">
        <f>'Monthly Data'!AO381</f>
        <v>107.42366904555465</v>
      </c>
    </row>
    <row r="380" spans="1:4">
      <c r="A380" s="19">
        <v>2018</v>
      </c>
      <c r="B380" s="19" t="s">
        <v>79</v>
      </c>
      <c r="C380" s="27">
        <f>'Monthly Data'!AH382</f>
        <v>106.37951446588001</v>
      </c>
      <c r="D380" s="27">
        <f>'Monthly Data'!AO382</f>
        <v>107.23291117952999</v>
      </c>
    </row>
    <row r="381" spans="1:4">
      <c r="A381" s="19">
        <v>2018</v>
      </c>
      <c r="B381" s="19" t="s">
        <v>80</v>
      </c>
      <c r="C381" s="27">
        <f>'Monthly Data'!AH383</f>
        <v>106.935726283745</v>
      </c>
      <c r="D381" s="27">
        <f>'Monthly Data'!AO383</f>
        <v>107.80813556014029</v>
      </c>
    </row>
  </sheetData>
  <mergeCells count="4">
    <mergeCell ref="Z1:AA1"/>
    <mergeCell ref="AM1:AN1"/>
    <mergeCell ref="AB1:AC1"/>
    <mergeCell ref="AO1:AP1"/>
  </mergeCells>
  <phoneticPr fontId="9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383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4" sqref="A4"/>
      <selection pane="bottomRight" activeCell="C2" sqref="C2"/>
    </sheetView>
  </sheetViews>
  <sheetFormatPr defaultRowHeight="15"/>
  <cols>
    <col min="1" max="1" width="5.6640625" style="47" bestFit="1" customWidth="1"/>
    <col min="2" max="2" width="5.5546875" style="47" bestFit="1" customWidth="1"/>
    <col min="3" max="3" width="21.44140625" style="47" customWidth="1"/>
    <col min="4" max="4" width="21.44140625" style="19" customWidth="1"/>
    <col min="5" max="6" width="12.77734375" style="50" bestFit="1" customWidth="1"/>
    <col min="7" max="7" width="12.77734375" style="49" bestFit="1" customWidth="1"/>
    <col min="8" max="8" width="37.77734375" style="47" customWidth="1"/>
    <col min="9" max="9" width="8.88671875" style="47"/>
    <col min="10" max="10" width="5.77734375" style="47" bestFit="1" customWidth="1"/>
    <col min="11" max="11" width="3.88671875" style="47" bestFit="1" customWidth="1"/>
    <col min="12" max="12" width="12.77734375" style="56" customWidth="1"/>
    <col min="13" max="13" width="12.77734375" style="47" customWidth="1"/>
    <col min="14" max="14" width="13.44140625" style="47" customWidth="1"/>
    <col min="15" max="15" width="16.44140625" style="47" customWidth="1"/>
    <col min="16" max="16" width="12.77734375" style="19" customWidth="1"/>
    <col min="17" max="17" width="12.77734375" style="29" customWidth="1"/>
    <col min="18" max="18" width="14" style="19" customWidth="1"/>
    <col min="19" max="19" width="12.77734375" style="19" bestFit="1" customWidth="1"/>
    <col min="20" max="25" width="8.88671875" style="19"/>
    <col min="26" max="26" width="13.44140625" style="47" customWidth="1"/>
    <col min="27" max="27" width="27.88671875" style="47" customWidth="1"/>
    <col min="28" max="28" width="16.44140625" style="47" customWidth="1"/>
    <col min="29" max="29" width="12.77734375" style="19" customWidth="1"/>
    <col min="30" max="30" width="12.77734375" style="14" customWidth="1"/>
    <col min="31" max="31" width="14" style="19" customWidth="1"/>
    <col min="32" max="32" width="12.77734375" style="19" bestFit="1" customWidth="1"/>
    <col min="33" max="16384" width="8.88671875" style="19"/>
  </cols>
  <sheetData>
    <row r="1" spans="1:32" ht="104.25" customHeight="1">
      <c r="C1" s="48" t="s">
        <v>194</v>
      </c>
      <c r="D1" s="45" t="s">
        <v>195</v>
      </c>
      <c r="E1" s="101" t="s">
        <v>193</v>
      </c>
      <c r="F1" s="101"/>
      <c r="G1" s="101"/>
      <c r="H1" s="48" t="s">
        <v>196</v>
      </c>
      <c r="L1" s="55" t="s">
        <v>177</v>
      </c>
      <c r="M1" s="48" t="s">
        <v>188</v>
      </c>
      <c r="N1" s="48" t="s">
        <v>186</v>
      </c>
      <c r="O1" s="102" t="s">
        <v>190</v>
      </c>
      <c r="P1" s="102"/>
      <c r="Q1" s="102"/>
      <c r="Z1" s="48" t="s">
        <v>189</v>
      </c>
      <c r="AA1" s="48" t="s">
        <v>197</v>
      </c>
      <c r="AB1" s="103" t="s">
        <v>191</v>
      </c>
      <c r="AC1" s="103"/>
      <c r="AD1" s="103"/>
    </row>
    <row r="2" spans="1:32">
      <c r="A2" s="47">
        <v>1987</v>
      </c>
      <c r="B2" s="47" t="s">
        <v>73</v>
      </c>
      <c r="C2" s="48">
        <v>41.2</v>
      </c>
      <c r="D2" s="48">
        <v>102</v>
      </c>
      <c r="E2" s="47">
        <f>C2/D2*100</f>
        <v>40.392156862745097</v>
      </c>
      <c r="F2" s="47" t="s">
        <v>175</v>
      </c>
      <c r="G2" s="49">
        <f>E2*$F$5</f>
        <v>40.461785918082875</v>
      </c>
      <c r="H2" s="48">
        <v>50.4</v>
      </c>
      <c r="I2" s="19"/>
      <c r="J2" s="47">
        <v>1987</v>
      </c>
      <c r="K2" s="47" t="s">
        <v>143</v>
      </c>
      <c r="L2" s="56">
        <f>AVERAGE(G2:G4)</f>
        <v>43.571712829262388</v>
      </c>
      <c r="M2" s="47">
        <f>AVERAGE(C2:C4)</f>
        <v>44.366666666666667</v>
      </c>
      <c r="N2" s="52">
        <f>GDP!Q5</f>
        <v>106.03359506660637</v>
      </c>
      <c r="O2" s="47">
        <f>M2/N2*100</f>
        <v>41.842084707961824</v>
      </c>
      <c r="P2" s="47" t="s">
        <v>175</v>
      </c>
      <c r="Q2" s="54">
        <f>O2*$P$5</f>
        <v>42.994671160132306</v>
      </c>
      <c r="R2" s="47" t="s">
        <v>145</v>
      </c>
      <c r="S2" s="47">
        <f>CORREL(L2:L127,Q2:Q127)</f>
        <v>0.99600456770580414</v>
      </c>
      <c r="Z2" s="47">
        <f>AVERAGE(H2:H4)</f>
        <v>51.699999999999996</v>
      </c>
      <c r="AA2" s="47">
        <v>56.427</v>
      </c>
      <c r="AB2" s="47">
        <f>Z2/AA2*100</f>
        <v>91.622804685700103</v>
      </c>
      <c r="AC2" s="47" t="s">
        <v>175</v>
      </c>
      <c r="AD2" s="53">
        <f>AB2*$AC$5</f>
        <v>74.116893623152947</v>
      </c>
      <c r="AE2" s="47" t="s">
        <v>145</v>
      </c>
      <c r="AF2" s="47">
        <f>CORREL(Q2:Q127,AD2:AD127)</f>
        <v>0.94809907900427937</v>
      </c>
    </row>
    <row r="3" spans="1:32">
      <c r="B3" s="47" t="s">
        <v>74</v>
      </c>
      <c r="C3" s="48">
        <v>45.8</v>
      </c>
      <c r="D3" s="48">
        <v>102</v>
      </c>
      <c r="E3" s="47">
        <f t="shared" ref="E3:E66" si="0">C3/D3*100</f>
        <v>44.901960784313722</v>
      </c>
      <c r="F3" s="47">
        <f>AVERAGE(E338:E349)</f>
        <v>99.827914033555658</v>
      </c>
      <c r="G3" s="49">
        <f t="shared" ref="G3:G66" si="1">E3*$F$5</f>
        <v>44.979363957480473</v>
      </c>
      <c r="H3" s="48">
        <v>52.4</v>
      </c>
      <c r="I3" s="19"/>
      <c r="K3" s="47" t="s">
        <v>144</v>
      </c>
      <c r="L3" s="56">
        <f>AVERAGE(G5:G7)</f>
        <v>44.122632559347004</v>
      </c>
      <c r="M3" s="47">
        <f>AVERAGE(C5:C7)</f>
        <v>44.766666666666673</v>
      </c>
      <c r="N3" s="52">
        <f>GDP!Q6</f>
        <v>105.71759777184957</v>
      </c>
      <c r="O3" s="47">
        <f t="shared" ref="O3:O66" si="2">M3/N3*100</f>
        <v>42.345520150087182</v>
      </c>
      <c r="P3" s="47">
        <f>AVERAGE(O114:O117)</f>
        <v>97.319234172351941</v>
      </c>
      <c r="Q3" s="54">
        <f t="shared" ref="Q3:Q66" si="3">O3*$P$5</f>
        <v>43.511974287727597</v>
      </c>
      <c r="Z3" s="47">
        <f>AVERAGE(H5:H7)</f>
        <v>54.766666666666673</v>
      </c>
      <c r="AA3" s="47">
        <v>56.81</v>
      </c>
      <c r="AB3" s="47">
        <f t="shared" ref="AB3:AB66" si="4">Z3/AA3*100</f>
        <v>96.403215396350419</v>
      </c>
      <c r="AC3" s="47">
        <f>AVERAGE(AB114:AB117)</f>
        <v>123.6193264541764</v>
      </c>
      <c r="AD3" s="53">
        <f t="shared" ref="AD3:AD66" si="5">AB3*$AC$5</f>
        <v>77.98393516735868</v>
      </c>
    </row>
    <row r="4" spans="1:32">
      <c r="B4" s="47" t="s">
        <v>75</v>
      </c>
      <c r="C4" s="48">
        <v>46.1</v>
      </c>
      <c r="D4" s="48">
        <v>102</v>
      </c>
      <c r="E4" s="47">
        <f t="shared" si="0"/>
        <v>45.196078431372548</v>
      </c>
      <c r="F4" s="47" t="s">
        <v>176</v>
      </c>
      <c r="G4" s="49">
        <f t="shared" si="1"/>
        <v>45.273988612223796</v>
      </c>
      <c r="H4" s="48">
        <v>52.3</v>
      </c>
      <c r="I4" s="19"/>
      <c r="K4" s="47" t="s">
        <v>146</v>
      </c>
      <c r="L4" s="56">
        <f>AVERAGE(G8:G10)</f>
        <v>45.219100855420926</v>
      </c>
      <c r="M4" s="47">
        <f>AVERAGE(C8:C10)</f>
        <v>46.433333333333337</v>
      </c>
      <c r="N4" s="52">
        <f>GDP!Q7</f>
        <v>106.12845079869197</v>
      </c>
      <c r="O4" s="47">
        <f t="shared" si="2"/>
        <v>43.752012758020612</v>
      </c>
      <c r="P4" s="47" t="s">
        <v>187</v>
      </c>
      <c r="Q4" s="54">
        <f t="shared" si="3"/>
        <v>44.957210288498558</v>
      </c>
      <c r="R4" s="47"/>
      <c r="Z4" s="47">
        <f>AVERAGE(H8:H10)</f>
        <v>59.566666666666663</v>
      </c>
      <c r="AA4" s="47">
        <v>57.247999999999998</v>
      </c>
      <c r="AB4" s="47">
        <f t="shared" si="4"/>
        <v>104.05021427240544</v>
      </c>
      <c r="AC4" s="47" t="s">
        <v>187</v>
      </c>
      <c r="AD4" s="53">
        <f t="shared" si="5"/>
        <v>84.1698602127355</v>
      </c>
      <c r="AE4" s="47"/>
    </row>
    <row r="5" spans="1:32">
      <c r="B5" s="47" t="s">
        <v>76</v>
      </c>
      <c r="C5" s="48">
        <v>44.4</v>
      </c>
      <c r="D5" s="48">
        <v>101.6</v>
      </c>
      <c r="E5" s="47">
        <f t="shared" si="0"/>
        <v>43.7007874015748</v>
      </c>
      <c r="F5" s="47">
        <f>100/F3</f>
        <v>1.0017238261272945</v>
      </c>
      <c r="G5" s="49">
        <f t="shared" si="1"/>
        <v>43.77611996068098</v>
      </c>
      <c r="H5" s="48">
        <v>53.2</v>
      </c>
      <c r="I5" s="19"/>
      <c r="K5" s="47" t="s">
        <v>147</v>
      </c>
      <c r="L5" s="56">
        <f>AVERAGE(G11:G13)</f>
        <v>42.997931134336227</v>
      </c>
      <c r="M5" s="47">
        <f>AVERAGE(C11:C13)</f>
        <v>44.1</v>
      </c>
      <c r="N5" s="52">
        <f>GDP!Q8</f>
        <v>105.94242808831062</v>
      </c>
      <c r="O5" s="47">
        <f t="shared" si="2"/>
        <v>41.626382173570235</v>
      </c>
      <c r="P5" s="47">
        <f>100/P3</f>
        <v>1.0275461048419312</v>
      </c>
      <c r="Q5" s="54">
        <f t="shared" si="3"/>
        <v>42.773026861113699</v>
      </c>
      <c r="Z5" s="47">
        <f>AVERAGE(H11:H13)</f>
        <v>55.866666666666667</v>
      </c>
      <c r="AA5" s="47">
        <v>57.677999999999997</v>
      </c>
      <c r="AB5" s="47">
        <f t="shared" si="4"/>
        <v>96.859576730584749</v>
      </c>
      <c r="AC5" s="47">
        <f>100/AC3</f>
        <v>0.808935001252157</v>
      </c>
      <c r="AD5" s="53">
        <f t="shared" si="5"/>
        <v>78.353101823838969</v>
      </c>
    </row>
    <row r="6" spans="1:32">
      <c r="B6" s="47" t="s">
        <v>77</v>
      </c>
      <c r="C6" s="48">
        <v>44.4</v>
      </c>
      <c r="D6" s="48">
        <v>101.5</v>
      </c>
      <c r="E6" s="47">
        <f t="shared" si="0"/>
        <v>43.743842364532021</v>
      </c>
      <c r="F6" s="47"/>
      <c r="G6" s="49">
        <f t="shared" si="1"/>
        <v>43.819249142908255</v>
      </c>
      <c r="H6" s="48">
        <v>54.7</v>
      </c>
      <c r="I6" s="19"/>
      <c r="J6" s="47">
        <v>1988</v>
      </c>
      <c r="K6" s="47" t="s">
        <v>143</v>
      </c>
      <c r="L6" s="56">
        <f>AVERAGE(G14:G16)</f>
        <v>39.726801341941943</v>
      </c>
      <c r="M6" s="47">
        <f>AVERAGE(C14:C16)</f>
        <v>40.266666666666666</v>
      </c>
      <c r="N6" s="52">
        <f>GDP!Q9</f>
        <v>106.5307766326472</v>
      </c>
      <c r="O6" s="47">
        <f t="shared" si="2"/>
        <v>37.798153678649356</v>
      </c>
      <c r="Q6" s="54">
        <f t="shared" si="3"/>
        <v>38.839345582712859</v>
      </c>
      <c r="Z6" s="47">
        <f>AVERAGE(H14:H16)</f>
        <v>49</v>
      </c>
      <c r="AA6" s="47">
        <v>58.124000000000002</v>
      </c>
      <c r="AB6" s="47">
        <f t="shared" si="4"/>
        <v>84.30252563484963</v>
      </c>
      <c r="AD6" s="53">
        <f t="shared" si="5"/>
        <v>68.195263679987079</v>
      </c>
    </row>
    <row r="7" spans="1:32">
      <c r="B7" s="47" t="s">
        <v>78</v>
      </c>
      <c r="C7" s="48">
        <v>45.5</v>
      </c>
      <c r="D7" s="48">
        <v>101.8</v>
      </c>
      <c r="E7" s="47">
        <f t="shared" si="0"/>
        <v>44.695481335952856</v>
      </c>
      <c r="F7" s="47"/>
      <c r="G7" s="49">
        <f t="shared" si="1"/>
        <v>44.772528574451776</v>
      </c>
      <c r="H7" s="48">
        <v>56.4</v>
      </c>
      <c r="I7" s="19"/>
      <c r="K7" s="47" t="s">
        <v>144</v>
      </c>
      <c r="L7" s="56">
        <f>AVERAGE(G17:G19)</f>
        <v>35.401613630090502</v>
      </c>
      <c r="M7" s="47">
        <f>AVERAGE(C17:C19)</f>
        <v>35.799999999999997</v>
      </c>
      <c r="N7" s="52">
        <f>GDP!Q10</f>
        <v>106.13707926431726</v>
      </c>
      <c r="O7" s="47">
        <f t="shared" si="2"/>
        <v>33.729965294075861</v>
      </c>
      <c r="Q7" s="54">
        <f t="shared" si="3"/>
        <v>34.659094454381176</v>
      </c>
      <c r="Z7" s="47">
        <f>AVERAGE(H17:H19)</f>
        <v>50.4</v>
      </c>
      <c r="AA7" s="47">
        <v>58.704000000000001</v>
      </c>
      <c r="AB7" s="47">
        <f t="shared" si="4"/>
        <v>85.854456255110378</v>
      </c>
      <c r="AD7" s="53">
        <f t="shared" si="5"/>
        <v>69.450674678230968</v>
      </c>
    </row>
    <row r="8" spans="1:32">
      <c r="B8" s="47" t="s">
        <v>79</v>
      </c>
      <c r="C8" s="48">
        <v>47</v>
      </c>
      <c r="D8" s="48">
        <v>102.5</v>
      </c>
      <c r="E8" s="47">
        <f t="shared" si="0"/>
        <v>45.853658536585371</v>
      </c>
      <c r="F8" s="47"/>
      <c r="G8" s="49">
        <f t="shared" si="1"/>
        <v>45.932702271202778</v>
      </c>
      <c r="H8" s="48">
        <v>59.8</v>
      </c>
      <c r="I8" s="19"/>
      <c r="K8" s="47" t="s">
        <v>146</v>
      </c>
      <c r="L8" s="56">
        <f>AVERAGE(G20:G22)</f>
        <v>34.156599339840831</v>
      </c>
      <c r="M8" s="47">
        <f>AVERAGE(C20:C22)</f>
        <v>34.699999999999996</v>
      </c>
      <c r="N8" s="52">
        <f>GDP!Q11</f>
        <v>106.69589903217083</v>
      </c>
      <c r="O8" s="47">
        <f t="shared" si="2"/>
        <v>32.522337142065119</v>
      </c>
      <c r="Q8" s="54">
        <f t="shared" si="3"/>
        <v>33.418200850685075</v>
      </c>
      <c r="Z8" s="47">
        <f>AVERAGE(H20:H22)</f>
        <v>44.433333333333337</v>
      </c>
      <c r="AA8" s="47">
        <v>59.423000000000002</v>
      </c>
      <c r="AB8" s="47">
        <f t="shared" si="4"/>
        <v>74.774638327471408</v>
      </c>
      <c r="AD8" s="53">
        <f t="shared" si="5"/>
        <v>60.487822149062673</v>
      </c>
    </row>
    <row r="9" spans="1:32">
      <c r="B9" s="47" t="s">
        <v>80</v>
      </c>
      <c r="C9" s="48">
        <v>46.8</v>
      </c>
      <c r="D9" s="48">
        <v>102.9</v>
      </c>
      <c r="E9" s="47">
        <f t="shared" si="0"/>
        <v>45.481049562682216</v>
      </c>
      <c r="F9" s="47"/>
      <c r="G9" s="49">
        <f t="shared" si="1"/>
        <v>45.559450984215147</v>
      </c>
      <c r="H9" s="48">
        <v>61.1</v>
      </c>
      <c r="I9" s="19"/>
      <c r="K9" s="47" t="s">
        <v>147</v>
      </c>
      <c r="L9" s="56">
        <f>AVERAGE(G23:G25)</f>
        <v>28.509635989974637</v>
      </c>
      <c r="M9" s="47">
        <f>AVERAGE(C23:C25)</f>
        <v>28.833333333333332</v>
      </c>
      <c r="N9" s="52">
        <f>GDP!Q12</f>
        <v>107.04984084065983</v>
      </c>
      <c r="O9" s="47">
        <f t="shared" si="2"/>
        <v>26.93449435039404</v>
      </c>
      <c r="Q9" s="54">
        <f t="shared" si="3"/>
        <v>27.676434755634396</v>
      </c>
      <c r="Z9" s="47">
        <f>AVERAGE(H23:H25)</f>
        <v>40.93333333333333</v>
      </c>
      <c r="AA9" s="47">
        <v>59.97</v>
      </c>
      <c r="AB9" s="47">
        <f t="shared" si="4"/>
        <v>68.256350397420931</v>
      </c>
      <c r="AD9" s="53">
        <f t="shared" si="5"/>
        <v>55.214950894205366</v>
      </c>
    </row>
    <row r="10" spans="1:32">
      <c r="B10" s="47" t="s">
        <v>81</v>
      </c>
      <c r="C10" s="48">
        <v>45.5</v>
      </c>
      <c r="D10" s="48">
        <v>103.2</v>
      </c>
      <c r="E10" s="47">
        <f t="shared" si="0"/>
        <v>44.089147286821706</v>
      </c>
      <c r="F10" s="47"/>
      <c r="G10" s="49">
        <f t="shared" si="1"/>
        <v>44.165149310844868</v>
      </c>
      <c r="H10" s="48">
        <v>57.8</v>
      </c>
      <c r="I10" s="19"/>
      <c r="J10" s="47">
        <v>1989</v>
      </c>
      <c r="K10" s="47" t="s">
        <v>143</v>
      </c>
      <c r="L10" s="56">
        <f>AVERAGE(G26:G28)</f>
        <v>32.914717811224342</v>
      </c>
      <c r="M10" s="47">
        <f>AVERAGE(C26:C28)</f>
        <v>33.366666666666667</v>
      </c>
      <c r="N10" s="52">
        <f>GDP!Q13</f>
        <v>107.50947419790748</v>
      </c>
      <c r="O10" s="47">
        <f t="shared" si="2"/>
        <v>31.036024420735288</v>
      </c>
      <c r="Q10" s="54">
        <f t="shared" si="3"/>
        <v>31.890946003305601</v>
      </c>
      <c r="Z10" s="47">
        <f>AVERAGE(H26:H28)</f>
        <v>51.300000000000004</v>
      </c>
      <c r="AA10" s="47">
        <v>60.546999999999997</v>
      </c>
      <c r="AB10" s="47">
        <f t="shared" si="4"/>
        <v>84.727567014055211</v>
      </c>
      <c r="AD10" s="53">
        <f t="shared" si="5"/>
        <v>68.539094528606967</v>
      </c>
    </row>
    <row r="11" spans="1:32">
      <c r="B11" s="47" t="s">
        <v>82</v>
      </c>
      <c r="C11" s="48">
        <v>45.9</v>
      </c>
      <c r="D11" s="48">
        <v>103</v>
      </c>
      <c r="E11" s="47">
        <f t="shared" si="0"/>
        <v>44.5631067961165</v>
      </c>
      <c r="F11" s="47"/>
      <c r="G11" s="49">
        <f t="shared" si="1"/>
        <v>44.639925843925063</v>
      </c>
      <c r="H11" s="48">
        <v>56.9</v>
      </c>
      <c r="I11" s="19"/>
      <c r="K11" s="47" t="s">
        <v>144</v>
      </c>
      <c r="L11" s="56">
        <f>AVERAGE(G29:G31)</f>
        <v>39.492056707841478</v>
      </c>
      <c r="M11" s="47">
        <f>AVERAGE(C29:C31)</f>
        <v>40.533333333333331</v>
      </c>
      <c r="N11" s="52">
        <f>GDP!Q14</f>
        <v>108.56753974597328</v>
      </c>
      <c r="O11" s="47">
        <f t="shared" si="2"/>
        <v>37.334670591387969</v>
      </c>
      <c r="Q11" s="54">
        <f t="shared" si="3"/>
        <v>38.363095341737306</v>
      </c>
      <c r="Z11" s="47">
        <f>AVERAGE(H29:H31)</f>
        <v>58.9</v>
      </c>
      <c r="AA11" s="47">
        <v>61.201999999999998</v>
      </c>
      <c r="AB11" s="47">
        <f t="shared" si="4"/>
        <v>96.238685010293779</v>
      </c>
      <c r="AD11" s="53">
        <f t="shared" si="5"/>
        <v>77.850840779307944</v>
      </c>
    </row>
    <row r="12" spans="1:32">
      <c r="B12" s="47" t="s">
        <v>83</v>
      </c>
      <c r="C12" s="48">
        <v>44.2</v>
      </c>
      <c r="D12" s="48">
        <v>102.7</v>
      </c>
      <c r="E12" s="47">
        <f t="shared" si="0"/>
        <v>43.037974683544306</v>
      </c>
      <c r="F12" s="47"/>
      <c r="G12" s="49">
        <f t="shared" si="1"/>
        <v>43.112164668769637</v>
      </c>
      <c r="H12" s="48">
        <v>56.6</v>
      </c>
      <c r="I12" s="19"/>
      <c r="K12" s="47" t="s">
        <v>146</v>
      </c>
      <c r="L12" s="56">
        <f>AVERAGE(G32:G34)</f>
        <v>40.539817878696731</v>
      </c>
      <c r="M12" s="47">
        <f>AVERAGE(C32:C34)</f>
        <v>41.9</v>
      </c>
      <c r="N12" s="52">
        <f>GDP!Q15</f>
        <v>109.29509266328132</v>
      </c>
      <c r="O12" s="47">
        <f t="shared" si="2"/>
        <v>38.33657941906543</v>
      </c>
      <c r="Q12" s="54">
        <f t="shared" si="3"/>
        <v>39.39260285502403</v>
      </c>
      <c r="Z12" s="47">
        <f>AVERAGE(H32:H34)</f>
        <v>56.533333333333339</v>
      </c>
      <c r="AA12" s="47">
        <v>61.655999999999999</v>
      </c>
      <c r="AB12" s="47">
        <f t="shared" si="4"/>
        <v>91.691535833225217</v>
      </c>
      <c r="AD12" s="53">
        <f t="shared" si="5"/>
        <v>74.172492654062239</v>
      </c>
    </row>
    <row r="13" spans="1:32">
      <c r="B13" s="47" t="s">
        <v>84</v>
      </c>
      <c r="C13" s="48">
        <v>42.2</v>
      </c>
      <c r="D13" s="48">
        <v>102.5</v>
      </c>
      <c r="E13" s="47">
        <f t="shared" si="0"/>
        <v>41.170731707317074</v>
      </c>
      <c r="F13" s="47"/>
      <c r="G13" s="49">
        <f t="shared" si="1"/>
        <v>41.241702890313981</v>
      </c>
      <c r="H13" s="48">
        <v>54.1</v>
      </c>
      <c r="I13" s="19"/>
      <c r="K13" s="47" t="s">
        <v>147</v>
      </c>
      <c r="L13" s="56">
        <f>AVERAGE(G35:G37)</f>
        <v>41.207713510512754</v>
      </c>
      <c r="M13" s="47">
        <f>AVERAGE(C35:C37)</f>
        <v>42.466666666666661</v>
      </c>
      <c r="N13" s="52">
        <f>GDP!Q16</f>
        <v>109.91727526552926</v>
      </c>
      <c r="O13" s="47">
        <f t="shared" si="2"/>
        <v>38.635115876079645</v>
      </c>
      <c r="Q13" s="54">
        <f t="shared" si="3"/>
        <v>39.699362828582295</v>
      </c>
      <c r="Z13" s="47">
        <f>AVERAGE(H35:H37)</f>
        <v>58.333333333333336</v>
      </c>
      <c r="AA13" s="47">
        <v>62.076999999999998</v>
      </c>
      <c r="AB13" s="47">
        <f t="shared" si="4"/>
        <v>93.969317675360173</v>
      </c>
      <c r="AD13" s="53">
        <f t="shared" si="5"/>
        <v>76.015070111381817</v>
      </c>
    </row>
    <row r="14" spans="1:32">
      <c r="A14" s="47">
        <v>1988</v>
      </c>
      <c r="B14" s="47" t="s">
        <v>72</v>
      </c>
      <c r="C14" s="47">
        <v>40.700000000000003</v>
      </c>
      <c r="D14" s="19">
        <v>101.6</v>
      </c>
      <c r="E14" s="47">
        <f t="shared" si="0"/>
        <v>40.059055118110244</v>
      </c>
      <c r="F14" s="47"/>
      <c r="G14" s="49">
        <f t="shared" si="1"/>
        <v>40.12810996395757</v>
      </c>
      <c r="H14" s="47">
        <v>50.1</v>
      </c>
      <c r="I14" s="19"/>
      <c r="J14" s="47">
        <v>1990</v>
      </c>
      <c r="K14" s="47" t="s">
        <v>143</v>
      </c>
      <c r="L14" s="56">
        <f>AVERAGE(G38:G40)</f>
        <v>44.719095744941626</v>
      </c>
      <c r="M14" s="47">
        <f>AVERAGE(C38:C40)</f>
        <v>46.4</v>
      </c>
      <c r="N14" s="52">
        <f>GDP!Q17</f>
        <v>110.61795817820379</v>
      </c>
      <c r="O14" s="47">
        <f t="shared" si="2"/>
        <v>41.94617290372539</v>
      </c>
      <c r="Q14" s="54">
        <f t="shared" si="3"/>
        <v>43.101626580249182</v>
      </c>
      <c r="Z14" s="47">
        <f>AVERAGE(H38:H40)</f>
        <v>63.1</v>
      </c>
      <c r="AA14" s="47">
        <v>62.753</v>
      </c>
      <c r="AB14" s="47">
        <f t="shared" si="4"/>
        <v>100.55296161139707</v>
      </c>
      <c r="AD14" s="53">
        <f t="shared" si="5"/>
        <v>81.340810127023587</v>
      </c>
    </row>
    <row r="15" spans="1:32">
      <c r="B15" s="47" t="s">
        <v>74</v>
      </c>
      <c r="C15" s="47">
        <v>40.299999999999997</v>
      </c>
      <c r="D15" s="19">
        <v>101.5</v>
      </c>
      <c r="E15" s="47">
        <f t="shared" si="0"/>
        <v>39.704433497536947</v>
      </c>
      <c r="F15" s="47"/>
      <c r="G15" s="49">
        <f t="shared" si="1"/>
        <v>39.772877037369426</v>
      </c>
      <c r="H15" s="47">
        <v>49.7</v>
      </c>
      <c r="I15" s="19"/>
      <c r="K15" s="47" t="s">
        <v>144</v>
      </c>
      <c r="L15" s="56">
        <f>AVERAGE(G41:G43)</f>
        <v>43.404589673279865</v>
      </c>
      <c r="M15" s="47">
        <f>AVERAGE(C41:C43)</f>
        <v>45.166666666666664</v>
      </c>
      <c r="N15" s="52">
        <f>GDP!Q18</f>
        <v>111.31149424735361</v>
      </c>
      <c r="O15" s="47">
        <f t="shared" si="2"/>
        <v>40.576821802695804</v>
      </c>
      <c r="Q15" s="54">
        <f t="shared" si="3"/>
        <v>41.694555190225223</v>
      </c>
      <c r="Z15" s="47">
        <f>AVERAGE(H41:H43)</f>
        <v>51.666666666666664</v>
      </c>
      <c r="AA15" s="47">
        <v>63.454999999999998</v>
      </c>
      <c r="AB15" s="47">
        <f t="shared" si="4"/>
        <v>81.422530402122234</v>
      </c>
      <c r="AD15" s="53">
        <f t="shared" si="5"/>
        <v>65.865534732794544</v>
      </c>
    </row>
    <row r="16" spans="1:32">
      <c r="B16" s="47" t="s">
        <v>75</v>
      </c>
      <c r="C16" s="47">
        <v>39.799999999999997</v>
      </c>
      <c r="D16" s="19">
        <v>101.5</v>
      </c>
      <c r="E16" s="47">
        <f t="shared" si="0"/>
        <v>39.21182266009852</v>
      </c>
      <c r="F16" s="47"/>
      <c r="G16" s="49">
        <f t="shared" si="1"/>
        <v>39.279417024498834</v>
      </c>
      <c r="H16" s="47">
        <v>47.2</v>
      </c>
      <c r="I16" s="19"/>
      <c r="K16" s="47" t="s">
        <v>146</v>
      </c>
      <c r="L16" s="56">
        <f>AVERAGE(G44:G46)</f>
        <v>42.497463638991448</v>
      </c>
      <c r="M16" s="47">
        <f>AVERAGE(C44:C46)</f>
        <v>44.333333333333336</v>
      </c>
      <c r="N16" s="52">
        <f>GDP!Q19</f>
        <v>111.64910961177942</v>
      </c>
      <c r="O16" s="47">
        <f t="shared" si="2"/>
        <v>39.707735679654711</v>
      </c>
      <c r="Q16" s="54">
        <f t="shared" si="3"/>
        <v>40.801529129722169</v>
      </c>
      <c r="Z16" s="47">
        <f>AVERAGE(H44:H46)</f>
        <v>70.833333333333329</v>
      </c>
      <c r="AA16" s="47">
        <v>64.004000000000005</v>
      </c>
      <c r="AB16" s="47">
        <f t="shared" si="4"/>
        <v>110.67016644793033</v>
      </c>
      <c r="AD16" s="53">
        <f t="shared" si="5"/>
        <v>89.524971234132948</v>
      </c>
    </row>
    <row r="17" spans="1:30">
      <c r="B17" s="47" t="s">
        <v>76</v>
      </c>
      <c r="C17" s="47">
        <v>37.5</v>
      </c>
      <c r="D17" s="19">
        <v>101.3</v>
      </c>
      <c r="E17" s="47">
        <f t="shared" si="0"/>
        <v>37.018756169792695</v>
      </c>
      <c r="F17" s="47"/>
      <c r="G17" s="49">
        <f t="shared" si="1"/>
        <v>37.082570068878127</v>
      </c>
      <c r="H17" s="47">
        <v>49.1</v>
      </c>
      <c r="I17" s="19"/>
      <c r="K17" s="47" t="s">
        <v>147</v>
      </c>
      <c r="L17" s="56">
        <f>AVERAGE(G47:G49)</f>
        <v>66.332887147110071</v>
      </c>
      <c r="M17" s="47">
        <f>AVERAGE(C47:C49)</f>
        <v>69.933333333333337</v>
      </c>
      <c r="N17" s="52">
        <f>GDP!Q20</f>
        <v>112.95538888527878</v>
      </c>
      <c r="O17" s="47">
        <f t="shared" si="2"/>
        <v>61.912347895468656</v>
      </c>
      <c r="Q17" s="54">
        <f t="shared" si="3"/>
        <v>63.617791921607356</v>
      </c>
      <c r="Z17" s="47">
        <f>AVERAGE(H47:H49)</f>
        <v>98.2</v>
      </c>
      <c r="AA17" s="47">
        <v>64.492999999999995</v>
      </c>
      <c r="AB17" s="47">
        <f t="shared" si="4"/>
        <v>152.26458685438732</v>
      </c>
      <c r="AD17" s="53">
        <f t="shared" si="5"/>
        <v>123.17215375771298</v>
      </c>
    </row>
    <row r="18" spans="1:30">
      <c r="B18" s="47" t="s">
        <v>77</v>
      </c>
      <c r="C18" s="47">
        <v>35.1</v>
      </c>
      <c r="D18" s="19">
        <v>101.2</v>
      </c>
      <c r="E18" s="47">
        <f t="shared" si="0"/>
        <v>34.683794466403164</v>
      </c>
      <c r="F18" s="47"/>
      <c r="G18" s="49">
        <f t="shared" si="1"/>
        <v>34.743583297498063</v>
      </c>
      <c r="H18" s="47">
        <v>51.5</v>
      </c>
      <c r="I18" s="19"/>
      <c r="J18" s="47">
        <v>1991</v>
      </c>
      <c r="K18" s="47" t="s">
        <v>143</v>
      </c>
      <c r="L18" s="56">
        <f>AVERAGE(G50:G52)</f>
        <v>50.092790685126609</v>
      </c>
      <c r="M18" s="47">
        <f>AVERAGE(C50:C52)</f>
        <v>52.666666666666664</v>
      </c>
      <c r="N18" s="52">
        <f>GDP!Q21</f>
        <v>113.71411047593813</v>
      </c>
      <c r="O18" s="47">
        <f t="shared" si="2"/>
        <v>46.314979245966938</v>
      </c>
      <c r="Q18" s="54">
        <f t="shared" si="3"/>
        <v>47.590776520028214</v>
      </c>
      <c r="Z18" s="47">
        <f>AVERAGE(H50:H52)</f>
        <v>68.733333333333334</v>
      </c>
      <c r="AA18" s="47">
        <v>65.12</v>
      </c>
      <c r="AB18" s="47">
        <f t="shared" si="4"/>
        <v>105.54873054873055</v>
      </c>
      <c r="AD18" s="53">
        <f t="shared" si="5"/>
        <v>85.382062478600929</v>
      </c>
    </row>
    <row r="19" spans="1:30">
      <c r="B19" s="47" t="s">
        <v>78</v>
      </c>
      <c r="C19" s="47">
        <v>34.799999999999997</v>
      </c>
      <c r="D19" s="19">
        <v>101.4</v>
      </c>
      <c r="E19" s="47">
        <f t="shared" si="0"/>
        <v>34.319526627218934</v>
      </c>
      <c r="F19" s="47"/>
      <c r="G19" s="49">
        <f t="shared" si="1"/>
        <v>34.378687523895316</v>
      </c>
      <c r="H19" s="47">
        <v>50.6</v>
      </c>
      <c r="I19" s="19"/>
      <c r="K19" s="47" t="s">
        <v>144</v>
      </c>
      <c r="L19" s="56">
        <f>AVERAGE(G53:G55)</f>
        <v>39.501588049773687</v>
      </c>
      <c r="M19" s="47">
        <f>AVERAGE(C53:C55)</f>
        <v>41.300000000000004</v>
      </c>
      <c r="N19" s="52">
        <f>GDP!Q22</f>
        <v>114.6326193866734</v>
      </c>
      <c r="O19" s="47">
        <f t="shared" si="2"/>
        <v>36.028139478073669</v>
      </c>
      <c r="Q19" s="54">
        <f t="shared" si="3"/>
        <v>37.020574385396408</v>
      </c>
      <c r="Z19" s="47">
        <f>AVERAGE(H53:H55)</f>
        <v>57.1</v>
      </c>
      <c r="AA19" s="47">
        <v>65.588999999999999</v>
      </c>
      <c r="AB19" s="47">
        <f t="shared" si="4"/>
        <v>87.057280946500185</v>
      </c>
      <c r="AD19" s="53">
        <f t="shared" si="5"/>
        <v>70.423681671466511</v>
      </c>
    </row>
    <row r="20" spans="1:30">
      <c r="B20" s="47" t="s">
        <v>79</v>
      </c>
      <c r="C20" s="47">
        <v>35.5</v>
      </c>
      <c r="D20" s="19">
        <v>101.8</v>
      </c>
      <c r="E20" s="47">
        <f t="shared" si="0"/>
        <v>34.872298624754421</v>
      </c>
      <c r="F20" s="47"/>
      <c r="G20" s="49">
        <f t="shared" si="1"/>
        <v>34.932412404242591</v>
      </c>
      <c r="H20" s="47">
        <v>45.7</v>
      </c>
      <c r="I20" s="19"/>
      <c r="K20" s="47" t="s">
        <v>146</v>
      </c>
      <c r="L20" s="56">
        <f>AVERAGE(G56:G58)</f>
        <v>40.254757856249086</v>
      </c>
      <c r="M20" s="47">
        <f>AVERAGE(C56:C58)</f>
        <v>41.966666666666669</v>
      </c>
      <c r="N20" s="52">
        <f>GDP!Q23</f>
        <v>115.19698375635188</v>
      </c>
      <c r="O20" s="47">
        <f t="shared" si="2"/>
        <v>36.430351992052614</v>
      </c>
      <c r="Q20" s="54">
        <f t="shared" si="3"/>
        <v>37.433866287454151</v>
      </c>
      <c r="Z20" s="47">
        <f>AVERAGE(H56:H58)</f>
        <v>60.033333333333331</v>
      </c>
      <c r="AA20" s="47">
        <v>66.091999999999999</v>
      </c>
      <c r="AB20" s="47">
        <f t="shared" si="4"/>
        <v>90.832980290100664</v>
      </c>
      <c r="AD20" s="53">
        <f t="shared" si="5"/>
        <v>73.47797702470973</v>
      </c>
    </row>
    <row r="21" spans="1:30">
      <c r="B21" s="47" t="s">
        <v>80</v>
      </c>
      <c r="C21" s="47">
        <v>34.6</v>
      </c>
      <c r="D21" s="19">
        <v>101.6</v>
      </c>
      <c r="E21" s="47">
        <f t="shared" si="0"/>
        <v>34.055118110236222</v>
      </c>
      <c r="F21" s="47"/>
      <c r="G21" s="49">
        <f t="shared" si="1"/>
        <v>34.113823212602746</v>
      </c>
      <c r="H21" s="47">
        <v>45</v>
      </c>
      <c r="I21" s="19"/>
      <c r="K21" s="47" t="s">
        <v>147</v>
      </c>
      <c r="L21" s="56">
        <f>AVERAGE(G59:G61)</f>
        <v>42.417818877692412</v>
      </c>
      <c r="M21" s="47">
        <f>AVERAGE(C59:C61)</f>
        <v>44.066666666666663</v>
      </c>
      <c r="N21" s="52">
        <f>GDP!Q24</f>
        <v>116.20682814476923</v>
      </c>
      <c r="O21" s="47">
        <f t="shared" si="2"/>
        <v>37.920892748031015</v>
      </c>
      <c r="Q21" s="54">
        <f t="shared" si="3"/>
        <v>38.965465635367906</v>
      </c>
      <c r="Z21" s="47">
        <f>AVERAGE(H59:H61)</f>
        <v>61.800000000000004</v>
      </c>
      <c r="AA21" s="47">
        <v>66.475999999999999</v>
      </c>
      <c r="AB21" s="47">
        <f t="shared" si="4"/>
        <v>92.965882423731884</v>
      </c>
      <c r="AD21" s="53">
        <f t="shared" si="5"/>
        <v>75.203356214849435</v>
      </c>
    </row>
    <row r="22" spans="1:30">
      <c r="B22" s="47" t="s">
        <v>81</v>
      </c>
      <c r="C22" s="47">
        <v>34</v>
      </c>
      <c r="D22" s="19">
        <v>101.9</v>
      </c>
      <c r="E22" s="47">
        <f t="shared" si="0"/>
        <v>33.366045142296372</v>
      </c>
      <c r="F22" s="47"/>
      <c r="G22" s="49">
        <f t="shared" si="1"/>
        <v>33.423562402677149</v>
      </c>
      <c r="H22" s="47">
        <v>42.6</v>
      </c>
      <c r="I22" s="19"/>
      <c r="J22" s="47">
        <v>1992</v>
      </c>
      <c r="K22" s="47" t="s">
        <v>143</v>
      </c>
      <c r="L22" s="56">
        <f>AVERAGE(G62:G64)</f>
        <v>38.056493310093543</v>
      </c>
      <c r="M22" s="47">
        <f>AVERAGE(C62:C64)</f>
        <v>39.333333333333329</v>
      </c>
      <c r="N22" s="52">
        <f>GDP!Q25</f>
        <v>116.19964404658573</v>
      </c>
      <c r="O22" s="47">
        <f t="shared" si="2"/>
        <v>33.849788143554171</v>
      </c>
      <c r="Q22" s="54">
        <f t="shared" si="3"/>
        <v>34.782217956633673</v>
      </c>
      <c r="Z22" s="47">
        <f>AVERAGE(H62:H64)</f>
        <v>51.933333333333337</v>
      </c>
      <c r="AA22" s="47">
        <v>66.742999999999995</v>
      </c>
      <c r="AB22" s="47">
        <f t="shared" si="4"/>
        <v>77.810906512043715</v>
      </c>
      <c r="AD22" s="53">
        <f t="shared" si="5"/>
        <v>62.943965756751552</v>
      </c>
    </row>
    <row r="23" spans="1:30">
      <c r="B23" s="47" t="s">
        <v>82</v>
      </c>
      <c r="C23" s="47">
        <v>31.7</v>
      </c>
      <c r="D23" s="19">
        <v>101.5</v>
      </c>
      <c r="E23" s="47">
        <f t="shared" si="0"/>
        <v>31.231527093596057</v>
      </c>
      <c r="F23" s="47"/>
      <c r="G23" s="49">
        <f t="shared" si="1"/>
        <v>31.285364815995305</v>
      </c>
      <c r="H23" s="47">
        <v>39.299999999999997</v>
      </c>
      <c r="I23" s="19"/>
      <c r="K23" s="47" t="s">
        <v>144</v>
      </c>
      <c r="L23" s="56">
        <f>AVERAGE(G65:G67)</f>
        <v>38.965280260150635</v>
      </c>
      <c r="M23" s="47">
        <f>AVERAGE(C65:C67)</f>
        <v>40.233333333333334</v>
      </c>
      <c r="N23" s="52">
        <f>GDP!Q26</f>
        <v>117.17935184581304</v>
      </c>
      <c r="O23" s="47">
        <f t="shared" si="2"/>
        <v>34.334831776739271</v>
      </c>
      <c r="Q23" s="54">
        <f t="shared" si="3"/>
        <v>35.280622652591404</v>
      </c>
      <c r="Z23" s="47">
        <f>AVERAGE(H65:H67)</f>
        <v>59.833333333333336</v>
      </c>
      <c r="AA23" s="47">
        <v>67.141000000000005</v>
      </c>
      <c r="AB23" s="47">
        <f t="shared" si="4"/>
        <v>89.115940086286074</v>
      </c>
      <c r="AD23" s="53">
        <f t="shared" si="5"/>
        <v>72.089003105286977</v>
      </c>
    </row>
    <row r="24" spans="1:30">
      <c r="B24" s="47" t="s">
        <v>83</v>
      </c>
      <c r="C24" s="47">
        <v>27.8</v>
      </c>
      <c r="D24" s="19">
        <v>101.2</v>
      </c>
      <c r="E24" s="47">
        <f t="shared" si="0"/>
        <v>27.4703557312253</v>
      </c>
      <c r="F24" s="47"/>
      <c r="G24" s="49">
        <f t="shared" si="1"/>
        <v>27.517709848160859</v>
      </c>
      <c r="H24" s="47">
        <v>39.200000000000003</v>
      </c>
      <c r="I24" s="19"/>
      <c r="K24" s="47" t="s">
        <v>146</v>
      </c>
      <c r="L24" s="56">
        <f>AVERAGE(G68:G70)</f>
        <v>41.527385357950408</v>
      </c>
      <c r="M24" s="47">
        <f>AVERAGE(C68:C70)</f>
        <v>42.866666666666667</v>
      </c>
      <c r="N24" s="52">
        <f>GDP!Q27</f>
        <v>116.97324021657505</v>
      </c>
      <c r="O24" s="47">
        <f t="shared" si="2"/>
        <v>36.646558295982366</v>
      </c>
      <c r="Q24" s="54">
        <f t="shared" si="3"/>
        <v>37.656028232899438</v>
      </c>
      <c r="Z24" s="47">
        <f>AVERAGE(H68:H70)</f>
        <v>61.833333333333336</v>
      </c>
      <c r="AA24" s="47">
        <v>67.462000000000003</v>
      </c>
      <c r="AB24" s="47">
        <f t="shared" si="4"/>
        <v>91.656537507535106</v>
      </c>
      <c r="AD24" s="53">
        <f t="shared" si="5"/>
        <v>74.144181283426292</v>
      </c>
    </row>
    <row r="25" spans="1:30">
      <c r="B25" s="47" t="s">
        <v>84</v>
      </c>
      <c r="C25" s="47">
        <v>27</v>
      </c>
      <c r="D25" s="19">
        <v>101.2</v>
      </c>
      <c r="E25" s="47">
        <f t="shared" si="0"/>
        <v>26.679841897233203</v>
      </c>
      <c r="F25" s="47"/>
      <c r="G25" s="49">
        <f t="shared" si="1"/>
        <v>26.72583330576774</v>
      </c>
      <c r="H25" s="47">
        <v>44.3</v>
      </c>
      <c r="I25" s="19"/>
      <c r="K25" s="47" t="s">
        <v>147</v>
      </c>
      <c r="L25" s="56">
        <f>AVERAGE(G71:G73)</f>
        <v>39.893085019515496</v>
      </c>
      <c r="M25" s="47">
        <f>AVERAGE(C71:C73)</f>
        <v>40.833333333333336</v>
      </c>
      <c r="N25" s="52">
        <f>GDP!Q28</f>
        <v>117.11862841896018</v>
      </c>
      <c r="O25" s="47">
        <f t="shared" si="2"/>
        <v>34.864934711550021</v>
      </c>
      <c r="Q25" s="54">
        <f t="shared" si="3"/>
        <v>35.825327858421467</v>
      </c>
      <c r="Z25" s="47">
        <f>AVERAGE(H71:H73)</f>
        <v>58.566666666666663</v>
      </c>
      <c r="AA25" s="47">
        <v>67.936999999999998</v>
      </c>
      <c r="AB25" s="47">
        <f t="shared" si="4"/>
        <v>86.207319526423987</v>
      </c>
      <c r="AD25" s="53">
        <f t="shared" si="5"/>
        <v>69.736118129052883</v>
      </c>
    </row>
    <row r="26" spans="1:30">
      <c r="A26" s="47">
        <v>1989</v>
      </c>
      <c r="B26" s="47" t="s">
        <v>72</v>
      </c>
      <c r="C26" s="47">
        <v>29.7</v>
      </c>
      <c r="D26" s="19">
        <v>101.3</v>
      </c>
      <c r="E26" s="47">
        <f t="shared" si="0"/>
        <v>29.318854886475815</v>
      </c>
      <c r="F26" s="47"/>
      <c r="G26" s="49">
        <f t="shared" si="1"/>
        <v>29.36939549455148</v>
      </c>
      <c r="H26" s="47">
        <v>49.7</v>
      </c>
      <c r="I26" s="19"/>
      <c r="J26" s="47">
        <v>1993</v>
      </c>
      <c r="K26" s="47" t="s">
        <v>143</v>
      </c>
      <c r="L26" s="56">
        <f>AVERAGE(G74:G76)</f>
        <v>36.352218146092696</v>
      </c>
      <c r="M26" s="47">
        <f>AVERAGE(C74:C76)</f>
        <v>37.066666666666663</v>
      </c>
      <c r="N26" s="52">
        <f>GDP!Q29</f>
        <v>117.46868063344462</v>
      </c>
      <c r="O26" s="47">
        <f t="shared" si="2"/>
        <v>31.554510076035857</v>
      </c>
      <c r="Q26" s="54">
        <f t="shared" si="3"/>
        <v>32.423713918826117</v>
      </c>
      <c r="Z26" s="47">
        <f>AVERAGE(H74:H76)</f>
        <v>55.4</v>
      </c>
      <c r="AA26" s="47">
        <v>68.340999999999994</v>
      </c>
      <c r="AB26" s="47">
        <f t="shared" si="4"/>
        <v>81.06407573784405</v>
      </c>
      <c r="AD26" s="53">
        <f t="shared" si="5"/>
        <v>65.575568208497828</v>
      </c>
    </row>
    <row r="27" spans="1:30">
      <c r="B27" s="47" t="s">
        <v>74</v>
      </c>
      <c r="C27" s="47">
        <v>34.5</v>
      </c>
      <c r="D27" s="19">
        <v>101.5</v>
      </c>
      <c r="E27" s="47">
        <f t="shared" si="0"/>
        <v>33.990147783251231</v>
      </c>
      <c r="F27" s="47"/>
      <c r="G27" s="49">
        <f t="shared" si="1"/>
        <v>34.048740888070604</v>
      </c>
      <c r="H27" s="47">
        <v>50.3</v>
      </c>
      <c r="I27" s="19"/>
      <c r="K27" s="47" t="s">
        <v>144</v>
      </c>
      <c r="L27" s="56">
        <f>AVERAGE(G77:G79)</f>
        <v>33.862201816960791</v>
      </c>
      <c r="M27" s="47">
        <f>AVERAGE(C77:C79)</f>
        <v>34.233333333333334</v>
      </c>
      <c r="N27" s="52">
        <f>GDP!Q30</f>
        <v>117.24395361956148</v>
      </c>
      <c r="O27" s="47">
        <f t="shared" si="2"/>
        <v>29.198378489022307</v>
      </c>
      <c r="Q27" s="54">
        <f t="shared" si="3"/>
        <v>30.002680084095303</v>
      </c>
      <c r="Z27" s="47">
        <f>AVERAGE(H77:H79)</f>
        <v>56.166666666666664</v>
      </c>
      <c r="AA27" s="47">
        <v>68.744</v>
      </c>
      <c r="AB27" s="47">
        <f t="shared" si="4"/>
        <v>81.704100236626715</v>
      </c>
      <c r="AD27" s="53">
        <f t="shared" si="5"/>
        <v>66.093306427221989</v>
      </c>
    </row>
    <row r="28" spans="1:30">
      <c r="B28" s="47" t="s">
        <v>75</v>
      </c>
      <c r="C28" s="47">
        <v>35.9</v>
      </c>
      <c r="D28" s="19">
        <v>101.8</v>
      </c>
      <c r="E28" s="47">
        <f t="shared" si="0"/>
        <v>35.265225933202359</v>
      </c>
      <c r="F28" s="47"/>
      <c r="G28" s="49">
        <f t="shared" si="1"/>
        <v>35.326017051050954</v>
      </c>
      <c r="H28" s="47">
        <v>53.9</v>
      </c>
      <c r="I28" s="19"/>
      <c r="K28" s="47" t="s">
        <v>146</v>
      </c>
      <c r="L28" s="56">
        <f>AVERAGE(G80:G82)</f>
        <v>30.748858724787709</v>
      </c>
      <c r="M28" s="47">
        <f>AVERAGE(C80:C82)</f>
        <v>30.833333333333332</v>
      </c>
      <c r="N28" s="52">
        <f>GDP!Q31</f>
        <v>117.61920263716399</v>
      </c>
      <c r="O28" s="47">
        <f t="shared" si="2"/>
        <v>26.21454034886559</v>
      </c>
      <c r="Q28" s="54">
        <f t="shared" si="3"/>
        <v>26.936648825698477</v>
      </c>
      <c r="Z28" s="47">
        <f>AVERAGE(H80:H82)</f>
        <v>48.333333333333336</v>
      </c>
      <c r="AA28" s="47">
        <v>69.088999999999999</v>
      </c>
      <c r="AB28" s="47">
        <f t="shared" si="4"/>
        <v>69.958073402905441</v>
      </c>
      <c r="AD28" s="53">
        <f t="shared" si="5"/>
        <v>56.591534195777804</v>
      </c>
    </row>
    <row r="29" spans="1:30">
      <c r="B29" s="47" t="s">
        <v>76</v>
      </c>
      <c r="C29" s="47">
        <v>38.200000000000003</v>
      </c>
      <c r="D29" s="19">
        <v>102.4</v>
      </c>
      <c r="E29" s="47">
        <f t="shared" si="0"/>
        <v>37.3046875</v>
      </c>
      <c r="F29" s="47"/>
      <c r="G29" s="49">
        <f t="shared" si="1"/>
        <v>37.368994294983054</v>
      </c>
      <c r="H29" s="47">
        <v>58.9</v>
      </c>
      <c r="I29" s="19"/>
      <c r="K29" s="47" t="s">
        <v>147</v>
      </c>
      <c r="L29" s="56">
        <f>AVERAGE(G83:G85)</f>
        <v>29.669820277749754</v>
      </c>
      <c r="M29" s="47">
        <f>AVERAGE(C83:C85)</f>
        <v>29.5</v>
      </c>
      <c r="N29" s="52">
        <f>GDP!Q32</f>
        <v>117.88857772749881</v>
      </c>
      <c r="O29" s="47">
        <f t="shared" si="2"/>
        <v>25.023628725244006</v>
      </c>
      <c r="Q29" s="54">
        <f t="shared" si="3"/>
        <v>25.712932225635139</v>
      </c>
      <c r="Z29" s="47">
        <f>AVERAGE(H83:H85)</f>
        <v>45.566666666666663</v>
      </c>
      <c r="AA29" s="47">
        <v>69.495000000000005</v>
      </c>
      <c r="AB29" s="47">
        <f t="shared" si="4"/>
        <v>65.568266302132045</v>
      </c>
      <c r="AD29" s="53">
        <f t="shared" si="5"/>
        <v>53.04046558321695</v>
      </c>
    </row>
    <row r="30" spans="1:30">
      <c r="B30" s="47" t="s">
        <v>77</v>
      </c>
      <c r="C30" s="47">
        <v>41</v>
      </c>
      <c r="D30" s="19">
        <v>102.7</v>
      </c>
      <c r="E30" s="47">
        <f t="shared" si="0"/>
        <v>39.922103213242451</v>
      </c>
      <c r="F30" s="47"/>
      <c r="G30" s="49">
        <f t="shared" si="1"/>
        <v>39.990921977817983</v>
      </c>
      <c r="H30" s="47">
        <v>59.5</v>
      </c>
      <c r="I30" s="19"/>
      <c r="J30" s="47">
        <v>1994</v>
      </c>
      <c r="K30" s="47" t="s">
        <v>148</v>
      </c>
      <c r="L30" s="56">
        <f>AVERAGE(G86:G88)</f>
        <v>27.337343203795626</v>
      </c>
      <c r="M30" s="47">
        <f>AVERAGE(C86:C88)</f>
        <v>27.100000000000005</v>
      </c>
      <c r="N30" s="52">
        <f>GDP!Q33</f>
        <v>117.70513922554767</v>
      </c>
      <c r="O30" s="47">
        <f t="shared" si="2"/>
        <v>23.023633613882176</v>
      </c>
      <c r="Q30" s="54">
        <f t="shared" si="3"/>
        <v>23.657845039252386</v>
      </c>
      <c r="Z30" s="47">
        <f>AVERAGE(H86:H88)</f>
        <v>38.9</v>
      </c>
      <c r="AA30" s="47">
        <v>69.850999999999999</v>
      </c>
      <c r="AB30" s="47">
        <f t="shared" si="4"/>
        <v>55.689968647549783</v>
      </c>
      <c r="AD30" s="53">
        <f t="shared" si="5"/>
        <v>45.049564857638266</v>
      </c>
    </row>
    <row r="31" spans="1:30">
      <c r="B31" s="47" t="s">
        <v>78</v>
      </c>
      <c r="C31" s="47">
        <v>42.4</v>
      </c>
      <c r="D31" s="19">
        <v>103.3</v>
      </c>
      <c r="E31" s="47">
        <f t="shared" si="0"/>
        <v>41.045498547918683</v>
      </c>
      <c r="F31" s="47"/>
      <c r="G31" s="49">
        <f t="shared" si="1"/>
        <v>41.11625385072341</v>
      </c>
      <c r="H31" s="47">
        <v>58.3</v>
      </c>
      <c r="I31" s="19"/>
      <c r="K31" s="47" t="s">
        <v>149</v>
      </c>
      <c r="L31" s="56">
        <f>AVERAGE(G89:G91)</f>
        <v>27.09830411104231</v>
      </c>
      <c r="M31" s="47">
        <f>AVERAGE(C89:C91)</f>
        <v>26.7</v>
      </c>
      <c r="N31" s="52">
        <f>GDP!Q34</f>
        <v>118.14669102149784</v>
      </c>
      <c r="O31" s="47">
        <f t="shared" si="2"/>
        <v>22.599024796337037</v>
      </c>
      <c r="Q31" s="54">
        <f t="shared" si="3"/>
        <v>23.221539902702339</v>
      </c>
      <c r="Z31" s="47">
        <f>AVERAGE(H89:H91)</f>
        <v>48.166666666666664</v>
      </c>
      <c r="AA31" s="47">
        <v>70.183999999999997</v>
      </c>
      <c r="AB31" s="47">
        <f t="shared" si="4"/>
        <v>68.629127246475932</v>
      </c>
      <c r="AD31" s="53">
        <f t="shared" si="5"/>
        <v>55.51650313506245</v>
      </c>
    </row>
    <row r="32" spans="1:30">
      <c r="B32" s="47" t="s">
        <v>79</v>
      </c>
      <c r="C32" s="47">
        <v>41.9</v>
      </c>
      <c r="D32" s="19">
        <v>103.4</v>
      </c>
      <c r="E32" s="47">
        <f t="shared" si="0"/>
        <v>40.522243713733069</v>
      </c>
      <c r="F32" s="47"/>
      <c r="G32" s="49">
        <f t="shared" si="1"/>
        <v>40.592097016183395</v>
      </c>
      <c r="H32" s="47">
        <v>59.9</v>
      </c>
      <c r="I32" s="19"/>
      <c r="K32" s="47" t="s">
        <v>150</v>
      </c>
      <c r="L32" s="56">
        <f>AVERAGE(G92:G94)</f>
        <v>30.111994747566019</v>
      </c>
      <c r="M32" s="47">
        <f>AVERAGE(C92:C94)</f>
        <v>29.7</v>
      </c>
      <c r="N32" s="52">
        <f>GDP!Q35</f>
        <v>117.72768372165596</v>
      </c>
      <c r="O32" s="47">
        <f t="shared" si="2"/>
        <v>25.227711156043664</v>
      </c>
      <c r="Q32" s="54">
        <f t="shared" si="3"/>
        <v>25.922636332470002</v>
      </c>
      <c r="Z32" s="47">
        <f>AVERAGE(H92:H94)</f>
        <v>52.966666666666661</v>
      </c>
      <c r="AA32" s="47">
        <v>70.558000000000007</v>
      </c>
      <c r="AB32" s="47">
        <f t="shared" si="4"/>
        <v>75.068265351436622</v>
      </c>
      <c r="AD32" s="53">
        <f t="shared" si="5"/>
        <v>60.725347326061637</v>
      </c>
    </row>
    <row r="33" spans="1:30">
      <c r="B33" s="47" t="s">
        <v>80</v>
      </c>
      <c r="C33" s="47">
        <v>41.8</v>
      </c>
      <c r="D33" s="19">
        <v>103.5</v>
      </c>
      <c r="E33" s="47">
        <f t="shared" si="0"/>
        <v>40.386473429951685</v>
      </c>
      <c r="F33" s="47"/>
      <c r="G33" s="49">
        <f t="shared" si="1"/>
        <v>40.456092688039519</v>
      </c>
      <c r="H33" s="47">
        <v>53.5</v>
      </c>
      <c r="I33" s="19"/>
      <c r="K33" s="47" t="s">
        <v>151</v>
      </c>
      <c r="L33" s="56">
        <f>AVERAGE(G95:G97)</f>
        <v>29.404382722077646</v>
      </c>
      <c r="M33" s="47">
        <f>AVERAGE(C95:C97)</f>
        <v>28.933333333333334</v>
      </c>
      <c r="N33" s="52">
        <f>GDP!Q36</f>
        <v>117.89261087304116</v>
      </c>
      <c r="O33" s="47">
        <f t="shared" si="2"/>
        <v>24.542109228958982</v>
      </c>
      <c r="Q33" s="54">
        <f t="shared" si="3"/>
        <v>25.218148742822013</v>
      </c>
      <c r="Z33" s="47">
        <f>AVERAGE(H95:H97)</f>
        <v>48.5</v>
      </c>
      <c r="AA33" s="47">
        <v>70.951999999999998</v>
      </c>
      <c r="AB33" s="47">
        <f t="shared" si="4"/>
        <v>68.356071710452142</v>
      </c>
      <c r="AD33" s="53">
        <f t="shared" si="5"/>
        <v>55.295618954687136</v>
      </c>
    </row>
    <row r="34" spans="1:30">
      <c r="B34" s="47" t="s">
        <v>81</v>
      </c>
      <c r="C34" s="47">
        <v>42</v>
      </c>
      <c r="D34" s="19">
        <v>103.7</v>
      </c>
      <c r="E34" s="47">
        <f t="shared" si="0"/>
        <v>40.501446480231436</v>
      </c>
      <c r="F34" s="47"/>
      <c r="G34" s="49">
        <f t="shared" si="1"/>
        <v>40.571263931867279</v>
      </c>
      <c r="H34" s="47">
        <v>56.2</v>
      </c>
      <c r="I34" s="19"/>
      <c r="J34" s="47">
        <v>1995</v>
      </c>
      <c r="K34" s="47" t="s">
        <v>152</v>
      </c>
      <c r="L34" s="56">
        <f>AVERAGE(G98:G100)</f>
        <v>29.686279824019291</v>
      </c>
      <c r="M34" s="47">
        <f>AVERAGE(C98:C100)</f>
        <v>29.299999999999997</v>
      </c>
      <c r="N34" s="52">
        <f>GDP!Q37</f>
        <v>117.36624422600805</v>
      </c>
      <c r="O34" s="47">
        <f t="shared" si="2"/>
        <v>24.964588577596484</v>
      </c>
      <c r="Q34" s="54">
        <f t="shared" si="3"/>
        <v>25.652265751890635</v>
      </c>
      <c r="Z34" s="47">
        <f>AVERAGE(H98:H100)</f>
        <v>50</v>
      </c>
      <c r="AA34" s="47">
        <v>71.355999999999995</v>
      </c>
      <c r="AB34" s="47">
        <f t="shared" si="4"/>
        <v>70.07119233140871</v>
      </c>
      <c r="AD34" s="53">
        <f t="shared" si="5"/>
        <v>56.68304005634824</v>
      </c>
    </row>
    <row r="35" spans="1:30">
      <c r="B35" s="47" t="s">
        <v>82</v>
      </c>
      <c r="C35" s="47">
        <v>41.8</v>
      </c>
      <c r="D35" s="19">
        <v>103.3</v>
      </c>
      <c r="E35" s="47">
        <f t="shared" si="0"/>
        <v>40.464666021297191</v>
      </c>
      <c r="F35" s="47"/>
      <c r="G35" s="49">
        <f t="shared" si="1"/>
        <v>40.534420069816946</v>
      </c>
      <c r="H35" s="47">
        <v>57.6</v>
      </c>
      <c r="I35" s="19"/>
      <c r="K35" s="47" t="s">
        <v>149</v>
      </c>
      <c r="L35" s="56">
        <f>AVERAGE(G101:G103)</f>
        <v>27.820532917574297</v>
      </c>
      <c r="M35" s="47">
        <f>AVERAGE(C101:C103)</f>
        <v>27.133333333333336</v>
      </c>
      <c r="N35" s="52">
        <f>GDP!Q38</f>
        <v>117.10455690247666</v>
      </c>
      <c r="O35" s="47">
        <f t="shared" si="2"/>
        <v>23.170177191251121</v>
      </c>
      <c r="Q35" s="54">
        <f t="shared" si="3"/>
        <v>23.808425321367448</v>
      </c>
      <c r="Z35" s="47">
        <f>AVERAGE(H101:H103)</f>
        <v>54.866666666666667</v>
      </c>
      <c r="AA35" s="47">
        <v>71.706000000000003</v>
      </c>
      <c r="AB35" s="47">
        <f t="shared" si="4"/>
        <v>76.516144627599729</v>
      </c>
      <c r="AD35" s="53">
        <f t="shared" si="5"/>
        <v>61.89658755013761</v>
      </c>
    </row>
    <row r="36" spans="1:30">
      <c r="B36" s="47" t="s">
        <v>83</v>
      </c>
      <c r="C36" s="47">
        <v>42.4</v>
      </c>
      <c r="D36" s="19">
        <v>103.2</v>
      </c>
      <c r="E36" s="47">
        <f t="shared" si="0"/>
        <v>41.085271317829452</v>
      </c>
      <c r="F36" s="47"/>
      <c r="G36" s="49">
        <f t="shared" si="1"/>
        <v>41.156095181974109</v>
      </c>
      <c r="H36" s="47">
        <v>57.6</v>
      </c>
      <c r="I36" s="19"/>
      <c r="K36" s="47" t="s">
        <v>153</v>
      </c>
      <c r="L36" s="56">
        <f>AVERAGE(G104:G106)</f>
        <v>28.14543053308951</v>
      </c>
      <c r="M36" s="47">
        <f>AVERAGE(C104:C106)</f>
        <v>27.5</v>
      </c>
      <c r="N36" s="52">
        <f>GDP!Q39</f>
        <v>117.1963252714412</v>
      </c>
      <c r="O36" s="47">
        <f t="shared" si="2"/>
        <v>23.464899548946264</v>
      </c>
      <c r="Q36" s="54">
        <f t="shared" si="3"/>
        <v>24.111266132026923</v>
      </c>
      <c r="Z36" s="47">
        <f>AVERAGE(H104:H106)</f>
        <v>49.6</v>
      </c>
      <c r="AA36" s="47">
        <v>72.027000000000001</v>
      </c>
      <c r="AB36" s="47">
        <f t="shared" si="4"/>
        <v>68.863065239424103</v>
      </c>
      <c r="AD36" s="53">
        <f t="shared" si="5"/>
        <v>55.705743765680907</v>
      </c>
    </row>
    <row r="37" spans="1:30">
      <c r="B37" s="47" t="s">
        <v>84</v>
      </c>
      <c r="C37" s="47">
        <v>43.2</v>
      </c>
      <c r="D37" s="19">
        <v>103.2</v>
      </c>
      <c r="E37" s="47">
        <f t="shared" si="0"/>
        <v>41.860465116279073</v>
      </c>
      <c r="F37" s="47"/>
      <c r="G37" s="49">
        <f t="shared" si="1"/>
        <v>41.932625279747214</v>
      </c>
      <c r="H37" s="47">
        <v>59.8</v>
      </c>
      <c r="I37" s="19"/>
      <c r="K37" s="47" t="s">
        <v>147</v>
      </c>
      <c r="L37" s="56">
        <f>AVERAGE(G107:G109)</f>
        <v>30.345070148880609</v>
      </c>
      <c r="M37" s="47">
        <f>AVERAGE(C107:C109)</f>
        <v>29.666666666666668</v>
      </c>
      <c r="N37" s="52">
        <f>GDP!Q40</f>
        <v>117.25084412130894</v>
      </c>
      <c r="O37" s="47">
        <f t="shared" si="2"/>
        <v>25.30187896640917</v>
      </c>
      <c r="Q37" s="54">
        <f t="shared" si="3"/>
        <v>25.998847177115731</v>
      </c>
      <c r="Z37" s="47">
        <f>AVERAGE(H107:H109)</f>
        <v>49.833333333333336</v>
      </c>
      <c r="AA37" s="47">
        <v>72.367000000000004</v>
      </c>
      <c r="AB37" s="47">
        <f t="shared" si="4"/>
        <v>68.861958259059136</v>
      </c>
      <c r="AD37" s="53">
        <f t="shared" si="5"/>
        <v>55.704848290517987</v>
      </c>
    </row>
    <row r="38" spans="1:30">
      <c r="A38" s="47">
        <v>1990</v>
      </c>
      <c r="B38" s="47" t="s">
        <v>72</v>
      </c>
      <c r="C38" s="47">
        <v>44.9</v>
      </c>
      <c r="D38" s="19">
        <v>103.7</v>
      </c>
      <c r="E38" s="47">
        <f t="shared" si="0"/>
        <v>43.297974927675988</v>
      </c>
      <c r="F38" s="47"/>
      <c r="G38" s="49">
        <f t="shared" si="1"/>
        <v>43.37261310811526</v>
      </c>
      <c r="H38" s="47">
        <v>64.3</v>
      </c>
      <c r="I38" s="19"/>
      <c r="J38" s="47">
        <v>1996</v>
      </c>
      <c r="K38" s="47" t="s">
        <v>148</v>
      </c>
      <c r="L38" s="56">
        <f>AVERAGE(G110:G112)</f>
        <v>34.186742336563327</v>
      </c>
      <c r="M38" s="47">
        <f>AVERAGE(C110:C112)</f>
        <v>33.4</v>
      </c>
      <c r="N38" s="52">
        <f>GDP!Q41</f>
        <v>116.73112868230339</v>
      </c>
      <c r="O38" s="47">
        <f t="shared" si="2"/>
        <v>28.612761974487348</v>
      </c>
      <c r="Q38" s="54">
        <f t="shared" si="3"/>
        <v>29.400932115653799</v>
      </c>
      <c r="Z38" s="47">
        <f>AVERAGE(H110:H112)</f>
        <v>55.5</v>
      </c>
      <c r="AA38" s="47">
        <v>72.7</v>
      </c>
      <c r="AB38" s="47">
        <f t="shared" si="4"/>
        <v>76.341127922971111</v>
      </c>
      <c r="AD38" s="53">
        <f t="shared" si="5"/>
        <v>61.755010411959717</v>
      </c>
    </row>
    <row r="39" spans="1:30">
      <c r="B39" s="47" t="s">
        <v>74</v>
      </c>
      <c r="C39" s="47">
        <v>46.7</v>
      </c>
      <c r="D39" s="19">
        <v>103.9</v>
      </c>
      <c r="E39" s="47">
        <f t="shared" si="0"/>
        <v>44.94706448508181</v>
      </c>
      <c r="F39" s="47"/>
      <c r="G39" s="49">
        <f t="shared" si="1"/>
        <v>45.024545409186388</v>
      </c>
      <c r="H39" s="47">
        <v>65</v>
      </c>
      <c r="I39" s="19"/>
      <c r="K39" s="47" t="s">
        <v>154</v>
      </c>
      <c r="L39" s="56">
        <f>AVERAGE(G113:G115)</f>
        <v>36.015930907162264</v>
      </c>
      <c r="M39" s="47">
        <f>AVERAGE(C113:C115)</f>
        <v>35.06666666666667</v>
      </c>
      <c r="N39" s="52">
        <f>GDP!Q42</f>
        <v>116.78623970070183</v>
      </c>
      <c r="O39" s="47">
        <f t="shared" si="2"/>
        <v>30.026368480169445</v>
      </c>
      <c r="Q39" s="54">
        <f t="shared" si="3"/>
        <v>30.853477974346653</v>
      </c>
      <c r="Z39" s="47">
        <f>AVERAGE(H113:H115)</f>
        <v>61.566666666666663</v>
      </c>
      <c r="AA39" s="47">
        <v>72.997</v>
      </c>
      <c r="AB39" s="47">
        <f t="shared" si="4"/>
        <v>84.341365626897897</v>
      </c>
      <c r="AD39" s="53">
        <f t="shared" si="5"/>
        <v>68.226682709003285</v>
      </c>
    </row>
    <row r="40" spans="1:30">
      <c r="B40" s="47" t="s">
        <v>75</v>
      </c>
      <c r="C40" s="47">
        <v>47.6</v>
      </c>
      <c r="D40" s="19">
        <v>104.2</v>
      </c>
      <c r="E40" s="47">
        <f t="shared" si="0"/>
        <v>45.681381957773517</v>
      </c>
      <c r="F40" s="47"/>
      <c r="G40" s="49">
        <f t="shared" si="1"/>
        <v>45.760128717523244</v>
      </c>
      <c r="H40" s="47">
        <v>60</v>
      </c>
      <c r="I40" s="19"/>
      <c r="K40" s="47" t="s">
        <v>146</v>
      </c>
      <c r="L40" s="56">
        <f>AVERAGE(G116:G118)</f>
        <v>37.560591156252201</v>
      </c>
      <c r="M40" s="47">
        <f>AVERAGE(C116:C118)</f>
        <v>36.533333333333331</v>
      </c>
      <c r="N40" s="52">
        <f>GDP!Q43</f>
        <v>116.64967607690204</v>
      </c>
      <c r="O40" s="47">
        <f t="shared" si="2"/>
        <v>31.318846791523448</v>
      </c>
      <c r="Q40" s="54">
        <f t="shared" si="3"/>
        <v>32.181559028771133</v>
      </c>
      <c r="Z40" s="47">
        <f>AVERAGE(H116:H118)</f>
        <v>63.033333333333339</v>
      </c>
      <c r="AA40" s="47">
        <v>73.352000000000004</v>
      </c>
      <c r="AB40" s="47">
        <f t="shared" si="4"/>
        <v>85.932671683571456</v>
      </c>
      <c r="AD40" s="53">
        <f t="shared" si="5"/>
        <v>69.513945875951066</v>
      </c>
    </row>
    <row r="41" spans="1:30">
      <c r="B41" s="47" t="s">
        <v>76</v>
      </c>
      <c r="C41" s="47">
        <v>48</v>
      </c>
      <c r="D41" s="19">
        <v>104.4</v>
      </c>
      <c r="E41" s="47">
        <f t="shared" si="0"/>
        <v>45.977011494252871</v>
      </c>
      <c r="F41" s="47"/>
      <c r="G41" s="49">
        <f t="shared" si="1"/>
        <v>46.056267867921584</v>
      </c>
      <c r="H41" s="47">
        <v>52.6</v>
      </c>
      <c r="I41" s="19"/>
      <c r="K41" s="47" t="s">
        <v>151</v>
      </c>
      <c r="L41" s="56">
        <f>AVERAGE(G119:G121)</f>
        <v>44.594687077423053</v>
      </c>
      <c r="M41" s="47">
        <f>AVERAGE(C119:C121)</f>
        <v>43.466666666666669</v>
      </c>
      <c r="N41" s="52">
        <f>GDP!Q44</f>
        <v>116.45214191730622</v>
      </c>
      <c r="O41" s="47">
        <f t="shared" si="2"/>
        <v>37.325776882260151</v>
      </c>
      <c r="Q41" s="54">
        <f t="shared" si="3"/>
        <v>38.353956645565418</v>
      </c>
      <c r="Z41" s="47">
        <f>AVERAGE(H119:H121)</f>
        <v>70.466666666666669</v>
      </c>
      <c r="AA41" s="47">
        <v>73.662000000000006</v>
      </c>
      <c r="AB41" s="47">
        <f t="shared" si="4"/>
        <v>95.662168644167494</v>
      </c>
      <c r="AD41" s="53">
        <f t="shared" si="5"/>
        <v>77.384476511953693</v>
      </c>
    </row>
    <row r="42" spans="1:30">
      <c r="B42" s="47" t="s">
        <v>77</v>
      </c>
      <c r="C42" s="47">
        <v>44.6</v>
      </c>
      <c r="D42" s="19">
        <v>104.2</v>
      </c>
      <c r="E42" s="47">
        <f t="shared" si="0"/>
        <v>42.802303262955853</v>
      </c>
      <c r="F42" s="47"/>
      <c r="G42" s="49">
        <f t="shared" si="1"/>
        <v>42.876086991628917</v>
      </c>
      <c r="H42" s="47">
        <v>54.5</v>
      </c>
      <c r="I42" s="19"/>
      <c r="J42" s="47">
        <v>1997</v>
      </c>
      <c r="K42" s="47" t="s">
        <v>143</v>
      </c>
      <c r="L42" s="56">
        <f>AVERAGE(G122:G124)</f>
        <v>48.117961101966777</v>
      </c>
      <c r="M42" s="47">
        <f>AVERAGE(C122:C124)</f>
        <v>47.300000000000004</v>
      </c>
      <c r="N42" s="52">
        <f>GDP!Q45</f>
        <v>116.39531767809082</v>
      </c>
      <c r="O42" s="47">
        <f t="shared" si="2"/>
        <v>40.637373516016716</v>
      </c>
      <c r="Q42" s="54">
        <f t="shared" si="3"/>
        <v>41.75677486738963</v>
      </c>
      <c r="Z42" s="47">
        <f>AVERAGE(H122:H124)</f>
        <v>64.733333333333334</v>
      </c>
      <c r="AA42" s="47">
        <v>73.992000000000004</v>
      </c>
      <c r="AB42" s="47">
        <f t="shared" si="4"/>
        <v>87.486935524561204</v>
      </c>
      <c r="AD42" s="53">
        <f t="shared" si="5"/>
        <v>70.7712442981083</v>
      </c>
    </row>
    <row r="43" spans="1:30">
      <c r="B43" s="47" t="s">
        <v>78</v>
      </c>
      <c r="C43" s="47">
        <v>42.9</v>
      </c>
      <c r="D43" s="19">
        <v>104.1</v>
      </c>
      <c r="E43" s="47">
        <f t="shared" si="0"/>
        <v>41.210374639769455</v>
      </c>
      <c r="F43" s="47"/>
      <c r="G43" s="49">
        <f t="shared" si="1"/>
        <v>41.281414160289081</v>
      </c>
      <c r="H43" s="47">
        <v>47.9</v>
      </c>
      <c r="I43" s="19"/>
      <c r="K43" s="47" t="s">
        <v>155</v>
      </c>
      <c r="L43" s="56">
        <f>AVERAGE(G125:G127)</f>
        <v>41.90176277358222</v>
      </c>
      <c r="M43" s="47">
        <f>AVERAGE(C125:C127)</f>
        <v>41</v>
      </c>
      <c r="N43" s="52">
        <f>GDP!Q46</f>
        <v>117.62701279162231</v>
      </c>
      <c r="O43" s="47">
        <f t="shared" si="2"/>
        <v>34.855939147780624</v>
      </c>
      <c r="Q43" s="54">
        <f t="shared" si="3"/>
        <v>35.816084501909366</v>
      </c>
      <c r="Z43" s="47">
        <f>AVERAGE(H125:H127)</f>
        <v>56.033333333333339</v>
      </c>
      <c r="AA43" s="47">
        <v>74.361000000000004</v>
      </c>
      <c r="AB43" s="47">
        <f t="shared" si="4"/>
        <v>75.353119690877392</v>
      </c>
      <c r="AD43" s="53">
        <f t="shared" si="5"/>
        <v>60.955775971493843</v>
      </c>
    </row>
    <row r="44" spans="1:30">
      <c r="B44" s="47" t="s">
        <v>79</v>
      </c>
      <c r="C44" s="47">
        <v>40.799999999999997</v>
      </c>
      <c r="D44" s="19">
        <v>104.2</v>
      </c>
      <c r="E44" s="47">
        <f t="shared" si="0"/>
        <v>39.15547024952015</v>
      </c>
      <c r="F44" s="47"/>
      <c r="G44" s="49">
        <f t="shared" si="1"/>
        <v>39.222967472162772</v>
      </c>
      <c r="H44" s="47">
        <v>46.3</v>
      </c>
      <c r="I44" s="19"/>
      <c r="K44" s="47" t="s">
        <v>156</v>
      </c>
      <c r="L44" s="56">
        <f>AVERAGE(G128:G130)</f>
        <v>38.904556118995096</v>
      </c>
      <c r="M44" s="47">
        <f>AVERAGE(C128:C130)</f>
        <v>37.866666666666667</v>
      </c>
      <c r="N44" s="52">
        <f>GDP!Q47</f>
        <v>117.43461913559827</v>
      </c>
      <c r="O44" s="47">
        <f t="shared" si="2"/>
        <v>32.244892473269019</v>
      </c>
      <c r="Q44" s="54">
        <f t="shared" si="3"/>
        <v>33.133113661954482</v>
      </c>
      <c r="Z44" s="47">
        <f>AVERAGE(H128:H130)</f>
        <v>54.366666666666667</v>
      </c>
      <c r="AA44" s="47">
        <v>74.581000000000003</v>
      </c>
      <c r="AB44" s="47">
        <f t="shared" si="4"/>
        <v>72.896135298087543</v>
      </c>
      <c r="AD44" s="53">
        <f t="shared" si="5"/>
        <v>58.968235298635854</v>
      </c>
    </row>
    <row r="45" spans="1:30">
      <c r="B45" s="47" t="s">
        <v>80</v>
      </c>
      <c r="C45" s="47">
        <v>40.9</v>
      </c>
      <c r="D45" s="19">
        <v>104.3</v>
      </c>
      <c r="E45" s="47">
        <f t="shared" si="0"/>
        <v>39.213806327900286</v>
      </c>
      <c r="F45" s="47"/>
      <c r="G45" s="49">
        <f t="shared" si="1"/>
        <v>39.281404111798985</v>
      </c>
      <c r="H45" s="47">
        <v>75.2</v>
      </c>
      <c r="I45" s="19"/>
      <c r="K45" s="47" t="s">
        <v>157</v>
      </c>
      <c r="L45" s="56">
        <f>AVERAGE(G131:G133)</f>
        <v>42.477929273892165</v>
      </c>
      <c r="M45" s="47">
        <f>AVERAGE(C131:C133)</f>
        <v>41.233333333333327</v>
      </c>
      <c r="N45" s="52">
        <f>GDP!Q48</f>
        <v>117.57054407713194</v>
      </c>
      <c r="O45" s="47">
        <f t="shared" si="2"/>
        <v>35.071142739870517</v>
      </c>
      <c r="Q45" s="54">
        <f t="shared" si="3"/>
        <v>36.037216114709324</v>
      </c>
      <c r="Z45" s="47">
        <f>AVERAGE(H131:H133)</f>
        <v>54.833333333333336</v>
      </c>
      <c r="AA45" s="47">
        <v>74.847999999999999</v>
      </c>
      <c r="AB45" s="47">
        <f t="shared" si="4"/>
        <v>73.259583867749754</v>
      </c>
      <c r="AD45" s="53">
        <f t="shared" si="5"/>
        <v>59.262241567790646</v>
      </c>
    </row>
    <row r="46" spans="1:30">
      <c r="B46" s="47" t="s">
        <v>81</v>
      </c>
      <c r="C46" s="47">
        <v>51.3</v>
      </c>
      <c r="D46" s="19">
        <v>104.9</v>
      </c>
      <c r="E46" s="47">
        <f t="shared" si="0"/>
        <v>48.903717826501428</v>
      </c>
      <c r="F46" s="47"/>
      <c r="G46" s="49">
        <f t="shared" si="1"/>
        <v>48.988019333012588</v>
      </c>
      <c r="H46" s="47">
        <v>91</v>
      </c>
      <c r="I46" s="19"/>
      <c r="J46" s="47">
        <v>1998</v>
      </c>
      <c r="K46" s="47" t="s">
        <v>158</v>
      </c>
      <c r="L46" s="56">
        <f>AVERAGE(G134:G136)</f>
        <v>35.795075457435573</v>
      </c>
      <c r="M46" s="47">
        <f>AVERAGE(C134:C136)</f>
        <v>34.466666666666661</v>
      </c>
      <c r="N46" s="52">
        <f>GDP!Q49</f>
        <v>117.5137519272462</v>
      </c>
      <c r="O46" s="47">
        <f t="shared" si="2"/>
        <v>29.329900629847373</v>
      </c>
      <c r="Q46" s="54">
        <f t="shared" si="3"/>
        <v>30.137825147600573</v>
      </c>
      <c r="Z46" s="47">
        <f>AVERAGE(H134:H136)</f>
        <v>40.799999999999997</v>
      </c>
      <c r="AA46" s="47">
        <v>74.924000000000007</v>
      </c>
      <c r="AB46" s="47">
        <f t="shared" si="4"/>
        <v>54.455181250333659</v>
      </c>
      <c r="AD46" s="53">
        <f t="shared" si="5"/>
        <v>44.050702112925094</v>
      </c>
    </row>
    <row r="47" spans="1:30">
      <c r="B47" s="47" t="s">
        <v>82</v>
      </c>
      <c r="C47" s="47">
        <v>65</v>
      </c>
      <c r="D47" s="19">
        <v>105.3</v>
      </c>
      <c r="E47" s="47">
        <f t="shared" si="0"/>
        <v>61.728395061728392</v>
      </c>
      <c r="F47" s="47"/>
      <c r="G47" s="49">
        <f t="shared" si="1"/>
        <v>61.834804081931757</v>
      </c>
      <c r="H47" s="47">
        <v>118</v>
      </c>
      <c r="I47" s="19"/>
      <c r="K47" s="47" t="s">
        <v>144</v>
      </c>
      <c r="L47" s="56">
        <f>AVERAGE(G137:G139)</f>
        <v>31.842556843263718</v>
      </c>
      <c r="M47" s="47">
        <f>AVERAGE(C137:C139)</f>
        <v>30.433333333333334</v>
      </c>
      <c r="N47" s="52">
        <f>GDP!Q50</f>
        <v>117.28192470948966</v>
      </c>
      <c r="O47" s="47">
        <f t="shared" si="2"/>
        <v>25.94886928119357</v>
      </c>
      <c r="Q47" s="54">
        <f t="shared" si="3"/>
        <v>26.663659554942896</v>
      </c>
      <c r="Z47" s="47">
        <f>AVERAGE(H137:H139)</f>
        <v>36.666666666666664</v>
      </c>
      <c r="AA47" s="47">
        <v>75.119</v>
      </c>
      <c r="AB47" s="47">
        <f t="shared" si="4"/>
        <v>48.811441401864592</v>
      </c>
      <c r="AD47" s="53">
        <f t="shared" si="5"/>
        <v>39.485283411536919</v>
      </c>
    </row>
    <row r="48" spans="1:30">
      <c r="B48" s="47" t="s">
        <v>83</v>
      </c>
      <c r="C48" s="47">
        <v>73.599999999999994</v>
      </c>
      <c r="D48" s="19">
        <v>105.7</v>
      </c>
      <c r="E48" s="47">
        <f t="shared" si="0"/>
        <v>69.63103122043519</v>
      </c>
      <c r="F48" s="47"/>
      <c r="G48" s="49">
        <f t="shared" si="1"/>
        <v>69.751063011323438</v>
      </c>
      <c r="H48" s="47">
        <v>97.3</v>
      </c>
      <c r="I48" s="19"/>
      <c r="K48" s="47" t="s">
        <v>153</v>
      </c>
      <c r="L48" s="56">
        <f>AVERAGE(G140:G142)</f>
        <v>32.983084004979922</v>
      </c>
      <c r="M48" s="47">
        <f>AVERAGE(C140:C142)</f>
        <v>31.533333333333331</v>
      </c>
      <c r="N48" s="52">
        <f>GDP!Q51</f>
        <v>116.8825755324947</v>
      </c>
      <c r="O48" s="47">
        <f t="shared" si="2"/>
        <v>26.9786434715983</v>
      </c>
      <c r="Q48" s="54">
        <f t="shared" si="3"/>
        <v>27.721800013160031</v>
      </c>
      <c r="Z48" s="47">
        <f>AVERAGE(H140:H142)</f>
        <v>34.1</v>
      </c>
      <c r="AA48" s="47">
        <v>75.41</v>
      </c>
      <c r="AB48" s="47">
        <f t="shared" si="4"/>
        <v>45.219466914202364</v>
      </c>
      <c r="AD48" s="53">
        <f t="shared" si="5"/>
        <v>36.579609524862164</v>
      </c>
    </row>
    <row r="49" spans="1:30">
      <c r="B49" s="47" t="s">
        <v>84</v>
      </c>
      <c r="C49" s="47">
        <v>71.2</v>
      </c>
      <c r="D49" s="19">
        <v>105.8</v>
      </c>
      <c r="E49" s="47">
        <f t="shared" si="0"/>
        <v>67.296786389413995</v>
      </c>
      <c r="F49" s="47"/>
      <c r="G49" s="49">
        <f t="shared" si="1"/>
        <v>67.412794348075025</v>
      </c>
      <c r="H49" s="47">
        <v>79.3</v>
      </c>
      <c r="I49" s="19"/>
      <c r="K49" s="47" t="s">
        <v>159</v>
      </c>
      <c r="L49" s="56">
        <f>AVERAGE(G143:G145)</f>
        <v>29.963101253407881</v>
      </c>
      <c r="M49" s="47">
        <f>AVERAGE(C143:C145)</f>
        <v>28.100000000000005</v>
      </c>
      <c r="N49" s="52">
        <f>GDP!Q52</f>
        <v>117.12953319859139</v>
      </c>
      <c r="O49" s="47">
        <f t="shared" si="2"/>
        <v>23.990533585032626</v>
      </c>
      <c r="Q49" s="54">
        <f t="shared" si="3"/>
        <v>24.651379338379808</v>
      </c>
      <c r="Z49" s="47">
        <f>AVERAGE(H143:H145)</f>
        <v>31.333333333333332</v>
      </c>
      <c r="AA49" s="47">
        <v>75.613</v>
      </c>
      <c r="AB49" s="47">
        <f t="shared" si="4"/>
        <v>41.439082344746716</v>
      </c>
      <c r="AD49" s="53">
        <f t="shared" si="5"/>
        <v>33.521524128435921</v>
      </c>
    </row>
    <row r="50" spans="1:30">
      <c r="A50" s="47">
        <v>1991</v>
      </c>
      <c r="B50" s="47" t="s">
        <v>72</v>
      </c>
      <c r="C50" s="47">
        <v>63.7</v>
      </c>
      <c r="D50" s="19">
        <v>105.7</v>
      </c>
      <c r="E50" s="47">
        <f t="shared" si="0"/>
        <v>60.264900662251655</v>
      </c>
      <c r="F50" s="47"/>
      <c r="G50" s="49">
        <f t="shared" si="1"/>
        <v>60.368786872572052</v>
      </c>
      <c r="H50" s="47">
        <v>87.9</v>
      </c>
      <c r="I50" s="19"/>
      <c r="J50" s="47">
        <v>1999</v>
      </c>
      <c r="K50" s="47" t="s">
        <v>143</v>
      </c>
      <c r="L50" s="56">
        <f>AVERAGE(G146:G148)</f>
        <v>24.675474127303207</v>
      </c>
      <c r="M50" s="47">
        <f>AVERAGE(C146:C148)</f>
        <v>22.933333333333334</v>
      </c>
      <c r="N50" s="52">
        <f>GDP!Q53</f>
        <v>116.44358485036277</v>
      </c>
      <c r="O50" s="47">
        <f t="shared" si="2"/>
        <v>19.694801875778808</v>
      </c>
      <c r="Q50" s="54">
        <f t="shared" si="3"/>
        <v>20.237316953090073</v>
      </c>
      <c r="Z50" s="47">
        <f>AVERAGE(H146:H148)</f>
        <v>29.899999999999995</v>
      </c>
      <c r="AA50" s="47">
        <v>75.858999999999995</v>
      </c>
      <c r="AB50" s="47">
        <f t="shared" si="4"/>
        <v>39.415230888885958</v>
      </c>
      <c r="AD50" s="53">
        <f t="shared" si="5"/>
        <v>31.88435984845502</v>
      </c>
    </row>
    <row r="51" spans="1:30">
      <c r="B51" s="47" t="s">
        <v>74</v>
      </c>
      <c r="C51" s="47">
        <v>51.6</v>
      </c>
      <c r="D51" s="19">
        <v>105.2</v>
      </c>
      <c r="E51" s="47">
        <f t="shared" si="0"/>
        <v>49.049429657794676</v>
      </c>
      <c r="F51" s="47"/>
      <c r="G51" s="49">
        <f t="shared" si="1"/>
        <v>49.133982346167677</v>
      </c>
      <c r="H51" s="47">
        <v>64.2</v>
      </c>
      <c r="I51" s="19"/>
      <c r="K51" s="47" t="s">
        <v>160</v>
      </c>
      <c r="L51" s="56">
        <f>AVERAGE(G149:G151)</f>
        <v>30.974203082788335</v>
      </c>
      <c r="M51" s="47">
        <f>AVERAGE(C149:C151)</f>
        <v>28.8</v>
      </c>
      <c r="N51" s="52">
        <f>GDP!Q54</f>
        <v>115.97448079937305</v>
      </c>
      <c r="O51" s="47">
        <f t="shared" si="2"/>
        <v>24.833049306615816</v>
      </c>
      <c r="Q51" s="54">
        <f t="shared" si="3"/>
        <v>25.517103086360702</v>
      </c>
      <c r="Z51" s="47">
        <f>AVERAGE(H149:H151)</f>
        <v>46.133333333333326</v>
      </c>
      <c r="AA51" s="47">
        <v>76.19</v>
      </c>
      <c r="AB51" s="47">
        <f t="shared" si="4"/>
        <v>60.550378439865241</v>
      </c>
      <c r="AD51" s="53">
        <f t="shared" si="5"/>
        <v>48.981320459070972</v>
      </c>
    </row>
    <row r="52" spans="1:30">
      <c r="B52" s="47" t="s">
        <v>75</v>
      </c>
      <c r="C52" s="47">
        <v>42.7</v>
      </c>
      <c r="D52" s="19">
        <v>104.9</v>
      </c>
      <c r="E52" s="47">
        <f t="shared" si="0"/>
        <v>40.705433746425172</v>
      </c>
      <c r="F52" s="47"/>
      <c r="G52" s="49">
        <f t="shared" si="1"/>
        <v>40.775602836640111</v>
      </c>
      <c r="H52" s="47">
        <v>54.1</v>
      </c>
      <c r="I52" s="19"/>
      <c r="K52" s="47" t="s">
        <v>161</v>
      </c>
      <c r="L52" s="56">
        <f>AVERAGE(G152:G154)</f>
        <v>36.87338335289467</v>
      </c>
      <c r="M52" s="47">
        <f>AVERAGE(C152:C154)</f>
        <v>34.366666666666667</v>
      </c>
      <c r="N52" s="52">
        <f>GDP!Q55</f>
        <v>115.26811604158182</v>
      </c>
      <c r="O52" s="47">
        <f t="shared" si="2"/>
        <v>29.814547029006039</v>
      </c>
      <c r="Q52" s="54">
        <f t="shared" si="3"/>
        <v>30.635821667281729</v>
      </c>
      <c r="Z52" s="47">
        <f>AVERAGE(H152:H154)</f>
        <v>58.800000000000004</v>
      </c>
      <c r="AA52" s="47">
        <v>76.471999999999994</v>
      </c>
      <c r="AB52" s="47">
        <f t="shared" si="4"/>
        <v>76.890888168218439</v>
      </c>
      <c r="AD52" s="53">
        <f t="shared" si="5"/>
        <v>62.199730716637248</v>
      </c>
    </row>
    <row r="53" spans="1:30">
      <c r="B53" s="47" t="s">
        <v>76</v>
      </c>
      <c r="C53" s="47">
        <v>40.9</v>
      </c>
      <c r="D53" s="19">
        <v>104.8</v>
      </c>
      <c r="E53" s="47">
        <f t="shared" si="0"/>
        <v>39.026717557251906</v>
      </c>
      <c r="F53" s="47"/>
      <c r="G53" s="49">
        <f t="shared" si="1"/>
        <v>39.093992832639643</v>
      </c>
      <c r="H53" s="47">
        <v>56.3</v>
      </c>
      <c r="I53" s="19"/>
      <c r="K53" s="47" t="s">
        <v>151</v>
      </c>
      <c r="L53" s="56">
        <f>AVERAGE(G155:G157)</f>
        <v>42.705822630319567</v>
      </c>
      <c r="M53" s="47">
        <f>AVERAGE(C155:C157)</f>
        <v>39.733333333333334</v>
      </c>
      <c r="N53" s="52">
        <f>GDP!Q56</f>
        <v>115.05904283832875</v>
      </c>
      <c r="O53" s="47">
        <f t="shared" si="2"/>
        <v>34.532994846101111</v>
      </c>
      <c r="Q53" s="54">
        <f t="shared" si="3"/>
        <v>35.48424434263768</v>
      </c>
      <c r="Z53" s="47">
        <f>AVERAGE(H155:H157)</f>
        <v>66.2</v>
      </c>
      <c r="AA53" s="47">
        <v>76.863</v>
      </c>
      <c r="AB53" s="47">
        <f t="shared" si="4"/>
        <v>86.127265394272939</v>
      </c>
      <c r="AD53" s="53">
        <f t="shared" si="5"/>
        <v>69.671359539561038</v>
      </c>
    </row>
    <row r="54" spans="1:30">
      <c r="B54" s="47" t="s">
        <v>77</v>
      </c>
      <c r="C54" s="47">
        <v>40.9</v>
      </c>
      <c r="D54" s="19">
        <v>104.7</v>
      </c>
      <c r="E54" s="47">
        <f t="shared" si="0"/>
        <v>39.063992359121293</v>
      </c>
      <c r="F54" s="47"/>
      <c r="G54" s="49">
        <f t="shared" si="1"/>
        <v>39.131331889786381</v>
      </c>
      <c r="H54" s="47">
        <v>58.8</v>
      </c>
      <c r="I54" s="19"/>
      <c r="J54" s="47">
        <v>2000</v>
      </c>
      <c r="K54" s="47" t="s">
        <v>162</v>
      </c>
      <c r="L54" s="56">
        <f>AVERAGE(G158:G160)</f>
        <v>47.493747985317917</v>
      </c>
      <c r="M54" s="47">
        <f>AVERAGE(C158:C160)</f>
        <v>44.6</v>
      </c>
      <c r="N54" s="52">
        <f>GDP!Q57</f>
        <v>114.63502110621798</v>
      </c>
      <c r="O54" s="47">
        <f t="shared" si="2"/>
        <v>38.906086089236851</v>
      </c>
      <c r="Q54" s="54">
        <f t="shared" si="3"/>
        <v>39.977797215640173</v>
      </c>
      <c r="Z54" s="47">
        <f>AVERAGE(H158:H160)</f>
        <v>80.86666666666666</v>
      </c>
      <c r="AA54" s="47">
        <v>77.388999999999996</v>
      </c>
      <c r="AB54" s="47">
        <f t="shared" si="4"/>
        <v>104.49374803481976</v>
      </c>
      <c r="AD54" s="53">
        <f t="shared" si="5"/>
        <v>84.528650197389496</v>
      </c>
    </row>
    <row r="55" spans="1:30">
      <c r="B55" s="47" t="s">
        <v>78</v>
      </c>
      <c r="C55" s="47">
        <v>42.1</v>
      </c>
      <c r="D55" s="19">
        <v>104.7</v>
      </c>
      <c r="E55" s="47">
        <f t="shared" si="0"/>
        <v>40.210124164278895</v>
      </c>
      <c r="F55" s="47"/>
      <c r="G55" s="49">
        <f t="shared" si="1"/>
        <v>40.279439426895031</v>
      </c>
      <c r="H55" s="47">
        <v>56.2</v>
      </c>
      <c r="I55" s="19"/>
      <c r="K55" s="47" t="s">
        <v>160</v>
      </c>
      <c r="L55" s="56">
        <f>AVERAGE(G161:G163)</f>
        <v>48.141941132887474</v>
      </c>
      <c r="M55" s="47">
        <f>AVERAGE(C161:C163)</f>
        <v>44.966666666666661</v>
      </c>
      <c r="N55" s="52">
        <f>GDP!Q58</f>
        <v>114.18127021773606</v>
      </c>
      <c r="O55" s="47">
        <f t="shared" si="2"/>
        <v>39.381823814815014</v>
      </c>
      <c r="Q55" s="54">
        <f t="shared" si="3"/>
        <v>40.466639662484369</v>
      </c>
      <c r="Z55" s="47">
        <f>AVERAGE(H161:H163)</f>
        <v>79.666666666666671</v>
      </c>
      <c r="AA55" s="47">
        <v>77.840999999999994</v>
      </c>
      <c r="AB55" s="47">
        <f t="shared" si="4"/>
        <v>102.34537925600478</v>
      </c>
      <c r="AD55" s="53">
        <f t="shared" si="5"/>
        <v>82.7907594966087</v>
      </c>
    </row>
    <row r="56" spans="1:30">
      <c r="B56" s="47" t="s">
        <v>79</v>
      </c>
      <c r="C56" s="47">
        <v>41.3</v>
      </c>
      <c r="D56" s="19">
        <v>104.5</v>
      </c>
      <c r="E56" s="47">
        <f t="shared" si="0"/>
        <v>39.52153110047847</v>
      </c>
      <c r="F56" s="47"/>
      <c r="G56" s="49">
        <f t="shared" si="1"/>
        <v>39.58965934838016</v>
      </c>
      <c r="H56" s="47">
        <v>59.3</v>
      </c>
      <c r="I56" s="19"/>
      <c r="K56" s="47" t="s">
        <v>161</v>
      </c>
      <c r="L56" s="56">
        <f>AVERAGE(G164:G166)</f>
        <v>53.470619790939281</v>
      </c>
      <c r="M56" s="47">
        <f>AVERAGE(C164:C166)</f>
        <v>50.033333333333331</v>
      </c>
      <c r="N56" s="52">
        <f>GDP!Q59</f>
        <v>113.91755537903524</v>
      </c>
      <c r="O56" s="47">
        <f t="shared" si="2"/>
        <v>43.920652235608976</v>
      </c>
      <c r="Q56" s="54">
        <f t="shared" si="3"/>
        <v>45.13049512681706</v>
      </c>
      <c r="Z56" s="47">
        <f>AVERAGE(H164:H166)</f>
        <v>90</v>
      </c>
      <c r="AA56" s="47">
        <v>78.314999999999998</v>
      </c>
      <c r="AB56" s="47">
        <f t="shared" si="4"/>
        <v>114.92051331162614</v>
      </c>
      <c r="AD56" s="53">
        <f t="shared" si="5"/>
        <v>92.963225579638816</v>
      </c>
    </row>
    <row r="57" spans="1:30">
      <c r="B57" s="47" t="s">
        <v>80</v>
      </c>
      <c r="C57" s="47">
        <v>42.1</v>
      </c>
      <c r="D57" s="19">
        <v>104.5</v>
      </c>
      <c r="E57" s="47">
        <f t="shared" si="0"/>
        <v>40.28708133971292</v>
      </c>
      <c r="F57" s="47"/>
      <c r="G57" s="49">
        <f t="shared" si="1"/>
        <v>40.356529263118752</v>
      </c>
      <c r="H57" s="47">
        <v>60.4</v>
      </c>
      <c r="I57" s="19"/>
      <c r="K57" s="47" t="s">
        <v>151</v>
      </c>
      <c r="L57" s="56">
        <f>AVERAGE(G167:G169)</f>
        <v>58.872384395525188</v>
      </c>
      <c r="M57" s="47">
        <f>AVERAGE(C167:C169)</f>
        <v>54.833333333333336</v>
      </c>
      <c r="N57" s="52">
        <f>GDP!Q60</f>
        <v>113.57813834329633</v>
      </c>
      <c r="O57" s="47">
        <f t="shared" si="2"/>
        <v>48.2780701754386</v>
      </c>
      <c r="Q57" s="54">
        <f t="shared" si="3"/>
        <v>49.607942958057343</v>
      </c>
      <c r="Z57" s="47">
        <f>AVERAGE(H167:H169)</f>
        <v>90.233333333333334</v>
      </c>
      <c r="AA57" s="47">
        <v>78.728999999999999</v>
      </c>
      <c r="AB57" s="47">
        <f t="shared" si="4"/>
        <v>114.61257393505993</v>
      </c>
      <c r="AD57" s="53">
        <f t="shared" si="5"/>
        <v>92.714122639670634</v>
      </c>
    </row>
    <row r="58" spans="1:30">
      <c r="B58" s="47" t="s">
        <v>81</v>
      </c>
      <c r="C58" s="47">
        <v>42.5</v>
      </c>
      <c r="D58" s="19">
        <v>104.3</v>
      </c>
      <c r="E58" s="47">
        <f t="shared" si="0"/>
        <v>40.747842761265581</v>
      </c>
      <c r="F58" s="47"/>
      <c r="G58" s="49">
        <f t="shared" si="1"/>
        <v>40.818084957248338</v>
      </c>
      <c r="H58" s="47">
        <v>60.4</v>
      </c>
      <c r="I58" s="19"/>
      <c r="J58" s="47">
        <v>2001</v>
      </c>
      <c r="K58" s="47" t="s">
        <v>152</v>
      </c>
      <c r="L58" s="56">
        <f>AVERAGE(G170:G172)</f>
        <v>51.769753640013981</v>
      </c>
      <c r="M58" s="47">
        <f>AVERAGE(C170:C172)</f>
        <v>48.133333333333326</v>
      </c>
      <c r="N58" s="52">
        <f>GDP!Q61</f>
        <v>113.72433498020658</v>
      </c>
      <c r="O58" s="47">
        <f t="shared" si="2"/>
        <v>42.324567861144942</v>
      </c>
      <c r="Q58" s="54">
        <f t="shared" si="3"/>
        <v>43.490444844837469</v>
      </c>
      <c r="Z58" s="47">
        <f>AVERAGE(H170:H172)</f>
        <v>76.400000000000006</v>
      </c>
      <c r="AA58" s="47">
        <v>79.231999999999999</v>
      </c>
      <c r="AB58" s="47">
        <f t="shared" si="4"/>
        <v>96.425686591276261</v>
      </c>
      <c r="AD58" s="53">
        <f t="shared" si="5"/>
        <v>78.002112903454162</v>
      </c>
    </row>
    <row r="59" spans="1:30">
      <c r="B59" s="47" t="s">
        <v>82</v>
      </c>
      <c r="C59" s="47">
        <v>43.2</v>
      </c>
      <c r="D59" s="19">
        <v>104.1</v>
      </c>
      <c r="E59" s="47">
        <f t="shared" si="0"/>
        <v>41.498559077809801</v>
      </c>
      <c r="F59" s="47"/>
      <c r="G59" s="49">
        <f t="shared" si="1"/>
        <v>41.570095378193201</v>
      </c>
      <c r="H59" s="47">
        <v>66.3</v>
      </c>
      <c r="I59" s="19"/>
      <c r="K59" s="47" t="s">
        <v>144</v>
      </c>
      <c r="L59" s="56">
        <f>AVERAGE(G173:G175)</f>
        <v>56.117881579778135</v>
      </c>
      <c r="M59" s="47">
        <f>AVERAGE(C173:C175)</f>
        <v>51.966666666666661</v>
      </c>
      <c r="N59" s="52">
        <f>GDP!Q62</f>
        <v>112.82543134882843</v>
      </c>
      <c r="O59" s="47">
        <f t="shared" si="2"/>
        <v>46.059355630556844</v>
      </c>
      <c r="Q59" s="54">
        <f t="shared" si="3"/>
        <v>47.328111469707956</v>
      </c>
      <c r="Z59" s="47">
        <f>AVERAGE(H173:H175)</f>
        <v>76.399999999999991</v>
      </c>
      <c r="AA59" s="47">
        <v>79.760000000000005</v>
      </c>
      <c r="AB59" s="47">
        <f t="shared" si="4"/>
        <v>95.787362086258767</v>
      </c>
      <c r="AD59" s="53">
        <f t="shared" si="5"/>
        <v>77.485749869188552</v>
      </c>
    </row>
    <row r="60" spans="1:30">
      <c r="B60" s="47" t="s">
        <v>83</v>
      </c>
      <c r="C60" s="47">
        <v>44.4</v>
      </c>
      <c r="D60" s="19">
        <v>104.1</v>
      </c>
      <c r="E60" s="47">
        <f t="shared" si="0"/>
        <v>42.65129682997118</v>
      </c>
      <c r="F60" s="47"/>
      <c r="G60" s="49">
        <f t="shared" si="1"/>
        <v>42.724820249809675</v>
      </c>
      <c r="H60" s="47">
        <v>64</v>
      </c>
      <c r="I60" s="19"/>
      <c r="K60" s="47" t="s">
        <v>161</v>
      </c>
      <c r="L60" s="56">
        <f>AVERAGE(G176:G178)</f>
        <v>56.262133423596303</v>
      </c>
      <c r="M60" s="47">
        <f>AVERAGE(C176:C178)</f>
        <v>51.699999999999996</v>
      </c>
      <c r="N60" s="52">
        <f>GDP!Q63</f>
        <v>112.45139554197863</v>
      </c>
      <c r="O60" s="47">
        <f t="shared" si="2"/>
        <v>45.975418758320473</v>
      </c>
      <c r="Q60" s="54">
        <f t="shared" si="3"/>
        <v>47.241862463588859</v>
      </c>
      <c r="Z60" s="47">
        <f>AVERAGE(H176:H178)</f>
        <v>72.8</v>
      </c>
      <c r="AA60" s="47">
        <v>80.010000000000005</v>
      </c>
      <c r="AB60" s="47">
        <f t="shared" si="4"/>
        <v>90.988626421697276</v>
      </c>
      <c r="AD60" s="53">
        <f t="shared" si="5"/>
        <v>73.603884628367737</v>
      </c>
    </row>
    <row r="61" spans="1:30">
      <c r="B61" s="47" t="s">
        <v>84</v>
      </c>
      <c r="C61" s="47">
        <v>44.6</v>
      </c>
      <c r="D61" s="19">
        <v>104</v>
      </c>
      <c r="E61" s="47">
        <f t="shared" si="0"/>
        <v>42.884615384615387</v>
      </c>
      <c r="F61" s="47"/>
      <c r="G61" s="49">
        <f t="shared" si="1"/>
        <v>42.958541005074359</v>
      </c>
      <c r="H61" s="47">
        <v>55.1</v>
      </c>
      <c r="I61" s="19"/>
      <c r="K61" s="47" t="s">
        <v>163</v>
      </c>
      <c r="L61" s="56">
        <f>AVERAGE(G179:G181)</f>
        <v>48.773919390777621</v>
      </c>
      <c r="M61" s="47">
        <f>AVERAGE(C179:C181)</f>
        <v>44.166666666666664</v>
      </c>
      <c r="N61" s="52">
        <f>GDP!Q64</f>
        <v>112.18735741523425</v>
      </c>
      <c r="O61" s="47">
        <f t="shared" si="2"/>
        <v>39.368666563019644</v>
      </c>
      <c r="Q61" s="54">
        <f t="shared" si="3"/>
        <v>40.453119979651618</v>
      </c>
      <c r="Z61" s="47">
        <f>AVERAGE(H179:H181)</f>
        <v>51.199999999999996</v>
      </c>
      <c r="AA61" s="47">
        <v>80.284000000000006</v>
      </c>
      <c r="AB61" s="47">
        <f t="shared" si="4"/>
        <v>63.77360370684071</v>
      </c>
      <c r="AD61" s="53">
        <f t="shared" si="5"/>
        <v>51.588700194447753</v>
      </c>
    </row>
    <row r="62" spans="1:30">
      <c r="A62" s="47">
        <v>1992</v>
      </c>
      <c r="B62" s="47" t="s">
        <v>72</v>
      </c>
      <c r="C62" s="47">
        <v>40.299999999999997</v>
      </c>
      <c r="D62" s="19">
        <v>103.5</v>
      </c>
      <c r="E62" s="47">
        <f t="shared" si="0"/>
        <v>38.937198067632849</v>
      </c>
      <c r="F62" s="47"/>
      <c r="G62" s="49">
        <f t="shared" si="1"/>
        <v>39.004319026985478</v>
      </c>
      <c r="H62" s="47">
        <v>51.3</v>
      </c>
      <c r="I62" s="19"/>
      <c r="J62" s="47">
        <v>2002</v>
      </c>
      <c r="K62" s="47" t="s">
        <v>162</v>
      </c>
      <c r="L62" s="56">
        <f>AVERAGE(G182:G184)</f>
        <v>46.514205019527502</v>
      </c>
      <c r="M62" s="47">
        <f>AVERAGE(C182:C184)</f>
        <v>42.1</v>
      </c>
      <c r="N62" s="52">
        <f>GDP!Q65</f>
        <v>112.29097861758504</v>
      </c>
      <c r="O62" s="47">
        <f t="shared" si="2"/>
        <v>37.491880931392153</v>
      </c>
      <c r="Q62" s="54">
        <f t="shared" si="3"/>
        <v>38.524636214249483</v>
      </c>
      <c r="Z62" s="47">
        <f>AVERAGE(H182:H184)</f>
        <v>55.699999999999996</v>
      </c>
      <c r="AA62" s="47">
        <v>80.503</v>
      </c>
      <c r="AB62" s="47">
        <f t="shared" si="4"/>
        <v>69.189968075723883</v>
      </c>
      <c r="AD62" s="53">
        <f t="shared" si="5"/>
        <v>55.970186911972405</v>
      </c>
    </row>
    <row r="63" spans="1:30">
      <c r="B63" s="47" t="s">
        <v>74</v>
      </c>
      <c r="C63" s="47">
        <v>38.4</v>
      </c>
      <c r="D63" s="19">
        <v>103.5</v>
      </c>
      <c r="E63" s="47">
        <f t="shared" si="0"/>
        <v>37.10144927536232</v>
      </c>
      <c r="F63" s="47"/>
      <c r="G63" s="49">
        <f t="shared" si="1"/>
        <v>37.165405722983678</v>
      </c>
      <c r="H63" s="47">
        <v>53.5</v>
      </c>
      <c r="I63" s="19"/>
      <c r="K63" s="47" t="s">
        <v>149</v>
      </c>
      <c r="L63" s="56">
        <f>AVERAGE(G185:G187)</f>
        <v>56.651493156293803</v>
      </c>
      <c r="M63" s="47">
        <f>AVERAGE(C185:C187)</f>
        <v>51.20000000000001</v>
      </c>
      <c r="N63" s="52">
        <f>GDP!Q66</f>
        <v>111.14296885743636</v>
      </c>
      <c r="O63" s="47">
        <f t="shared" si="2"/>
        <v>46.066791742511853</v>
      </c>
      <c r="Q63" s="54">
        <f t="shared" si="3"/>
        <v>47.335752417582498</v>
      </c>
      <c r="Z63" s="47">
        <f>AVERAGE(H185:H187)</f>
        <v>70.466666666666669</v>
      </c>
      <c r="AA63" s="47">
        <v>80.831999999999994</v>
      </c>
      <c r="AB63" s="47">
        <f t="shared" si="4"/>
        <v>87.176695698073388</v>
      </c>
      <c r="AD63" s="53">
        <f t="shared" si="5"/>
        <v>70.520280443679908</v>
      </c>
    </row>
    <row r="64" spans="1:30">
      <c r="B64" s="47" t="s">
        <v>75</v>
      </c>
      <c r="C64" s="47">
        <v>39.299999999999997</v>
      </c>
      <c r="D64" s="19">
        <v>103.6</v>
      </c>
      <c r="E64" s="47">
        <f t="shared" si="0"/>
        <v>37.934362934362937</v>
      </c>
      <c r="F64" s="47"/>
      <c r="G64" s="49">
        <f t="shared" si="1"/>
        <v>37.999755180311467</v>
      </c>
      <c r="H64" s="47">
        <v>51</v>
      </c>
      <c r="I64" s="19"/>
      <c r="K64" s="47" t="s">
        <v>156</v>
      </c>
      <c r="L64" s="56">
        <f>AVERAGE(G188:G190)</f>
        <v>55.873357293513131</v>
      </c>
      <c r="M64" s="47">
        <f>AVERAGE(C188:C190)</f>
        <v>50.20000000000001</v>
      </c>
      <c r="N64" s="52">
        <f>GDP!Q67</f>
        <v>110.72068358452486</v>
      </c>
      <c r="O64" s="47">
        <f t="shared" si="2"/>
        <v>45.33931545109818</v>
      </c>
      <c r="Q64" s="54">
        <f t="shared" si="3"/>
        <v>46.58823698797552</v>
      </c>
      <c r="Z64" s="47">
        <f>AVERAGE(H188:H190)</f>
        <v>72.86666666666666</v>
      </c>
      <c r="AA64" s="47">
        <v>81.177000000000007</v>
      </c>
      <c r="AB64" s="47">
        <f t="shared" si="4"/>
        <v>89.762699615244031</v>
      </c>
      <c r="AD64" s="53">
        <f t="shared" si="5"/>
        <v>72.612189525654429</v>
      </c>
    </row>
    <row r="65" spans="1:30">
      <c r="B65" s="47" t="s">
        <v>76</v>
      </c>
      <c r="C65" s="47">
        <v>39.5</v>
      </c>
      <c r="D65" s="19">
        <v>103.5</v>
      </c>
      <c r="E65" s="47">
        <f t="shared" si="0"/>
        <v>38.164251207729464</v>
      </c>
      <c r="F65" s="47"/>
      <c r="G65" s="49">
        <f t="shared" si="1"/>
        <v>38.230039741089982</v>
      </c>
      <c r="H65" s="47">
        <v>56</v>
      </c>
      <c r="I65" s="19"/>
      <c r="K65" s="47" t="s">
        <v>164</v>
      </c>
      <c r="L65" s="56">
        <f>AVERAGE(G191:G193)</f>
        <v>59.759159579469163</v>
      </c>
      <c r="M65" s="47">
        <f>AVERAGE(C191:C193)</f>
        <v>53.733333333333327</v>
      </c>
      <c r="N65" s="52">
        <f>GDP!Q68</f>
        <v>110.49068700034368</v>
      </c>
      <c r="O65" s="47">
        <f t="shared" si="2"/>
        <v>48.631549673653666</v>
      </c>
      <c r="Q65" s="54">
        <f t="shared" si="3"/>
        <v>49.971159439589712</v>
      </c>
      <c r="Z65" s="47">
        <f>AVERAGE(H191:H193)</f>
        <v>72.400000000000006</v>
      </c>
      <c r="AA65" s="47">
        <v>81.643000000000001</v>
      </c>
      <c r="AB65" s="47">
        <f t="shared" si="4"/>
        <v>88.678759967174173</v>
      </c>
      <c r="AD65" s="53">
        <f t="shared" si="5"/>
        <v>71.735352805085768</v>
      </c>
    </row>
    <row r="66" spans="1:30">
      <c r="B66" s="47" t="s">
        <v>77</v>
      </c>
      <c r="C66" s="47">
        <v>40.4</v>
      </c>
      <c r="D66" s="19">
        <v>103.5</v>
      </c>
      <c r="E66" s="47">
        <f t="shared" si="0"/>
        <v>39.033816425120769</v>
      </c>
      <c r="F66" s="47"/>
      <c r="G66" s="49">
        <f t="shared" si="1"/>
        <v>39.101103937722407</v>
      </c>
      <c r="H66" s="47">
        <v>59.2</v>
      </c>
      <c r="I66" s="19"/>
      <c r="J66" s="47">
        <v>2003</v>
      </c>
      <c r="K66" s="47" t="s">
        <v>152</v>
      </c>
      <c r="L66" s="56">
        <f>AVERAGE(G194:G196)</f>
        <v>64.417325294330041</v>
      </c>
      <c r="M66" s="47">
        <f>AVERAGE(C194:C196)</f>
        <v>57.966666666666669</v>
      </c>
      <c r="N66" s="52">
        <f>GDP!Q69</f>
        <v>109.75799598882219</v>
      </c>
      <c r="O66" s="47">
        <f t="shared" si="2"/>
        <v>52.813160576082332</v>
      </c>
      <c r="Q66" s="54">
        <f t="shared" si="3"/>
        <v>54.267957434344844</v>
      </c>
      <c r="Z66" s="47">
        <f>AVERAGE(H194:H196)</f>
        <v>92.133333333333326</v>
      </c>
      <c r="AA66" s="47">
        <v>82.046999999999997</v>
      </c>
      <c r="AB66" s="47">
        <f t="shared" si="4"/>
        <v>112.29336030974115</v>
      </c>
      <c r="AD66" s="53">
        <f t="shared" si="5"/>
        <v>90.838029562769378</v>
      </c>
    </row>
    <row r="67" spans="1:30">
      <c r="B67" s="47" t="s">
        <v>78</v>
      </c>
      <c r="C67" s="47">
        <v>40.799999999999997</v>
      </c>
      <c r="D67" s="19">
        <v>103.3</v>
      </c>
      <c r="E67" s="47">
        <f t="shared" ref="E67:E130" si="6">C67/D67*100</f>
        <v>39.496611810261371</v>
      </c>
      <c r="F67" s="47"/>
      <c r="G67" s="49">
        <f t="shared" ref="G67:G130" si="7">E67*$F$5</f>
        <v>39.56469710163951</v>
      </c>
      <c r="H67" s="47">
        <v>64.3</v>
      </c>
      <c r="I67" s="19"/>
      <c r="K67" s="47" t="s">
        <v>160</v>
      </c>
      <c r="L67" s="56">
        <f>AVERAGE(G197:G199)</f>
        <v>59.144760496327187</v>
      </c>
      <c r="M67" s="47">
        <f>AVERAGE(C197:C199)</f>
        <v>52.933333333333337</v>
      </c>
      <c r="N67" s="52">
        <f>GDP!Q70</f>
        <v>109.71616249860705</v>
      </c>
      <c r="O67" s="47">
        <f t="shared" ref="O67:O127" si="8">M67/N67*100</f>
        <v>48.245702481624228</v>
      </c>
      <c r="Q67" s="54">
        <f t="shared" ref="Q67:Q127" si="9">O67*$P$5</f>
        <v>49.574683660355667</v>
      </c>
      <c r="Z67" s="47">
        <f>AVERAGE(H197:H199)</f>
        <v>77.466666666666654</v>
      </c>
      <c r="AA67" s="47">
        <v>82.287000000000006</v>
      </c>
      <c r="AB67" s="47">
        <f t="shared" ref="AB67:AB128" si="10">Z67/AA67*100</f>
        <v>94.142047549025548</v>
      </c>
      <c r="AD67" s="53">
        <f t="shared" ref="AD67:AD128" si="11">AB67*$AC$5</f>
        <v>76.154797351951601</v>
      </c>
    </row>
    <row r="68" spans="1:30">
      <c r="B68" s="47" t="s">
        <v>79</v>
      </c>
      <c r="C68" s="47">
        <v>43</v>
      </c>
      <c r="D68" s="19">
        <v>103.5</v>
      </c>
      <c r="E68" s="47">
        <f t="shared" si="6"/>
        <v>41.545893719806763</v>
      </c>
      <c r="F68" s="47"/>
      <c r="G68" s="49">
        <f t="shared" si="7"/>
        <v>41.617511616882766</v>
      </c>
      <c r="H68" s="47">
        <v>61.9</v>
      </c>
      <c r="I68" s="19"/>
      <c r="K68" s="47" t="s">
        <v>165</v>
      </c>
      <c r="L68" s="56">
        <f>AVERAGE(G200:G202)</f>
        <v>59.433039157851198</v>
      </c>
      <c r="M68" s="47">
        <f>AVERAGE(C200:C202)</f>
        <v>53.199999999999996</v>
      </c>
      <c r="N68" s="52">
        <f>GDP!Q71</f>
        <v>109.32737789126857</v>
      </c>
      <c r="O68" s="47">
        <f t="shared" si="8"/>
        <v>48.661187184887943</v>
      </c>
      <c r="Q68" s="54">
        <f t="shared" si="9"/>
        <v>50.001613348815702</v>
      </c>
      <c r="Z68" s="47">
        <f>AVERAGE(H200:H202)</f>
        <v>80.399999999999991</v>
      </c>
      <c r="AA68" s="47">
        <v>82.738</v>
      </c>
      <c r="AB68" s="47">
        <f t="shared" si="10"/>
        <v>97.174212574633174</v>
      </c>
      <c r="AD68" s="53">
        <f t="shared" si="11"/>
        <v>78.607621770738263</v>
      </c>
    </row>
    <row r="69" spans="1:30">
      <c r="B69" s="47" t="s">
        <v>80</v>
      </c>
      <c r="C69" s="47">
        <v>44.1</v>
      </c>
      <c r="D69" s="19">
        <v>103.5</v>
      </c>
      <c r="E69" s="47">
        <f t="shared" si="6"/>
        <v>42.608695652173914</v>
      </c>
      <c r="F69" s="47"/>
      <c r="G69" s="49">
        <f t="shared" si="7"/>
        <v>42.68214563498907</v>
      </c>
      <c r="H69" s="47">
        <v>60.5</v>
      </c>
      <c r="I69" s="19"/>
      <c r="K69" s="47" t="s">
        <v>147</v>
      </c>
      <c r="L69" s="56">
        <f>AVERAGE(G203:G205)</f>
        <v>57.229269903384626</v>
      </c>
      <c r="M69" s="47">
        <f>AVERAGE(C203:C205)</f>
        <v>50.866666666666674</v>
      </c>
      <c r="N69" s="52">
        <f>GDP!Q72</f>
        <v>108.5739124241415</v>
      </c>
      <c r="O69" s="47">
        <f t="shared" si="8"/>
        <v>46.849805382306947</v>
      </c>
      <c r="Q69" s="54">
        <f t="shared" si="9"/>
        <v>48.140335033192045</v>
      </c>
      <c r="Z69" s="47">
        <f>AVERAGE(H203:H205)</f>
        <v>81.800000000000011</v>
      </c>
      <c r="AA69" s="47">
        <v>83.195999999999998</v>
      </c>
      <c r="AB69" s="47">
        <f t="shared" si="10"/>
        <v>98.322034713207387</v>
      </c>
      <c r="AD69" s="53">
        <f t="shared" si="11"/>
        <v>79.536135273843044</v>
      </c>
    </row>
    <row r="70" spans="1:30">
      <c r="B70" s="47" t="s">
        <v>81</v>
      </c>
      <c r="C70" s="47">
        <v>41.5</v>
      </c>
      <c r="D70" s="19">
        <v>103.2</v>
      </c>
      <c r="E70" s="47">
        <f t="shared" si="6"/>
        <v>40.213178294573645</v>
      </c>
      <c r="F70" s="47"/>
      <c r="G70" s="49">
        <f t="shared" si="7"/>
        <v>40.282498821979381</v>
      </c>
      <c r="H70" s="47">
        <v>63.1</v>
      </c>
      <c r="I70" s="19"/>
      <c r="J70" s="47">
        <v>2004</v>
      </c>
      <c r="K70" s="47" t="s">
        <v>162</v>
      </c>
      <c r="L70" s="56">
        <f>AVERAGE(G206:G208)</f>
        <v>58.392342052863093</v>
      </c>
      <c r="M70" s="47">
        <f>AVERAGE(C206:C208)</f>
        <v>52.366666666666667</v>
      </c>
      <c r="N70" s="52">
        <f>GDP!Q73</f>
        <v>108.3933419486048</v>
      </c>
      <c r="O70" s="47">
        <f t="shared" si="8"/>
        <v>48.311700446967087</v>
      </c>
      <c r="Q70" s="54">
        <f t="shared" si="9"/>
        <v>49.642499612571214</v>
      </c>
      <c r="Z70" s="47">
        <f>AVERAGE(H206:H208)</f>
        <v>92.466666666666654</v>
      </c>
      <c r="AA70" s="47">
        <v>83.823999999999998</v>
      </c>
      <c r="AB70" s="47">
        <f t="shared" si="10"/>
        <v>110.31049182413946</v>
      </c>
      <c r="AD70" s="53">
        <f t="shared" si="11"/>
        <v>89.234017841886313</v>
      </c>
    </row>
    <row r="71" spans="1:30">
      <c r="B71" s="47" t="s">
        <v>82</v>
      </c>
      <c r="C71" s="47">
        <v>40.9</v>
      </c>
      <c r="D71" s="19">
        <v>102.6</v>
      </c>
      <c r="E71" s="47">
        <f t="shared" si="6"/>
        <v>39.863547758284604</v>
      </c>
      <c r="F71" s="47"/>
      <c r="G71" s="49">
        <f t="shared" si="7"/>
        <v>39.932265583436987</v>
      </c>
      <c r="H71" s="47">
        <v>63.4</v>
      </c>
      <c r="I71" s="19"/>
      <c r="K71" s="47" t="s">
        <v>166</v>
      </c>
      <c r="L71" s="56">
        <f>AVERAGE(G209:G211)</f>
        <v>65.335964740043821</v>
      </c>
      <c r="M71" s="47">
        <f>AVERAGE(C209:C211)</f>
        <v>59.233333333333327</v>
      </c>
      <c r="N71" s="52">
        <f>GDP!Q74</f>
        <v>108.04213856787675</v>
      </c>
      <c r="O71" s="47">
        <f t="shared" si="8"/>
        <v>54.82428811432716</v>
      </c>
      <c r="Q71" s="54">
        <f t="shared" si="9"/>
        <v>56.334483702608658</v>
      </c>
      <c r="Z71" s="47">
        <f>AVERAGE(H209:H211)</f>
        <v>101.36666666666667</v>
      </c>
      <c r="AA71" s="47">
        <v>84.515000000000001</v>
      </c>
      <c r="AB71" s="47">
        <f t="shared" si="10"/>
        <v>119.93926127511882</v>
      </c>
      <c r="AD71" s="53">
        <f t="shared" si="11"/>
        <v>97.023066469771038</v>
      </c>
    </row>
    <row r="72" spans="1:30">
      <c r="B72" s="47" t="s">
        <v>83</v>
      </c>
      <c r="C72" s="47">
        <v>41.2</v>
      </c>
      <c r="D72" s="19">
        <v>102.5</v>
      </c>
      <c r="E72" s="47">
        <f t="shared" si="6"/>
        <v>40.195121951219512</v>
      </c>
      <c r="F72" s="47"/>
      <c r="G72" s="49">
        <f t="shared" si="7"/>
        <v>40.264411352628812</v>
      </c>
      <c r="H72" s="47">
        <v>58.5</v>
      </c>
      <c r="I72" s="19"/>
      <c r="K72" s="47" t="s">
        <v>150</v>
      </c>
      <c r="L72" s="56">
        <f>AVERAGE(G212:G214)</f>
        <v>71.44546179625074</v>
      </c>
      <c r="M72" s="47">
        <f>AVERAGE(C212:C214)</f>
        <v>65.433333333333337</v>
      </c>
      <c r="N72" s="52">
        <f>GDP!Q75</f>
        <v>107.95084557980903</v>
      </c>
      <c r="O72" s="47">
        <f t="shared" si="8"/>
        <v>60.614007219570951</v>
      </c>
      <c r="Q72" s="54">
        <f t="shared" si="9"/>
        <v>62.283687017330827</v>
      </c>
      <c r="Z72" s="47">
        <f>AVERAGE(H212:H214)</f>
        <v>114.36666666666667</v>
      </c>
      <c r="AA72" s="47">
        <v>85.06</v>
      </c>
      <c r="AB72" s="47">
        <f t="shared" si="10"/>
        <v>134.45411082373226</v>
      </c>
      <c r="AD72" s="53">
        <f t="shared" si="11"/>
        <v>108.76463630755352</v>
      </c>
    </row>
    <row r="73" spans="1:30">
      <c r="B73" s="47" t="s">
        <v>84</v>
      </c>
      <c r="C73" s="47">
        <v>40.4</v>
      </c>
      <c r="D73" s="19">
        <v>102.5</v>
      </c>
      <c r="E73" s="47">
        <f t="shared" si="6"/>
        <v>39.414634146341463</v>
      </c>
      <c r="F73" s="47"/>
      <c r="G73" s="49">
        <f t="shared" si="7"/>
        <v>39.482578122480682</v>
      </c>
      <c r="H73" s="47">
        <v>53.8</v>
      </c>
      <c r="I73" s="19"/>
      <c r="K73" s="47" t="s">
        <v>164</v>
      </c>
      <c r="L73" s="56">
        <f>AVERAGE(G215:G217)</f>
        <v>70.876844665453788</v>
      </c>
      <c r="M73" s="47">
        <f>AVERAGE(C215:C217)</f>
        <v>64.933333333333337</v>
      </c>
      <c r="N73" s="52">
        <f>GDP!Q76</f>
        <v>108.10526438050849</v>
      </c>
      <c r="O73" s="47">
        <f t="shared" si="8"/>
        <v>60.064913309662003</v>
      </c>
      <c r="Q73" s="54">
        <f t="shared" si="9"/>
        <v>61.719467709011461</v>
      </c>
      <c r="Z73" s="47">
        <f>AVERAGE(H215:H217)</f>
        <v>124.53333333333332</v>
      </c>
      <c r="AA73" s="47">
        <v>85.713999999999999</v>
      </c>
      <c r="AB73" s="47">
        <f t="shared" si="10"/>
        <v>145.28937318679948</v>
      </c>
      <c r="AD73" s="53">
        <f t="shared" si="11"/>
        <v>117.52965928078875</v>
      </c>
    </row>
    <row r="74" spans="1:30">
      <c r="A74" s="47">
        <v>1993</v>
      </c>
      <c r="B74" s="47" t="s">
        <v>72</v>
      </c>
      <c r="C74" s="47">
        <v>38.799999999999997</v>
      </c>
      <c r="D74" s="19">
        <v>102.4</v>
      </c>
      <c r="E74" s="47">
        <f t="shared" si="6"/>
        <v>37.890624999999993</v>
      </c>
      <c r="F74" s="47"/>
      <c r="G74" s="49">
        <f t="shared" si="7"/>
        <v>37.95594184935451</v>
      </c>
      <c r="H74" s="47">
        <v>52</v>
      </c>
      <c r="I74" s="19"/>
      <c r="J74" s="47">
        <v>2005</v>
      </c>
      <c r="K74" s="47" t="s">
        <v>162</v>
      </c>
      <c r="L74" s="56">
        <f>AVERAGE(G218:G220)</f>
        <v>71.536833383391524</v>
      </c>
      <c r="M74" s="47">
        <f>AVERAGE(C218:C220)</f>
        <v>65.666666666666671</v>
      </c>
      <c r="N74" s="52">
        <f>GDP!Q77</f>
        <v>107.61354366543259</v>
      </c>
      <c r="O74" s="47">
        <f t="shared" si="8"/>
        <v>61.020819898675995</v>
      </c>
      <c r="Q74" s="54">
        <f t="shared" si="9"/>
        <v>62.701705801145529</v>
      </c>
      <c r="Z74" s="47">
        <f>AVERAGE(H218:H220)</f>
        <v>129.5</v>
      </c>
      <c r="AA74" s="47">
        <v>86.367999999999995</v>
      </c>
      <c r="AB74" s="47">
        <f t="shared" si="10"/>
        <v>149.93979251574657</v>
      </c>
      <c r="AD74" s="53">
        <f t="shared" si="11"/>
        <v>121.29154624647362</v>
      </c>
    </row>
    <row r="75" spans="1:30">
      <c r="B75" s="47" t="s">
        <v>74</v>
      </c>
      <c r="C75" s="47">
        <v>36.799999999999997</v>
      </c>
      <c r="D75" s="19">
        <v>102.2</v>
      </c>
      <c r="E75" s="47">
        <f t="shared" si="6"/>
        <v>36.007827788649706</v>
      </c>
      <c r="F75" s="47"/>
      <c r="G75" s="49">
        <f t="shared" si="7"/>
        <v>36.069899022978902</v>
      </c>
      <c r="H75" s="47">
        <v>56.1</v>
      </c>
      <c r="I75" s="19"/>
      <c r="K75" s="47" t="s">
        <v>155</v>
      </c>
      <c r="L75" s="56">
        <f>AVERAGE(G221:G223)</f>
        <v>88.101499214431286</v>
      </c>
      <c r="M75" s="47">
        <f>AVERAGE(C221:C223)</f>
        <v>82.233333333333334</v>
      </c>
      <c r="N75" s="52">
        <f>GDP!Q78</f>
        <v>107.13933592059539</v>
      </c>
      <c r="O75" s="47">
        <f t="shared" si="8"/>
        <v>76.753633599408587</v>
      </c>
      <c r="Q75" s="54">
        <f t="shared" si="9"/>
        <v>78.867897237537065</v>
      </c>
      <c r="Z75" s="47">
        <f>AVERAGE(H221:H223)</f>
        <v>140.1</v>
      </c>
      <c r="AA75" s="47">
        <v>86.977000000000004</v>
      </c>
      <c r="AB75" s="47">
        <f t="shared" si="10"/>
        <v>161.07706635087436</v>
      </c>
      <c r="AD75" s="53">
        <f t="shared" si="11"/>
        <v>130.30087687023834</v>
      </c>
    </row>
    <row r="76" spans="1:30">
      <c r="B76" s="47" t="s">
        <v>75</v>
      </c>
      <c r="C76" s="47">
        <v>35.6</v>
      </c>
      <c r="D76" s="19">
        <v>101.8</v>
      </c>
      <c r="E76" s="47">
        <f t="shared" si="6"/>
        <v>34.970530451866402</v>
      </c>
      <c r="F76" s="47"/>
      <c r="G76" s="49">
        <f t="shared" si="7"/>
        <v>35.030813565944676</v>
      </c>
      <c r="H76" s="47">
        <v>58.1</v>
      </c>
      <c r="I76" s="19"/>
      <c r="K76" s="47" t="s">
        <v>161</v>
      </c>
      <c r="L76" s="56">
        <f>AVERAGE(G224:G226)</f>
        <v>101.22022232081025</v>
      </c>
      <c r="M76" s="47">
        <f>AVERAGE(C224:C226)</f>
        <v>95.766666666666666</v>
      </c>
      <c r="N76" s="52">
        <f>GDP!Q79</f>
        <v>106.7375415309352</v>
      </c>
      <c r="O76" s="47">
        <f t="shared" si="8"/>
        <v>89.721634293882531</v>
      </c>
      <c r="Q76" s="54">
        <f t="shared" si="9"/>
        <v>92.193115838731231</v>
      </c>
      <c r="Z76" s="47">
        <f>AVERAGE(H224:H226)</f>
        <v>168.36666666666665</v>
      </c>
      <c r="AA76" s="47">
        <v>87.793999999999997</v>
      </c>
      <c r="AB76" s="47">
        <f t="shared" si="10"/>
        <v>191.77468467852773</v>
      </c>
      <c r="AD76" s="53">
        <f t="shared" si="11"/>
        <v>155.13325479055683</v>
      </c>
    </row>
    <row r="77" spans="1:30">
      <c r="B77" s="47" t="s">
        <v>76</v>
      </c>
      <c r="C77" s="47">
        <v>34.9</v>
      </c>
      <c r="D77" s="19">
        <v>101.5</v>
      </c>
      <c r="E77" s="47">
        <f t="shared" si="6"/>
        <v>34.384236453201972</v>
      </c>
      <c r="F77" s="47"/>
      <c r="G77" s="49">
        <f t="shared" si="7"/>
        <v>34.443508898367071</v>
      </c>
      <c r="H77" s="47">
        <v>57.7</v>
      </c>
      <c r="I77" s="19"/>
      <c r="K77" s="47" t="s">
        <v>164</v>
      </c>
      <c r="L77" s="56">
        <f>AVERAGE(G227:G229)</f>
        <v>105.45984380028546</v>
      </c>
      <c r="M77" s="47">
        <f>AVERAGE(C227:C229)</f>
        <v>101.10000000000001</v>
      </c>
      <c r="N77" s="52">
        <f>GDP!Q80</f>
        <v>106.57836238793254</v>
      </c>
      <c r="O77" s="47">
        <f t="shared" si="8"/>
        <v>94.859779916685198</v>
      </c>
      <c r="Q77" s="54">
        <f t="shared" si="9"/>
        <v>97.472797359552729</v>
      </c>
      <c r="Z77" s="47">
        <f>AVERAGE(H227:H229)</f>
        <v>162.26666666666668</v>
      </c>
      <c r="AA77" s="47">
        <v>88.489000000000004</v>
      </c>
      <c r="AB77" s="47">
        <f t="shared" si="10"/>
        <v>183.37495809271962</v>
      </c>
      <c r="AD77" s="53">
        <f t="shared" si="11"/>
        <v>148.33842195434838</v>
      </c>
    </row>
    <row r="78" spans="1:30">
      <c r="B78" s="47" t="s">
        <v>77</v>
      </c>
      <c r="C78" s="47">
        <v>34.5</v>
      </c>
      <c r="D78" s="19">
        <v>101.3</v>
      </c>
      <c r="E78" s="47">
        <f t="shared" si="6"/>
        <v>34.05725567620928</v>
      </c>
      <c r="F78" s="47"/>
      <c r="G78" s="49">
        <f t="shared" si="7"/>
        <v>34.115964463367881</v>
      </c>
      <c r="H78" s="47">
        <v>57.9</v>
      </c>
      <c r="I78" s="19"/>
      <c r="J78" s="47">
        <v>2006</v>
      </c>
      <c r="K78" s="47" t="s">
        <v>148</v>
      </c>
      <c r="L78" s="56">
        <f>AVERAGE(G230:G232)</f>
        <v>108.91854564871039</v>
      </c>
      <c r="M78" s="47">
        <f>AVERAGE(C230:C232)</f>
        <v>105.16666666666667</v>
      </c>
      <c r="N78" s="52">
        <f>GDP!Q81</f>
        <v>106.36041116117569</v>
      </c>
      <c r="O78" s="47">
        <f t="shared" si="8"/>
        <v>98.877642083669599</v>
      </c>
      <c r="Q78" s="54">
        <f t="shared" si="9"/>
        <v>101.60133597902932</v>
      </c>
      <c r="Z78" s="47">
        <f>AVERAGE(H230:H232)</f>
        <v>166.46666666666667</v>
      </c>
      <c r="AA78" s="47">
        <v>89.100999999999999</v>
      </c>
      <c r="AB78" s="47">
        <f t="shared" si="10"/>
        <v>186.82917887191689</v>
      </c>
      <c r="AD78" s="53">
        <f t="shared" si="11"/>
        <v>151.13266204469355</v>
      </c>
    </row>
    <row r="79" spans="1:30">
      <c r="B79" s="47" t="s">
        <v>78</v>
      </c>
      <c r="C79" s="47">
        <v>33.299999999999997</v>
      </c>
      <c r="D79" s="19">
        <v>101</v>
      </c>
      <c r="E79" s="47">
        <f t="shared" si="6"/>
        <v>32.970297029702969</v>
      </c>
      <c r="F79" s="47"/>
      <c r="G79" s="49">
        <f t="shared" si="7"/>
        <v>33.027132089147429</v>
      </c>
      <c r="H79" s="47">
        <v>52.9</v>
      </c>
      <c r="I79" s="19"/>
      <c r="K79" s="47" t="s">
        <v>149</v>
      </c>
      <c r="L79" s="56">
        <f>AVERAGE(G233:G235)</f>
        <v>115.64098770355947</v>
      </c>
      <c r="M79" s="47">
        <f>AVERAGE(C233:C235)</f>
        <v>112.83333333333333</v>
      </c>
      <c r="N79" s="52">
        <f>GDP!Q82</f>
        <v>106.05047461442302</v>
      </c>
      <c r="O79" s="47">
        <f t="shared" si="8"/>
        <v>106.39587775874774</v>
      </c>
      <c r="Q79" s="54">
        <f t="shared" si="9"/>
        <v>109.3266697622395</v>
      </c>
      <c r="Z79" s="47">
        <f>AVERAGE(H233:H235)</f>
        <v>188.73333333333335</v>
      </c>
      <c r="AA79" s="47">
        <v>89.844999999999999</v>
      </c>
      <c r="AB79" s="47">
        <f t="shared" si="10"/>
        <v>210.06548314690116</v>
      </c>
      <c r="AD79" s="53">
        <f t="shared" si="11"/>
        <v>169.92932187247345</v>
      </c>
    </row>
    <row r="80" spans="1:30">
      <c r="B80" s="47" t="s">
        <v>79</v>
      </c>
      <c r="C80" s="47">
        <v>32.799999999999997</v>
      </c>
      <c r="D80" s="19">
        <v>100.9</v>
      </c>
      <c r="E80" s="47">
        <f t="shared" si="6"/>
        <v>32.507433102081265</v>
      </c>
      <c r="F80" s="47"/>
      <c r="G80" s="49">
        <f t="shared" si="7"/>
        <v>32.56347026459391</v>
      </c>
      <c r="H80" s="47">
        <v>50.2</v>
      </c>
      <c r="I80" s="19"/>
      <c r="K80" s="47" t="s">
        <v>146</v>
      </c>
      <c r="L80" s="56">
        <f>AVERAGE(G236:G238)</f>
        <v>125.35107656575254</v>
      </c>
      <c r="M80" s="47">
        <f>AVERAGE(C236:C238)</f>
        <v>124.39999999999999</v>
      </c>
      <c r="N80" s="52">
        <f>GDP!Q83</f>
        <v>105.89549375636076</v>
      </c>
      <c r="O80" s="47">
        <f t="shared" si="8"/>
        <v>117.47430942265919</v>
      </c>
      <c r="Q80" s="54">
        <f t="shared" si="9"/>
        <v>120.71026906624923</v>
      </c>
      <c r="Z80" s="47">
        <f>AVERAGE(H236:H238)</f>
        <v>190.96666666666667</v>
      </c>
      <c r="AA80" s="47">
        <v>90.504999999999995</v>
      </c>
      <c r="AB80" s="47">
        <f t="shared" si="10"/>
        <v>211.00123381765283</v>
      </c>
      <c r="AD80" s="53">
        <f t="shared" si="11"/>
        <v>170.68628334248967</v>
      </c>
    </row>
    <row r="81" spans="1:30">
      <c r="B81" s="47" t="s">
        <v>80</v>
      </c>
      <c r="C81" s="47">
        <v>30.1</v>
      </c>
      <c r="D81" s="19">
        <v>100.3</v>
      </c>
      <c r="E81" s="47">
        <f t="shared" si="6"/>
        <v>30.009970089730807</v>
      </c>
      <c r="F81" s="47"/>
      <c r="G81" s="49">
        <f t="shared" si="7"/>
        <v>30.061702060250813</v>
      </c>
      <c r="H81" s="47">
        <v>48.3</v>
      </c>
      <c r="I81" s="19"/>
      <c r="K81" s="47" t="s">
        <v>164</v>
      </c>
      <c r="L81" s="56">
        <f>AVERAGE(G239:G241)</f>
        <v>109.32094617721195</v>
      </c>
      <c r="M81" s="47">
        <f>AVERAGE(C239:C241)</f>
        <v>107.86666666666667</v>
      </c>
      <c r="N81" s="52">
        <f>GDP!Q84</f>
        <v>105.98211900432889</v>
      </c>
      <c r="O81" s="47">
        <f t="shared" si="8"/>
        <v>101.77817511108718</v>
      </c>
      <c r="Q81" s="54">
        <f t="shared" si="9"/>
        <v>104.58176739331762</v>
      </c>
      <c r="Z81" s="47">
        <f>AVERAGE(H239:H241)</f>
        <v>157.63333333333335</v>
      </c>
      <c r="AA81" s="47">
        <v>90.844999999999999</v>
      </c>
      <c r="AB81" s="47">
        <f t="shared" si="10"/>
        <v>173.51899755994646</v>
      </c>
      <c r="AD81" s="53">
        <f t="shared" si="11"/>
        <v>140.36559050842831</v>
      </c>
    </row>
    <row r="82" spans="1:30">
      <c r="B82" s="47" t="s">
        <v>81</v>
      </c>
      <c r="C82" s="47">
        <v>29.6</v>
      </c>
      <c r="D82" s="19">
        <v>100.1</v>
      </c>
      <c r="E82" s="47">
        <f t="shared" si="6"/>
        <v>29.570429570429575</v>
      </c>
      <c r="F82" s="47"/>
      <c r="G82" s="49">
        <f t="shared" si="7"/>
        <v>29.621403849518401</v>
      </c>
      <c r="H82" s="47">
        <v>46.5</v>
      </c>
      <c r="I82" s="19"/>
      <c r="J82" s="47">
        <v>2007</v>
      </c>
      <c r="K82" s="47" t="s">
        <v>167</v>
      </c>
      <c r="L82" s="56">
        <f>AVERAGE(G242:G244)</f>
        <v>105.33135628391473</v>
      </c>
      <c r="M82" s="47">
        <f>AVERAGE(C242:C244)</f>
        <v>103.96666666666665</v>
      </c>
      <c r="N82" s="52">
        <f>GDP!Q85</f>
        <v>105.67872245232874</v>
      </c>
      <c r="O82" s="47">
        <f t="shared" si="8"/>
        <v>98.379942768106048</v>
      </c>
      <c r="Q82" s="54">
        <f t="shared" si="9"/>
        <v>101.08992698593948</v>
      </c>
      <c r="Z82" s="47">
        <f>AVERAGE(H242:H244)</f>
        <v>153.46666666666667</v>
      </c>
      <c r="AA82" s="47">
        <v>91.777000000000001</v>
      </c>
      <c r="AB82" s="47">
        <f t="shared" si="10"/>
        <v>167.21691346052569</v>
      </c>
      <c r="AD82" s="53">
        <f t="shared" si="11"/>
        <v>135.26761409957217</v>
      </c>
    </row>
    <row r="83" spans="1:30">
      <c r="B83" s="47" t="s">
        <v>82</v>
      </c>
      <c r="C83" s="47">
        <v>29.2</v>
      </c>
      <c r="D83" s="19">
        <v>99.7</v>
      </c>
      <c r="E83" s="47">
        <f t="shared" si="6"/>
        <v>29.287863590772318</v>
      </c>
      <c r="F83" s="47"/>
      <c r="G83" s="49">
        <f t="shared" si="7"/>
        <v>29.338350775242727</v>
      </c>
      <c r="H83" s="47">
        <v>51.8</v>
      </c>
      <c r="I83" s="19"/>
      <c r="K83" s="47" t="s">
        <v>166</v>
      </c>
      <c r="L83" s="56">
        <f>AVERAGE(G245:G247)</f>
        <v>117.43902029181459</v>
      </c>
      <c r="M83" s="47">
        <f>AVERAGE(C245:C247)</f>
        <v>118.39999999999999</v>
      </c>
      <c r="N83" s="52">
        <f>GDP!Q86</f>
        <v>105.65065749573623</v>
      </c>
      <c r="O83" s="47">
        <f t="shared" si="8"/>
        <v>112.06745211668776</v>
      </c>
      <c r="Q83" s="54">
        <f t="shared" si="9"/>
        <v>115.15447390206215</v>
      </c>
      <c r="Z83" s="47">
        <f>AVERAGE(H245:H247)</f>
        <v>171.70000000000002</v>
      </c>
      <c r="AA83" s="47">
        <v>92.338999999999999</v>
      </c>
      <c r="AB83" s="47">
        <f t="shared" si="10"/>
        <v>185.94526689697744</v>
      </c>
      <c r="AD83" s="53">
        <f t="shared" si="11"/>
        <v>150.41763471013911</v>
      </c>
    </row>
    <row r="84" spans="1:30">
      <c r="B84" s="47" t="s">
        <v>83</v>
      </c>
      <c r="C84" s="47">
        <v>30</v>
      </c>
      <c r="D84" s="19">
        <v>99.5</v>
      </c>
      <c r="E84" s="47">
        <f t="shared" si="6"/>
        <v>30.150753768844218</v>
      </c>
      <c r="F84" s="47"/>
      <c r="G84" s="49">
        <f t="shared" si="7"/>
        <v>30.202728425948575</v>
      </c>
      <c r="H84" s="47">
        <v>46</v>
      </c>
      <c r="I84" s="19"/>
      <c r="K84" s="47" t="s">
        <v>153</v>
      </c>
      <c r="L84" s="56">
        <f>AVERAGE(G248:G250)</f>
        <v>123.90168750549033</v>
      </c>
      <c r="M84" s="47">
        <f>AVERAGE(C248:C250)</f>
        <v>125.66666666666667</v>
      </c>
      <c r="N84" s="52">
        <f>GDP!Q87</f>
        <v>105.16490383134797</v>
      </c>
      <c r="O84" s="47">
        <f t="shared" si="8"/>
        <v>119.49487147175752</v>
      </c>
      <c r="Q84" s="54">
        <f t="shared" si="9"/>
        <v>122.78648972939165</v>
      </c>
      <c r="Z84" s="47">
        <f>AVERAGE(H248:H250)</f>
        <v>204.26666666666665</v>
      </c>
      <c r="AA84" s="47">
        <v>92.724999999999994</v>
      </c>
      <c r="AB84" s="47">
        <f t="shared" si="10"/>
        <v>220.29298103711693</v>
      </c>
      <c r="AD84" s="53">
        <f t="shared" si="11"/>
        <v>178.20270289110158</v>
      </c>
    </row>
    <row r="85" spans="1:30">
      <c r="B85" s="47" t="s">
        <v>84</v>
      </c>
      <c r="C85" s="47">
        <v>29.3</v>
      </c>
      <c r="D85" s="19">
        <v>99.6</v>
      </c>
      <c r="E85" s="47">
        <f t="shared" si="6"/>
        <v>29.417670682730929</v>
      </c>
      <c r="F85" s="47"/>
      <c r="G85" s="49">
        <f t="shared" si="7"/>
        <v>29.468381632057966</v>
      </c>
      <c r="H85" s="47">
        <v>38.9</v>
      </c>
      <c r="I85" s="19"/>
      <c r="K85" s="47" t="s">
        <v>164</v>
      </c>
      <c r="L85" s="56">
        <f>AVERAGE(G251:G253)</f>
        <v>139.78443013730893</v>
      </c>
      <c r="M85" s="47">
        <f>AVERAGE(C251:C253)</f>
        <v>143.16666666666666</v>
      </c>
      <c r="N85" s="52">
        <f>GDP!Q88</f>
        <v>104.74794094145734</v>
      </c>
      <c r="O85" s="47">
        <f t="shared" si="8"/>
        <v>136.67730876607988</v>
      </c>
      <c r="Q85" s="54">
        <f t="shared" si="9"/>
        <v>140.44223624286332</v>
      </c>
      <c r="Z85" s="47">
        <f>AVERAGE(H251:H253)</f>
        <v>240.9</v>
      </c>
      <c r="AA85" s="47">
        <v>93.15</v>
      </c>
      <c r="AB85" s="47">
        <f t="shared" si="10"/>
        <v>258.61513687600643</v>
      </c>
      <c r="AD85" s="53">
        <f t="shared" si="11"/>
        <v>209.20283607261902</v>
      </c>
    </row>
    <row r="86" spans="1:30">
      <c r="A86" s="47">
        <v>1994</v>
      </c>
      <c r="B86" s="47" t="s">
        <v>72</v>
      </c>
      <c r="C86" s="47">
        <v>27.6</v>
      </c>
      <c r="D86" s="19">
        <v>99.5</v>
      </c>
      <c r="E86" s="47">
        <f t="shared" si="6"/>
        <v>27.738693467336685</v>
      </c>
      <c r="F86" s="47"/>
      <c r="G86" s="49">
        <f t="shared" si="7"/>
        <v>27.786510151872694</v>
      </c>
      <c r="H86" s="47">
        <v>39.299999999999997</v>
      </c>
      <c r="I86" s="19"/>
      <c r="J86" s="47">
        <v>2008</v>
      </c>
      <c r="K86" s="47" t="s">
        <v>168</v>
      </c>
      <c r="L86" s="56">
        <f>AVERAGE(G254:G256)</f>
        <v>142.96413087231079</v>
      </c>
      <c r="M86" s="47">
        <f>AVERAGE(C254:C256)</f>
        <v>147.66666666666666</v>
      </c>
      <c r="N86" s="52">
        <f>GDP!Q89</f>
        <v>104.50458566394796</v>
      </c>
      <c r="O86" s="47">
        <f t="shared" si="8"/>
        <v>141.30161440141356</v>
      </c>
      <c r="Q86" s="54">
        <f t="shared" si="9"/>
        <v>145.19392348604904</v>
      </c>
      <c r="Z86" s="47">
        <f>AVERAGE(H254:H256)</f>
        <v>269.40000000000003</v>
      </c>
      <c r="AA86" s="47">
        <v>93.569000000000003</v>
      </c>
      <c r="AB86" s="47">
        <f t="shared" si="10"/>
        <v>287.91586957218738</v>
      </c>
      <c r="AD86" s="53">
        <f t="shared" si="11"/>
        <v>232.90522431289327</v>
      </c>
    </row>
    <row r="87" spans="1:30">
      <c r="B87" s="47" t="s">
        <v>74</v>
      </c>
      <c r="C87" s="47">
        <v>27.3</v>
      </c>
      <c r="D87" s="19">
        <v>99.3</v>
      </c>
      <c r="E87" s="47">
        <f t="shared" si="6"/>
        <v>27.492447129909369</v>
      </c>
      <c r="F87" s="47"/>
      <c r="G87" s="49">
        <f t="shared" si="7"/>
        <v>27.539839328575169</v>
      </c>
      <c r="H87" s="47">
        <v>37.799999999999997</v>
      </c>
      <c r="I87" s="19"/>
      <c r="K87" s="47" t="s">
        <v>149</v>
      </c>
      <c r="L87" s="56">
        <f>AVERAGE(G257:G259)</f>
        <v>164.04661874124977</v>
      </c>
      <c r="M87" s="47">
        <f>AVERAGE(C257:C259)</f>
        <v>176.9</v>
      </c>
      <c r="N87" s="52">
        <f>GDP!Q90</f>
        <v>104.27934594017832</v>
      </c>
      <c r="O87" s="47">
        <f t="shared" si="8"/>
        <v>169.64049630833108</v>
      </c>
      <c r="Q87" s="54">
        <f t="shared" si="9"/>
        <v>174.31343120507762</v>
      </c>
      <c r="Z87" s="47">
        <f>AVERAGE(H257:H259)</f>
        <v>343.8</v>
      </c>
      <c r="AA87" s="47">
        <v>93.935000000000002</v>
      </c>
      <c r="AB87" s="47">
        <f t="shared" si="10"/>
        <v>365.99776441156121</v>
      </c>
      <c r="AD87" s="53">
        <f t="shared" si="11"/>
        <v>296.06840201255295</v>
      </c>
    </row>
    <row r="88" spans="1:30">
      <c r="B88" s="47" t="s">
        <v>75</v>
      </c>
      <c r="C88" s="47">
        <v>26.4</v>
      </c>
      <c r="D88" s="19">
        <v>99.1</v>
      </c>
      <c r="E88" s="47">
        <f t="shared" si="6"/>
        <v>26.639757820383451</v>
      </c>
      <c r="F88" s="47"/>
      <c r="G88" s="49">
        <f t="shared" si="7"/>
        <v>26.685680130939026</v>
      </c>
      <c r="H88" s="47">
        <v>39.6</v>
      </c>
      <c r="I88" s="19"/>
      <c r="K88" s="47" t="s">
        <v>146</v>
      </c>
      <c r="L88" s="56">
        <f>AVERAGE(G260:G262)</f>
        <v>187.02429917350028</v>
      </c>
      <c r="M88" s="47">
        <f>AVERAGE(C260:C262)</f>
        <v>209.96666666666667</v>
      </c>
      <c r="N88" s="52">
        <f>GDP!Q91</f>
        <v>103.55253878171784</v>
      </c>
      <c r="O88" s="47">
        <f t="shared" si="8"/>
        <v>202.76341762055975</v>
      </c>
      <c r="Q88" s="54">
        <f t="shared" si="9"/>
        <v>208.34875998044396</v>
      </c>
      <c r="Z88" s="47">
        <f>AVERAGE(H260:H262)</f>
        <v>332.4666666666667</v>
      </c>
      <c r="AA88" s="47">
        <v>94.653999999999996</v>
      </c>
      <c r="AB88" s="47">
        <f t="shared" si="10"/>
        <v>351.2441805593707</v>
      </c>
      <c r="AD88" s="53">
        <f t="shared" si="11"/>
        <v>284.13371164060743</v>
      </c>
    </row>
    <row r="89" spans="1:30">
      <c r="B89" s="47" t="s">
        <v>76</v>
      </c>
      <c r="C89" s="47">
        <v>25.3</v>
      </c>
      <c r="D89" s="19">
        <v>98.7</v>
      </c>
      <c r="E89" s="47">
        <f t="shared" si="6"/>
        <v>25.633232016210737</v>
      </c>
      <c r="F89" s="47"/>
      <c r="G89" s="49">
        <f t="shared" si="7"/>
        <v>25.677419251287283</v>
      </c>
      <c r="H89" s="47">
        <v>42.7</v>
      </c>
      <c r="I89" s="19"/>
      <c r="K89" s="47" t="s">
        <v>169</v>
      </c>
      <c r="L89" s="56">
        <f>AVERAGE(G263:G265)</f>
        <v>105.99251339399383</v>
      </c>
      <c r="M89" s="47">
        <f>AVERAGE(C263:C265)</f>
        <v>109.13333333333333</v>
      </c>
      <c r="N89" s="52">
        <f>GDP!Q92</f>
        <v>104.85608733013161</v>
      </c>
      <c r="O89" s="47">
        <f t="shared" si="8"/>
        <v>104.079158503917</v>
      </c>
      <c r="Q89" s="54">
        <f t="shared" si="9"/>
        <v>106.94613391592587</v>
      </c>
      <c r="Z89" s="47">
        <f>AVERAGE(H263:H265)</f>
        <v>157</v>
      </c>
      <c r="AA89" s="47">
        <v>94.896000000000001</v>
      </c>
      <c r="AB89" s="47">
        <f t="shared" si="10"/>
        <v>165.44427583881301</v>
      </c>
      <c r="AD89" s="53">
        <f t="shared" si="11"/>
        <v>133.8336654828324</v>
      </c>
    </row>
    <row r="90" spans="1:30">
      <c r="B90" s="47" t="s">
        <v>77</v>
      </c>
      <c r="C90" s="47">
        <v>26.8</v>
      </c>
      <c r="D90" s="19">
        <v>98.7</v>
      </c>
      <c r="E90" s="47">
        <f t="shared" si="6"/>
        <v>27.152988855116515</v>
      </c>
      <c r="F90" s="47"/>
      <c r="G90" s="49">
        <f t="shared" si="7"/>
        <v>27.1997958867391</v>
      </c>
      <c r="H90" s="47">
        <v>48.9</v>
      </c>
      <c r="I90" s="19"/>
      <c r="J90" s="47">
        <v>2009</v>
      </c>
      <c r="K90" s="47" t="s">
        <v>158</v>
      </c>
      <c r="L90" s="56">
        <f>AVERAGE(G266:G268)</f>
        <v>65.174947820665551</v>
      </c>
      <c r="M90" s="47">
        <f>AVERAGE(C266:C268)</f>
        <v>62.833333333333336</v>
      </c>
      <c r="N90" s="52">
        <f>GDP!Q93</f>
        <v>104.96871195872077</v>
      </c>
      <c r="O90" s="47">
        <f t="shared" si="8"/>
        <v>59.859106738437177</v>
      </c>
      <c r="Q90" s="54">
        <f t="shared" si="9"/>
        <v>61.507991968398521</v>
      </c>
      <c r="Z90" s="47">
        <f>AVERAGE(H266:H268)</f>
        <v>104.46666666666665</v>
      </c>
      <c r="AA90" s="47">
        <v>94.959000000000003</v>
      </c>
      <c r="AB90" s="47">
        <f t="shared" si="10"/>
        <v>110.01239131274197</v>
      </c>
      <c r="AD90" s="53">
        <f t="shared" si="11"/>
        <v>88.992873904325705</v>
      </c>
    </row>
    <row r="91" spans="1:30">
      <c r="B91" s="47" t="s">
        <v>78</v>
      </c>
      <c r="C91" s="47">
        <v>28</v>
      </c>
      <c r="D91" s="19">
        <v>98.7</v>
      </c>
      <c r="E91" s="47">
        <f t="shared" si="6"/>
        <v>28.36879432624113</v>
      </c>
      <c r="F91" s="47"/>
      <c r="G91" s="49">
        <f t="shared" si="7"/>
        <v>28.417697195100548</v>
      </c>
      <c r="H91" s="47">
        <v>52.9</v>
      </c>
      <c r="I91" s="19"/>
      <c r="K91" s="47" t="s">
        <v>170</v>
      </c>
      <c r="L91" s="56">
        <f>AVERAGE(G269:G271)</f>
        <v>81.8688632745842</v>
      </c>
      <c r="M91" s="47">
        <f>AVERAGE(C269:C271)</f>
        <v>78.36666666666666</v>
      </c>
      <c r="N91" s="52">
        <f>GDP!Q94</f>
        <v>104.00716400895267</v>
      </c>
      <c r="O91" s="47">
        <f t="shared" si="8"/>
        <v>75.347373821212031</v>
      </c>
      <c r="Q91" s="54">
        <f t="shared" si="9"/>
        <v>77.422900480055318</v>
      </c>
      <c r="Z91" s="47">
        <f>AVERAGE(H269:H271)</f>
        <v>159.73333333333332</v>
      </c>
      <c r="AA91" s="47">
        <v>94.855999999999995</v>
      </c>
      <c r="AB91" s="47">
        <f t="shared" si="10"/>
        <v>168.39560315987742</v>
      </c>
      <c r="AD91" s="53">
        <f t="shared" si="11"/>
        <v>136.22109745299318</v>
      </c>
    </row>
    <row r="92" spans="1:30">
      <c r="B92" s="47" t="s">
        <v>79</v>
      </c>
      <c r="C92" s="47">
        <v>28.9</v>
      </c>
      <c r="D92" s="19">
        <v>98.7</v>
      </c>
      <c r="E92" s="47">
        <f t="shared" si="6"/>
        <v>29.280648429584598</v>
      </c>
      <c r="F92" s="47"/>
      <c r="G92" s="49">
        <f t="shared" si="7"/>
        <v>29.331123176371641</v>
      </c>
      <c r="H92" s="47">
        <v>56.2</v>
      </c>
      <c r="I92" s="19"/>
      <c r="K92" s="47" t="s">
        <v>171</v>
      </c>
      <c r="L92" s="56">
        <f>AVERAGE(G272:G274)</f>
        <v>104.15450511080341</v>
      </c>
      <c r="M92" s="47">
        <f>AVERAGE(C272:C274)</f>
        <v>100.3</v>
      </c>
      <c r="N92" s="52">
        <f>GDP!Q95</f>
        <v>103.18287207034406</v>
      </c>
      <c r="O92" s="47">
        <f t="shared" si="8"/>
        <v>97.206055605450985</v>
      </c>
      <c r="Q92" s="54">
        <f t="shared" si="9"/>
        <v>99.883703804429331</v>
      </c>
      <c r="Z92" s="47">
        <f>AVERAGE(H272:H274)</f>
        <v>179.16666666666666</v>
      </c>
      <c r="AA92" s="47">
        <v>94.912000000000006</v>
      </c>
      <c r="AB92" s="47">
        <f t="shared" si="10"/>
        <v>188.77135311305909</v>
      </c>
      <c r="AD92" s="53">
        <f t="shared" si="11"/>
        <v>152.70375476688383</v>
      </c>
    </row>
    <row r="93" spans="1:30">
      <c r="B93" s="47" t="s">
        <v>80</v>
      </c>
      <c r="C93" s="47">
        <v>30.3</v>
      </c>
      <c r="D93" s="19">
        <v>99</v>
      </c>
      <c r="E93" s="47">
        <f t="shared" si="6"/>
        <v>30.606060606060609</v>
      </c>
      <c r="F93" s="47"/>
      <c r="G93" s="49">
        <f t="shared" si="7"/>
        <v>30.658820132986897</v>
      </c>
      <c r="H93" s="47">
        <v>54.4</v>
      </c>
      <c r="I93" s="19"/>
      <c r="K93" s="47" t="s">
        <v>147</v>
      </c>
      <c r="L93" s="56">
        <f>AVERAGE(G275:G277)</f>
        <v>106.69576807122769</v>
      </c>
      <c r="M93" s="47">
        <f>AVERAGE(C275:C277)</f>
        <v>102.26666666666667</v>
      </c>
      <c r="N93" s="52">
        <f>GDP!Q96</f>
        <v>102.51691320400293</v>
      </c>
      <c r="O93" s="47">
        <f t="shared" si="8"/>
        <v>99.755897315364649</v>
      </c>
      <c r="Q93" s="54">
        <f t="shared" si="9"/>
        <v>102.50378372141461</v>
      </c>
      <c r="Z93" s="47">
        <f>AVERAGE(H275:H277)</f>
        <v>203.5</v>
      </c>
      <c r="AA93" s="47">
        <v>95.269000000000005</v>
      </c>
      <c r="AB93" s="47">
        <f t="shared" si="10"/>
        <v>213.60568495523199</v>
      </c>
      <c r="AD93" s="53">
        <f t="shared" si="11"/>
        <v>172.79311502672846</v>
      </c>
    </row>
    <row r="94" spans="1:30">
      <c r="B94" s="47" t="s">
        <v>81</v>
      </c>
      <c r="C94" s="47">
        <v>29.9</v>
      </c>
      <c r="D94" s="19">
        <v>98.7</v>
      </c>
      <c r="E94" s="47">
        <f t="shared" si="6"/>
        <v>30.29381965552178</v>
      </c>
      <c r="F94" s="47"/>
      <c r="G94" s="49">
        <f t="shared" si="7"/>
        <v>30.346040933339516</v>
      </c>
      <c r="H94" s="47">
        <v>48.3</v>
      </c>
      <c r="I94" s="19"/>
      <c r="J94" s="47">
        <v>2010</v>
      </c>
      <c r="K94" s="47" t="s">
        <v>172</v>
      </c>
      <c r="L94" s="56">
        <f>AVERAGE(G278:G280)</f>
        <v>110.32648161820991</v>
      </c>
      <c r="M94" s="47">
        <f>AVERAGE(C278:C280)</f>
        <v>107.2</v>
      </c>
      <c r="N94" s="52">
        <f>GDP!Q97</f>
        <v>102.50589866871162</v>
      </c>
      <c r="O94" s="47">
        <f t="shared" si="8"/>
        <v>104.57934752268181</v>
      </c>
      <c r="Q94" s="54">
        <f t="shared" si="9"/>
        <v>107.46010119384236</v>
      </c>
      <c r="Z94" s="47">
        <f>AVERAGE(H278:H280)</f>
        <v>215.23333333333335</v>
      </c>
      <c r="AA94" s="47">
        <v>95.491</v>
      </c>
      <c r="AB94" s="47">
        <f t="shared" si="10"/>
        <v>225.3964597012633</v>
      </c>
      <c r="AD94" s="53">
        <f t="shared" si="11"/>
        <v>182.33108541067318</v>
      </c>
    </row>
    <row r="95" spans="1:30">
      <c r="B95" s="47" t="s">
        <v>82</v>
      </c>
      <c r="C95" s="47">
        <v>29</v>
      </c>
      <c r="D95" s="19">
        <v>98.5</v>
      </c>
      <c r="E95" s="47">
        <f t="shared" si="6"/>
        <v>29.441624365482234</v>
      </c>
      <c r="F95" s="47"/>
      <c r="G95" s="49">
        <f t="shared" si="7"/>
        <v>29.492376606793442</v>
      </c>
      <c r="H95" s="47">
        <v>49.3</v>
      </c>
      <c r="I95" s="19"/>
      <c r="K95" s="47" t="s">
        <v>173</v>
      </c>
      <c r="L95" s="56">
        <f>AVERAGE(G281:G283)</f>
        <v>115.68461756623442</v>
      </c>
      <c r="M95" s="47">
        <f>AVERAGE(C281:C283)</f>
        <v>113.53333333333335</v>
      </c>
      <c r="N95" s="52">
        <f>GDP!Q98</f>
        <v>101.9723915377468</v>
      </c>
      <c r="O95" s="47">
        <f t="shared" si="8"/>
        <v>111.33732534978064</v>
      </c>
      <c r="Q95" s="54">
        <f t="shared" si="9"/>
        <v>114.40423498668591</v>
      </c>
      <c r="Z95" s="47">
        <f>AVERAGE(H281:H283)</f>
        <v>214.9</v>
      </c>
      <c r="AA95" s="47">
        <v>95.912000000000006</v>
      </c>
      <c r="AB95" s="47">
        <f t="shared" si="10"/>
        <v>224.05955459170906</v>
      </c>
      <c r="AD95" s="53">
        <f t="shared" si="11"/>
        <v>181.2496160742019</v>
      </c>
    </row>
    <row r="96" spans="1:30">
      <c r="B96" s="47" t="s">
        <v>83</v>
      </c>
      <c r="C96" s="47">
        <v>28.4</v>
      </c>
      <c r="D96" s="19">
        <v>98.5</v>
      </c>
      <c r="E96" s="47">
        <f t="shared" si="6"/>
        <v>28.832487309644666</v>
      </c>
      <c r="F96" s="47"/>
      <c r="G96" s="49">
        <f t="shared" si="7"/>
        <v>28.88218950458392</v>
      </c>
      <c r="H96" s="47">
        <v>49.1</v>
      </c>
      <c r="I96" s="19"/>
      <c r="K96" s="47" t="s">
        <v>153</v>
      </c>
      <c r="L96" s="56">
        <f>AVERAGE(G284:G286)</f>
        <v>102.19898773633504</v>
      </c>
      <c r="M96" s="47">
        <f>AVERAGE(C284:C286)</f>
        <v>98.899999999999991</v>
      </c>
      <c r="N96" s="52">
        <f>GDP!Q99</f>
        <v>101.32643012353446</v>
      </c>
      <c r="O96" s="47">
        <f t="shared" si="8"/>
        <v>97.605333454878235</v>
      </c>
      <c r="Q96" s="54">
        <f t="shared" si="9"/>
        <v>100.29398020335796</v>
      </c>
      <c r="Z96" s="47">
        <f>AVERAGE(H284:H286)</f>
        <v>209</v>
      </c>
      <c r="AA96" s="47">
        <v>96.251000000000005</v>
      </c>
      <c r="AB96" s="47">
        <f t="shared" si="10"/>
        <v>217.14060113661156</v>
      </c>
      <c r="AD96" s="53">
        <f t="shared" si="11"/>
        <v>175.65263245233899</v>
      </c>
    </row>
    <row r="97" spans="1:30">
      <c r="B97" s="47" t="s">
        <v>84</v>
      </c>
      <c r="C97" s="47">
        <v>29.4</v>
      </c>
      <c r="D97" s="19">
        <v>98.7</v>
      </c>
      <c r="E97" s="47">
        <f t="shared" si="6"/>
        <v>29.787234042553191</v>
      </c>
      <c r="F97" s="47"/>
      <c r="G97" s="49">
        <f t="shared" si="7"/>
        <v>29.838582054855578</v>
      </c>
      <c r="H97" s="47">
        <v>47.1</v>
      </c>
      <c r="I97" s="19"/>
      <c r="K97" s="47" t="s">
        <v>174</v>
      </c>
      <c r="L97" s="56">
        <f>AVERAGE(G287:G289)</f>
        <v>106.58866506833245</v>
      </c>
      <c r="M97" s="47">
        <f>AVERAGE(C287:C289)</f>
        <v>103.13333333333333</v>
      </c>
      <c r="N97" s="52">
        <f>GDP!Q100</f>
        <v>101.0026493267447</v>
      </c>
      <c r="O97" s="47">
        <f t="shared" si="8"/>
        <v>102.10953279026953</v>
      </c>
      <c r="Q97" s="54">
        <f t="shared" si="9"/>
        <v>104.9222526858709</v>
      </c>
      <c r="Z97" s="47">
        <f>AVERAGE(H287:H289)</f>
        <v>235</v>
      </c>
      <c r="AA97" s="47">
        <v>96.781000000000006</v>
      </c>
      <c r="AB97" s="47">
        <f t="shared" si="10"/>
        <v>242.81625525671359</v>
      </c>
      <c r="AD97" s="53">
        <f t="shared" si="11"/>
        <v>196.42256775013368</v>
      </c>
    </row>
    <row r="98" spans="1:30">
      <c r="A98" s="47">
        <v>1995</v>
      </c>
      <c r="B98" s="47" t="s">
        <v>72</v>
      </c>
      <c r="C98" s="47">
        <v>29.4</v>
      </c>
      <c r="D98" s="19">
        <v>99.1</v>
      </c>
      <c r="E98" s="47">
        <f t="shared" si="6"/>
        <v>29.667003027245208</v>
      </c>
      <c r="F98" s="47"/>
      <c r="G98" s="49">
        <f t="shared" si="7"/>
        <v>29.7181437821821</v>
      </c>
      <c r="H98" s="47">
        <v>48.4</v>
      </c>
      <c r="I98" s="19"/>
      <c r="J98" s="47">
        <v>2011</v>
      </c>
      <c r="K98" s="47" t="s">
        <v>158</v>
      </c>
      <c r="L98" s="56">
        <f>AVERAGE(G290:G292)</f>
        <v>123.1053612421927</v>
      </c>
      <c r="M98" s="47">
        <f>AVERAGE(C290:C292)</f>
        <v>121.56666666666666</v>
      </c>
      <c r="N98" s="52">
        <f>GDP!Q101</f>
        <v>100.82229111204451</v>
      </c>
      <c r="O98" s="47">
        <f t="shared" si="8"/>
        <v>120.57518761557282</v>
      </c>
      <c r="Q98" s="54">
        <f t="shared" si="9"/>
        <v>123.89656437496691</v>
      </c>
      <c r="Z98" s="47">
        <f>AVERAGE(H290:H292)</f>
        <v>259.0333333333333</v>
      </c>
      <c r="AA98" s="47">
        <v>97.275999999999996</v>
      </c>
      <c r="AB98" s="47">
        <f t="shared" si="10"/>
        <v>266.28699096728207</v>
      </c>
      <c r="AD98" s="53">
        <f t="shared" si="11"/>
        <v>215.40886737155145</v>
      </c>
    </row>
    <row r="99" spans="1:30">
      <c r="B99" s="47" t="s">
        <v>74</v>
      </c>
      <c r="C99" s="47">
        <v>29.7</v>
      </c>
      <c r="D99" s="19">
        <v>99</v>
      </c>
      <c r="E99" s="47">
        <f t="shared" si="6"/>
        <v>30</v>
      </c>
      <c r="F99" s="47"/>
      <c r="G99" s="49">
        <f t="shared" si="7"/>
        <v>30.051714783818834</v>
      </c>
      <c r="H99" s="47">
        <v>51</v>
      </c>
      <c r="I99" s="19"/>
      <c r="K99" s="47" t="s">
        <v>149</v>
      </c>
      <c r="L99" s="56">
        <f>AVERAGE(G293:G295)</f>
        <v>142.02497490773797</v>
      </c>
      <c r="M99" s="47">
        <f>AVERAGE(C293:C295)</f>
        <v>143.53333333333333</v>
      </c>
      <c r="N99" s="52">
        <f>GDP!Q102</f>
        <v>99.929445020382445</v>
      </c>
      <c r="O99" s="47">
        <f t="shared" si="8"/>
        <v>143.63467474882609</v>
      </c>
      <c r="Q99" s="54">
        <f t="shared" si="9"/>
        <v>147.59125055839394</v>
      </c>
      <c r="Z99" s="47">
        <f>AVERAGE(H293:H295)</f>
        <v>292.93333333333334</v>
      </c>
      <c r="AA99" s="47">
        <v>97.974999999999994</v>
      </c>
      <c r="AB99" s="47">
        <f t="shared" si="10"/>
        <v>298.98783703325682</v>
      </c>
      <c r="AD99" s="53">
        <f t="shared" si="11"/>
        <v>241.86172632487731</v>
      </c>
    </row>
    <row r="100" spans="1:30">
      <c r="B100" s="47" t="s">
        <v>75</v>
      </c>
      <c r="C100" s="47">
        <v>28.8</v>
      </c>
      <c r="D100" s="19">
        <v>98.5</v>
      </c>
      <c r="E100" s="47">
        <f t="shared" si="6"/>
        <v>29.238578680203048</v>
      </c>
      <c r="F100" s="47"/>
      <c r="G100" s="49">
        <f t="shared" si="7"/>
        <v>29.288980906056938</v>
      </c>
      <c r="H100" s="47">
        <v>50.6</v>
      </c>
      <c r="I100" s="19"/>
      <c r="K100" s="47" t="s">
        <v>146</v>
      </c>
      <c r="L100" s="56">
        <f>AVERAGE(G296:G298)</f>
        <v>132.16892820756956</v>
      </c>
      <c r="M100" s="47">
        <f>AVERAGE(C296:C298)</f>
        <v>132.83333333333334</v>
      </c>
      <c r="N100" s="52">
        <f>GDP!Q103</f>
        <v>99.617232771954818</v>
      </c>
      <c r="O100" s="47">
        <f t="shared" si="8"/>
        <v>133.34372943024556</v>
      </c>
      <c r="Q100" s="54">
        <f t="shared" si="9"/>
        <v>137.01682978114522</v>
      </c>
      <c r="Z100" s="47">
        <f>AVERAGE(H296:H298)</f>
        <v>266.09999999999997</v>
      </c>
      <c r="AA100" s="47">
        <v>98.519000000000005</v>
      </c>
      <c r="AB100" s="47">
        <f t="shared" si="10"/>
        <v>270.10018372090656</v>
      </c>
      <c r="AD100" s="53">
        <f t="shared" si="11"/>
        <v>218.49349245647937</v>
      </c>
    </row>
    <row r="101" spans="1:30">
      <c r="B101" s="47" t="s">
        <v>76</v>
      </c>
      <c r="C101" s="47">
        <v>26.7</v>
      </c>
      <c r="D101" s="19">
        <v>97.9</v>
      </c>
      <c r="E101" s="47">
        <f t="shared" si="6"/>
        <v>27.27272727272727</v>
      </c>
      <c r="F101" s="47"/>
      <c r="G101" s="49">
        <f t="shared" si="7"/>
        <v>27.319740712562574</v>
      </c>
      <c r="H101" s="47">
        <v>55.3</v>
      </c>
      <c r="I101" s="19"/>
      <c r="K101" s="47" t="s">
        <v>147</v>
      </c>
      <c r="L101" s="56">
        <f>AVERAGE(G299:G301)</f>
        <v>132.30672826915011</v>
      </c>
      <c r="M101" s="47">
        <f>AVERAGE(C299:C301)</f>
        <v>131.19999999999999</v>
      </c>
      <c r="N101" s="52">
        <f>GDP!Q104</f>
        <v>99.622034088862193</v>
      </c>
      <c r="O101" s="47">
        <f t="shared" si="8"/>
        <v>131.69777268648264</v>
      </c>
      <c r="Q101" s="54">
        <f t="shared" si="9"/>
        <v>135.3255333403533</v>
      </c>
      <c r="Z101" s="47">
        <f>AVERAGE(H299:H301)</f>
        <v>283.76666666666665</v>
      </c>
      <c r="AA101" s="47">
        <v>98.676000000000002</v>
      </c>
      <c r="AB101" s="47">
        <f t="shared" si="10"/>
        <v>287.57414839136834</v>
      </c>
      <c r="AD101" s="53">
        <f t="shared" si="11"/>
        <v>232.62879408905954</v>
      </c>
    </row>
    <row r="102" spans="1:30">
      <c r="B102" s="47" t="s">
        <v>77</v>
      </c>
      <c r="C102" s="47">
        <v>27.3</v>
      </c>
      <c r="D102" s="19">
        <v>97.7</v>
      </c>
      <c r="E102" s="47">
        <f t="shared" si="6"/>
        <v>27.942681678607983</v>
      </c>
      <c r="F102" s="47"/>
      <c r="G102" s="49">
        <f t="shared" si="7"/>
        <v>27.990850003352239</v>
      </c>
      <c r="H102" s="47">
        <v>56</v>
      </c>
      <c r="I102" s="19"/>
      <c r="J102" s="47">
        <v>2012</v>
      </c>
      <c r="K102" s="47" t="s">
        <v>158</v>
      </c>
      <c r="L102" s="56">
        <f>AVERAGE(G302:G304)</f>
        <v>141.72763573455782</v>
      </c>
      <c r="M102" s="47">
        <f>AVERAGE(C302:C304)</f>
        <v>141.36666666666667</v>
      </c>
      <c r="N102" s="52">
        <f>GDP!Q105</f>
        <v>99.767991417355006</v>
      </c>
      <c r="O102" s="47">
        <f t="shared" si="8"/>
        <v>141.6954121841481</v>
      </c>
      <c r="Q102" s="54">
        <f t="shared" si="9"/>
        <v>145.5985688637933</v>
      </c>
      <c r="Z102" s="47">
        <f>AVERAGE(H302:H304)</f>
        <v>297.46666666666664</v>
      </c>
      <c r="AA102" s="47">
        <v>99.284000000000006</v>
      </c>
      <c r="AB102" s="47">
        <f t="shared" si="10"/>
        <v>299.61188778319428</v>
      </c>
      <c r="AD102" s="53">
        <f t="shared" si="11"/>
        <v>242.36654281905939</v>
      </c>
    </row>
    <row r="103" spans="1:30">
      <c r="B103" s="47" t="s">
        <v>78</v>
      </c>
      <c r="C103" s="47">
        <v>27.4</v>
      </c>
      <c r="D103" s="19">
        <v>97.5</v>
      </c>
      <c r="E103" s="47">
        <f t="shared" si="6"/>
        <v>28.102564102564102</v>
      </c>
      <c r="F103" s="47"/>
      <c r="G103" s="49">
        <f t="shared" si="7"/>
        <v>28.151008036808072</v>
      </c>
      <c r="H103" s="47">
        <v>53.3</v>
      </c>
      <c r="I103" s="19"/>
      <c r="K103" s="47" t="s">
        <v>149</v>
      </c>
      <c r="L103" s="56">
        <f>AVERAGE(G305:G307)</f>
        <v>147.79170901496354</v>
      </c>
      <c r="M103" s="47">
        <f>AVERAGE(C305:C307)</f>
        <v>147.79999999999998</v>
      </c>
      <c r="N103" s="52">
        <f>GDP!Q106</f>
        <v>99.148948026078159</v>
      </c>
      <c r="O103" s="47">
        <f t="shared" si="8"/>
        <v>149.06865170281546</v>
      </c>
      <c r="Q103" s="54">
        <f t="shared" si="9"/>
        <v>153.17491241126655</v>
      </c>
      <c r="Z103" s="47">
        <f>AVERAGE(H305:H307)</f>
        <v>270.73333333333329</v>
      </c>
      <c r="AA103" s="47">
        <v>99.688999999999993</v>
      </c>
      <c r="AB103" s="47">
        <f t="shared" si="10"/>
        <v>271.57794072900055</v>
      </c>
      <c r="AD103" s="53">
        <f t="shared" si="11"/>
        <v>219.68890182367227</v>
      </c>
    </row>
    <row r="104" spans="1:30">
      <c r="B104" s="47" t="s">
        <v>79</v>
      </c>
      <c r="C104" s="47">
        <v>26.7</v>
      </c>
      <c r="D104" s="19">
        <v>97.6</v>
      </c>
      <c r="E104" s="47">
        <f t="shared" si="6"/>
        <v>27.356557377049178</v>
      </c>
      <c r="F104" s="47"/>
      <c r="G104" s="49">
        <f t="shared" si="7"/>
        <v>27.403715325408566</v>
      </c>
      <c r="H104" s="47">
        <v>48.3</v>
      </c>
      <c r="I104" s="19"/>
      <c r="K104" s="47" t="s">
        <v>146</v>
      </c>
      <c r="L104" s="56">
        <f>AVERAGE(G308:G310)</f>
        <v>129.09637572895784</v>
      </c>
      <c r="M104" s="47">
        <f>AVERAGE(C308:C310)</f>
        <v>126.7</v>
      </c>
      <c r="N104" s="52">
        <f>GDP!Q107</f>
        <v>99.006313254776785</v>
      </c>
      <c r="O104" s="47">
        <f t="shared" si="8"/>
        <v>127.97163719646643</v>
      </c>
      <c r="Q104" s="54">
        <f t="shared" si="9"/>
        <v>131.49675733147387</v>
      </c>
      <c r="Z104" s="47">
        <f>AVERAGE(H308:H310)</f>
        <v>267.06666666666666</v>
      </c>
      <c r="AA104" s="47">
        <v>100.29900000000001</v>
      </c>
      <c r="AB104" s="47">
        <f t="shared" si="10"/>
        <v>266.27051781838964</v>
      </c>
      <c r="AD104" s="53">
        <f t="shared" si="11"/>
        <v>215.39554166483151</v>
      </c>
    </row>
    <row r="105" spans="1:30">
      <c r="B105" s="47" t="s">
        <v>80</v>
      </c>
      <c r="C105" s="47">
        <v>26.8</v>
      </c>
      <c r="D105" s="19">
        <v>97.8</v>
      </c>
      <c r="E105" s="47">
        <f t="shared" si="6"/>
        <v>27.402862985685072</v>
      </c>
      <c r="F105" s="47"/>
      <c r="G105" s="49">
        <f t="shared" si="7"/>
        <v>27.450100756862469</v>
      </c>
      <c r="H105" s="47">
        <v>49.1</v>
      </c>
      <c r="I105" s="19"/>
      <c r="K105" s="47" t="s">
        <v>147</v>
      </c>
      <c r="L105" s="56">
        <f>AVERAGE(G311:G313)</f>
        <v>142.26271181328136</v>
      </c>
      <c r="M105" s="47">
        <f>AVERAGE(C311:C313)</f>
        <v>140.36666666666667</v>
      </c>
      <c r="N105" s="52">
        <f>GDP!Q108</f>
        <v>98.976424183183454</v>
      </c>
      <c r="O105" s="47">
        <f t="shared" si="8"/>
        <v>141.81828432888125</v>
      </c>
      <c r="Q105" s="54">
        <f t="shared" si="9"/>
        <v>145.72482565750741</v>
      </c>
      <c r="Z105" s="47">
        <f>AVERAGE(H311:H313)</f>
        <v>259.13333333333333</v>
      </c>
      <c r="AA105" s="47">
        <v>100.72799999999999</v>
      </c>
      <c r="AB105" s="47">
        <f t="shared" si="10"/>
        <v>257.2604770603341</v>
      </c>
      <c r="AD105" s="53">
        <f t="shared" si="11"/>
        <v>208.10700433293187</v>
      </c>
    </row>
    <row r="106" spans="1:30">
      <c r="B106" s="47" t="s">
        <v>81</v>
      </c>
      <c r="C106" s="47">
        <v>29</v>
      </c>
      <c r="D106" s="19">
        <v>98.2</v>
      </c>
      <c r="E106" s="47">
        <f t="shared" si="6"/>
        <v>29.531568228105904</v>
      </c>
      <c r="F106" s="47"/>
      <c r="G106" s="49">
        <f t="shared" si="7"/>
        <v>29.582475516997494</v>
      </c>
      <c r="H106" s="47">
        <v>51.4</v>
      </c>
      <c r="I106" s="19"/>
      <c r="J106" s="47">
        <v>2013</v>
      </c>
      <c r="K106" s="47" t="s">
        <v>168</v>
      </c>
      <c r="L106" s="56">
        <f>AVERAGE(G314:G316)</f>
        <v>156.92049550142087</v>
      </c>
      <c r="M106" s="47">
        <f>AVERAGE(C314:C316)</f>
        <v>159.76666666666668</v>
      </c>
      <c r="N106" s="52">
        <f>GDP!Q109</f>
        <v>98.872888215761222</v>
      </c>
      <c r="O106" s="47">
        <f t="shared" si="8"/>
        <v>161.58794341884965</v>
      </c>
      <c r="Q106" s="54">
        <f t="shared" si="9"/>
        <v>166.03906184945734</v>
      </c>
      <c r="Z106" s="47">
        <f>AVERAGE(H314:H316)</f>
        <v>272.2</v>
      </c>
      <c r="AA106" s="47">
        <v>101.123</v>
      </c>
      <c r="AB106" s="47">
        <f t="shared" si="10"/>
        <v>269.17714070982856</v>
      </c>
      <c r="AD106" s="53">
        <f t="shared" si="11"/>
        <v>217.7468106571572</v>
      </c>
    </row>
    <row r="107" spans="1:30">
      <c r="B107" s="47" t="s">
        <v>82</v>
      </c>
      <c r="C107" s="47">
        <v>29.8</v>
      </c>
      <c r="D107" s="19">
        <v>97.9</v>
      </c>
      <c r="E107" s="47">
        <f t="shared" si="6"/>
        <v>30.439223697650664</v>
      </c>
      <c r="F107" s="47"/>
      <c r="G107" s="49">
        <f t="shared" si="7"/>
        <v>30.491695626755238</v>
      </c>
      <c r="H107" s="47">
        <v>48.3</v>
      </c>
      <c r="I107" s="19"/>
      <c r="K107" s="47" t="s">
        <v>173</v>
      </c>
      <c r="L107" s="56">
        <f>AVERAGE(G317:G319)</f>
        <v>154.35396670443819</v>
      </c>
      <c r="M107" s="47">
        <f>AVERAGE(C317:C319)</f>
        <v>159.23333333333335</v>
      </c>
      <c r="N107" s="52">
        <f>GDP!Q110</f>
        <v>98.788672714580386</v>
      </c>
      <c r="O107" s="47">
        <f t="shared" si="8"/>
        <v>161.18582116533673</v>
      </c>
      <c r="Q107" s="54">
        <f t="shared" si="9"/>
        <v>165.62586269418986</v>
      </c>
      <c r="Z107" s="47">
        <f>AVERAGE(H317:H319)</f>
        <v>276.63333333333333</v>
      </c>
      <c r="AA107" s="47">
        <v>101.431</v>
      </c>
      <c r="AB107" s="47">
        <f t="shared" si="10"/>
        <v>272.73055903356305</v>
      </c>
      <c r="AD107" s="53">
        <f t="shared" si="11"/>
        <v>220.62129511331682</v>
      </c>
    </row>
    <row r="108" spans="1:30">
      <c r="B108" s="47" t="s">
        <v>83</v>
      </c>
      <c r="C108" s="47">
        <v>29.3</v>
      </c>
      <c r="D108" s="19">
        <v>98</v>
      </c>
      <c r="E108" s="47">
        <f t="shared" si="6"/>
        <v>29.897959183673471</v>
      </c>
      <c r="F108" s="47"/>
      <c r="G108" s="49">
        <f t="shared" si="7"/>
        <v>29.949498066867072</v>
      </c>
      <c r="H108" s="47">
        <v>49</v>
      </c>
      <c r="I108" s="19"/>
      <c r="K108" s="47" t="s">
        <v>153</v>
      </c>
      <c r="L108" s="56">
        <f>AVERAGE(G320:G322)</f>
        <v>157.12505386897524</v>
      </c>
      <c r="M108" s="47">
        <f>AVERAGE(C320:C322)</f>
        <v>162.93333333333334</v>
      </c>
      <c r="N108" s="52">
        <f>GDP!Q111</f>
        <v>98.926693506161882</v>
      </c>
      <c r="O108" s="47">
        <f t="shared" si="8"/>
        <v>164.7010807282108</v>
      </c>
      <c r="Q108" s="54">
        <f t="shared" si="9"/>
        <v>169.23795396552947</v>
      </c>
      <c r="Z108" s="47">
        <f>AVERAGE(H320:H322)</f>
        <v>303.9666666666667</v>
      </c>
      <c r="AA108" s="47">
        <v>101.985</v>
      </c>
      <c r="AB108" s="47">
        <f t="shared" si="10"/>
        <v>298.0503668840189</v>
      </c>
      <c r="AD108" s="53">
        <f t="shared" si="11"/>
        <v>241.10337390852968</v>
      </c>
    </row>
    <row r="109" spans="1:30">
      <c r="B109" s="47" t="s">
        <v>84</v>
      </c>
      <c r="C109" s="47">
        <v>29.9</v>
      </c>
      <c r="D109" s="19">
        <v>97.9</v>
      </c>
      <c r="E109" s="47">
        <f t="shared" si="6"/>
        <v>30.541368743615934</v>
      </c>
      <c r="F109" s="47"/>
      <c r="G109" s="49">
        <f t="shared" si="7"/>
        <v>30.594016753019513</v>
      </c>
      <c r="H109" s="47">
        <v>52.2</v>
      </c>
      <c r="I109" s="19"/>
      <c r="K109" s="47" t="s">
        <v>169</v>
      </c>
      <c r="L109" s="56">
        <f>AVERAGE(G323:G325)</f>
        <v>164.80291244782248</v>
      </c>
      <c r="M109" s="47">
        <f>AVERAGE(C323:C325)</f>
        <v>172.1</v>
      </c>
      <c r="N109" s="52">
        <f>GDP!Q112</f>
        <v>98.948988680620388</v>
      </c>
      <c r="O109" s="47">
        <f t="shared" si="8"/>
        <v>173.92800299909135</v>
      </c>
      <c r="Q109" s="54">
        <f t="shared" si="9"/>
        <v>178.71904200465204</v>
      </c>
      <c r="Z109" s="47">
        <f>AVERAGE(H323:H325)</f>
        <v>272.06666666666666</v>
      </c>
      <c r="AA109" s="47">
        <v>102.551</v>
      </c>
      <c r="AB109" s="47">
        <f t="shared" si="10"/>
        <v>265.29889193344445</v>
      </c>
      <c r="AD109" s="53">
        <f t="shared" si="11"/>
        <v>214.60955947837675</v>
      </c>
    </row>
    <row r="110" spans="1:30">
      <c r="A110" s="47">
        <v>1996</v>
      </c>
      <c r="B110" s="47" t="s">
        <v>72</v>
      </c>
      <c r="C110" s="47">
        <v>33.4</v>
      </c>
      <c r="D110" s="19">
        <v>98</v>
      </c>
      <c r="E110" s="47">
        <f t="shared" si="6"/>
        <v>34.08163265306122</v>
      </c>
      <c r="F110" s="47"/>
      <c r="G110" s="49">
        <f t="shared" si="7"/>
        <v>34.140383461889421</v>
      </c>
      <c r="H110" s="47">
        <v>56</v>
      </c>
      <c r="I110" s="19"/>
      <c r="J110" s="47">
        <v>2014</v>
      </c>
      <c r="K110" s="47" t="s">
        <v>143</v>
      </c>
      <c r="L110" s="56">
        <f>AVERAGE(G326:G328)</f>
        <v>164.55974936717124</v>
      </c>
      <c r="M110" s="47">
        <f>AVERAGE(C326:C328)</f>
        <v>173.10000000000002</v>
      </c>
      <c r="N110" s="52">
        <f>GDP!Q113</f>
        <v>99.061237892035294</v>
      </c>
      <c r="O110" s="47">
        <f t="shared" si="8"/>
        <v>174.74039663087794</v>
      </c>
      <c r="Q110" s="54">
        <f t="shared" si="9"/>
        <v>179.55381391659276</v>
      </c>
      <c r="Z110" s="47">
        <f>AVERAGE(H326:H328)</f>
        <v>275.96666666666664</v>
      </c>
      <c r="AA110" s="47">
        <v>102.931</v>
      </c>
      <c r="AB110" s="47">
        <f t="shared" si="10"/>
        <v>268.10840919321356</v>
      </c>
      <c r="AD110" s="53">
        <f t="shared" si="11"/>
        <v>216.88227632642602</v>
      </c>
    </row>
    <row r="111" spans="1:30">
      <c r="B111" s="47" t="s">
        <v>74</v>
      </c>
      <c r="C111" s="47">
        <v>33.700000000000003</v>
      </c>
      <c r="D111" s="19">
        <v>97.9</v>
      </c>
      <c r="E111" s="47">
        <f t="shared" si="6"/>
        <v>34.422880490296222</v>
      </c>
      <c r="F111" s="47"/>
      <c r="G111" s="49">
        <f t="shared" si="7"/>
        <v>34.48221955106213</v>
      </c>
      <c r="H111" s="47">
        <v>52.8</v>
      </c>
      <c r="I111" s="19"/>
      <c r="K111" s="47" t="s">
        <v>149</v>
      </c>
      <c r="L111" s="56">
        <f>AVERAGE(G329:G331)</f>
        <v>161.23486459688652</v>
      </c>
      <c r="M111" s="47">
        <f>AVERAGE(C329:C331)</f>
        <v>169.16666666666666</v>
      </c>
      <c r="N111" s="52">
        <f>GDP!Q114</f>
        <v>101.05745295348238</v>
      </c>
      <c r="O111" s="47">
        <f t="shared" si="8"/>
        <v>167.39652714633084</v>
      </c>
      <c r="Q111" s="54">
        <f t="shared" si="9"/>
        <v>172.00764943327886</v>
      </c>
      <c r="Z111" s="47">
        <f>AVERAGE(H329:H331)</f>
        <v>289.73333333333329</v>
      </c>
      <c r="AA111" s="47">
        <v>103.55800000000001</v>
      </c>
      <c r="AB111" s="47">
        <f t="shared" si="10"/>
        <v>279.77880350463823</v>
      </c>
      <c r="AD111" s="53">
        <f t="shared" si="11"/>
        <v>226.32286676335153</v>
      </c>
    </row>
    <row r="112" spans="1:30">
      <c r="B112" s="47" t="s">
        <v>75</v>
      </c>
      <c r="C112" s="47">
        <v>33.1</v>
      </c>
      <c r="D112" s="19">
        <v>97.7</v>
      </c>
      <c r="E112" s="47">
        <f t="shared" si="6"/>
        <v>33.879222108495391</v>
      </c>
      <c r="F112" s="47"/>
      <c r="G112" s="49">
        <f t="shared" si="7"/>
        <v>33.937623996738431</v>
      </c>
      <c r="H112" s="47">
        <v>57.7</v>
      </c>
      <c r="I112" s="19"/>
      <c r="K112" s="47" t="s">
        <v>165</v>
      </c>
      <c r="L112" s="56">
        <f>AVERAGE(G332:G334)</f>
        <v>163.61467771853125</v>
      </c>
      <c r="M112" s="47">
        <f>AVERAGE(C332:C334)</f>
        <v>172.5333333333333</v>
      </c>
      <c r="N112" s="52">
        <f>GDP!Q115</f>
        <v>101.0580551838575</v>
      </c>
      <c r="O112" s="47">
        <f t="shared" si="8"/>
        <v>170.72694800967523</v>
      </c>
      <c r="Q112" s="54">
        <f t="shared" si="9"/>
        <v>175.42981041889269</v>
      </c>
      <c r="Z112" s="47">
        <f>AVERAGE(H332:H334)</f>
        <v>268.93333333333334</v>
      </c>
      <c r="AA112" s="47">
        <v>104.077</v>
      </c>
      <c r="AB112" s="47">
        <f t="shared" si="10"/>
        <v>258.398429368</v>
      </c>
      <c r="AD112" s="53">
        <f t="shared" si="11"/>
        <v>209.02753378435847</v>
      </c>
    </row>
    <row r="113" spans="1:30">
      <c r="B113" s="47" t="s">
        <v>76</v>
      </c>
      <c r="C113" s="47">
        <v>34.700000000000003</v>
      </c>
      <c r="D113" s="19">
        <v>97.7</v>
      </c>
      <c r="E113" s="47">
        <f t="shared" si="6"/>
        <v>35.516888433981578</v>
      </c>
      <c r="F113" s="47"/>
      <c r="G113" s="49">
        <f t="shared" si="7"/>
        <v>35.57811337422428</v>
      </c>
      <c r="H113" s="47">
        <v>66</v>
      </c>
      <c r="I113" s="19"/>
      <c r="K113" s="47" t="s">
        <v>151</v>
      </c>
      <c r="L113" s="56">
        <f>AVERAGE(G335:G337)</f>
        <v>148.08696883924441</v>
      </c>
      <c r="M113" s="47">
        <f>AVERAGE(C335:C337)</f>
        <v>155.33333333333334</v>
      </c>
      <c r="N113" s="52">
        <f>GDP!Q116</f>
        <v>101.34128765259776</v>
      </c>
      <c r="O113" s="47">
        <f t="shared" si="8"/>
        <v>153.27744193050182</v>
      </c>
      <c r="Q113" s="54">
        <f t="shared" si="9"/>
        <v>157.49963841582246</v>
      </c>
      <c r="Z113" s="47">
        <f>AVERAGE(H335:H337)</f>
        <v>202.1</v>
      </c>
      <c r="AA113" s="47">
        <v>104.184</v>
      </c>
      <c r="AB113" s="47">
        <f t="shared" si="10"/>
        <v>193.98372110880749</v>
      </c>
      <c r="AD113" s="53">
        <f t="shared" si="11"/>
        <v>156.92022167805126</v>
      </c>
    </row>
    <row r="114" spans="1:30">
      <c r="B114" s="47" t="s">
        <v>77</v>
      </c>
      <c r="C114" s="47">
        <v>35.1</v>
      </c>
      <c r="D114" s="19">
        <v>97.5</v>
      </c>
      <c r="E114" s="47">
        <f t="shared" si="6"/>
        <v>36.000000000000007</v>
      </c>
      <c r="F114" s="47"/>
      <c r="G114" s="49">
        <f t="shared" si="7"/>
        <v>36.06205774058261</v>
      </c>
      <c r="H114" s="47">
        <v>61</v>
      </c>
      <c r="I114" s="19"/>
      <c r="J114" s="47">
        <v>2015</v>
      </c>
      <c r="K114" s="47" t="s">
        <v>143</v>
      </c>
      <c r="L114" s="56">
        <f>AVERAGE(G338:G340)</f>
        <v>98.096779848781537</v>
      </c>
      <c r="M114" s="47">
        <f>AVERAGE(C338:C340)</f>
        <v>99.3</v>
      </c>
      <c r="N114" s="52">
        <f>GDP!Q117</f>
        <v>102.32791122144663</v>
      </c>
      <c r="O114" s="47">
        <f t="shared" si="8"/>
        <v>97.040972316053669</v>
      </c>
      <c r="Q114" s="54">
        <f t="shared" si="9"/>
        <v>99.714073113434623</v>
      </c>
      <c r="Z114" s="47">
        <f>AVERAGE(H338:H340)</f>
        <v>125.96666666666665</v>
      </c>
      <c r="AA114" s="47">
        <v>104.127</v>
      </c>
      <c r="AB114" s="47">
        <f t="shared" si="10"/>
        <v>120.97406692468491</v>
      </c>
      <c r="AD114" s="53">
        <f t="shared" si="11"/>
        <v>97.860156979198507</v>
      </c>
    </row>
    <row r="115" spans="1:30">
      <c r="B115" s="47" t="s">
        <v>78</v>
      </c>
      <c r="C115" s="47">
        <v>35.4</v>
      </c>
      <c r="D115" s="19">
        <v>97.4</v>
      </c>
      <c r="E115" s="47">
        <f t="shared" si="6"/>
        <v>36.344969199178642</v>
      </c>
      <c r="F115" s="47"/>
      <c r="G115" s="49">
        <f t="shared" si="7"/>
        <v>36.407621606679903</v>
      </c>
      <c r="H115" s="47">
        <v>57.7</v>
      </c>
      <c r="I115" s="19"/>
      <c r="K115" s="47" t="s">
        <v>149</v>
      </c>
      <c r="L115" s="56">
        <f>AVERAGE(G341:G343)</f>
        <v>110.39994751244451</v>
      </c>
      <c r="M115" s="47">
        <f>AVERAGE(C341:C343)</f>
        <v>111.63333333333333</v>
      </c>
      <c r="N115" s="52">
        <f>GDP!Q118</f>
        <v>102.71050754843958</v>
      </c>
      <c r="O115" s="47">
        <f t="shared" si="8"/>
        <v>108.68735438843551</v>
      </c>
      <c r="Q115" s="54">
        <f t="shared" si="9"/>
        <v>111.68126764741149</v>
      </c>
      <c r="Z115" s="47">
        <f>AVERAGE(H341:H343)</f>
        <v>157.66666666666666</v>
      </c>
      <c r="AA115" s="47">
        <v>104.745</v>
      </c>
      <c r="AB115" s="47">
        <f t="shared" si="10"/>
        <v>150.52428914665774</v>
      </c>
      <c r="AD115" s="53">
        <f t="shared" si="11"/>
        <v>121.76436602933163</v>
      </c>
    </row>
    <row r="116" spans="1:30">
      <c r="B116" s="47" t="s">
        <v>79</v>
      </c>
      <c r="C116" s="47">
        <v>35.9</v>
      </c>
      <c r="D116" s="19">
        <v>97.5</v>
      </c>
      <c r="E116" s="47">
        <f t="shared" si="6"/>
        <v>36.820512820512818</v>
      </c>
      <c r="F116" s="47"/>
      <c r="G116" s="49">
        <f t="shared" si="7"/>
        <v>36.8839849825332</v>
      </c>
      <c r="H116" s="47">
        <v>59.9</v>
      </c>
      <c r="I116" s="19"/>
      <c r="K116" s="47" t="s">
        <v>165</v>
      </c>
      <c r="L116" s="56">
        <f>AVERAGE(G344:G346)</f>
        <v>105.4126677934283</v>
      </c>
      <c r="M116" s="47">
        <f>AVERAGE(C344:C346)</f>
        <v>105.2</v>
      </c>
      <c r="N116" s="52">
        <f>GDP!Q119</f>
        <v>102.96045384764668</v>
      </c>
      <c r="O116" s="47">
        <f t="shared" si="8"/>
        <v>102.17515178756618</v>
      </c>
      <c r="Q116" s="54">
        <f t="shared" si="9"/>
        <v>104.98967923094671</v>
      </c>
      <c r="Z116" s="47">
        <f>AVERAGE(H344:H346)</f>
        <v>125.46666666666665</v>
      </c>
      <c r="AA116" s="47">
        <v>105.06</v>
      </c>
      <c r="AB116" s="47">
        <f t="shared" si="10"/>
        <v>119.42382130845866</v>
      </c>
      <c r="AD116" s="53">
        <f t="shared" si="11"/>
        <v>96.606109039695383</v>
      </c>
    </row>
    <row r="117" spans="1:30">
      <c r="B117" s="47" t="s">
        <v>80</v>
      </c>
      <c r="C117" s="47">
        <v>36.1</v>
      </c>
      <c r="D117" s="19">
        <v>97.4</v>
      </c>
      <c r="E117" s="47">
        <f t="shared" si="6"/>
        <v>37.063655030800817</v>
      </c>
      <c r="F117" s="47"/>
      <c r="G117" s="49">
        <f t="shared" si="7"/>
        <v>37.12754632771594</v>
      </c>
      <c r="H117" s="47">
        <v>62</v>
      </c>
      <c r="I117" s="19"/>
      <c r="K117" s="47" t="s">
        <v>151</v>
      </c>
      <c r="L117" s="56">
        <f>AVERAGE(G347:G349)</f>
        <v>86.090604845345709</v>
      </c>
      <c r="M117" s="47">
        <f>AVERAGE(C347:C349)</f>
        <v>83.866666666666674</v>
      </c>
      <c r="N117" s="52">
        <f>GDP!Q120</f>
        <v>103.06390870505662</v>
      </c>
      <c r="O117" s="47">
        <f t="shared" si="8"/>
        <v>81.373458197352392</v>
      </c>
      <c r="Q117" s="54">
        <f t="shared" si="9"/>
        <v>83.614980008207169</v>
      </c>
      <c r="Z117" s="47">
        <f>AVERAGE(H347:H349)</f>
        <v>108.83333333333333</v>
      </c>
      <c r="AA117" s="47">
        <v>105.09699999999999</v>
      </c>
      <c r="AB117" s="47">
        <f t="shared" si="10"/>
        <v>103.55512843690433</v>
      </c>
      <c r="AD117" s="53">
        <f t="shared" si="11"/>
        <v>83.769367951774484</v>
      </c>
    </row>
    <row r="118" spans="1:30">
      <c r="B118" s="47" t="s">
        <v>81</v>
      </c>
      <c r="C118" s="47">
        <v>37.6</v>
      </c>
      <c r="D118" s="19">
        <v>97.4</v>
      </c>
      <c r="E118" s="47">
        <f t="shared" si="6"/>
        <v>38.603696098562629</v>
      </c>
      <c r="F118" s="47"/>
      <c r="G118" s="49">
        <f t="shared" si="7"/>
        <v>38.67024215850747</v>
      </c>
      <c r="H118" s="47">
        <v>67.2</v>
      </c>
      <c r="I118" s="19"/>
      <c r="J118" s="47">
        <v>2016</v>
      </c>
      <c r="K118" s="47" t="s">
        <v>143</v>
      </c>
      <c r="L118" s="56">
        <f>AVERAGE(G350:G352)</f>
        <v>59.233200064312719</v>
      </c>
      <c r="M118" s="47">
        <f>AVERAGE(C350:C352)</f>
        <v>55.6</v>
      </c>
      <c r="N118" s="52">
        <f>GDP!Q121</f>
        <v>103.30649465739346</v>
      </c>
      <c r="O118" s="47">
        <f t="shared" si="8"/>
        <v>53.820430346022597</v>
      </c>
      <c r="Q118" s="54">
        <f t="shared" si="9"/>
        <v>55.302973562971992</v>
      </c>
      <c r="Z118" s="47">
        <f>AVERAGE(H350:H352)</f>
        <v>78.7</v>
      </c>
      <c r="AA118" s="47">
        <v>105.04300000000001</v>
      </c>
      <c r="AB118" s="47">
        <f t="shared" si="10"/>
        <v>74.921698732899856</v>
      </c>
      <c r="AD118" s="53">
        <f t="shared" si="11"/>
        <v>60.606784458312077</v>
      </c>
    </row>
    <row r="119" spans="1:30">
      <c r="B119" s="47" t="s">
        <v>82</v>
      </c>
      <c r="C119" s="47">
        <v>41.5</v>
      </c>
      <c r="D119" s="19">
        <v>97.4</v>
      </c>
      <c r="E119" s="47">
        <f t="shared" si="6"/>
        <v>42.607802874743321</v>
      </c>
      <c r="F119" s="47"/>
      <c r="G119" s="49">
        <f t="shared" si="7"/>
        <v>42.681251318565415</v>
      </c>
      <c r="H119" s="47">
        <v>72</v>
      </c>
      <c r="I119" s="19"/>
      <c r="K119" s="47" t="s">
        <v>149</v>
      </c>
      <c r="L119" s="56">
        <f>AVERAGE(G353:G355)</f>
        <v>73.49605510629344</v>
      </c>
      <c r="M119" s="47">
        <f>AVERAGE(C353:C355)</f>
        <v>68.033333333333331</v>
      </c>
      <c r="N119" s="52">
        <f>GDP!Q122</f>
        <v>103.06471203546536</v>
      </c>
      <c r="O119" s="47">
        <f t="shared" si="8"/>
        <v>66.010307494889759</v>
      </c>
      <c r="Q119" s="54">
        <f t="shared" si="9"/>
        <v>67.828634345792111</v>
      </c>
      <c r="Z119" s="47">
        <f>AVERAGE(H353:H355)</f>
        <v>117.36666666666667</v>
      </c>
      <c r="AA119" s="47">
        <v>105.738</v>
      </c>
      <c r="AB119" s="47">
        <f t="shared" si="10"/>
        <v>110.99762305572895</v>
      </c>
      <c r="AD119" s="53">
        <f t="shared" si="11"/>
        <v>89.789862345572544</v>
      </c>
    </row>
    <row r="120" spans="1:30">
      <c r="B120" s="47" t="s">
        <v>83</v>
      </c>
      <c r="C120" s="47">
        <v>44.3</v>
      </c>
      <c r="D120" s="19">
        <v>97.6</v>
      </c>
      <c r="E120" s="47">
        <f t="shared" si="6"/>
        <v>45.389344262295083</v>
      </c>
      <c r="F120" s="47"/>
      <c r="G120" s="49">
        <f t="shared" si="7"/>
        <v>45.467587599835191</v>
      </c>
      <c r="H120" s="47">
        <v>68.5</v>
      </c>
      <c r="I120" s="19"/>
      <c r="K120" s="47" t="s">
        <v>165</v>
      </c>
      <c r="L120" s="56">
        <f>AVERAGE(G356:G358)</f>
        <v>77.99090683327762</v>
      </c>
      <c r="M120" s="47">
        <f>AVERAGE(C356:C358)</f>
        <v>71.766666666666666</v>
      </c>
      <c r="N120" s="52">
        <f>GDP!Q123</f>
        <v>102.88391185922359</v>
      </c>
      <c r="O120" s="47">
        <f t="shared" si="8"/>
        <v>69.754994118871807</v>
      </c>
      <c r="Q120" s="54">
        <f t="shared" si="9"/>
        <v>71.67647250011855</v>
      </c>
      <c r="Z120" s="47">
        <f>AVERAGE(H356:H358)</f>
        <v>117.86666666666666</v>
      </c>
      <c r="AA120" s="47">
        <v>106.11</v>
      </c>
      <c r="AB120" s="47">
        <f t="shared" si="10"/>
        <v>111.07969716960386</v>
      </c>
      <c r="AD120" s="53">
        <f t="shared" si="11"/>
        <v>89.856254968982725</v>
      </c>
    </row>
    <row r="121" spans="1:30">
      <c r="B121" s="47" t="s">
        <v>84</v>
      </c>
      <c r="C121" s="47">
        <v>44.6</v>
      </c>
      <c r="D121" s="19">
        <v>97.9</v>
      </c>
      <c r="E121" s="47">
        <f t="shared" si="6"/>
        <v>45.556690500510719</v>
      </c>
      <c r="F121" s="47"/>
      <c r="G121" s="49">
        <f t="shared" si="7"/>
        <v>45.635222313868567</v>
      </c>
      <c r="H121" s="47">
        <v>70.900000000000006</v>
      </c>
      <c r="I121" s="19"/>
      <c r="K121" s="47" t="s">
        <v>151</v>
      </c>
      <c r="L121" s="56">
        <f>AVERAGE(G359:G361)</f>
        <v>83.503335323156719</v>
      </c>
      <c r="M121" s="47">
        <f>AVERAGE(C359:C361)</f>
        <v>78.266666666666666</v>
      </c>
      <c r="N121" s="52">
        <f>GDP!Q124</f>
        <v>102.92150340560295</v>
      </c>
      <c r="O121" s="47">
        <f t="shared" si="8"/>
        <v>76.045009134996661</v>
      </c>
      <c r="Q121" s="54">
        <f t="shared" si="9"/>
        <v>78.13975292933489</v>
      </c>
      <c r="Z121" s="47">
        <f>AVERAGE(H359:H361)</f>
        <v>130.86666666666667</v>
      </c>
      <c r="AA121" s="47">
        <v>106.703</v>
      </c>
      <c r="AB121" s="47">
        <f t="shared" si="10"/>
        <v>122.64572380033052</v>
      </c>
      <c r="AD121" s="53">
        <f t="shared" si="11"/>
        <v>99.212418735992074</v>
      </c>
    </row>
    <row r="122" spans="1:30">
      <c r="A122" s="47">
        <v>1997</v>
      </c>
      <c r="B122" s="47" t="s">
        <v>72</v>
      </c>
      <c r="C122" s="47">
        <v>47</v>
      </c>
      <c r="D122" s="19">
        <v>98.2</v>
      </c>
      <c r="E122" s="47">
        <f t="shared" si="6"/>
        <v>47.861507128309569</v>
      </c>
      <c r="F122" s="47"/>
      <c r="G122" s="49">
        <f t="shared" si="7"/>
        <v>47.944012044789041</v>
      </c>
      <c r="H122" s="47">
        <v>73.400000000000006</v>
      </c>
      <c r="I122" s="19"/>
      <c r="J122" s="47">
        <v>2017</v>
      </c>
      <c r="K122" s="47" t="s">
        <v>143</v>
      </c>
      <c r="L122" s="56">
        <f>AVERAGE(G362:G364)</f>
        <v>99.203348999331936</v>
      </c>
      <c r="M122" s="47">
        <f>AVERAGE(C362:C364)</f>
        <v>95.666666666666671</v>
      </c>
      <c r="N122" s="52">
        <f>GDP!Q125</f>
        <v>102.47737246973078</v>
      </c>
      <c r="O122" s="47">
        <f t="shared" si="8"/>
        <v>93.353941812788165</v>
      </c>
      <c r="Q122" s="54">
        <f t="shared" si="9"/>
        <v>95.92547928137077</v>
      </c>
      <c r="Z122" s="47">
        <f>AVERAGE(H362:H364)</f>
        <v>137.56666666666669</v>
      </c>
      <c r="AA122" s="47">
        <v>107.233</v>
      </c>
      <c r="AB122" s="47">
        <f t="shared" si="10"/>
        <v>128.28762290215388</v>
      </c>
      <c r="AD122" s="53">
        <f t="shared" si="11"/>
        <v>103.7763483929901</v>
      </c>
    </row>
    <row r="123" spans="1:30">
      <c r="B123" s="47" t="s">
        <v>74</v>
      </c>
      <c r="C123" s="47">
        <v>49.2</v>
      </c>
      <c r="D123" s="19">
        <v>98.7</v>
      </c>
      <c r="E123" s="47">
        <f t="shared" si="6"/>
        <v>49.848024316109424</v>
      </c>
      <c r="F123" s="47"/>
      <c r="G123" s="49">
        <f t="shared" si="7"/>
        <v>49.933953642819546</v>
      </c>
      <c r="H123" s="47">
        <v>64.5</v>
      </c>
      <c r="I123" s="19"/>
      <c r="K123" s="47" t="s">
        <v>149</v>
      </c>
      <c r="L123" s="56">
        <f>AVERAGE(G365:G367)</f>
        <v>92.472401528083651</v>
      </c>
      <c r="M123" s="47">
        <f>AVERAGE(C365:C367)</f>
        <v>89.3</v>
      </c>
      <c r="N123" s="52">
        <f>GDP!Q126</f>
        <v>102.66650671549702</v>
      </c>
      <c r="O123" s="47">
        <f t="shared" si="8"/>
        <v>86.980654993417232</v>
      </c>
      <c r="Q123" s="54">
        <f t="shared" si="9"/>
        <v>89.376633235085748</v>
      </c>
      <c r="Z123" s="47">
        <f>AVERAGE(H365:H367)</f>
        <v>130.76666666666668</v>
      </c>
      <c r="AA123" s="47">
        <v>107.553</v>
      </c>
      <c r="AB123" s="47">
        <f t="shared" si="10"/>
        <v>121.58346737577443</v>
      </c>
      <c r="AD123" s="53">
        <f t="shared" si="11"/>
        <v>98.353122333863681</v>
      </c>
    </row>
    <row r="124" spans="1:30">
      <c r="B124" s="47" t="s">
        <v>75</v>
      </c>
      <c r="C124" s="47">
        <v>45.7</v>
      </c>
      <c r="D124" s="19">
        <v>98.5</v>
      </c>
      <c r="E124" s="47">
        <f t="shared" si="6"/>
        <v>46.395939086294419</v>
      </c>
      <c r="F124" s="47"/>
      <c r="G124" s="49">
        <f t="shared" si="7"/>
        <v>46.475917618291739</v>
      </c>
      <c r="H124" s="47">
        <v>56.3</v>
      </c>
      <c r="I124" s="19"/>
      <c r="K124" s="47" t="s">
        <v>165</v>
      </c>
      <c r="L124" s="56">
        <f>AVERAGE(G368:G370)</f>
        <v>86.545548659028668</v>
      </c>
      <c r="M124" s="47">
        <f>AVERAGE(C368:C370)</f>
        <v>83.666666666666671</v>
      </c>
      <c r="N124" s="52">
        <f>GDP!Q127</f>
        <v>103.02191905513757</v>
      </c>
      <c r="O124" s="47">
        <f t="shared" si="8"/>
        <v>81.212490928156825</v>
      </c>
      <c r="Q124" s="54">
        <f t="shared" si="9"/>
        <v>83.44957871773822</v>
      </c>
      <c r="Z124" s="47">
        <f>AVERAGE(H368:H370)</f>
        <v>130.06666666666669</v>
      </c>
      <c r="AA124" s="47">
        <v>108.134</v>
      </c>
      <c r="AB124" s="47">
        <f t="shared" si="10"/>
        <v>120.28285892195487</v>
      </c>
      <c r="AD124" s="53">
        <f t="shared" si="11"/>
        <v>97.301014632644581</v>
      </c>
    </row>
    <row r="125" spans="1:30">
      <c r="B125" s="47" t="s">
        <v>76</v>
      </c>
      <c r="C125" s="47">
        <v>43.5</v>
      </c>
      <c r="D125" s="19">
        <v>98.5</v>
      </c>
      <c r="E125" s="47">
        <f t="shared" si="6"/>
        <v>44.162436548223347</v>
      </c>
      <c r="F125" s="47"/>
      <c r="G125" s="49">
        <f t="shared" si="7"/>
        <v>44.238564910190156</v>
      </c>
      <c r="H125" s="47">
        <v>56.1</v>
      </c>
      <c r="I125" s="19"/>
      <c r="K125" s="47" t="s">
        <v>151</v>
      </c>
      <c r="L125" s="56">
        <f>AVERAGE(G371:G373)</f>
        <v>103.05702185617763</v>
      </c>
      <c r="M125" s="47">
        <f>AVERAGE(C371:C373)</f>
        <v>101.56666666666666</v>
      </c>
      <c r="N125" s="52">
        <f>GDP!Q128</f>
        <v>103.04820320033765</v>
      </c>
      <c r="O125" s="47">
        <f t="shared" si="8"/>
        <v>98.562287853975761</v>
      </c>
      <c r="Q125" s="54">
        <f t="shared" si="9"/>
        <v>101.27729496866198</v>
      </c>
      <c r="Z125" s="47">
        <f>AVERAGE(H371:H373)</f>
        <v>154.73333333333332</v>
      </c>
      <c r="AA125" s="47">
        <v>108.807</v>
      </c>
      <c r="AB125" s="47">
        <f t="shared" si="10"/>
        <v>142.20898777958524</v>
      </c>
      <c r="AD125" s="53">
        <f t="shared" si="11"/>
        <v>115.03782770754677</v>
      </c>
    </row>
    <row r="126" spans="1:30">
      <c r="B126" s="47" t="s">
        <v>77</v>
      </c>
      <c r="C126" s="47">
        <v>40.5</v>
      </c>
      <c r="D126" s="19">
        <v>98</v>
      </c>
      <c r="E126" s="47">
        <f t="shared" si="6"/>
        <v>41.326530612244902</v>
      </c>
      <c r="F126" s="47"/>
      <c r="G126" s="49">
        <f t="shared" si="7"/>
        <v>41.397770365464723</v>
      </c>
      <c r="H126" s="47">
        <v>60.2</v>
      </c>
      <c r="I126" s="19"/>
      <c r="J126" s="47">
        <v>2018</v>
      </c>
      <c r="K126" s="47" t="s">
        <v>143</v>
      </c>
      <c r="L126" s="56">
        <f>AVERAGE(G374:G376)</f>
        <v>111.30418713829886</v>
      </c>
      <c r="M126" s="47">
        <f>AVERAGE(C374:C376)</f>
        <v>110.26666666666665</v>
      </c>
      <c r="N126" s="52">
        <f>GDP!Q129</f>
        <v>102.85021640997113</v>
      </c>
      <c r="O126" s="47">
        <f t="shared" si="8"/>
        <v>107.2109233364496</v>
      </c>
      <c r="Q126" s="54">
        <f t="shared" si="9"/>
        <v>110.16416667087569</v>
      </c>
      <c r="Z126" s="47">
        <f>AVERAGE(H374:H376)</f>
        <v>175</v>
      </c>
      <c r="AA126" s="47">
        <v>109.348</v>
      </c>
      <c r="AB126" s="47">
        <f t="shared" si="10"/>
        <v>160.03950689541645</v>
      </c>
      <c r="AD126" s="53">
        <f t="shared" si="11"/>
        <v>129.46155871083829</v>
      </c>
    </row>
    <row r="127" spans="1:30">
      <c r="B127" s="47" t="s">
        <v>78</v>
      </c>
      <c r="C127" s="47">
        <v>39</v>
      </c>
      <c r="D127" s="19">
        <v>97.5</v>
      </c>
      <c r="E127" s="47">
        <f t="shared" si="6"/>
        <v>40</v>
      </c>
      <c r="F127" s="47"/>
      <c r="G127" s="49">
        <f t="shared" si="7"/>
        <v>40.068953045091781</v>
      </c>
      <c r="H127" s="47">
        <v>51.8</v>
      </c>
      <c r="I127" s="19"/>
      <c r="K127" s="47" t="s">
        <v>149</v>
      </c>
      <c r="L127" s="56">
        <f>AVERAGE(G377:G379)</f>
        <v>118.38250679332249</v>
      </c>
      <c r="M127" s="47">
        <f>AVERAGE(C377:C379)</f>
        <v>118.63333333333333</v>
      </c>
      <c r="N127" s="52">
        <f>GDP!Q130</f>
        <v>102.64569419381245</v>
      </c>
      <c r="O127" s="47">
        <f t="shared" si="8"/>
        <v>115.57555751859742</v>
      </c>
      <c r="Q127" s="54">
        <f t="shared" si="9"/>
        <v>118.75921394316936</v>
      </c>
      <c r="Z127" s="47">
        <f>AVERAGE(H377:H379)</f>
        <v>190.63333333333333</v>
      </c>
      <c r="AA127" s="47">
        <v>110.172</v>
      </c>
      <c r="AB127" s="47">
        <f t="shared" si="10"/>
        <v>173.03247044016024</v>
      </c>
      <c r="AD127" s="53">
        <f t="shared" si="11"/>
        <v>139.97202169217485</v>
      </c>
    </row>
    <row r="128" spans="1:30">
      <c r="B128" s="47" t="s">
        <v>79</v>
      </c>
      <c r="C128" s="47">
        <v>37.6</v>
      </c>
      <c r="D128" s="19">
        <v>97.5</v>
      </c>
      <c r="E128" s="47">
        <f t="shared" si="6"/>
        <v>38.564102564102562</v>
      </c>
      <c r="F128" s="47"/>
      <c r="G128" s="49">
        <f t="shared" si="7"/>
        <v>38.630580371678228</v>
      </c>
      <c r="H128" s="47">
        <v>54.9</v>
      </c>
      <c r="I128" s="19"/>
      <c r="K128" s="47" t="s">
        <v>165</v>
      </c>
      <c r="L128" s="56">
        <f>AVERAGE(G380:G382)</f>
        <v>127.44801947294057</v>
      </c>
      <c r="M128" s="47">
        <f>AVERAGE(C380:C382)</f>
        <v>129.43333333333334</v>
      </c>
      <c r="N128" s="52"/>
      <c r="Q128" s="54"/>
      <c r="Z128" s="47">
        <f>AVERAGE(H380:H382)</f>
        <v>197.29999999999998</v>
      </c>
      <c r="AA128" s="47">
        <v>110.629</v>
      </c>
      <c r="AB128" s="47">
        <f t="shared" si="10"/>
        <v>178.34383389527156</v>
      </c>
      <c r="AD128" s="53">
        <f t="shared" si="11"/>
        <v>144.26856949538598</v>
      </c>
    </row>
    <row r="129" spans="1:30">
      <c r="B129" s="47" t="s">
        <v>80</v>
      </c>
      <c r="C129" s="47">
        <v>37.299999999999997</v>
      </c>
      <c r="D129" s="19">
        <v>97.5</v>
      </c>
      <c r="E129" s="47">
        <f t="shared" si="6"/>
        <v>38.256410256410255</v>
      </c>
      <c r="F129" s="47"/>
      <c r="G129" s="49">
        <f t="shared" si="7"/>
        <v>38.322357655946753</v>
      </c>
      <c r="H129" s="47">
        <v>54.9</v>
      </c>
      <c r="I129" s="19"/>
      <c r="K129" s="47" t="s">
        <v>151</v>
      </c>
      <c r="L129" s="57"/>
      <c r="M129" s="50"/>
      <c r="N129" s="52"/>
      <c r="Q129" s="54"/>
      <c r="Z129" s="50"/>
      <c r="AA129" s="52"/>
      <c r="AD129" s="53"/>
    </row>
    <row r="130" spans="1:30">
      <c r="B130" s="47" t="s">
        <v>81</v>
      </c>
      <c r="C130" s="47">
        <v>38.700000000000003</v>
      </c>
      <c r="D130" s="19">
        <v>97.5</v>
      </c>
      <c r="E130" s="47">
        <f t="shared" si="6"/>
        <v>39.692307692307693</v>
      </c>
      <c r="F130" s="47"/>
      <c r="G130" s="49">
        <f t="shared" si="7"/>
        <v>39.760730329360307</v>
      </c>
      <c r="H130" s="47">
        <v>53.3</v>
      </c>
      <c r="I130" s="19"/>
      <c r="L130" s="57"/>
      <c r="M130" s="50"/>
      <c r="N130" s="52"/>
      <c r="Z130" s="50"/>
      <c r="AA130" s="52"/>
    </row>
    <row r="131" spans="1:30">
      <c r="B131" s="47" t="s">
        <v>82</v>
      </c>
      <c r="C131" s="47">
        <v>39.4</v>
      </c>
      <c r="D131" s="19">
        <v>97.1</v>
      </c>
      <c r="E131" s="47">
        <f t="shared" ref="E131:E194" si="12">C131/D131*100</f>
        <v>40.576725025746654</v>
      </c>
      <c r="F131" s="47"/>
      <c r="G131" s="49">
        <f t="shared" ref="G131:G194" si="13">E131*$F$5</f>
        <v>40.646672244506078</v>
      </c>
      <c r="H131" s="47">
        <v>57.3</v>
      </c>
      <c r="I131" s="19"/>
      <c r="N131" s="52"/>
      <c r="AA131" s="52"/>
    </row>
    <row r="132" spans="1:30">
      <c r="B132" s="47" t="s">
        <v>83</v>
      </c>
      <c r="C132" s="47">
        <v>41.4</v>
      </c>
      <c r="D132" s="19">
        <v>97.2</v>
      </c>
      <c r="E132" s="47">
        <f t="shared" si="12"/>
        <v>42.592592592592588</v>
      </c>
      <c r="F132" s="47"/>
      <c r="G132" s="49">
        <f t="shared" si="13"/>
        <v>42.666014816532908</v>
      </c>
      <c r="H132" s="47">
        <v>56.4</v>
      </c>
      <c r="I132" s="19"/>
      <c r="N132" s="52"/>
      <c r="AA132" s="52"/>
    </row>
    <row r="133" spans="1:30">
      <c r="B133" s="47" t="s">
        <v>84</v>
      </c>
      <c r="C133" s="47">
        <v>42.9</v>
      </c>
      <c r="D133" s="19">
        <v>97.4</v>
      </c>
      <c r="E133" s="47">
        <f t="shared" si="12"/>
        <v>44.045174537987677</v>
      </c>
      <c r="F133" s="47"/>
      <c r="G133" s="49">
        <f t="shared" si="13"/>
        <v>44.121100760637503</v>
      </c>
      <c r="H133" s="47">
        <v>50.8</v>
      </c>
      <c r="I133" s="19"/>
      <c r="N133" s="52"/>
      <c r="AA133" s="52"/>
    </row>
    <row r="134" spans="1:30">
      <c r="A134" s="47">
        <v>1998</v>
      </c>
      <c r="B134" s="47" t="s">
        <v>72</v>
      </c>
      <c r="C134" s="47">
        <v>39.700000000000003</v>
      </c>
      <c r="D134" s="19">
        <v>97.1</v>
      </c>
      <c r="E134" s="47">
        <f t="shared" si="12"/>
        <v>40.885684860968077</v>
      </c>
      <c r="F134" s="47"/>
      <c r="G134" s="49">
        <f t="shared" si="13"/>
        <v>40.956164672763741</v>
      </c>
      <c r="H134" s="47">
        <v>43.4</v>
      </c>
      <c r="I134" s="19"/>
      <c r="N134" s="52"/>
      <c r="AA134" s="52"/>
    </row>
    <row r="135" spans="1:30">
      <c r="B135" s="47" t="s">
        <v>74</v>
      </c>
      <c r="C135" s="47">
        <v>33.4</v>
      </c>
      <c r="D135" s="19">
        <v>96.2</v>
      </c>
      <c r="E135" s="47">
        <f t="shared" si="12"/>
        <v>34.719334719334718</v>
      </c>
      <c r="F135" s="47"/>
      <c r="G135" s="49">
        <f t="shared" si="13"/>
        <v>34.77918481564619</v>
      </c>
      <c r="H135" s="47">
        <v>43.2</v>
      </c>
      <c r="I135" s="19"/>
      <c r="N135" s="52"/>
      <c r="AA135" s="52"/>
    </row>
    <row r="136" spans="1:30">
      <c r="B136" s="47" t="s">
        <v>75</v>
      </c>
      <c r="C136" s="47">
        <v>30.3</v>
      </c>
      <c r="D136" s="19">
        <v>95.9</v>
      </c>
      <c r="E136" s="47">
        <f t="shared" si="12"/>
        <v>31.595411887382692</v>
      </c>
      <c r="F136" s="47"/>
      <c r="G136" s="49">
        <f t="shared" si="13"/>
        <v>31.649876883896795</v>
      </c>
      <c r="H136" s="47">
        <v>35.799999999999997</v>
      </c>
      <c r="I136" s="19"/>
      <c r="N136" s="52"/>
      <c r="AA136" s="52"/>
    </row>
    <row r="137" spans="1:30">
      <c r="B137" s="47" t="s">
        <v>76</v>
      </c>
      <c r="C137" s="47">
        <v>28.9</v>
      </c>
      <c r="D137" s="19">
        <v>95.6</v>
      </c>
      <c r="E137" s="47">
        <f t="shared" si="12"/>
        <v>30.230125523012553</v>
      </c>
      <c r="F137" s="47"/>
      <c r="G137" s="49">
        <f t="shared" si="13"/>
        <v>30.282237003220516</v>
      </c>
      <c r="H137" s="47">
        <v>38.1</v>
      </c>
      <c r="I137" s="19"/>
      <c r="N137" s="52"/>
      <c r="AA137" s="52"/>
    </row>
    <row r="138" spans="1:30">
      <c r="B138" s="47" t="s">
        <v>77</v>
      </c>
      <c r="C138" s="47">
        <v>30</v>
      </c>
      <c r="D138" s="19">
        <v>95.7</v>
      </c>
      <c r="E138" s="47">
        <f t="shared" si="12"/>
        <v>31.347962382445139</v>
      </c>
      <c r="F138" s="47"/>
      <c r="G138" s="49">
        <f t="shared" si="13"/>
        <v>31.402000819037443</v>
      </c>
      <c r="H138" s="47">
        <v>38.299999999999997</v>
      </c>
      <c r="I138" s="19"/>
      <c r="N138" s="52"/>
      <c r="AA138" s="52"/>
    </row>
    <row r="139" spans="1:30">
      <c r="B139" s="47" t="s">
        <v>78</v>
      </c>
      <c r="C139" s="47">
        <v>32.4</v>
      </c>
      <c r="D139" s="19">
        <v>95.9</v>
      </c>
      <c r="E139" s="47">
        <f t="shared" si="12"/>
        <v>33.785192909280497</v>
      </c>
      <c r="F139" s="47"/>
      <c r="G139" s="49">
        <f t="shared" si="13"/>
        <v>33.843432707533196</v>
      </c>
      <c r="H139" s="47">
        <v>33.6</v>
      </c>
      <c r="I139" s="19"/>
      <c r="N139" s="52"/>
      <c r="AA139" s="52"/>
    </row>
    <row r="140" spans="1:30">
      <c r="B140" s="47" t="s">
        <v>79</v>
      </c>
      <c r="C140" s="47">
        <v>31.5</v>
      </c>
      <c r="D140" s="19">
        <v>95.9</v>
      </c>
      <c r="E140" s="47">
        <f t="shared" si="12"/>
        <v>32.846715328467155</v>
      </c>
      <c r="F140" s="47"/>
      <c r="G140" s="49">
        <f t="shared" si="13"/>
        <v>32.903337354546174</v>
      </c>
      <c r="H140" s="47">
        <v>35.9</v>
      </c>
      <c r="I140" s="19"/>
      <c r="N140" s="52"/>
      <c r="AA140" s="52"/>
    </row>
    <row r="141" spans="1:30">
      <c r="B141" s="47" t="s">
        <v>80</v>
      </c>
      <c r="C141" s="47">
        <v>32.1</v>
      </c>
      <c r="D141" s="19">
        <v>96</v>
      </c>
      <c r="E141" s="47">
        <f t="shared" si="12"/>
        <v>33.4375</v>
      </c>
      <c r="F141" s="47"/>
      <c r="G141" s="49">
        <f t="shared" si="13"/>
        <v>33.495140436131408</v>
      </c>
      <c r="H141" s="47">
        <v>30.4</v>
      </c>
      <c r="I141" s="19"/>
      <c r="N141" s="52"/>
      <c r="AA141" s="52"/>
    </row>
    <row r="142" spans="1:30">
      <c r="B142" s="47" t="s">
        <v>81</v>
      </c>
      <c r="C142" s="47">
        <v>31</v>
      </c>
      <c r="D142" s="19">
        <v>95.4</v>
      </c>
      <c r="E142" s="47">
        <f t="shared" si="12"/>
        <v>32.494758909853246</v>
      </c>
      <c r="F142" s="47"/>
      <c r="G142" s="49">
        <f t="shared" si="13"/>
        <v>32.550774224262184</v>
      </c>
      <c r="H142" s="47">
        <v>36</v>
      </c>
      <c r="I142" s="19"/>
      <c r="N142" s="52"/>
      <c r="AA142" s="52"/>
    </row>
    <row r="143" spans="1:30">
      <c r="B143" s="47" t="s">
        <v>82</v>
      </c>
      <c r="C143" s="47">
        <v>29.8</v>
      </c>
      <c r="D143" s="19">
        <v>94.2</v>
      </c>
      <c r="E143" s="47">
        <f t="shared" si="12"/>
        <v>31.634819532908704</v>
      </c>
      <c r="F143" s="47"/>
      <c r="G143" s="49">
        <f t="shared" si="13"/>
        <v>31.689352461351778</v>
      </c>
      <c r="H143" s="47">
        <v>35.200000000000003</v>
      </c>
      <c r="I143" s="19"/>
      <c r="N143" s="52"/>
      <c r="AA143" s="52"/>
    </row>
    <row r="144" spans="1:30">
      <c r="B144" s="47" t="s">
        <v>83</v>
      </c>
      <c r="C144" s="47">
        <v>28.4</v>
      </c>
      <c r="D144" s="19">
        <v>93.9</v>
      </c>
      <c r="E144" s="47">
        <f t="shared" si="12"/>
        <v>30.244941427050048</v>
      </c>
      <c r="F144" s="47"/>
      <c r="G144" s="49">
        <f t="shared" si="13"/>
        <v>30.297078447300489</v>
      </c>
      <c r="H144" s="47">
        <v>32.700000000000003</v>
      </c>
      <c r="I144" s="19"/>
      <c r="N144" s="52"/>
      <c r="AA144" s="52"/>
    </row>
    <row r="145" spans="1:27">
      <c r="B145" s="47" t="s">
        <v>84</v>
      </c>
      <c r="C145" s="47">
        <v>26.1</v>
      </c>
      <c r="D145" s="19">
        <v>93.7</v>
      </c>
      <c r="E145" s="47">
        <f t="shared" si="12"/>
        <v>27.854855923159015</v>
      </c>
      <c r="F145" s="47"/>
      <c r="G145" s="49">
        <f t="shared" si="13"/>
        <v>27.902872851571381</v>
      </c>
      <c r="H145" s="47">
        <v>26.1</v>
      </c>
      <c r="I145" s="19"/>
      <c r="N145" s="52"/>
      <c r="AA145" s="52"/>
    </row>
    <row r="146" spans="1:27">
      <c r="A146" s="47">
        <v>1999</v>
      </c>
      <c r="B146" s="47" t="s">
        <v>72</v>
      </c>
      <c r="C146" s="47">
        <v>22.4</v>
      </c>
      <c r="D146" s="19">
        <v>93.1</v>
      </c>
      <c r="E146" s="47">
        <f t="shared" si="12"/>
        <v>24.060150375939848</v>
      </c>
      <c r="F146" s="47"/>
      <c r="G146" s="49">
        <f t="shared" si="13"/>
        <v>24.101625891784529</v>
      </c>
      <c r="H146" s="47">
        <v>30.2</v>
      </c>
      <c r="I146" s="19"/>
      <c r="N146" s="52"/>
      <c r="AA146" s="52"/>
    </row>
    <row r="147" spans="1:27">
      <c r="B147" s="47" t="s">
        <v>74</v>
      </c>
      <c r="C147" s="47">
        <v>23.1</v>
      </c>
      <c r="D147" s="19">
        <v>93.1</v>
      </c>
      <c r="E147" s="47">
        <f t="shared" si="12"/>
        <v>24.812030075187973</v>
      </c>
      <c r="F147" s="47"/>
      <c r="G147" s="49">
        <f t="shared" si="13"/>
        <v>24.854801700902797</v>
      </c>
      <c r="H147" s="47">
        <v>26.2</v>
      </c>
      <c r="I147" s="19"/>
    </row>
    <row r="148" spans="1:27">
      <c r="B148" s="47" t="s">
        <v>75</v>
      </c>
      <c r="C148" s="47">
        <v>23.3</v>
      </c>
      <c r="D148" s="19">
        <v>93.1</v>
      </c>
      <c r="E148" s="47">
        <f t="shared" si="12"/>
        <v>25.02685284640172</v>
      </c>
      <c r="F148" s="47"/>
      <c r="G148" s="49">
        <f t="shared" si="13"/>
        <v>25.069994789222303</v>
      </c>
      <c r="H148" s="47">
        <v>33.299999999999997</v>
      </c>
      <c r="I148" s="19"/>
    </row>
    <row r="149" spans="1:27">
      <c r="B149" s="47" t="s">
        <v>76</v>
      </c>
      <c r="C149" s="47">
        <v>25.5</v>
      </c>
      <c r="D149" s="19">
        <v>93</v>
      </c>
      <c r="E149" s="47">
        <f t="shared" si="12"/>
        <v>27.419354838709676</v>
      </c>
      <c r="F149" s="47"/>
      <c r="G149" s="49">
        <f t="shared" si="13"/>
        <v>27.466621038974203</v>
      </c>
      <c r="H149" s="47">
        <v>42.4</v>
      </c>
      <c r="I149" s="19"/>
    </row>
    <row r="150" spans="1:27">
      <c r="B150" s="47" t="s">
        <v>77</v>
      </c>
      <c r="C150" s="47">
        <v>29.1</v>
      </c>
      <c r="D150" s="19">
        <v>93.2</v>
      </c>
      <c r="E150" s="47">
        <f t="shared" si="12"/>
        <v>31.223175965665234</v>
      </c>
      <c r="F150" s="47"/>
      <c r="G150" s="49">
        <f t="shared" si="13"/>
        <v>31.276999292171961</v>
      </c>
      <c r="H150" s="47">
        <v>47.2</v>
      </c>
      <c r="I150" s="19"/>
    </row>
    <row r="151" spans="1:27">
      <c r="B151" s="47" t="s">
        <v>78</v>
      </c>
      <c r="C151" s="47">
        <v>31.8</v>
      </c>
      <c r="D151" s="19">
        <v>93.2</v>
      </c>
      <c r="E151" s="47">
        <f t="shared" si="12"/>
        <v>34.12017167381974</v>
      </c>
      <c r="F151" s="47"/>
      <c r="G151" s="49">
        <f t="shared" si="13"/>
        <v>34.178988917218845</v>
      </c>
      <c r="H151" s="47">
        <v>48.8</v>
      </c>
      <c r="I151" s="19"/>
    </row>
    <row r="152" spans="1:27">
      <c r="B152" s="47" t="s">
        <v>79</v>
      </c>
      <c r="C152" s="47">
        <v>32.9</v>
      </c>
      <c r="D152" s="19">
        <v>93.5</v>
      </c>
      <c r="E152" s="47">
        <f t="shared" si="12"/>
        <v>35.18716577540107</v>
      </c>
      <c r="F152" s="47"/>
      <c r="G152" s="49">
        <f t="shared" si="13"/>
        <v>35.24782233111015</v>
      </c>
      <c r="H152" s="47">
        <v>53.7</v>
      </c>
      <c r="I152" s="19"/>
    </row>
    <row r="153" spans="1:27">
      <c r="B153" s="47" t="s">
        <v>80</v>
      </c>
      <c r="C153" s="47">
        <v>34.5</v>
      </c>
      <c r="D153" s="19">
        <v>93.4</v>
      </c>
      <c r="E153" s="47">
        <f t="shared" si="12"/>
        <v>36.937901498929335</v>
      </c>
      <c r="F153" s="47"/>
      <c r="G153" s="49">
        <f t="shared" si="13"/>
        <v>37.001576018620618</v>
      </c>
      <c r="H153" s="47">
        <v>57.2</v>
      </c>
      <c r="I153" s="19"/>
    </row>
    <row r="154" spans="1:27">
      <c r="B154" s="47" t="s">
        <v>81</v>
      </c>
      <c r="C154" s="47">
        <v>35.700000000000003</v>
      </c>
      <c r="D154" s="19">
        <v>93.2</v>
      </c>
      <c r="E154" s="47">
        <f t="shared" si="12"/>
        <v>38.30472103004292</v>
      </c>
      <c r="F154" s="47"/>
      <c r="G154" s="49">
        <f t="shared" si="13"/>
        <v>38.370751708953236</v>
      </c>
      <c r="H154" s="47">
        <v>65.5</v>
      </c>
      <c r="I154" s="19"/>
    </row>
    <row r="155" spans="1:27">
      <c r="B155" s="47" t="s">
        <v>82</v>
      </c>
      <c r="C155" s="47">
        <v>38.700000000000003</v>
      </c>
      <c r="D155" s="19">
        <v>93.2</v>
      </c>
      <c r="E155" s="47">
        <f t="shared" si="12"/>
        <v>41.523605150214593</v>
      </c>
      <c r="F155" s="47"/>
      <c r="G155" s="49">
        <f t="shared" si="13"/>
        <v>41.59518462567199</v>
      </c>
      <c r="H155" s="47">
        <v>60.9</v>
      </c>
      <c r="I155" s="19"/>
    </row>
    <row r="156" spans="1:27">
      <c r="B156" s="47" t="s">
        <v>83</v>
      </c>
      <c r="C156" s="47">
        <v>39.5</v>
      </c>
      <c r="D156" s="19">
        <v>93.2</v>
      </c>
      <c r="E156" s="47">
        <f t="shared" si="12"/>
        <v>42.381974248927037</v>
      </c>
      <c r="F156" s="47"/>
      <c r="G156" s="49">
        <f t="shared" si="13"/>
        <v>42.455033403463659</v>
      </c>
      <c r="H156" s="47">
        <v>66.7</v>
      </c>
      <c r="I156" s="19"/>
    </row>
    <row r="157" spans="1:27">
      <c r="B157" s="47" t="s">
        <v>84</v>
      </c>
      <c r="C157" s="47">
        <v>41</v>
      </c>
      <c r="D157" s="19">
        <v>93.2</v>
      </c>
      <c r="E157" s="47">
        <f t="shared" si="12"/>
        <v>43.991416309012877</v>
      </c>
      <c r="F157" s="47"/>
      <c r="G157" s="49">
        <f t="shared" si="13"/>
        <v>44.067249861823043</v>
      </c>
      <c r="H157" s="47">
        <v>71</v>
      </c>
      <c r="I157" s="19"/>
    </row>
    <row r="158" spans="1:27">
      <c r="A158" s="47">
        <v>2000</v>
      </c>
      <c r="B158" s="47" t="s">
        <v>72</v>
      </c>
      <c r="C158" s="47">
        <v>42.9</v>
      </c>
      <c r="D158" s="19">
        <v>93.9</v>
      </c>
      <c r="E158" s="47">
        <f t="shared" si="12"/>
        <v>45.686900958466445</v>
      </c>
      <c r="F158" s="47"/>
      <c r="G158" s="49">
        <f t="shared" si="13"/>
        <v>45.765657232013766</v>
      </c>
      <c r="H158" s="47">
        <v>72.2</v>
      </c>
      <c r="I158" s="19"/>
    </row>
    <row r="159" spans="1:27">
      <c r="B159" s="47" t="s">
        <v>74</v>
      </c>
      <c r="C159" s="47">
        <v>45.2</v>
      </c>
      <c r="D159" s="19">
        <v>94.3</v>
      </c>
      <c r="E159" s="47">
        <f t="shared" si="12"/>
        <v>47.932131495227999</v>
      </c>
      <c r="F159" s="47"/>
      <c r="G159" s="49">
        <f t="shared" si="13"/>
        <v>48.01475815583639</v>
      </c>
      <c r="H159" s="47">
        <v>83.5</v>
      </c>
      <c r="I159" s="19"/>
    </row>
    <row r="160" spans="1:27">
      <c r="B160" s="47" t="s">
        <v>75</v>
      </c>
      <c r="C160" s="47">
        <v>45.7</v>
      </c>
      <c r="D160" s="19">
        <v>94</v>
      </c>
      <c r="E160" s="47">
        <f t="shared" si="12"/>
        <v>48.617021276595743</v>
      </c>
      <c r="F160" s="47"/>
      <c r="G160" s="49">
        <f t="shared" si="13"/>
        <v>48.700828568103574</v>
      </c>
      <c r="H160" s="47">
        <v>86.9</v>
      </c>
      <c r="I160" s="19"/>
    </row>
    <row r="161" spans="1:9">
      <c r="B161" s="47" t="s">
        <v>76</v>
      </c>
      <c r="C161" s="47">
        <v>45.1</v>
      </c>
      <c r="D161" s="19">
        <v>93.7</v>
      </c>
      <c r="E161" s="47">
        <f t="shared" si="12"/>
        <v>48.132337246531485</v>
      </c>
      <c r="F161" s="47"/>
      <c r="G161" s="49">
        <f t="shared" si="13"/>
        <v>48.215309027044803</v>
      </c>
      <c r="H161" s="47">
        <v>69.599999999999994</v>
      </c>
      <c r="I161" s="19"/>
    </row>
    <row r="162" spans="1:9">
      <c r="B162" s="47" t="s">
        <v>77</v>
      </c>
      <c r="C162" s="47">
        <v>44</v>
      </c>
      <c r="D162" s="19">
        <v>93.6</v>
      </c>
      <c r="E162" s="47">
        <f t="shared" si="12"/>
        <v>47.008547008547012</v>
      </c>
      <c r="F162" s="47"/>
      <c r="G162" s="49">
        <f t="shared" si="13"/>
        <v>47.089581570086494</v>
      </c>
      <c r="H162" s="47">
        <v>79.599999999999994</v>
      </c>
      <c r="I162" s="19"/>
    </row>
    <row r="163" spans="1:9">
      <c r="B163" s="47" t="s">
        <v>78</v>
      </c>
      <c r="C163" s="47">
        <v>45.8</v>
      </c>
      <c r="D163" s="19">
        <v>93.4</v>
      </c>
      <c r="E163" s="47">
        <f t="shared" si="12"/>
        <v>49.036402569593143</v>
      </c>
      <c r="F163" s="47"/>
      <c r="G163" s="49">
        <f t="shared" si="13"/>
        <v>49.12093280153114</v>
      </c>
      <c r="H163" s="47">
        <v>89.8</v>
      </c>
      <c r="I163" s="19"/>
    </row>
    <row r="164" spans="1:9">
      <c r="B164" s="47" t="s">
        <v>79</v>
      </c>
      <c r="C164" s="47">
        <v>49.8</v>
      </c>
      <c r="D164" s="19">
        <v>93.9</v>
      </c>
      <c r="E164" s="47">
        <f t="shared" si="12"/>
        <v>53.035143769968037</v>
      </c>
      <c r="F164" s="47"/>
      <c r="G164" s="49">
        <f t="shared" si="13"/>
        <v>53.126567136463528</v>
      </c>
      <c r="H164" s="47">
        <v>83.3</v>
      </c>
      <c r="I164" s="19"/>
    </row>
    <row r="165" spans="1:9">
      <c r="B165" s="47" t="s">
        <v>80</v>
      </c>
      <c r="C165" s="47">
        <v>50.3</v>
      </c>
      <c r="D165" s="19">
        <v>93.8</v>
      </c>
      <c r="E165" s="47">
        <f t="shared" si="12"/>
        <v>53.624733475479744</v>
      </c>
      <c r="F165" s="47"/>
      <c r="G165" s="49">
        <f t="shared" si="13"/>
        <v>53.717173192113982</v>
      </c>
      <c r="H165" s="47">
        <v>89.3</v>
      </c>
      <c r="I165" s="19"/>
    </row>
    <row r="166" spans="1:9">
      <c r="B166" s="47" t="s">
        <v>81</v>
      </c>
      <c r="C166" s="47">
        <v>50</v>
      </c>
      <c r="D166" s="19">
        <v>93.5</v>
      </c>
      <c r="E166" s="47">
        <f t="shared" si="12"/>
        <v>53.475935828877006</v>
      </c>
      <c r="F166" s="47"/>
      <c r="G166" s="49">
        <f t="shared" si="13"/>
        <v>53.568119044240348</v>
      </c>
      <c r="H166" s="47">
        <v>97.4</v>
      </c>
      <c r="I166" s="19"/>
    </row>
    <row r="167" spans="1:9">
      <c r="B167" s="47" t="s">
        <v>82</v>
      </c>
      <c r="C167" s="47">
        <v>54</v>
      </c>
      <c r="D167" s="19">
        <v>93.3</v>
      </c>
      <c r="E167" s="47">
        <f t="shared" si="12"/>
        <v>57.877813504823152</v>
      </c>
      <c r="F167" s="47"/>
      <c r="G167" s="49">
        <f t="shared" si="13"/>
        <v>57.977584791933445</v>
      </c>
      <c r="H167" s="47">
        <v>93.1</v>
      </c>
      <c r="I167" s="19"/>
    </row>
    <row r="168" spans="1:9">
      <c r="B168" s="47" t="s">
        <v>83</v>
      </c>
      <c r="C168" s="47">
        <v>55.3</v>
      </c>
      <c r="D168" s="19">
        <v>93.2</v>
      </c>
      <c r="E168" s="47">
        <f t="shared" si="12"/>
        <v>59.334763948497852</v>
      </c>
      <c r="F168" s="47"/>
      <c r="G168" s="49">
        <f t="shared" si="13"/>
        <v>59.437046764849121</v>
      </c>
      <c r="H168" s="47">
        <v>98.8</v>
      </c>
      <c r="I168" s="19"/>
    </row>
    <row r="169" spans="1:9">
      <c r="B169" s="47" t="s">
        <v>84</v>
      </c>
      <c r="C169" s="47">
        <v>55.2</v>
      </c>
      <c r="D169" s="19">
        <v>93.4</v>
      </c>
      <c r="E169" s="47">
        <f t="shared" si="12"/>
        <v>59.100642398286936</v>
      </c>
      <c r="F169" s="47"/>
      <c r="G169" s="49">
        <f t="shared" si="13"/>
        <v>59.20252162979299</v>
      </c>
      <c r="H169" s="47">
        <v>78.8</v>
      </c>
      <c r="I169" s="19"/>
    </row>
    <row r="170" spans="1:9">
      <c r="A170" s="47">
        <v>2001</v>
      </c>
      <c r="B170" s="47" t="s">
        <v>72</v>
      </c>
      <c r="C170" s="47">
        <v>48</v>
      </c>
      <c r="D170" s="19">
        <v>93.2</v>
      </c>
      <c r="E170" s="47">
        <f t="shared" si="12"/>
        <v>51.502145922746777</v>
      </c>
      <c r="F170" s="47"/>
      <c r="G170" s="49">
        <f t="shared" si="13"/>
        <v>51.590926667500142</v>
      </c>
      <c r="H170" s="47">
        <v>75.400000000000006</v>
      </c>
      <c r="I170" s="19"/>
    </row>
    <row r="171" spans="1:9">
      <c r="B171" s="47" t="s">
        <v>74</v>
      </c>
      <c r="C171" s="47">
        <v>46.1</v>
      </c>
      <c r="D171" s="19">
        <v>93</v>
      </c>
      <c r="E171" s="47">
        <f t="shared" si="12"/>
        <v>49.56989247311828</v>
      </c>
      <c r="F171" s="47"/>
      <c r="G171" s="49">
        <f t="shared" si="13"/>
        <v>49.65534234889062</v>
      </c>
      <c r="H171" s="47">
        <v>80.7</v>
      </c>
      <c r="I171" s="19"/>
    </row>
    <row r="172" spans="1:9">
      <c r="B172" s="47" t="s">
        <v>75</v>
      </c>
      <c r="C172" s="47">
        <v>50.3</v>
      </c>
      <c r="D172" s="19">
        <v>93.2</v>
      </c>
      <c r="E172" s="47">
        <f t="shared" si="12"/>
        <v>53.969957081545061</v>
      </c>
      <c r="F172" s="47"/>
      <c r="G172" s="49">
        <f t="shared" si="13"/>
        <v>54.062991903651188</v>
      </c>
      <c r="H172" s="47">
        <v>73.099999999999994</v>
      </c>
      <c r="I172" s="19"/>
    </row>
    <row r="173" spans="1:9">
      <c r="B173" s="47" t="s">
        <v>76</v>
      </c>
      <c r="C173" s="47">
        <v>51.2</v>
      </c>
      <c r="D173" s="19">
        <v>93.1</v>
      </c>
      <c r="E173" s="47">
        <f t="shared" si="12"/>
        <v>54.994629430719669</v>
      </c>
      <c r="F173" s="47"/>
      <c r="G173" s="49">
        <f t="shared" si="13"/>
        <v>55.089430609793226</v>
      </c>
      <c r="H173" s="47">
        <v>74.5</v>
      </c>
      <c r="I173" s="19"/>
    </row>
    <row r="174" spans="1:9">
      <c r="B174" s="47" t="s">
        <v>77</v>
      </c>
      <c r="C174" s="47">
        <v>51.4</v>
      </c>
      <c r="D174" s="19">
        <v>92.7</v>
      </c>
      <c r="E174" s="47">
        <f t="shared" si="12"/>
        <v>55.447680690399139</v>
      </c>
      <c r="F174" s="47"/>
      <c r="G174" s="49">
        <f t="shared" si="13"/>
        <v>55.543262851071134</v>
      </c>
      <c r="H174" s="47">
        <v>77.7</v>
      </c>
      <c r="I174" s="19"/>
    </row>
    <row r="175" spans="1:9">
      <c r="B175" s="47" t="s">
        <v>78</v>
      </c>
      <c r="C175" s="47">
        <v>53.3</v>
      </c>
      <c r="D175" s="19">
        <v>92.5</v>
      </c>
      <c r="E175" s="47">
        <f t="shared" si="12"/>
        <v>57.621621621621621</v>
      </c>
      <c r="F175" s="47"/>
      <c r="G175" s="49">
        <f t="shared" si="13"/>
        <v>57.720951278470046</v>
      </c>
      <c r="H175" s="47">
        <v>77</v>
      </c>
      <c r="I175" s="19"/>
    </row>
    <row r="176" spans="1:9">
      <c r="B176" s="47" t="s">
        <v>79</v>
      </c>
      <c r="C176" s="47">
        <v>54.5</v>
      </c>
      <c r="D176" s="19">
        <v>92.6</v>
      </c>
      <c r="E176" s="47">
        <f t="shared" si="12"/>
        <v>58.855291576673871</v>
      </c>
      <c r="F176" s="47"/>
      <c r="G176" s="49">
        <f t="shared" si="13"/>
        <v>58.956747866023278</v>
      </c>
      <c r="H176" s="47">
        <v>72.8</v>
      </c>
      <c r="I176" s="19"/>
    </row>
    <row r="177" spans="1:9">
      <c r="B177" s="47" t="s">
        <v>80</v>
      </c>
      <c r="C177" s="47">
        <v>51.3</v>
      </c>
      <c r="D177" s="19">
        <v>92</v>
      </c>
      <c r="E177" s="47">
        <f t="shared" si="12"/>
        <v>55.760869565217384</v>
      </c>
      <c r="F177" s="47"/>
      <c r="G177" s="49">
        <f t="shared" si="13"/>
        <v>55.856991609054568</v>
      </c>
      <c r="H177" s="47">
        <v>72.599999999999994</v>
      </c>
      <c r="I177" s="19"/>
    </row>
    <row r="178" spans="1:9">
      <c r="B178" s="47" t="s">
        <v>81</v>
      </c>
      <c r="C178" s="47">
        <v>49.3</v>
      </c>
      <c r="D178" s="19">
        <v>91.5</v>
      </c>
      <c r="E178" s="47">
        <f t="shared" si="12"/>
        <v>53.879781420765028</v>
      </c>
      <c r="F178" s="47"/>
      <c r="G178" s="49">
        <f t="shared" si="13"/>
        <v>53.972660795711057</v>
      </c>
      <c r="H178" s="47">
        <v>73</v>
      </c>
      <c r="I178" s="19"/>
    </row>
    <row r="179" spans="1:9">
      <c r="B179" s="47" t="s">
        <v>82</v>
      </c>
      <c r="C179" s="47">
        <v>49.4</v>
      </c>
      <c r="D179" s="19">
        <v>90.9</v>
      </c>
      <c r="E179" s="47">
        <f t="shared" si="12"/>
        <v>54.345434543454338</v>
      </c>
      <c r="F179" s="47"/>
      <c r="G179" s="49">
        <f t="shared" si="13"/>
        <v>54.439116623419515</v>
      </c>
      <c r="H179" s="47">
        <v>56.9</v>
      </c>
      <c r="I179" s="19"/>
    </row>
    <row r="180" spans="1:9">
      <c r="B180" s="47" t="s">
        <v>83</v>
      </c>
      <c r="C180" s="47">
        <v>42.6</v>
      </c>
      <c r="D180" s="19">
        <v>90.5</v>
      </c>
      <c r="E180" s="47">
        <f t="shared" si="12"/>
        <v>47.071823204419893</v>
      </c>
      <c r="F180" s="47"/>
      <c r="G180" s="49">
        <f t="shared" si="13"/>
        <v>47.15296684311906</v>
      </c>
      <c r="H180" s="47">
        <v>51.3</v>
      </c>
      <c r="I180" s="19"/>
    </row>
    <row r="181" spans="1:9">
      <c r="B181" s="47" t="s">
        <v>84</v>
      </c>
      <c r="C181" s="47">
        <v>40.5</v>
      </c>
      <c r="D181" s="19">
        <v>90.7</v>
      </c>
      <c r="E181" s="47">
        <f t="shared" si="12"/>
        <v>44.652701212789417</v>
      </c>
      <c r="F181" s="47"/>
      <c r="G181" s="49">
        <f t="shared" si="13"/>
        <v>44.729674705794295</v>
      </c>
      <c r="H181" s="47">
        <v>45.4</v>
      </c>
      <c r="I181" s="19"/>
    </row>
    <row r="182" spans="1:9">
      <c r="A182" s="47">
        <v>2002</v>
      </c>
      <c r="B182" s="47" t="s">
        <v>72</v>
      </c>
      <c r="C182" s="47">
        <v>41.3</v>
      </c>
      <c r="D182" s="19">
        <v>90.7</v>
      </c>
      <c r="E182" s="47">
        <f t="shared" si="12"/>
        <v>45.534729878721052</v>
      </c>
      <c r="F182" s="47"/>
      <c r="G182" s="49">
        <f t="shared" si="13"/>
        <v>45.613223835785291</v>
      </c>
      <c r="H182" s="47">
        <v>48.6</v>
      </c>
      <c r="I182" s="19"/>
    </row>
    <row r="183" spans="1:9">
      <c r="B183" s="47" t="s">
        <v>74</v>
      </c>
      <c r="C183" s="47">
        <v>42.1</v>
      </c>
      <c r="D183" s="19">
        <v>90.7</v>
      </c>
      <c r="E183" s="47">
        <f t="shared" si="12"/>
        <v>46.416758544652701</v>
      </c>
      <c r="F183" s="47"/>
      <c r="G183" s="49">
        <f t="shared" si="13"/>
        <v>46.496772965776294</v>
      </c>
      <c r="H183" s="47">
        <v>53.5</v>
      </c>
      <c r="I183" s="19"/>
    </row>
    <row r="184" spans="1:9">
      <c r="B184" s="47" t="s">
        <v>75</v>
      </c>
      <c r="C184" s="47">
        <v>42.9</v>
      </c>
      <c r="D184" s="19">
        <v>90.6</v>
      </c>
      <c r="E184" s="47">
        <f t="shared" si="12"/>
        <v>47.350993377483448</v>
      </c>
      <c r="F184" s="47"/>
      <c r="G184" s="49">
        <f t="shared" si="13"/>
        <v>47.432618257020906</v>
      </c>
      <c r="H184" s="47">
        <v>65</v>
      </c>
      <c r="I184" s="19"/>
    </row>
    <row r="185" spans="1:9">
      <c r="B185" s="47" t="s">
        <v>76</v>
      </c>
      <c r="C185" s="47">
        <v>50.9</v>
      </c>
      <c r="D185" s="19">
        <v>90.8</v>
      </c>
      <c r="E185" s="47">
        <f t="shared" si="12"/>
        <v>56.057268722466958</v>
      </c>
      <c r="F185" s="47"/>
      <c r="G185" s="49">
        <f t="shared" si="13"/>
        <v>56.153901706915512</v>
      </c>
      <c r="H185" s="47">
        <v>70.7</v>
      </c>
      <c r="I185" s="19"/>
    </row>
    <row r="186" spans="1:9">
      <c r="B186" s="47" t="s">
        <v>77</v>
      </c>
      <c r="C186" s="47">
        <v>52</v>
      </c>
      <c r="D186" s="19">
        <v>90.5</v>
      </c>
      <c r="E186" s="47">
        <f t="shared" si="12"/>
        <v>57.458563535911601</v>
      </c>
      <c r="F186" s="47"/>
      <c r="G186" s="49">
        <f t="shared" si="13"/>
        <v>57.557612108971618</v>
      </c>
      <c r="H186" s="47">
        <v>77.099999999999994</v>
      </c>
      <c r="I186" s="19"/>
    </row>
    <row r="187" spans="1:9">
      <c r="B187" s="47" t="s">
        <v>78</v>
      </c>
      <c r="C187" s="47">
        <v>50.7</v>
      </c>
      <c r="D187" s="19">
        <v>90.3</v>
      </c>
      <c r="E187" s="47">
        <f t="shared" si="12"/>
        <v>56.146179401993358</v>
      </c>
      <c r="F187" s="47"/>
      <c r="G187" s="49">
        <f t="shared" si="13"/>
        <v>56.242965652994279</v>
      </c>
      <c r="H187" s="47">
        <v>63.6</v>
      </c>
      <c r="I187" s="19"/>
    </row>
    <row r="188" spans="1:9">
      <c r="B188" s="47" t="s">
        <v>79</v>
      </c>
      <c r="C188" s="47">
        <v>48.7</v>
      </c>
      <c r="D188" s="19">
        <v>90</v>
      </c>
      <c r="E188" s="47">
        <f t="shared" si="12"/>
        <v>54.111111111111107</v>
      </c>
      <c r="F188" s="47"/>
      <c r="G188" s="49">
        <f t="shared" si="13"/>
        <v>54.204389258221376</v>
      </c>
      <c r="H188" s="47">
        <v>68.3</v>
      </c>
      <c r="I188" s="19"/>
    </row>
    <row r="189" spans="1:9">
      <c r="B189" s="47" t="s">
        <v>80</v>
      </c>
      <c r="C189" s="47">
        <v>50.2</v>
      </c>
      <c r="D189" s="19">
        <v>89.9</v>
      </c>
      <c r="E189" s="47">
        <f t="shared" si="12"/>
        <v>55.83982202447163</v>
      </c>
      <c r="F189" s="47"/>
      <c r="G189" s="49">
        <f t="shared" si="13"/>
        <v>55.93608016862089</v>
      </c>
      <c r="H189" s="47">
        <v>72.8</v>
      </c>
      <c r="I189" s="19"/>
    </row>
    <row r="190" spans="1:9">
      <c r="B190" s="47" t="s">
        <v>81</v>
      </c>
      <c r="C190" s="47">
        <v>51.7</v>
      </c>
      <c r="D190" s="19">
        <v>90.1</v>
      </c>
      <c r="E190" s="47">
        <f t="shared" si="12"/>
        <v>57.380688124306332</v>
      </c>
      <c r="F190" s="47"/>
      <c r="G190" s="49">
        <f t="shared" si="13"/>
        <v>57.479602453697147</v>
      </c>
      <c r="H190" s="47">
        <v>77.5</v>
      </c>
      <c r="I190" s="19"/>
    </row>
    <row r="191" spans="1:9">
      <c r="B191" s="47" t="s">
        <v>82</v>
      </c>
      <c r="C191" s="47">
        <v>55.5</v>
      </c>
      <c r="D191" s="19">
        <v>90.2</v>
      </c>
      <c r="E191" s="47">
        <f t="shared" si="12"/>
        <v>61.529933481152987</v>
      </c>
      <c r="F191" s="47"/>
      <c r="G191" s="49">
        <f t="shared" si="13"/>
        <v>61.636000388098488</v>
      </c>
      <c r="H191" s="47">
        <v>76.7</v>
      </c>
      <c r="I191" s="19"/>
    </row>
    <row r="192" spans="1:9">
      <c r="B192" s="47" t="s">
        <v>83</v>
      </c>
      <c r="C192" s="47">
        <v>55.1</v>
      </c>
      <c r="D192" s="19">
        <v>90.1</v>
      </c>
      <c r="E192" s="47">
        <f t="shared" si="12"/>
        <v>61.15427302996671</v>
      </c>
      <c r="F192" s="47"/>
      <c r="G192" s="49">
        <f t="shared" si="13"/>
        <v>61.259692363611464</v>
      </c>
      <c r="H192" s="47">
        <v>67.599999999999994</v>
      </c>
      <c r="I192" s="19"/>
    </row>
    <row r="193" spans="1:9">
      <c r="B193" s="47" t="s">
        <v>84</v>
      </c>
      <c r="C193" s="47">
        <v>50.6</v>
      </c>
      <c r="D193" s="19">
        <v>89.9</v>
      </c>
      <c r="E193" s="47">
        <f t="shared" si="12"/>
        <v>56.284760845383751</v>
      </c>
      <c r="F193" s="47"/>
      <c r="G193" s="49">
        <f t="shared" si="13"/>
        <v>56.381785986697544</v>
      </c>
      <c r="H193" s="47">
        <v>72.900000000000006</v>
      </c>
      <c r="I193" s="19"/>
    </row>
    <row r="194" spans="1:9">
      <c r="A194" s="47">
        <v>2003</v>
      </c>
      <c r="B194" s="47" t="s">
        <v>72</v>
      </c>
      <c r="C194" s="47">
        <v>54.1</v>
      </c>
      <c r="D194" s="19">
        <v>89.9</v>
      </c>
      <c r="E194" s="47">
        <f t="shared" si="12"/>
        <v>60.177975528364847</v>
      </c>
      <c r="F194" s="47"/>
      <c r="G194" s="49">
        <f t="shared" si="13"/>
        <v>60.28171189486833</v>
      </c>
      <c r="H194" s="47">
        <v>86.1</v>
      </c>
      <c r="I194" s="19"/>
    </row>
    <row r="195" spans="1:9">
      <c r="B195" s="47" t="s">
        <v>74</v>
      </c>
      <c r="C195" s="47">
        <v>59.1</v>
      </c>
      <c r="D195" s="19">
        <v>90.2</v>
      </c>
      <c r="E195" s="47">
        <f t="shared" ref="E195:E258" si="14">C195/D195*100</f>
        <v>65.521064301552101</v>
      </c>
      <c r="F195" s="47"/>
      <c r="G195" s="49">
        <f t="shared" ref="G195:G258" si="15">E195*$F$5</f>
        <v>65.634011224083253</v>
      </c>
      <c r="H195" s="47">
        <v>95.2</v>
      </c>
      <c r="I195" s="19"/>
    </row>
    <row r="196" spans="1:9">
      <c r="B196" s="47" t="s">
        <v>75</v>
      </c>
      <c r="C196" s="47">
        <v>60.7</v>
      </c>
      <c r="D196" s="19">
        <v>90.3</v>
      </c>
      <c r="E196" s="47">
        <f t="shared" si="14"/>
        <v>67.220376522702111</v>
      </c>
      <c r="F196" s="47"/>
      <c r="G196" s="49">
        <f t="shared" si="15"/>
        <v>67.33625276403852</v>
      </c>
      <c r="H196" s="47">
        <v>95.1</v>
      </c>
      <c r="I196" s="19"/>
    </row>
    <row r="197" spans="1:9">
      <c r="B197" s="47" t="s">
        <v>76</v>
      </c>
      <c r="C197" s="47">
        <v>57.5</v>
      </c>
      <c r="D197" s="19">
        <v>90.1</v>
      </c>
      <c r="E197" s="47">
        <f t="shared" si="14"/>
        <v>63.81798002219756</v>
      </c>
      <c r="F197" s="47"/>
      <c r="G197" s="49">
        <f t="shared" si="15"/>
        <v>63.927991123550981</v>
      </c>
      <c r="H197" s="47">
        <v>76.099999999999994</v>
      </c>
      <c r="I197" s="19"/>
    </row>
    <row r="198" spans="1:9">
      <c r="B198" s="47" t="s">
        <v>77</v>
      </c>
      <c r="C198" s="47">
        <v>49.8</v>
      </c>
      <c r="D198" s="19">
        <v>89.4</v>
      </c>
      <c r="E198" s="47">
        <f t="shared" si="14"/>
        <v>55.70469798657718</v>
      </c>
      <c r="F198" s="47"/>
      <c r="G198" s="49">
        <f t="shared" si="15"/>
        <v>55.800723200379494</v>
      </c>
      <c r="H198" s="47">
        <v>74</v>
      </c>
      <c r="I198" s="19"/>
    </row>
    <row r="199" spans="1:9">
      <c r="B199" s="47" t="s">
        <v>78</v>
      </c>
      <c r="C199" s="47">
        <v>51.5</v>
      </c>
      <c r="D199" s="19">
        <v>89.4</v>
      </c>
      <c r="E199" s="47">
        <f t="shared" si="14"/>
        <v>57.606263982102902</v>
      </c>
      <c r="F199" s="47"/>
      <c r="G199" s="49">
        <f t="shared" si="15"/>
        <v>57.705567165051072</v>
      </c>
      <c r="H199" s="47">
        <v>82.3</v>
      </c>
      <c r="I199" s="19"/>
    </row>
    <row r="200" spans="1:9">
      <c r="B200" s="47" t="s">
        <v>79</v>
      </c>
      <c r="C200" s="47">
        <v>52.4</v>
      </c>
      <c r="D200" s="19">
        <v>89.7</v>
      </c>
      <c r="E200" s="47">
        <f t="shared" si="14"/>
        <v>58.416945373467108</v>
      </c>
      <c r="F200" s="47"/>
      <c r="G200" s="49">
        <f t="shared" si="15"/>
        <v>58.517646030178625</v>
      </c>
      <c r="H200" s="47">
        <v>82.4</v>
      </c>
      <c r="I200" s="19"/>
    </row>
    <row r="201" spans="1:9">
      <c r="B201" s="47" t="s">
        <v>80</v>
      </c>
      <c r="C201" s="47">
        <v>53.9</v>
      </c>
      <c r="D201" s="19">
        <v>89.8</v>
      </c>
      <c r="E201" s="47">
        <f t="shared" si="14"/>
        <v>60.022271714922049</v>
      </c>
      <c r="F201" s="47"/>
      <c r="G201" s="49">
        <f t="shared" si="15"/>
        <v>60.125739675123803</v>
      </c>
      <c r="H201" s="47">
        <v>83.8</v>
      </c>
      <c r="I201" s="19"/>
    </row>
    <row r="202" spans="1:9">
      <c r="B202" s="47" t="s">
        <v>81</v>
      </c>
      <c r="C202" s="47">
        <v>53.3</v>
      </c>
      <c r="D202" s="19">
        <v>89.5</v>
      </c>
      <c r="E202" s="47">
        <f t="shared" si="14"/>
        <v>59.55307262569832</v>
      </c>
      <c r="F202" s="47"/>
      <c r="G202" s="49">
        <f t="shared" si="15"/>
        <v>59.655731768251165</v>
      </c>
      <c r="H202" s="47">
        <v>75</v>
      </c>
      <c r="I202" s="19"/>
    </row>
    <row r="203" spans="1:9">
      <c r="B203" s="47" t="s">
        <v>82</v>
      </c>
      <c r="C203" s="47">
        <v>49.2</v>
      </c>
      <c r="D203" s="19">
        <v>88.9</v>
      </c>
      <c r="E203" s="47">
        <f t="shared" si="14"/>
        <v>55.343082114735651</v>
      </c>
      <c r="F203" s="47"/>
      <c r="G203" s="49">
        <f t="shared" si="15"/>
        <v>55.438483965650036</v>
      </c>
      <c r="H203" s="47">
        <v>81.7</v>
      </c>
      <c r="I203" s="19"/>
    </row>
    <row r="204" spans="1:9">
      <c r="B204" s="47" t="s">
        <v>83</v>
      </c>
      <c r="C204" s="47">
        <v>51.6</v>
      </c>
      <c r="D204" s="19">
        <v>89</v>
      </c>
      <c r="E204" s="47">
        <f t="shared" si="14"/>
        <v>57.977528089887642</v>
      </c>
      <c r="F204" s="47"/>
      <c r="G204" s="49">
        <f t="shared" si="15"/>
        <v>58.077471267604942</v>
      </c>
      <c r="H204" s="47">
        <v>80.400000000000006</v>
      </c>
      <c r="I204" s="19"/>
    </row>
    <row r="205" spans="1:9">
      <c r="B205" s="47" t="s">
        <v>84</v>
      </c>
      <c r="C205" s="47">
        <v>51.8</v>
      </c>
      <c r="D205" s="19">
        <v>89.2</v>
      </c>
      <c r="E205" s="47">
        <f t="shared" si="14"/>
        <v>58.071748878923756</v>
      </c>
      <c r="F205" s="47"/>
      <c r="G205" s="49">
        <f t="shared" si="15"/>
        <v>58.171854476898929</v>
      </c>
      <c r="H205" s="47">
        <v>83.3</v>
      </c>
      <c r="I205" s="19"/>
    </row>
    <row r="206" spans="1:9">
      <c r="A206" s="47">
        <v>2004</v>
      </c>
      <c r="B206" s="47" t="s">
        <v>72</v>
      </c>
      <c r="C206" s="47">
        <v>51.7</v>
      </c>
      <c r="D206" s="19">
        <v>89.5</v>
      </c>
      <c r="E206" s="47">
        <f t="shared" si="14"/>
        <v>57.765363128491622</v>
      </c>
      <c r="F206" s="47"/>
      <c r="G206" s="49">
        <f t="shared" si="15"/>
        <v>57.864940570705173</v>
      </c>
      <c r="H206" s="47">
        <v>90.9</v>
      </c>
      <c r="I206" s="19"/>
    </row>
    <row r="207" spans="1:9">
      <c r="B207" s="47" t="s">
        <v>74</v>
      </c>
      <c r="C207" s="47">
        <v>52.4</v>
      </c>
      <c r="D207" s="19">
        <v>89.8</v>
      </c>
      <c r="E207" s="47">
        <f t="shared" si="14"/>
        <v>58.351893095768368</v>
      </c>
      <c r="F207" s="47"/>
      <c r="G207" s="49">
        <f t="shared" si="15"/>
        <v>58.452481613663949</v>
      </c>
      <c r="H207" s="47">
        <v>89.9</v>
      </c>
      <c r="I207" s="19"/>
    </row>
    <row r="208" spans="1:9">
      <c r="B208" s="47" t="s">
        <v>75</v>
      </c>
      <c r="C208" s="47">
        <v>53</v>
      </c>
      <c r="D208" s="19">
        <v>90.2</v>
      </c>
      <c r="E208" s="47">
        <f t="shared" si="14"/>
        <v>58.758314855875824</v>
      </c>
      <c r="F208" s="47"/>
      <c r="G208" s="49">
        <f t="shared" si="15"/>
        <v>58.859603974220178</v>
      </c>
      <c r="H208" s="47">
        <v>96.6</v>
      </c>
      <c r="I208" s="19"/>
    </row>
    <row r="209" spans="1:9">
      <c r="B209" s="47" t="s">
        <v>76</v>
      </c>
      <c r="C209" s="47">
        <v>54.8</v>
      </c>
      <c r="D209" s="19">
        <v>90.4</v>
      </c>
      <c r="E209" s="47">
        <f t="shared" si="14"/>
        <v>60.619469026548664</v>
      </c>
      <c r="F209" s="47"/>
      <c r="G209" s="49">
        <f t="shared" si="15"/>
        <v>60.723966451079349</v>
      </c>
      <c r="H209" s="47">
        <v>98.4</v>
      </c>
      <c r="I209" s="19"/>
    </row>
    <row r="210" spans="1:9">
      <c r="B210" s="47" t="s">
        <v>77</v>
      </c>
      <c r="C210" s="47">
        <v>59.8</v>
      </c>
      <c r="D210" s="19">
        <v>90.9</v>
      </c>
      <c r="E210" s="47">
        <f t="shared" si="14"/>
        <v>65.786578657865775</v>
      </c>
      <c r="F210" s="47"/>
      <c r="G210" s="49">
        <f t="shared" si="15"/>
        <v>65.899983280981516</v>
      </c>
      <c r="H210" s="47">
        <v>106.5</v>
      </c>
      <c r="I210" s="19"/>
    </row>
    <row r="211" spans="1:9">
      <c r="B211" s="47" t="s">
        <v>78</v>
      </c>
      <c r="C211" s="47">
        <v>63.1</v>
      </c>
      <c r="D211" s="19">
        <v>91.1</v>
      </c>
      <c r="E211" s="47">
        <f t="shared" si="14"/>
        <v>69.264544456641062</v>
      </c>
      <c r="F211" s="47"/>
      <c r="G211" s="49">
        <f t="shared" si="15"/>
        <v>69.383944488070568</v>
      </c>
      <c r="H211" s="47">
        <v>99.2</v>
      </c>
      <c r="I211" s="19"/>
    </row>
    <row r="212" spans="1:9">
      <c r="B212" s="47" t="s">
        <v>79</v>
      </c>
      <c r="C212" s="47">
        <v>62</v>
      </c>
      <c r="D212" s="19">
        <v>91.5</v>
      </c>
      <c r="E212" s="47">
        <f t="shared" si="14"/>
        <v>67.759562841530055</v>
      </c>
      <c r="F212" s="47"/>
      <c r="G212" s="49">
        <f t="shared" si="15"/>
        <v>67.87636854633034</v>
      </c>
      <c r="H212" s="47">
        <v>105.5</v>
      </c>
      <c r="I212" s="19"/>
    </row>
    <row r="213" spans="1:9">
      <c r="B213" s="47" t="s">
        <v>80</v>
      </c>
      <c r="C213" s="47">
        <v>64.599999999999994</v>
      </c>
      <c r="D213" s="19">
        <v>91.7</v>
      </c>
      <c r="E213" s="47">
        <f t="shared" si="14"/>
        <v>70.447110141766629</v>
      </c>
      <c r="F213" s="47"/>
      <c r="G213" s="49">
        <f t="shared" si="15"/>
        <v>70.568548710821403</v>
      </c>
      <c r="H213" s="47">
        <v>119.3</v>
      </c>
      <c r="I213" s="19"/>
    </row>
    <row r="214" spans="1:9">
      <c r="B214" s="47" t="s">
        <v>81</v>
      </c>
      <c r="C214" s="47">
        <v>69.7</v>
      </c>
      <c r="D214" s="19">
        <v>92</v>
      </c>
      <c r="E214" s="47">
        <f t="shared" si="14"/>
        <v>75.760869565217391</v>
      </c>
      <c r="F214" s="47"/>
      <c r="G214" s="49">
        <f t="shared" si="15"/>
        <v>75.891468131600462</v>
      </c>
      <c r="H214" s="47">
        <v>118.3</v>
      </c>
      <c r="I214" s="19"/>
    </row>
    <row r="215" spans="1:9">
      <c r="B215" s="47" t="s">
        <v>82</v>
      </c>
      <c r="C215" s="47">
        <v>66.099999999999994</v>
      </c>
      <c r="D215" s="19">
        <v>92</v>
      </c>
      <c r="E215" s="47">
        <f t="shared" si="14"/>
        <v>71.847826086956516</v>
      </c>
      <c r="F215" s="47"/>
      <c r="G215" s="49">
        <f t="shared" si="15"/>
        <v>71.971679246754519</v>
      </c>
      <c r="H215" s="47">
        <v>139.9</v>
      </c>
      <c r="I215" s="19"/>
    </row>
    <row r="216" spans="1:9">
      <c r="B216" s="47" t="s">
        <v>83</v>
      </c>
      <c r="C216" s="47">
        <v>66.900000000000006</v>
      </c>
      <c r="D216" s="19">
        <v>91.8</v>
      </c>
      <c r="E216" s="47">
        <f t="shared" si="14"/>
        <v>72.875816993464056</v>
      </c>
      <c r="F216" s="47"/>
      <c r="G216" s="49">
        <f t="shared" si="15"/>
        <v>73.001442230845328</v>
      </c>
      <c r="H216" s="47">
        <v>125</v>
      </c>
      <c r="I216" s="19"/>
    </row>
    <row r="217" spans="1:9">
      <c r="B217" s="47" t="s">
        <v>84</v>
      </c>
      <c r="C217" s="47">
        <v>61.8</v>
      </c>
      <c r="D217" s="19">
        <v>91.5</v>
      </c>
      <c r="E217" s="47">
        <f t="shared" si="14"/>
        <v>67.540983606557376</v>
      </c>
      <c r="F217" s="47"/>
      <c r="G217" s="49">
        <f t="shared" si="15"/>
        <v>67.657412518761532</v>
      </c>
      <c r="H217" s="47">
        <v>108.7</v>
      </c>
      <c r="I217" s="19"/>
    </row>
    <row r="218" spans="1:9">
      <c r="A218" s="47">
        <v>2005</v>
      </c>
      <c r="B218" s="47" t="s">
        <v>72</v>
      </c>
      <c r="C218" s="47">
        <v>60.7</v>
      </c>
      <c r="D218" s="19">
        <v>91.5</v>
      </c>
      <c r="E218" s="47">
        <f t="shared" si="14"/>
        <v>66.338797814207652</v>
      </c>
      <c r="F218" s="47"/>
      <c r="G218" s="49">
        <f t="shared" si="15"/>
        <v>66.453154367133095</v>
      </c>
      <c r="H218" s="47">
        <v>119.6</v>
      </c>
      <c r="I218" s="19"/>
    </row>
    <row r="219" spans="1:9">
      <c r="B219" s="47" t="s">
        <v>74</v>
      </c>
      <c r="C219" s="47">
        <v>66.5</v>
      </c>
      <c r="D219" s="19">
        <v>91.9</v>
      </c>
      <c r="E219" s="47">
        <f t="shared" si="14"/>
        <v>72.361262241566919</v>
      </c>
      <c r="F219" s="47"/>
      <c r="G219" s="49">
        <f t="shared" si="15"/>
        <v>72.486000476022937</v>
      </c>
      <c r="H219" s="47">
        <v>123.9</v>
      </c>
      <c r="I219" s="19"/>
    </row>
    <row r="220" spans="1:9">
      <c r="B220" s="47" t="s">
        <v>75</v>
      </c>
      <c r="C220" s="47">
        <v>69.8</v>
      </c>
      <c r="D220" s="19">
        <v>92.4</v>
      </c>
      <c r="E220" s="47">
        <f t="shared" si="14"/>
        <v>75.541125541125524</v>
      </c>
      <c r="F220" s="47"/>
      <c r="G220" s="49">
        <f t="shared" si="15"/>
        <v>75.671345307018555</v>
      </c>
      <c r="H220" s="47">
        <v>145</v>
      </c>
      <c r="I220" s="19"/>
    </row>
    <row r="221" spans="1:9">
      <c r="B221" s="47" t="s">
        <v>76</v>
      </c>
      <c r="C221" s="47">
        <v>82.1</v>
      </c>
      <c r="D221" s="19">
        <v>93.6</v>
      </c>
      <c r="E221" s="47">
        <f t="shared" si="14"/>
        <v>87.713675213675216</v>
      </c>
      <c r="F221" s="47"/>
      <c r="G221" s="49">
        <f t="shared" si="15"/>
        <v>87.864878338729568</v>
      </c>
      <c r="H221" s="47">
        <v>137.5</v>
      </c>
      <c r="I221" s="19"/>
    </row>
    <row r="222" spans="1:9">
      <c r="B222" s="47" t="s">
        <v>77</v>
      </c>
      <c r="C222" s="47">
        <v>83.2</v>
      </c>
      <c r="D222" s="19">
        <v>93.5</v>
      </c>
      <c r="E222" s="47">
        <f t="shared" si="14"/>
        <v>88.983957219251337</v>
      </c>
      <c r="F222" s="47"/>
      <c r="G222" s="49">
        <f t="shared" si="15"/>
        <v>89.137350089615936</v>
      </c>
      <c r="H222" s="47">
        <v>135.19999999999999</v>
      </c>
      <c r="I222" s="19"/>
    </row>
    <row r="223" spans="1:9">
      <c r="B223" s="47" t="s">
        <v>78</v>
      </c>
      <c r="C223" s="47">
        <v>81.400000000000006</v>
      </c>
      <c r="D223" s="19">
        <v>93.4</v>
      </c>
      <c r="E223" s="47">
        <f t="shared" si="14"/>
        <v>87.15203426124198</v>
      </c>
      <c r="F223" s="47"/>
      <c r="G223" s="49">
        <f t="shared" si="15"/>
        <v>87.302269214948367</v>
      </c>
      <c r="H223" s="47">
        <v>147.6</v>
      </c>
      <c r="I223" s="19"/>
    </row>
    <row r="224" spans="1:9">
      <c r="B224" s="47" t="s">
        <v>79</v>
      </c>
      <c r="C224" s="47">
        <v>92.3</v>
      </c>
      <c r="D224" s="19">
        <v>94.5</v>
      </c>
      <c r="E224" s="47">
        <f t="shared" si="14"/>
        <v>97.671957671957671</v>
      </c>
      <c r="F224" s="47"/>
      <c r="G224" s="49">
        <f t="shared" si="15"/>
        <v>97.840327144496598</v>
      </c>
      <c r="H224" s="47">
        <v>161.69999999999999</v>
      </c>
      <c r="I224" s="19"/>
    </row>
    <row r="225" spans="1:9">
      <c r="B225" s="47" t="s">
        <v>80</v>
      </c>
      <c r="C225" s="47">
        <v>94.3</v>
      </c>
      <c r="D225" s="19">
        <v>94.7</v>
      </c>
      <c r="E225" s="47">
        <f t="shared" si="14"/>
        <v>99.577613516367464</v>
      </c>
      <c r="F225" s="47"/>
      <c r="G225" s="49">
        <f t="shared" si="15"/>
        <v>99.749268008240605</v>
      </c>
      <c r="H225" s="47">
        <v>172.1</v>
      </c>
      <c r="I225" s="19"/>
    </row>
    <row r="226" spans="1:9">
      <c r="B226" s="47" t="s">
        <v>81</v>
      </c>
      <c r="C226" s="47">
        <v>100.7</v>
      </c>
      <c r="D226" s="19">
        <v>95.1</v>
      </c>
      <c r="E226" s="47">
        <f t="shared" si="14"/>
        <v>105.88853838065195</v>
      </c>
      <c r="F226" s="47"/>
      <c r="G226" s="49">
        <f t="shared" si="15"/>
        <v>106.07107180969355</v>
      </c>
      <c r="H226" s="47">
        <v>171.3</v>
      </c>
      <c r="I226" s="19"/>
    </row>
    <row r="227" spans="1:9">
      <c r="B227" s="47" t="s">
        <v>82</v>
      </c>
      <c r="C227" s="47">
        <v>104.3</v>
      </c>
      <c r="D227" s="19">
        <v>95.9</v>
      </c>
      <c r="E227" s="47">
        <f t="shared" si="14"/>
        <v>108.75912408759123</v>
      </c>
      <c r="F227" s="47"/>
      <c r="G227" s="49">
        <f t="shared" si="15"/>
        <v>108.94660590727509</v>
      </c>
      <c r="H227" s="47">
        <v>170.4</v>
      </c>
      <c r="I227" s="19"/>
    </row>
    <row r="228" spans="1:9">
      <c r="B228" s="47" t="s">
        <v>83</v>
      </c>
      <c r="C228" s="47">
        <v>102</v>
      </c>
      <c r="D228" s="19">
        <v>96.1</v>
      </c>
      <c r="E228" s="47">
        <f t="shared" si="14"/>
        <v>106.1394380853278</v>
      </c>
      <c r="F228" s="47"/>
      <c r="G228" s="49">
        <f t="shared" si="15"/>
        <v>106.32240402183564</v>
      </c>
      <c r="H228" s="47">
        <v>153.80000000000001</v>
      </c>
      <c r="I228" s="19"/>
    </row>
    <row r="229" spans="1:9">
      <c r="B229" s="47" t="s">
        <v>84</v>
      </c>
      <c r="C229" s="47">
        <v>97</v>
      </c>
      <c r="D229" s="19">
        <v>96.1</v>
      </c>
      <c r="E229" s="47">
        <f t="shared" si="14"/>
        <v>100.93652445369408</v>
      </c>
      <c r="F229" s="47"/>
      <c r="G229" s="49">
        <f t="shared" si="15"/>
        <v>101.11052147174566</v>
      </c>
      <c r="H229" s="47">
        <v>162.6</v>
      </c>
      <c r="I229" s="19"/>
    </row>
    <row r="230" spans="1:9">
      <c r="A230" s="47">
        <v>2006</v>
      </c>
      <c r="B230" s="47" t="s">
        <v>72</v>
      </c>
      <c r="C230" s="47">
        <v>97.9</v>
      </c>
      <c r="D230" s="19">
        <v>96</v>
      </c>
      <c r="E230" s="47">
        <f t="shared" si="14"/>
        <v>101.97916666666667</v>
      </c>
      <c r="F230" s="47"/>
      <c r="G230" s="49">
        <f t="shared" si="15"/>
        <v>102.15496101860639</v>
      </c>
      <c r="H230" s="47">
        <v>171.9</v>
      </c>
      <c r="I230" s="19"/>
    </row>
    <row r="231" spans="1:9">
      <c r="B231" s="47" t="s">
        <v>74</v>
      </c>
      <c r="C231" s="47">
        <v>109</v>
      </c>
      <c r="D231" s="19">
        <v>97.1</v>
      </c>
      <c r="E231" s="47">
        <f t="shared" si="14"/>
        <v>112.25540679711639</v>
      </c>
      <c r="F231" s="47"/>
      <c r="G231" s="49">
        <f t="shared" si="15"/>
        <v>112.44891560028333</v>
      </c>
      <c r="H231" s="47">
        <v>160.19999999999999</v>
      </c>
      <c r="I231" s="19"/>
    </row>
    <row r="232" spans="1:9">
      <c r="B232" s="47" t="s">
        <v>75</v>
      </c>
      <c r="C232" s="47">
        <v>108.6</v>
      </c>
      <c r="D232" s="19">
        <v>97</v>
      </c>
      <c r="E232" s="47">
        <f t="shared" si="14"/>
        <v>111.95876288659794</v>
      </c>
      <c r="F232" s="47"/>
      <c r="G232" s="49">
        <f t="shared" si="15"/>
        <v>112.15176032724142</v>
      </c>
      <c r="H232" s="47">
        <v>167.3</v>
      </c>
      <c r="I232" s="19"/>
    </row>
    <row r="233" spans="1:9">
      <c r="B233" s="47" t="s">
        <v>76</v>
      </c>
      <c r="C233" s="47">
        <v>108.2</v>
      </c>
      <c r="D233" s="19">
        <v>97.5</v>
      </c>
      <c r="E233" s="47">
        <f t="shared" si="14"/>
        <v>110.97435897435896</v>
      </c>
      <c r="F233" s="47"/>
      <c r="G233" s="49">
        <f t="shared" si="15"/>
        <v>111.16565947381872</v>
      </c>
      <c r="H233" s="47">
        <v>187.1</v>
      </c>
      <c r="I233" s="19"/>
    </row>
    <row r="234" spans="1:9">
      <c r="B234" s="47" t="s">
        <v>77</v>
      </c>
      <c r="C234" s="47">
        <v>113.2</v>
      </c>
      <c r="D234" s="19">
        <v>97.6</v>
      </c>
      <c r="E234" s="47">
        <f t="shared" si="14"/>
        <v>115.98360655737704</v>
      </c>
      <c r="F234" s="47"/>
      <c r="G234" s="49">
        <f t="shared" si="15"/>
        <v>116.18354212869849</v>
      </c>
      <c r="H234" s="47">
        <v>191.9</v>
      </c>
      <c r="I234" s="19"/>
    </row>
    <row r="235" spans="1:9">
      <c r="B235" s="47" t="s">
        <v>78</v>
      </c>
      <c r="C235" s="47">
        <v>117.1</v>
      </c>
      <c r="D235" s="19">
        <v>98.1</v>
      </c>
      <c r="E235" s="47">
        <f t="shared" si="14"/>
        <v>119.36799184505607</v>
      </c>
      <c r="F235" s="47"/>
      <c r="G235" s="49">
        <f t="shared" si="15"/>
        <v>119.57376150816125</v>
      </c>
      <c r="H235" s="47">
        <v>187.2</v>
      </c>
      <c r="I235" s="19"/>
    </row>
    <row r="236" spans="1:9">
      <c r="B236" s="47" t="s">
        <v>79</v>
      </c>
      <c r="C236" s="47">
        <v>118.5</v>
      </c>
      <c r="D236" s="19">
        <v>98.8</v>
      </c>
      <c r="E236" s="47">
        <f t="shared" si="14"/>
        <v>119.93927125506075</v>
      </c>
      <c r="F236" s="47"/>
      <c r="G236" s="49">
        <f t="shared" si="15"/>
        <v>120.14602570453889</v>
      </c>
      <c r="H236" s="47">
        <v>202</v>
      </c>
      <c r="I236" s="19"/>
    </row>
    <row r="237" spans="1:9">
      <c r="B237" s="47" t="s">
        <v>80</v>
      </c>
      <c r="C237" s="47">
        <v>127.2</v>
      </c>
      <c r="D237" s="19">
        <v>99.5</v>
      </c>
      <c r="E237" s="47">
        <f t="shared" si="14"/>
        <v>127.8391959798995</v>
      </c>
      <c r="F237" s="47"/>
      <c r="G237" s="49">
        <f t="shared" si="15"/>
        <v>128.05956852602196</v>
      </c>
      <c r="H237" s="47">
        <v>198.7</v>
      </c>
      <c r="I237" s="19"/>
    </row>
    <row r="238" spans="1:9">
      <c r="B238" s="47" t="s">
        <v>81</v>
      </c>
      <c r="C238" s="47">
        <v>127.5</v>
      </c>
      <c r="D238" s="19">
        <v>99.9</v>
      </c>
      <c r="E238" s="47">
        <f t="shared" si="14"/>
        <v>127.62762762762763</v>
      </c>
      <c r="F238" s="47"/>
      <c r="G238" s="49">
        <f t="shared" si="15"/>
        <v>127.84763546669674</v>
      </c>
      <c r="H238" s="47">
        <v>172.2</v>
      </c>
      <c r="I238" s="19"/>
    </row>
    <row r="239" spans="1:9">
      <c r="B239" s="47" t="s">
        <v>82</v>
      </c>
      <c r="C239" s="47">
        <v>113.4</v>
      </c>
      <c r="D239" s="19">
        <v>99.1</v>
      </c>
      <c r="E239" s="47">
        <f t="shared" si="14"/>
        <v>114.42986881937438</v>
      </c>
      <c r="F239" s="47"/>
      <c r="G239" s="49">
        <f t="shared" si="15"/>
        <v>114.6271260169881</v>
      </c>
      <c r="H239" s="47">
        <v>155.9</v>
      </c>
      <c r="I239" s="19"/>
    </row>
    <row r="240" spans="1:9">
      <c r="B240" s="47" t="s">
        <v>83</v>
      </c>
      <c r="C240" s="47">
        <v>105.6</v>
      </c>
      <c r="D240" s="19">
        <v>98.7</v>
      </c>
      <c r="E240" s="47">
        <f t="shared" si="14"/>
        <v>106.99088145896656</v>
      </c>
      <c r="F240" s="47"/>
      <c r="G240" s="49">
        <f t="shared" si="15"/>
        <v>107.17531513580779</v>
      </c>
      <c r="H240" s="47">
        <v>154.30000000000001</v>
      </c>
      <c r="I240" s="19"/>
    </row>
    <row r="241" spans="1:9">
      <c r="B241" s="47" t="s">
        <v>84</v>
      </c>
      <c r="C241" s="47">
        <v>104.6</v>
      </c>
      <c r="D241" s="19">
        <v>98.7</v>
      </c>
      <c r="E241" s="47">
        <f t="shared" si="14"/>
        <v>105.97771023302937</v>
      </c>
      <c r="F241" s="47"/>
      <c r="G241" s="49">
        <f t="shared" si="15"/>
        <v>106.16039737883992</v>
      </c>
      <c r="H241" s="47">
        <v>162.69999999999999</v>
      </c>
      <c r="I241" s="19"/>
    </row>
    <row r="242" spans="1:9">
      <c r="A242" s="47">
        <v>2007</v>
      </c>
      <c r="B242" s="47" t="s">
        <v>72</v>
      </c>
      <c r="C242" s="47">
        <v>110.7</v>
      </c>
      <c r="D242" s="19">
        <v>99.1</v>
      </c>
      <c r="E242" s="47">
        <f t="shared" si="14"/>
        <v>111.70534813319878</v>
      </c>
      <c r="F242" s="47"/>
      <c r="G242" s="49">
        <f t="shared" si="15"/>
        <v>111.89790873086932</v>
      </c>
      <c r="H242" s="47">
        <v>146.6</v>
      </c>
      <c r="I242" s="19"/>
    </row>
    <row r="243" spans="1:9">
      <c r="B243" s="47" t="s">
        <v>74</v>
      </c>
      <c r="C243" s="47">
        <v>98.7</v>
      </c>
      <c r="D243" s="19">
        <v>98.7</v>
      </c>
      <c r="E243" s="47">
        <f t="shared" si="14"/>
        <v>100</v>
      </c>
      <c r="F243" s="47"/>
      <c r="G243" s="49">
        <f t="shared" si="15"/>
        <v>100.17238261272945</v>
      </c>
      <c r="H243" s="47">
        <v>157.5</v>
      </c>
      <c r="I243" s="19"/>
    </row>
    <row r="244" spans="1:9">
      <c r="B244" s="47" t="s">
        <v>75</v>
      </c>
      <c r="C244" s="47">
        <v>102.5</v>
      </c>
      <c r="D244" s="19">
        <v>98.8</v>
      </c>
      <c r="E244" s="47">
        <f t="shared" si="14"/>
        <v>103.74493927125505</v>
      </c>
      <c r="F244" s="47"/>
      <c r="G244" s="49">
        <f t="shared" si="15"/>
        <v>103.92377750814542</v>
      </c>
      <c r="H244" s="47">
        <v>156.30000000000001</v>
      </c>
      <c r="I244" s="19"/>
    </row>
    <row r="245" spans="1:9">
      <c r="B245" s="47" t="s">
        <v>76</v>
      </c>
      <c r="C245" s="47">
        <v>110</v>
      </c>
      <c r="D245" s="19">
        <v>100.2</v>
      </c>
      <c r="E245" s="47">
        <f t="shared" si="14"/>
        <v>109.78043912175647</v>
      </c>
      <c r="F245" s="47"/>
      <c r="G245" s="49">
        <f t="shared" si="15"/>
        <v>109.96968151098042</v>
      </c>
      <c r="H245" s="47">
        <v>167.8</v>
      </c>
      <c r="I245" s="19"/>
    </row>
    <row r="246" spans="1:9">
      <c r="B246" s="47" t="s">
        <v>77</v>
      </c>
      <c r="C246" s="47">
        <v>121.2</v>
      </c>
      <c r="D246" s="19">
        <v>101.2</v>
      </c>
      <c r="E246" s="47">
        <f t="shared" si="14"/>
        <v>119.76284584980237</v>
      </c>
      <c r="F246" s="47"/>
      <c r="G246" s="49">
        <f t="shared" si="15"/>
        <v>119.96929617255741</v>
      </c>
      <c r="H246" s="47">
        <v>169.9</v>
      </c>
      <c r="I246" s="19"/>
    </row>
    <row r="247" spans="1:9">
      <c r="B247" s="47" t="s">
        <v>78</v>
      </c>
      <c r="C247" s="47">
        <v>124</v>
      </c>
      <c r="D247" s="19">
        <v>101.5</v>
      </c>
      <c r="E247" s="47">
        <f t="shared" si="14"/>
        <v>122.16748768472907</v>
      </c>
      <c r="F247" s="47"/>
      <c r="G247" s="49">
        <f t="shared" si="15"/>
        <v>122.37808319190593</v>
      </c>
      <c r="H247" s="47">
        <v>177.4</v>
      </c>
      <c r="I247" s="19"/>
    </row>
    <row r="248" spans="1:9">
      <c r="B248" s="47" t="s">
        <v>79</v>
      </c>
      <c r="C248" s="47">
        <v>125.3</v>
      </c>
      <c r="D248" s="19">
        <v>102</v>
      </c>
      <c r="E248" s="47">
        <f t="shared" si="14"/>
        <v>122.84313725490196</v>
      </c>
      <c r="F248" s="47"/>
      <c r="G248" s="49">
        <f t="shared" si="15"/>
        <v>123.05489746446078</v>
      </c>
      <c r="H248" s="47">
        <v>200.4</v>
      </c>
      <c r="I248" s="19"/>
    </row>
    <row r="249" spans="1:9">
      <c r="B249" s="47" t="s">
        <v>80</v>
      </c>
      <c r="C249" s="47">
        <v>127.3</v>
      </c>
      <c r="D249" s="19">
        <v>101.5</v>
      </c>
      <c r="E249" s="47">
        <f t="shared" si="14"/>
        <v>125.41871921182266</v>
      </c>
      <c r="F249" s="47"/>
      <c r="G249" s="49">
        <f t="shared" si="15"/>
        <v>125.63491927685182</v>
      </c>
      <c r="H249" s="47">
        <v>197.9</v>
      </c>
      <c r="I249" s="19"/>
    </row>
    <row r="250" spans="1:9">
      <c r="B250" s="47" t="s">
        <v>81</v>
      </c>
      <c r="C250" s="47">
        <v>124.4</v>
      </c>
      <c r="D250" s="19">
        <v>101.3</v>
      </c>
      <c r="E250" s="47">
        <f t="shared" si="14"/>
        <v>122.80355380059231</v>
      </c>
      <c r="F250" s="47"/>
      <c r="G250" s="49">
        <f t="shared" si="15"/>
        <v>123.01524577515839</v>
      </c>
      <c r="H250" s="47">
        <v>214.5</v>
      </c>
      <c r="I250" s="19"/>
    </row>
    <row r="251" spans="1:9">
      <c r="B251" s="47" t="s">
        <v>82</v>
      </c>
      <c r="C251" s="47">
        <v>134.9</v>
      </c>
      <c r="D251" s="19">
        <v>102.3</v>
      </c>
      <c r="E251" s="47">
        <f t="shared" si="14"/>
        <v>131.86705767350929</v>
      </c>
      <c r="F251" s="47"/>
      <c r="G251" s="49">
        <f t="shared" si="15"/>
        <v>132.09437355285633</v>
      </c>
      <c r="H251" s="47">
        <v>223.3</v>
      </c>
      <c r="I251" s="19"/>
    </row>
    <row r="252" spans="1:9">
      <c r="B252" s="47" t="s">
        <v>83</v>
      </c>
      <c r="C252" s="47">
        <v>138.5</v>
      </c>
      <c r="D252" s="19">
        <v>102.1</v>
      </c>
      <c r="E252" s="47">
        <f t="shared" si="14"/>
        <v>135.65132223310482</v>
      </c>
      <c r="F252" s="47"/>
      <c r="G252" s="49">
        <f t="shared" si="15"/>
        <v>135.88516152657229</v>
      </c>
      <c r="H252" s="47">
        <v>252.6</v>
      </c>
      <c r="I252" s="19"/>
    </row>
    <row r="253" spans="1:9">
      <c r="B253" s="47" t="s">
        <v>84</v>
      </c>
      <c r="C253" s="47">
        <v>156.1</v>
      </c>
      <c r="D253" s="19">
        <v>103.3</v>
      </c>
      <c r="E253" s="47">
        <f t="shared" si="14"/>
        <v>151.11326234269117</v>
      </c>
      <c r="F253" s="47"/>
      <c r="G253" s="49">
        <f t="shared" si="15"/>
        <v>151.37375533249821</v>
      </c>
      <c r="H253" s="47">
        <v>246.8</v>
      </c>
      <c r="I253" s="19"/>
    </row>
    <row r="254" spans="1:9">
      <c r="A254" s="47">
        <v>2008</v>
      </c>
      <c r="B254" s="47" t="s">
        <v>72</v>
      </c>
      <c r="C254" s="47">
        <v>147.30000000000001</v>
      </c>
      <c r="D254" s="19">
        <v>103</v>
      </c>
      <c r="E254" s="47">
        <f t="shared" si="14"/>
        <v>143.00970873786409</v>
      </c>
      <c r="F254" s="47"/>
      <c r="G254" s="49">
        <f t="shared" si="15"/>
        <v>143.25623261024319</v>
      </c>
      <c r="H254" s="47">
        <v>253.5</v>
      </c>
      <c r="I254" s="19"/>
    </row>
    <row r="255" spans="1:9">
      <c r="B255" s="47" t="s">
        <v>74</v>
      </c>
      <c r="C255" s="47">
        <v>150.6</v>
      </c>
      <c r="D255" s="19">
        <v>103.8</v>
      </c>
      <c r="E255" s="47">
        <f t="shared" si="14"/>
        <v>145.08670520231212</v>
      </c>
      <c r="F255" s="47"/>
      <c r="G255" s="49">
        <f t="shared" si="15"/>
        <v>145.33680945546294</v>
      </c>
      <c r="H255" s="47">
        <v>257</v>
      </c>
      <c r="I255" s="19"/>
    </row>
    <row r="256" spans="1:9">
      <c r="B256" s="47" t="s">
        <v>75</v>
      </c>
      <c r="C256" s="47">
        <v>145.1</v>
      </c>
      <c r="D256" s="19">
        <v>103.6</v>
      </c>
      <c r="E256" s="47">
        <f t="shared" si="14"/>
        <v>140.05791505791504</v>
      </c>
      <c r="F256" s="47"/>
      <c r="G256" s="49">
        <f t="shared" si="15"/>
        <v>140.29935055122627</v>
      </c>
      <c r="H256" s="47">
        <v>297.7</v>
      </c>
      <c r="I256" s="19"/>
    </row>
    <row r="257" spans="1:9">
      <c r="B257" s="47" t="s">
        <v>76</v>
      </c>
      <c r="C257" s="47">
        <v>157.5</v>
      </c>
      <c r="D257" s="19">
        <v>105.7</v>
      </c>
      <c r="E257" s="47">
        <f t="shared" si="14"/>
        <v>149.00662251655629</v>
      </c>
      <c r="F257" s="47"/>
      <c r="G257" s="49">
        <f t="shared" si="15"/>
        <v>149.26348402559023</v>
      </c>
      <c r="H257" s="47">
        <v>314.39999999999998</v>
      </c>
      <c r="I257" s="19"/>
    </row>
    <row r="258" spans="1:9">
      <c r="B258" s="47" t="s">
        <v>77</v>
      </c>
      <c r="C258" s="47">
        <v>172.3</v>
      </c>
      <c r="D258" s="19">
        <v>107.7</v>
      </c>
      <c r="E258" s="47">
        <f t="shared" si="14"/>
        <v>159.98142989786444</v>
      </c>
      <c r="F258" s="47"/>
      <c r="G258" s="49">
        <f t="shared" si="15"/>
        <v>160.2572100666043</v>
      </c>
      <c r="H258" s="47">
        <v>349.5</v>
      </c>
      <c r="I258" s="19"/>
    </row>
    <row r="259" spans="1:9">
      <c r="B259" s="47" t="s">
        <v>78</v>
      </c>
      <c r="C259" s="47">
        <v>200.9</v>
      </c>
      <c r="D259" s="19">
        <v>110.2</v>
      </c>
      <c r="E259" s="47">
        <f t="shared" ref="E259:E322" si="16">C259/D259*100</f>
        <v>182.30490018148819</v>
      </c>
      <c r="F259" s="47"/>
      <c r="G259" s="49">
        <f t="shared" ref="G259:G322" si="17">E259*$F$5</f>
        <v>182.61916213155484</v>
      </c>
      <c r="H259" s="47">
        <v>367.5</v>
      </c>
      <c r="I259" s="19"/>
    </row>
    <row r="260" spans="1:9">
      <c r="B260" s="47" t="s">
        <v>79</v>
      </c>
      <c r="C260" s="47">
        <v>213.2</v>
      </c>
      <c r="D260" s="19">
        <v>112.7</v>
      </c>
      <c r="E260" s="47">
        <f t="shared" si="16"/>
        <v>189.17480035492454</v>
      </c>
      <c r="F260" s="47"/>
      <c r="G260" s="49">
        <f t="shared" si="17"/>
        <v>189.50090481840209</v>
      </c>
      <c r="H260" s="47">
        <v>384.3</v>
      </c>
      <c r="I260" s="19"/>
    </row>
    <row r="261" spans="1:9">
      <c r="B261" s="47" t="s">
        <v>80</v>
      </c>
      <c r="C261" s="47">
        <v>226.5</v>
      </c>
      <c r="D261" s="19">
        <v>113.4</v>
      </c>
      <c r="E261" s="47">
        <f t="shared" si="16"/>
        <v>199.73544973544972</v>
      </c>
      <c r="F261" s="47"/>
      <c r="G261" s="49">
        <f t="shared" si="17"/>
        <v>200.07975892225059</v>
      </c>
      <c r="H261" s="47">
        <v>321.60000000000002</v>
      </c>
      <c r="I261" s="19"/>
    </row>
    <row r="262" spans="1:9">
      <c r="B262" s="47" t="s">
        <v>81</v>
      </c>
      <c r="C262" s="47">
        <v>190.2</v>
      </c>
      <c r="D262" s="19">
        <v>111.1</v>
      </c>
      <c r="E262" s="47">
        <f t="shared" si="16"/>
        <v>171.1971197119712</v>
      </c>
      <c r="F262" s="47"/>
      <c r="G262" s="49">
        <f t="shared" si="17"/>
        <v>171.49223377984825</v>
      </c>
      <c r="H262" s="47">
        <v>291.5</v>
      </c>
      <c r="I262" s="19"/>
    </row>
    <row r="263" spans="1:9">
      <c r="B263" s="47" t="s">
        <v>82</v>
      </c>
      <c r="C263" s="47">
        <v>150.1</v>
      </c>
      <c r="D263" s="19">
        <v>106.4</v>
      </c>
      <c r="E263" s="47">
        <f t="shared" si="16"/>
        <v>141.07142857142856</v>
      </c>
      <c r="F263" s="47"/>
      <c r="G263" s="49">
        <f t="shared" si="17"/>
        <v>141.31461118581475</v>
      </c>
      <c r="H263" s="47">
        <v>215.6</v>
      </c>
      <c r="I263" s="19"/>
    </row>
    <row r="264" spans="1:9">
      <c r="B264" s="47" t="s">
        <v>83</v>
      </c>
      <c r="C264" s="47">
        <v>105.3</v>
      </c>
      <c r="D264" s="19">
        <v>101.9</v>
      </c>
      <c r="E264" s="47">
        <f t="shared" si="16"/>
        <v>103.33660451422963</v>
      </c>
      <c r="F264" s="47"/>
      <c r="G264" s="49">
        <f t="shared" si="17"/>
        <v>103.51473885299716</v>
      </c>
      <c r="H264" s="47">
        <v>150.9</v>
      </c>
      <c r="I264" s="19"/>
    </row>
    <row r="265" spans="1:9">
      <c r="B265" s="47" t="s">
        <v>84</v>
      </c>
      <c r="C265" s="47">
        <v>72</v>
      </c>
      <c r="D265" s="19">
        <v>98.6</v>
      </c>
      <c r="E265" s="47">
        <f t="shared" si="16"/>
        <v>73.022312373225148</v>
      </c>
      <c r="F265" s="47"/>
      <c r="G265" s="49">
        <f t="shared" si="17"/>
        <v>73.148190143169572</v>
      </c>
      <c r="H265" s="47">
        <v>104.5</v>
      </c>
      <c r="I265" s="19"/>
    </row>
    <row r="266" spans="1:9">
      <c r="A266" s="47">
        <v>2009</v>
      </c>
      <c r="B266" s="47" t="s">
        <v>72</v>
      </c>
      <c r="C266" s="47">
        <v>57.8</v>
      </c>
      <c r="D266" s="19">
        <v>96.5</v>
      </c>
      <c r="E266" s="47">
        <f t="shared" si="16"/>
        <v>59.896373056994811</v>
      </c>
      <c r="F266" s="47"/>
      <c r="G266" s="49">
        <f t="shared" si="17"/>
        <v>59.999623989800639</v>
      </c>
      <c r="H266" s="47">
        <v>94.9</v>
      </c>
      <c r="I266" s="19"/>
    </row>
    <row r="267" spans="1:9">
      <c r="B267" s="47" t="s">
        <v>74</v>
      </c>
      <c r="C267" s="47">
        <v>63.3</v>
      </c>
      <c r="D267" s="19">
        <v>96.4</v>
      </c>
      <c r="E267" s="47">
        <f t="shared" si="16"/>
        <v>65.663900414937743</v>
      </c>
      <c r="F267" s="47"/>
      <c r="G267" s="49">
        <f t="shared" si="17"/>
        <v>65.777093562093071</v>
      </c>
      <c r="H267" s="47">
        <v>95.9</v>
      </c>
      <c r="I267" s="19"/>
    </row>
    <row r="268" spans="1:9">
      <c r="B268" s="47" t="s">
        <v>75</v>
      </c>
      <c r="C268" s="47">
        <v>67.400000000000006</v>
      </c>
      <c r="D268" s="19">
        <v>96.8</v>
      </c>
      <c r="E268" s="47">
        <f t="shared" si="16"/>
        <v>69.628099173553721</v>
      </c>
      <c r="F268" s="47"/>
      <c r="G268" s="49">
        <f t="shared" si="17"/>
        <v>69.748125910102942</v>
      </c>
      <c r="H268" s="47">
        <v>122.6</v>
      </c>
      <c r="I268" s="19"/>
    </row>
    <row r="269" spans="1:9">
      <c r="B269" s="47" t="s">
        <v>76</v>
      </c>
      <c r="C269" s="47">
        <v>72</v>
      </c>
      <c r="D269" s="19">
        <v>96.3</v>
      </c>
      <c r="E269" s="47">
        <f t="shared" si="16"/>
        <v>74.766355140186917</v>
      </c>
      <c r="F269" s="47"/>
      <c r="G269" s="49">
        <f t="shared" si="17"/>
        <v>74.895239336620151</v>
      </c>
      <c r="H269" s="47">
        <v>132.5</v>
      </c>
      <c r="I269" s="19"/>
    </row>
    <row r="270" spans="1:9">
      <c r="B270" s="47" t="s">
        <v>77</v>
      </c>
      <c r="C270" s="47">
        <v>76.5</v>
      </c>
      <c r="D270" s="19">
        <v>95.6</v>
      </c>
      <c r="E270" s="47">
        <f t="shared" si="16"/>
        <v>80.020920502092054</v>
      </c>
      <c r="F270" s="47"/>
      <c r="G270" s="49">
        <f t="shared" si="17"/>
        <v>80.158862655583718</v>
      </c>
      <c r="H270" s="47">
        <v>157.5</v>
      </c>
      <c r="I270" s="19"/>
    </row>
    <row r="271" spans="1:9">
      <c r="B271" s="47" t="s">
        <v>78</v>
      </c>
      <c r="C271" s="47">
        <v>86.6</v>
      </c>
      <c r="D271" s="19">
        <v>95.8</v>
      </c>
      <c r="E271" s="47">
        <f t="shared" si="16"/>
        <v>90.396659707724424</v>
      </c>
      <c r="F271" s="47"/>
      <c r="G271" s="49">
        <f t="shared" si="17"/>
        <v>90.552487831548746</v>
      </c>
      <c r="H271" s="47">
        <v>189.2</v>
      </c>
      <c r="I271" s="19"/>
    </row>
    <row r="272" spans="1:9">
      <c r="B272" s="47" t="s">
        <v>79</v>
      </c>
      <c r="C272" s="47">
        <v>99.8</v>
      </c>
      <c r="D272" s="19">
        <v>96.4</v>
      </c>
      <c r="E272" s="47">
        <f t="shared" si="16"/>
        <v>103.52697095435684</v>
      </c>
      <c r="F272" s="47"/>
      <c r="G272" s="49">
        <f t="shared" si="17"/>
        <v>103.70543345176762</v>
      </c>
      <c r="H272" s="47">
        <v>160.6</v>
      </c>
      <c r="I272" s="19"/>
    </row>
    <row r="273" spans="1:9">
      <c r="B273" s="47" t="s">
        <v>80</v>
      </c>
      <c r="C273" s="47">
        <v>98.3</v>
      </c>
      <c r="D273" s="19">
        <v>96.6</v>
      </c>
      <c r="E273" s="47">
        <f t="shared" si="16"/>
        <v>101.75983436853002</v>
      </c>
      <c r="F273" s="47"/>
      <c r="G273" s="49">
        <f t="shared" si="17"/>
        <v>101.93525062972365</v>
      </c>
      <c r="H273" s="47">
        <v>188.6</v>
      </c>
      <c r="I273" s="19"/>
    </row>
    <row r="274" spans="1:9">
      <c r="B274" s="47" t="s">
        <v>81</v>
      </c>
      <c r="C274" s="47">
        <v>102.8</v>
      </c>
      <c r="D274" s="19">
        <v>96.4</v>
      </c>
      <c r="E274" s="47">
        <f t="shared" si="16"/>
        <v>106.6390041493776</v>
      </c>
      <c r="F274" s="47"/>
      <c r="G274" s="49">
        <f t="shared" si="17"/>
        <v>106.82283125091897</v>
      </c>
      <c r="H274" s="47">
        <v>188.3</v>
      </c>
      <c r="I274" s="19"/>
    </row>
    <row r="275" spans="1:9">
      <c r="B275" s="47" t="s">
        <v>82</v>
      </c>
      <c r="C275" s="47">
        <v>96.1</v>
      </c>
      <c r="D275" s="19">
        <v>95.7</v>
      </c>
      <c r="E275" s="47">
        <f t="shared" si="16"/>
        <v>100.41797283176592</v>
      </c>
      <c r="F275" s="47"/>
      <c r="G275" s="49">
        <f t="shared" si="17"/>
        <v>100.59107595698327</v>
      </c>
      <c r="H275" s="47">
        <v>201.3</v>
      </c>
      <c r="I275" s="19"/>
    </row>
    <row r="276" spans="1:9">
      <c r="B276" s="47" t="s">
        <v>83</v>
      </c>
      <c r="C276" s="47">
        <v>101.7</v>
      </c>
      <c r="D276" s="19">
        <v>95.9</v>
      </c>
      <c r="E276" s="47">
        <f t="shared" si="16"/>
        <v>106.04796663190822</v>
      </c>
      <c r="F276" s="47"/>
      <c r="G276" s="49">
        <f t="shared" si="17"/>
        <v>106.23077488753476</v>
      </c>
      <c r="H276" s="47">
        <v>213.8</v>
      </c>
      <c r="I276" s="19"/>
    </row>
    <row r="277" spans="1:9">
      <c r="B277" s="47" t="s">
        <v>84</v>
      </c>
      <c r="C277" s="47">
        <v>109</v>
      </c>
      <c r="D277" s="19">
        <v>96.4</v>
      </c>
      <c r="E277" s="47">
        <f t="shared" si="16"/>
        <v>113.07053941908714</v>
      </c>
      <c r="F277" s="47"/>
      <c r="G277" s="49">
        <f t="shared" si="17"/>
        <v>113.26545336916504</v>
      </c>
      <c r="H277" s="47">
        <v>195.4</v>
      </c>
      <c r="I277" s="19"/>
    </row>
    <row r="278" spans="1:9">
      <c r="A278" s="47">
        <v>2010</v>
      </c>
      <c r="B278" s="47" t="s">
        <v>72</v>
      </c>
      <c r="C278" s="47">
        <v>108.3</v>
      </c>
      <c r="D278" s="19">
        <v>97.4</v>
      </c>
      <c r="E278" s="47">
        <f t="shared" si="16"/>
        <v>111.19096509240245</v>
      </c>
      <c r="F278" s="47"/>
      <c r="G278" s="49">
        <f t="shared" si="17"/>
        <v>111.38263898314783</v>
      </c>
      <c r="H278" s="47">
        <v>217.6</v>
      </c>
      <c r="I278" s="19"/>
    </row>
    <row r="279" spans="1:9">
      <c r="B279" s="47" t="s">
        <v>74</v>
      </c>
      <c r="C279" s="47">
        <v>108.7</v>
      </c>
      <c r="D279" s="19">
        <v>97.3</v>
      </c>
      <c r="E279" s="47">
        <f t="shared" si="16"/>
        <v>111.7163412127441</v>
      </c>
      <c r="F279" s="47"/>
      <c r="G279" s="49">
        <f t="shared" si="17"/>
        <v>111.90892076057237</v>
      </c>
      <c r="H279" s="47">
        <v>204.8</v>
      </c>
      <c r="I279" s="19"/>
    </row>
    <row r="280" spans="1:9">
      <c r="B280" s="47" t="s">
        <v>75</v>
      </c>
      <c r="C280" s="47">
        <v>104.6</v>
      </c>
      <c r="D280" s="19">
        <v>97.3</v>
      </c>
      <c r="E280" s="47">
        <f t="shared" si="16"/>
        <v>107.50256937307296</v>
      </c>
      <c r="F280" s="47"/>
      <c r="G280" s="49">
        <f t="shared" si="17"/>
        <v>107.68788511090955</v>
      </c>
      <c r="H280" s="47">
        <v>223.3</v>
      </c>
      <c r="I280" s="19"/>
    </row>
    <row r="281" spans="1:9">
      <c r="B281" s="47" t="s">
        <v>76</v>
      </c>
      <c r="C281" s="47">
        <v>113.7</v>
      </c>
      <c r="D281" s="19">
        <v>98.5</v>
      </c>
      <c r="E281" s="47">
        <f t="shared" si="16"/>
        <v>115.43147208121826</v>
      </c>
      <c r="F281" s="47"/>
      <c r="G281" s="49">
        <f t="shared" si="17"/>
        <v>115.63045586870393</v>
      </c>
      <c r="H281" s="47">
        <v>233.1</v>
      </c>
      <c r="I281" s="19"/>
    </row>
    <row r="282" spans="1:9">
      <c r="B282" s="47" t="s">
        <v>77</v>
      </c>
      <c r="C282" s="47">
        <v>118</v>
      </c>
      <c r="D282" s="19">
        <v>98.6</v>
      </c>
      <c r="E282" s="47">
        <f t="shared" si="16"/>
        <v>119.67545638945234</v>
      </c>
      <c r="F282" s="47"/>
      <c r="G282" s="49">
        <f t="shared" si="17"/>
        <v>119.88175606797236</v>
      </c>
      <c r="H282" s="47">
        <v>205.1</v>
      </c>
      <c r="I282" s="19"/>
    </row>
    <row r="283" spans="1:9">
      <c r="B283" s="47" t="s">
        <v>78</v>
      </c>
      <c r="C283" s="47">
        <v>108.9</v>
      </c>
      <c r="D283" s="19">
        <v>97.8</v>
      </c>
      <c r="E283" s="47">
        <f t="shared" si="16"/>
        <v>111.34969325153375</v>
      </c>
      <c r="F283" s="47"/>
      <c r="G283" s="49">
        <f t="shared" si="17"/>
        <v>111.54164076202697</v>
      </c>
      <c r="H283" s="47">
        <v>206.5</v>
      </c>
      <c r="I283" s="19"/>
    </row>
    <row r="284" spans="1:9">
      <c r="B284" s="47" t="s">
        <v>79</v>
      </c>
      <c r="C284" s="47">
        <v>102.3</v>
      </c>
      <c r="D284" s="19">
        <v>97.3</v>
      </c>
      <c r="E284" s="47">
        <f t="shared" si="16"/>
        <v>105.13874614594039</v>
      </c>
      <c r="F284" s="47"/>
      <c r="G284" s="49">
        <f t="shared" si="17"/>
        <v>105.31998706353774</v>
      </c>
      <c r="H284" s="47">
        <v>208.1</v>
      </c>
      <c r="I284" s="19"/>
    </row>
    <row r="285" spans="1:9">
      <c r="B285" s="47" t="s">
        <v>80</v>
      </c>
      <c r="C285" s="47">
        <v>96.9</v>
      </c>
      <c r="D285" s="19">
        <v>96.8</v>
      </c>
      <c r="E285" s="47">
        <f t="shared" si="16"/>
        <v>100.10330578512398</v>
      </c>
      <c r="F285" s="47"/>
      <c r="G285" s="49">
        <f t="shared" si="17"/>
        <v>100.27586647906493</v>
      </c>
      <c r="H285" s="47">
        <v>211.8</v>
      </c>
      <c r="I285" s="19"/>
    </row>
    <row r="286" spans="1:9">
      <c r="B286" s="47" t="s">
        <v>81</v>
      </c>
      <c r="C286" s="47">
        <v>97.5</v>
      </c>
      <c r="D286" s="19">
        <v>96.7</v>
      </c>
      <c r="E286" s="47">
        <f t="shared" si="16"/>
        <v>100.82730093071355</v>
      </c>
      <c r="F286" s="47"/>
      <c r="G286" s="49">
        <f t="shared" si="17"/>
        <v>101.0011096664025</v>
      </c>
      <c r="H286" s="47">
        <v>207.1</v>
      </c>
      <c r="I286" s="19"/>
    </row>
    <row r="287" spans="1:9">
      <c r="B287" s="47" t="s">
        <v>82</v>
      </c>
      <c r="C287" s="47">
        <v>96.3</v>
      </c>
      <c r="D287" s="19">
        <v>96.3</v>
      </c>
      <c r="E287" s="47">
        <f t="shared" si="16"/>
        <v>100</v>
      </c>
      <c r="F287" s="47"/>
      <c r="G287" s="49">
        <f t="shared" si="17"/>
        <v>100.17238261272945</v>
      </c>
      <c r="H287" s="47">
        <v>224</v>
      </c>
      <c r="I287" s="19"/>
    </row>
    <row r="288" spans="1:9">
      <c r="B288" s="47" t="s">
        <v>83</v>
      </c>
      <c r="C288" s="47">
        <v>103.4</v>
      </c>
      <c r="D288" s="19">
        <v>96.8</v>
      </c>
      <c r="E288" s="47">
        <f t="shared" si="16"/>
        <v>106.81818181818184</v>
      </c>
      <c r="F288" s="47"/>
      <c r="G288" s="49">
        <f t="shared" si="17"/>
        <v>107.00231779087012</v>
      </c>
      <c r="H288" s="47">
        <v>237.1</v>
      </c>
      <c r="I288" s="19"/>
    </row>
    <row r="289" spans="1:9">
      <c r="B289" s="47" t="s">
        <v>84</v>
      </c>
      <c r="C289" s="47">
        <v>109.7</v>
      </c>
      <c r="D289" s="19">
        <v>97.6</v>
      </c>
      <c r="E289" s="47">
        <f t="shared" si="16"/>
        <v>112.39754098360658</v>
      </c>
      <c r="F289" s="47"/>
      <c r="G289" s="49">
        <f t="shared" si="17"/>
        <v>112.59129480139777</v>
      </c>
      <c r="H289" s="47">
        <v>243.9</v>
      </c>
      <c r="I289" s="19"/>
    </row>
    <row r="290" spans="1:9">
      <c r="A290" s="47">
        <v>2011</v>
      </c>
      <c r="B290" s="47" t="s">
        <v>72</v>
      </c>
      <c r="C290" s="47">
        <v>115.7</v>
      </c>
      <c r="D290" s="19">
        <v>98.3</v>
      </c>
      <c r="E290" s="47">
        <f t="shared" si="16"/>
        <v>117.70091556459819</v>
      </c>
      <c r="F290" s="47"/>
      <c r="G290" s="49">
        <f t="shared" si="17"/>
        <v>117.90381147805493</v>
      </c>
      <c r="H290" s="47">
        <v>251.9</v>
      </c>
      <c r="I290" s="19"/>
    </row>
    <row r="291" spans="1:9">
      <c r="B291" s="47" t="s">
        <v>74</v>
      </c>
      <c r="C291" s="47">
        <v>120.5</v>
      </c>
      <c r="D291" s="19">
        <v>98.8</v>
      </c>
      <c r="E291" s="47">
        <f t="shared" si="16"/>
        <v>121.96356275303644</v>
      </c>
      <c r="F291" s="47"/>
      <c r="G291" s="49">
        <f t="shared" si="17"/>
        <v>122.17380672908804</v>
      </c>
      <c r="H291" s="47">
        <v>241.5</v>
      </c>
      <c r="I291" s="19"/>
    </row>
    <row r="292" spans="1:9">
      <c r="B292" s="47" t="s">
        <v>75</v>
      </c>
      <c r="C292" s="47">
        <v>128.5</v>
      </c>
      <c r="D292" s="19">
        <v>99.6</v>
      </c>
      <c r="E292" s="47">
        <f t="shared" si="16"/>
        <v>129.01606425702812</v>
      </c>
      <c r="F292" s="47"/>
      <c r="G292" s="49">
        <f t="shared" si="17"/>
        <v>129.2384655194351</v>
      </c>
      <c r="H292" s="47">
        <v>283.7</v>
      </c>
      <c r="I292" s="19"/>
    </row>
    <row r="293" spans="1:9">
      <c r="B293" s="47" t="s">
        <v>76</v>
      </c>
      <c r="C293" s="47">
        <v>142.80000000000001</v>
      </c>
      <c r="D293" s="19">
        <v>101.4</v>
      </c>
      <c r="E293" s="47">
        <f t="shared" si="16"/>
        <v>140.82840236686391</v>
      </c>
      <c r="F293" s="47"/>
      <c r="G293" s="49">
        <f t="shared" si="17"/>
        <v>141.07116604632904</v>
      </c>
      <c r="H293" s="47">
        <v>311</v>
      </c>
      <c r="I293" s="19"/>
    </row>
    <row r="294" spans="1:9">
      <c r="B294" s="47" t="s">
        <v>77</v>
      </c>
      <c r="C294" s="47">
        <v>149.1</v>
      </c>
      <c r="D294" s="19">
        <v>101.3</v>
      </c>
      <c r="E294" s="47">
        <f t="shared" si="16"/>
        <v>147.18657453109577</v>
      </c>
      <c r="F294" s="47"/>
      <c r="G294" s="49">
        <f t="shared" si="17"/>
        <v>147.44029859385947</v>
      </c>
      <c r="H294" s="47">
        <v>290.10000000000002</v>
      </c>
      <c r="I294" s="19"/>
    </row>
    <row r="295" spans="1:9">
      <c r="B295" s="47" t="s">
        <v>78</v>
      </c>
      <c r="C295" s="47">
        <v>138.69999999999999</v>
      </c>
      <c r="D295" s="19">
        <v>101</v>
      </c>
      <c r="E295" s="47">
        <f t="shared" si="16"/>
        <v>137.32673267326732</v>
      </c>
      <c r="F295" s="47"/>
      <c r="G295" s="49">
        <f t="shared" si="17"/>
        <v>137.56346008302549</v>
      </c>
      <c r="H295" s="47">
        <v>277.7</v>
      </c>
      <c r="I295" s="19"/>
    </row>
    <row r="296" spans="1:9">
      <c r="B296" s="47" t="s">
        <v>79</v>
      </c>
      <c r="C296" s="47">
        <v>136.5</v>
      </c>
      <c r="D296" s="19">
        <v>101.2</v>
      </c>
      <c r="E296" s="47">
        <f t="shared" si="16"/>
        <v>134.88142292490119</v>
      </c>
      <c r="F296" s="47"/>
      <c r="G296" s="49">
        <f t="shared" si="17"/>
        <v>135.1139350458258</v>
      </c>
      <c r="H296" s="47">
        <v>284.2</v>
      </c>
      <c r="I296" s="19"/>
    </row>
    <row r="297" spans="1:9">
      <c r="B297" s="47" t="s">
        <v>80</v>
      </c>
      <c r="C297" s="47">
        <v>133.6</v>
      </c>
      <c r="D297" s="19">
        <v>100.7</v>
      </c>
      <c r="E297" s="47">
        <f t="shared" si="16"/>
        <v>132.67130089374379</v>
      </c>
      <c r="F297" s="47"/>
      <c r="G297" s="49">
        <f t="shared" si="17"/>
        <v>132.90000314856658</v>
      </c>
      <c r="H297" s="47">
        <v>245.2</v>
      </c>
      <c r="I297" s="19"/>
    </row>
    <row r="298" spans="1:9">
      <c r="B298" s="47" t="s">
        <v>81</v>
      </c>
      <c r="C298" s="47">
        <v>128.4</v>
      </c>
      <c r="D298" s="19">
        <v>100.1</v>
      </c>
      <c r="E298" s="47">
        <f t="shared" si="16"/>
        <v>128.27172827172828</v>
      </c>
      <c r="F298" s="47"/>
      <c r="G298" s="49">
        <f t="shared" si="17"/>
        <v>128.49284642831631</v>
      </c>
      <c r="H298" s="47">
        <v>268.89999999999998</v>
      </c>
      <c r="I298" s="19"/>
    </row>
    <row r="299" spans="1:9">
      <c r="B299" s="47" t="s">
        <v>82</v>
      </c>
      <c r="C299" s="47">
        <v>128.69999999999999</v>
      </c>
      <c r="D299" s="19">
        <v>99.3</v>
      </c>
      <c r="E299" s="47">
        <f t="shared" si="16"/>
        <v>129.607250755287</v>
      </c>
      <c r="F299" s="47"/>
      <c r="G299" s="49">
        <f t="shared" si="17"/>
        <v>129.83067112042576</v>
      </c>
      <c r="H299" s="47">
        <v>265.2</v>
      </c>
      <c r="I299" s="19"/>
    </row>
    <row r="300" spans="1:9">
      <c r="B300" s="47" t="s">
        <v>83</v>
      </c>
      <c r="C300" s="47">
        <v>129.19999999999999</v>
      </c>
      <c r="D300" s="19">
        <v>99.3</v>
      </c>
      <c r="E300" s="47">
        <f t="shared" si="16"/>
        <v>130.11077542799597</v>
      </c>
      <c r="F300" s="47"/>
      <c r="G300" s="49">
        <f t="shared" si="17"/>
        <v>130.3350637821213</v>
      </c>
      <c r="H300" s="47">
        <v>302.60000000000002</v>
      </c>
      <c r="I300" s="19"/>
    </row>
    <row r="301" spans="1:9">
      <c r="B301" s="47" t="s">
        <v>84</v>
      </c>
      <c r="C301" s="47">
        <v>135.69999999999999</v>
      </c>
      <c r="D301" s="19">
        <v>99.4</v>
      </c>
      <c r="E301" s="47">
        <f t="shared" si="16"/>
        <v>136.51911468812875</v>
      </c>
      <c r="F301" s="47"/>
      <c r="G301" s="49">
        <f t="shared" si="17"/>
        <v>136.75444990490325</v>
      </c>
      <c r="H301" s="47">
        <v>283.5</v>
      </c>
      <c r="I301" s="19"/>
    </row>
    <row r="302" spans="1:9">
      <c r="A302" s="47">
        <v>2012</v>
      </c>
      <c r="B302" s="47" t="s">
        <v>72</v>
      </c>
      <c r="C302" s="47">
        <v>132</v>
      </c>
      <c r="D302" s="19">
        <v>98.9</v>
      </c>
      <c r="E302" s="47">
        <f t="shared" si="16"/>
        <v>133.46814964610718</v>
      </c>
      <c r="F302" s="47"/>
      <c r="G302" s="49">
        <f t="shared" si="17"/>
        <v>133.69822552962879</v>
      </c>
      <c r="H302" s="47">
        <v>291.7</v>
      </c>
      <c r="I302" s="19"/>
    </row>
    <row r="303" spans="1:9">
      <c r="B303" s="47" t="s">
        <v>74</v>
      </c>
      <c r="C303" s="47">
        <v>139</v>
      </c>
      <c r="D303" s="19">
        <v>99.5</v>
      </c>
      <c r="E303" s="47">
        <f t="shared" si="16"/>
        <v>139.69849246231155</v>
      </c>
      <c r="F303" s="47"/>
      <c r="G303" s="49">
        <f t="shared" si="17"/>
        <v>139.93930837356174</v>
      </c>
      <c r="H303" s="47">
        <v>295.3</v>
      </c>
      <c r="I303" s="19"/>
    </row>
    <row r="304" spans="1:9">
      <c r="B304" s="47" t="s">
        <v>75</v>
      </c>
      <c r="C304" s="47">
        <v>153.1</v>
      </c>
      <c r="D304" s="19">
        <v>101.2</v>
      </c>
      <c r="E304" s="47">
        <f t="shared" si="16"/>
        <v>151.28458498023713</v>
      </c>
      <c r="F304" s="47"/>
      <c r="G304" s="49">
        <f t="shared" si="17"/>
        <v>151.54537330048296</v>
      </c>
      <c r="H304" s="47">
        <v>305.39999999999998</v>
      </c>
      <c r="I304" s="19"/>
    </row>
    <row r="305" spans="1:9">
      <c r="B305" s="47" t="s">
        <v>76</v>
      </c>
      <c r="C305" s="47">
        <v>158.19999999999999</v>
      </c>
      <c r="D305" s="19">
        <v>101.2</v>
      </c>
      <c r="E305" s="47">
        <f t="shared" si="16"/>
        <v>156.32411067193675</v>
      </c>
      <c r="F305" s="47"/>
      <c r="G305" s="49">
        <f t="shared" si="17"/>
        <v>156.5935862582391</v>
      </c>
      <c r="H305" s="47">
        <v>297.8</v>
      </c>
      <c r="I305" s="19"/>
    </row>
    <row r="306" spans="1:9">
      <c r="B306" s="47" t="s">
        <v>77</v>
      </c>
      <c r="C306" s="47">
        <v>148.19999999999999</v>
      </c>
      <c r="D306" s="19">
        <v>100.2</v>
      </c>
      <c r="E306" s="47">
        <f t="shared" si="16"/>
        <v>147.90419161676644</v>
      </c>
      <c r="F306" s="47"/>
      <c r="G306" s="49">
        <f t="shared" si="17"/>
        <v>148.15915272661178</v>
      </c>
      <c r="H306" s="47">
        <v>273</v>
      </c>
      <c r="I306" s="19"/>
    </row>
    <row r="307" spans="1:9">
      <c r="B307" s="47" t="s">
        <v>78</v>
      </c>
      <c r="C307" s="47">
        <v>137</v>
      </c>
      <c r="D307" s="19">
        <v>99</v>
      </c>
      <c r="E307" s="47">
        <f t="shared" si="16"/>
        <v>138.38383838383839</v>
      </c>
      <c r="F307" s="47"/>
      <c r="G307" s="49">
        <f t="shared" si="17"/>
        <v>138.62238806003975</v>
      </c>
      <c r="H307" s="47">
        <v>241.4</v>
      </c>
      <c r="I307" s="19"/>
    </row>
    <row r="308" spans="1:9">
      <c r="B308" s="47" t="s">
        <v>79</v>
      </c>
      <c r="C308" s="47">
        <v>120.7</v>
      </c>
      <c r="D308" s="19">
        <v>98</v>
      </c>
      <c r="E308" s="47">
        <f t="shared" si="16"/>
        <v>123.16326530612245</v>
      </c>
      <c r="F308" s="47"/>
      <c r="G308" s="49">
        <f t="shared" si="17"/>
        <v>123.37557736078006</v>
      </c>
      <c r="H308" s="47">
        <v>247.6</v>
      </c>
      <c r="I308" s="19"/>
    </row>
    <row r="309" spans="1:9">
      <c r="B309" s="47" t="s">
        <v>80</v>
      </c>
      <c r="C309" s="47">
        <v>124.6</v>
      </c>
      <c r="D309" s="19">
        <v>98.2</v>
      </c>
      <c r="E309" s="47">
        <f t="shared" si="16"/>
        <v>126.88391038696535</v>
      </c>
      <c r="F309" s="47"/>
      <c r="G309" s="49">
        <f t="shared" si="17"/>
        <v>127.1026361868237</v>
      </c>
      <c r="H309" s="47">
        <v>271.3</v>
      </c>
      <c r="I309" s="19"/>
    </row>
    <row r="310" spans="1:9">
      <c r="B310" s="47" t="s">
        <v>81</v>
      </c>
      <c r="C310" s="47">
        <v>134.80000000000001</v>
      </c>
      <c r="D310" s="19">
        <v>98.7</v>
      </c>
      <c r="E310" s="47">
        <f t="shared" si="16"/>
        <v>136.57548125633232</v>
      </c>
      <c r="F310" s="47"/>
      <c r="G310" s="49">
        <f t="shared" si="17"/>
        <v>136.81091363926981</v>
      </c>
      <c r="H310" s="47">
        <v>282.3</v>
      </c>
      <c r="I310" s="19"/>
    </row>
    <row r="311" spans="1:9">
      <c r="B311" s="47" t="s">
        <v>82</v>
      </c>
      <c r="C311" s="47">
        <v>138.5</v>
      </c>
      <c r="D311" s="19">
        <v>98.4</v>
      </c>
      <c r="E311" s="47">
        <f t="shared" si="16"/>
        <v>140.7520325203252</v>
      </c>
      <c r="F311" s="47"/>
      <c r="G311" s="49">
        <f t="shared" si="17"/>
        <v>140.99466455145355</v>
      </c>
      <c r="H311" s="47">
        <v>268.39999999999998</v>
      </c>
      <c r="I311" s="19"/>
    </row>
    <row r="312" spans="1:9">
      <c r="B312" s="47" t="s">
        <v>83</v>
      </c>
      <c r="C312" s="47">
        <v>139.69999999999999</v>
      </c>
      <c r="D312" s="19">
        <v>98.6</v>
      </c>
      <c r="E312" s="47">
        <f t="shared" si="16"/>
        <v>141.68356997971603</v>
      </c>
      <c r="F312" s="47"/>
      <c r="G312" s="49">
        <f t="shared" si="17"/>
        <v>141.92780781945541</v>
      </c>
      <c r="H312" s="47">
        <v>256.60000000000002</v>
      </c>
      <c r="I312" s="19"/>
    </row>
    <row r="313" spans="1:9">
      <c r="B313" s="47" t="s">
        <v>84</v>
      </c>
      <c r="C313" s="47">
        <v>142.9</v>
      </c>
      <c r="D313" s="19">
        <v>99.5</v>
      </c>
      <c r="E313" s="47">
        <f t="shared" si="16"/>
        <v>143.6180904522613</v>
      </c>
      <c r="F313" s="47"/>
      <c r="G313" s="49">
        <f t="shared" si="17"/>
        <v>143.86566306893505</v>
      </c>
      <c r="H313" s="47">
        <v>252.4</v>
      </c>
      <c r="I313" s="19"/>
    </row>
    <row r="314" spans="1:9">
      <c r="A314" s="47">
        <v>2013</v>
      </c>
      <c r="B314" s="47" t="s">
        <v>72</v>
      </c>
      <c r="C314" s="47">
        <v>151.69999999999999</v>
      </c>
      <c r="D314" s="19">
        <v>101</v>
      </c>
      <c r="E314" s="47">
        <f t="shared" si="16"/>
        <v>150.19801980198017</v>
      </c>
      <c r="F314" s="47"/>
      <c r="G314" s="49">
        <f t="shared" si="17"/>
        <v>150.45693507278273</v>
      </c>
      <c r="H314" s="47">
        <v>270</v>
      </c>
      <c r="I314" s="19"/>
    </row>
    <row r="315" spans="1:9">
      <c r="B315" s="47" t="s">
        <v>74</v>
      </c>
      <c r="C315" s="47">
        <v>160.80000000000001</v>
      </c>
      <c r="D315" s="19">
        <v>102.2</v>
      </c>
      <c r="E315" s="47">
        <f t="shared" si="16"/>
        <v>157.33855185909982</v>
      </c>
      <c r="F315" s="47"/>
      <c r="G315" s="49">
        <f t="shared" si="17"/>
        <v>157.60977616562522</v>
      </c>
      <c r="H315" s="47">
        <v>275</v>
      </c>
      <c r="I315" s="19"/>
    </row>
    <row r="316" spans="1:9">
      <c r="B316" s="47" t="s">
        <v>75</v>
      </c>
      <c r="C316" s="47">
        <v>166.8</v>
      </c>
      <c r="D316" s="19">
        <v>102.7</v>
      </c>
      <c r="E316" s="47">
        <f t="shared" si="16"/>
        <v>162.41480038948396</v>
      </c>
      <c r="F316" s="47"/>
      <c r="G316" s="49">
        <f t="shared" si="17"/>
        <v>162.69477526585467</v>
      </c>
      <c r="H316" s="47">
        <v>271.60000000000002</v>
      </c>
      <c r="I316" s="19"/>
    </row>
    <row r="317" spans="1:9">
      <c r="B317" s="47" t="s">
        <v>76</v>
      </c>
      <c r="C317" s="47">
        <v>162.80000000000001</v>
      </c>
      <c r="D317" s="19">
        <v>103.4</v>
      </c>
      <c r="E317" s="47">
        <f t="shared" si="16"/>
        <v>157.44680851063831</v>
      </c>
      <c r="F317" s="47"/>
      <c r="G317" s="49">
        <f t="shared" si="17"/>
        <v>157.71821943280807</v>
      </c>
      <c r="H317" s="47">
        <v>276.5</v>
      </c>
      <c r="I317" s="19"/>
    </row>
    <row r="318" spans="1:9">
      <c r="B318" s="47" t="s">
        <v>77</v>
      </c>
      <c r="C318" s="47">
        <v>161</v>
      </c>
      <c r="D318" s="19">
        <v>103.7</v>
      </c>
      <c r="E318" s="47">
        <f t="shared" si="16"/>
        <v>155.25554484088718</v>
      </c>
      <c r="F318" s="47"/>
      <c r="G318" s="49">
        <f t="shared" si="17"/>
        <v>155.52317840549125</v>
      </c>
      <c r="H318" s="47">
        <v>276.8</v>
      </c>
      <c r="I318" s="19"/>
    </row>
    <row r="319" spans="1:9">
      <c r="B319" s="47" t="s">
        <v>78</v>
      </c>
      <c r="C319" s="47">
        <v>153.9</v>
      </c>
      <c r="D319" s="19">
        <v>102.9</v>
      </c>
      <c r="E319" s="47">
        <f t="shared" si="16"/>
        <v>149.56268221574345</v>
      </c>
      <c r="F319" s="47"/>
      <c r="G319" s="49">
        <f t="shared" si="17"/>
        <v>149.8205022750152</v>
      </c>
      <c r="H319" s="47">
        <v>276.60000000000002</v>
      </c>
      <c r="I319" s="19"/>
    </row>
    <row r="320" spans="1:9">
      <c r="B320" s="47" t="s">
        <v>79</v>
      </c>
      <c r="C320" s="47">
        <v>159.1</v>
      </c>
      <c r="D320" s="19">
        <v>103.7</v>
      </c>
      <c r="E320" s="47">
        <f t="shared" si="16"/>
        <v>153.42333654773384</v>
      </c>
      <c r="F320" s="47"/>
      <c r="G320" s="49">
        <f t="shared" si="17"/>
        <v>153.68781170381152</v>
      </c>
      <c r="H320" s="47">
        <v>303</v>
      </c>
      <c r="I320" s="19"/>
    </row>
    <row r="321" spans="1:9">
      <c r="B321" s="47" t="s">
        <v>80</v>
      </c>
      <c r="C321" s="47">
        <v>159.5</v>
      </c>
      <c r="D321" s="19">
        <v>103.6</v>
      </c>
      <c r="E321" s="47">
        <f t="shared" si="16"/>
        <v>153.95752895752898</v>
      </c>
      <c r="F321" s="47"/>
      <c r="G321" s="49">
        <f t="shared" si="17"/>
        <v>154.22292496843966</v>
      </c>
      <c r="H321" s="47">
        <v>304.10000000000002</v>
      </c>
      <c r="I321" s="19"/>
    </row>
    <row r="322" spans="1:9">
      <c r="B322" s="47" t="s">
        <v>81</v>
      </c>
      <c r="C322" s="47">
        <v>170.2</v>
      </c>
      <c r="D322" s="19">
        <v>104.3</v>
      </c>
      <c r="E322" s="47">
        <f t="shared" si="16"/>
        <v>163.18312559923299</v>
      </c>
      <c r="F322" s="47"/>
      <c r="G322" s="49">
        <f t="shared" si="17"/>
        <v>163.46442493467453</v>
      </c>
      <c r="H322" s="47">
        <v>304.8</v>
      </c>
      <c r="I322" s="19"/>
    </row>
    <row r="323" spans="1:9">
      <c r="B323" s="47" t="s">
        <v>82</v>
      </c>
      <c r="C323" s="47">
        <v>169</v>
      </c>
      <c r="D323" s="19">
        <v>104</v>
      </c>
      <c r="E323" s="47">
        <f t="shared" ref="E323:E383" si="18">C323/D323*100</f>
        <v>162.5</v>
      </c>
      <c r="F323" s="47"/>
      <c r="G323" s="49">
        <f t="shared" ref="G323:G383" si="19">E323*$F$5</f>
        <v>162.78012174568536</v>
      </c>
      <c r="H323" s="47">
        <v>285.89999999999998</v>
      </c>
      <c r="I323" s="19"/>
    </row>
    <row r="324" spans="1:9">
      <c r="B324" s="47" t="s">
        <v>83</v>
      </c>
      <c r="C324" s="47">
        <v>170.7</v>
      </c>
      <c r="D324" s="19">
        <v>104.4</v>
      </c>
      <c r="E324" s="47">
        <f t="shared" si="18"/>
        <v>163.50574712643675</v>
      </c>
      <c r="F324" s="47"/>
      <c r="G324" s="49">
        <f t="shared" si="19"/>
        <v>163.78760260529612</v>
      </c>
      <c r="H324" s="47">
        <v>260.10000000000002</v>
      </c>
      <c r="I324" s="19"/>
    </row>
    <row r="325" spans="1:9">
      <c r="B325" s="47" t="s">
        <v>84</v>
      </c>
      <c r="C325" s="47">
        <v>176.6</v>
      </c>
      <c r="D325" s="19">
        <v>105.4</v>
      </c>
      <c r="E325" s="47">
        <f t="shared" si="18"/>
        <v>167.55218216318784</v>
      </c>
      <c r="F325" s="47"/>
      <c r="G325" s="49">
        <f t="shared" si="19"/>
        <v>167.84101299248596</v>
      </c>
      <c r="H325" s="47">
        <v>270.2</v>
      </c>
      <c r="I325" s="19"/>
    </row>
    <row r="326" spans="1:9">
      <c r="A326" s="47">
        <v>2014</v>
      </c>
      <c r="B326" s="47" t="s">
        <v>72</v>
      </c>
      <c r="C326" s="47">
        <v>177.3</v>
      </c>
      <c r="D326" s="19">
        <v>105.8</v>
      </c>
      <c r="E326" s="47">
        <f t="shared" si="18"/>
        <v>167.58034026465029</v>
      </c>
      <c r="F326" s="47"/>
      <c r="G326" s="49">
        <f t="shared" si="19"/>
        <v>167.86921963361939</v>
      </c>
      <c r="H326" s="47">
        <v>261.10000000000002</v>
      </c>
      <c r="I326" s="19"/>
    </row>
    <row r="327" spans="1:9">
      <c r="B327" s="47" t="s">
        <v>74</v>
      </c>
      <c r="C327" s="47">
        <v>171.4</v>
      </c>
      <c r="D327" s="19">
        <v>105.2</v>
      </c>
      <c r="E327" s="47">
        <f t="shared" si="18"/>
        <v>162.92775665399239</v>
      </c>
      <c r="F327" s="47"/>
      <c r="G327" s="49">
        <f t="shared" si="19"/>
        <v>163.20861577777401</v>
      </c>
      <c r="H327" s="47">
        <v>284.39999999999998</v>
      </c>
      <c r="I327" s="19"/>
    </row>
    <row r="328" spans="1:9">
      <c r="B328" s="47" t="s">
        <v>75</v>
      </c>
      <c r="C328" s="47">
        <v>170.6</v>
      </c>
      <c r="D328" s="19">
        <v>105.1</v>
      </c>
      <c r="E328" s="47">
        <f t="shared" si="18"/>
        <v>162.32159847764035</v>
      </c>
      <c r="F328" s="47"/>
      <c r="G328" s="49">
        <f t="shared" si="19"/>
        <v>162.6014126901203</v>
      </c>
      <c r="H328" s="47">
        <v>282.39999999999998</v>
      </c>
      <c r="I328" s="19"/>
    </row>
    <row r="329" spans="1:9">
      <c r="B329" s="47" t="s">
        <v>76</v>
      </c>
      <c r="C329" s="47">
        <v>169.4</v>
      </c>
      <c r="D329" s="19">
        <v>105.1</v>
      </c>
      <c r="E329" s="47">
        <f t="shared" si="18"/>
        <v>161.17982873453855</v>
      </c>
      <c r="F329" s="47"/>
      <c r="G329" s="49">
        <f t="shared" si="19"/>
        <v>161.457674734504</v>
      </c>
      <c r="H329" s="47">
        <v>289.89999999999998</v>
      </c>
      <c r="I329" s="19"/>
    </row>
    <row r="330" spans="1:9">
      <c r="B330" s="47" t="s">
        <v>77</v>
      </c>
      <c r="C330" s="47">
        <v>168.2</v>
      </c>
      <c r="D330" s="19">
        <v>105</v>
      </c>
      <c r="E330" s="47">
        <f t="shared" si="18"/>
        <v>160.19047619047618</v>
      </c>
      <c r="F330" s="47"/>
      <c r="G330" s="49">
        <f t="shared" si="19"/>
        <v>160.46661671867707</v>
      </c>
      <c r="H330" s="47">
        <v>286.7</v>
      </c>
      <c r="I330" s="19"/>
    </row>
    <row r="331" spans="1:9">
      <c r="B331" s="47" t="s">
        <v>78</v>
      </c>
      <c r="C331" s="47">
        <v>169.9</v>
      </c>
      <c r="D331" s="19">
        <v>105.2</v>
      </c>
      <c r="E331" s="47">
        <f t="shared" si="18"/>
        <v>161.50190114068442</v>
      </c>
      <c r="F331" s="47"/>
      <c r="G331" s="49">
        <f t="shared" si="19"/>
        <v>161.78030233747847</v>
      </c>
      <c r="H331" s="47">
        <v>292.60000000000002</v>
      </c>
      <c r="I331" s="19"/>
    </row>
    <row r="332" spans="1:9">
      <c r="B332" s="47" t="s">
        <v>79</v>
      </c>
      <c r="C332" s="47">
        <v>172.8</v>
      </c>
      <c r="D332" s="19">
        <v>105.4</v>
      </c>
      <c r="E332" s="47">
        <f t="shared" si="18"/>
        <v>163.94686907020872</v>
      </c>
      <c r="F332" s="47"/>
      <c r="G332" s="49">
        <f t="shared" si="19"/>
        <v>164.22948496660007</v>
      </c>
      <c r="H332" s="47">
        <v>280.39999999999998</v>
      </c>
      <c r="I332" s="19"/>
    </row>
    <row r="333" spans="1:9">
      <c r="B333" s="47" t="s">
        <v>80</v>
      </c>
      <c r="C333" s="47">
        <v>172.1</v>
      </c>
      <c r="D333" s="19">
        <v>105.5</v>
      </c>
      <c r="E333" s="47">
        <f t="shared" si="18"/>
        <v>163.12796208530804</v>
      </c>
      <c r="F333" s="47"/>
      <c r="G333" s="49">
        <f t="shared" si="19"/>
        <v>163.40916632844301</v>
      </c>
      <c r="H333" s="47">
        <v>269.2</v>
      </c>
      <c r="I333" s="19"/>
    </row>
    <row r="334" spans="1:9">
      <c r="B334" s="47" t="s">
        <v>81</v>
      </c>
      <c r="C334" s="47">
        <v>172.7</v>
      </c>
      <c r="D334" s="19">
        <v>106</v>
      </c>
      <c r="E334" s="47">
        <f t="shared" si="18"/>
        <v>162.92452830188677</v>
      </c>
      <c r="F334" s="47"/>
      <c r="G334" s="49">
        <f t="shared" si="19"/>
        <v>163.20538186055069</v>
      </c>
      <c r="H334" s="47">
        <v>257.2</v>
      </c>
      <c r="I334" s="19"/>
    </row>
    <row r="335" spans="1:9">
      <c r="B335" s="47" t="s">
        <v>82</v>
      </c>
      <c r="C335" s="47">
        <v>165.2</v>
      </c>
      <c r="D335" s="19">
        <v>104.9</v>
      </c>
      <c r="E335" s="47">
        <f t="shared" si="18"/>
        <v>157.48331744518586</v>
      </c>
      <c r="F335" s="47"/>
      <c r="G335" s="49">
        <f t="shared" si="19"/>
        <v>157.75479130241089</v>
      </c>
      <c r="H335" s="47">
        <v>225.7</v>
      </c>
      <c r="I335" s="19"/>
    </row>
    <row r="336" spans="1:9">
      <c r="B336" s="47" t="s">
        <v>83</v>
      </c>
      <c r="C336" s="47">
        <v>159.5</v>
      </c>
      <c r="D336" s="19">
        <v>105.5</v>
      </c>
      <c r="E336" s="47">
        <f t="shared" si="18"/>
        <v>151.18483412322274</v>
      </c>
      <c r="F336" s="47"/>
      <c r="G336" s="49">
        <f t="shared" si="19"/>
        <v>151.44545049033505</v>
      </c>
      <c r="H336" s="47">
        <v>211.7</v>
      </c>
      <c r="I336" s="19"/>
    </row>
    <row r="337" spans="1:9">
      <c r="B337" s="47" t="s">
        <v>84</v>
      </c>
      <c r="C337" s="47">
        <v>141.30000000000001</v>
      </c>
      <c r="D337" s="19">
        <v>104.8</v>
      </c>
      <c r="E337" s="47">
        <f t="shared" si="18"/>
        <v>134.82824427480918</v>
      </c>
      <c r="F337" s="47"/>
      <c r="G337" s="49">
        <f t="shared" si="19"/>
        <v>135.06066472498733</v>
      </c>
      <c r="H337" s="47">
        <v>168.9</v>
      </c>
      <c r="I337" s="19"/>
    </row>
    <row r="338" spans="1:9">
      <c r="A338" s="47">
        <v>2015</v>
      </c>
      <c r="B338" s="47" t="s">
        <v>72</v>
      </c>
      <c r="C338" s="47">
        <v>111.6</v>
      </c>
      <c r="D338" s="19">
        <v>102.1</v>
      </c>
      <c r="E338" s="47">
        <f t="shared" si="18"/>
        <v>109.30460333006855</v>
      </c>
      <c r="F338" s="47"/>
      <c r="G338" s="49">
        <f t="shared" si="19"/>
        <v>109.49302546112247</v>
      </c>
      <c r="H338" s="47">
        <v>120.1</v>
      </c>
      <c r="I338" s="19"/>
    </row>
    <row r="339" spans="1:9">
      <c r="B339" s="47" t="s">
        <v>74</v>
      </c>
      <c r="C339" s="47">
        <v>83</v>
      </c>
      <c r="D339" s="19">
        <v>100.6</v>
      </c>
      <c r="E339" s="47">
        <f t="shared" si="18"/>
        <v>82.504970178926456</v>
      </c>
      <c r="F339" s="47"/>
      <c r="G339" s="49">
        <f t="shared" si="19"/>
        <v>82.647194402152536</v>
      </c>
      <c r="H339" s="47">
        <v>130.30000000000001</v>
      </c>
      <c r="I339" s="19"/>
    </row>
    <row r="340" spans="1:9">
      <c r="B340" s="47" t="s">
        <v>75</v>
      </c>
      <c r="C340" s="47">
        <v>103.3</v>
      </c>
      <c r="D340" s="19">
        <v>101.3</v>
      </c>
      <c r="E340" s="47">
        <f t="shared" si="18"/>
        <v>101.97433366238894</v>
      </c>
      <c r="F340" s="47"/>
      <c r="G340" s="49">
        <f t="shared" si="19"/>
        <v>102.15011968306962</v>
      </c>
      <c r="H340" s="47">
        <v>127.5</v>
      </c>
      <c r="I340" s="19"/>
    </row>
    <row r="341" spans="1:9">
      <c r="B341" s="47" t="s">
        <v>76</v>
      </c>
      <c r="C341" s="47">
        <v>101.3</v>
      </c>
      <c r="D341" s="19">
        <v>100.9</v>
      </c>
      <c r="E341" s="47">
        <f t="shared" si="18"/>
        <v>100.39643211100098</v>
      </c>
      <c r="F341" s="47"/>
      <c r="G341" s="49">
        <f t="shared" si="19"/>
        <v>100.56949810376106</v>
      </c>
      <c r="H341" s="47">
        <v>143</v>
      </c>
      <c r="I341" s="19"/>
    </row>
    <row r="342" spans="1:9">
      <c r="B342" s="47" t="s">
        <v>77</v>
      </c>
      <c r="C342" s="47">
        <v>110.8</v>
      </c>
      <c r="D342" s="19">
        <v>101.2</v>
      </c>
      <c r="E342" s="47">
        <f t="shared" si="18"/>
        <v>109.48616600790513</v>
      </c>
      <c r="F342" s="47"/>
      <c r="G342" s="49">
        <f t="shared" si="19"/>
        <v>109.67490112144685</v>
      </c>
      <c r="H342" s="47">
        <v>165.4</v>
      </c>
      <c r="I342" s="19"/>
    </row>
    <row r="343" spans="1:9">
      <c r="B343" s="47" t="s">
        <v>78</v>
      </c>
      <c r="C343" s="47">
        <v>122.8</v>
      </c>
      <c r="D343" s="19">
        <v>101.7</v>
      </c>
      <c r="E343" s="47">
        <f t="shared" si="18"/>
        <v>120.7472959685349</v>
      </c>
      <c r="F343" s="47"/>
      <c r="G343" s="49">
        <f t="shared" si="19"/>
        <v>120.95544331212562</v>
      </c>
      <c r="H343" s="47">
        <v>164.6</v>
      </c>
      <c r="I343" s="19"/>
    </row>
    <row r="344" spans="1:9">
      <c r="B344" s="47" t="s">
        <v>79</v>
      </c>
      <c r="C344" s="47">
        <v>118</v>
      </c>
      <c r="D344" s="19">
        <v>101.1</v>
      </c>
      <c r="E344" s="47">
        <f t="shared" si="18"/>
        <v>116.71612265084075</v>
      </c>
      <c r="F344" s="47"/>
      <c r="G344" s="49">
        <f t="shared" si="19"/>
        <v>116.91732095254277</v>
      </c>
      <c r="H344" s="47">
        <v>143.4</v>
      </c>
      <c r="I344" s="19"/>
    </row>
    <row r="345" spans="1:9">
      <c r="B345" s="47" t="s">
        <v>80</v>
      </c>
      <c r="C345" s="47">
        <v>108.2</v>
      </c>
      <c r="D345" s="19">
        <v>99.9</v>
      </c>
      <c r="E345" s="47">
        <f t="shared" si="18"/>
        <v>108.30830830830831</v>
      </c>
      <c r="F345" s="47"/>
      <c r="G345" s="49">
        <f t="shared" si="19"/>
        <v>108.49501299997324</v>
      </c>
      <c r="H345" s="47">
        <v>115.4</v>
      </c>
      <c r="I345" s="19"/>
    </row>
    <row r="346" spans="1:9">
      <c r="B346" s="47" t="s">
        <v>81</v>
      </c>
      <c r="C346" s="47">
        <v>89.4</v>
      </c>
      <c r="D346" s="19">
        <v>98.6</v>
      </c>
      <c r="E346" s="47">
        <f t="shared" si="18"/>
        <v>90.669371196754582</v>
      </c>
      <c r="F346" s="47"/>
      <c r="G346" s="49">
        <f t="shared" si="19"/>
        <v>90.825669427768915</v>
      </c>
      <c r="H346" s="47">
        <v>117.6</v>
      </c>
      <c r="I346" s="19"/>
    </row>
    <row r="347" spans="1:9">
      <c r="B347" s="47" t="s">
        <v>82</v>
      </c>
      <c r="C347" s="47">
        <v>85.5</v>
      </c>
      <c r="D347" s="19">
        <v>97.8</v>
      </c>
      <c r="E347" s="47">
        <f t="shared" si="18"/>
        <v>87.423312883435585</v>
      </c>
      <c r="F347" s="47"/>
      <c r="G347" s="49">
        <f t="shared" si="19"/>
        <v>87.574015474318699</v>
      </c>
      <c r="H347" s="47">
        <v>121.5</v>
      </c>
      <c r="I347" s="19"/>
    </row>
    <row r="348" spans="1:9">
      <c r="B348" s="47" t="s">
        <v>83</v>
      </c>
      <c r="C348" s="47">
        <v>87.9</v>
      </c>
      <c r="D348" s="19">
        <v>97.9</v>
      </c>
      <c r="E348" s="47">
        <f t="shared" si="18"/>
        <v>89.785495403472936</v>
      </c>
      <c r="F348" s="47"/>
      <c r="G348" s="49">
        <f t="shared" si="19"/>
        <v>89.940269986301516</v>
      </c>
      <c r="H348" s="47">
        <v>111.7</v>
      </c>
      <c r="I348" s="19"/>
    </row>
    <row r="349" spans="1:9">
      <c r="B349" s="47" t="s">
        <v>84</v>
      </c>
      <c r="C349" s="47">
        <v>78.2</v>
      </c>
      <c r="D349" s="19">
        <v>97</v>
      </c>
      <c r="E349" s="47">
        <f t="shared" si="18"/>
        <v>80.618556701030926</v>
      </c>
      <c r="F349" s="47"/>
      <c r="G349" s="49">
        <f t="shared" si="19"/>
        <v>80.75752907541694</v>
      </c>
      <c r="H349" s="47">
        <v>93.3</v>
      </c>
      <c r="I349" s="19"/>
    </row>
    <row r="350" spans="1:9">
      <c r="A350" s="47">
        <v>2016</v>
      </c>
      <c r="B350" s="47" t="s">
        <v>72</v>
      </c>
      <c r="C350" s="47">
        <v>64.2</v>
      </c>
      <c r="D350" s="19">
        <v>94.9</v>
      </c>
      <c r="E350" s="47">
        <f t="shared" si="18"/>
        <v>67.650158061116954</v>
      </c>
      <c r="F350" s="47"/>
      <c r="G350" s="49">
        <f t="shared" si="19"/>
        <v>67.766775171098317</v>
      </c>
      <c r="H350" s="47">
        <v>75.099999999999994</v>
      </c>
      <c r="I350" s="19"/>
    </row>
    <row r="351" spans="1:9">
      <c r="B351" s="47" t="s">
        <v>74</v>
      </c>
      <c r="C351" s="47">
        <v>49</v>
      </c>
      <c r="D351" s="19">
        <v>93.7</v>
      </c>
      <c r="E351" s="47">
        <f t="shared" si="18"/>
        <v>52.294557097118464</v>
      </c>
      <c r="F351" s="47"/>
      <c r="G351" s="49">
        <f t="shared" si="19"/>
        <v>52.384703820957768</v>
      </c>
      <c r="H351" s="47">
        <v>69.5</v>
      </c>
      <c r="I351" s="19"/>
    </row>
    <row r="352" spans="1:9">
      <c r="B352" s="47" t="s">
        <v>75</v>
      </c>
      <c r="C352" s="47">
        <v>53.6</v>
      </c>
      <c r="D352" s="19">
        <v>93.3</v>
      </c>
      <c r="E352" s="47">
        <f t="shared" si="18"/>
        <v>57.449088960342984</v>
      </c>
      <c r="F352" s="47"/>
      <c r="G352" s="49">
        <f t="shared" si="19"/>
        <v>57.548121200882086</v>
      </c>
      <c r="H352" s="47">
        <v>91.5</v>
      </c>
      <c r="I352" s="19"/>
    </row>
    <row r="353" spans="1:9">
      <c r="B353" s="47" t="s">
        <v>76</v>
      </c>
      <c r="C353" s="47">
        <v>62.3</v>
      </c>
      <c r="D353" s="19">
        <v>92.8</v>
      </c>
      <c r="E353" s="47">
        <f t="shared" si="18"/>
        <v>67.133620689655174</v>
      </c>
      <c r="F353" s="47"/>
      <c r="G353" s="49">
        <f t="shared" si="19"/>
        <v>67.249347379019881</v>
      </c>
      <c r="H353" s="47">
        <v>105.3</v>
      </c>
      <c r="I353" s="19"/>
    </row>
    <row r="354" spans="1:9">
      <c r="B354" s="47" t="s">
        <v>77</v>
      </c>
      <c r="C354" s="47">
        <v>67.3</v>
      </c>
      <c r="D354" s="19">
        <v>92.8</v>
      </c>
      <c r="E354" s="47">
        <f t="shared" si="18"/>
        <v>72.521551724137936</v>
      </c>
      <c r="F354" s="47"/>
      <c r="G354" s="49">
        <f t="shared" si="19"/>
        <v>72.646566269791947</v>
      </c>
      <c r="H354" s="47">
        <v>118.3</v>
      </c>
      <c r="I354" s="19"/>
    </row>
    <row r="355" spans="1:9">
      <c r="B355" s="47" t="s">
        <v>78</v>
      </c>
      <c r="C355" s="47">
        <v>74.5</v>
      </c>
      <c r="D355" s="19">
        <v>92.6</v>
      </c>
      <c r="E355" s="47">
        <f t="shared" si="18"/>
        <v>80.453563714902813</v>
      </c>
      <c r="F355" s="47"/>
      <c r="G355" s="49">
        <f t="shared" si="19"/>
        <v>80.592251670068521</v>
      </c>
      <c r="H355" s="47">
        <v>128.5</v>
      </c>
      <c r="I355" s="19"/>
    </row>
    <row r="356" spans="1:9">
      <c r="B356" s="47" t="s">
        <v>79</v>
      </c>
      <c r="C356" s="47">
        <v>76.599999999999994</v>
      </c>
      <c r="D356" s="19">
        <v>92.5</v>
      </c>
      <c r="E356" s="47">
        <f t="shared" si="18"/>
        <v>82.810810810810807</v>
      </c>
      <c r="F356" s="47"/>
      <c r="G356" s="49">
        <f t="shared" si="19"/>
        <v>82.953562250108931</v>
      </c>
      <c r="H356" s="47">
        <v>120.6</v>
      </c>
      <c r="I356" s="19"/>
    </row>
    <row r="357" spans="1:9">
      <c r="B357" s="47" t="s">
        <v>80</v>
      </c>
      <c r="C357" s="47">
        <v>68.599999999999994</v>
      </c>
      <c r="D357" s="19">
        <v>91.9</v>
      </c>
      <c r="E357" s="47">
        <f t="shared" si="18"/>
        <v>74.646354733405857</v>
      </c>
      <c r="F357" s="47"/>
      <c r="G357" s="49">
        <f t="shared" si="19"/>
        <v>74.775032070002595</v>
      </c>
      <c r="H357" s="47">
        <v>115.3</v>
      </c>
      <c r="I357" s="19"/>
    </row>
    <row r="358" spans="1:9">
      <c r="B358" s="47" t="s">
        <v>81</v>
      </c>
      <c r="C358" s="47">
        <v>70.099999999999994</v>
      </c>
      <c r="D358" s="19">
        <v>92.1</v>
      </c>
      <c r="E358" s="47">
        <f t="shared" si="18"/>
        <v>76.112920738327901</v>
      </c>
      <c r="F358" s="47"/>
      <c r="G358" s="49">
        <f t="shared" si="19"/>
        <v>76.24412617972132</v>
      </c>
      <c r="H358" s="47">
        <v>117.7</v>
      </c>
      <c r="I358" s="19"/>
    </row>
    <row r="359" spans="1:9">
      <c r="B359" s="47" t="s">
        <v>82</v>
      </c>
      <c r="C359" s="47">
        <v>70.099999999999994</v>
      </c>
      <c r="D359" s="19">
        <v>92.3</v>
      </c>
      <c r="E359" s="47">
        <f t="shared" si="18"/>
        <v>75.94799566630553</v>
      </c>
      <c r="F359" s="47"/>
      <c r="G359" s="49">
        <f t="shared" si="19"/>
        <v>76.078916805550762</v>
      </c>
      <c r="H359" s="47">
        <v>132.80000000000001</v>
      </c>
      <c r="I359" s="19"/>
    </row>
    <row r="360" spans="1:9">
      <c r="B360" s="47" t="s">
        <v>83</v>
      </c>
      <c r="C360" s="47">
        <v>83.3</v>
      </c>
      <c r="D360" s="19">
        <v>93.8</v>
      </c>
      <c r="E360" s="47">
        <f t="shared" si="18"/>
        <v>88.805970149253739</v>
      </c>
      <c r="F360" s="47"/>
      <c r="G360" s="49">
        <f t="shared" si="19"/>
        <v>88.95905620085675</v>
      </c>
      <c r="H360" s="47">
        <v>121.1</v>
      </c>
      <c r="I360" s="19"/>
    </row>
    <row r="361" spans="1:9">
      <c r="B361" s="47" t="s">
        <v>84</v>
      </c>
      <c r="C361" s="47">
        <v>81.400000000000006</v>
      </c>
      <c r="D361" s="19">
        <v>95.4</v>
      </c>
      <c r="E361" s="47">
        <f t="shared" si="18"/>
        <v>85.324947589098528</v>
      </c>
      <c r="F361" s="47"/>
      <c r="G361" s="49">
        <f t="shared" si="19"/>
        <v>85.472032963062645</v>
      </c>
      <c r="H361" s="47">
        <v>138.69999999999999</v>
      </c>
      <c r="I361" s="19"/>
    </row>
    <row r="362" spans="1:9">
      <c r="A362" s="47">
        <v>2017</v>
      </c>
      <c r="B362" s="47" t="s">
        <v>72</v>
      </c>
      <c r="C362" s="47">
        <v>95.2</v>
      </c>
      <c r="D362" s="19">
        <v>96.3</v>
      </c>
      <c r="E362" s="47">
        <f t="shared" si="18"/>
        <v>98.857736240913823</v>
      </c>
      <c r="F362" s="47"/>
      <c r="G362" s="49">
        <f t="shared" si="19"/>
        <v>99.028149789531099</v>
      </c>
      <c r="H362" s="47">
        <v>138.4</v>
      </c>
      <c r="I362" s="19"/>
    </row>
    <row r="363" spans="1:9">
      <c r="B363" s="47" t="s">
        <v>74</v>
      </c>
      <c r="C363" s="47">
        <v>94.9</v>
      </c>
      <c r="D363" s="19">
        <v>96.6</v>
      </c>
      <c r="E363" s="47">
        <f t="shared" si="18"/>
        <v>98.240165631469992</v>
      </c>
      <c r="F363" s="47"/>
      <c r="G363" s="49">
        <f t="shared" si="19"/>
        <v>98.40951459573526</v>
      </c>
      <c r="H363" s="47">
        <v>143.30000000000001</v>
      </c>
      <c r="I363" s="19"/>
    </row>
    <row r="364" spans="1:9">
      <c r="B364" s="47" t="s">
        <v>75</v>
      </c>
      <c r="C364" s="47">
        <v>96.9</v>
      </c>
      <c r="D364" s="19">
        <v>96.9</v>
      </c>
      <c r="E364" s="47">
        <f t="shared" si="18"/>
        <v>100</v>
      </c>
      <c r="F364" s="47"/>
      <c r="G364" s="49">
        <f t="shared" si="19"/>
        <v>100.17238261272945</v>
      </c>
      <c r="H364" s="47">
        <v>131</v>
      </c>
      <c r="I364" s="19"/>
    </row>
    <row r="365" spans="1:9">
      <c r="B365" s="47" t="s">
        <v>76</v>
      </c>
      <c r="C365" s="47">
        <v>89.2</v>
      </c>
      <c r="D365" s="19">
        <v>96.7</v>
      </c>
      <c r="E365" s="47">
        <f t="shared" si="18"/>
        <v>92.244053774560498</v>
      </c>
      <c r="F365" s="47"/>
      <c r="G365" s="49">
        <f t="shared" si="19"/>
        <v>92.403066484544638</v>
      </c>
      <c r="H365" s="47">
        <v>139.6</v>
      </c>
      <c r="I365" s="19"/>
    </row>
    <row r="366" spans="1:9">
      <c r="B366" s="47" t="s">
        <v>77</v>
      </c>
      <c r="C366" s="47">
        <v>91.7</v>
      </c>
      <c r="D366" s="19">
        <v>96.9</v>
      </c>
      <c r="E366" s="47">
        <f t="shared" si="18"/>
        <v>94.633642930856553</v>
      </c>
      <c r="F366" s="47"/>
      <c r="G366" s="49">
        <f t="shared" si="19"/>
        <v>94.796774877061821</v>
      </c>
      <c r="H366" s="47">
        <v>128.9</v>
      </c>
      <c r="I366" s="19"/>
    </row>
    <row r="367" spans="1:9">
      <c r="B367" s="47" t="s">
        <v>78</v>
      </c>
      <c r="C367" s="47">
        <v>87</v>
      </c>
      <c r="D367" s="19">
        <v>96.6</v>
      </c>
      <c r="E367" s="47">
        <f t="shared" si="18"/>
        <v>90.062111801242239</v>
      </c>
      <c r="F367" s="47"/>
      <c r="G367" s="49">
        <f t="shared" si="19"/>
        <v>90.217363222644536</v>
      </c>
      <c r="H367" s="47">
        <v>123.8</v>
      </c>
      <c r="I367" s="19"/>
    </row>
    <row r="368" spans="1:9">
      <c r="B368" s="47" t="s">
        <v>79</v>
      </c>
      <c r="C368" s="47">
        <v>81.2</v>
      </c>
      <c r="D368" s="19">
        <v>96.8</v>
      </c>
      <c r="E368" s="47">
        <f t="shared" si="18"/>
        <v>83.884297520661164</v>
      </c>
      <c r="F368" s="47"/>
      <c r="G368" s="49">
        <f t="shared" si="19"/>
        <v>84.028899464397028</v>
      </c>
      <c r="H368" s="47">
        <v>124.7</v>
      </c>
      <c r="I368" s="19"/>
    </row>
    <row r="369" spans="1:9">
      <c r="B369" s="47" t="s">
        <v>80</v>
      </c>
      <c r="C369" s="47">
        <v>82.3</v>
      </c>
      <c r="D369" s="19">
        <v>96.5</v>
      </c>
      <c r="E369" s="47">
        <f t="shared" si="18"/>
        <v>85.284974093264239</v>
      </c>
      <c r="F369" s="47"/>
      <c r="G369" s="49">
        <f t="shared" si="19"/>
        <v>85.431990559871835</v>
      </c>
      <c r="H369" s="47">
        <v>130.6</v>
      </c>
      <c r="I369" s="19"/>
    </row>
    <row r="370" spans="1:9">
      <c r="B370" s="47" t="s">
        <v>81</v>
      </c>
      <c r="C370" s="47">
        <v>87.5</v>
      </c>
      <c r="D370" s="19">
        <v>97.2</v>
      </c>
      <c r="E370" s="47">
        <f t="shared" si="18"/>
        <v>90.020576131687235</v>
      </c>
      <c r="F370" s="47"/>
      <c r="G370" s="49">
        <f t="shared" si="19"/>
        <v>90.175755952817141</v>
      </c>
      <c r="H370" s="47">
        <v>134.9</v>
      </c>
      <c r="I370" s="19"/>
    </row>
    <row r="371" spans="1:9">
      <c r="B371" s="47" t="s">
        <v>82</v>
      </c>
      <c r="C371" s="47">
        <v>95.8</v>
      </c>
      <c r="D371" s="19">
        <v>98.1</v>
      </c>
      <c r="E371" s="47">
        <f t="shared" si="18"/>
        <v>97.655453618756368</v>
      </c>
      <c r="F371" s="47"/>
      <c r="G371" s="49">
        <f t="shared" si="19"/>
        <v>97.823794641177173</v>
      </c>
      <c r="H371" s="47">
        <v>142.4</v>
      </c>
      <c r="I371" s="19"/>
    </row>
    <row r="372" spans="1:9">
      <c r="B372" s="47" t="s">
        <v>83</v>
      </c>
      <c r="C372" s="47">
        <v>99.8</v>
      </c>
      <c r="D372" s="19">
        <v>98.7</v>
      </c>
      <c r="E372" s="47">
        <f t="shared" si="18"/>
        <v>101.1144883485309</v>
      </c>
      <c r="F372" s="47"/>
      <c r="G372" s="49">
        <f t="shared" si="19"/>
        <v>101.28879214539411</v>
      </c>
      <c r="H372" s="47">
        <v>159</v>
      </c>
      <c r="I372" s="19"/>
    </row>
    <row r="373" spans="1:9">
      <c r="B373" s="47" t="s">
        <v>84</v>
      </c>
      <c r="C373" s="47">
        <v>109.1</v>
      </c>
      <c r="D373" s="19">
        <v>99.3</v>
      </c>
      <c r="E373" s="47">
        <f t="shared" si="18"/>
        <v>109.86908358509567</v>
      </c>
      <c r="F373" s="47"/>
      <c r="G373" s="49">
        <f t="shared" si="19"/>
        <v>110.05847878196155</v>
      </c>
      <c r="H373" s="47">
        <v>162.80000000000001</v>
      </c>
      <c r="I373" s="19"/>
    </row>
    <row r="374" spans="1:9">
      <c r="A374" s="47">
        <v>2018</v>
      </c>
      <c r="B374" s="47" t="s">
        <v>72</v>
      </c>
      <c r="C374" s="47">
        <v>109.8</v>
      </c>
      <c r="D374" s="19">
        <v>99.4</v>
      </c>
      <c r="E374" s="47">
        <f t="shared" si="18"/>
        <v>110.46277665995976</v>
      </c>
      <c r="F374" s="47"/>
      <c r="G374" s="49">
        <f t="shared" si="19"/>
        <v>110.6531952804597</v>
      </c>
      <c r="H374" s="47">
        <v>179.1</v>
      </c>
      <c r="I374" s="19"/>
    </row>
    <row r="375" spans="1:9">
      <c r="B375" s="47" t="s">
        <v>74</v>
      </c>
      <c r="C375" s="47">
        <v>114.6</v>
      </c>
      <c r="D375" s="19">
        <v>99.4</v>
      </c>
      <c r="E375" s="47">
        <f t="shared" si="18"/>
        <v>115.29175050301809</v>
      </c>
      <c r="F375" s="47"/>
      <c r="G375" s="49">
        <f t="shared" si="19"/>
        <v>115.49049343479672</v>
      </c>
      <c r="H375" s="47">
        <v>172</v>
      </c>
      <c r="I375" s="19"/>
    </row>
    <row r="376" spans="1:9">
      <c r="B376" s="47" t="s">
        <v>75</v>
      </c>
      <c r="C376" s="47">
        <v>106.4</v>
      </c>
      <c r="D376" s="19">
        <v>98.9</v>
      </c>
      <c r="E376" s="47">
        <f t="shared" si="18"/>
        <v>107.58341759352881</v>
      </c>
      <c r="F376" s="47"/>
      <c r="G376" s="49">
        <f t="shared" si="19"/>
        <v>107.76887269964017</v>
      </c>
      <c r="H376" s="47">
        <v>173.9</v>
      </c>
      <c r="I376" s="19"/>
    </row>
    <row r="377" spans="1:9">
      <c r="B377" s="47" t="s">
        <v>76</v>
      </c>
      <c r="C377" s="47">
        <v>107.8</v>
      </c>
      <c r="D377" s="19">
        <v>99.3</v>
      </c>
      <c r="E377" s="47">
        <f t="shared" si="18"/>
        <v>108.55991943605237</v>
      </c>
      <c r="F377" s="47"/>
      <c r="G377" s="49">
        <f t="shared" si="19"/>
        <v>108.74705786155322</v>
      </c>
      <c r="H377" s="47">
        <v>185.3</v>
      </c>
      <c r="I377" s="19"/>
    </row>
    <row r="378" spans="1:9">
      <c r="B378" s="47" t="s">
        <v>77</v>
      </c>
      <c r="C378" s="47">
        <v>118.9</v>
      </c>
      <c r="D378" s="19">
        <v>100.5</v>
      </c>
      <c r="E378" s="47">
        <f t="shared" si="18"/>
        <v>118.30845771144278</v>
      </c>
      <c r="F378" s="47"/>
      <c r="G378" s="49">
        <f t="shared" si="19"/>
        <v>118.51240092192569</v>
      </c>
      <c r="H378" s="47">
        <v>198.1</v>
      </c>
      <c r="I378" s="19"/>
    </row>
    <row r="379" spans="1:9">
      <c r="B379" s="47" t="s">
        <v>78</v>
      </c>
      <c r="C379" s="47">
        <v>129.19999999999999</v>
      </c>
      <c r="D379" s="19">
        <v>101.2</v>
      </c>
      <c r="E379" s="47">
        <f t="shared" si="18"/>
        <v>127.66798418972331</v>
      </c>
      <c r="F379" s="47"/>
      <c r="G379" s="49">
        <f t="shared" si="19"/>
        <v>127.88806159648858</v>
      </c>
      <c r="H379" s="47">
        <v>188.5</v>
      </c>
      <c r="I379" s="19"/>
    </row>
    <row r="380" spans="1:9">
      <c r="B380" s="47" t="s">
        <v>79</v>
      </c>
      <c r="C380" s="47">
        <v>130.19999999999999</v>
      </c>
      <c r="D380" s="19">
        <v>101.7</v>
      </c>
      <c r="E380" s="47">
        <f t="shared" si="18"/>
        <v>128.02359882005899</v>
      </c>
      <c r="F380" s="47"/>
      <c r="G380" s="49">
        <f t="shared" si="19"/>
        <v>128.24428924461529</v>
      </c>
      <c r="H380" s="47">
        <v>210.9</v>
      </c>
      <c r="I380" s="19"/>
    </row>
    <row r="381" spans="1:9">
      <c r="B381" s="47" t="s">
        <v>80</v>
      </c>
      <c r="C381" s="47">
        <v>129.4</v>
      </c>
      <c r="D381" s="19">
        <v>101.6</v>
      </c>
      <c r="E381" s="47">
        <f t="shared" si="18"/>
        <v>127.36220472440947</v>
      </c>
      <c r="F381" s="47"/>
      <c r="G381" s="49">
        <f t="shared" si="19"/>
        <v>127.58175502054323</v>
      </c>
      <c r="H381" s="47">
        <v>182.6</v>
      </c>
      <c r="I381" s="19"/>
    </row>
    <row r="382" spans="1:9">
      <c r="B382" s="47" t="s">
        <v>81</v>
      </c>
      <c r="C382" s="47">
        <v>128.69999999999999</v>
      </c>
      <c r="D382" s="19">
        <v>101.9</v>
      </c>
      <c r="E382" s="47">
        <f t="shared" si="18"/>
        <v>126.30029440628066</v>
      </c>
      <c r="F382" s="47"/>
      <c r="G382" s="49">
        <f t="shared" si="19"/>
        <v>126.51801415366319</v>
      </c>
      <c r="H382" s="47">
        <v>198.4</v>
      </c>
      <c r="I382" s="19"/>
    </row>
    <row r="383" spans="1:9">
      <c r="B383" s="47" t="s">
        <v>82</v>
      </c>
      <c r="C383" s="47">
        <v>137.69999999999999</v>
      </c>
      <c r="D383" s="19">
        <v>102.5</v>
      </c>
      <c r="E383" s="47">
        <f t="shared" si="18"/>
        <v>134.34146341463412</v>
      </c>
      <c r="F383" s="47"/>
      <c r="G383" s="49">
        <f t="shared" si="19"/>
        <v>134.57304473924725</v>
      </c>
      <c r="H383" s="47">
        <v>213.2</v>
      </c>
    </row>
  </sheetData>
  <mergeCells count="3">
    <mergeCell ref="E1:G1"/>
    <mergeCell ref="O1:Q1"/>
    <mergeCell ref="AB1:AD1"/>
  </mergeCells>
  <phoneticPr fontId="9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3"/>
  <sheetViews>
    <sheetView zoomScaleNormal="100" workbookViewId="0"/>
  </sheetViews>
  <sheetFormatPr defaultRowHeight="15.75"/>
  <cols>
    <col min="1" max="1" width="51.33203125" style="36" bestFit="1" customWidth="1"/>
    <col min="2" max="16384" width="8.88671875" style="36"/>
  </cols>
  <sheetData>
    <row r="1" spans="1:1" ht="92.25">
      <c r="A1" s="35" t="s">
        <v>68</v>
      </c>
    </row>
    <row r="2" spans="1:1" ht="64.5">
      <c r="A2" s="37" t="s">
        <v>69</v>
      </c>
    </row>
    <row r="3" spans="1:1" ht="64.5">
      <c r="A3" s="37" t="s">
        <v>70</v>
      </c>
    </row>
  </sheetData>
  <phoneticPr fontId="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383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RowHeight="15"/>
  <cols>
    <col min="1" max="1" width="5.77734375" style="19" bestFit="1" customWidth="1"/>
    <col min="2" max="2" width="4.77734375" style="19" customWidth="1"/>
    <col min="3" max="4" width="24.6640625" style="19" customWidth="1"/>
    <col min="5" max="5" width="5.33203125" style="19" customWidth="1"/>
    <col min="6" max="6" width="5.77734375" style="19" bestFit="1" customWidth="1"/>
    <col min="7" max="7" width="3.88671875" style="19" bestFit="1" customWidth="1"/>
    <col min="8" max="9" width="18.33203125" style="10" customWidth="1"/>
    <col min="10" max="16384" width="8.88671875" style="19"/>
  </cols>
  <sheetData>
    <row r="1" spans="1:9" ht="108.75" customHeight="1">
      <c r="A1" s="45"/>
      <c r="B1" s="45"/>
      <c r="C1" s="31" t="s">
        <v>47</v>
      </c>
      <c r="D1" s="31" t="s">
        <v>46</v>
      </c>
      <c r="H1" s="30" t="s">
        <v>259</v>
      </c>
      <c r="I1" s="30" t="s">
        <v>260</v>
      </c>
    </row>
    <row r="2" spans="1:9">
      <c r="A2" s="19">
        <v>1987</v>
      </c>
      <c r="B2" s="19" t="s">
        <v>90</v>
      </c>
      <c r="C2" s="27">
        <f>'Monthly Data'!C4</f>
        <v>69.196211748606359</v>
      </c>
      <c r="D2" s="27">
        <f>'Monthly Data'!F4</f>
        <v>19265.27</v>
      </c>
      <c r="F2" s="19">
        <v>1987</v>
      </c>
      <c r="G2" s="19" t="s">
        <v>8</v>
      </c>
      <c r="H2" s="10">
        <f>AVERAGE(C2:C4)</f>
        <v>84.084408250465671</v>
      </c>
      <c r="I2" s="10">
        <f>AVERAGE(D2:D4)</f>
        <v>20220.396666666667</v>
      </c>
    </row>
    <row r="3" spans="1:9">
      <c r="A3" s="19">
        <v>1987</v>
      </c>
      <c r="B3" s="19" t="s">
        <v>74</v>
      </c>
      <c r="C3" s="27">
        <f>'Monthly Data'!C5</f>
        <v>91.55905554835374</v>
      </c>
      <c r="D3" s="27">
        <f>'Monthly Data'!F5</f>
        <v>19962.79</v>
      </c>
      <c r="F3" s="19">
        <v>1987</v>
      </c>
      <c r="G3" s="19" t="s">
        <v>9</v>
      </c>
      <c r="H3" s="10">
        <f>AVERAGE(C5:C7)</f>
        <v>84.721743859713214</v>
      </c>
      <c r="I3" s="10">
        <f>AVERAGE(D5:D7)</f>
        <v>24276.26</v>
      </c>
    </row>
    <row r="4" spans="1:9">
      <c r="A4" s="19">
        <v>1987</v>
      </c>
      <c r="B4" s="19" t="s">
        <v>75</v>
      </c>
      <c r="C4" s="27">
        <f>'Monthly Data'!C6</f>
        <v>91.497957454436943</v>
      </c>
      <c r="D4" s="27">
        <f>'Monthly Data'!F6</f>
        <v>21433.13</v>
      </c>
      <c r="F4" s="19">
        <v>1987</v>
      </c>
      <c r="G4" s="19" t="s">
        <v>10</v>
      </c>
      <c r="H4" s="10">
        <f>AVERAGE(C8:C10)</f>
        <v>56.089696194897805</v>
      </c>
      <c r="I4" s="10">
        <f>AVERAGE(D8:D10)</f>
        <v>24856.993333333336</v>
      </c>
    </row>
    <row r="5" spans="1:9">
      <c r="A5" s="19">
        <v>1987</v>
      </c>
      <c r="B5" s="19" t="s">
        <v>76</v>
      </c>
      <c r="C5" s="27">
        <f>'Monthly Data'!C7</f>
        <v>94.538560185570773</v>
      </c>
      <c r="D5" s="27">
        <f>'Monthly Data'!F7</f>
        <v>23251.82</v>
      </c>
      <c r="F5" s="19">
        <v>1987</v>
      </c>
      <c r="G5" s="19" t="s">
        <v>11</v>
      </c>
      <c r="H5" s="10">
        <f>AVERAGE(C11:C13)</f>
        <v>100.39118949880775</v>
      </c>
      <c r="I5" s="10">
        <f>AVERAGE(D11:D13)</f>
        <v>23350.466666666664</v>
      </c>
    </row>
    <row r="6" spans="1:9">
      <c r="A6" s="19">
        <v>1987</v>
      </c>
      <c r="B6" s="19" t="s">
        <v>77</v>
      </c>
      <c r="C6" s="27">
        <f>'Monthly Data'!C8</f>
        <v>75.161094384612483</v>
      </c>
      <c r="D6" s="27">
        <f>'Monthly Data'!F8</f>
        <v>24333.81</v>
      </c>
      <c r="F6" s="19">
        <v>1988</v>
      </c>
      <c r="G6" s="19" t="s">
        <v>8</v>
      </c>
      <c r="H6" s="10">
        <f>AVERAGE(C14:C16)</f>
        <v>56.863745846986497</v>
      </c>
      <c r="I6" s="10">
        <f>AVERAGE(D14:D16)</f>
        <v>24295.126666666667</v>
      </c>
    </row>
    <row r="7" spans="1:9">
      <c r="A7" s="19">
        <v>1987</v>
      </c>
      <c r="B7" s="19" t="s">
        <v>78</v>
      </c>
      <c r="C7" s="27">
        <f>'Monthly Data'!C9</f>
        <v>84.465577008956373</v>
      </c>
      <c r="D7" s="27">
        <f>'Monthly Data'!F9</f>
        <v>25243.15</v>
      </c>
      <c r="F7" s="19">
        <v>1988</v>
      </c>
      <c r="G7" s="19" t="s">
        <v>9</v>
      </c>
      <c r="H7" s="10">
        <f>AVERAGE(C17:C19)</f>
        <v>53.298728036093785</v>
      </c>
      <c r="I7" s="10">
        <f>AVERAGE(D17:D19)</f>
        <v>27377.543333333335</v>
      </c>
    </row>
    <row r="8" spans="1:9">
      <c r="A8" s="19">
        <v>1987</v>
      </c>
      <c r="B8" s="19" t="s">
        <v>79</v>
      </c>
      <c r="C8" s="27">
        <f>'Monthly Data'!C10</f>
        <v>61.075131870922867</v>
      </c>
      <c r="D8" s="27">
        <f>'Monthly Data'!F10</f>
        <v>23940.32</v>
      </c>
      <c r="F8" s="19">
        <v>1988</v>
      </c>
      <c r="G8" s="19" t="s">
        <v>10</v>
      </c>
      <c r="H8" s="10">
        <f>AVERAGE(C20:C22)</f>
        <v>60.200727290628301</v>
      </c>
      <c r="I8" s="10">
        <f>AVERAGE(D20:D22)</f>
        <v>27735.503333333338</v>
      </c>
    </row>
    <row r="9" spans="1:9">
      <c r="A9" s="19">
        <v>1987</v>
      </c>
      <c r="B9" s="19" t="s">
        <v>80</v>
      </c>
      <c r="C9" s="27">
        <f>'Monthly Data'!C11</f>
        <v>45.99009836491004</v>
      </c>
      <c r="D9" s="27">
        <f>'Monthly Data'!F11</f>
        <v>25340.48</v>
      </c>
      <c r="F9" s="19">
        <v>1988</v>
      </c>
      <c r="G9" s="19" t="s">
        <v>11</v>
      </c>
      <c r="H9" s="10">
        <f>AVERAGE(C23:C25)</f>
        <v>64.579440758215355</v>
      </c>
      <c r="I9" s="10">
        <f>AVERAGE(D23:D25)</f>
        <v>28637.149999999998</v>
      </c>
    </row>
    <row r="10" spans="1:9">
      <c r="A10" s="19">
        <v>1987</v>
      </c>
      <c r="B10" s="19" t="s">
        <v>81</v>
      </c>
      <c r="C10" s="27">
        <f>'Monthly Data'!C12</f>
        <v>61.203858348860507</v>
      </c>
      <c r="D10" s="27">
        <f>'Monthly Data'!F12</f>
        <v>25290.18</v>
      </c>
      <c r="F10" s="19">
        <v>1989</v>
      </c>
      <c r="G10" s="19" t="s">
        <v>8</v>
      </c>
      <c r="H10" s="10">
        <f>AVERAGE(C26:C28)</f>
        <v>72.935079194937344</v>
      </c>
      <c r="I10" s="10">
        <f>AVERAGE(D26:D28)</f>
        <v>31710.473333333332</v>
      </c>
    </row>
    <row r="11" spans="1:9">
      <c r="A11" s="19">
        <v>1987</v>
      </c>
      <c r="B11" s="19" t="s">
        <v>82</v>
      </c>
      <c r="C11" s="27">
        <f>'Monthly Data'!C13</f>
        <v>98.019364909846388</v>
      </c>
      <c r="D11" s="27">
        <f>'Monthly Data'!F13</f>
        <v>24746.16</v>
      </c>
      <c r="F11" s="19">
        <f>F10</f>
        <v>1989</v>
      </c>
      <c r="G11" s="19" t="s">
        <v>9</v>
      </c>
      <c r="H11" s="10">
        <f>AVERAGE(C29:C31)</f>
        <v>85.189792781683977</v>
      </c>
      <c r="I11" s="10">
        <f>AVERAGE(D29:D31)</f>
        <v>33529.706666666665</v>
      </c>
    </row>
    <row r="12" spans="1:9">
      <c r="A12" s="19">
        <v>1987</v>
      </c>
      <c r="B12" s="19" t="s">
        <v>83</v>
      </c>
      <c r="C12" s="27">
        <f>'Monthly Data'!C14</f>
        <v>106.48427950515628</v>
      </c>
      <c r="D12" s="27">
        <f>'Monthly Data'!F14</f>
        <v>22621.49</v>
      </c>
      <c r="F12" s="19">
        <f>F11</f>
        <v>1989</v>
      </c>
      <c r="G12" s="19" t="s">
        <v>10</v>
      </c>
      <c r="H12" s="10">
        <f>AVERAGE(C32:C34)</f>
        <v>82.609435233965826</v>
      </c>
      <c r="I12" s="10">
        <f>AVERAGE(D32:D34)</f>
        <v>34433.613333333335</v>
      </c>
    </row>
    <row r="13" spans="1:9">
      <c r="A13" s="19">
        <v>1987</v>
      </c>
      <c r="B13" s="19" t="s">
        <v>84</v>
      </c>
      <c r="C13" s="27">
        <f>'Monthly Data'!C15</f>
        <v>96.669924081420547</v>
      </c>
      <c r="D13" s="27">
        <f>'Monthly Data'!F15</f>
        <v>22683.75</v>
      </c>
      <c r="F13" s="19">
        <f>F12</f>
        <v>1989</v>
      </c>
      <c r="G13" s="19" t="s">
        <v>11</v>
      </c>
      <c r="H13" s="10">
        <f>AVERAGE(C35:C37)</f>
        <v>68.524866092863462</v>
      </c>
      <c r="I13" s="10">
        <f>AVERAGE(D35:D37)</f>
        <v>36497.360000000001</v>
      </c>
    </row>
    <row r="14" spans="1:9">
      <c r="A14" s="19">
        <v>1988</v>
      </c>
      <c r="B14" s="19" t="s">
        <v>72</v>
      </c>
      <c r="C14" s="27">
        <f>'Monthly Data'!C16</f>
        <v>62.090717895068181</v>
      </c>
      <c r="D14" s="27">
        <f>'Monthly Data'!F16</f>
        <v>22848.81</v>
      </c>
      <c r="F14" s="19">
        <v>1990</v>
      </c>
      <c r="G14" s="19" t="s">
        <v>8</v>
      </c>
      <c r="H14" s="10">
        <f>AVERAGE(C38:C40)</f>
        <v>95.251134670764074</v>
      </c>
      <c r="I14" s="10">
        <f>AVERAGE(D38:D40)</f>
        <v>35409.450000000004</v>
      </c>
    </row>
    <row r="15" spans="1:9">
      <c r="A15" s="19">
        <v>1988</v>
      </c>
      <c r="B15" s="19" t="s">
        <v>74</v>
      </c>
      <c r="C15" s="27">
        <f>'Monthly Data'!C17</f>
        <v>54.330847596106672</v>
      </c>
      <c r="D15" s="27">
        <f>'Monthly Data'!F17</f>
        <v>24333.13</v>
      </c>
      <c r="F15" s="19">
        <f>F14</f>
        <v>1990</v>
      </c>
      <c r="G15" s="19" t="s">
        <v>9</v>
      </c>
      <c r="H15" s="10">
        <f>AVERAGE(C41:C43)</f>
        <v>87.514639206766546</v>
      </c>
      <c r="I15" s="10">
        <f>AVERAGE(D41:D43)</f>
        <v>31142.880000000001</v>
      </c>
    </row>
    <row r="16" spans="1:9">
      <c r="A16" s="19">
        <v>1988</v>
      </c>
      <c r="B16" s="19" t="s">
        <v>75</v>
      </c>
      <c r="C16" s="27">
        <f>'Monthly Data'!C18</f>
        <v>54.169672049784651</v>
      </c>
      <c r="D16" s="27">
        <f>'Monthly Data'!F18</f>
        <v>25703.439999999999</v>
      </c>
      <c r="F16" s="19">
        <f>F15</f>
        <v>1990</v>
      </c>
      <c r="G16" s="19" t="s">
        <v>10</v>
      </c>
      <c r="H16" s="10">
        <f>AVERAGE(C44:C46)</f>
        <v>88.359100871216469</v>
      </c>
      <c r="I16" s="10">
        <f>AVERAGE(D44:D46)</f>
        <v>27671.646666666667</v>
      </c>
    </row>
    <row r="17" spans="1:9">
      <c r="A17" s="19">
        <v>1988</v>
      </c>
      <c r="B17" s="19" t="s">
        <v>76</v>
      </c>
      <c r="C17" s="27">
        <f>'Monthly Data'!C19</f>
        <v>50.377561256186986</v>
      </c>
      <c r="D17" s="27">
        <f>'Monthly Data'!F19</f>
        <v>26844.54</v>
      </c>
      <c r="F17" s="19">
        <f>F16</f>
        <v>1990</v>
      </c>
      <c r="G17" s="19" t="s">
        <v>11</v>
      </c>
      <c r="H17" s="10">
        <f>AVERAGE(C47:C49)</f>
        <v>93.480746761056594</v>
      </c>
      <c r="I17" s="10">
        <f>AVERAGE(D47:D49)</f>
        <v>23675.133333333331</v>
      </c>
    </row>
    <row r="18" spans="1:9">
      <c r="A18" s="19">
        <v>1988</v>
      </c>
      <c r="B18" s="19" t="s">
        <v>77</v>
      </c>
      <c r="C18" s="27">
        <f>'Monthly Data'!C20</f>
        <v>50.689836341962348</v>
      </c>
      <c r="D18" s="27">
        <f>'Monthly Data'!F20</f>
        <v>27412</v>
      </c>
      <c r="F18" s="19">
        <v>1991</v>
      </c>
      <c r="G18" s="19" t="s">
        <v>8</v>
      </c>
      <c r="H18" s="10">
        <f>AVERAGE(C50:C52)</f>
        <v>82.229613454024388</v>
      </c>
      <c r="I18" s="10">
        <f>AVERAGE(D50:D52)</f>
        <v>24999.553333333333</v>
      </c>
    </row>
    <row r="19" spans="1:9">
      <c r="A19" s="19">
        <v>1988</v>
      </c>
      <c r="B19" s="19" t="s">
        <v>78</v>
      </c>
      <c r="C19" s="27">
        <f>'Monthly Data'!C21</f>
        <v>58.828786510131998</v>
      </c>
      <c r="D19" s="27">
        <f>'Monthly Data'!F21</f>
        <v>27876.09</v>
      </c>
      <c r="F19" s="19">
        <f>F18</f>
        <v>1991</v>
      </c>
      <c r="G19" s="19" t="s">
        <v>9</v>
      </c>
      <c r="H19" s="10">
        <f>AVERAGE(C53:C55)</f>
        <v>72.421766424602012</v>
      </c>
      <c r="I19" s="10">
        <f>AVERAGE(D53:D55)</f>
        <v>25617.440000000002</v>
      </c>
    </row>
    <row r="20" spans="1:9">
      <c r="A20" s="19">
        <v>1988</v>
      </c>
      <c r="B20" s="19" t="s">
        <v>79</v>
      </c>
      <c r="C20" s="27">
        <f>'Monthly Data'!C22</f>
        <v>62.797860867123511</v>
      </c>
      <c r="D20" s="27">
        <f>'Monthly Data'!F22</f>
        <v>27670.02</v>
      </c>
      <c r="F20" s="19">
        <f>F19</f>
        <v>1991</v>
      </c>
      <c r="G20" s="19" t="s">
        <v>10</v>
      </c>
      <c r="H20" s="10">
        <f>AVERAGE(C56:C58)</f>
        <v>80.567628612072994</v>
      </c>
      <c r="I20" s="10">
        <f>AVERAGE(D56:D58)</f>
        <v>22998.573333333334</v>
      </c>
    </row>
    <row r="21" spans="1:9">
      <c r="A21" s="19">
        <v>1988</v>
      </c>
      <c r="B21" s="19" t="s">
        <v>80</v>
      </c>
      <c r="C21" s="27">
        <f>'Monthly Data'!C23</f>
        <v>67.289353511482332</v>
      </c>
      <c r="D21" s="27">
        <f>'Monthly Data'!F23</f>
        <v>27968.080000000002</v>
      </c>
      <c r="F21" s="19">
        <f>F20</f>
        <v>1991</v>
      </c>
      <c r="G21" s="19" t="s">
        <v>11</v>
      </c>
      <c r="H21" s="10">
        <f>AVERAGE(C59:C61)</f>
        <v>84.291060124434878</v>
      </c>
      <c r="I21" s="10">
        <f>AVERAGE(D59:D61)</f>
        <v>23577.236666666664</v>
      </c>
    </row>
    <row r="22" spans="1:9">
      <c r="A22" s="19">
        <v>1988</v>
      </c>
      <c r="B22" s="19" t="s">
        <v>81</v>
      </c>
      <c r="C22" s="27">
        <f>'Monthly Data'!C24</f>
        <v>50.51496749327908</v>
      </c>
      <c r="D22" s="27">
        <f>'Monthly Data'!F24</f>
        <v>27568.41</v>
      </c>
      <c r="F22" s="19">
        <v>1992</v>
      </c>
      <c r="G22" s="19" t="s">
        <v>8</v>
      </c>
      <c r="H22" s="10">
        <f>AVERAGE(C62:C64)</f>
        <v>80.279591941579042</v>
      </c>
      <c r="I22" s="10">
        <f>AVERAGE(D62:D64)</f>
        <v>21206.76</v>
      </c>
    </row>
    <row r="23" spans="1:9">
      <c r="A23" s="19">
        <v>1988</v>
      </c>
      <c r="B23" s="19" t="s">
        <v>82</v>
      </c>
      <c r="C23" s="27">
        <f>'Monthly Data'!C25</f>
        <v>58.185833206938412</v>
      </c>
      <c r="D23" s="27">
        <f>'Monthly Data'!F25</f>
        <v>27461.22</v>
      </c>
      <c r="F23" s="19">
        <f>F22</f>
        <v>1992</v>
      </c>
      <c r="G23" s="19" t="s">
        <v>9</v>
      </c>
      <c r="H23" s="10">
        <f>AVERAGE(C65:C67)</f>
        <v>87.015611027366347</v>
      </c>
      <c r="I23" s="10">
        <f>AVERAGE(D65:D67)</f>
        <v>17625.633333333335</v>
      </c>
    </row>
    <row r="24" spans="1:9">
      <c r="A24" s="19">
        <v>1988</v>
      </c>
      <c r="B24" s="19" t="s">
        <v>83</v>
      </c>
      <c r="C24" s="27">
        <f>'Monthly Data'!C26</f>
        <v>76.838559594271686</v>
      </c>
      <c r="D24" s="27">
        <f>'Monthly Data'!F26</f>
        <v>28729.54</v>
      </c>
      <c r="F24" s="19">
        <f>F23</f>
        <v>1992</v>
      </c>
      <c r="G24" s="19" t="s">
        <v>10</v>
      </c>
      <c r="H24" s="10">
        <f>AVERAGE(C68:C70)</f>
        <v>109.87978906390209</v>
      </c>
      <c r="I24" s="10">
        <f>AVERAGE(D68:D70)</f>
        <v>16757.043333333335</v>
      </c>
    </row>
    <row r="25" spans="1:9">
      <c r="A25" s="19">
        <v>1988</v>
      </c>
      <c r="B25" s="19" t="s">
        <v>84</v>
      </c>
      <c r="C25" s="27">
        <f>'Monthly Data'!C27</f>
        <v>58.713929473435968</v>
      </c>
      <c r="D25" s="27">
        <f>'Monthly Data'!F27</f>
        <v>29720.69</v>
      </c>
      <c r="F25" s="19">
        <f>F24</f>
        <v>1992</v>
      </c>
      <c r="G25" s="19" t="s">
        <v>11</v>
      </c>
      <c r="H25" s="10">
        <f>AVERAGE(C71:C73)</f>
        <v>90.685163952942219</v>
      </c>
      <c r="I25" s="10">
        <f>AVERAGE(D71:D73)</f>
        <v>17128.173333333336</v>
      </c>
    </row>
    <row r="26" spans="1:9">
      <c r="A26" s="19">
        <v>1989</v>
      </c>
      <c r="B26" s="19" t="s">
        <v>72</v>
      </c>
      <c r="C26" s="27">
        <f>'Monthly Data'!C28</f>
        <v>72.776929337467649</v>
      </c>
      <c r="D26" s="27">
        <f>'Monthly Data'!F28</f>
        <v>31170.76</v>
      </c>
      <c r="F26" s="19">
        <v>1993</v>
      </c>
      <c r="G26" s="19" t="s">
        <v>8</v>
      </c>
      <c r="H26" s="10">
        <f>AVERAGE(C74:C76)</f>
        <v>77.533776106397568</v>
      </c>
      <c r="I26" s="10">
        <f>AVERAGE(D74:D76)</f>
        <v>17244.579999999998</v>
      </c>
    </row>
    <row r="27" spans="1:9">
      <c r="A27" s="19">
        <v>1989</v>
      </c>
      <c r="B27" s="19" t="s">
        <v>74</v>
      </c>
      <c r="C27" s="27">
        <f>'Monthly Data'!C29</f>
        <v>68.549716485490222</v>
      </c>
      <c r="D27" s="27">
        <f>'Monthly Data'!F29</f>
        <v>32005.119999999999</v>
      </c>
      <c r="F27" s="19">
        <f>F26</f>
        <v>1993</v>
      </c>
      <c r="G27" s="19" t="s">
        <v>9</v>
      </c>
      <c r="H27" s="10">
        <f>AVERAGE(C77:C79)</f>
        <v>79.051888000801242</v>
      </c>
      <c r="I27" s="10">
        <f>AVERAGE(D77:D79)</f>
        <v>20244.823333333334</v>
      </c>
    </row>
    <row r="28" spans="1:9">
      <c r="A28" s="19">
        <v>1989</v>
      </c>
      <c r="B28" s="19" t="s">
        <v>75</v>
      </c>
      <c r="C28" s="27">
        <f>'Monthly Data'!C30</f>
        <v>77.478591761854176</v>
      </c>
      <c r="D28" s="27">
        <f>'Monthly Data'!F30</f>
        <v>31955.54</v>
      </c>
      <c r="F28" s="19">
        <f>F27</f>
        <v>1993</v>
      </c>
      <c r="G28" s="19" t="s">
        <v>10</v>
      </c>
      <c r="H28" s="10">
        <f>AVERAGE(C80:C82)</f>
        <v>93.608872115331224</v>
      </c>
      <c r="I28" s="10">
        <f>AVERAGE(D80:D82)</f>
        <v>20406.196666666667</v>
      </c>
    </row>
    <row r="29" spans="1:9">
      <c r="A29" s="19">
        <v>1989</v>
      </c>
      <c r="B29" s="19" t="s">
        <v>76</v>
      </c>
      <c r="C29" s="27">
        <f>'Monthly Data'!C31</f>
        <v>92.737199588301408</v>
      </c>
      <c r="D29" s="27">
        <f>'Monthly Data'!F31</f>
        <v>33226.199999999997</v>
      </c>
      <c r="F29" s="19">
        <f>F28</f>
        <v>1993</v>
      </c>
      <c r="G29" s="19" t="s">
        <v>11</v>
      </c>
      <c r="H29" s="10">
        <f>AVERAGE(C83:C85)</f>
        <v>103.32877771209519</v>
      </c>
      <c r="I29" s="10">
        <f>AVERAGE(D83:D85)</f>
        <v>18452.22</v>
      </c>
    </row>
    <row r="30" spans="1:9">
      <c r="A30" s="19">
        <v>1989</v>
      </c>
      <c r="B30" s="19" t="s">
        <v>77</v>
      </c>
      <c r="C30" s="27">
        <f>'Monthly Data'!C32</f>
        <v>82.662213997145145</v>
      </c>
      <c r="D30" s="27">
        <f>'Monthly Data'!F32</f>
        <v>33989.33</v>
      </c>
      <c r="F30" s="19">
        <v>1994</v>
      </c>
      <c r="G30" s="19" t="s">
        <v>8</v>
      </c>
      <c r="H30" s="10">
        <f>AVERAGE(C86:C88)</f>
        <v>100.22244744632071</v>
      </c>
      <c r="I30" s="10">
        <f>AVERAGE(D86:D88)</f>
        <v>19460.25</v>
      </c>
    </row>
    <row r="31" spans="1:9">
      <c r="A31" s="19">
        <v>1989</v>
      </c>
      <c r="B31" s="19" t="s">
        <v>78</v>
      </c>
      <c r="C31" s="27">
        <f>'Monthly Data'!C33</f>
        <v>80.169964759605392</v>
      </c>
      <c r="D31" s="27">
        <f>'Monthly Data'!F33</f>
        <v>33373.589999999997</v>
      </c>
      <c r="F31" s="19">
        <f>F30</f>
        <v>1994</v>
      </c>
      <c r="G31" s="19" t="s">
        <v>9</v>
      </c>
      <c r="H31" s="10">
        <f>AVERAGE(C89:C91)</f>
        <v>91.591308017683517</v>
      </c>
      <c r="I31" s="10">
        <f>AVERAGE(D89:D91)</f>
        <v>20375.186666666665</v>
      </c>
    </row>
    <row r="32" spans="1:9">
      <c r="A32" s="19">
        <v>1989</v>
      </c>
      <c r="B32" s="19" t="s">
        <v>79</v>
      </c>
      <c r="C32" s="27">
        <f>'Monthly Data'!C34</f>
        <v>83.995520240901271</v>
      </c>
      <c r="D32" s="27">
        <f>'Monthly Data'!F34</f>
        <v>33843.26</v>
      </c>
      <c r="F32" s="19">
        <f>F31</f>
        <v>1994</v>
      </c>
      <c r="G32" s="19" t="s">
        <v>10</v>
      </c>
      <c r="H32" s="10">
        <f>AVERAGE(C92:C94)</f>
        <v>76.558719128788994</v>
      </c>
      <c r="I32" s="10">
        <f>AVERAGE(D92:D94)</f>
        <v>20362.393333333333</v>
      </c>
    </row>
    <row r="33" spans="1:9">
      <c r="A33" s="19">
        <v>1989</v>
      </c>
      <c r="B33" s="19" t="s">
        <v>80</v>
      </c>
      <c r="C33" s="27">
        <f>'Monthly Data'!C35</f>
        <v>79.691841688294531</v>
      </c>
      <c r="D33" s="27">
        <f>'Monthly Data'!F35</f>
        <v>34808.44</v>
      </c>
      <c r="F33" s="19">
        <f>F32</f>
        <v>1994</v>
      </c>
      <c r="G33" s="19" t="s">
        <v>11</v>
      </c>
      <c r="H33" s="10">
        <f>AVERAGE(C95:C97)</f>
        <v>72.756442719391217</v>
      </c>
      <c r="I33" s="10">
        <f>AVERAGE(D95:D97)</f>
        <v>19476.11</v>
      </c>
    </row>
    <row r="34" spans="1:9">
      <c r="A34" s="19">
        <v>1989</v>
      </c>
      <c r="B34" s="19" t="s">
        <v>81</v>
      </c>
      <c r="C34" s="27">
        <f>'Monthly Data'!C36</f>
        <v>84.140943772701704</v>
      </c>
      <c r="D34" s="27">
        <f>'Monthly Data'!F36</f>
        <v>34649.14</v>
      </c>
      <c r="F34" s="19">
        <v>1995</v>
      </c>
      <c r="G34" s="19" t="s">
        <v>8</v>
      </c>
      <c r="H34" s="10">
        <f>AVERAGE(C98:C100)</f>
        <v>91.609386063003569</v>
      </c>
      <c r="I34" s="10">
        <f>AVERAGE(D98:D100)</f>
        <v>17820.333333333332</v>
      </c>
    </row>
    <row r="35" spans="1:9">
      <c r="A35" s="19">
        <v>1989</v>
      </c>
      <c r="B35" s="19" t="s">
        <v>82</v>
      </c>
      <c r="C35" s="27">
        <f>'Monthly Data'!C37</f>
        <v>66.621913339067433</v>
      </c>
      <c r="D35" s="27">
        <f>'Monthly Data'!F37</f>
        <v>35323.43</v>
      </c>
      <c r="F35" s="19">
        <f>F34</f>
        <v>1995</v>
      </c>
      <c r="G35" s="19" t="s">
        <v>9</v>
      </c>
      <c r="H35" s="10">
        <f>AVERAGE(C101:C103)</f>
        <v>100.67618048980904</v>
      </c>
      <c r="I35" s="10">
        <f>AVERAGE(D101:D103)</f>
        <v>15875.806666666665</v>
      </c>
    </row>
    <row r="36" spans="1:9">
      <c r="A36" s="19">
        <v>1989</v>
      </c>
      <c r="B36" s="19" t="s">
        <v>83</v>
      </c>
      <c r="C36" s="27">
        <f>'Monthly Data'!C38</f>
        <v>67.155606290642638</v>
      </c>
      <c r="D36" s="27">
        <f>'Monthly Data'!F38</f>
        <v>36038.65</v>
      </c>
      <c r="F36" s="19">
        <f>F35</f>
        <v>1995</v>
      </c>
      <c r="G36" s="19" t="s">
        <v>10</v>
      </c>
      <c r="H36" s="10">
        <f>AVERAGE(C104:C106)</f>
        <v>101.94984884039985</v>
      </c>
      <c r="I36" s="10">
        <f>AVERAGE(D104:D106)</f>
        <v>17232.193333333333</v>
      </c>
    </row>
    <row r="37" spans="1:9">
      <c r="A37" s="19">
        <v>1989</v>
      </c>
      <c r="B37" s="19" t="s">
        <v>84</v>
      </c>
      <c r="C37" s="27">
        <f>'Monthly Data'!C39</f>
        <v>71.797078648880316</v>
      </c>
      <c r="D37" s="27">
        <f>'Monthly Data'!F39</f>
        <v>38130</v>
      </c>
      <c r="F37" s="19">
        <f>F36</f>
        <v>1995</v>
      </c>
      <c r="G37" s="19" t="s">
        <v>11</v>
      </c>
      <c r="H37" s="10">
        <f>AVERAGE(C107:C109)</f>
        <v>88.132175925055108</v>
      </c>
      <c r="I37" s="10">
        <f>AVERAGE(D107:D109)</f>
        <v>18493.006666666668</v>
      </c>
    </row>
    <row r="38" spans="1:9">
      <c r="A38" s="19">
        <v>1990</v>
      </c>
      <c r="B38" s="19" t="s">
        <v>72</v>
      </c>
      <c r="C38" s="27">
        <f>'Monthly Data'!C40</f>
        <v>83.891118792973472</v>
      </c>
      <c r="D38" s="27">
        <f>'Monthly Data'!F40</f>
        <v>37404.76</v>
      </c>
      <c r="F38" s="19">
        <v>1996</v>
      </c>
      <c r="G38" s="19" t="s">
        <v>8</v>
      </c>
      <c r="H38" s="10">
        <f>AVERAGE(C110:C112)</f>
        <v>96.261894712960043</v>
      </c>
      <c r="I38" s="10">
        <f>AVERAGE(D110:D112)</f>
        <v>20516.713333333333</v>
      </c>
    </row>
    <row r="39" spans="1:9">
      <c r="A39" s="19">
        <v>1990</v>
      </c>
      <c r="B39" s="19" t="s">
        <v>74</v>
      </c>
      <c r="C39" s="27">
        <f>'Monthly Data'!C41</f>
        <v>101.14606459590114</v>
      </c>
      <c r="D39" s="27">
        <f>'Monthly Data'!F41</f>
        <v>36517.81</v>
      </c>
      <c r="F39" s="19">
        <f>F38</f>
        <v>1996</v>
      </c>
      <c r="G39" s="19" t="s">
        <v>9</v>
      </c>
      <c r="H39" s="10">
        <f>AVERAGE(C113:C115)</f>
        <v>81.750100663724623</v>
      </c>
      <c r="I39" s="10">
        <f>AVERAGE(D113:D115)</f>
        <v>21928.33</v>
      </c>
    </row>
    <row r="40" spans="1:9">
      <c r="A40" s="19">
        <v>1990</v>
      </c>
      <c r="B40" s="19" t="s">
        <v>75</v>
      </c>
      <c r="C40" s="27">
        <f>'Monthly Data'!C42</f>
        <v>100.71622062341763</v>
      </c>
      <c r="D40" s="27">
        <f>'Monthly Data'!F42</f>
        <v>32305.78</v>
      </c>
      <c r="F40" s="19">
        <f>F39</f>
        <v>1996</v>
      </c>
      <c r="G40" s="19" t="s">
        <v>10</v>
      </c>
      <c r="H40" s="10">
        <f>AVERAGE(C116:C118)</f>
        <v>77.176362794956034</v>
      </c>
      <c r="I40" s="10">
        <f>AVERAGE(D116:D118)</f>
        <v>21084.146666666667</v>
      </c>
    </row>
    <row r="41" spans="1:9">
      <c r="A41" s="19">
        <v>1990</v>
      </c>
      <c r="B41" s="19" t="s">
        <v>76</v>
      </c>
      <c r="C41" s="27">
        <f>'Monthly Data'!C43</f>
        <v>91.780285186262944</v>
      </c>
      <c r="D41" s="27">
        <f>'Monthly Data'!F43</f>
        <v>29237.07</v>
      </c>
      <c r="F41" s="19">
        <f>F40</f>
        <v>1996</v>
      </c>
      <c r="G41" s="19" t="s">
        <v>11</v>
      </c>
      <c r="H41" s="10">
        <f>AVERAGE(C119:C121)</f>
        <v>76.505936080092056</v>
      </c>
      <c r="I41" s="10">
        <f>AVERAGE(D119:D121)</f>
        <v>20768.993333333332</v>
      </c>
    </row>
    <row r="42" spans="1:9">
      <c r="A42" s="19">
        <v>1990</v>
      </c>
      <c r="B42" s="19" t="s">
        <v>77</v>
      </c>
      <c r="C42" s="27">
        <f>'Monthly Data'!C44</f>
        <v>94.940609478607655</v>
      </c>
      <c r="D42" s="27">
        <f>'Monthly Data'!F44</f>
        <v>31826.799999999999</v>
      </c>
      <c r="F42" s="19">
        <v>1997</v>
      </c>
      <c r="G42" s="19" t="s">
        <v>8</v>
      </c>
      <c r="H42" s="10">
        <f>AVERAGE(C122:C124)</f>
        <v>96.277836269831482</v>
      </c>
      <c r="I42" s="10">
        <f>AVERAGE(D122:D124)</f>
        <v>18290.033333333333</v>
      </c>
    </row>
    <row r="43" spans="1:9">
      <c r="A43" s="19">
        <v>1990</v>
      </c>
      <c r="B43" s="19" t="s">
        <v>78</v>
      </c>
      <c r="C43" s="27">
        <f>'Monthly Data'!C45</f>
        <v>75.82302295542901</v>
      </c>
      <c r="D43" s="27">
        <f>'Monthly Data'!F45</f>
        <v>32364.77</v>
      </c>
      <c r="F43" s="19">
        <f>F42</f>
        <v>1997</v>
      </c>
      <c r="G43" s="19" t="s">
        <v>9</v>
      </c>
      <c r="H43" s="10">
        <f>AVERAGE(C125:C127)</f>
        <v>90.622082846663417</v>
      </c>
      <c r="I43" s="10">
        <f>AVERAGE(D125:D127)</f>
        <v>19576.476666666666</v>
      </c>
    </row>
    <row r="44" spans="1:9">
      <c r="A44" s="19">
        <v>1990</v>
      </c>
      <c r="B44" s="19" t="s">
        <v>79</v>
      </c>
      <c r="C44" s="27">
        <f>'Monthly Data'!C46</f>
        <v>84.314312684556725</v>
      </c>
      <c r="D44" s="27">
        <f>'Monthly Data'!F46</f>
        <v>32170.53</v>
      </c>
      <c r="F44" s="19">
        <f>F43</f>
        <v>1997</v>
      </c>
      <c r="G44" s="19" t="s">
        <v>10</v>
      </c>
      <c r="H44" s="10">
        <f>AVERAGE(C128:C130)</f>
        <v>112.41537105295147</v>
      </c>
      <c r="I44" s="10">
        <f>AVERAGE(D128:D130)</f>
        <v>19162.436666666665</v>
      </c>
    </row>
    <row r="45" spans="1:9">
      <c r="A45" s="19">
        <v>1990</v>
      </c>
      <c r="B45" s="19" t="s">
        <v>80</v>
      </c>
      <c r="C45" s="27">
        <f>'Monthly Data'!C47</f>
        <v>70.806728252198624</v>
      </c>
      <c r="D45" s="27">
        <f>'Monthly Data'!F47</f>
        <v>26908.76</v>
      </c>
      <c r="F45" s="19">
        <f>F44</f>
        <v>1997</v>
      </c>
      <c r="G45" s="19" t="s">
        <v>11</v>
      </c>
      <c r="H45" s="10">
        <f>AVERAGE(C131:C133)</f>
        <v>192.30586001525066</v>
      </c>
      <c r="I45" s="10">
        <f>AVERAGE(D131:D133)</f>
        <v>16431.75</v>
      </c>
    </row>
    <row r="46" spans="1:9">
      <c r="A46" s="19">
        <v>1990</v>
      </c>
      <c r="B46" s="19" t="s">
        <v>81</v>
      </c>
      <c r="C46" s="27">
        <f>'Monthly Data'!C48</f>
        <v>109.95626167689407</v>
      </c>
      <c r="D46" s="27">
        <f>'Monthly Data'!F48</f>
        <v>23935.65</v>
      </c>
      <c r="F46" s="19">
        <v>1998</v>
      </c>
      <c r="G46" s="19" t="s">
        <v>8</v>
      </c>
      <c r="H46" s="10">
        <f>AVERAGE(C134:C136)</f>
        <v>192.82168780996213</v>
      </c>
      <c r="I46" s="10">
        <f>AVERAGE(D134:D136)</f>
        <v>16522.563333333335</v>
      </c>
    </row>
    <row r="47" spans="1:9">
      <c r="A47" s="19">
        <v>1990</v>
      </c>
      <c r="B47" s="19" t="s">
        <v>82</v>
      </c>
      <c r="C47" s="27">
        <f>'Monthly Data'!C49</f>
        <v>107.32176348438497</v>
      </c>
      <c r="D47" s="27">
        <f>'Monthly Data'!F49</f>
        <v>23816.81</v>
      </c>
      <c r="F47" s="19">
        <f>F46</f>
        <v>1998</v>
      </c>
      <c r="G47" s="19" t="s">
        <v>9</v>
      </c>
      <c r="H47" s="10">
        <f>AVERAGE(C137:C139)</f>
        <v>184.24997317333066</v>
      </c>
      <c r="I47" s="10">
        <f>AVERAGE(D137:D139)</f>
        <v>15562.286666666667</v>
      </c>
    </row>
    <row r="48" spans="1:9">
      <c r="A48" s="19">
        <v>1990</v>
      </c>
      <c r="B48" s="19" t="s">
        <v>83</v>
      </c>
      <c r="C48" s="27">
        <f>'Monthly Data'!C50</f>
        <v>79.038817226849048</v>
      </c>
      <c r="D48" s="27">
        <f>'Monthly Data'!F50</f>
        <v>23468.09</v>
      </c>
      <c r="F48" s="19">
        <f>F47</f>
        <v>1998</v>
      </c>
      <c r="G48" s="19" t="s">
        <v>10</v>
      </c>
      <c r="H48" s="10">
        <f>AVERAGE(C140:C142)</f>
        <v>212.92348565993333</v>
      </c>
      <c r="I48" s="10">
        <f>AVERAGE(D140:D142)</f>
        <v>15251.613333333335</v>
      </c>
    </row>
    <row r="49" spans="1:9">
      <c r="A49" s="19">
        <v>1990</v>
      </c>
      <c r="B49" s="19" t="s">
        <v>84</v>
      </c>
      <c r="C49" s="27">
        <f>'Monthly Data'!C51</f>
        <v>94.081659571935731</v>
      </c>
      <c r="D49" s="27">
        <f>'Monthly Data'!F51</f>
        <v>23740.5</v>
      </c>
      <c r="F49" s="19">
        <f>F48</f>
        <v>1998</v>
      </c>
      <c r="G49" s="19" t="s">
        <v>11</v>
      </c>
      <c r="H49" s="10">
        <f>AVERAGE(C143:C145)</f>
        <v>152.30338321542862</v>
      </c>
      <c r="I49" s="10">
        <f>AVERAGE(D143:D145)</f>
        <v>14102.863333333333</v>
      </c>
    </row>
    <row r="50" spans="1:9">
      <c r="A50" s="19">
        <v>1991</v>
      </c>
      <c r="B50" s="19" t="s">
        <v>72</v>
      </c>
      <c r="C50" s="27">
        <f>'Monthly Data'!C52</f>
        <v>83.252463290809771</v>
      </c>
      <c r="D50" s="27">
        <f>'Monthly Data'!F52</f>
        <v>23321.200000000001</v>
      </c>
      <c r="F50" s="19">
        <v>1999</v>
      </c>
      <c r="G50" s="19" t="s">
        <v>8</v>
      </c>
      <c r="H50" s="10">
        <f>AVERAGE(C146:C148)</f>
        <v>114.57187685889603</v>
      </c>
      <c r="I50" s="10">
        <f>AVERAGE(D146:D148)</f>
        <v>14476.666666666666</v>
      </c>
    </row>
    <row r="51" spans="1:9">
      <c r="A51" s="19">
        <v>1991</v>
      </c>
      <c r="B51" s="19" t="s">
        <v>74</v>
      </c>
      <c r="C51" s="27">
        <f>'Monthly Data'!C53</f>
        <v>84.681112847080655</v>
      </c>
      <c r="D51" s="27">
        <f>'Monthly Data'!F53</f>
        <v>25219.21</v>
      </c>
      <c r="F51" s="19">
        <f>F50</f>
        <v>1999</v>
      </c>
      <c r="G51" s="19" t="s">
        <v>9</v>
      </c>
      <c r="H51" s="10">
        <f>AVERAGE(C149:C151)</f>
        <v>110.65084613240697</v>
      </c>
      <c r="I51" s="10">
        <f>AVERAGE(D149:D151)</f>
        <v>16772.933333333331</v>
      </c>
    </row>
    <row r="52" spans="1:9">
      <c r="A52" s="19">
        <v>1991</v>
      </c>
      <c r="B52" s="19" t="s">
        <v>75</v>
      </c>
      <c r="C52" s="27">
        <f>'Monthly Data'!C54</f>
        <v>78.755264224182724</v>
      </c>
      <c r="D52" s="27">
        <f>'Monthly Data'!F54</f>
        <v>26458.25</v>
      </c>
      <c r="F52" s="19">
        <f>F51</f>
        <v>1999</v>
      </c>
      <c r="G52" s="19" t="s">
        <v>10</v>
      </c>
      <c r="H52" s="10">
        <f>AVERAGE(C152:C154)</f>
        <v>89.147018712827503</v>
      </c>
      <c r="I52" s="10">
        <f>AVERAGE(D152:D154)</f>
        <v>17728.300000000003</v>
      </c>
    </row>
    <row r="53" spans="1:9">
      <c r="A53" s="19">
        <v>1991</v>
      </c>
      <c r="B53" s="19" t="s">
        <v>76</v>
      </c>
      <c r="C53" s="27">
        <f>'Monthly Data'!C55</f>
        <v>78.357001572238232</v>
      </c>
      <c r="D53" s="27">
        <f>'Monthly Data'!F55</f>
        <v>26469.56</v>
      </c>
      <c r="F53" s="19">
        <f>F52</f>
        <v>1999</v>
      </c>
      <c r="G53" s="19" t="s">
        <v>11</v>
      </c>
      <c r="H53" s="10">
        <f>AVERAGE(C155:C157)</f>
        <v>89.424494822912905</v>
      </c>
      <c r="I53" s="10">
        <f>AVERAGE(D155:D157)</f>
        <v>18176.136666666669</v>
      </c>
    </row>
    <row r="54" spans="1:9">
      <c r="A54" s="19">
        <v>1991</v>
      </c>
      <c r="B54" s="19" t="s">
        <v>77</v>
      </c>
      <c r="C54" s="27">
        <f>'Monthly Data'!C56</f>
        <v>77.679804043098201</v>
      </c>
      <c r="D54" s="27">
        <f>'Monthly Data'!F56</f>
        <v>25848.77</v>
      </c>
      <c r="F54" s="19">
        <v>2000</v>
      </c>
      <c r="G54" s="19" t="s">
        <v>8</v>
      </c>
      <c r="H54" s="10">
        <f>AVERAGE(C158:C160)</f>
        <v>79.706835840021071</v>
      </c>
      <c r="I54" s="10">
        <f>AVERAGE(D158:D160)</f>
        <v>19487.286666666667</v>
      </c>
    </row>
    <row r="55" spans="1:9">
      <c r="A55" s="19">
        <v>1991</v>
      </c>
      <c r="B55" s="19" t="s">
        <v>78</v>
      </c>
      <c r="C55" s="27">
        <f>'Monthly Data'!C57</f>
        <v>61.228493658469596</v>
      </c>
      <c r="D55" s="27">
        <f>'Monthly Data'!F57</f>
        <v>24533.99</v>
      </c>
      <c r="F55" s="19">
        <f>F54</f>
        <v>2000</v>
      </c>
      <c r="G55" s="19" t="s">
        <v>9</v>
      </c>
      <c r="H55" s="10">
        <f>AVERAGE(C161:C163)</f>
        <v>116.02729666153778</v>
      </c>
      <c r="I55" s="10">
        <f>AVERAGE(D161:D163)</f>
        <v>17842.306666666667</v>
      </c>
    </row>
    <row r="56" spans="1:9">
      <c r="A56" s="19">
        <v>1991</v>
      </c>
      <c r="B56" s="19" t="s">
        <v>79</v>
      </c>
      <c r="C56" s="27">
        <f>'Monthly Data'!C58</f>
        <v>73.418395813846416</v>
      </c>
      <c r="D56" s="27">
        <f>'Monthly Data'!F58</f>
        <v>23226.720000000001</v>
      </c>
      <c r="F56" s="19">
        <f>F55</f>
        <v>2000</v>
      </c>
      <c r="G56" s="19" t="s">
        <v>10</v>
      </c>
      <c r="H56" s="10">
        <f>AVERAGE(C164:C166)</f>
        <v>80.799678437249668</v>
      </c>
      <c r="I56" s="10">
        <f>AVERAGE(D164:D166)</f>
        <v>16486.036666666667</v>
      </c>
    </row>
    <row r="57" spans="1:9">
      <c r="A57" s="19">
        <v>1991</v>
      </c>
      <c r="B57" s="19" t="s">
        <v>80</v>
      </c>
      <c r="C57" s="27">
        <f>'Monthly Data'!C59</f>
        <v>85.533013432615803</v>
      </c>
      <c r="D57" s="27">
        <f>'Monthly Data'!F59</f>
        <v>22730.04</v>
      </c>
      <c r="F57" s="19">
        <f>F56</f>
        <v>2000</v>
      </c>
      <c r="G57" s="19" t="s">
        <v>11</v>
      </c>
      <c r="H57" s="10">
        <f>AVERAGE(C167:C169)</f>
        <v>96.542726681166087</v>
      </c>
      <c r="I57" s="10">
        <f>AVERAGE(D167:D169)</f>
        <v>14827.44</v>
      </c>
    </row>
    <row r="58" spans="1:9">
      <c r="A58" s="19">
        <v>1991</v>
      </c>
      <c r="B58" s="19" t="s">
        <v>81</v>
      </c>
      <c r="C58" s="27">
        <f>'Monthly Data'!C60</f>
        <v>82.751476589756734</v>
      </c>
      <c r="D58" s="27">
        <f>'Monthly Data'!F60</f>
        <v>23038.959999999999</v>
      </c>
      <c r="F58" s="19">
        <v>2001</v>
      </c>
      <c r="G58" s="19" t="s">
        <v>8</v>
      </c>
      <c r="H58" s="10">
        <f>AVERAGE(C170:C172)</f>
        <v>149.84891046698735</v>
      </c>
      <c r="I58" s="10">
        <f>AVERAGE(D170:D172)</f>
        <v>13231.896666666667</v>
      </c>
    </row>
    <row r="59" spans="1:9">
      <c r="A59" s="19">
        <v>1991</v>
      </c>
      <c r="B59" s="19" t="s">
        <v>82</v>
      </c>
      <c r="C59" s="27">
        <f>'Monthly Data'!C61</f>
        <v>81.367603254392421</v>
      </c>
      <c r="D59" s="27">
        <f>'Monthly Data'!F61</f>
        <v>24631.84</v>
      </c>
      <c r="F59" s="19">
        <f>F58</f>
        <v>2001</v>
      </c>
      <c r="G59" s="19" t="s">
        <v>9</v>
      </c>
      <c r="H59" s="10">
        <f>AVERAGE(C173:C175)</f>
        <v>120.333229861213</v>
      </c>
      <c r="I59" s="10">
        <f>AVERAGE(D173:D175)</f>
        <v>13454.093333333332</v>
      </c>
    </row>
    <row r="60" spans="1:9">
      <c r="A60" s="19">
        <v>1991</v>
      </c>
      <c r="B60" s="19" t="s">
        <v>83</v>
      </c>
      <c r="C60" s="27">
        <f>'Monthly Data'!C62</f>
        <v>84.018150018248178</v>
      </c>
      <c r="D60" s="27">
        <f>'Monthly Data'!F62</f>
        <v>23795.759999999998</v>
      </c>
      <c r="F60" s="19">
        <f>F59</f>
        <v>2001</v>
      </c>
      <c r="G60" s="19" t="s">
        <v>10</v>
      </c>
      <c r="H60" s="10">
        <f>AVERAGE(C176:C178)</f>
        <v>133.75932526043465</v>
      </c>
      <c r="I60" s="10">
        <f>AVERAGE(D176:D178)</f>
        <v>11241.383333333333</v>
      </c>
    </row>
    <row r="61" spans="1:9">
      <c r="A61" s="19">
        <v>1991</v>
      </c>
      <c r="B61" s="19" t="s">
        <v>84</v>
      </c>
      <c r="C61" s="27">
        <f>'Monthly Data'!C63</f>
        <v>87.48742710066405</v>
      </c>
      <c r="D61" s="27">
        <f>'Monthly Data'!F63</f>
        <v>22304.11</v>
      </c>
      <c r="F61" s="19">
        <f>F60</f>
        <v>2001</v>
      </c>
      <c r="G61" s="19" t="s">
        <v>11</v>
      </c>
      <c r="H61" s="10">
        <f>AVERAGE(C179:C181)</f>
        <v>107.8803118221682</v>
      </c>
      <c r="I61" s="10">
        <f>AVERAGE(D179:D181)</f>
        <v>10482.106666666667</v>
      </c>
    </row>
    <row r="62" spans="1:9">
      <c r="A62" s="19">
        <v>1992</v>
      </c>
      <c r="B62" s="19" t="s">
        <v>72</v>
      </c>
      <c r="C62" s="27">
        <f>'Monthly Data'!C64</f>
        <v>85.28665567333195</v>
      </c>
      <c r="D62" s="27">
        <f>'Monthly Data'!F64</f>
        <v>21857.02</v>
      </c>
      <c r="F62" s="19">
        <v>2002</v>
      </c>
      <c r="G62" s="19" t="s">
        <v>8</v>
      </c>
      <c r="H62" s="10">
        <f>AVERAGE(C182:C184)</f>
        <v>120.28590291883313</v>
      </c>
      <c r="I62" s="10">
        <f>AVERAGE(D182:D184)</f>
        <v>10577.08</v>
      </c>
    </row>
    <row r="63" spans="1:9">
      <c r="A63" s="19">
        <v>1992</v>
      </c>
      <c r="B63" s="19" t="s">
        <v>74</v>
      </c>
      <c r="C63" s="27">
        <f>'Monthly Data'!C65</f>
        <v>78.384347488661803</v>
      </c>
      <c r="D63" s="27">
        <f>'Monthly Data'!F65</f>
        <v>21412.57</v>
      </c>
      <c r="F63" s="19">
        <f>F62</f>
        <v>2002</v>
      </c>
      <c r="G63" s="19" t="s">
        <v>9</v>
      </c>
      <c r="H63" s="10">
        <f>AVERAGE(C185:C187)</f>
        <v>95.399261762216852</v>
      </c>
      <c r="I63" s="10">
        <f>AVERAGE(D185:D187)</f>
        <v>11353.33</v>
      </c>
    </row>
    <row r="64" spans="1:9">
      <c r="A64" s="19">
        <v>1992</v>
      </c>
      <c r="B64" s="19" t="s">
        <v>75</v>
      </c>
      <c r="C64" s="27">
        <f>'Monthly Data'!C66</f>
        <v>77.167772662743388</v>
      </c>
      <c r="D64" s="27">
        <f>'Monthly Data'!F66</f>
        <v>20350.689999999999</v>
      </c>
      <c r="F64" s="19">
        <f>F63</f>
        <v>2002</v>
      </c>
      <c r="G64" s="19" t="s">
        <v>10</v>
      </c>
      <c r="H64" s="10">
        <f>AVERAGE(C188:C190)</f>
        <v>111.46384566329552</v>
      </c>
      <c r="I64" s="10">
        <f>AVERAGE(D188:D190)</f>
        <v>9819.1600000000017</v>
      </c>
    </row>
    <row r="65" spans="1:9">
      <c r="A65" s="19">
        <v>1992</v>
      </c>
      <c r="B65" s="19" t="s">
        <v>76</v>
      </c>
      <c r="C65" s="27">
        <f>'Monthly Data'!C67</f>
        <v>86.285857465473399</v>
      </c>
      <c r="D65" s="27">
        <f>'Monthly Data'!F67</f>
        <v>17593.12</v>
      </c>
      <c r="F65" s="19">
        <f>F64</f>
        <v>2002</v>
      </c>
      <c r="G65" s="19" t="s">
        <v>11</v>
      </c>
      <c r="H65" s="10">
        <f>AVERAGE(C191:C193)</f>
        <v>127.75515354728013</v>
      </c>
      <c r="I65" s="10">
        <f>AVERAGE(D191:D193)</f>
        <v>8728.590000000002</v>
      </c>
    </row>
    <row r="66" spans="1:9">
      <c r="A66" s="19">
        <v>1992</v>
      </c>
      <c r="B66" s="19" t="s">
        <v>77</v>
      </c>
      <c r="C66" s="27">
        <f>'Monthly Data'!C68</f>
        <v>81.642195977557151</v>
      </c>
      <c r="D66" s="27">
        <f>'Monthly Data'!F68</f>
        <v>18335.71</v>
      </c>
      <c r="F66" s="19">
        <v>2003</v>
      </c>
      <c r="G66" s="19" t="s">
        <v>8</v>
      </c>
      <c r="H66" s="10">
        <f>AVERAGE(C194:C196)</f>
        <v>109.73625370341279</v>
      </c>
      <c r="I66" s="10">
        <f>AVERAGE(D194:D196)</f>
        <v>8426.3166666666657</v>
      </c>
    </row>
    <row r="67" spans="1:9">
      <c r="A67" s="19">
        <v>1992</v>
      </c>
      <c r="B67" s="19" t="s">
        <v>78</v>
      </c>
      <c r="C67" s="27">
        <f>'Monthly Data'!C69</f>
        <v>93.118779639068535</v>
      </c>
      <c r="D67" s="27">
        <f>'Monthly Data'!F69</f>
        <v>16948.07</v>
      </c>
      <c r="F67" s="19">
        <f>F66</f>
        <v>2003</v>
      </c>
      <c r="G67" s="19" t="s">
        <v>9</v>
      </c>
      <c r="H67" s="10">
        <f>AVERAGE(C197:C199)</f>
        <v>121.31491684747733</v>
      </c>
      <c r="I67" s="10">
        <f>AVERAGE(D197:D199)</f>
        <v>8312.4866666666658</v>
      </c>
    </row>
    <row r="68" spans="1:9">
      <c r="A68" s="19">
        <v>1992</v>
      </c>
      <c r="B68" s="19" t="s">
        <v>79</v>
      </c>
      <c r="C68" s="27">
        <f>'Monthly Data'!C70</f>
        <v>102.55445764623821</v>
      </c>
      <c r="D68" s="27">
        <f>'Monthly Data'!F70</f>
        <v>16278.14</v>
      </c>
      <c r="F68" s="19">
        <f>F67</f>
        <v>2003</v>
      </c>
      <c r="G68" s="19" t="s">
        <v>10</v>
      </c>
      <c r="H68" s="10">
        <f>AVERAGE(C200:C202)</f>
        <v>81.490694992506135</v>
      </c>
      <c r="I68" s="10">
        <f>AVERAGE(D200:D202)</f>
        <v>10070.269999999999</v>
      </c>
    </row>
    <row r="69" spans="1:9">
      <c r="A69" s="19">
        <v>1992</v>
      </c>
      <c r="B69" s="19" t="s">
        <v>80</v>
      </c>
      <c r="C69" s="27">
        <f>'Monthly Data'!C71</f>
        <v>119.13938246491074</v>
      </c>
      <c r="D69" s="27">
        <f>'Monthly Data'!F71</f>
        <v>15790.15</v>
      </c>
      <c r="F69" s="19">
        <f>F68</f>
        <v>2003</v>
      </c>
      <c r="G69" s="19" t="s">
        <v>11</v>
      </c>
      <c r="H69" s="10">
        <f>AVERAGE(C203:C205)</f>
        <v>88.407380312655562</v>
      </c>
      <c r="I69" s="10">
        <f>AVERAGE(D203:D205)</f>
        <v>10406.136666666667</v>
      </c>
    </row>
    <row r="70" spans="1:9">
      <c r="A70" s="19">
        <v>1992</v>
      </c>
      <c r="B70" s="19" t="s">
        <v>81</v>
      </c>
      <c r="C70" s="27">
        <f>'Monthly Data'!C72</f>
        <v>107.94552708055737</v>
      </c>
      <c r="D70" s="27">
        <f>'Monthly Data'!F72</f>
        <v>18202.84</v>
      </c>
      <c r="F70" s="19">
        <v>2004</v>
      </c>
      <c r="G70" s="19" t="s">
        <v>8</v>
      </c>
      <c r="H70" s="10">
        <f>AVERAGE(C206:C208)</f>
        <v>70.013925315115159</v>
      </c>
      <c r="I70" s="10">
        <f>AVERAGE(D206:D208)</f>
        <v>10988.586666666668</v>
      </c>
    </row>
    <row r="71" spans="1:9">
      <c r="A71" s="19">
        <v>1992</v>
      </c>
      <c r="B71" s="19" t="s">
        <v>82</v>
      </c>
      <c r="C71" s="27">
        <f>'Monthly Data'!C73</f>
        <v>95.15857483692173</v>
      </c>
      <c r="D71" s="27">
        <f>'Monthly Data'!F73</f>
        <v>17174.52</v>
      </c>
      <c r="F71" s="19">
        <f>F70</f>
        <v>2004</v>
      </c>
      <c r="G71" s="19" t="s">
        <v>9</v>
      </c>
      <c r="H71" s="10">
        <f>AVERAGE(C209:C211)</f>
        <v>81.094932279361672</v>
      </c>
      <c r="I71" s="10">
        <f>AVERAGE(D209:D211)</f>
        <v>11508.683333333334</v>
      </c>
    </row>
    <row r="72" spans="1:9">
      <c r="A72" s="19">
        <v>1992</v>
      </c>
      <c r="B72" s="19" t="s">
        <v>83</v>
      </c>
      <c r="C72" s="27">
        <f>'Monthly Data'!C74</f>
        <v>97.473082494579572</v>
      </c>
      <c r="D72" s="27">
        <f>'Monthly Data'!F74</f>
        <v>16819.560000000001</v>
      </c>
      <c r="F72" s="19">
        <f>F71</f>
        <v>2004</v>
      </c>
      <c r="G72" s="19" t="s">
        <v>10</v>
      </c>
      <c r="H72" s="10">
        <f>AVERAGE(C212:C214)</f>
        <v>73.973905454330477</v>
      </c>
      <c r="I72" s="10">
        <f>AVERAGE(D212:D214)</f>
        <v>11152.449999999999</v>
      </c>
    </row>
    <row r="73" spans="1:9">
      <c r="A73" s="19">
        <v>1992</v>
      </c>
      <c r="B73" s="19" t="s">
        <v>84</v>
      </c>
      <c r="C73" s="27">
        <f>'Monthly Data'!C75</f>
        <v>79.423834527325383</v>
      </c>
      <c r="D73" s="27">
        <f>'Monthly Data'!F75</f>
        <v>17390.439999999999</v>
      </c>
      <c r="F73" s="19">
        <f>F72</f>
        <v>2004</v>
      </c>
      <c r="G73" s="19" t="s">
        <v>11</v>
      </c>
      <c r="H73" s="10">
        <f>AVERAGE(C215:C217)</f>
        <v>73.64448543081123</v>
      </c>
      <c r="I73" s="10">
        <f>AVERAGE(D215:D217)</f>
        <v>11015.743333333332</v>
      </c>
    </row>
    <row r="74" spans="1:9">
      <c r="A74" s="19">
        <v>1993</v>
      </c>
      <c r="B74" s="19" t="s">
        <v>72</v>
      </c>
      <c r="C74" s="27">
        <f>'Monthly Data'!C76</f>
        <v>70.603683711230971</v>
      </c>
      <c r="D74" s="27">
        <f>'Monthly Data'!F76</f>
        <v>16658.830000000002</v>
      </c>
      <c r="F74" s="19">
        <v>2005</v>
      </c>
      <c r="G74" s="19" t="s">
        <v>8</v>
      </c>
      <c r="H74" s="10">
        <f>AVERAGE(C218:C220)</f>
        <v>59.119904156797567</v>
      </c>
      <c r="I74" s="10">
        <f>AVERAGE(D218:D220)</f>
        <v>11583.173333333332</v>
      </c>
    </row>
    <row r="75" spans="1:9">
      <c r="A75" s="19">
        <v>1993</v>
      </c>
      <c r="B75" s="19" t="s">
        <v>74</v>
      </c>
      <c r="C75" s="27">
        <f>'Monthly Data'!C77</f>
        <v>82.094297805385892</v>
      </c>
      <c r="D75" s="27">
        <f>'Monthly Data'!F77</f>
        <v>17036.34</v>
      </c>
      <c r="F75" s="19">
        <f>F74</f>
        <v>2005</v>
      </c>
      <c r="G75" s="19" t="s">
        <v>9</v>
      </c>
      <c r="H75" s="10">
        <f>AVERAGE(C221:C223)</f>
        <v>70.359685841279784</v>
      </c>
      <c r="I75" s="10">
        <f>AVERAGE(D221:D223)</f>
        <v>11293.589999999998</v>
      </c>
    </row>
    <row r="76" spans="1:9">
      <c r="A76" s="19">
        <v>1993</v>
      </c>
      <c r="B76" s="19" t="s">
        <v>75</v>
      </c>
      <c r="C76" s="27">
        <f>'Monthly Data'!C78</f>
        <v>79.903346802575825</v>
      </c>
      <c r="D76" s="27">
        <f>'Monthly Data'!F78</f>
        <v>18038.57</v>
      </c>
      <c r="F76" s="19">
        <f>F75</f>
        <v>2005</v>
      </c>
      <c r="G76" s="19" t="s">
        <v>10</v>
      </c>
      <c r="H76" s="10">
        <f>AVERAGE(C224:C226)</f>
        <v>74.535287311980255</v>
      </c>
      <c r="I76" s="10">
        <f>AVERAGE(D224:D226)</f>
        <v>12300.409999999998</v>
      </c>
    </row>
    <row r="77" spans="1:9">
      <c r="A77" s="19">
        <v>1993</v>
      </c>
      <c r="B77" s="19" t="s">
        <v>76</v>
      </c>
      <c r="C77" s="27">
        <f>'Monthly Data'!C79</f>
        <v>76.350222708120782</v>
      </c>
      <c r="D77" s="27">
        <f>'Monthly Data'!F79</f>
        <v>19991.61</v>
      </c>
      <c r="F77" s="19">
        <f>F76</f>
        <v>2005</v>
      </c>
      <c r="G77" s="19" t="s">
        <v>11</v>
      </c>
      <c r="H77" s="10">
        <f>AVERAGE(C227:C229)</f>
        <v>71.633289080615526</v>
      </c>
      <c r="I77" s="10">
        <f>AVERAGE(D227:D229)</f>
        <v>14470.556666666665</v>
      </c>
    </row>
    <row r="78" spans="1:9">
      <c r="A78" s="19">
        <v>1993</v>
      </c>
      <c r="B78" s="19" t="s">
        <v>77</v>
      </c>
      <c r="C78" s="27">
        <f>'Monthly Data'!C80</f>
        <v>73.072352762143481</v>
      </c>
      <c r="D78" s="27">
        <f>'Monthly Data'!F80</f>
        <v>20631.490000000002</v>
      </c>
      <c r="F78" s="19">
        <v>2006</v>
      </c>
      <c r="G78" s="19" t="s">
        <v>8</v>
      </c>
      <c r="H78" s="10">
        <f>AVERAGE(C230:C232)</f>
        <v>70.882920185149374</v>
      </c>
      <c r="I78" s="10">
        <f>AVERAGE(D230:D232)</f>
        <v>16194.896666666667</v>
      </c>
    </row>
    <row r="79" spans="1:9">
      <c r="A79" s="19">
        <v>1993</v>
      </c>
      <c r="B79" s="19" t="s">
        <v>78</v>
      </c>
      <c r="C79" s="27">
        <f>'Monthly Data'!C81</f>
        <v>87.733088532139448</v>
      </c>
      <c r="D79" s="27">
        <f>'Monthly Data'!F81</f>
        <v>20111.37</v>
      </c>
      <c r="F79" s="19">
        <f>F78</f>
        <v>2006</v>
      </c>
      <c r="G79" s="19" t="s">
        <v>9</v>
      </c>
      <c r="H79" s="10">
        <f>AVERAGE(C233:C235)</f>
        <v>69.320458938826349</v>
      </c>
      <c r="I79" s="10">
        <f>AVERAGE(D233:D235)</f>
        <v>16181.839999999998</v>
      </c>
    </row>
    <row r="80" spans="1:9">
      <c r="A80" s="19">
        <v>1993</v>
      </c>
      <c r="B80" s="19" t="s">
        <v>79</v>
      </c>
      <c r="C80" s="27">
        <f>'Monthly Data'!C82</f>
        <v>88.297263687222326</v>
      </c>
      <c r="D80" s="27">
        <f>'Monthly Data'!F82</f>
        <v>19980.68</v>
      </c>
      <c r="F80" s="19">
        <f>F79</f>
        <v>2006</v>
      </c>
      <c r="G80" s="19" t="s">
        <v>10</v>
      </c>
      <c r="H80" s="10">
        <f>AVERAGE(C236:C238)</f>
        <v>58.822362302617762</v>
      </c>
      <c r="I80" s="10">
        <f>AVERAGE(D236:D238)</f>
        <v>15622.806666666665</v>
      </c>
    </row>
    <row r="81" spans="1:9">
      <c r="A81" s="19">
        <v>1993</v>
      </c>
      <c r="B81" s="19" t="s">
        <v>80</v>
      </c>
      <c r="C81" s="27">
        <f>'Monthly Data'!C83</f>
        <v>95.027510479107448</v>
      </c>
      <c r="D81" s="27">
        <f>'Monthly Data'!F83</f>
        <v>20623.349999999999</v>
      </c>
      <c r="F81" s="19">
        <f>F80</f>
        <v>2006</v>
      </c>
      <c r="G81" s="19" t="s">
        <v>11</v>
      </c>
      <c r="H81" s="10">
        <f>AVERAGE(C239:C241)</f>
        <v>64.245599174110353</v>
      </c>
      <c r="I81" s="10">
        <f>AVERAGE(D239:D241)</f>
        <v>16470.240000000002</v>
      </c>
    </row>
    <row r="82" spans="1:9">
      <c r="A82" s="19">
        <v>1993</v>
      </c>
      <c r="B82" s="19" t="s">
        <v>81</v>
      </c>
      <c r="C82" s="27">
        <f>'Monthly Data'!C84</f>
        <v>97.501842179663896</v>
      </c>
      <c r="D82" s="27">
        <f>'Monthly Data'!F84</f>
        <v>20614.560000000001</v>
      </c>
      <c r="F82" s="19">
        <v>2007</v>
      </c>
      <c r="G82" s="19" t="s">
        <v>8</v>
      </c>
      <c r="H82" s="10">
        <f>AVERAGE(C242:C244)</f>
        <v>74.687849037320007</v>
      </c>
      <c r="I82" s="10">
        <f>AVERAGE(D242:D244)</f>
        <v>17385.306666666667</v>
      </c>
    </row>
    <row r="83" spans="1:9">
      <c r="A83" s="19">
        <v>1993</v>
      </c>
      <c r="B83" s="19" t="s">
        <v>82</v>
      </c>
      <c r="C83" s="27">
        <f>'Monthly Data'!C85</f>
        <v>89.830204116709666</v>
      </c>
      <c r="D83" s="27">
        <f>'Monthly Data'!F85</f>
        <v>20128.04</v>
      </c>
      <c r="F83" s="19">
        <f>F82</f>
        <v>2007</v>
      </c>
      <c r="G83" s="19" t="s">
        <v>9</v>
      </c>
      <c r="H83" s="10">
        <f>AVERAGE(C245:C247)</f>
        <v>69.80098719109391</v>
      </c>
      <c r="I83" s="10">
        <f>AVERAGE(D245:D247)</f>
        <v>17688.773333333331</v>
      </c>
    </row>
    <row r="84" spans="1:9">
      <c r="A84" s="19">
        <v>1993</v>
      </c>
      <c r="B84" s="19" t="s">
        <v>83</v>
      </c>
      <c r="C84" s="27">
        <f>'Monthly Data'!C86</f>
        <v>95.500876087262057</v>
      </c>
      <c r="D84" s="27">
        <f>'Monthly Data'!F86</f>
        <v>17965.39</v>
      </c>
      <c r="F84" s="19">
        <f>F83</f>
        <v>2007</v>
      </c>
      <c r="G84" s="19" t="s">
        <v>10</v>
      </c>
      <c r="H84" s="10">
        <f>AVERAGE(C248:C250)</f>
        <v>90.17183285557779</v>
      </c>
      <c r="I84" s="10">
        <f>AVERAGE(D248:D250)</f>
        <v>16890.37</v>
      </c>
    </row>
    <row r="85" spans="1:9">
      <c r="A85" s="19">
        <v>1993</v>
      </c>
      <c r="B85" s="19" t="s">
        <v>84</v>
      </c>
      <c r="C85" s="27">
        <f>'Monthly Data'!C87</f>
        <v>124.65525293231381</v>
      </c>
      <c r="D85" s="27">
        <f>'Monthly Data'!F87</f>
        <v>17263.23</v>
      </c>
      <c r="F85" s="19">
        <f>F84</f>
        <v>2007</v>
      </c>
      <c r="G85" s="19" t="s">
        <v>11</v>
      </c>
      <c r="H85" s="10">
        <f>AVERAGE(C251:C253)</f>
        <v>88.575980486893158</v>
      </c>
      <c r="I85" s="10">
        <f>AVERAGE(D251:D253)</f>
        <v>15997.396666666667</v>
      </c>
    </row>
    <row r="86" spans="1:9">
      <c r="A86" s="19">
        <v>1994</v>
      </c>
      <c r="B86" s="19" t="s">
        <v>72</v>
      </c>
      <c r="C86" s="27">
        <f>'Monthly Data'!C88</f>
        <v>109.88312842746988</v>
      </c>
      <c r="D86" s="27">
        <f>'Monthly Data'!F88</f>
        <v>18661.099999999999</v>
      </c>
      <c r="F86" s="19">
        <v>2008</v>
      </c>
      <c r="G86" s="19" t="s">
        <v>8</v>
      </c>
      <c r="H86" s="10">
        <f>AVERAGE(C254:C256)</f>
        <v>128.8941710717406</v>
      </c>
      <c r="I86" s="10">
        <f>AVERAGE(D254:D256)</f>
        <v>13294.026666666667</v>
      </c>
    </row>
    <row r="87" spans="1:9">
      <c r="A87" s="19">
        <v>1994</v>
      </c>
      <c r="B87" s="19" t="s">
        <v>74</v>
      </c>
      <c r="C87" s="27">
        <f>'Monthly Data'!C89</f>
        <v>97.477341227043098</v>
      </c>
      <c r="D87" s="27">
        <f>'Monthly Data'!F89</f>
        <v>19697.990000000002</v>
      </c>
      <c r="F87" s="19">
        <f>F86</f>
        <v>2008</v>
      </c>
      <c r="G87" s="19" t="s">
        <v>9</v>
      </c>
      <c r="H87" s="10">
        <f>AVERAGE(C257:C259)</f>
        <v>96.941603096212887</v>
      </c>
      <c r="I87" s="10">
        <f>AVERAGE(D257:D259)</f>
        <v>13812.543333333333</v>
      </c>
    </row>
    <row r="88" spans="1:9">
      <c r="A88" s="19">
        <v>1994</v>
      </c>
      <c r="B88" s="19" t="s">
        <v>75</v>
      </c>
      <c r="C88" s="27">
        <f>'Monthly Data'!C90</f>
        <v>93.306872684449175</v>
      </c>
      <c r="D88" s="27">
        <f>'Monthly Data'!F90</f>
        <v>20021.66</v>
      </c>
      <c r="F88" s="19">
        <f>F87</f>
        <v>2008</v>
      </c>
      <c r="G88" s="19" t="s">
        <v>10</v>
      </c>
      <c r="H88" s="10">
        <f>AVERAGE(C260:C262)</f>
        <v>117.38473094756604</v>
      </c>
      <c r="I88" s="10">
        <f>AVERAGE(D260:D262)</f>
        <v>12760.596666666666</v>
      </c>
    </row>
    <row r="89" spans="1:9">
      <c r="A89" s="19">
        <v>1994</v>
      </c>
      <c r="B89" s="19" t="s">
        <v>76</v>
      </c>
      <c r="C89" s="27">
        <f>'Monthly Data'!C91</f>
        <v>95.676807107363558</v>
      </c>
      <c r="D89" s="27">
        <f>'Monthly Data'!F91</f>
        <v>19807.599999999999</v>
      </c>
      <c r="F89" s="19">
        <f>F88</f>
        <v>2008</v>
      </c>
      <c r="G89" s="19" t="s">
        <v>11</v>
      </c>
      <c r="H89" s="10">
        <f>AVERAGE(C263:C265)</f>
        <v>170.39163933190798</v>
      </c>
      <c r="I89" s="10">
        <f>AVERAGE(D263:D265)</f>
        <v>8704.0333333333347</v>
      </c>
    </row>
    <row r="90" spans="1:9">
      <c r="A90" s="19">
        <v>1994</v>
      </c>
      <c r="B90" s="19" t="s">
        <v>77</v>
      </c>
      <c r="C90" s="27">
        <f>'Monthly Data'!C92</f>
        <v>92.507259704251638</v>
      </c>
      <c r="D90" s="27">
        <f>'Monthly Data'!F92</f>
        <v>20303.2</v>
      </c>
      <c r="F90" s="19">
        <v>2009</v>
      </c>
      <c r="G90" s="19" t="s">
        <v>8</v>
      </c>
      <c r="H90" s="10">
        <f>AVERAGE(C266:C268)</f>
        <v>140.96131816135468</v>
      </c>
      <c r="I90" s="10">
        <f>AVERAGE(D266:D268)</f>
        <v>7930.2833333333328</v>
      </c>
    </row>
    <row r="91" spans="1:9">
      <c r="A91" s="19">
        <v>1994</v>
      </c>
      <c r="B91" s="19" t="s">
        <v>78</v>
      </c>
      <c r="C91" s="27">
        <f>'Monthly Data'!C93</f>
        <v>86.589857241435354</v>
      </c>
      <c r="D91" s="27">
        <f>'Monthly Data'!F93</f>
        <v>21014.76</v>
      </c>
      <c r="F91" s="19">
        <f>F90</f>
        <v>2009</v>
      </c>
      <c r="G91" s="19" t="s">
        <v>9</v>
      </c>
      <c r="H91" s="10">
        <f>AVERAGE(C269:C271)</f>
        <v>117.97724855570156</v>
      </c>
      <c r="I91" s="10">
        <f>AVERAGE(D269:D271)</f>
        <v>9294.2333333333318</v>
      </c>
    </row>
    <row r="92" spans="1:9">
      <c r="A92" s="19">
        <v>1994</v>
      </c>
      <c r="B92" s="19" t="s">
        <v>79</v>
      </c>
      <c r="C92" s="27">
        <f>'Monthly Data'!C94</f>
        <v>98.652579979213144</v>
      </c>
      <c r="D92" s="27">
        <f>'Monthly Data'!F94</f>
        <v>20548.78</v>
      </c>
      <c r="F92" s="19">
        <f>F91</f>
        <v>2009</v>
      </c>
      <c r="G92" s="19" t="s">
        <v>10</v>
      </c>
      <c r="H92" s="10">
        <f>AVERAGE(C272:C274)</f>
        <v>134.35527068431722</v>
      </c>
      <c r="I92" s="10">
        <f>AVERAGE(D272:D274)</f>
        <v>10141.446666666669</v>
      </c>
    </row>
    <row r="93" spans="1:9">
      <c r="A93" s="19">
        <v>1994</v>
      </c>
      <c r="B93" s="19" t="s">
        <v>80</v>
      </c>
      <c r="C93" s="27">
        <f>'Monthly Data'!C95</f>
        <v>65.845145918161748</v>
      </c>
      <c r="D93" s="27">
        <f>'Monthly Data'!F95</f>
        <v>20603.47</v>
      </c>
      <c r="F93" s="19">
        <f>F92</f>
        <v>2009</v>
      </c>
      <c r="G93" s="19" t="s">
        <v>11</v>
      </c>
      <c r="H93" s="10">
        <f>AVERAGE(C275:C277)</f>
        <v>115.99213668375553</v>
      </c>
      <c r="I93" s="10">
        <f>AVERAGE(D275:D277)</f>
        <v>9958.746666666666</v>
      </c>
    </row>
    <row r="94" spans="1:9">
      <c r="A94" s="19">
        <v>1994</v>
      </c>
      <c r="B94" s="19" t="s">
        <v>81</v>
      </c>
      <c r="C94" s="27">
        <f>'Monthly Data'!C96</f>
        <v>65.178431488992089</v>
      </c>
      <c r="D94" s="27">
        <f>'Monthly Data'!F96</f>
        <v>19934.93</v>
      </c>
      <c r="F94" s="19">
        <v>2010</v>
      </c>
      <c r="G94" s="19" t="s">
        <v>8</v>
      </c>
      <c r="H94" s="10">
        <f>AVERAGE(C278:C280)</f>
        <v>98.934088258202621</v>
      </c>
      <c r="I94" s="10">
        <f>AVERAGE(D278:D280)</f>
        <v>10502.746666666666</v>
      </c>
    </row>
    <row r="95" spans="1:9">
      <c r="A95" s="19">
        <v>1994</v>
      </c>
      <c r="B95" s="19" t="s">
        <v>82</v>
      </c>
      <c r="C95" s="27">
        <f>'Monthly Data'!C97</f>
        <v>70.510953611324382</v>
      </c>
      <c r="D95" s="27">
        <f>'Monthly Data'!F97</f>
        <v>19851.599999999999</v>
      </c>
      <c r="F95" s="19">
        <f>F94</f>
        <v>2010</v>
      </c>
      <c r="G95" s="19" t="s">
        <v>9</v>
      </c>
      <c r="H95" s="10">
        <f>AVERAGE(C281:C283)</f>
        <v>164.96636757811356</v>
      </c>
      <c r="I95" s="10">
        <f>AVERAGE(D281:D283)</f>
        <v>10343.266666666666</v>
      </c>
    </row>
    <row r="96" spans="1:9">
      <c r="A96" s="19">
        <v>1994</v>
      </c>
      <c r="B96" s="19" t="s">
        <v>83</v>
      </c>
      <c r="C96" s="27">
        <f>'Monthly Data'!C98</f>
        <v>82.134228910150171</v>
      </c>
      <c r="D96" s="27">
        <f>'Monthly Data'!F98</f>
        <v>19277.259999999998</v>
      </c>
      <c r="F96" s="19">
        <f>F95</f>
        <v>2010</v>
      </c>
      <c r="G96" s="19" t="s">
        <v>10</v>
      </c>
      <c r="H96" s="10">
        <f>AVERAGE(C284:C286)</f>
        <v>137.16448520603817</v>
      </c>
      <c r="I96" s="10">
        <f>AVERAGE(D284:D286)</f>
        <v>9357.2666666666682</v>
      </c>
    </row>
    <row r="97" spans="1:9">
      <c r="A97" s="19">
        <v>1994</v>
      </c>
      <c r="B97" s="19" t="s">
        <v>84</v>
      </c>
      <c r="C97" s="27">
        <f>'Monthly Data'!C99</f>
        <v>65.624145636699097</v>
      </c>
      <c r="D97" s="27">
        <f>'Monthly Data'!F99</f>
        <v>19299.47</v>
      </c>
      <c r="F97" s="19">
        <f>F96</f>
        <v>2010</v>
      </c>
      <c r="G97" s="19" t="s">
        <v>11</v>
      </c>
      <c r="H97" s="10">
        <f>AVERAGE(C287:C289)</f>
        <v>103.49102076330071</v>
      </c>
      <c r="I97" s="10">
        <f>AVERAGE(D287:D289)</f>
        <v>9835.5766666666659</v>
      </c>
    </row>
    <row r="98" spans="1:9">
      <c r="A98" s="19">
        <v>1995</v>
      </c>
      <c r="B98" s="19" t="s">
        <v>72</v>
      </c>
      <c r="C98" s="27">
        <f>'Monthly Data'!C100</f>
        <v>68.036274402626461</v>
      </c>
      <c r="D98" s="27">
        <f>'Monthly Data'!F100</f>
        <v>18948.41</v>
      </c>
      <c r="F98" s="19">
        <v>2011</v>
      </c>
      <c r="G98" s="19" t="s">
        <v>8</v>
      </c>
      <c r="H98" s="10">
        <f>AVERAGE(C290:C292)</f>
        <v>106.32160691654771</v>
      </c>
      <c r="I98" s="10">
        <f>AVERAGE(D290:D292)</f>
        <v>10308.083333333334</v>
      </c>
    </row>
    <row r="99" spans="1:9">
      <c r="A99" s="19">
        <v>1995</v>
      </c>
      <c r="B99" s="19" t="s">
        <v>74</v>
      </c>
      <c r="C99" s="27">
        <f>'Monthly Data'!C101</f>
        <v>82.809635090356522</v>
      </c>
      <c r="D99" s="27">
        <f>'Monthly Data'!F101</f>
        <v>18065.03</v>
      </c>
      <c r="F99" s="19">
        <f>F98</f>
        <v>2011</v>
      </c>
      <c r="G99" s="19" t="s">
        <v>9</v>
      </c>
      <c r="H99" s="10">
        <f>AVERAGE(C293:C295)</f>
        <v>117.80787210437654</v>
      </c>
      <c r="I99" s="10">
        <f>AVERAGE(D293:D295)</f>
        <v>9612.3133333333335</v>
      </c>
    </row>
    <row r="100" spans="1:9">
      <c r="A100" s="19">
        <v>1995</v>
      </c>
      <c r="B100" s="19" t="s">
        <v>75</v>
      </c>
      <c r="C100" s="27">
        <f>'Monthly Data'!C102</f>
        <v>123.98224869602774</v>
      </c>
      <c r="D100" s="27">
        <f>'Monthly Data'!F102</f>
        <v>16447.560000000001</v>
      </c>
      <c r="F100" s="19">
        <f>F99</f>
        <v>2011</v>
      </c>
      <c r="G100" s="19" t="s">
        <v>10</v>
      </c>
      <c r="H100" s="10">
        <f>AVERAGE(C296:C298)</f>
        <v>175.56634710913065</v>
      </c>
      <c r="I100" s="10">
        <f>AVERAGE(D296:D298)</f>
        <v>9255.0133333333342</v>
      </c>
    </row>
    <row r="101" spans="1:9">
      <c r="A101" s="19">
        <v>1995</v>
      </c>
      <c r="B101" s="19" t="s">
        <v>76</v>
      </c>
      <c r="C101" s="27">
        <f>'Monthly Data'!C103</f>
        <v>85.186878330171453</v>
      </c>
      <c r="D101" s="27">
        <f>'Monthly Data'!F103</f>
        <v>16322.09</v>
      </c>
      <c r="F101" s="19">
        <f>F100</f>
        <v>2011</v>
      </c>
      <c r="G101" s="19" t="s">
        <v>11</v>
      </c>
      <c r="H101" s="10">
        <f>AVERAGE(C299:C301)</f>
        <v>150.7487502737745</v>
      </c>
      <c r="I101" s="10">
        <f>AVERAGE(D299:D301)</f>
        <v>8581.8866666666654</v>
      </c>
    </row>
    <row r="102" spans="1:9">
      <c r="A102" s="19">
        <v>1995</v>
      </c>
      <c r="B102" s="19" t="s">
        <v>77</v>
      </c>
      <c r="C102" s="27">
        <f>'Monthly Data'!C104</f>
        <v>110.22005896093927</v>
      </c>
      <c r="D102" s="27">
        <f>'Monthly Data'!F104</f>
        <v>16265.89</v>
      </c>
      <c r="F102" s="19">
        <v>2012</v>
      </c>
      <c r="G102" s="19" t="s">
        <v>8</v>
      </c>
      <c r="H102" s="10">
        <f>AVERAGE(C302:C304)</f>
        <v>127.24064355142043</v>
      </c>
      <c r="I102" s="10">
        <f>AVERAGE(D302:D304)</f>
        <v>9273.7966666666671</v>
      </c>
    </row>
    <row r="103" spans="1:9">
      <c r="A103" s="19">
        <v>1995</v>
      </c>
      <c r="B103" s="19" t="s">
        <v>78</v>
      </c>
      <c r="C103" s="27">
        <f>'Monthly Data'!C105</f>
        <v>106.62160417831642</v>
      </c>
      <c r="D103" s="27">
        <f>'Monthly Data'!F105</f>
        <v>15039.44</v>
      </c>
      <c r="F103" s="19">
        <f>F102</f>
        <v>2012</v>
      </c>
      <c r="G103" s="19" t="s">
        <v>9</v>
      </c>
      <c r="H103" s="10">
        <f>AVERAGE(C305:C307)</f>
        <v>152.22383413529448</v>
      </c>
      <c r="I103" s="10">
        <f>AVERAGE(D305:D307)</f>
        <v>9036.0133333333342</v>
      </c>
    </row>
    <row r="104" spans="1:9">
      <c r="A104" s="19">
        <v>1995</v>
      </c>
      <c r="B104" s="19" t="s">
        <v>79</v>
      </c>
      <c r="C104" s="27">
        <f>'Monthly Data'!C106</f>
        <v>104.64197211100647</v>
      </c>
      <c r="D104" s="27">
        <f>'Monthly Data'!F106</f>
        <v>16188.7</v>
      </c>
      <c r="F104" s="19">
        <f>F103</f>
        <v>2012</v>
      </c>
      <c r="G104" s="19" t="s">
        <v>10</v>
      </c>
      <c r="H104" s="10">
        <f>AVERAGE(C308:C310)</f>
        <v>99.482519919684663</v>
      </c>
      <c r="I104" s="10">
        <f>AVERAGE(D308:D310)</f>
        <v>8886.3833333333332</v>
      </c>
    </row>
    <row r="105" spans="1:9">
      <c r="A105" s="19">
        <v>1995</v>
      </c>
      <c r="B105" s="19" t="s">
        <v>80</v>
      </c>
      <c r="C105" s="27">
        <f>'Monthly Data'!C107</f>
        <v>100.80261790442748</v>
      </c>
      <c r="D105" s="27">
        <f>'Monthly Data'!F107</f>
        <v>17410.72</v>
      </c>
      <c r="F105" s="19">
        <f>F104</f>
        <v>2012</v>
      </c>
      <c r="G105" s="19" t="s">
        <v>11</v>
      </c>
      <c r="H105" s="10">
        <f>AVERAGE(C311:C313)</f>
        <v>126.64954957122859</v>
      </c>
      <c r="I105" s="10">
        <f>AVERAGE(D311:D313)</f>
        <v>9233.8766666666652</v>
      </c>
    </row>
    <row r="106" spans="1:9">
      <c r="A106" s="19">
        <v>1995</v>
      </c>
      <c r="B106" s="19" t="s">
        <v>81</v>
      </c>
      <c r="C106" s="27">
        <f>'Monthly Data'!C108</f>
        <v>100.4049565057656</v>
      </c>
      <c r="D106" s="27">
        <f>'Monthly Data'!F108</f>
        <v>18097.16</v>
      </c>
      <c r="F106" s="19">
        <v>2013</v>
      </c>
      <c r="G106" s="19" t="s">
        <v>8</v>
      </c>
      <c r="H106" s="10">
        <f>AVERAGE(C314:C316)</f>
        <v>106.90774114650993</v>
      </c>
      <c r="I106" s="10">
        <f>AVERAGE(D314:D316)</f>
        <v>11443.773333333333</v>
      </c>
    </row>
    <row r="107" spans="1:9">
      <c r="A107" s="19">
        <v>1995</v>
      </c>
      <c r="B107" s="19" t="s">
        <v>82</v>
      </c>
      <c r="C107" s="27">
        <f>'Monthly Data'!C109</f>
        <v>96.695359499527669</v>
      </c>
      <c r="D107" s="27">
        <f>'Monthly Data'!F109</f>
        <v>17951.669999999998</v>
      </c>
      <c r="F107" s="19">
        <f>F106</f>
        <v>2013</v>
      </c>
      <c r="G107" s="19" t="s">
        <v>9</v>
      </c>
      <c r="H107" s="10">
        <f>AVERAGE(C317:C319)</f>
        <v>100.38200734115287</v>
      </c>
      <c r="I107" s="10">
        <f>AVERAGE(D317:D319)</f>
        <v>13621.03</v>
      </c>
    </row>
    <row r="108" spans="1:9">
      <c r="A108" s="19">
        <v>1995</v>
      </c>
      <c r="B108" s="19" t="s">
        <v>83</v>
      </c>
      <c r="C108" s="27">
        <f>'Monthly Data'!C110</f>
        <v>83.848479458608693</v>
      </c>
      <c r="D108" s="27">
        <f>'Monthly Data'!F110</f>
        <v>18109.400000000001</v>
      </c>
      <c r="F108" s="19">
        <f>F107</f>
        <v>2013</v>
      </c>
      <c r="G108" s="19" t="s">
        <v>10</v>
      </c>
      <c r="H108" s="10">
        <f>AVERAGE(C320:C322)</f>
        <v>100.7351906797461</v>
      </c>
      <c r="I108" s="10">
        <f>AVERAGE(D320:D322)</f>
        <v>14138.773333333333</v>
      </c>
    </row>
    <row r="109" spans="1:9">
      <c r="A109" s="19">
        <v>1995</v>
      </c>
      <c r="B109" s="19" t="s">
        <v>84</v>
      </c>
      <c r="C109" s="27">
        <f>'Monthly Data'!C111</f>
        <v>83.852688817028977</v>
      </c>
      <c r="D109" s="27">
        <f>'Monthly Data'!F111</f>
        <v>19417.95</v>
      </c>
      <c r="F109" s="19">
        <f>F108</f>
        <v>2013</v>
      </c>
      <c r="G109" s="19" t="s">
        <v>11</v>
      </c>
      <c r="H109" s="10">
        <f>AVERAGE(C323:C325)</f>
        <v>86.621881733475462</v>
      </c>
      <c r="I109" s="10">
        <f>AVERAGE(D323:D325)</f>
        <v>14971.996666666668</v>
      </c>
    </row>
    <row r="110" spans="1:9">
      <c r="A110" s="19">
        <v>1996</v>
      </c>
      <c r="B110" s="19" t="s">
        <v>72</v>
      </c>
      <c r="C110" s="27">
        <f>'Monthly Data'!C112</f>
        <v>97.656458888486497</v>
      </c>
      <c r="D110" s="27">
        <f>'Monthly Data'!F112</f>
        <v>20497.189999999999</v>
      </c>
      <c r="F110" s="19">
        <v>2014</v>
      </c>
      <c r="G110" s="19" t="s">
        <v>8</v>
      </c>
      <c r="H110" s="10">
        <f>AVERAGE(C326:C328)</f>
        <v>110.12001950856428</v>
      </c>
      <c r="I110" s="10">
        <f>AVERAGE(D326:D328)</f>
        <v>14963.56</v>
      </c>
    </row>
    <row r="111" spans="1:9">
      <c r="A111" s="19">
        <v>1996</v>
      </c>
      <c r="B111" s="19" t="s">
        <v>74</v>
      </c>
      <c r="C111" s="27">
        <f>'Monthly Data'!C113</f>
        <v>100.85933077424599</v>
      </c>
      <c r="D111" s="27">
        <f>'Monthly Data'!F113</f>
        <v>20628.68</v>
      </c>
      <c r="F111" s="19">
        <f>F110</f>
        <v>2014</v>
      </c>
      <c r="G111" s="19" t="s">
        <v>9</v>
      </c>
      <c r="H111" s="10">
        <f>AVERAGE(C329:C331)</f>
        <v>85.725231239373542</v>
      </c>
      <c r="I111" s="10">
        <f>AVERAGE(D329:D331)</f>
        <v>14650.090000000002</v>
      </c>
    </row>
    <row r="112" spans="1:9">
      <c r="A112" s="19">
        <v>1996</v>
      </c>
      <c r="B112" s="19" t="s">
        <v>75</v>
      </c>
      <c r="C112" s="27">
        <f>'Monthly Data'!C114</f>
        <v>90.269894476147627</v>
      </c>
      <c r="D112" s="27">
        <f>'Monthly Data'!F114</f>
        <v>20424.27</v>
      </c>
      <c r="F112" s="19">
        <f>F111</f>
        <v>2014</v>
      </c>
      <c r="G112" s="19" t="s">
        <v>10</v>
      </c>
      <c r="H112" s="10">
        <f>AVERAGE(C332:C334)</f>
        <v>79.701972872134363</v>
      </c>
      <c r="I112" s="10">
        <f>AVERAGE(D332:D334)</f>
        <v>15562.153333333334</v>
      </c>
    </row>
    <row r="113" spans="1:9">
      <c r="A113" s="19">
        <v>1996</v>
      </c>
      <c r="B113" s="19" t="s">
        <v>76</v>
      </c>
      <c r="C113" s="27">
        <f>'Monthly Data'!C115</f>
        <v>94.319720558966125</v>
      </c>
      <c r="D113" s="27">
        <f>'Monthly Data'!F115</f>
        <v>21828.73</v>
      </c>
      <c r="F113" s="19">
        <f>F112</f>
        <v>2014</v>
      </c>
      <c r="G113" s="19" t="s">
        <v>11</v>
      </c>
      <c r="H113" s="10">
        <f>AVERAGE(C335:C337)</f>
        <v>104.09736477529084</v>
      </c>
      <c r="I113" s="10">
        <f>AVERAGE(D335:D337)</f>
        <v>16704.943333333333</v>
      </c>
    </row>
    <row r="114" spans="1:9">
      <c r="A114" s="19">
        <v>1996</v>
      </c>
      <c r="B114" s="19" t="s">
        <v>77</v>
      </c>
      <c r="C114" s="27">
        <f>'Monthly Data'!C116</f>
        <v>72.394639781011122</v>
      </c>
      <c r="D114" s="27">
        <f>'Monthly Data'!F116</f>
        <v>21770.74</v>
      </c>
      <c r="F114" s="19">
        <v>2015</v>
      </c>
      <c r="G114" s="19" t="s">
        <v>8</v>
      </c>
      <c r="H114" s="10">
        <f>AVERAGE(C338:C340)</f>
        <v>79.772068168532158</v>
      </c>
      <c r="I114" s="10">
        <f>AVERAGE(D338:D340)</f>
        <v>18175.056666666667</v>
      </c>
    </row>
    <row r="115" spans="1:9">
      <c r="A115" s="19">
        <v>1996</v>
      </c>
      <c r="B115" s="19" t="s">
        <v>78</v>
      </c>
      <c r="C115" s="27">
        <f>'Monthly Data'!C117</f>
        <v>78.535941651196623</v>
      </c>
      <c r="D115" s="27">
        <f>'Monthly Data'!F117</f>
        <v>22185.52</v>
      </c>
      <c r="F115" s="19">
        <f>F114</f>
        <v>2015</v>
      </c>
      <c r="G115" s="19" t="s">
        <v>9</v>
      </c>
      <c r="H115" s="10">
        <f>AVERAGE(C341:C343)</f>
        <v>83.692308215458056</v>
      </c>
      <c r="I115" s="10">
        <f>AVERAGE(D341:D343)</f>
        <v>20048.649999999998</v>
      </c>
    </row>
    <row r="116" spans="1:9">
      <c r="A116" s="19">
        <v>1996</v>
      </c>
      <c r="B116" s="19" t="s">
        <v>79</v>
      </c>
      <c r="C116" s="27">
        <f>'Monthly Data'!C118</f>
        <v>73.197061680300109</v>
      </c>
      <c r="D116" s="27">
        <f>'Monthly Data'!F118</f>
        <v>21558.51</v>
      </c>
      <c r="F116" s="19">
        <f>F115</f>
        <v>2015</v>
      </c>
      <c r="G116" s="19" t="s">
        <v>10</v>
      </c>
      <c r="H116" s="10">
        <f>AVERAGE(C344:C346)</f>
        <v>110.49016182906712</v>
      </c>
      <c r="I116" s="10">
        <f>AVERAGE(D344:D346)</f>
        <v>19411.963333333333</v>
      </c>
    </row>
    <row r="117" spans="1:9">
      <c r="A117" s="19">
        <v>1996</v>
      </c>
      <c r="B117" s="19" t="s">
        <v>80</v>
      </c>
      <c r="C117" s="27">
        <f>'Monthly Data'!C119</f>
        <v>69.318101072239202</v>
      </c>
      <c r="D117" s="27">
        <f>'Monthly Data'!F119</f>
        <v>20870.310000000001</v>
      </c>
      <c r="F117" s="19">
        <f>F116</f>
        <v>2015</v>
      </c>
      <c r="G117" s="19" t="s">
        <v>11</v>
      </c>
      <c r="H117" s="10">
        <f>AVERAGE(C347:C349)</f>
        <v>98.730986213503911</v>
      </c>
      <c r="I117" s="10">
        <f>AVERAGE(D347:D349)</f>
        <v>19052.820000000003</v>
      </c>
    </row>
    <row r="118" spans="1:9">
      <c r="A118" s="19">
        <v>1996</v>
      </c>
      <c r="B118" s="19" t="s">
        <v>81</v>
      </c>
      <c r="C118" s="27">
        <f>'Monthly Data'!C120</f>
        <v>89.013925632328764</v>
      </c>
      <c r="D118" s="27">
        <f>'Monthly Data'!F120</f>
        <v>20823.62</v>
      </c>
      <c r="F118" s="19">
        <v>2016</v>
      </c>
      <c r="G118" s="19" t="s">
        <v>8</v>
      </c>
      <c r="H118" s="10">
        <f>AVERAGE(C350:C352)</f>
        <v>145.91345225722998</v>
      </c>
      <c r="I118" s="10">
        <f>AVERAGE(D350:D352)</f>
        <v>16848.866666666665</v>
      </c>
    </row>
    <row r="119" spans="1:9">
      <c r="A119" s="19">
        <v>1996</v>
      </c>
      <c r="B119" s="19" t="s">
        <v>82</v>
      </c>
      <c r="C119" s="27">
        <f>'Monthly Data'!C121</f>
        <v>73.432090239306874</v>
      </c>
      <c r="D119" s="27">
        <f>'Monthly Data'!F121</f>
        <v>21118.92</v>
      </c>
      <c r="F119" s="19">
        <f>F118</f>
        <v>2016</v>
      </c>
      <c r="G119" s="19" t="s">
        <v>9</v>
      </c>
      <c r="H119" s="10">
        <f>AVERAGE(C353:C355)</f>
        <v>166.06601227155809</v>
      </c>
      <c r="I119" s="10">
        <f>AVERAGE(D353:D355)</f>
        <v>16408.316666666666</v>
      </c>
    </row>
    <row r="120" spans="1:9">
      <c r="A120" s="19">
        <v>1996</v>
      </c>
      <c r="B120" s="19" t="s">
        <v>83</v>
      </c>
      <c r="C120" s="27">
        <f>'Monthly Data'!C122</f>
        <v>86.124536418243437</v>
      </c>
      <c r="D120" s="27">
        <f>'Monthly Data'!F122</f>
        <v>21040.79</v>
      </c>
      <c r="F120" s="19">
        <f>F119</f>
        <v>2016</v>
      </c>
      <c r="G120" s="19" t="s">
        <v>10</v>
      </c>
      <c r="H120" s="10">
        <f>AVERAGE(C356:C358)</f>
        <v>146.2702822047267</v>
      </c>
      <c r="I120" s="10">
        <f>AVERAGE(D356:D358)</f>
        <v>16497.143333333333</v>
      </c>
    </row>
    <row r="121" spans="1:9">
      <c r="A121" s="19">
        <v>1996</v>
      </c>
      <c r="B121" s="19" t="s">
        <v>84</v>
      </c>
      <c r="C121" s="27">
        <f>'Monthly Data'!C123</f>
        <v>69.961181582725857</v>
      </c>
      <c r="D121" s="27">
        <f>'Monthly Data'!F123</f>
        <v>20147.27</v>
      </c>
      <c r="F121" s="19">
        <f>F120</f>
        <v>2016</v>
      </c>
      <c r="G121" s="19" t="s">
        <v>11</v>
      </c>
      <c r="H121" s="10">
        <f>AVERAGE(C359:C361)</f>
        <v>121.22972709590692</v>
      </c>
      <c r="I121" s="10">
        <f>AVERAGE(D359:D361)</f>
        <v>17933.36</v>
      </c>
    </row>
    <row r="122" spans="1:9">
      <c r="A122" s="19">
        <v>1997</v>
      </c>
      <c r="B122" s="19" t="s">
        <v>72</v>
      </c>
      <c r="C122" s="27">
        <f>'Monthly Data'!C124</f>
        <v>99.301276798541053</v>
      </c>
      <c r="D122" s="27">
        <f>'Monthly Data'!F124</f>
        <v>18050.439999999999</v>
      </c>
      <c r="F122" s="19">
        <v>2017</v>
      </c>
      <c r="G122" s="19" t="s">
        <v>8</v>
      </c>
      <c r="H122" s="10">
        <f>AVERAGE(C362:C364)</f>
        <v>128.07208459105817</v>
      </c>
      <c r="I122" s="10">
        <f>AVERAGE(D362:D364)</f>
        <v>19240.990000000002</v>
      </c>
    </row>
    <row r="123" spans="1:9">
      <c r="A123" s="19">
        <v>1997</v>
      </c>
      <c r="B123" s="19" t="s">
        <v>74</v>
      </c>
      <c r="C123" s="27">
        <f>'Monthly Data'!C125</f>
        <v>97.257314716124228</v>
      </c>
      <c r="D123" s="27">
        <f>'Monthly Data'!F125</f>
        <v>18575.59</v>
      </c>
      <c r="F123" s="19">
        <f>F122</f>
        <v>2017</v>
      </c>
      <c r="G123" s="19" t="s">
        <v>9</v>
      </c>
      <c r="H123" s="10">
        <f>AVERAGE(C365:C367)</f>
        <v>97.774728234452766</v>
      </c>
      <c r="I123" s="10">
        <f>AVERAGE(D365:D367)</f>
        <v>19502.926666666666</v>
      </c>
    </row>
    <row r="124" spans="1:9">
      <c r="A124" s="19">
        <v>1997</v>
      </c>
      <c r="B124" s="19" t="s">
        <v>75</v>
      </c>
      <c r="C124" s="27">
        <f>'Monthly Data'!C126</f>
        <v>92.274917294829166</v>
      </c>
      <c r="D124" s="27">
        <f>'Monthly Data'!F126</f>
        <v>18244.07</v>
      </c>
      <c r="F124" s="19">
        <f>F123</f>
        <v>2017</v>
      </c>
      <c r="G124" s="19" t="s">
        <v>10</v>
      </c>
      <c r="H124" s="10">
        <f>AVERAGE(C368:C370)</f>
        <v>81.332768259621886</v>
      </c>
      <c r="I124" s="10">
        <f>AVERAGE(D368:D370)</f>
        <v>19879.810000000001</v>
      </c>
    </row>
    <row r="125" spans="1:9">
      <c r="A125" s="19">
        <v>1997</v>
      </c>
      <c r="B125" s="19" t="s">
        <v>76</v>
      </c>
      <c r="C125" s="27">
        <f>'Monthly Data'!C127</f>
        <v>89.790923850519462</v>
      </c>
      <c r="D125" s="27">
        <f>'Monthly Data'!F127</f>
        <v>18177.96</v>
      </c>
      <c r="F125" s="19">
        <f>F124</f>
        <v>2017</v>
      </c>
      <c r="G125" s="19" t="s">
        <v>11</v>
      </c>
      <c r="H125" s="10">
        <f>AVERAGE(C371:C373)</f>
        <v>83.083844907147736</v>
      </c>
      <c r="I125" s="10">
        <f>AVERAGE(D371:D373)</f>
        <v>22187.51</v>
      </c>
    </row>
    <row r="126" spans="1:9">
      <c r="A126" s="19">
        <v>1997</v>
      </c>
      <c r="B126" s="19" t="s">
        <v>77</v>
      </c>
      <c r="C126" s="27">
        <f>'Monthly Data'!C128</f>
        <v>90.508047033623839</v>
      </c>
      <c r="D126" s="27">
        <f>'Monthly Data'!F128</f>
        <v>20045.93</v>
      </c>
      <c r="F126" s="19">
        <v>2018</v>
      </c>
      <c r="G126" s="19" t="s">
        <v>8</v>
      </c>
      <c r="H126" s="10">
        <f>AVERAGE(C374:C376)</f>
        <v>76.921516157098338</v>
      </c>
      <c r="I126" s="10">
        <f>AVERAGE(D374:D376)</f>
        <v>22366.466666666664</v>
      </c>
    </row>
    <row r="127" spans="1:9">
      <c r="A127" s="19">
        <v>1997</v>
      </c>
      <c r="B127" s="19" t="s">
        <v>78</v>
      </c>
      <c r="C127" s="27">
        <f>'Monthly Data'!C129</f>
        <v>91.567277655846965</v>
      </c>
      <c r="D127" s="27">
        <f>'Monthly Data'!F129</f>
        <v>20505.54</v>
      </c>
      <c r="F127" s="19">
        <f>F126</f>
        <v>2018</v>
      </c>
      <c r="G127" s="19" t="s">
        <v>9</v>
      </c>
      <c r="H127" s="10">
        <f>AVERAGE(C377:C379)</f>
        <v>86.62464086054365</v>
      </c>
      <c r="I127" s="10">
        <f>AVERAGE(D377:D379)</f>
        <v>22340.573333333334</v>
      </c>
    </row>
    <row r="128" spans="1:9">
      <c r="A128" s="19">
        <v>1997</v>
      </c>
      <c r="B128" s="19" t="s">
        <v>79</v>
      </c>
      <c r="C128" s="27">
        <f>'Monthly Data'!C130</f>
        <v>92.266339025010893</v>
      </c>
      <c r="D128" s="27">
        <f>'Monthly Data'!F130</f>
        <v>20148.13</v>
      </c>
      <c r="F128" s="19">
        <v>2019</v>
      </c>
      <c r="G128" s="19" t="s">
        <v>256</v>
      </c>
      <c r="H128" s="10">
        <f>AVERAGE(C380:C382)</f>
        <v>101.68455820091424</v>
      </c>
      <c r="I128" s="10">
        <f>AVERAGE(D380:D382)</f>
        <v>22654.16333333333</v>
      </c>
    </row>
    <row r="129" spans="1:4">
      <c r="A129" s="19">
        <v>1997</v>
      </c>
      <c r="B129" s="19" t="s">
        <v>80</v>
      </c>
      <c r="C129" s="27">
        <f>'Monthly Data'!C131</f>
        <v>110.80910189688088</v>
      </c>
      <c r="D129" s="27">
        <f>'Monthly Data'!F131</f>
        <v>19090.73</v>
      </c>
    </row>
    <row r="130" spans="1:4">
      <c r="A130" s="19">
        <v>1997</v>
      </c>
      <c r="B130" s="19" t="s">
        <v>81</v>
      </c>
      <c r="C130" s="27">
        <f>'Monthly Data'!C132</f>
        <v>134.17067223696264</v>
      </c>
      <c r="D130" s="27">
        <f>'Monthly Data'!F132</f>
        <v>18248.45</v>
      </c>
    </row>
    <row r="131" spans="1:4">
      <c r="A131" s="19">
        <v>1997</v>
      </c>
      <c r="B131" s="19" t="s">
        <v>82</v>
      </c>
      <c r="C131" s="27">
        <f>'Monthly Data'!C133</f>
        <v>127.14755380950686</v>
      </c>
      <c r="D131" s="27">
        <f>'Monthly Data'!F133</f>
        <v>17274.75</v>
      </c>
    </row>
    <row r="132" spans="1:4">
      <c r="A132" s="19">
        <v>1997</v>
      </c>
      <c r="B132" s="19" t="s">
        <v>83</v>
      </c>
      <c r="C132" s="27">
        <f>'Monthly Data'!C134</f>
        <v>212.72210146842585</v>
      </c>
      <c r="D132" s="27">
        <f>'Monthly Data'!F134</f>
        <v>16103.43</v>
      </c>
    </row>
    <row r="133" spans="1:4">
      <c r="A133" s="19">
        <v>1997</v>
      </c>
      <c r="B133" s="19" t="s">
        <v>84</v>
      </c>
      <c r="C133" s="27">
        <f>'Monthly Data'!C135</f>
        <v>237.04792476781924</v>
      </c>
      <c r="D133" s="27">
        <f>'Monthly Data'!F135</f>
        <v>15917.07</v>
      </c>
    </row>
    <row r="134" spans="1:4">
      <c r="A134" s="19">
        <v>1998</v>
      </c>
      <c r="B134" s="19" t="s">
        <v>72</v>
      </c>
      <c r="C134" s="27">
        <f>'Monthly Data'!C136</f>
        <v>214.07409772914761</v>
      </c>
      <c r="D134" s="27">
        <f>'Monthly Data'!F136</f>
        <v>15929.69</v>
      </c>
    </row>
    <row r="135" spans="1:4">
      <c r="A135" s="19">
        <v>1998</v>
      </c>
      <c r="B135" s="19" t="s">
        <v>74</v>
      </c>
      <c r="C135" s="27">
        <f>'Monthly Data'!C137</f>
        <v>171.36035005836641</v>
      </c>
      <c r="D135" s="27">
        <f>'Monthly Data'!F137</f>
        <v>16797.689999999999</v>
      </c>
    </row>
    <row r="136" spans="1:4">
      <c r="A136" s="19">
        <v>1998</v>
      </c>
      <c r="B136" s="19" t="s">
        <v>75</v>
      </c>
      <c r="C136" s="27">
        <f>'Monthly Data'!C138</f>
        <v>193.03061564237242</v>
      </c>
      <c r="D136" s="27">
        <f>'Monthly Data'!F138</f>
        <v>16840.310000000001</v>
      </c>
    </row>
    <row r="137" spans="1:4">
      <c r="A137" s="19">
        <v>1998</v>
      </c>
      <c r="B137" s="19" t="s">
        <v>76</v>
      </c>
      <c r="C137" s="27">
        <f>'Monthly Data'!C139</f>
        <v>184.72155064851128</v>
      </c>
      <c r="D137" s="27">
        <f>'Monthly Data'!F139</f>
        <v>15941.29</v>
      </c>
    </row>
    <row r="138" spans="1:4">
      <c r="A138" s="19">
        <v>1998</v>
      </c>
      <c r="B138" s="19" t="s">
        <v>77</v>
      </c>
      <c r="C138" s="27">
        <f>'Monthly Data'!C140</f>
        <v>183.69291953823711</v>
      </c>
      <c r="D138" s="27">
        <f>'Monthly Data'!F140</f>
        <v>15514.28</v>
      </c>
    </row>
    <row r="139" spans="1:4">
      <c r="A139" s="19">
        <v>1998</v>
      </c>
      <c r="B139" s="19" t="s">
        <v>78</v>
      </c>
      <c r="C139" s="27">
        <f>'Monthly Data'!C141</f>
        <v>184.33544933324353</v>
      </c>
      <c r="D139" s="27">
        <f>'Monthly Data'!F141</f>
        <v>15231.29</v>
      </c>
    </row>
    <row r="140" spans="1:4">
      <c r="A140" s="19">
        <v>1998</v>
      </c>
      <c r="B140" s="19" t="s">
        <v>79</v>
      </c>
      <c r="C140" s="27">
        <f>'Monthly Data'!C142</f>
        <v>216.96256676953999</v>
      </c>
      <c r="D140" s="27">
        <f>'Monthly Data'!F142</f>
        <v>16370.17</v>
      </c>
    </row>
    <row r="141" spans="1:4">
      <c r="A141" s="19">
        <v>1998</v>
      </c>
      <c r="B141" s="19" t="s">
        <v>80</v>
      </c>
      <c r="C141" s="27">
        <f>'Monthly Data'!C143</f>
        <v>231.12348505942225</v>
      </c>
      <c r="D141" s="27">
        <f>'Monthly Data'!F143</f>
        <v>15243.98</v>
      </c>
    </row>
    <row r="142" spans="1:4">
      <c r="A142" s="19">
        <v>1998</v>
      </c>
      <c r="B142" s="19" t="s">
        <v>81</v>
      </c>
      <c r="C142" s="27">
        <f>'Monthly Data'!C144</f>
        <v>190.68440515083768</v>
      </c>
      <c r="D142" s="27">
        <f>'Monthly Data'!F144</f>
        <v>14140.69</v>
      </c>
    </row>
    <row r="143" spans="1:4">
      <c r="A143" s="19">
        <v>1998</v>
      </c>
      <c r="B143" s="19" t="s">
        <v>82</v>
      </c>
      <c r="C143" s="27">
        <f>'Monthly Data'!C145</f>
        <v>199.62256592006307</v>
      </c>
      <c r="D143" s="27">
        <f>'Monthly Data'!F145</f>
        <v>13486.91</v>
      </c>
    </row>
    <row r="144" spans="1:4">
      <c r="A144" s="19">
        <v>1998</v>
      </c>
      <c r="B144" s="19" t="s">
        <v>83</v>
      </c>
      <c r="C144" s="27">
        <f>'Monthly Data'!C146</f>
        <v>131.32373726388727</v>
      </c>
      <c r="D144" s="27">
        <f>'Monthly Data'!F146</f>
        <v>14525.88</v>
      </c>
    </row>
    <row r="145" spans="1:4">
      <c r="A145" s="19">
        <v>1998</v>
      </c>
      <c r="B145" s="19" t="s">
        <v>84</v>
      </c>
      <c r="C145" s="27">
        <f>'Monthly Data'!C147</f>
        <v>125.96384646233555</v>
      </c>
      <c r="D145" s="27">
        <f>'Monthly Data'!F147</f>
        <v>14295.8</v>
      </c>
    </row>
    <row r="146" spans="1:4">
      <c r="A146" s="19">
        <v>1999</v>
      </c>
      <c r="B146" s="19" t="s">
        <v>72</v>
      </c>
      <c r="C146" s="27">
        <f>'Monthly Data'!C148</f>
        <v>116.49613303634337</v>
      </c>
      <c r="D146" s="27">
        <f>'Monthly Data'!F148</f>
        <v>13831.75</v>
      </c>
    </row>
    <row r="147" spans="1:4">
      <c r="A147" s="19">
        <v>1999</v>
      </c>
      <c r="B147" s="19" t="s">
        <v>74</v>
      </c>
      <c r="C147" s="27">
        <f>'Monthly Data'!C149</f>
        <v>119.13352374678206</v>
      </c>
      <c r="D147" s="27">
        <f>'Monthly Data'!F149</f>
        <v>14180.22</v>
      </c>
    </row>
    <row r="148" spans="1:4">
      <c r="A148" s="19">
        <v>1999</v>
      </c>
      <c r="B148" s="19" t="s">
        <v>75</v>
      </c>
      <c r="C148" s="27">
        <f>'Monthly Data'!C150</f>
        <v>108.08597379356267</v>
      </c>
      <c r="D148" s="27">
        <f>'Monthly Data'!F150</f>
        <v>15418.03</v>
      </c>
    </row>
    <row r="149" spans="1:4">
      <c r="A149" s="19">
        <v>1999</v>
      </c>
      <c r="B149" s="19" t="s">
        <v>76</v>
      </c>
      <c r="C149" s="27">
        <f>'Monthly Data'!C151</f>
        <v>100.14404246968455</v>
      </c>
      <c r="D149" s="27">
        <f>'Monthly Data'!F151</f>
        <v>16677.62</v>
      </c>
    </row>
    <row r="150" spans="1:4">
      <c r="A150" s="19">
        <v>1999</v>
      </c>
      <c r="B150" s="19" t="s">
        <v>77</v>
      </c>
      <c r="C150" s="27">
        <f>'Monthly Data'!C152</f>
        <v>131.39039687930139</v>
      </c>
      <c r="D150" s="27">
        <f>'Monthly Data'!F152</f>
        <v>16505.22</v>
      </c>
    </row>
    <row r="151" spans="1:4">
      <c r="A151" s="19">
        <v>1999</v>
      </c>
      <c r="B151" s="19" t="s">
        <v>78</v>
      </c>
      <c r="C151" s="27">
        <f>'Monthly Data'!C153</f>
        <v>100.41809904823498</v>
      </c>
      <c r="D151" s="27">
        <f>'Monthly Data'!F153</f>
        <v>17135.96</v>
      </c>
    </row>
    <row r="152" spans="1:4">
      <c r="A152" s="19">
        <v>1999</v>
      </c>
      <c r="B152" s="19" t="s">
        <v>79</v>
      </c>
      <c r="C152" s="27">
        <f>'Monthly Data'!C154</f>
        <v>92.664807520254669</v>
      </c>
      <c r="D152" s="27">
        <f>'Monthly Data'!F154</f>
        <v>17983.68</v>
      </c>
    </row>
    <row r="153" spans="1:4">
      <c r="A153" s="19">
        <v>1999</v>
      </c>
      <c r="B153" s="19" t="s">
        <v>80</v>
      </c>
      <c r="C153" s="27">
        <f>'Monthly Data'!C155</f>
        <v>84.228792735378391</v>
      </c>
      <c r="D153" s="27">
        <f>'Monthly Data'!F155</f>
        <v>17670.310000000001</v>
      </c>
    </row>
    <row r="154" spans="1:4">
      <c r="A154" s="19">
        <v>1999</v>
      </c>
      <c r="B154" s="19" t="s">
        <v>81</v>
      </c>
      <c r="C154" s="27">
        <f>'Monthly Data'!C156</f>
        <v>90.54745588284942</v>
      </c>
      <c r="D154" s="27">
        <f>'Monthly Data'!F156</f>
        <v>17530.91</v>
      </c>
    </row>
    <row r="155" spans="1:4">
      <c r="A155" s="19">
        <v>1999</v>
      </c>
      <c r="B155" s="19" t="s">
        <v>82</v>
      </c>
      <c r="C155" s="27">
        <f>'Monthly Data'!C157</f>
        <v>95.147317319354386</v>
      </c>
      <c r="D155" s="27">
        <f>'Monthly Data'!F157</f>
        <v>17679.64</v>
      </c>
    </row>
    <row r="156" spans="1:4">
      <c r="A156" s="19">
        <v>1999</v>
      </c>
      <c r="B156" s="19" t="s">
        <v>83</v>
      </c>
      <c r="C156" s="27">
        <f>'Monthly Data'!C158</f>
        <v>85.036872744066599</v>
      </c>
      <c r="D156" s="27">
        <f>'Monthly Data'!F158</f>
        <v>18443.68</v>
      </c>
    </row>
    <row r="157" spans="1:4">
      <c r="A157" s="19">
        <v>1999</v>
      </c>
      <c r="B157" s="19" t="s">
        <v>84</v>
      </c>
      <c r="C157" s="27">
        <f>'Monthly Data'!C159</f>
        <v>88.089294405317716</v>
      </c>
      <c r="D157" s="27">
        <f>'Monthly Data'!F159</f>
        <v>18405.09</v>
      </c>
    </row>
    <row r="158" spans="1:4">
      <c r="A158" s="19">
        <v>2000</v>
      </c>
      <c r="B158" s="19" t="s">
        <v>72</v>
      </c>
      <c r="C158" s="27">
        <f>'Monthly Data'!C160</f>
        <v>79.700914358639182</v>
      </c>
      <c r="D158" s="27">
        <f>'Monthly Data'!F160</f>
        <v>18941.61</v>
      </c>
    </row>
    <row r="159" spans="1:4">
      <c r="A159" s="19">
        <v>2000</v>
      </c>
      <c r="B159" s="19" t="s">
        <v>74</v>
      </c>
      <c r="C159" s="27">
        <f>'Monthly Data'!C161</f>
        <v>78.237644527177991</v>
      </c>
      <c r="D159" s="27">
        <f>'Monthly Data'!F161</f>
        <v>19685.53</v>
      </c>
    </row>
    <row r="160" spans="1:4">
      <c r="A160" s="19">
        <v>2000</v>
      </c>
      <c r="B160" s="19" t="s">
        <v>75</v>
      </c>
      <c r="C160" s="27">
        <f>'Monthly Data'!C162</f>
        <v>81.181948634246012</v>
      </c>
      <c r="D160" s="27">
        <f>'Monthly Data'!F162</f>
        <v>19834.72</v>
      </c>
    </row>
    <row r="161" spans="1:4">
      <c r="A161" s="19">
        <v>2000</v>
      </c>
      <c r="B161" s="19" t="s">
        <v>76</v>
      </c>
      <c r="C161" s="27">
        <f>'Monthly Data'!C163</f>
        <v>101.72818218769316</v>
      </c>
      <c r="D161" s="27">
        <f>'Monthly Data'!F163</f>
        <v>19517.669999999998</v>
      </c>
    </row>
    <row r="162" spans="1:4">
      <c r="A162" s="19">
        <v>2000</v>
      </c>
      <c r="B162" s="19" t="s">
        <v>77</v>
      </c>
      <c r="C162" s="27">
        <f>'Monthly Data'!C164</f>
        <v>89.727782415785342</v>
      </c>
      <c r="D162" s="27">
        <f>'Monthly Data'!F164</f>
        <v>17039.97</v>
      </c>
    </row>
    <row r="163" spans="1:4">
      <c r="A163" s="19">
        <v>2000</v>
      </c>
      <c r="B163" s="19" t="s">
        <v>78</v>
      </c>
      <c r="C163" s="27">
        <f>'Monthly Data'!C165</f>
        <v>156.62592538113486</v>
      </c>
      <c r="D163" s="27">
        <f>'Monthly Data'!F165</f>
        <v>16969.28</v>
      </c>
    </row>
    <row r="164" spans="1:4">
      <c r="A164" s="19">
        <v>2000</v>
      </c>
      <c r="B164" s="19" t="s">
        <v>79</v>
      </c>
      <c r="C164" s="27">
        <f>'Monthly Data'!C166</f>
        <v>96.049621028341718</v>
      </c>
      <c r="D164" s="27">
        <f>'Monthly Data'!F166</f>
        <v>16959.93</v>
      </c>
    </row>
    <row r="165" spans="1:4">
      <c r="A165" s="19">
        <v>2000</v>
      </c>
      <c r="B165" s="19" t="s">
        <v>80</v>
      </c>
      <c r="C165" s="27">
        <f>'Monthly Data'!C167</f>
        <v>81.283923630910664</v>
      </c>
      <c r="D165" s="27">
        <f>'Monthly Data'!F167</f>
        <v>16329.89</v>
      </c>
    </row>
    <row r="166" spans="1:4">
      <c r="A166" s="19">
        <v>2000</v>
      </c>
      <c r="B166" s="19" t="s">
        <v>81</v>
      </c>
      <c r="C166" s="27">
        <f>'Monthly Data'!C168</f>
        <v>65.065490652496649</v>
      </c>
      <c r="D166" s="27">
        <f>'Monthly Data'!F168</f>
        <v>16168.29</v>
      </c>
    </row>
    <row r="167" spans="1:4">
      <c r="A167" s="19">
        <v>2000</v>
      </c>
      <c r="B167" s="19" t="s">
        <v>82</v>
      </c>
      <c r="C167" s="27">
        <f>'Monthly Data'!C169</f>
        <v>75.41386681599316</v>
      </c>
      <c r="D167" s="27">
        <f>'Monthly Data'!F169</f>
        <v>15311.7</v>
      </c>
    </row>
    <row r="168" spans="1:4">
      <c r="A168" s="19">
        <v>2000</v>
      </c>
      <c r="B168" s="19" t="s">
        <v>83</v>
      </c>
      <c r="C168" s="27">
        <f>'Monthly Data'!C170</f>
        <v>96.9239178603124</v>
      </c>
      <c r="D168" s="27">
        <f>'Monthly Data'!F170</f>
        <v>14760.88</v>
      </c>
    </row>
    <row r="169" spans="1:4">
      <c r="A169" s="19">
        <v>2000</v>
      </c>
      <c r="B169" s="19" t="s">
        <v>84</v>
      </c>
      <c r="C169" s="27">
        <f>'Monthly Data'!C171</f>
        <v>117.29039536719272</v>
      </c>
      <c r="D169" s="27">
        <f>'Monthly Data'!F171</f>
        <v>14409.74</v>
      </c>
    </row>
    <row r="170" spans="1:4">
      <c r="A170" s="19">
        <v>2001</v>
      </c>
      <c r="B170" s="19" t="s">
        <v>72</v>
      </c>
      <c r="C170" s="27">
        <f>'Monthly Data'!C172</f>
        <v>123.78951328228079</v>
      </c>
      <c r="D170" s="27">
        <f>'Monthly Data'!F172</f>
        <v>13720.95</v>
      </c>
    </row>
    <row r="171" spans="1:4">
      <c r="A171" s="19">
        <v>2001</v>
      </c>
      <c r="B171" s="19" t="s">
        <v>74</v>
      </c>
      <c r="C171" s="27">
        <f>'Monthly Data'!C173</f>
        <v>151.16011105326427</v>
      </c>
      <c r="D171" s="27">
        <f>'Monthly Data'!F173</f>
        <v>13266.27</v>
      </c>
    </row>
    <row r="172" spans="1:4">
      <c r="A172" s="19">
        <v>2001</v>
      </c>
      <c r="B172" s="19" t="s">
        <v>75</v>
      </c>
      <c r="C172" s="27">
        <f>'Monthly Data'!C174</f>
        <v>174.59710706541699</v>
      </c>
      <c r="D172" s="27">
        <f>'Monthly Data'!F174</f>
        <v>12708.47</v>
      </c>
    </row>
    <row r="173" spans="1:4">
      <c r="A173" s="19">
        <v>2001</v>
      </c>
      <c r="B173" s="19" t="s">
        <v>76</v>
      </c>
      <c r="C173" s="27">
        <f>'Monthly Data'!C175</f>
        <v>158.03324430992473</v>
      </c>
      <c r="D173" s="27">
        <f>'Monthly Data'!F175</f>
        <v>13411.84</v>
      </c>
    </row>
    <row r="174" spans="1:4">
      <c r="A174" s="19">
        <v>2001</v>
      </c>
      <c r="B174" s="19" t="s">
        <v>77</v>
      </c>
      <c r="C174" s="27">
        <f>'Monthly Data'!C176</f>
        <v>102.45011745803778</v>
      </c>
      <c r="D174" s="27">
        <f>'Monthly Data'!F176</f>
        <v>13975.55</v>
      </c>
    </row>
    <row r="175" spans="1:4">
      <c r="A175" s="19">
        <v>2001</v>
      </c>
      <c r="B175" s="19" t="s">
        <v>78</v>
      </c>
      <c r="C175" s="27">
        <f>'Monthly Data'!C177</f>
        <v>100.51632781567649</v>
      </c>
      <c r="D175" s="27">
        <f>'Monthly Data'!F177</f>
        <v>12974.89</v>
      </c>
    </row>
    <row r="176" spans="1:4">
      <c r="A176" s="19">
        <v>2001</v>
      </c>
      <c r="B176" s="19" t="s">
        <v>79</v>
      </c>
      <c r="C176" s="27">
        <f>'Monthly Data'!C178</f>
        <v>147.22696320870108</v>
      </c>
      <c r="D176" s="27">
        <f>'Monthly Data'!F178</f>
        <v>12151.11</v>
      </c>
    </row>
    <row r="177" spans="1:4">
      <c r="A177" s="19">
        <v>2001</v>
      </c>
      <c r="B177" s="19" t="s">
        <v>80</v>
      </c>
      <c r="C177" s="27">
        <f>'Monthly Data'!C179</f>
        <v>127.81198233631129</v>
      </c>
      <c r="D177" s="27">
        <f>'Monthly Data'!F179</f>
        <v>11576.21</v>
      </c>
    </row>
    <row r="178" spans="1:4">
      <c r="A178" s="19">
        <v>2001</v>
      </c>
      <c r="B178" s="19" t="s">
        <v>81</v>
      </c>
      <c r="C178" s="27">
        <f>'Monthly Data'!C180</f>
        <v>126.23903023629155</v>
      </c>
      <c r="D178" s="27">
        <f>'Monthly Data'!F180</f>
        <v>9996.83</v>
      </c>
    </row>
    <row r="179" spans="1:4">
      <c r="A179" s="19">
        <v>2001</v>
      </c>
      <c r="B179" s="19" t="s">
        <v>82</v>
      </c>
      <c r="C179" s="27">
        <f>'Monthly Data'!C181</f>
        <v>103.6384793705346</v>
      </c>
      <c r="D179" s="27">
        <f>'Monthly Data'!F181</f>
        <v>10438.9</v>
      </c>
    </row>
    <row r="180" spans="1:4">
      <c r="A180" s="19">
        <v>2001</v>
      </c>
      <c r="B180" s="19" t="s">
        <v>83</v>
      </c>
      <c r="C180" s="27">
        <f>'Monthly Data'!C182</f>
        <v>101.68132393789836</v>
      </c>
      <c r="D180" s="27">
        <f>'Monthly Data'!F182</f>
        <v>10511.22</v>
      </c>
    </row>
    <row r="181" spans="1:4">
      <c r="A181" s="19">
        <v>2001</v>
      </c>
      <c r="B181" s="19" t="s">
        <v>84</v>
      </c>
      <c r="C181" s="27">
        <f>'Monthly Data'!C183</f>
        <v>118.32113215807165</v>
      </c>
      <c r="D181" s="27">
        <f>'Monthly Data'!F183</f>
        <v>10496.2</v>
      </c>
    </row>
    <row r="182" spans="1:4">
      <c r="A182" s="19">
        <v>2002</v>
      </c>
      <c r="B182" s="19" t="s">
        <v>72</v>
      </c>
      <c r="C182" s="27">
        <f>'Monthly Data'!C184</f>
        <v>121.46615146077991</v>
      </c>
      <c r="D182" s="27">
        <f>'Monthly Data'!F184</f>
        <v>10300.790000000001</v>
      </c>
    </row>
    <row r="183" spans="1:4">
      <c r="A183" s="19">
        <v>2002</v>
      </c>
      <c r="B183" s="19" t="s">
        <v>74</v>
      </c>
      <c r="C183" s="27">
        <f>'Monthly Data'!C185</f>
        <v>142.84530856115938</v>
      </c>
      <c r="D183" s="27">
        <f>'Monthly Data'!F185</f>
        <v>9981.65</v>
      </c>
    </row>
    <row r="184" spans="1:4">
      <c r="A184" s="19">
        <v>2002</v>
      </c>
      <c r="B184" s="19" t="s">
        <v>75</v>
      </c>
      <c r="C184" s="27">
        <f>'Monthly Data'!C186</f>
        <v>96.546248734560123</v>
      </c>
      <c r="D184" s="27">
        <f>'Monthly Data'!F186</f>
        <v>11448.8</v>
      </c>
    </row>
    <row r="185" spans="1:4">
      <c r="A185" s="19">
        <v>2002</v>
      </c>
      <c r="B185" s="19" t="s">
        <v>76</v>
      </c>
      <c r="C185" s="27">
        <f>'Monthly Data'!C187</f>
        <v>87.737503083390024</v>
      </c>
      <c r="D185" s="27">
        <f>'Monthly Data'!F187</f>
        <v>11384.49</v>
      </c>
    </row>
    <row r="186" spans="1:4">
      <c r="A186" s="19">
        <v>2002</v>
      </c>
      <c r="B186" s="19" t="s">
        <v>77</v>
      </c>
      <c r="C186" s="27">
        <f>'Monthly Data'!C188</f>
        <v>95.26177173688464</v>
      </c>
      <c r="D186" s="27">
        <f>'Monthly Data'!F188</f>
        <v>11709.62</v>
      </c>
    </row>
    <row r="187" spans="1:4">
      <c r="A187" s="19">
        <v>2002</v>
      </c>
      <c r="B187" s="19" t="s">
        <v>78</v>
      </c>
      <c r="C187" s="27">
        <f>'Monthly Data'!C189</f>
        <v>103.19851046637594</v>
      </c>
      <c r="D187" s="27">
        <f>'Monthly Data'!F189</f>
        <v>10965.88</v>
      </c>
    </row>
    <row r="188" spans="1:4">
      <c r="A188" s="19">
        <v>2002</v>
      </c>
      <c r="B188" s="19" t="s">
        <v>79</v>
      </c>
      <c r="C188" s="27">
        <f>'Monthly Data'!C190</f>
        <v>95.295017107425949</v>
      </c>
      <c r="D188" s="27">
        <f>'Monthly Data'!F190</f>
        <v>10352.27</v>
      </c>
    </row>
    <row r="189" spans="1:4">
      <c r="A189" s="19">
        <v>2002</v>
      </c>
      <c r="B189" s="19" t="s">
        <v>80</v>
      </c>
      <c r="C189" s="27">
        <f>'Monthly Data'!C191</f>
        <v>117.14961518563695</v>
      </c>
      <c r="D189" s="27">
        <f>'Monthly Data'!F191</f>
        <v>9751.2000000000007</v>
      </c>
    </row>
    <row r="190" spans="1:4">
      <c r="A190" s="19">
        <v>2002</v>
      </c>
      <c r="B190" s="19" t="s">
        <v>81</v>
      </c>
      <c r="C190" s="27">
        <f>'Monthly Data'!C192</f>
        <v>121.94690469682364</v>
      </c>
      <c r="D190" s="27">
        <f>'Monthly Data'!F192</f>
        <v>9354.01</v>
      </c>
    </row>
    <row r="191" spans="1:4">
      <c r="A191" s="19">
        <v>2002</v>
      </c>
      <c r="B191" s="19" t="s">
        <v>82</v>
      </c>
      <c r="C191" s="27">
        <f>'Monthly Data'!C193</f>
        <v>151.96492989671978</v>
      </c>
      <c r="D191" s="27">
        <f>'Monthly Data'!F193</f>
        <v>8792.5</v>
      </c>
    </row>
    <row r="192" spans="1:4">
      <c r="A192" s="19">
        <v>2002</v>
      </c>
      <c r="B192" s="19" t="s">
        <v>83</v>
      </c>
      <c r="C192" s="27">
        <f>'Monthly Data'!C194</f>
        <v>119.53667672698211</v>
      </c>
      <c r="D192" s="27">
        <f>'Monthly Data'!F194</f>
        <v>8700.33</v>
      </c>
    </row>
    <row r="193" spans="1:4">
      <c r="A193" s="19">
        <v>2002</v>
      </c>
      <c r="B193" s="19" t="s">
        <v>84</v>
      </c>
      <c r="C193" s="27">
        <f>'Monthly Data'!C195</f>
        <v>111.76385401813847</v>
      </c>
      <c r="D193" s="27">
        <f>'Monthly Data'!F195</f>
        <v>8692.94</v>
      </c>
    </row>
    <row r="194" spans="1:4">
      <c r="A194" s="19">
        <v>2003</v>
      </c>
      <c r="B194" s="19" t="s">
        <v>72</v>
      </c>
      <c r="C194" s="27">
        <f>'Monthly Data'!C196</f>
        <v>100.94129920255149</v>
      </c>
      <c r="D194" s="27">
        <f>'Monthly Data'!F196</f>
        <v>8570.73</v>
      </c>
    </row>
    <row r="195" spans="1:4">
      <c r="A195" s="19">
        <v>2003</v>
      </c>
      <c r="B195" s="19" t="s">
        <v>74</v>
      </c>
      <c r="C195" s="27">
        <f>'Monthly Data'!C197</f>
        <v>99.844337562273282</v>
      </c>
      <c r="D195" s="27">
        <f>'Monthly Data'!F197</f>
        <v>8538.4699999999993</v>
      </c>
    </row>
    <row r="196" spans="1:4">
      <c r="A196" s="19">
        <v>2003</v>
      </c>
      <c r="B196" s="19" t="s">
        <v>75</v>
      </c>
      <c r="C196" s="27">
        <f>'Monthly Data'!C198</f>
        <v>128.42312434541361</v>
      </c>
      <c r="D196" s="27">
        <f>'Monthly Data'!F198</f>
        <v>8169.75</v>
      </c>
    </row>
    <row r="197" spans="1:4">
      <c r="A197" s="19">
        <v>2003</v>
      </c>
      <c r="B197" s="19" t="s">
        <v>76</v>
      </c>
      <c r="C197" s="27">
        <f>'Monthly Data'!C199</f>
        <v>120.11675979061643</v>
      </c>
      <c r="D197" s="27">
        <f>'Monthly Data'!F199</f>
        <v>7909.39</v>
      </c>
    </row>
    <row r="198" spans="1:4">
      <c r="A198" s="19">
        <v>2003</v>
      </c>
      <c r="B198" s="19" t="s">
        <v>77</v>
      </c>
      <c r="C198" s="27">
        <f>'Monthly Data'!C200</f>
        <v>132.76918037112776</v>
      </c>
      <c r="D198" s="27">
        <f>'Monthly Data'!F200</f>
        <v>8132.36</v>
      </c>
    </row>
    <row r="199" spans="1:4">
      <c r="A199" s="19">
        <v>2003</v>
      </c>
      <c r="B199" s="19" t="s">
        <v>78</v>
      </c>
      <c r="C199" s="27">
        <f>'Monthly Data'!C201</f>
        <v>111.0588103806878</v>
      </c>
      <c r="D199" s="27">
        <f>'Monthly Data'!F201</f>
        <v>8895.7099999999991</v>
      </c>
    </row>
    <row r="200" spans="1:4">
      <c r="A200" s="19">
        <v>2003</v>
      </c>
      <c r="B200" s="19" t="s">
        <v>79</v>
      </c>
      <c r="C200" s="27">
        <f>'Monthly Data'!C202</f>
        <v>87.735971536917006</v>
      </c>
      <c r="D200" s="27">
        <f>'Monthly Data'!F202</f>
        <v>9676.2999999999993</v>
      </c>
    </row>
    <row r="201" spans="1:4">
      <c r="A201" s="19">
        <v>2003</v>
      </c>
      <c r="B201" s="19" t="s">
        <v>80</v>
      </c>
      <c r="C201" s="27">
        <f>'Monthly Data'!C203</f>
        <v>67.146775579083467</v>
      </c>
      <c r="D201" s="27">
        <f>'Monthly Data'!F203</f>
        <v>9884.59</v>
      </c>
    </row>
    <row r="202" spans="1:4">
      <c r="A202" s="19">
        <v>2003</v>
      </c>
      <c r="B202" s="19" t="s">
        <v>81</v>
      </c>
      <c r="C202" s="27">
        <f>'Monthly Data'!C204</f>
        <v>89.589337861517947</v>
      </c>
      <c r="D202" s="27">
        <f>'Monthly Data'!F204</f>
        <v>10649.92</v>
      </c>
    </row>
    <row r="203" spans="1:4">
      <c r="A203" s="19">
        <v>2003</v>
      </c>
      <c r="B203" s="19" t="s">
        <v>82</v>
      </c>
      <c r="C203" s="27">
        <f>'Monthly Data'!C205</f>
        <v>105.85792876692922</v>
      </c>
      <c r="D203" s="27">
        <f>'Monthly Data'!F205</f>
        <v>10717.13</v>
      </c>
    </row>
    <row r="204" spans="1:4">
      <c r="A204" s="19">
        <v>2003</v>
      </c>
      <c r="B204" s="19" t="s">
        <v>83</v>
      </c>
      <c r="C204" s="27">
        <f>'Monthly Data'!C206</f>
        <v>89.018506044471664</v>
      </c>
      <c r="D204" s="27">
        <f>'Monthly Data'!F206</f>
        <v>10205.299999999999</v>
      </c>
    </row>
    <row r="205" spans="1:4">
      <c r="A205" s="19">
        <v>2003</v>
      </c>
      <c r="B205" s="19" t="s">
        <v>84</v>
      </c>
      <c r="C205" s="27">
        <f>'Monthly Data'!C207</f>
        <v>70.345706126565787</v>
      </c>
      <c r="D205" s="27">
        <f>'Monthly Data'!F207</f>
        <v>10295.98</v>
      </c>
    </row>
    <row r="206" spans="1:4">
      <c r="A206" s="19">
        <v>2004</v>
      </c>
      <c r="B206" s="19" t="s">
        <v>72</v>
      </c>
      <c r="C206" s="27">
        <f>'Monthly Data'!C208</f>
        <v>74.4897504830911</v>
      </c>
      <c r="D206" s="27">
        <f>'Monthly Data'!F208</f>
        <v>10892.76</v>
      </c>
    </row>
    <row r="207" spans="1:4">
      <c r="A207" s="19">
        <v>2004</v>
      </c>
      <c r="B207" s="19" t="s">
        <v>74</v>
      </c>
      <c r="C207" s="27">
        <f>'Monthly Data'!C209</f>
        <v>67.878446201699191</v>
      </c>
      <c r="D207" s="27">
        <f>'Monthly Data'!F209</f>
        <v>10631.92</v>
      </c>
    </row>
    <row r="208" spans="1:4">
      <c r="A208" s="19">
        <v>2004</v>
      </c>
      <c r="B208" s="19" t="s">
        <v>75</v>
      </c>
      <c r="C208" s="27">
        <f>'Monthly Data'!C210</f>
        <v>67.673579260555186</v>
      </c>
      <c r="D208" s="27">
        <f>'Monthly Data'!F210</f>
        <v>11441.08</v>
      </c>
    </row>
    <row r="209" spans="1:4">
      <c r="A209" s="19">
        <v>2004</v>
      </c>
      <c r="B209" s="19" t="s">
        <v>76</v>
      </c>
      <c r="C209" s="27">
        <f>'Monthly Data'!C211</f>
        <v>79.083552097631369</v>
      </c>
      <c r="D209" s="27">
        <f>'Monthly Data'!F211</f>
        <v>11960.82</v>
      </c>
    </row>
    <row r="210" spans="1:4">
      <c r="A210" s="19">
        <v>2004</v>
      </c>
      <c r="B210" s="19" t="s">
        <v>77</v>
      </c>
      <c r="C210" s="27">
        <f>'Monthly Data'!C212</f>
        <v>78.349392441166913</v>
      </c>
      <c r="D210" s="27">
        <f>'Monthly Data'!F212</f>
        <v>11037.51</v>
      </c>
    </row>
    <row r="211" spans="1:4">
      <c r="A211" s="19">
        <v>2004</v>
      </c>
      <c r="B211" s="19" t="s">
        <v>78</v>
      </c>
      <c r="C211" s="27">
        <f>'Monthly Data'!C213</f>
        <v>85.851852299286747</v>
      </c>
      <c r="D211" s="27">
        <f>'Monthly Data'!F213</f>
        <v>11527.72</v>
      </c>
    </row>
    <row r="212" spans="1:4">
      <c r="A212" s="19">
        <v>2004</v>
      </c>
      <c r="B212" s="19" t="s">
        <v>79</v>
      </c>
      <c r="C212" s="27">
        <f>'Monthly Data'!C214</f>
        <v>83.84572720216056</v>
      </c>
      <c r="D212" s="27">
        <f>'Monthly Data'!F214</f>
        <v>11388.59</v>
      </c>
    </row>
    <row r="213" spans="1:4">
      <c r="A213" s="19">
        <v>2004</v>
      </c>
      <c r="B213" s="19" t="s">
        <v>80</v>
      </c>
      <c r="C213" s="27">
        <f>'Monthly Data'!C215</f>
        <v>70.538147715836715</v>
      </c>
      <c r="D213" s="27">
        <f>'Monthly Data'!F215</f>
        <v>10989.34</v>
      </c>
    </row>
    <row r="214" spans="1:4">
      <c r="A214" s="19">
        <v>2004</v>
      </c>
      <c r="B214" s="19" t="s">
        <v>81</v>
      </c>
      <c r="C214" s="27">
        <f>'Monthly Data'!C216</f>
        <v>67.537841444994143</v>
      </c>
      <c r="D214" s="27">
        <f>'Monthly Data'!F216</f>
        <v>11079.42</v>
      </c>
    </row>
    <row r="215" spans="1:4">
      <c r="A215" s="19">
        <v>2004</v>
      </c>
      <c r="B215" s="19" t="s">
        <v>82</v>
      </c>
      <c r="C215" s="27">
        <f>'Monthly Data'!C217</f>
        <v>65.792243133346915</v>
      </c>
      <c r="D215" s="27">
        <f>'Monthly Data'!F217</f>
        <v>11012.91</v>
      </c>
    </row>
    <row r="216" spans="1:4">
      <c r="A216" s="19">
        <v>2004</v>
      </c>
      <c r="B216" s="19" t="s">
        <v>83</v>
      </c>
      <c r="C216" s="27">
        <f>'Monthly Data'!C218</f>
        <v>69.292358616492876</v>
      </c>
      <c r="D216" s="27">
        <f>'Monthly Data'!F218</f>
        <v>10973</v>
      </c>
    </row>
    <row r="217" spans="1:4">
      <c r="A217" s="19">
        <v>2004</v>
      </c>
      <c r="B217" s="19" t="s">
        <v>84</v>
      </c>
      <c r="C217" s="27">
        <f>'Monthly Data'!C219</f>
        <v>85.848854542593898</v>
      </c>
      <c r="D217" s="27">
        <f>'Monthly Data'!F219</f>
        <v>11061.32</v>
      </c>
    </row>
    <row r="218" spans="1:4">
      <c r="A218" s="19">
        <v>2005</v>
      </c>
      <c r="B218" s="19" t="s">
        <v>72</v>
      </c>
      <c r="C218" s="27">
        <f>'Monthly Data'!C220</f>
        <v>56.674443131177732</v>
      </c>
      <c r="D218" s="27">
        <f>'Monthly Data'!F220</f>
        <v>11394.84</v>
      </c>
    </row>
    <row r="219" spans="1:4">
      <c r="A219" s="19">
        <v>2005</v>
      </c>
      <c r="B219" s="19" t="s">
        <v>74</v>
      </c>
      <c r="C219" s="27">
        <f>'Monthly Data'!C221</f>
        <v>70.861054599741237</v>
      </c>
      <c r="D219" s="27">
        <f>'Monthly Data'!F221</f>
        <v>11545.3</v>
      </c>
    </row>
    <row r="220" spans="1:4">
      <c r="A220" s="19">
        <v>2005</v>
      </c>
      <c r="B220" s="19" t="s">
        <v>75</v>
      </c>
      <c r="C220" s="27">
        <f>'Monthly Data'!C222</f>
        <v>49.82421473947376</v>
      </c>
      <c r="D220" s="27">
        <f>'Monthly Data'!F222</f>
        <v>11809.38</v>
      </c>
    </row>
    <row r="221" spans="1:4">
      <c r="A221" s="19">
        <v>2005</v>
      </c>
      <c r="B221" s="19" t="s">
        <v>76</v>
      </c>
      <c r="C221" s="27">
        <f>'Monthly Data'!C223</f>
        <v>73.721531060458247</v>
      </c>
      <c r="D221" s="27">
        <f>'Monthly Data'!F223</f>
        <v>11395.64</v>
      </c>
    </row>
    <row r="222" spans="1:4">
      <c r="A222" s="19">
        <v>2005</v>
      </c>
      <c r="B222" s="19" t="s">
        <v>77</v>
      </c>
      <c r="C222" s="27">
        <f>'Monthly Data'!C224</f>
        <v>71.247129896787655</v>
      </c>
      <c r="D222" s="27">
        <f>'Monthly Data'!F224</f>
        <v>11082.38</v>
      </c>
    </row>
    <row r="223" spans="1:4">
      <c r="A223" s="19">
        <v>2005</v>
      </c>
      <c r="B223" s="19" t="s">
        <v>78</v>
      </c>
      <c r="C223" s="27">
        <f>'Monthly Data'!C225</f>
        <v>66.110396566593437</v>
      </c>
      <c r="D223" s="27">
        <f>'Monthly Data'!F225</f>
        <v>11402.75</v>
      </c>
    </row>
    <row r="224" spans="1:4">
      <c r="A224" s="19">
        <v>2005</v>
      </c>
      <c r="B224" s="19" t="s">
        <v>79</v>
      </c>
      <c r="C224" s="27">
        <f>'Monthly Data'!C226</f>
        <v>61.649306964237894</v>
      </c>
      <c r="D224" s="27">
        <f>'Monthly Data'!F226</f>
        <v>11716.87</v>
      </c>
    </row>
    <row r="225" spans="1:4">
      <c r="A225" s="19">
        <v>2005</v>
      </c>
      <c r="B225" s="19" t="s">
        <v>80</v>
      </c>
      <c r="C225" s="27">
        <f>'Monthly Data'!C227</f>
        <v>90.989001752490154</v>
      </c>
      <c r="D225" s="27">
        <f>'Monthly Data'!F227</f>
        <v>12204.98</v>
      </c>
    </row>
    <row r="226" spans="1:4">
      <c r="A226" s="19">
        <v>2005</v>
      </c>
      <c r="B226" s="19" t="s">
        <v>81</v>
      </c>
      <c r="C226" s="27">
        <f>'Monthly Data'!C228</f>
        <v>70.967553219212718</v>
      </c>
      <c r="D226" s="27">
        <f>'Monthly Data'!F228</f>
        <v>12979.38</v>
      </c>
    </row>
    <row r="227" spans="1:4">
      <c r="A227" s="19">
        <v>2005</v>
      </c>
      <c r="B227" s="19" t="s">
        <v>82</v>
      </c>
      <c r="C227" s="27">
        <f>'Monthly Data'!C229</f>
        <v>65.051270514353945</v>
      </c>
      <c r="D227" s="27">
        <f>'Monthly Data'!F229</f>
        <v>13392.79</v>
      </c>
    </row>
    <row r="228" spans="1:4">
      <c r="A228" s="19">
        <v>2005</v>
      </c>
      <c r="B228" s="19" t="s">
        <v>83</v>
      </c>
      <c r="C228" s="27">
        <f>'Monthly Data'!C230</f>
        <v>80.389894722501424</v>
      </c>
      <c r="D228" s="27">
        <f>'Monthly Data'!F230</f>
        <v>14368.05</v>
      </c>
    </row>
    <row r="229" spans="1:4">
      <c r="A229" s="19">
        <v>2005</v>
      </c>
      <c r="B229" s="19" t="s">
        <v>84</v>
      </c>
      <c r="C229" s="27">
        <f>'Monthly Data'!C231</f>
        <v>69.45870200499121</v>
      </c>
      <c r="D229" s="27">
        <f>'Monthly Data'!F231</f>
        <v>15650.83</v>
      </c>
    </row>
    <row r="230" spans="1:4">
      <c r="A230" s="19">
        <v>2006</v>
      </c>
      <c r="B230" s="19" t="s">
        <v>72</v>
      </c>
      <c r="C230" s="27">
        <f>'Monthly Data'!C232</f>
        <v>77.799444357879736</v>
      </c>
      <c r="D230" s="27">
        <f>'Monthly Data'!F232</f>
        <v>16085.51</v>
      </c>
    </row>
    <row r="231" spans="1:4">
      <c r="A231" s="19">
        <v>2006</v>
      </c>
      <c r="B231" s="19" t="s">
        <v>74</v>
      </c>
      <c r="C231" s="27">
        <f>'Monthly Data'!C233</f>
        <v>59.401696146712311</v>
      </c>
      <c r="D231" s="27">
        <f>'Monthly Data'!F233</f>
        <v>16187.64</v>
      </c>
    </row>
    <row r="232" spans="1:4">
      <c r="A232" s="19">
        <v>2006</v>
      </c>
      <c r="B232" s="19" t="s">
        <v>75</v>
      </c>
      <c r="C232" s="27">
        <f>'Monthly Data'!C234</f>
        <v>75.447620050856074</v>
      </c>
      <c r="D232" s="27">
        <f>'Monthly Data'!F234</f>
        <v>16311.54</v>
      </c>
    </row>
    <row r="233" spans="1:4">
      <c r="A233" s="19">
        <v>2006</v>
      </c>
      <c r="B233" s="19" t="s">
        <v>76</v>
      </c>
      <c r="C233" s="27">
        <f>'Monthly Data'!C235</f>
        <v>72.91591746708346</v>
      </c>
      <c r="D233" s="27">
        <f>'Monthly Data'!F235</f>
        <v>17232.97</v>
      </c>
    </row>
    <row r="234" spans="1:4">
      <c r="A234" s="19">
        <v>2006</v>
      </c>
      <c r="B234" s="19" t="s">
        <v>77</v>
      </c>
      <c r="C234" s="27">
        <f>'Monthly Data'!C236</f>
        <v>66.618693123473392</v>
      </c>
      <c r="D234" s="27">
        <f>'Monthly Data'!F236</f>
        <v>16322.24</v>
      </c>
    </row>
    <row r="235" spans="1:4">
      <c r="A235" s="19">
        <v>2006</v>
      </c>
      <c r="B235" s="19" t="s">
        <v>78</v>
      </c>
      <c r="C235" s="27">
        <f>'Monthly Data'!C237</f>
        <v>68.426766225922222</v>
      </c>
      <c r="D235" s="27">
        <f>'Monthly Data'!F237</f>
        <v>14990.31</v>
      </c>
    </row>
    <row r="236" spans="1:4">
      <c r="A236" s="19">
        <v>2006</v>
      </c>
      <c r="B236" s="19" t="s">
        <v>79</v>
      </c>
      <c r="C236" s="27">
        <f>'Monthly Data'!C238</f>
        <v>67.436062802007626</v>
      </c>
      <c r="D236" s="27">
        <f>'Monthly Data'!F238</f>
        <v>15147.55</v>
      </c>
    </row>
    <row r="237" spans="1:4">
      <c r="A237" s="19">
        <v>2006</v>
      </c>
      <c r="B237" s="19" t="s">
        <v>80</v>
      </c>
      <c r="C237" s="27">
        <f>'Monthly Data'!C239</f>
        <v>48.569433591765971</v>
      </c>
      <c r="D237" s="27">
        <f>'Monthly Data'!F239</f>
        <v>15786.78</v>
      </c>
    </row>
    <row r="238" spans="1:4">
      <c r="A238" s="19">
        <v>2006</v>
      </c>
      <c r="B238" s="19" t="s">
        <v>81</v>
      </c>
      <c r="C238" s="27">
        <f>'Monthly Data'!C240</f>
        <v>60.461590514079674</v>
      </c>
      <c r="D238" s="27">
        <f>'Monthly Data'!F240</f>
        <v>15934.09</v>
      </c>
    </row>
    <row r="239" spans="1:4">
      <c r="A239" s="19">
        <v>2006</v>
      </c>
      <c r="B239" s="19" t="s">
        <v>82</v>
      </c>
      <c r="C239" s="27">
        <f>'Monthly Data'!C241</f>
        <v>63.391494985202179</v>
      </c>
      <c r="D239" s="27">
        <f>'Monthly Data'!F241</f>
        <v>16519.439999999999</v>
      </c>
    </row>
    <row r="240" spans="1:4">
      <c r="A240" s="19">
        <v>2006</v>
      </c>
      <c r="B240" s="19" t="s">
        <v>83</v>
      </c>
      <c r="C240" s="27">
        <f>'Monthly Data'!C242</f>
        <v>65.530728480852417</v>
      </c>
      <c r="D240" s="27">
        <f>'Monthly Data'!F242</f>
        <v>16101.07</v>
      </c>
    </row>
    <row r="241" spans="1:4">
      <c r="A241" s="19">
        <v>2006</v>
      </c>
      <c r="B241" s="19" t="s">
        <v>84</v>
      </c>
      <c r="C241" s="27">
        <f>'Monthly Data'!C243</f>
        <v>63.814574056276491</v>
      </c>
      <c r="D241" s="27">
        <f>'Monthly Data'!F243</f>
        <v>16790.21</v>
      </c>
    </row>
    <row r="242" spans="1:4">
      <c r="A242" s="19">
        <v>2007</v>
      </c>
      <c r="B242" s="19" t="s">
        <v>72</v>
      </c>
      <c r="C242" s="27">
        <f>'Monthly Data'!C244</f>
        <v>73.41982557942471</v>
      </c>
      <c r="D242" s="27">
        <f>'Monthly Data'!F244</f>
        <v>17286.32</v>
      </c>
    </row>
    <row r="243" spans="1:4">
      <c r="A243" s="19">
        <v>2007</v>
      </c>
      <c r="B243" s="19" t="s">
        <v>74</v>
      </c>
      <c r="C243" s="27">
        <f>'Monthly Data'!C245</f>
        <v>70.378470932109394</v>
      </c>
      <c r="D243" s="27">
        <f>'Monthly Data'!F245</f>
        <v>17741.23</v>
      </c>
    </row>
    <row r="244" spans="1:4">
      <c r="A244" s="19">
        <v>2007</v>
      </c>
      <c r="B244" s="19" t="s">
        <v>75</v>
      </c>
      <c r="C244" s="27">
        <f>'Monthly Data'!C246</f>
        <v>80.265250600425944</v>
      </c>
      <c r="D244" s="27">
        <f>'Monthly Data'!F246</f>
        <v>17128.37</v>
      </c>
    </row>
    <row r="245" spans="1:4">
      <c r="A245" s="19">
        <v>2007</v>
      </c>
      <c r="B245" s="19" t="s">
        <v>76</v>
      </c>
      <c r="C245" s="27">
        <f>'Monthly Data'!C247</f>
        <v>75.927658206138133</v>
      </c>
      <c r="D245" s="27">
        <f>'Monthly Data'!F247</f>
        <v>17469.810000000001</v>
      </c>
    </row>
    <row r="246" spans="1:4">
      <c r="A246" s="19">
        <v>2007</v>
      </c>
      <c r="B246" s="19" t="s">
        <v>77</v>
      </c>
      <c r="C246" s="27">
        <f>'Monthly Data'!C248</f>
        <v>68.458398659192454</v>
      </c>
      <c r="D246" s="27">
        <f>'Monthly Data'!F248</f>
        <v>17595.14</v>
      </c>
    </row>
    <row r="247" spans="1:4">
      <c r="A247" s="19">
        <v>2007</v>
      </c>
      <c r="B247" s="19" t="s">
        <v>78</v>
      </c>
      <c r="C247" s="27">
        <f>'Monthly Data'!C249</f>
        <v>65.016904707951156</v>
      </c>
      <c r="D247" s="27">
        <f>'Monthly Data'!F249</f>
        <v>18001.37</v>
      </c>
    </row>
    <row r="248" spans="1:4">
      <c r="A248" s="19">
        <v>2007</v>
      </c>
      <c r="B248" s="19" t="s">
        <v>79</v>
      </c>
      <c r="C248" s="27">
        <f>'Monthly Data'!C250</f>
        <v>86.079672506809999</v>
      </c>
      <c r="D248" s="27">
        <f>'Monthly Data'!F250</f>
        <v>17974.77</v>
      </c>
    </row>
    <row r="249" spans="1:4">
      <c r="A249" s="19">
        <v>2007</v>
      </c>
      <c r="B249" s="19" t="s">
        <v>80</v>
      </c>
      <c r="C249" s="27">
        <f>'Monthly Data'!C251</f>
        <v>98.599974669852628</v>
      </c>
      <c r="D249" s="27">
        <f>'Monthly Data'!F251</f>
        <v>16460.95</v>
      </c>
    </row>
    <row r="250" spans="1:4">
      <c r="A250" s="19">
        <v>2007</v>
      </c>
      <c r="B250" s="19" t="s">
        <v>81</v>
      </c>
      <c r="C250" s="27">
        <f>'Monthly Data'!C252</f>
        <v>85.835851390070729</v>
      </c>
      <c r="D250" s="27">
        <f>'Monthly Data'!F252</f>
        <v>16235.39</v>
      </c>
    </row>
    <row r="251" spans="1:4">
      <c r="A251" s="19">
        <v>2007</v>
      </c>
      <c r="B251" s="19" t="s">
        <v>82</v>
      </c>
      <c r="C251" s="27">
        <f>'Monthly Data'!C253</f>
        <v>89.131708955341765</v>
      </c>
      <c r="D251" s="27">
        <f>'Monthly Data'!F253</f>
        <v>16903.36</v>
      </c>
    </row>
    <row r="252" spans="1:4">
      <c r="A252" s="19">
        <v>2007</v>
      </c>
      <c r="B252" s="19" t="s">
        <v>83</v>
      </c>
      <c r="C252" s="27">
        <f>'Monthly Data'!C254</f>
        <v>84.739919694437262</v>
      </c>
      <c r="D252" s="27">
        <f>'Monthly Data'!F254</f>
        <v>15543.76</v>
      </c>
    </row>
    <row r="253" spans="1:4">
      <c r="A253" s="19">
        <v>2007</v>
      </c>
      <c r="B253" s="19" t="s">
        <v>84</v>
      </c>
      <c r="C253" s="27">
        <f>'Monthly Data'!C255</f>
        <v>91.856312810900434</v>
      </c>
      <c r="D253" s="27">
        <f>'Monthly Data'!F255</f>
        <v>15545.07</v>
      </c>
    </row>
    <row r="254" spans="1:4">
      <c r="A254" s="19">
        <v>2008</v>
      </c>
      <c r="B254" s="19" t="s">
        <v>72</v>
      </c>
      <c r="C254" s="27">
        <f>'Monthly Data'!C256</f>
        <v>126.83692820582934</v>
      </c>
      <c r="D254" s="27">
        <f>'Monthly Data'!F256</f>
        <v>13731.31</v>
      </c>
    </row>
    <row r="255" spans="1:4">
      <c r="A255" s="19">
        <v>2008</v>
      </c>
      <c r="B255" s="19" t="s">
        <v>74</v>
      </c>
      <c r="C255" s="27">
        <f>'Monthly Data'!C257</f>
        <v>106.86124067661629</v>
      </c>
      <c r="D255" s="27">
        <f>'Monthly Data'!F257</f>
        <v>13547.84</v>
      </c>
    </row>
    <row r="256" spans="1:4">
      <c r="A256" s="19">
        <v>2008</v>
      </c>
      <c r="B256" s="19" t="s">
        <v>75</v>
      </c>
      <c r="C256" s="27">
        <f>'Monthly Data'!C258</f>
        <v>152.98434433277617</v>
      </c>
      <c r="D256" s="27">
        <f>'Monthly Data'!F258</f>
        <v>12602.93</v>
      </c>
    </row>
    <row r="257" spans="1:4">
      <c r="A257" s="19">
        <v>2008</v>
      </c>
      <c r="B257" s="19" t="s">
        <v>76</v>
      </c>
      <c r="C257" s="27">
        <f>'Monthly Data'!C259</f>
        <v>104.52938726726909</v>
      </c>
      <c r="D257" s="27">
        <f>'Monthly Data'!F259</f>
        <v>13357.7</v>
      </c>
    </row>
    <row r="258" spans="1:4">
      <c r="A258" s="19">
        <v>2008</v>
      </c>
      <c r="B258" s="19" t="s">
        <v>77</v>
      </c>
      <c r="C258" s="27">
        <f>'Monthly Data'!C260</f>
        <v>91.628404260976183</v>
      </c>
      <c r="D258" s="27">
        <f>'Monthly Data'!F260</f>
        <v>13995.33</v>
      </c>
    </row>
    <row r="259" spans="1:4">
      <c r="A259" s="19">
        <v>2008</v>
      </c>
      <c r="B259" s="19" t="s">
        <v>78</v>
      </c>
      <c r="C259" s="27">
        <f>'Monthly Data'!C261</f>
        <v>94.667017760393435</v>
      </c>
      <c r="D259" s="27">
        <f>'Monthly Data'!F261</f>
        <v>14084.6</v>
      </c>
    </row>
    <row r="260" spans="1:4">
      <c r="A260" s="19">
        <v>2008</v>
      </c>
      <c r="B260" s="19" t="s">
        <v>79</v>
      </c>
      <c r="C260" s="27">
        <f>'Monthly Data'!C262</f>
        <v>101.15370766185025</v>
      </c>
      <c r="D260" s="27">
        <f>'Monthly Data'!F262</f>
        <v>13168.91</v>
      </c>
    </row>
    <row r="261" spans="1:4">
      <c r="A261" s="19">
        <v>2008</v>
      </c>
      <c r="B261" s="19" t="s">
        <v>80</v>
      </c>
      <c r="C261" s="27">
        <f>'Monthly Data'!C263</f>
        <v>108.43049359165614</v>
      </c>
      <c r="D261" s="27">
        <f>'Monthly Data'!F263</f>
        <v>12989.35</v>
      </c>
    </row>
    <row r="262" spans="1:4">
      <c r="A262" s="19">
        <v>2008</v>
      </c>
      <c r="B262" s="19" t="s">
        <v>81</v>
      </c>
      <c r="C262" s="27">
        <f>'Monthly Data'!C264</f>
        <v>142.56999158919174</v>
      </c>
      <c r="D262" s="27">
        <f>'Monthly Data'!F264</f>
        <v>12123.53</v>
      </c>
    </row>
    <row r="263" spans="1:4">
      <c r="A263" s="19">
        <v>2008</v>
      </c>
      <c r="B263" s="19" t="s">
        <v>82</v>
      </c>
      <c r="C263" s="27">
        <f>'Monthly Data'!C265</f>
        <v>236.24327576482366</v>
      </c>
      <c r="D263" s="27">
        <f>'Monthly Data'!F265</f>
        <v>9117.0300000000007</v>
      </c>
    </row>
    <row r="264" spans="1:4">
      <c r="A264" s="19">
        <v>2008</v>
      </c>
      <c r="B264" s="19" t="s">
        <v>83</v>
      </c>
      <c r="C264" s="27">
        <f>'Monthly Data'!C266</f>
        <v>130.31723317890871</v>
      </c>
      <c r="D264" s="27">
        <f>'Monthly Data'!F266</f>
        <v>8531.4500000000007</v>
      </c>
    </row>
    <row r="265" spans="1:4">
      <c r="A265" s="19">
        <v>2008</v>
      </c>
      <c r="B265" s="19" t="s">
        <v>84</v>
      </c>
      <c r="C265" s="27">
        <f>'Monthly Data'!C267</f>
        <v>144.61440905199154</v>
      </c>
      <c r="D265" s="27">
        <f>'Monthly Data'!F267</f>
        <v>8463.6200000000008</v>
      </c>
    </row>
    <row r="266" spans="1:4">
      <c r="A266" s="19">
        <v>2009</v>
      </c>
      <c r="B266" s="19" t="s">
        <v>72</v>
      </c>
      <c r="C266" s="27">
        <f>'Monthly Data'!C268</f>
        <v>128.66820299819426</v>
      </c>
      <c r="D266" s="27">
        <f>'Monthly Data'!F268</f>
        <v>8331.49</v>
      </c>
    </row>
    <row r="267" spans="1:4">
      <c r="A267" s="19">
        <v>2009</v>
      </c>
      <c r="B267" s="19" t="s">
        <v>74</v>
      </c>
      <c r="C267" s="27">
        <f>'Monthly Data'!C269</f>
        <v>166.51154196006581</v>
      </c>
      <c r="D267" s="27">
        <f>'Monthly Data'!F269</f>
        <v>7694.78</v>
      </c>
    </row>
    <row r="268" spans="1:4">
      <c r="A268" s="19">
        <v>2009</v>
      </c>
      <c r="B268" s="19" t="s">
        <v>75</v>
      </c>
      <c r="C268" s="27">
        <f>'Monthly Data'!C270</f>
        <v>127.70420952580398</v>
      </c>
      <c r="D268" s="27">
        <f>'Monthly Data'!F270</f>
        <v>7764.58</v>
      </c>
    </row>
    <row r="269" spans="1:4">
      <c r="A269" s="19">
        <v>2009</v>
      </c>
      <c r="B269" s="19" t="s">
        <v>76</v>
      </c>
      <c r="C269" s="27">
        <f>'Monthly Data'!C271</f>
        <v>118.50177633766029</v>
      </c>
      <c r="D269" s="27">
        <f>'Monthly Data'!F271</f>
        <v>8767.9599999999991</v>
      </c>
    </row>
    <row r="270" spans="1:4">
      <c r="A270" s="19">
        <v>2009</v>
      </c>
      <c r="B270" s="19" t="s">
        <v>77</v>
      </c>
      <c r="C270" s="27">
        <f>'Monthly Data'!C272</f>
        <v>116.72781816914171</v>
      </c>
      <c r="D270" s="27">
        <f>'Monthly Data'!F272</f>
        <v>9304.43</v>
      </c>
    </row>
    <row r="271" spans="1:4">
      <c r="A271" s="19">
        <v>2009</v>
      </c>
      <c r="B271" s="19" t="s">
        <v>78</v>
      </c>
      <c r="C271" s="27">
        <f>'Monthly Data'!C273</f>
        <v>118.70215116030268</v>
      </c>
      <c r="D271" s="27">
        <f>'Monthly Data'!F273</f>
        <v>9810.31</v>
      </c>
    </row>
    <row r="272" spans="1:4">
      <c r="A272" s="19">
        <v>2009</v>
      </c>
      <c r="B272" s="19" t="s">
        <v>79</v>
      </c>
      <c r="C272" s="27">
        <f>'Monthly Data'!C274</f>
        <v>135.58554812371176</v>
      </c>
      <c r="D272" s="27">
        <f>'Monthly Data'!F274</f>
        <v>9691.1200000000008</v>
      </c>
    </row>
    <row r="273" spans="1:4">
      <c r="A273" s="19">
        <v>2009</v>
      </c>
      <c r="B273" s="19" t="s">
        <v>80</v>
      </c>
      <c r="C273" s="27">
        <f>'Monthly Data'!C275</f>
        <v>146.34526610892931</v>
      </c>
      <c r="D273" s="27">
        <f>'Monthly Data'!F275</f>
        <v>10430.35</v>
      </c>
    </row>
    <row r="274" spans="1:4">
      <c r="A274" s="19">
        <v>2009</v>
      </c>
      <c r="B274" s="19" t="s">
        <v>81</v>
      </c>
      <c r="C274" s="27">
        <f>'Monthly Data'!C276</f>
        <v>121.13499782031062</v>
      </c>
      <c r="D274" s="27">
        <f>'Monthly Data'!F276</f>
        <v>10302.870000000001</v>
      </c>
    </row>
    <row r="275" spans="1:4">
      <c r="A275" s="19">
        <v>2009</v>
      </c>
      <c r="B275" s="19" t="s">
        <v>82</v>
      </c>
      <c r="C275" s="27">
        <f>'Monthly Data'!C277</f>
        <v>109.34800387210217</v>
      </c>
      <c r="D275" s="27">
        <f>'Monthly Data'!F277</f>
        <v>10066.24</v>
      </c>
    </row>
    <row r="276" spans="1:4">
      <c r="A276" s="19">
        <v>2009</v>
      </c>
      <c r="B276" s="19" t="s">
        <v>83</v>
      </c>
      <c r="C276" s="27">
        <f>'Monthly Data'!C278</f>
        <v>110.96579318678701</v>
      </c>
      <c r="D276" s="27">
        <f>'Monthly Data'!F278</f>
        <v>9640.99</v>
      </c>
    </row>
    <row r="277" spans="1:4">
      <c r="A277" s="19">
        <v>2009</v>
      </c>
      <c r="B277" s="19" t="s">
        <v>84</v>
      </c>
      <c r="C277" s="27">
        <f>'Monthly Data'!C279</f>
        <v>127.66261299237746</v>
      </c>
      <c r="D277" s="27">
        <f>'Monthly Data'!F279</f>
        <v>10169.01</v>
      </c>
    </row>
    <row r="278" spans="1:4">
      <c r="A278" s="19">
        <v>2010</v>
      </c>
      <c r="B278" s="19" t="s">
        <v>72</v>
      </c>
      <c r="C278" s="27">
        <f>'Monthly Data'!C280</f>
        <v>108.04354351953253</v>
      </c>
      <c r="D278" s="27">
        <f>'Monthly Data'!F280</f>
        <v>10661.62</v>
      </c>
    </row>
    <row r="279" spans="1:4">
      <c r="A279" s="19">
        <v>2010</v>
      </c>
      <c r="B279" s="19" t="s">
        <v>74</v>
      </c>
      <c r="C279" s="27">
        <f>'Monthly Data'!C281</f>
        <v>104.47074120763102</v>
      </c>
      <c r="D279" s="27">
        <f>'Monthly Data'!F281</f>
        <v>10175.129999999999</v>
      </c>
    </row>
    <row r="280" spans="1:4">
      <c r="A280" s="19">
        <v>2010</v>
      </c>
      <c r="B280" s="19" t="s">
        <v>75</v>
      </c>
      <c r="C280" s="27">
        <f>'Monthly Data'!C282</f>
        <v>84.287980047444321</v>
      </c>
      <c r="D280" s="27">
        <f>'Monthly Data'!F282</f>
        <v>10671.49</v>
      </c>
    </row>
    <row r="281" spans="1:4">
      <c r="A281" s="19">
        <v>2010</v>
      </c>
      <c r="B281" s="19" t="s">
        <v>76</v>
      </c>
      <c r="C281" s="27">
        <f>'Monthly Data'!C283</f>
        <v>112.31329704801166</v>
      </c>
      <c r="D281" s="27">
        <f>'Monthly Data'!F283</f>
        <v>11139.77</v>
      </c>
    </row>
    <row r="282" spans="1:4">
      <c r="A282" s="19">
        <v>2010</v>
      </c>
      <c r="B282" s="19" t="s">
        <v>77</v>
      </c>
      <c r="C282" s="27">
        <f>'Monthly Data'!C284</f>
        <v>181.12908403432101</v>
      </c>
      <c r="D282" s="27">
        <f>'Monthly Data'!F284</f>
        <v>10103.98</v>
      </c>
    </row>
    <row r="283" spans="1:4">
      <c r="A283" s="19">
        <v>2010</v>
      </c>
      <c r="B283" s="19" t="s">
        <v>78</v>
      </c>
      <c r="C283" s="27">
        <f>'Monthly Data'!C285</f>
        <v>201.45672165200801</v>
      </c>
      <c r="D283" s="27">
        <f>'Monthly Data'!F285</f>
        <v>9786.0499999999993</v>
      </c>
    </row>
    <row r="284" spans="1:4">
      <c r="A284" s="19">
        <v>2010</v>
      </c>
      <c r="B284" s="19" t="s">
        <v>79</v>
      </c>
      <c r="C284" s="27">
        <f>'Monthly Data'!C286</f>
        <v>141.45891396754678</v>
      </c>
      <c r="D284" s="27">
        <f>'Monthly Data'!F286</f>
        <v>9456.84</v>
      </c>
    </row>
    <row r="285" spans="1:4">
      <c r="A285" s="19">
        <v>2010</v>
      </c>
      <c r="B285" s="19" t="s">
        <v>80</v>
      </c>
      <c r="C285" s="27">
        <f>'Monthly Data'!C287</f>
        <v>146.0562942433136</v>
      </c>
      <c r="D285" s="27">
        <f>'Monthly Data'!F287</f>
        <v>9268.24</v>
      </c>
    </row>
    <row r="286" spans="1:4">
      <c r="A286" s="19">
        <v>2010</v>
      </c>
      <c r="B286" s="19" t="s">
        <v>81</v>
      </c>
      <c r="C286" s="27">
        <f>'Monthly Data'!C288</f>
        <v>123.97824740725413</v>
      </c>
      <c r="D286" s="27">
        <f>'Monthly Data'!F288</f>
        <v>9346.7199999999993</v>
      </c>
    </row>
    <row r="287" spans="1:4">
      <c r="A287" s="19">
        <v>2010</v>
      </c>
      <c r="B287" s="19" t="s">
        <v>82</v>
      </c>
      <c r="C287" s="27">
        <f>'Monthly Data'!C289</f>
        <v>95.404852673282818</v>
      </c>
      <c r="D287" s="27">
        <f>'Monthly Data'!F289</f>
        <v>9455.09</v>
      </c>
    </row>
    <row r="288" spans="1:4">
      <c r="A288" s="19">
        <v>2010</v>
      </c>
      <c r="B288" s="19" t="s">
        <v>83</v>
      </c>
      <c r="C288" s="27">
        <f>'Monthly Data'!C290</f>
        <v>108.7274792089343</v>
      </c>
      <c r="D288" s="27">
        <f>'Monthly Data'!F290</f>
        <v>9797.18</v>
      </c>
    </row>
    <row r="289" spans="1:4">
      <c r="A289" s="19">
        <v>2010</v>
      </c>
      <c r="B289" s="19" t="s">
        <v>84</v>
      </c>
      <c r="C289" s="27">
        <f>'Monthly Data'!C291</f>
        <v>106.34073040768503</v>
      </c>
      <c r="D289" s="27">
        <f>'Monthly Data'!F291</f>
        <v>10254.459999999999</v>
      </c>
    </row>
    <row r="290" spans="1:4">
      <c r="A290" s="19">
        <v>2011</v>
      </c>
      <c r="B290" s="19" t="s">
        <v>72</v>
      </c>
      <c r="C290" s="27">
        <f>'Monthly Data'!C292</f>
        <v>106.92923537648282</v>
      </c>
      <c r="D290" s="27">
        <f>'Monthly Data'!F292</f>
        <v>10449.530000000001</v>
      </c>
    </row>
    <row r="291" spans="1:4">
      <c r="A291" s="19">
        <v>2011</v>
      </c>
      <c r="B291" s="19" t="s">
        <v>74</v>
      </c>
      <c r="C291" s="27">
        <f>'Monthly Data'!C293</f>
        <v>103.4663327921707</v>
      </c>
      <c r="D291" s="27">
        <f>'Monthly Data'!F293</f>
        <v>10622.27</v>
      </c>
    </row>
    <row r="292" spans="1:4">
      <c r="A292" s="19">
        <v>2011</v>
      </c>
      <c r="B292" s="19" t="s">
        <v>75</v>
      </c>
      <c r="C292" s="27">
        <f>'Monthly Data'!C294</f>
        <v>108.5692525809896</v>
      </c>
      <c r="D292" s="27">
        <f>'Monthly Data'!F294</f>
        <v>9852.4500000000007</v>
      </c>
    </row>
    <row r="293" spans="1:4">
      <c r="A293" s="19">
        <v>2011</v>
      </c>
      <c r="B293" s="19" t="s">
        <v>76</v>
      </c>
      <c r="C293" s="27">
        <f>'Monthly Data'!C295</f>
        <v>118.07834296094074</v>
      </c>
      <c r="D293" s="27">
        <f>'Monthly Data'!F295</f>
        <v>9644.6299999999992</v>
      </c>
    </row>
    <row r="294" spans="1:4">
      <c r="A294" s="19">
        <v>2011</v>
      </c>
      <c r="B294" s="19" t="s">
        <v>77</v>
      </c>
      <c r="C294" s="27">
        <f>'Monthly Data'!C296</f>
        <v>116.98328049511444</v>
      </c>
      <c r="D294" s="27">
        <f>'Monthly Data'!F296</f>
        <v>9650.7800000000007</v>
      </c>
    </row>
    <row r="295" spans="1:4">
      <c r="A295" s="19">
        <v>2011</v>
      </c>
      <c r="B295" s="19" t="s">
        <v>78</v>
      </c>
      <c r="C295" s="27">
        <f>'Monthly Data'!C297</f>
        <v>118.36199285707441</v>
      </c>
      <c r="D295" s="27">
        <f>'Monthly Data'!F297</f>
        <v>9541.5300000000007</v>
      </c>
    </row>
    <row r="296" spans="1:4">
      <c r="A296" s="19">
        <v>2011</v>
      </c>
      <c r="B296" s="19" t="s">
        <v>79</v>
      </c>
      <c r="C296" s="27">
        <f>'Monthly Data'!C298</f>
        <v>145.80718562730553</v>
      </c>
      <c r="D296" s="27">
        <f>'Monthly Data'!F298</f>
        <v>9996.68</v>
      </c>
    </row>
    <row r="297" spans="1:4">
      <c r="A297" s="19">
        <v>2011</v>
      </c>
      <c r="B297" s="19" t="s">
        <v>80</v>
      </c>
      <c r="C297" s="27">
        <f>'Monthly Data'!C299</f>
        <v>231.59491086282031</v>
      </c>
      <c r="D297" s="27">
        <f>'Monthly Data'!F299</f>
        <v>9072.94</v>
      </c>
    </row>
    <row r="298" spans="1:4">
      <c r="A298" s="19">
        <v>2011</v>
      </c>
      <c r="B298" s="19" t="s">
        <v>81</v>
      </c>
      <c r="C298" s="27">
        <f>'Monthly Data'!C300</f>
        <v>149.29694483726607</v>
      </c>
      <c r="D298" s="27">
        <f>'Monthly Data'!F300</f>
        <v>8695.42</v>
      </c>
    </row>
    <row r="299" spans="1:4">
      <c r="A299" s="19">
        <v>2011</v>
      </c>
      <c r="B299" s="19" t="s">
        <v>82</v>
      </c>
      <c r="C299" s="27">
        <f>'Monthly Data'!C301</f>
        <v>161.28971060593176</v>
      </c>
      <c r="D299" s="27">
        <f>'Monthly Data'!F301</f>
        <v>8733.56</v>
      </c>
    </row>
    <row r="300" spans="1:4">
      <c r="A300" s="19">
        <v>2011</v>
      </c>
      <c r="B300" s="19" t="s">
        <v>83</v>
      </c>
      <c r="C300" s="27">
        <f>'Monthly Data'!C302</f>
        <v>155.88642284360449</v>
      </c>
      <c r="D300" s="27">
        <f>'Monthly Data'!F302</f>
        <v>8506.11</v>
      </c>
    </row>
    <row r="301" spans="1:4">
      <c r="A301" s="19">
        <v>2011</v>
      </c>
      <c r="B301" s="19" t="s">
        <v>84</v>
      </c>
      <c r="C301" s="27">
        <f>'Monthly Data'!C303</f>
        <v>135.07011737178729</v>
      </c>
      <c r="D301" s="27">
        <f>'Monthly Data'!F303</f>
        <v>8505.99</v>
      </c>
    </row>
    <row r="302" spans="1:4">
      <c r="A302" s="19">
        <v>2012</v>
      </c>
      <c r="B302" s="19" t="s">
        <v>72</v>
      </c>
      <c r="C302" s="27">
        <f>'Monthly Data'!C304</f>
        <v>137.10835301761691</v>
      </c>
      <c r="D302" s="27">
        <f>'Monthly Data'!F304</f>
        <v>8616.7099999999991</v>
      </c>
    </row>
    <row r="303" spans="1:4">
      <c r="A303" s="19">
        <v>2012</v>
      </c>
      <c r="B303" s="19" t="s">
        <v>74</v>
      </c>
      <c r="C303" s="27">
        <f>'Monthly Data'!C305</f>
        <v>131.05341585348756</v>
      </c>
      <c r="D303" s="27">
        <f>'Monthly Data'!F305</f>
        <v>9242.33</v>
      </c>
    </row>
    <row r="304" spans="1:4">
      <c r="A304" s="19">
        <v>2012</v>
      </c>
      <c r="B304" s="19" t="s">
        <v>75</v>
      </c>
      <c r="C304" s="27">
        <f>'Monthly Data'!C306</f>
        <v>113.56016178315684</v>
      </c>
      <c r="D304" s="27">
        <f>'Monthly Data'!F306</f>
        <v>9962.35</v>
      </c>
    </row>
    <row r="305" spans="1:4">
      <c r="A305" s="19">
        <v>2012</v>
      </c>
      <c r="B305" s="19" t="s">
        <v>76</v>
      </c>
      <c r="C305" s="27">
        <f>'Monthly Data'!C307</f>
        <v>139.6668068375896</v>
      </c>
      <c r="D305" s="27">
        <f>'Monthly Data'!F307</f>
        <v>9627.42</v>
      </c>
    </row>
    <row r="306" spans="1:4">
      <c r="A306" s="19">
        <v>2012</v>
      </c>
      <c r="B306" s="19" t="s">
        <v>77</v>
      </c>
      <c r="C306" s="27">
        <f>'Monthly Data'!C308</f>
        <v>144.13775388467039</v>
      </c>
      <c r="D306" s="27">
        <f>'Monthly Data'!F308</f>
        <v>8842.5400000000009</v>
      </c>
    </row>
    <row r="307" spans="1:4">
      <c r="A307" s="19">
        <v>2012</v>
      </c>
      <c r="B307" s="19" t="s">
        <v>78</v>
      </c>
      <c r="C307" s="27">
        <f>'Monthly Data'!C309</f>
        <v>172.86694168362337</v>
      </c>
      <c r="D307" s="27">
        <f>'Monthly Data'!F309</f>
        <v>8638.08</v>
      </c>
    </row>
    <row r="308" spans="1:4">
      <c r="A308" s="19">
        <v>2012</v>
      </c>
      <c r="B308" s="19" t="s">
        <v>79</v>
      </c>
      <c r="C308" s="27">
        <f>'Monthly Data'!C310</f>
        <v>98.381171839567713</v>
      </c>
      <c r="D308" s="27">
        <f>'Monthly Data'!F310</f>
        <v>8760.68</v>
      </c>
    </row>
    <row r="309" spans="1:4">
      <c r="A309" s="19">
        <v>2012</v>
      </c>
      <c r="B309" s="19" t="s">
        <v>80</v>
      </c>
      <c r="C309" s="27">
        <f>'Monthly Data'!C311</f>
        <v>96.838815085021409</v>
      </c>
      <c r="D309" s="27">
        <f>'Monthly Data'!F311</f>
        <v>8949.8799999999992</v>
      </c>
    </row>
    <row r="310" spans="1:4">
      <c r="A310" s="19">
        <v>2012</v>
      </c>
      <c r="B310" s="19" t="s">
        <v>81</v>
      </c>
      <c r="C310" s="27">
        <f>'Monthly Data'!C312</f>
        <v>103.22757283446484</v>
      </c>
      <c r="D310" s="27">
        <f>'Monthly Data'!F312</f>
        <v>8948.59</v>
      </c>
    </row>
    <row r="311" spans="1:4">
      <c r="A311" s="19">
        <v>2012</v>
      </c>
      <c r="B311" s="19" t="s">
        <v>82</v>
      </c>
      <c r="C311" s="27">
        <f>'Monthly Data'!C313</f>
        <v>116.52518450374706</v>
      </c>
      <c r="D311" s="27">
        <f>'Monthly Data'!F313</f>
        <v>8827.39</v>
      </c>
    </row>
    <row r="312" spans="1:4">
      <c r="A312" s="19">
        <v>2012</v>
      </c>
      <c r="B312" s="19" t="s">
        <v>83</v>
      </c>
      <c r="C312" s="27">
        <f>'Monthly Data'!C314</f>
        <v>124.46522813058577</v>
      </c>
      <c r="D312" s="27">
        <f>'Monthly Data'!F314</f>
        <v>9059.86</v>
      </c>
    </row>
    <row r="313" spans="1:4">
      <c r="A313" s="19">
        <v>2012</v>
      </c>
      <c r="B313" s="19" t="s">
        <v>84</v>
      </c>
      <c r="C313" s="27">
        <f>'Monthly Data'!C315</f>
        <v>138.95823607935296</v>
      </c>
      <c r="D313" s="27">
        <f>'Monthly Data'!F315</f>
        <v>9814.3799999999992</v>
      </c>
    </row>
    <row r="314" spans="1:4">
      <c r="A314" s="19">
        <v>2013</v>
      </c>
      <c r="B314" s="19" t="s">
        <v>72</v>
      </c>
      <c r="C314" s="27">
        <f>'Monthly Data'!C316</f>
        <v>94.739293308465591</v>
      </c>
      <c r="D314" s="27">
        <f>'Monthly Data'!F316</f>
        <v>10750.85</v>
      </c>
    </row>
    <row r="315" spans="1:4">
      <c r="A315" s="19">
        <v>2013</v>
      </c>
      <c r="B315" s="19" t="s">
        <v>74</v>
      </c>
      <c r="C315" s="27">
        <f>'Monthly Data'!C317</f>
        <v>103.07020358453104</v>
      </c>
      <c r="D315" s="27">
        <f>'Monthly Data'!F317</f>
        <v>11336.44</v>
      </c>
    </row>
    <row r="316" spans="1:4">
      <c r="A316" s="19">
        <v>2013</v>
      </c>
      <c r="B316" s="19" t="s">
        <v>75</v>
      </c>
      <c r="C316" s="27">
        <f>'Monthly Data'!C318</f>
        <v>122.91372654653317</v>
      </c>
      <c r="D316" s="27">
        <f>'Monthly Data'!F318</f>
        <v>12244.03</v>
      </c>
    </row>
    <row r="317" spans="1:4">
      <c r="A317" s="19">
        <v>2013</v>
      </c>
      <c r="B317" s="19" t="s">
        <v>76</v>
      </c>
      <c r="C317" s="27">
        <f>'Monthly Data'!C319</f>
        <v>96.07356676001055</v>
      </c>
      <c r="D317" s="27">
        <f>'Monthly Data'!F319</f>
        <v>13224.06</v>
      </c>
    </row>
    <row r="318" spans="1:4">
      <c r="A318" s="19">
        <v>2013</v>
      </c>
      <c r="B318" s="19" t="s">
        <v>77</v>
      </c>
      <c r="C318" s="27">
        <f>'Monthly Data'!C320</f>
        <v>93.123154941756511</v>
      </c>
      <c r="D318" s="27">
        <f>'Monthly Data'!F320</f>
        <v>14532.41</v>
      </c>
    </row>
    <row r="319" spans="1:4">
      <c r="A319" s="19">
        <v>2013</v>
      </c>
      <c r="B319" s="19" t="s">
        <v>78</v>
      </c>
      <c r="C319" s="27">
        <f>'Monthly Data'!C321</f>
        <v>111.94930032169155</v>
      </c>
      <c r="D319" s="27">
        <f>'Monthly Data'!F321</f>
        <v>13106.62</v>
      </c>
    </row>
    <row r="320" spans="1:4">
      <c r="A320" s="19">
        <v>2013</v>
      </c>
      <c r="B320" s="19" t="s">
        <v>79</v>
      </c>
      <c r="C320" s="27">
        <f>'Monthly Data'!C322</f>
        <v>121.36237980806396</v>
      </c>
      <c r="D320" s="27">
        <f>'Monthly Data'!F322</f>
        <v>14317.54</v>
      </c>
    </row>
    <row r="321" spans="1:4">
      <c r="A321" s="19">
        <v>2013</v>
      </c>
      <c r="B321" s="19" t="s">
        <v>80</v>
      </c>
      <c r="C321" s="27">
        <f>'Monthly Data'!C323</f>
        <v>81.938097804264444</v>
      </c>
      <c r="D321" s="27">
        <f>'Monthly Data'!F323</f>
        <v>13726.66</v>
      </c>
    </row>
    <row r="322" spans="1:4">
      <c r="A322" s="19">
        <v>2013</v>
      </c>
      <c r="B322" s="19" t="s">
        <v>81</v>
      </c>
      <c r="C322" s="27">
        <f>'Monthly Data'!C324</f>
        <v>98.905094426909912</v>
      </c>
      <c r="D322" s="27">
        <f>'Monthly Data'!F324</f>
        <v>14372.12</v>
      </c>
    </row>
    <row r="323" spans="1:4">
      <c r="A323" s="19">
        <v>2013</v>
      </c>
      <c r="B323" s="19" t="s">
        <v>82</v>
      </c>
      <c r="C323" s="27">
        <f>'Monthly Data'!C325</f>
        <v>103.63955279521336</v>
      </c>
      <c r="D323" s="27">
        <f>'Monthly Data'!F325</f>
        <v>14329.02</v>
      </c>
    </row>
    <row r="324" spans="1:4">
      <c r="A324" s="19">
        <v>2013</v>
      </c>
      <c r="B324" s="19" t="s">
        <v>83</v>
      </c>
      <c r="C324" s="27">
        <f>'Monthly Data'!C326</f>
        <v>69.287647466954738</v>
      </c>
      <c r="D324" s="27">
        <f>'Monthly Data'!F326</f>
        <v>14931.74</v>
      </c>
    </row>
    <row r="325" spans="1:4">
      <c r="A325" s="19">
        <v>2013</v>
      </c>
      <c r="B325" s="19" t="s">
        <v>84</v>
      </c>
      <c r="C325" s="27">
        <f>'Monthly Data'!C327</f>
        <v>86.938444938258314</v>
      </c>
      <c r="D325" s="27">
        <f>'Monthly Data'!F327</f>
        <v>15655.23</v>
      </c>
    </row>
    <row r="326" spans="1:4">
      <c r="A326" s="19">
        <v>2014</v>
      </c>
      <c r="B326" s="19" t="s">
        <v>72</v>
      </c>
      <c r="C326" s="27">
        <f>'Monthly Data'!C328</f>
        <v>99.465292164720196</v>
      </c>
      <c r="D326" s="27">
        <f>'Monthly Data'!F328</f>
        <v>15578.28</v>
      </c>
    </row>
    <row r="327" spans="1:4">
      <c r="A327" s="19">
        <v>2014</v>
      </c>
      <c r="B327" s="19" t="s">
        <v>74</v>
      </c>
      <c r="C327" s="27">
        <f>'Monthly Data'!C329</f>
        <v>124.09934261117242</v>
      </c>
      <c r="D327" s="27">
        <f>'Monthly Data'!F329</f>
        <v>14617.57</v>
      </c>
    </row>
    <row r="328" spans="1:4">
      <c r="A328" s="19">
        <v>2014</v>
      </c>
      <c r="B328" s="19" t="s">
        <v>75</v>
      </c>
      <c r="C328" s="27">
        <f>'Monthly Data'!C330</f>
        <v>106.79542374980025</v>
      </c>
      <c r="D328" s="27">
        <f>'Monthly Data'!F330</f>
        <v>14694.83</v>
      </c>
    </row>
    <row r="329" spans="1:4">
      <c r="A329" s="19">
        <v>2014</v>
      </c>
      <c r="B329" s="19" t="s">
        <v>76</v>
      </c>
      <c r="C329" s="27">
        <f>'Monthly Data'!C331</f>
        <v>109.9504706695754</v>
      </c>
      <c r="D329" s="27">
        <f>'Monthly Data'!F331</f>
        <v>14475.33</v>
      </c>
    </row>
    <row r="330" spans="1:4">
      <c r="A330" s="19">
        <v>2014</v>
      </c>
      <c r="B330" s="19" t="s">
        <v>77</v>
      </c>
      <c r="C330" s="27">
        <f>'Monthly Data'!C332</f>
        <v>84.572342196774187</v>
      </c>
      <c r="D330" s="27">
        <f>'Monthly Data'!F332</f>
        <v>14343.14</v>
      </c>
    </row>
    <row r="331" spans="1:4">
      <c r="A331" s="19">
        <v>2014</v>
      </c>
      <c r="B331" s="19" t="s">
        <v>78</v>
      </c>
      <c r="C331" s="27">
        <f>'Monthly Data'!C333</f>
        <v>62.652880851771059</v>
      </c>
      <c r="D331" s="27">
        <f>'Monthly Data'!F333</f>
        <v>15131.8</v>
      </c>
    </row>
    <row r="332" spans="1:4">
      <c r="A332" s="19">
        <v>2014</v>
      </c>
      <c r="B332" s="19" t="s">
        <v>79</v>
      </c>
      <c r="C332" s="27">
        <f>'Monthly Data'!C334</f>
        <v>73.651475697344665</v>
      </c>
      <c r="D332" s="27">
        <f>'Monthly Data'!F334</f>
        <v>15379.29</v>
      </c>
    </row>
    <row r="333" spans="1:4">
      <c r="A333" s="19">
        <v>2014</v>
      </c>
      <c r="B333" s="19" t="s">
        <v>80</v>
      </c>
      <c r="C333" s="27">
        <f>'Monthly Data'!C335</f>
        <v>75.478919063299671</v>
      </c>
      <c r="D333" s="27">
        <f>'Monthly Data'!F335</f>
        <v>15358.7</v>
      </c>
    </row>
    <row r="334" spans="1:4">
      <c r="A334" s="19">
        <v>2014</v>
      </c>
      <c r="B334" s="19" t="s">
        <v>81</v>
      </c>
      <c r="C334" s="27">
        <f>'Monthly Data'!C336</f>
        <v>89.975523855758738</v>
      </c>
      <c r="D334" s="27">
        <f>'Monthly Data'!F336</f>
        <v>15948.47</v>
      </c>
    </row>
    <row r="335" spans="1:4">
      <c r="A335" s="19">
        <v>2014</v>
      </c>
      <c r="B335" s="19" t="s">
        <v>82</v>
      </c>
      <c r="C335" s="27">
        <f>'Monthly Data'!C337</f>
        <v>102.55578221693094</v>
      </c>
      <c r="D335" s="27">
        <f>'Monthly Data'!F337</f>
        <v>15394.11</v>
      </c>
    </row>
    <row r="336" spans="1:4">
      <c r="A336" s="19">
        <v>2014</v>
      </c>
      <c r="B336" s="19" t="s">
        <v>83</v>
      </c>
      <c r="C336" s="27">
        <f>'Monthly Data'!C338</f>
        <v>106.40366398957087</v>
      </c>
      <c r="D336" s="27">
        <f>'Monthly Data'!F338</f>
        <v>17179.03</v>
      </c>
    </row>
    <row r="337" spans="1:4">
      <c r="A337" s="19">
        <v>2014</v>
      </c>
      <c r="B337" s="19" t="s">
        <v>84</v>
      </c>
      <c r="C337" s="27">
        <f>'Monthly Data'!C339</f>
        <v>103.33264811937076</v>
      </c>
      <c r="D337" s="27">
        <f>'Monthly Data'!F339</f>
        <v>17541.689999999999</v>
      </c>
    </row>
    <row r="338" spans="1:4">
      <c r="A338" s="19">
        <v>2015</v>
      </c>
      <c r="B338" s="19" t="s">
        <v>72</v>
      </c>
      <c r="C338" s="27">
        <f>'Monthly Data'!C340</f>
        <v>89.437535782125096</v>
      </c>
      <c r="D338" s="27">
        <f>'Monthly Data'!F340</f>
        <v>17274.400000000001</v>
      </c>
    </row>
    <row r="339" spans="1:4">
      <c r="A339" s="19">
        <v>2015</v>
      </c>
      <c r="B339" s="19" t="s">
        <v>74</v>
      </c>
      <c r="C339" s="27">
        <f>'Monthly Data'!C341</f>
        <v>72.96691608352431</v>
      </c>
      <c r="D339" s="27">
        <f>'Monthly Data'!F341</f>
        <v>18053.2</v>
      </c>
    </row>
    <row r="340" spans="1:4">
      <c r="A340" s="19">
        <v>2015</v>
      </c>
      <c r="B340" s="19" t="s">
        <v>75</v>
      </c>
      <c r="C340" s="27">
        <f>'Monthly Data'!C342</f>
        <v>76.911752639947053</v>
      </c>
      <c r="D340" s="27">
        <f>'Monthly Data'!F342</f>
        <v>19197.57</v>
      </c>
    </row>
    <row r="341" spans="1:4">
      <c r="A341" s="19">
        <v>2015</v>
      </c>
      <c r="B341" s="19" t="s">
        <v>76</v>
      </c>
      <c r="C341" s="27">
        <f>'Monthly Data'!C343</f>
        <v>80.616088052030094</v>
      </c>
      <c r="D341" s="27">
        <f>'Monthly Data'!F343</f>
        <v>19767.919999999998</v>
      </c>
    </row>
    <row r="342" spans="1:4">
      <c r="A342" s="19">
        <v>2015</v>
      </c>
      <c r="B342" s="19" t="s">
        <v>77</v>
      </c>
      <c r="C342" s="27">
        <f>'Monthly Data'!C344</f>
        <v>87.422577295829697</v>
      </c>
      <c r="D342" s="27">
        <f>'Monthly Data'!F344</f>
        <v>19974.189999999999</v>
      </c>
    </row>
    <row r="343" spans="1:4">
      <c r="A343" s="19">
        <v>2015</v>
      </c>
      <c r="B343" s="19" t="s">
        <v>78</v>
      </c>
      <c r="C343" s="27">
        <f>'Monthly Data'!C345</f>
        <v>83.038259298514348</v>
      </c>
      <c r="D343" s="27">
        <f>'Monthly Data'!F345</f>
        <v>20403.84</v>
      </c>
    </row>
    <row r="344" spans="1:4">
      <c r="A344" s="19">
        <v>2015</v>
      </c>
      <c r="B344" s="19" t="s">
        <v>79</v>
      </c>
      <c r="C344" s="27">
        <f>'Monthly Data'!C346</f>
        <v>98.396967628702754</v>
      </c>
      <c r="D344" s="27">
        <f>'Monthly Data'!F346</f>
        <v>20372.580000000002</v>
      </c>
    </row>
    <row r="345" spans="1:4">
      <c r="A345" s="19">
        <v>2015</v>
      </c>
      <c r="B345" s="19" t="s">
        <v>80</v>
      </c>
      <c r="C345" s="27">
        <f>'Monthly Data'!C347</f>
        <v>113.617230511462</v>
      </c>
      <c r="D345" s="27">
        <f>'Monthly Data'!F347</f>
        <v>19919.09</v>
      </c>
    </row>
    <row r="346" spans="1:4">
      <c r="A346" s="19">
        <v>2015</v>
      </c>
      <c r="B346" s="19" t="s">
        <v>81</v>
      </c>
      <c r="C346" s="27">
        <f>'Monthly Data'!C348</f>
        <v>119.45628734703662</v>
      </c>
      <c r="D346" s="27">
        <f>'Monthly Data'!F348</f>
        <v>17944.22</v>
      </c>
    </row>
    <row r="347" spans="1:4">
      <c r="A347" s="19">
        <v>2015</v>
      </c>
      <c r="B347" s="19" t="s">
        <v>82</v>
      </c>
      <c r="C347" s="27">
        <f>'Monthly Data'!C349</f>
        <v>111.52253519668166</v>
      </c>
      <c r="D347" s="27">
        <f>'Monthly Data'!F349</f>
        <v>18374.11</v>
      </c>
    </row>
    <row r="348" spans="1:4">
      <c r="A348" s="19">
        <v>2015</v>
      </c>
      <c r="B348" s="19" t="s">
        <v>83</v>
      </c>
      <c r="C348" s="27">
        <f>'Monthly Data'!C350</f>
        <v>90.685792029215861</v>
      </c>
      <c r="D348" s="27">
        <f>'Monthly Data'!F350</f>
        <v>19581.77</v>
      </c>
    </row>
    <row r="349" spans="1:4">
      <c r="A349" s="19">
        <v>2015</v>
      </c>
      <c r="B349" s="19" t="s">
        <v>84</v>
      </c>
      <c r="C349" s="27">
        <f>'Monthly Data'!C351</f>
        <v>93.984631414614199</v>
      </c>
      <c r="D349" s="27">
        <f>'Monthly Data'!F351</f>
        <v>19202.580000000002</v>
      </c>
    </row>
    <row r="350" spans="1:4">
      <c r="A350" s="19">
        <v>2016</v>
      </c>
      <c r="B350" s="19" t="s">
        <v>72</v>
      </c>
      <c r="C350" s="27">
        <f>'Monthly Data'!C352</f>
        <v>131.4189074919941</v>
      </c>
      <c r="D350" s="27">
        <f>'Monthly Data'!F352</f>
        <v>17302.3</v>
      </c>
    </row>
    <row r="351" spans="1:4">
      <c r="A351" s="19">
        <v>2016</v>
      </c>
      <c r="B351" s="19" t="s">
        <v>74</v>
      </c>
      <c r="C351" s="27">
        <f>'Monthly Data'!C353</f>
        <v>167.02903220398244</v>
      </c>
      <c r="D351" s="27">
        <f>'Monthly Data'!F353</f>
        <v>16346.96</v>
      </c>
    </row>
    <row r="352" spans="1:4">
      <c r="A352" s="19">
        <v>2016</v>
      </c>
      <c r="B352" s="19" t="s">
        <v>75</v>
      </c>
      <c r="C352" s="27">
        <f>'Monthly Data'!C354</f>
        <v>139.29241707571342</v>
      </c>
      <c r="D352" s="27">
        <f>'Monthly Data'!F354</f>
        <v>16897.34</v>
      </c>
    </row>
    <row r="353" spans="1:4">
      <c r="A353" s="19">
        <v>2016</v>
      </c>
      <c r="B353" s="19" t="s">
        <v>76</v>
      </c>
      <c r="C353" s="27">
        <f>'Monthly Data'!C355</f>
        <v>134.61908952830703</v>
      </c>
      <c r="D353" s="27">
        <f>'Monthly Data'!F355</f>
        <v>16543.47</v>
      </c>
    </row>
    <row r="354" spans="1:4">
      <c r="A354" s="19">
        <v>2016</v>
      </c>
      <c r="B354" s="19" t="s">
        <v>77</v>
      </c>
      <c r="C354" s="27">
        <f>'Monthly Data'!C356</f>
        <v>157.06707626491871</v>
      </c>
      <c r="D354" s="27">
        <f>'Monthly Data'!F356</f>
        <v>16612.669999999998</v>
      </c>
    </row>
    <row r="355" spans="1:4">
      <c r="A355" s="19">
        <v>2016</v>
      </c>
      <c r="B355" s="19" t="s">
        <v>78</v>
      </c>
      <c r="C355" s="27">
        <f>'Monthly Data'!C357</f>
        <v>206.51187102144857</v>
      </c>
      <c r="D355" s="27">
        <f>'Monthly Data'!F357</f>
        <v>16068.81</v>
      </c>
    </row>
    <row r="356" spans="1:4">
      <c r="A356" s="19">
        <v>2016</v>
      </c>
      <c r="B356" s="19" t="s">
        <v>79</v>
      </c>
      <c r="C356" s="27">
        <f>'Monthly Data'!C358</f>
        <v>212.49132620279556</v>
      </c>
      <c r="D356" s="27">
        <f>'Monthly Data'!F358</f>
        <v>16168.32</v>
      </c>
    </row>
    <row r="357" spans="1:4">
      <c r="A357" s="19">
        <v>2016</v>
      </c>
      <c r="B357" s="19" t="s">
        <v>80</v>
      </c>
      <c r="C357" s="27">
        <f>'Monthly Data'!C359</f>
        <v>115.09935029486931</v>
      </c>
      <c r="D357" s="27">
        <f>'Monthly Data'!F359</f>
        <v>16586.07</v>
      </c>
    </row>
    <row r="358" spans="1:4">
      <c r="A358" s="19">
        <v>2016</v>
      </c>
      <c r="B358" s="19" t="s">
        <v>81</v>
      </c>
      <c r="C358" s="27">
        <f>'Monthly Data'!C360</f>
        <v>111.22017011651526</v>
      </c>
      <c r="D358" s="27">
        <f>'Monthly Data'!F360</f>
        <v>16737.04</v>
      </c>
    </row>
    <row r="359" spans="1:4">
      <c r="A359" s="19">
        <v>2016</v>
      </c>
      <c r="B359" s="19" t="s">
        <v>82</v>
      </c>
      <c r="C359" s="27">
        <f>'Monthly Data'!C361</f>
        <v>91.077681348294362</v>
      </c>
      <c r="D359" s="27">
        <f>'Monthly Data'!F361</f>
        <v>17044.509999999998</v>
      </c>
    </row>
    <row r="360" spans="1:4">
      <c r="A360" s="19">
        <v>2016</v>
      </c>
      <c r="B360" s="19" t="s">
        <v>83</v>
      </c>
      <c r="C360" s="27">
        <f>'Monthly Data'!C362</f>
        <v>136.41320591063769</v>
      </c>
      <c r="D360" s="27">
        <f>'Monthly Data'!F362</f>
        <v>17689.54</v>
      </c>
    </row>
    <row r="361" spans="1:4">
      <c r="A361" s="19">
        <v>2016</v>
      </c>
      <c r="B361" s="19" t="s">
        <v>84</v>
      </c>
      <c r="C361" s="27">
        <f>'Monthly Data'!C363</f>
        <v>136.19829402878872</v>
      </c>
      <c r="D361" s="27">
        <f>'Monthly Data'!F363</f>
        <v>19066.03</v>
      </c>
    </row>
    <row r="362" spans="1:4">
      <c r="A362" s="19">
        <v>2017</v>
      </c>
      <c r="B362" s="19" t="s">
        <v>72</v>
      </c>
      <c r="C362" s="27">
        <f>'Monthly Data'!C364</f>
        <v>139.72112473418215</v>
      </c>
      <c r="D362" s="27">
        <f>'Monthly Data'!F364</f>
        <v>19194.060000000001</v>
      </c>
    </row>
    <row r="363" spans="1:4">
      <c r="A363" s="19">
        <v>2017</v>
      </c>
      <c r="B363" s="19" t="s">
        <v>74</v>
      </c>
      <c r="C363" s="27">
        <f>'Monthly Data'!C365</f>
        <v>121.06845779898184</v>
      </c>
      <c r="D363" s="27">
        <f>'Monthly Data'!F365</f>
        <v>19188.73</v>
      </c>
    </row>
    <row r="364" spans="1:4">
      <c r="A364" s="19">
        <v>2017</v>
      </c>
      <c r="B364" s="19" t="s">
        <v>75</v>
      </c>
      <c r="C364" s="27">
        <f>'Monthly Data'!C366</f>
        <v>123.42667124001053</v>
      </c>
      <c r="D364" s="27">
        <f>'Monthly Data'!F366</f>
        <v>19340.18</v>
      </c>
    </row>
    <row r="365" spans="1:4">
      <c r="A365" s="19">
        <v>2017</v>
      </c>
      <c r="B365" s="19" t="s">
        <v>76</v>
      </c>
      <c r="C365" s="27">
        <f>'Monthly Data'!C367</f>
        <v>104.23452177271446</v>
      </c>
      <c r="D365" s="27">
        <f>'Monthly Data'!F367</f>
        <v>18736.39</v>
      </c>
    </row>
    <row r="366" spans="1:4">
      <c r="A366" s="19">
        <v>2017</v>
      </c>
      <c r="B366" s="19" t="s">
        <v>77</v>
      </c>
      <c r="C366" s="27">
        <f>'Monthly Data'!C368</f>
        <v>101.06346676495727</v>
      </c>
      <c r="D366" s="27">
        <f>'Monthly Data'!F368</f>
        <v>19726.759999999998</v>
      </c>
    </row>
    <row r="367" spans="1:4">
      <c r="A367" s="19">
        <v>2017</v>
      </c>
      <c r="B367" s="19" t="s">
        <v>78</v>
      </c>
      <c r="C367" s="27">
        <f>'Monthly Data'!C369</f>
        <v>88.026196165686571</v>
      </c>
      <c r="D367" s="27">
        <f>'Monthly Data'!F369</f>
        <v>20045.63</v>
      </c>
    </row>
    <row r="368" spans="1:4">
      <c r="A368" s="19">
        <v>2017</v>
      </c>
      <c r="B368" s="19" t="s">
        <v>79</v>
      </c>
      <c r="C368" s="27">
        <f>'Monthly Data'!C370</f>
        <v>78.717119167737991</v>
      </c>
      <c r="D368" s="27">
        <f>'Monthly Data'!F370</f>
        <v>20044.86</v>
      </c>
    </row>
    <row r="369" spans="1:4">
      <c r="A369" s="19">
        <v>2017</v>
      </c>
      <c r="B369" s="19" t="s">
        <v>80</v>
      </c>
      <c r="C369" s="27">
        <f>'Monthly Data'!C371</f>
        <v>79.288034733525549</v>
      </c>
      <c r="D369" s="27">
        <f>'Monthly Data'!F371</f>
        <v>19670.169999999998</v>
      </c>
    </row>
    <row r="370" spans="1:4">
      <c r="A370" s="19">
        <v>2017</v>
      </c>
      <c r="B370" s="19" t="s">
        <v>81</v>
      </c>
      <c r="C370" s="27">
        <f>'Monthly Data'!C372</f>
        <v>85.993150877602105</v>
      </c>
      <c r="D370" s="27">
        <f>'Monthly Data'!F372</f>
        <v>19924.400000000001</v>
      </c>
    </row>
    <row r="371" spans="1:4">
      <c r="A371" s="19">
        <v>2017</v>
      </c>
      <c r="B371" s="19" t="s">
        <v>82</v>
      </c>
      <c r="C371" s="27">
        <f>'Monthly Data'!C373</f>
        <v>94.378105093893325</v>
      </c>
      <c r="D371" s="27">
        <f>'Monthly Data'!F373</f>
        <v>21267.49</v>
      </c>
    </row>
    <row r="372" spans="1:4">
      <c r="A372" s="19">
        <v>2017</v>
      </c>
      <c r="B372" s="19" t="s">
        <v>83</v>
      </c>
      <c r="C372" s="27">
        <f>'Monthly Data'!C374</f>
        <v>84.013963120861746</v>
      </c>
      <c r="D372" s="27">
        <f>'Monthly Data'!F374</f>
        <v>22525.15</v>
      </c>
    </row>
    <row r="373" spans="1:4">
      <c r="A373" s="19">
        <v>2017</v>
      </c>
      <c r="B373" s="19" t="s">
        <v>84</v>
      </c>
      <c r="C373" s="27">
        <f>'Monthly Data'!C375</f>
        <v>70.85946650668815</v>
      </c>
      <c r="D373" s="27">
        <f>'Monthly Data'!F375</f>
        <v>22769.89</v>
      </c>
    </row>
    <row r="374" spans="1:4">
      <c r="A374" s="19">
        <v>2018</v>
      </c>
      <c r="B374" s="19" t="s">
        <v>72</v>
      </c>
      <c r="C374" s="27">
        <f>'Monthly Data'!C376</f>
        <v>63.285137594254422</v>
      </c>
      <c r="D374" s="27">
        <f>'Monthly Data'!F376</f>
        <v>23712.21</v>
      </c>
    </row>
    <row r="375" spans="1:4">
      <c r="A375" s="19">
        <v>2018</v>
      </c>
      <c r="B375" s="19" t="s">
        <v>74</v>
      </c>
      <c r="C375" s="27">
        <f>'Monthly Data'!C377</f>
        <v>88.864319543489898</v>
      </c>
      <c r="D375" s="27">
        <f>'Monthly Data'!F377</f>
        <v>21991.68</v>
      </c>
    </row>
    <row r="376" spans="1:4">
      <c r="A376" s="19">
        <v>2018</v>
      </c>
      <c r="B376" s="19" t="s">
        <v>75</v>
      </c>
      <c r="C376" s="27">
        <f>'Monthly Data'!C378</f>
        <v>78.615091333550694</v>
      </c>
      <c r="D376" s="27">
        <f>'Monthly Data'!F378</f>
        <v>21395.51</v>
      </c>
    </row>
    <row r="377" spans="1:4">
      <c r="A377" s="19">
        <v>2018</v>
      </c>
      <c r="B377" s="19" t="s">
        <v>76</v>
      </c>
      <c r="C377" s="27">
        <f>'Monthly Data'!C379</f>
        <v>88.104850095929748</v>
      </c>
      <c r="D377" s="27">
        <f>'Monthly Data'!F379</f>
        <v>21868.79</v>
      </c>
    </row>
    <row r="378" spans="1:4">
      <c r="A378" s="19">
        <v>2018</v>
      </c>
      <c r="B378" s="19" t="s">
        <v>77</v>
      </c>
      <c r="C378" s="27">
        <f>'Monthly Data'!C380</f>
        <v>82.738212427654929</v>
      </c>
      <c r="D378" s="27">
        <f>'Monthly Data'!F380</f>
        <v>22590.05</v>
      </c>
    </row>
    <row r="379" spans="1:4">
      <c r="A379" s="19">
        <v>2018</v>
      </c>
      <c r="B379" s="19" t="s">
        <v>78</v>
      </c>
      <c r="C379" s="27">
        <f>'Monthly Data'!C381</f>
        <v>89.030860058046244</v>
      </c>
      <c r="D379" s="27">
        <f>'Monthly Data'!F381</f>
        <v>22562.880000000001</v>
      </c>
    </row>
    <row r="380" spans="1:4">
      <c r="A380" s="19">
        <v>2018</v>
      </c>
      <c r="B380" s="19" t="s">
        <v>79</v>
      </c>
      <c r="C380" s="27">
        <f>'Monthly Data'!C382</f>
        <v>86.353452216911876</v>
      </c>
      <c r="D380" s="27">
        <f>'Monthly Data'!F382</f>
        <v>22309.06</v>
      </c>
    </row>
    <row r="381" spans="1:4">
      <c r="A381" s="19">
        <v>2018</v>
      </c>
      <c r="B381" s="19" t="s">
        <v>80</v>
      </c>
      <c r="C381" s="27">
        <f>'Monthly Data'!C383</f>
        <v>117.07401621404757</v>
      </c>
      <c r="D381" s="27">
        <f>'Monthly Data'!F383</f>
        <v>22494.14</v>
      </c>
    </row>
    <row r="382" spans="1:4">
      <c r="A382" s="19">
        <v>2018</v>
      </c>
      <c r="B382" s="19" t="s">
        <v>81</v>
      </c>
      <c r="C382" s="27">
        <f>'Monthly Data'!C384</f>
        <v>101.62620617178329</v>
      </c>
      <c r="D382" s="27">
        <f>'Monthly Data'!F384</f>
        <v>23159.29</v>
      </c>
    </row>
    <row r="383" spans="1:4">
      <c r="A383" s="19">
        <v>2018</v>
      </c>
      <c r="B383" s="19" t="s">
        <v>82</v>
      </c>
      <c r="C383" s="27">
        <f>'Monthly Data'!C385</f>
        <v>98.381364759206903</v>
      </c>
      <c r="D383" s="27">
        <f>'Monthly Data'!F385</f>
        <v>22690.78</v>
      </c>
    </row>
  </sheetData>
  <phoneticPr fontId="9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131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2" sqref="A2"/>
      <selection pane="bottomRight" activeCell="C5" sqref="C5"/>
    </sheetView>
  </sheetViews>
  <sheetFormatPr defaultRowHeight="15"/>
  <cols>
    <col min="1" max="1" width="5.77734375" style="19" bestFit="1" customWidth="1"/>
    <col min="2" max="2" width="3.88671875" style="19" bestFit="1" customWidth="1"/>
    <col min="3" max="10" width="11.44140625" style="19" customWidth="1"/>
    <col min="11" max="11" width="11.44140625" style="9" customWidth="1"/>
    <col min="12" max="16" width="11.44140625" style="19" customWidth="1"/>
    <col min="17" max="17" width="13.33203125" style="19" customWidth="1"/>
    <col min="18" max="18" width="5.33203125" style="19" customWidth="1"/>
    <col min="19" max="25" width="12.44140625" style="10" customWidth="1"/>
    <col min="26" max="26" width="8.88671875" style="19"/>
    <col min="27" max="28" width="22.88671875" style="19" customWidth="1"/>
    <col min="29" max="29" width="7.5546875" style="19" customWidth="1"/>
    <col min="30" max="30" width="11.6640625" style="19" customWidth="1"/>
    <col min="31" max="31" width="8.88671875" style="19"/>
    <col min="32" max="32" width="12.77734375" style="19" bestFit="1" customWidth="1"/>
    <col min="33" max="37" width="8.88671875" style="19"/>
    <col min="39" max="16384" width="8.88671875" style="19"/>
  </cols>
  <sheetData>
    <row r="1" spans="1:30">
      <c r="C1" s="19" t="s">
        <v>89</v>
      </c>
    </row>
    <row r="2" spans="1:30">
      <c r="C2" s="19" t="s">
        <v>88</v>
      </c>
    </row>
    <row r="4" spans="1:30" ht="81" customHeight="1">
      <c r="C4" s="104" t="s">
        <v>184</v>
      </c>
      <c r="D4" s="104"/>
      <c r="E4" s="104" t="s">
        <v>183</v>
      </c>
      <c r="F4" s="104"/>
      <c r="G4" s="104" t="s">
        <v>182</v>
      </c>
      <c r="H4" s="104"/>
      <c r="I4" s="104" t="s">
        <v>181</v>
      </c>
      <c r="J4" s="104"/>
      <c r="K4" s="104" t="s">
        <v>180</v>
      </c>
      <c r="L4" s="104"/>
      <c r="M4" s="104" t="s">
        <v>208</v>
      </c>
      <c r="N4" s="104"/>
      <c r="O4" s="104" t="s">
        <v>179</v>
      </c>
      <c r="P4" s="104"/>
      <c r="Q4" s="51" t="s">
        <v>185</v>
      </c>
      <c r="S4" s="7" t="s">
        <v>15</v>
      </c>
      <c r="T4" s="7" t="s">
        <v>12</v>
      </c>
      <c r="U4" s="7" t="s">
        <v>13</v>
      </c>
      <c r="V4" s="7" t="s">
        <v>60</v>
      </c>
      <c r="W4" s="7" t="s">
        <v>59</v>
      </c>
      <c r="X4" s="7" t="s">
        <v>14</v>
      </c>
      <c r="Y4" s="7" t="s">
        <v>206</v>
      </c>
      <c r="AA4" s="45" t="s">
        <v>247</v>
      </c>
      <c r="AB4" s="99" t="s">
        <v>248</v>
      </c>
      <c r="AC4" s="99"/>
      <c r="AD4" s="45" t="s">
        <v>250</v>
      </c>
    </row>
    <row r="5" spans="1:30">
      <c r="A5" s="19">
        <v>1987</v>
      </c>
      <c r="B5" s="19" t="s">
        <v>8</v>
      </c>
      <c r="C5" s="19">
        <v>335242.40000000002</v>
      </c>
      <c r="D5" s="29">
        <f t="shared" ref="D5:D32" si="0">C5*D6/C6</f>
        <v>335239.48122955771</v>
      </c>
      <c r="E5" s="19">
        <v>22680.5</v>
      </c>
      <c r="F5" s="29">
        <f t="shared" ref="F5:F32" si="1">E5*F6/E6</f>
        <v>22680.499999999993</v>
      </c>
      <c r="G5" s="19">
        <v>49668.4</v>
      </c>
      <c r="H5" s="29">
        <f t="shared" ref="H5:H32" si="2">G5*H6/G6</f>
        <v>49668.400000000016</v>
      </c>
      <c r="I5" s="19">
        <v>100679.3</v>
      </c>
      <c r="J5" s="29">
        <f t="shared" ref="J5:J32" si="3">I5*J6/I6</f>
        <v>100679.29999999997</v>
      </c>
      <c r="K5" s="19">
        <v>191903.8</v>
      </c>
      <c r="L5" s="29">
        <f t="shared" ref="L5:L32" si="4">K5*L6/K6</f>
        <v>191899.92419741215</v>
      </c>
      <c r="M5" s="19">
        <v>30770.3</v>
      </c>
      <c r="N5" s="29">
        <f t="shared" ref="N5:N32" si="5">M5*N6/M6</f>
        <v>30770.3</v>
      </c>
      <c r="O5" s="19">
        <v>355464.2</v>
      </c>
      <c r="P5" s="29">
        <f t="shared" ref="P5:P32" si="6">O5*P6/O6</f>
        <v>355466.47403034108</v>
      </c>
      <c r="Q5" s="19">
        <f>P5/D5*100</f>
        <v>106.03359506660637</v>
      </c>
      <c r="S5" s="10">
        <f>ROUND(D5*10,0)</f>
        <v>3352395</v>
      </c>
      <c r="T5" s="10">
        <f>ROUND(F5*10,0)</f>
        <v>226805</v>
      </c>
      <c r="U5" s="10">
        <f>ROUND(H5*10,0)</f>
        <v>496684</v>
      </c>
      <c r="V5" s="10">
        <f>SUM(T5:U5)</f>
        <v>723489</v>
      </c>
      <c r="W5" s="10">
        <f>ROUND(J5*10,0)</f>
        <v>1006793</v>
      </c>
      <c r="X5" s="10">
        <f>ROUND(L5*10,0)</f>
        <v>1918999</v>
      </c>
      <c r="Y5" s="10">
        <f>ROUND(N5*10,0)</f>
        <v>307703</v>
      </c>
      <c r="AA5" s="19">
        <v>4418.6000000000004</v>
      </c>
      <c r="AB5" s="29">
        <f t="shared" ref="AB5:AB31" si="7">$AF$31*AA5+$AF$32</f>
        <v>5235.7241944236339</v>
      </c>
      <c r="AC5" s="19">
        <f>ROUND(AB5*10,0)</f>
        <v>52357</v>
      </c>
      <c r="AD5" s="10">
        <v>197171</v>
      </c>
    </row>
    <row r="6" spans="1:30">
      <c r="A6" s="19">
        <v>1987</v>
      </c>
      <c r="B6" s="19" t="s">
        <v>9</v>
      </c>
      <c r="C6" s="19">
        <v>341625.2</v>
      </c>
      <c r="D6" s="29">
        <f t="shared" si="0"/>
        <v>341622.22565804294</v>
      </c>
      <c r="E6" s="19">
        <v>24311.1</v>
      </c>
      <c r="F6" s="29">
        <f t="shared" si="1"/>
        <v>24311.099999999991</v>
      </c>
      <c r="G6" s="19">
        <v>51300.1</v>
      </c>
      <c r="H6" s="29">
        <f t="shared" si="2"/>
        <v>51300.100000000013</v>
      </c>
      <c r="I6" s="19">
        <v>103835.7</v>
      </c>
      <c r="J6" s="29">
        <f t="shared" si="3"/>
        <v>103835.69999999997</v>
      </c>
      <c r="K6" s="19">
        <v>193457</v>
      </c>
      <c r="L6" s="29">
        <f t="shared" si="4"/>
        <v>193453.09282806679</v>
      </c>
      <c r="M6" s="19">
        <v>30812.3</v>
      </c>
      <c r="N6" s="29">
        <f t="shared" si="5"/>
        <v>30812.3</v>
      </c>
      <c r="O6" s="19">
        <v>361152.5</v>
      </c>
      <c r="P6" s="29">
        <f t="shared" si="6"/>
        <v>361154.81042041013</v>
      </c>
      <c r="Q6" s="19">
        <f t="shared" ref="Q6:Q69" si="8">P6/D6*100</f>
        <v>105.71759777184957</v>
      </c>
      <c r="S6" s="10">
        <f t="shared" ref="S6:S69" si="9">ROUND(D6*10,0)</f>
        <v>3416222</v>
      </c>
      <c r="T6" s="10">
        <f t="shared" ref="T6:T69" si="10">ROUND(F6*10,0)</f>
        <v>243111</v>
      </c>
      <c r="U6" s="10">
        <f t="shared" ref="U6:U69" si="11">ROUND(H6*10,0)</f>
        <v>513001</v>
      </c>
      <c r="V6" s="10">
        <f t="shared" ref="V6:V69" si="12">SUM(T6:U6)</f>
        <v>756112</v>
      </c>
      <c r="W6" s="10">
        <f t="shared" ref="W6:W69" si="13">ROUND(J6*10,0)</f>
        <v>1038357</v>
      </c>
      <c r="X6" s="10">
        <f t="shared" ref="X6:X69" si="14">ROUND(L6*10,0)</f>
        <v>1934531</v>
      </c>
      <c r="Y6" s="10">
        <f t="shared" ref="Y6:Y69" si="15">ROUND(N6*10,0)</f>
        <v>308123</v>
      </c>
      <c r="AA6" s="19">
        <v>2770.5</v>
      </c>
      <c r="AB6" s="29">
        <f t="shared" si="7"/>
        <v>3562.5496192558708</v>
      </c>
      <c r="AC6" s="19">
        <f t="shared" ref="AC6:AC69" si="16">ROUND(AB6*10,0)</f>
        <v>35625</v>
      </c>
      <c r="AD6" s="10">
        <v>208001</v>
      </c>
    </row>
    <row r="7" spans="1:30">
      <c r="A7" s="19">
        <v>1987</v>
      </c>
      <c r="B7" s="19" t="s">
        <v>10</v>
      </c>
      <c r="C7" s="19">
        <v>347908.1</v>
      </c>
      <c r="D7" s="29">
        <f t="shared" si="0"/>
        <v>347905.07095630228</v>
      </c>
      <c r="E7" s="19">
        <v>26075.4</v>
      </c>
      <c r="F7" s="29">
        <f t="shared" si="1"/>
        <v>26075.399999999994</v>
      </c>
      <c r="G7" s="19">
        <v>52668.7</v>
      </c>
      <c r="H7" s="29">
        <f t="shared" si="2"/>
        <v>52668.700000000004</v>
      </c>
      <c r="I7" s="19">
        <v>108061.9</v>
      </c>
      <c r="J7" s="29">
        <f t="shared" si="3"/>
        <v>108061.89999999997</v>
      </c>
      <c r="K7" s="19">
        <v>196329.9</v>
      </c>
      <c r="L7" s="29">
        <f t="shared" si="4"/>
        <v>196325.93480528009</v>
      </c>
      <c r="M7" s="19">
        <v>32355.8</v>
      </c>
      <c r="N7" s="29">
        <f t="shared" si="5"/>
        <v>32355.8</v>
      </c>
      <c r="O7" s="19">
        <v>369223.9</v>
      </c>
      <c r="P7" s="29">
        <f t="shared" si="6"/>
        <v>369226.26205601369</v>
      </c>
      <c r="Q7" s="19">
        <f t="shared" si="8"/>
        <v>106.12845079869197</v>
      </c>
      <c r="S7" s="10">
        <f t="shared" si="9"/>
        <v>3479051</v>
      </c>
      <c r="T7" s="10">
        <f t="shared" si="10"/>
        <v>260754</v>
      </c>
      <c r="U7" s="10">
        <f t="shared" si="11"/>
        <v>526687</v>
      </c>
      <c r="V7" s="10">
        <f t="shared" si="12"/>
        <v>787441</v>
      </c>
      <c r="W7" s="10">
        <f t="shared" si="13"/>
        <v>1080619</v>
      </c>
      <c r="X7" s="10">
        <f t="shared" si="14"/>
        <v>1963259</v>
      </c>
      <c r="Y7" s="10">
        <f t="shared" si="15"/>
        <v>323558</v>
      </c>
      <c r="AA7" s="19">
        <v>4566</v>
      </c>
      <c r="AB7" s="29">
        <f t="shared" si="7"/>
        <v>5385.3667721675374</v>
      </c>
      <c r="AC7" s="19">
        <f t="shared" si="16"/>
        <v>53854</v>
      </c>
      <c r="AD7" s="10">
        <v>220310</v>
      </c>
    </row>
    <row r="8" spans="1:30">
      <c r="A8" s="19">
        <v>1987</v>
      </c>
      <c r="B8" s="19" t="s">
        <v>11</v>
      </c>
      <c r="C8" s="19">
        <v>357256.6</v>
      </c>
      <c r="D8" s="29">
        <f t="shared" si="0"/>
        <v>357253.48956407543</v>
      </c>
      <c r="E8" s="19">
        <v>27880</v>
      </c>
      <c r="F8" s="29">
        <f t="shared" si="1"/>
        <v>27879.999999999993</v>
      </c>
      <c r="G8" s="19">
        <v>53734.5</v>
      </c>
      <c r="H8" s="29">
        <f t="shared" si="2"/>
        <v>53734.500000000007</v>
      </c>
      <c r="I8" s="19">
        <v>112583.1</v>
      </c>
      <c r="J8" s="29">
        <f t="shared" si="3"/>
        <v>112583.09999999998</v>
      </c>
      <c r="K8" s="19">
        <v>200257.2</v>
      </c>
      <c r="L8" s="29">
        <f t="shared" si="4"/>
        <v>200253.1554872077</v>
      </c>
      <c r="M8" s="19">
        <v>34621.1</v>
      </c>
      <c r="N8" s="29">
        <f t="shared" si="5"/>
        <v>34621.1</v>
      </c>
      <c r="O8" s="19">
        <v>378480.6</v>
      </c>
      <c r="P8" s="29">
        <f t="shared" si="6"/>
        <v>378483.02127440087</v>
      </c>
      <c r="Q8" s="19">
        <f t="shared" si="8"/>
        <v>105.94242808831062</v>
      </c>
      <c r="S8" s="10">
        <f t="shared" si="9"/>
        <v>3572535</v>
      </c>
      <c r="T8" s="10">
        <f t="shared" si="10"/>
        <v>278800</v>
      </c>
      <c r="U8" s="10">
        <f t="shared" si="11"/>
        <v>537345</v>
      </c>
      <c r="V8" s="10">
        <f t="shared" si="12"/>
        <v>816145</v>
      </c>
      <c r="W8" s="10">
        <f t="shared" si="13"/>
        <v>1125831</v>
      </c>
      <c r="X8" s="10">
        <f t="shared" si="14"/>
        <v>2002532</v>
      </c>
      <c r="Y8" s="10">
        <f t="shared" si="15"/>
        <v>346211</v>
      </c>
      <c r="AA8" s="19">
        <v>6555.4</v>
      </c>
      <c r="AB8" s="29">
        <f t="shared" si="7"/>
        <v>7405.0339645944214</v>
      </c>
      <c r="AC8" s="19">
        <f t="shared" si="16"/>
        <v>74050</v>
      </c>
      <c r="AD8" s="10">
        <v>230876</v>
      </c>
    </row>
    <row r="9" spans="1:30">
      <c r="A9" s="19">
        <v>1988</v>
      </c>
      <c r="B9" s="19" t="s">
        <v>8</v>
      </c>
      <c r="C9" s="19">
        <v>363289.8</v>
      </c>
      <c r="D9" s="29">
        <f t="shared" si="0"/>
        <v>363286.63703633478</v>
      </c>
      <c r="E9" s="19">
        <v>28872.2</v>
      </c>
      <c r="F9" s="29">
        <f t="shared" si="1"/>
        <v>28872.19999999999</v>
      </c>
      <c r="G9" s="19">
        <v>56430.3</v>
      </c>
      <c r="H9" s="29">
        <f t="shared" si="2"/>
        <v>56430.3</v>
      </c>
      <c r="I9" s="19">
        <v>116279.7</v>
      </c>
      <c r="J9" s="29">
        <f t="shared" si="3"/>
        <v>116279.69999999998</v>
      </c>
      <c r="K9" s="19">
        <v>201914.3</v>
      </c>
      <c r="L9" s="29">
        <f t="shared" si="4"/>
        <v>201910.22201943648</v>
      </c>
      <c r="M9" s="19">
        <v>34403.699999999997</v>
      </c>
      <c r="N9" s="29">
        <f t="shared" si="5"/>
        <v>34403.699999999997</v>
      </c>
      <c r="O9" s="19">
        <v>387009.6</v>
      </c>
      <c r="P9" s="29">
        <f t="shared" si="6"/>
        <v>387012.07583743357</v>
      </c>
      <c r="Q9" s="19">
        <f t="shared" si="8"/>
        <v>106.5307766326472</v>
      </c>
      <c r="S9" s="10">
        <f t="shared" si="9"/>
        <v>3632866</v>
      </c>
      <c r="T9" s="10">
        <f t="shared" si="10"/>
        <v>288722</v>
      </c>
      <c r="U9" s="10">
        <f t="shared" si="11"/>
        <v>564303</v>
      </c>
      <c r="V9" s="10">
        <f t="shared" si="12"/>
        <v>853025</v>
      </c>
      <c r="W9" s="10">
        <f t="shared" si="13"/>
        <v>1162797</v>
      </c>
      <c r="X9" s="10">
        <f t="shared" si="14"/>
        <v>2019102</v>
      </c>
      <c r="Y9" s="10">
        <f t="shared" si="15"/>
        <v>344037</v>
      </c>
      <c r="AA9" s="19">
        <v>5437.6</v>
      </c>
      <c r="AB9" s="29">
        <f t="shared" si="7"/>
        <v>6270.2274964659555</v>
      </c>
      <c r="AC9" s="19">
        <f t="shared" si="16"/>
        <v>62702</v>
      </c>
      <c r="AD9" s="10">
        <v>235012</v>
      </c>
    </row>
    <row r="10" spans="1:30">
      <c r="A10" s="19">
        <v>1988</v>
      </c>
      <c r="B10" s="19" t="s">
        <v>9</v>
      </c>
      <c r="C10" s="19">
        <v>365404.4</v>
      </c>
      <c r="D10" s="29">
        <f t="shared" si="0"/>
        <v>365401.21862568037</v>
      </c>
      <c r="E10" s="19">
        <v>28393.1</v>
      </c>
      <c r="F10" s="29">
        <f t="shared" si="1"/>
        <v>28393.099999999988</v>
      </c>
      <c r="G10" s="19">
        <v>59199.5</v>
      </c>
      <c r="H10" s="29">
        <f t="shared" si="2"/>
        <v>59199.5</v>
      </c>
      <c r="I10" s="19">
        <v>118574.7</v>
      </c>
      <c r="J10" s="29">
        <f t="shared" si="3"/>
        <v>118574.69999999998</v>
      </c>
      <c r="K10" s="19">
        <v>205517.2</v>
      </c>
      <c r="L10" s="29">
        <f t="shared" si="4"/>
        <v>205513.04925313828</v>
      </c>
      <c r="M10" s="19">
        <v>33778.400000000001</v>
      </c>
      <c r="N10" s="29">
        <f t="shared" si="5"/>
        <v>33778.400000000001</v>
      </c>
      <c r="O10" s="19">
        <v>387823.7</v>
      </c>
      <c r="P10" s="29">
        <f t="shared" si="6"/>
        <v>387826.1810455196</v>
      </c>
      <c r="Q10" s="19">
        <f t="shared" si="8"/>
        <v>106.13707926431726</v>
      </c>
      <c r="S10" s="10">
        <f t="shared" si="9"/>
        <v>3654012</v>
      </c>
      <c r="T10" s="10">
        <f t="shared" si="10"/>
        <v>283931</v>
      </c>
      <c r="U10" s="10">
        <f t="shared" si="11"/>
        <v>591995</v>
      </c>
      <c r="V10" s="10">
        <f t="shared" si="12"/>
        <v>875926</v>
      </c>
      <c r="W10" s="10">
        <f t="shared" si="13"/>
        <v>1185747</v>
      </c>
      <c r="X10" s="10">
        <f t="shared" si="14"/>
        <v>2055130</v>
      </c>
      <c r="Y10" s="10">
        <f t="shared" si="15"/>
        <v>337784</v>
      </c>
      <c r="AA10" s="19">
        <v>3178.4</v>
      </c>
      <c r="AB10" s="29">
        <f t="shared" si="7"/>
        <v>3976.6555043422918</v>
      </c>
      <c r="AC10" s="19">
        <f t="shared" si="16"/>
        <v>39767</v>
      </c>
      <c r="AD10" s="10">
        <v>231529</v>
      </c>
    </row>
    <row r="11" spans="1:30">
      <c r="A11" s="19">
        <v>1988</v>
      </c>
      <c r="B11" s="19" t="s">
        <v>10</v>
      </c>
      <c r="C11" s="19">
        <v>372085.9</v>
      </c>
      <c r="D11" s="29">
        <f t="shared" si="0"/>
        <v>372082.6604535497</v>
      </c>
      <c r="E11" s="19">
        <v>27786.9</v>
      </c>
      <c r="F11" s="29">
        <f t="shared" si="1"/>
        <v>27786.899999999994</v>
      </c>
      <c r="G11" s="19">
        <v>62987.3</v>
      </c>
      <c r="H11" s="29">
        <f t="shared" si="2"/>
        <v>62987.3</v>
      </c>
      <c r="I11" s="19">
        <v>121951.4</v>
      </c>
      <c r="J11" s="29">
        <f t="shared" si="3"/>
        <v>121951.4</v>
      </c>
      <c r="K11" s="19">
        <v>206342.2</v>
      </c>
      <c r="L11" s="29">
        <f t="shared" si="4"/>
        <v>206338.03259095058</v>
      </c>
      <c r="M11" s="19">
        <v>33172.800000000003</v>
      </c>
      <c r="N11" s="29">
        <f t="shared" si="5"/>
        <v>33172.800000000003</v>
      </c>
      <c r="O11" s="19">
        <v>396994.4</v>
      </c>
      <c r="P11" s="29">
        <f t="shared" si="6"/>
        <v>396996.93971373443</v>
      </c>
      <c r="Q11" s="19">
        <f t="shared" si="8"/>
        <v>106.69589903217083</v>
      </c>
      <c r="S11" s="10">
        <f t="shared" si="9"/>
        <v>3720827</v>
      </c>
      <c r="T11" s="10">
        <f t="shared" si="10"/>
        <v>277869</v>
      </c>
      <c r="U11" s="10">
        <f t="shared" si="11"/>
        <v>629873</v>
      </c>
      <c r="V11" s="10">
        <f t="shared" si="12"/>
        <v>907742</v>
      </c>
      <c r="W11" s="10">
        <f t="shared" si="13"/>
        <v>1219514</v>
      </c>
      <c r="X11" s="10">
        <f t="shared" si="14"/>
        <v>2063380</v>
      </c>
      <c r="Y11" s="10">
        <f t="shared" si="15"/>
        <v>331728</v>
      </c>
      <c r="AA11" s="19">
        <v>4804.3999999999996</v>
      </c>
      <c r="AB11" s="29">
        <f t="shared" si="7"/>
        <v>5627.3938449907846</v>
      </c>
      <c r="AC11" s="19">
        <f t="shared" si="16"/>
        <v>56274</v>
      </c>
      <c r="AD11" s="10">
        <v>230398</v>
      </c>
    </row>
    <row r="12" spans="1:30">
      <c r="A12" s="19">
        <v>1988</v>
      </c>
      <c r="B12" s="19" t="s">
        <v>11</v>
      </c>
      <c r="C12" s="19">
        <v>376453.7</v>
      </c>
      <c r="D12" s="29">
        <f t="shared" si="0"/>
        <v>376450.42242552713</v>
      </c>
      <c r="E12" s="19">
        <v>28438.3</v>
      </c>
      <c r="F12" s="29">
        <f t="shared" si="1"/>
        <v>28438.299999999992</v>
      </c>
      <c r="G12" s="19">
        <v>64972.9</v>
      </c>
      <c r="H12" s="29">
        <f t="shared" si="2"/>
        <v>64972.9</v>
      </c>
      <c r="I12" s="19">
        <v>124152.6</v>
      </c>
      <c r="J12" s="29">
        <f t="shared" si="3"/>
        <v>124152.6</v>
      </c>
      <c r="K12" s="19">
        <v>208685.4</v>
      </c>
      <c r="L12" s="29">
        <f t="shared" si="4"/>
        <v>208681.18526629818</v>
      </c>
      <c r="M12" s="19">
        <v>32495.5</v>
      </c>
      <c r="N12" s="29">
        <f t="shared" si="5"/>
        <v>32495.5</v>
      </c>
      <c r="O12" s="19">
        <v>402987</v>
      </c>
      <c r="P12" s="29">
        <f t="shared" si="6"/>
        <v>402989.57805051835</v>
      </c>
      <c r="Q12" s="19">
        <f t="shared" si="8"/>
        <v>107.04984084065983</v>
      </c>
      <c r="S12" s="10">
        <f t="shared" si="9"/>
        <v>3764504</v>
      </c>
      <c r="T12" s="10">
        <f t="shared" si="10"/>
        <v>284383</v>
      </c>
      <c r="U12" s="10">
        <f t="shared" si="11"/>
        <v>649729</v>
      </c>
      <c r="V12" s="10">
        <f t="shared" si="12"/>
        <v>934112</v>
      </c>
      <c r="W12" s="10">
        <f t="shared" si="13"/>
        <v>1241526</v>
      </c>
      <c r="X12" s="10">
        <f t="shared" si="14"/>
        <v>2086812</v>
      </c>
      <c r="Y12" s="10">
        <f t="shared" si="15"/>
        <v>324955</v>
      </c>
      <c r="AA12" s="19">
        <v>6296.7</v>
      </c>
      <c r="AB12" s="29">
        <f t="shared" si="7"/>
        <v>7142.3980428688583</v>
      </c>
      <c r="AC12" s="19">
        <f t="shared" si="16"/>
        <v>71424</v>
      </c>
      <c r="AD12" s="10">
        <v>227518</v>
      </c>
    </row>
    <row r="13" spans="1:30">
      <c r="A13" s="19">
        <v>1989</v>
      </c>
      <c r="B13" s="19" t="s">
        <v>8</v>
      </c>
      <c r="C13" s="19">
        <v>384375</v>
      </c>
      <c r="D13" s="29">
        <f t="shared" si="0"/>
        <v>384371.65345914243</v>
      </c>
      <c r="E13" s="19">
        <v>28777.5</v>
      </c>
      <c r="F13" s="29">
        <f t="shared" si="1"/>
        <v>28777.499999999993</v>
      </c>
      <c r="G13" s="19">
        <v>67904.7</v>
      </c>
      <c r="H13" s="29">
        <f t="shared" si="2"/>
        <v>67904.7</v>
      </c>
      <c r="I13" s="19">
        <v>129032.3</v>
      </c>
      <c r="J13" s="29">
        <f t="shared" si="3"/>
        <v>129032.3</v>
      </c>
      <c r="K13" s="19">
        <v>214155.9</v>
      </c>
      <c r="L13" s="29">
        <f t="shared" si="4"/>
        <v>214151.57478084633</v>
      </c>
      <c r="M13" s="19">
        <v>34007.9</v>
      </c>
      <c r="N13" s="29">
        <f t="shared" si="5"/>
        <v>34007.9</v>
      </c>
      <c r="O13" s="19">
        <v>413233.3</v>
      </c>
      <c r="P13" s="29">
        <f t="shared" si="6"/>
        <v>413235.94359972712</v>
      </c>
      <c r="Q13" s="19">
        <f t="shared" si="8"/>
        <v>107.50947419790748</v>
      </c>
      <c r="S13" s="10">
        <f t="shared" si="9"/>
        <v>3843717</v>
      </c>
      <c r="T13" s="10">
        <f t="shared" si="10"/>
        <v>287775</v>
      </c>
      <c r="U13" s="10">
        <f t="shared" si="11"/>
        <v>679047</v>
      </c>
      <c r="V13" s="10">
        <f t="shared" si="12"/>
        <v>966822</v>
      </c>
      <c r="W13" s="10">
        <f t="shared" si="13"/>
        <v>1290323</v>
      </c>
      <c r="X13" s="10">
        <f t="shared" si="14"/>
        <v>2141516</v>
      </c>
      <c r="Y13" s="10">
        <f t="shared" si="15"/>
        <v>340079</v>
      </c>
      <c r="AA13" s="19">
        <v>5262.8</v>
      </c>
      <c r="AB13" s="29">
        <f t="shared" si="7"/>
        <v>6092.768048775084</v>
      </c>
      <c r="AC13" s="19">
        <f t="shared" si="16"/>
        <v>60928</v>
      </c>
      <c r="AD13" s="10">
        <v>225548</v>
      </c>
    </row>
    <row r="14" spans="1:30">
      <c r="A14" s="19">
        <f>A13</f>
        <v>1989</v>
      </c>
      <c r="B14" s="19" t="s">
        <v>9</v>
      </c>
      <c r="C14" s="19">
        <v>380256.6</v>
      </c>
      <c r="D14" s="29">
        <f t="shared" si="0"/>
        <v>380253.2893157769</v>
      </c>
      <c r="E14" s="19">
        <v>28133</v>
      </c>
      <c r="F14" s="29">
        <f t="shared" si="1"/>
        <v>28132.999999999993</v>
      </c>
      <c r="G14" s="19">
        <v>65874.8</v>
      </c>
      <c r="H14" s="29">
        <f t="shared" si="2"/>
        <v>65874.8</v>
      </c>
      <c r="I14" s="19">
        <v>125471.4</v>
      </c>
      <c r="J14" s="29">
        <f t="shared" si="3"/>
        <v>125471.4</v>
      </c>
      <c r="K14" s="19">
        <v>210969.4</v>
      </c>
      <c r="L14" s="29">
        <f t="shared" si="4"/>
        <v>210965.13913728402</v>
      </c>
      <c r="M14" s="19">
        <v>33160.800000000003</v>
      </c>
      <c r="N14" s="29">
        <f t="shared" si="5"/>
        <v>33160.800000000003</v>
      </c>
      <c r="O14" s="19">
        <v>412829</v>
      </c>
      <c r="P14" s="29">
        <f t="shared" si="6"/>
        <v>412831.64101327688</v>
      </c>
      <c r="Q14" s="19">
        <f t="shared" si="8"/>
        <v>108.56753974597328</v>
      </c>
      <c r="S14" s="10">
        <f t="shared" si="9"/>
        <v>3802533</v>
      </c>
      <c r="T14" s="10">
        <f t="shared" si="10"/>
        <v>281330</v>
      </c>
      <c r="U14" s="10">
        <f t="shared" si="11"/>
        <v>658748</v>
      </c>
      <c r="V14" s="10">
        <f t="shared" si="12"/>
        <v>940078</v>
      </c>
      <c r="W14" s="10">
        <f t="shared" si="13"/>
        <v>1254714</v>
      </c>
      <c r="X14" s="10">
        <f t="shared" si="14"/>
        <v>2109651</v>
      </c>
      <c r="Y14" s="10">
        <f t="shared" si="15"/>
        <v>331608</v>
      </c>
      <c r="AA14" s="19">
        <v>3029.9</v>
      </c>
      <c r="AB14" s="29">
        <f t="shared" si="7"/>
        <v>3825.8961909435825</v>
      </c>
      <c r="AC14" s="19">
        <f t="shared" si="16"/>
        <v>38259</v>
      </c>
      <c r="AD14" s="10">
        <v>221040</v>
      </c>
    </row>
    <row r="15" spans="1:30">
      <c r="A15" s="19">
        <f>A14</f>
        <v>1989</v>
      </c>
      <c r="B15" s="19" t="s">
        <v>10</v>
      </c>
      <c r="C15" s="19">
        <v>386101.3</v>
      </c>
      <c r="D15" s="29">
        <f t="shared" si="0"/>
        <v>386097.93842920166</v>
      </c>
      <c r="E15" s="19">
        <v>27784</v>
      </c>
      <c r="F15" s="29">
        <f t="shared" si="1"/>
        <v>27783.999999999993</v>
      </c>
      <c r="G15" s="19">
        <v>67488.7</v>
      </c>
      <c r="H15" s="29">
        <f t="shared" si="2"/>
        <v>67488.7</v>
      </c>
      <c r="I15" s="19">
        <v>128126.3</v>
      </c>
      <c r="J15" s="29">
        <f t="shared" si="3"/>
        <v>128126.3</v>
      </c>
      <c r="K15" s="19">
        <v>215700.6</v>
      </c>
      <c r="L15" s="29">
        <f t="shared" si="4"/>
        <v>215696.24358317201</v>
      </c>
      <c r="M15" s="19">
        <v>34454.699999999997</v>
      </c>
      <c r="N15" s="29">
        <f t="shared" si="5"/>
        <v>34454.699999999997</v>
      </c>
      <c r="O15" s="19">
        <v>421983.4</v>
      </c>
      <c r="P15" s="29">
        <f t="shared" si="6"/>
        <v>421986.09957721486</v>
      </c>
      <c r="Q15" s="19">
        <f t="shared" si="8"/>
        <v>109.29509266328132</v>
      </c>
      <c r="S15" s="10">
        <f t="shared" si="9"/>
        <v>3860979</v>
      </c>
      <c r="T15" s="10">
        <f t="shared" si="10"/>
        <v>277840</v>
      </c>
      <c r="U15" s="10">
        <f t="shared" si="11"/>
        <v>674887</v>
      </c>
      <c r="V15" s="10">
        <f t="shared" si="12"/>
        <v>952727</v>
      </c>
      <c r="W15" s="10">
        <f t="shared" si="13"/>
        <v>1281263</v>
      </c>
      <c r="X15" s="10">
        <f t="shared" si="14"/>
        <v>2156962</v>
      </c>
      <c r="Y15" s="10">
        <f t="shared" si="15"/>
        <v>344547</v>
      </c>
      <c r="AA15" s="19">
        <v>4759.3999999999996</v>
      </c>
      <c r="AB15" s="29">
        <f t="shared" si="7"/>
        <v>5581.7092045669333</v>
      </c>
      <c r="AC15" s="19">
        <f t="shared" si="16"/>
        <v>55817</v>
      </c>
      <c r="AD15" s="10">
        <v>234117</v>
      </c>
    </row>
    <row r="16" spans="1:30">
      <c r="A16" s="19">
        <f>A15</f>
        <v>1989</v>
      </c>
      <c r="B16" s="19" t="s">
        <v>11</v>
      </c>
      <c r="C16" s="19">
        <v>397203.8</v>
      </c>
      <c r="D16" s="29">
        <f t="shared" si="0"/>
        <v>397200.34176586539</v>
      </c>
      <c r="E16" s="19">
        <v>27861</v>
      </c>
      <c r="F16" s="29">
        <f t="shared" si="1"/>
        <v>27860.999999999993</v>
      </c>
      <c r="G16" s="19">
        <v>70675.5</v>
      </c>
      <c r="H16" s="29">
        <f t="shared" si="2"/>
        <v>70675.5</v>
      </c>
      <c r="I16" s="19">
        <v>132065</v>
      </c>
      <c r="J16" s="29">
        <f t="shared" si="3"/>
        <v>132065</v>
      </c>
      <c r="K16" s="19">
        <v>221994.7</v>
      </c>
      <c r="L16" s="29">
        <f t="shared" si="4"/>
        <v>221990.21646380768</v>
      </c>
      <c r="M16" s="19">
        <v>34760.6</v>
      </c>
      <c r="N16" s="29">
        <f t="shared" si="5"/>
        <v>34760.6</v>
      </c>
      <c r="O16" s="19">
        <v>436589</v>
      </c>
      <c r="P16" s="29">
        <f t="shared" si="6"/>
        <v>436591.7930144092</v>
      </c>
      <c r="Q16" s="19">
        <f t="shared" si="8"/>
        <v>109.91727526552926</v>
      </c>
      <c r="S16" s="10">
        <f t="shared" si="9"/>
        <v>3972003</v>
      </c>
      <c r="T16" s="10">
        <f t="shared" si="10"/>
        <v>278610</v>
      </c>
      <c r="U16" s="10">
        <f t="shared" si="11"/>
        <v>706755</v>
      </c>
      <c r="V16" s="10">
        <f t="shared" si="12"/>
        <v>985365</v>
      </c>
      <c r="W16" s="10">
        <f t="shared" si="13"/>
        <v>1320650</v>
      </c>
      <c r="X16" s="10">
        <f t="shared" si="14"/>
        <v>2219902</v>
      </c>
      <c r="Y16" s="10">
        <f t="shared" si="15"/>
        <v>347606</v>
      </c>
      <c r="AA16" s="19">
        <v>6539.1</v>
      </c>
      <c r="AB16" s="29">
        <f t="shared" si="7"/>
        <v>7388.4859726186714</v>
      </c>
      <c r="AC16" s="19">
        <f t="shared" si="16"/>
        <v>73885</v>
      </c>
      <c r="AD16" s="10">
        <v>235361</v>
      </c>
    </row>
    <row r="17" spans="1:32">
      <c r="A17" s="19">
        <v>1990</v>
      </c>
      <c r="B17" s="19" t="s">
        <v>8</v>
      </c>
      <c r="C17" s="19">
        <v>394387.4</v>
      </c>
      <c r="D17" s="29">
        <f t="shared" si="0"/>
        <v>394383.96628670488</v>
      </c>
      <c r="E17" s="19">
        <v>27207.9</v>
      </c>
      <c r="F17" s="29">
        <f t="shared" si="1"/>
        <v>27207.899999999994</v>
      </c>
      <c r="G17" s="19">
        <v>71010.600000000006</v>
      </c>
      <c r="H17" s="29">
        <f t="shared" si="2"/>
        <v>71010.600000000006</v>
      </c>
      <c r="I17" s="19">
        <v>132661.9</v>
      </c>
      <c r="J17" s="29">
        <f t="shared" si="3"/>
        <v>132661.9</v>
      </c>
      <c r="K17" s="19">
        <v>219666.6</v>
      </c>
      <c r="L17" s="29">
        <f t="shared" si="4"/>
        <v>219662.16348349152</v>
      </c>
      <c r="M17" s="19">
        <v>35639.699999999997</v>
      </c>
      <c r="N17" s="29">
        <f t="shared" si="5"/>
        <v>35639.699999999997</v>
      </c>
      <c r="O17" s="19">
        <v>436256.7</v>
      </c>
      <c r="P17" s="29">
        <f t="shared" si="6"/>
        <v>436259.49088856851</v>
      </c>
      <c r="Q17" s="19">
        <f t="shared" si="8"/>
        <v>110.61795817820379</v>
      </c>
      <c r="S17" s="10">
        <f t="shared" si="9"/>
        <v>3943840</v>
      </c>
      <c r="T17" s="10">
        <f t="shared" si="10"/>
        <v>272079</v>
      </c>
      <c r="U17" s="10">
        <f t="shared" si="11"/>
        <v>710106</v>
      </c>
      <c r="V17" s="10">
        <f t="shared" si="12"/>
        <v>982185</v>
      </c>
      <c r="W17" s="10">
        <f t="shared" si="13"/>
        <v>1326619</v>
      </c>
      <c r="X17" s="10">
        <f t="shared" si="14"/>
        <v>2196622</v>
      </c>
      <c r="Y17" s="10">
        <f t="shared" si="15"/>
        <v>356397</v>
      </c>
      <c r="AA17" s="19">
        <v>5631</v>
      </c>
      <c r="AB17" s="29">
        <f t="shared" si="7"/>
        <v>6466.5699288653523</v>
      </c>
      <c r="AC17" s="19">
        <f t="shared" si="16"/>
        <v>64666</v>
      </c>
      <c r="AD17" s="10">
        <v>240682</v>
      </c>
    </row>
    <row r="18" spans="1:32">
      <c r="A18" s="19">
        <f>A17</f>
        <v>1990</v>
      </c>
      <c r="B18" s="19" t="s">
        <v>9</v>
      </c>
      <c r="C18" s="19">
        <v>404821.9</v>
      </c>
      <c r="D18" s="29">
        <f t="shared" si="0"/>
        <v>404818.3754392757</v>
      </c>
      <c r="E18" s="19">
        <v>27403</v>
      </c>
      <c r="F18" s="29">
        <f t="shared" si="1"/>
        <v>27402.999999999993</v>
      </c>
      <c r="G18" s="19">
        <v>74122.399999999994</v>
      </c>
      <c r="H18" s="29">
        <f t="shared" si="2"/>
        <v>74122.399999999994</v>
      </c>
      <c r="I18" s="19">
        <v>135154.70000000001</v>
      </c>
      <c r="J18" s="29">
        <f t="shared" si="3"/>
        <v>135154.70000000001</v>
      </c>
      <c r="K18" s="19">
        <v>226984.5</v>
      </c>
      <c r="L18" s="29">
        <f t="shared" si="4"/>
        <v>226979.91568685719</v>
      </c>
      <c r="M18" s="19">
        <v>34309.1</v>
      </c>
      <c r="N18" s="29">
        <f t="shared" si="5"/>
        <v>34309.1</v>
      </c>
      <c r="O18" s="19">
        <v>450606.5</v>
      </c>
      <c r="P18" s="29">
        <f t="shared" si="6"/>
        <v>450609.38268931973</v>
      </c>
      <c r="Q18" s="19">
        <f t="shared" si="8"/>
        <v>111.31149424735361</v>
      </c>
      <c r="S18" s="10">
        <f t="shared" si="9"/>
        <v>4048184</v>
      </c>
      <c r="T18" s="10">
        <f t="shared" si="10"/>
        <v>274030</v>
      </c>
      <c r="U18" s="10">
        <f t="shared" si="11"/>
        <v>741224</v>
      </c>
      <c r="V18" s="10">
        <f t="shared" si="12"/>
        <v>1015254</v>
      </c>
      <c r="W18" s="10">
        <f t="shared" si="13"/>
        <v>1351547</v>
      </c>
      <c r="X18" s="10">
        <f t="shared" si="14"/>
        <v>2269799</v>
      </c>
      <c r="Y18" s="10">
        <f t="shared" si="15"/>
        <v>343091</v>
      </c>
      <c r="AA18" s="19">
        <v>3400.7</v>
      </c>
      <c r="AB18" s="29">
        <f t="shared" si="7"/>
        <v>4202.3376280361172</v>
      </c>
      <c r="AC18" s="19">
        <f t="shared" si="16"/>
        <v>42023</v>
      </c>
      <c r="AD18" s="10">
        <v>239032</v>
      </c>
    </row>
    <row r="19" spans="1:32">
      <c r="A19" s="19">
        <f>A18</f>
        <v>1990</v>
      </c>
      <c r="B19" s="19" t="s">
        <v>10</v>
      </c>
      <c r="C19" s="19">
        <v>412618.3</v>
      </c>
      <c r="D19" s="29">
        <f t="shared" si="0"/>
        <v>412614.70756032632</v>
      </c>
      <c r="E19" s="19">
        <v>28605.9</v>
      </c>
      <c r="F19" s="29">
        <f t="shared" si="1"/>
        <v>28605.899999999994</v>
      </c>
      <c r="G19" s="19">
        <v>75586.899999999994</v>
      </c>
      <c r="H19" s="29">
        <f t="shared" si="2"/>
        <v>75586.899999999994</v>
      </c>
      <c r="I19" s="19">
        <v>138663.20000000001</v>
      </c>
      <c r="J19" s="29">
        <f t="shared" si="3"/>
        <v>138663.20000000001</v>
      </c>
      <c r="K19" s="19">
        <v>229633.1</v>
      </c>
      <c r="L19" s="29">
        <f t="shared" si="4"/>
        <v>229628.46219416588</v>
      </c>
      <c r="M19" s="19">
        <v>35342.300000000003</v>
      </c>
      <c r="N19" s="29">
        <f t="shared" si="5"/>
        <v>35342.300000000003</v>
      </c>
      <c r="O19" s="19">
        <v>460677.7</v>
      </c>
      <c r="P19" s="29">
        <f t="shared" si="6"/>
        <v>460680.64711835189</v>
      </c>
      <c r="Q19" s="19">
        <f t="shared" si="8"/>
        <v>111.64910961177942</v>
      </c>
      <c r="S19" s="10">
        <f t="shared" si="9"/>
        <v>4126147</v>
      </c>
      <c r="T19" s="10">
        <f t="shared" si="10"/>
        <v>286059</v>
      </c>
      <c r="U19" s="10">
        <f t="shared" si="11"/>
        <v>755869</v>
      </c>
      <c r="V19" s="10">
        <f t="shared" si="12"/>
        <v>1041928</v>
      </c>
      <c r="W19" s="10">
        <f t="shared" si="13"/>
        <v>1386632</v>
      </c>
      <c r="X19" s="10">
        <f t="shared" si="14"/>
        <v>2296285</v>
      </c>
      <c r="Y19" s="10">
        <f t="shared" si="15"/>
        <v>353423</v>
      </c>
      <c r="AA19" s="19">
        <v>4965.3</v>
      </c>
      <c r="AB19" s="29">
        <f t="shared" si="7"/>
        <v>5790.7418148618453</v>
      </c>
      <c r="AC19" s="19">
        <f t="shared" si="16"/>
        <v>57907</v>
      </c>
      <c r="AD19" s="10">
        <v>243759</v>
      </c>
    </row>
    <row r="20" spans="1:32">
      <c r="A20" s="19">
        <f>A19</f>
        <v>1990</v>
      </c>
      <c r="B20" s="19" t="s">
        <v>11</v>
      </c>
      <c r="C20" s="19">
        <v>412251.1</v>
      </c>
      <c r="D20" s="29">
        <f t="shared" si="0"/>
        <v>412247.51075733389</v>
      </c>
      <c r="E20" s="19">
        <v>28413.9</v>
      </c>
      <c r="F20" s="29">
        <f t="shared" si="1"/>
        <v>28413.899999999994</v>
      </c>
      <c r="G20" s="19">
        <v>76685.600000000006</v>
      </c>
      <c r="H20" s="29">
        <f t="shared" si="2"/>
        <v>76685.600000000006</v>
      </c>
      <c r="I20" s="19">
        <v>140820.1</v>
      </c>
      <c r="J20" s="29">
        <f t="shared" si="3"/>
        <v>140820.1</v>
      </c>
      <c r="K20" s="19">
        <v>227987</v>
      </c>
      <c r="L20" s="29">
        <f t="shared" si="4"/>
        <v>227982.39543977458</v>
      </c>
      <c r="M20" s="19">
        <v>36591.699999999997</v>
      </c>
      <c r="N20" s="29">
        <f t="shared" si="5"/>
        <v>36591.699999999997</v>
      </c>
      <c r="O20" s="19">
        <v>465652.8</v>
      </c>
      <c r="P20" s="29">
        <f t="shared" si="6"/>
        <v>465655.77894582797</v>
      </c>
      <c r="Q20" s="19">
        <f t="shared" si="8"/>
        <v>112.95538888527878</v>
      </c>
      <c r="S20" s="10">
        <f t="shared" si="9"/>
        <v>4122475</v>
      </c>
      <c r="T20" s="10">
        <f t="shared" si="10"/>
        <v>284139</v>
      </c>
      <c r="U20" s="10">
        <f t="shared" si="11"/>
        <v>766856</v>
      </c>
      <c r="V20" s="10">
        <f t="shared" si="12"/>
        <v>1050995</v>
      </c>
      <c r="W20" s="10">
        <f t="shared" si="13"/>
        <v>1408201</v>
      </c>
      <c r="X20" s="10">
        <f t="shared" si="14"/>
        <v>2279824</v>
      </c>
      <c r="Y20" s="10">
        <f t="shared" si="15"/>
        <v>365917</v>
      </c>
      <c r="AA20" s="19">
        <v>7069.9</v>
      </c>
      <c r="AB20" s="29">
        <f t="shared" si="7"/>
        <v>7927.3616867737883</v>
      </c>
      <c r="AC20" s="19">
        <f t="shared" si="16"/>
        <v>79274</v>
      </c>
      <c r="AD20" s="10">
        <v>247881</v>
      </c>
    </row>
    <row r="21" spans="1:32">
      <c r="A21" s="19">
        <v>1991</v>
      </c>
      <c r="B21" s="19" t="s">
        <v>8</v>
      </c>
      <c r="C21" s="19">
        <v>416478</v>
      </c>
      <c r="D21" s="29">
        <f t="shared" si="0"/>
        <v>416474.37395604985</v>
      </c>
      <c r="E21" s="19">
        <v>28281.7</v>
      </c>
      <c r="F21" s="29">
        <f t="shared" si="1"/>
        <v>28281.699999999993</v>
      </c>
      <c r="G21" s="19">
        <v>79468.5</v>
      </c>
      <c r="H21" s="29">
        <f t="shared" si="2"/>
        <v>79468.5</v>
      </c>
      <c r="I21" s="19">
        <v>143032.20000000001</v>
      </c>
      <c r="J21" s="29">
        <f t="shared" si="3"/>
        <v>143032.20000000001</v>
      </c>
      <c r="K21" s="19">
        <v>227735</v>
      </c>
      <c r="L21" s="29">
        <f t="shared" si="4"/>
        <v>227730.40052931555</v>
      </c>
      <c r="M21" s="19">
        <v>35701.1</v>
      </c>
      <c r="N21" s="29">
        <f t="shared" si="5"/>
        <v>35701.1</v>
      </c>
      <c r="O21" s="19">
        <v>473587.1</v>
      </c>
      <c r="P21" s="29">
        <f t="shared" si="6"/>
        <v>473590.12970435421</v>
      </c>
      <c r="Q21" s="19">
        <f t="shared" si="8"/>
        <v>113.71411047593813</v>
      </c>
      <c r="S21" s="10">
        <f t="shared" si="9"/>
        <v>4164744</v>
      </c>
      <c r="T21" s="10">
        <f t="shared" si="10"/>
        <v>282817</v>
      </c>
      <c r="U21" s="10">
        <f t="shared" si="11"/>
        <v>794685</v>
      </c>
      <c r="V21" s="10">
        <f t="shared" si="12"/>
        <v>1077502</v>
      </c>
      <c r="W21" s="10">
        <f t="shared" si="13"/>
        <v>1430322</v>
      </c>
      <c r="X21" s="10">
        <f t="shared" si="14"/>
        <v>2277304</v>
      </c>
      <c r="Y21" s="10">
        <f t="shared" si="15"/>
        <v>357011</v>
      </c>
      <c r="AA21" s="19">
        <v>5524.7</v>
      </c>
      <c r="AB21" s="29">
        <f t="shared" si="7"/>
        <v>6358.6526560418988</v>
      </c>
      <c r="AC21" s="19">
        <f t="shared" si="16"/>
        <v>63587</v>
      </c>
      <c r="AD21" s="10">
        <v>243231</v>
      </c>
    </row>
    <row r="22" spans="1:32">
      <c r="A22" s="19">
        <f>A21</f>
        <v>1991</v>
      </c>
      <c r="B22" s="19" t="s">
        <v>9</v>
      </c>
      <c r="C22" s="19">
        <v>420161.1</v>
      </c>
      <c r="D22" s="29">
        <f t="shared" si="0"/>
        <v>420157.44188933208</v>
      </c>
      <c r="E22" s="19">
        <v>27364.400000000001</v>
      </c>
      <c r="F22" s="29">
        <f t="shared" si="1"/>
        <v>27364.399999999994</v>
      </c>
      <c r="G22" s="19">
        <v>78273.399999999994</v>
      </c>
      <c r="H22" s="29">
        <f t="shared" si="2"/>
        <v>78273.399999999994</v>
      </c>
      <c r="I22" s="19">
        <v>140054.5</v>
      </c>
      <c r="J22" s="29">
        <f t="shared" si="3"/>
        <v>140054.5</v>
      </c>
      <c r="K22" s="19">
        <v>231229.2</v>
      </c>
      <c r="L22" s="29">
        <f t="shared" si="4"/>
        <v>231224.52995838679</v>
      </c>
      <c r="M22" s="19">
        <v>34682</v>
      </c>
      <c r="N22" s="29">
        <f t="shared" si="5"/>
        <v>34682</v>
      </c>
      <c r="O22" s="19">
        <v>481634.4</v>
      </c>
      <c r="P22" s="29">
        <f t="shared" si="6"/>
        <v>481637.48118578154</v>
      </c>
      <c r="Q22" s="19">
        <f t="shared" si="8"/>
        <v>114.6326193866734</v>
      </c>
      <c r="S22" s="10">
        <f t="shared" si="9"/>
        <v>4201574</v>
      </c>
      <c r="T22" s="10">
        <f t="shared" si="10"/>
        <v>273644</v>
      </c>
      <c r="U22" s="10">
        <f t="shared" si="11"/>
        <v>782734</v>
      </c>
      <c r="V22" s="10">
        <f t="shared" si="12"/>
        <v>1056378</v>
      </c>
      <c r="W22" s="10">
        <f t="shared" si="13"/>
        <v>1400545</v>
      </c>
      <c r="X22" s="10">
        <f t="shared" si="14"/>
        <v>2312245</v>
      </c>
      <c r="Y22" s="10">
        <f t="shared" si="15"/>
        <v>346820</v>
      </c>
      <c r="AA22" s="19">
        <v>3489.1</v>
      </c>
      <c r="AB22" s="29">
        <f t="shared" si="7"/>
        <v>4292.0825661131939</v>
      </c>
      <c r="AC22" s="19">
        <f t="shared" si="16"/>
        <v>42921</v>
      </c>
      <c r="AD22" s="10">
        <v>238558</v>
      </c>
    </row>
    <row r="23" spans="1:32">
      <c r="A23" s="19">
        <f>A22</f>
        <v>1991</v>
      </c>
      <c r="B23" s="19" t="s">
        <v>10</v>
      </c>
      <c r="C23" s="19">
        <v>419903.1</v>
      </c>
      <c r="D23" s="29">
        <f t="shared" si="0"/>
        <v>419899.44413559558</v>
      </c>
      <c r="E23" s="19">
        <v>25820.2</v>
      </c>
      <c r="F23" s="29">
        <f t="shared" si="1"/>
        <v>25820.199999999993</v>
      </c>
      <c r="G23" s="19">
        <v>77976.800000000003</v>
      </c>
      <c r="H23" s="29">
        <f t="shared" si="2"/>
        <v>77976.800000000003</v>
      </c>
      <c r="I23" s="19">
        <v>139626.5</v>
      </c>
      <c r="J23" s="29">
        <f t="shared" si="3"/>
        <v>139626.5</v>
      </c>
      <c r="K23" s="19">
        <v>231212.6</v>
      </c>
      <c r="L23" s="29">
        <f t="shared" si="4"/>
        <v>231207.93029365019</v>
      </c>
      <c r="M23" s="19">
        <v>36027.699999999997</v>
      </c>
      <c r="N23" s="29">
        <f t="shared" si="5"/>
        <v>36027.699999999997</v>
      </c>
      <c r="O23" s="19">
        <v>483708.4</v>
      </c>
      <c r="P23" s="29">
        <f t="shared" si="6"/>
        <v>483711.49445389386</v>
      </c>
      <c r="Q23" s="19">
        <f t="shared" si="8"/>
        <v>115.19698375635188</v>
      </c>
      <c r="S23" s="10">
        <f t="shared" si="9"/>
        <v>4198994</v>
      </c>
      <c r="T23" s="10">
        <f t="shared" si="10"/>
        <v>258202</v>
      </c>
      <c r="U23" s="10">
        <f t="shared" si="11"/>
        <v>779768</v>
      </c>
      <c r="V23" s="10">
        <f t="shared" si="12"/>
        <v>1037970</v>
      </c>
      <c r="W23" s="10">
        <f t="shared" si="13"/>
        <v>1396265</v>
      </c>
      <c r="X23" s="10">
        <f t="shared" si="14"/>
        <v>2312079</v>
      </c>
      <c r="Y23" s="10">
        <f t="shared" si="15"/>
        <v>360277</v>
      </c>
      <c r="AA23" s="19">
        <v>5179.7</v>
      </c>
      <c r="AB23" s="29">
        <f t="shared" si="7"/>
        <v>6008.4037461257049</v>
      </c>
      <c r="AC23" s="19">
        <f t="shared" si="16"/>
        <v>60084</v>
      </c>
      <c r="AD23" s="10">
        <v>248727</v>
      </c>
    </row>
    <row r="24" spans="1:32">
      <c r="A24" s="19">
        <f>A23</f>
        <v>1991</v>
      </c>
      <c r="B24" s="19" t="s">
        <v>11</v>
      </c>
      <c r="C24" s="19">
        <v>422969.4</v>
      </c>
      <c r="D24" s="29">
        <f t="shared" si="0"/>
        <v>422965.71743901487</v>
      </c>
      <c r="E24" s="19">
        <v>24844.1</v>
      </c>
      <c r="F24" s="29">
        <f t="shared" si="1"/>
        <v>24844.099999999991</v>
      </c>
      <c r="G24" s="19">
        <v>77742.2</v>
      </c>
      <c r="H24" s="29">
        <f t="shared" si="2"/>
        <v>77742.2</v>
      </c>
      <c r="I24" s="19">
        <v>140239.29999999999</v>
      </c>
      <c r="J24" s="29">
        <f t="shared" si="3"/>
        <v>140239.29999999999</v>
      </c>
      <c r="K24" s="19">
        <v>234378.8</v>
      </c>
      <c r="L24" s="29">
        <f t="shared" si="4"/>
        <v>234374.06634720328</v>
      </c>
      <c r="M24" s="19">
        <v>37948.5</v>
      </c>
      <c r="N24" s="29">
        <f t="shared" si="5"/>
        <v>37948.5</v>
      </c>
      <c r="O24" s="19">
        <v>491511.9</v>
      </c>
      <c r="P24" s="29">
        <f t="shared" si="6"/>
        <v>491515.04437564622</v>
      </c>
      <c r="Q24" s="19">
        <f t="shared" si="8"/>
        <v>116.20682814476923</v>
      </c>
      <c r="S24" s="10">
        <f t="shared" si="9"/>
        <v>4229657</v>
      </c>
      <c r="T24" s="10">
        <f t="shared" si="10"/>
        <v>248441</v>
      </c>
      <c r="U24" s="10">
        <f t="shared" si="11"/>
        <v>777422</v>
      </c>
      <c r="V24" s="10">
        <f t="shared" si="12"/>
        <v>1025863</v>
      </c>
      <c r="W24" s="10">
        <f t="shared" si="13"/>
        <v>1402393</v>
      </c>
      <c r="X24" s="10">
        <f t="shared" si="14"/>
        <v>2343741</v>
      </c>
      <c r="Y24" s="10">
        <f t="shared" si="15"/>
        <v>379485</v>
      </c>
      <c r="AA24" s="19">
        <v>7443.3</v>
      </c>
      <c r="AB24" s="29">
        <f t="shared" si="7"/>
        <v>8306.4426808685912</v>
      </c>
      <c r="AC24" s="19">
        <f t="shared" si="16"/>
        <v>83064</v>
      </c>
      <c r="AD24" s="10">
        <v>261405</v>
      </c>
    </row>
    <row r="25" spans="1:32">
      <c r="A25" s="19">
        <v>1992</v>
      </c>
      <c r="B25" s="19" t="s">
        <v>8</v>
      </c>
      <c r="C25" s="19">
        <v>423591</v>
      </c>
      <c r="D25" s="29">
        <f t="shared" si="0"/>
        <v>423587.31202708691</v>
      </c>
      <c r="E25" s="19">
        <v>24856.2</v>
      </c>
      <c r="F25" s="29">
        <f t="shared" si="1"/>
        <v>24856.199999999997</v>
      </c>
      <c r="G25" s="19">
        <v>73985.100000000006</v>
      </c>
      <c r="H25" s="29">
        <f t="shared" si="2"/>
        <v>73985.100000000006</v>
      </c>
      <c r="I25" s="19">
        <v>136716.5</v>
      </c>
      <c r="J25" s="29">
        <f t="shared" si="3"/>
        <v>136716.5</v>
      </c>
      <c r="K25" s="19">
        <v>237186.8</v>
      </c>
      <c r="L25" s="29">
        <f t="shared" si="4"/>
        <v>237182.00963517535</v>
      </c>
      <c r="M25" s="19">
        <v>38659.199999999997</v>
      </c>
      <c r="N25" s="29">
        <f t="shared" si="5"/>
        <v>38659.199999999997</v>
      </c>
      <c r="O25" s="19">
        <v>492203.8</v>
      </c>
      <c r="P25" s="29">
        <f t="shared" si="6"/>
        <v>492206.94880197546</v>
      </c>
      <c r="Q25" s="19">
        <f t="shared" si="8"/>
        <v>116.19964404658573</v>
      </c>
      <c r="S25" s="10">
        <f t="shared" si="9"/>
        <v>4235873</v>
      </c>
      <c r="T25" s="10">
        <f t="shared" si="10"/>
        <v>248562</v>
      </c>
      <c r="U25" s="10">
        <f t="shared" si="11"/>
        <v>739851</v>
      </c>
      <c r="V25" s="10">
        <f t="shared" si="12"/>
        <v>988413</v>
      </c>
      <c r="W25" s="10">
        <f t="shared" si="13"/>
        <v>1367165</v>
      </c>
      <c r="X25" s="10">
        <f t="shared" si="14"/>
        <v>2371820</v>
      </c>
      <c r="Y25" s="10">
        <f t="shared" si="15"/>
        <v>386592</v>
      </c>
      <c r="AA25" s="19">
        <v>6114.5</v>
      </c>
      <c r="AB25" s="29">
        <f t="shared" si="7"/>
        <v>6957.4260098638433</v>
      </c>
      <c r="AC25" s="19">
        <f t="shared" si="16"/>
        <v>69574</v>
      </c>
      <c r="AD25" s="10">
        <v>265861</v>
      </c>
    </row>
    <row r="26" spans="1:32">
      <c r="A26" s="19">
        <f>A25</f>
        <v>1992</v>
      </c>
      <c r="B26" s="19" t="s">
        <v>9</v>
      </c>
      <c r="C26" s="19">
        <v>423582.9</v>
      </c>
      <c r="D26" s="29">
        <f t="shared" si="0"/>
        <v>423579.21209760918</v>
      </c>
      <c r="E26" s="19">
        <v>25381.1</v>
      </c>
      <c r="F26" s="29">
        <f t="shared" si="1"/>
        <v>25381.1</v>
      </c>
      <c r="G26" s="19">
        <v>74047</v>
      </c>
      <c r="H26" s="29">
        <f t="shared" si="2"/>
        <v>74047</v>
      </c>
      <c r="I26" s="19">
        <v>140020.9</v>
      </c>
      <c r="J26" s="29">
        <f t="shared" si="3"/>
        <v>140020.9</v>
      </c>
      <c r="K26" s="19">
        <v>236068.8</v>
      </c>
      <c r="L26" s="29">
        <f t="shared" si="4"/>
        <v>236064.03221496425</v>
      </c>
      <c r="M26" s="19">
        <v>41834.699999999997</v>
      </c>
      <c r="N26" s="29">
        <f t="shared" si="5"/>
        <v>41834.699999999997</v>
      </c>
      <c r="O26" s="19">
        <v>496344.2</v>
      </c>
      <c r="P26" s="29">
        <f t="shared" si="6"/>
        <v>496347.3752895802</v>
      </c>
      <c r="Q26" s="19">
        <f t="shared" si="8"/>
        <v>117.17935184581304</v>
      </c>
      <c r="S26" s="10">
        <f t="shared" si="9"/>
        <v>4235792</v>
      </c>
      <c r="T26" s="10">
        <f t="shared" si="10"/>
        <v>253811</v>
      </c>
      <c r="U26" s="10">
        <f t="shared" si="11"/>
        <v>740470</v>
      </c>
      <c r="V26" s="10">
        <f t="shared" si="12"/>
        <v>994281</v>
      </c>
      <c r="W26" s="10">
        <f t="shared" si="13"/>
        <v>1400209</v>
      </c>
      <c r="X26" s="10">
        <f t="shared" si="14"/>
        <v>2360640</v>
      </c>
      <c r="Y26" s="10">
        <f t="shared" si="15"/>
        <v>418347</v>
      </c>
      <c r="AA26" s="19">
        <v>4384</v>
      </c>
      <c r="AB26" s="29">
        <f t="shared" si="7"/>
        <v>5200.5977820088501</v>
      </c>
      <c r="AC26" s="19">
        <f t="shared" si="16"/>
        <v>52006</v>
      </c>
      <c r="AD26" s="10">
        <v>281148</v>
      </c>
    </row>
    <row r="27" spans="1:32">
      <c r="A27" s="19">
        <f>A26</f>
        <v>1992</v>
      </c>
      <c r="B27" s="19" t="s">
        <v>10</v>
      </c>
      <c r="C27" s="19">
        <v>425176.4</v>
      </c>
      <c r="D27" s="29">
        <f t="shared" si="0"/>
        <v>425172.69822388468</v>
      </c>
      <c r="E27" s="19">
        <v>25077</v>
      </c>
      <c r="F27" s="29">
        <f t="shared" si="1"/>
        <v>25076.999999999996</v>
      </c>
      <c r="G27" s="19">
        <v>72194.3</v>
      </c>
      <c r="H27" s="29">
        <f t="shared" si="2"/>
        <v>72194.3</v>
      </c>
      <c r="I27" s="19">
        <v>138183.1</v>
      </c>
      <c r="J27" s="29">
        <f t="shared" si="3"/>
        <v>138183.1</v>
      </c>
      <c r="K27" s="19">
        <v>236810.6</v>
      </c>
      <c r="L27" s="29">
        <f t="shared" si="4"/>
        <v>236805.81723313293</v>
      </c>
      <c r="M27" s="19">
        <v>42365.7</v>
      </c>
      <c r="N27" s="29">
        <f t="shared" si="5"/>
        <v>42365.7</v>
      </c>
      <c r="O27" s="19">
        <v>497335.1</v>
      </c>
      <c r="P27" s="29">
        <f t="shared" si="6"/>
        <v>497338.28162871831</v>
      </c>
      <c r="Q27" s="19">
        <f t="shared" si="8"/>
        <v>116.97324021657505</v>
      </c>
      <c r="S27" s="10">
        <f t="shared" si="9"/>
        <v>4251727</v>
      </c>
      <c r="T27" s="10">
        <f t="shared" si="10"/>
        <v>250770</v>
      </c>
      <c r="U27" s="10">
        <f t="shared" si="11"/>
        <v>721943</v>
      </c>
      <c r="V27" s="10">
        <f t="shared" si="12"/>
        <v>972713</v>
      </c>
      <c r="W27" s="10">
        <f t="shared" si="13"/>
        <v>1381831</v>
      </c>
      <c r="X27" s="10">
        <f t="shared" si="14"/>
        <v>2368058</v>
      </c>
      <c r="Y27" s="10">
        <f t="shared" si="15"/>
        <v>423657</v>
      </c>
      <c r="AA27" s="19">
        <v>6046.3</v>
      </c>
      <c r="AB27" s="29">
        <f t="shared" si="7"/>
        <v>6888.1883992659177</v>
      </c>
      <c r="AC27" s="19">
        <f t="shared" si="16"/>
        <v>68882</v>
      </c>
      <c r="AD27" s="10">
        <v>286655</v>
      </c>
    </row>
    <row r="28" spans="1:32">
      <c r="A28" s="19">
        <f>A27</f>
        <v>1992</v>
      </c>
      <c r="B28" s="19" t="s">
        <v>11</v>
      </c>
      <c r="C28" s="19">
        <v>422433.8</v>
      </c>
      <c r="D28" s="29">
        <f t="shared" si="0"/>
        <v>422430.12210218824</v>
      </c>
      <c r="E28" s="19">
        <v>24712.799999999999</v>
      </c>
      <c r="F28" s="29">
        <f t="shared" si="1"/>
        <v>24712.799999999996</v>
      </c>
      <c r="G28" s="19">
        <v>69785.399999999994</v>
      </c>
      <c r="H28" s="29">
        <f t="shared" si="2"/>
        <v>69785.399999999994</v>
      </c>
      <c r="I28" s="19">
        <v>134654</v>
      </c>
      <c r="J28" s="29">
        <f t="shared" si="3"/>
        <v>134654</v>
      </c>
      <c r="K28" s="19">
        <v>235696.2</v>
      </c>
      <c r="L28" s="29">
        <f t="shared" si="4"/>
        <v>235691.43974021412</v>
      </c>
      <c r="M28" s="19">
        <v>41734.1</v>
      </c>
      <c r="N28" s="29">
        <f t="shared" si="5"/>
        <v>41734.1</v>
      </c>
      <c r="O28" s="19">
        <v>494741.2</v>
      </c>
      <c r="P28" s="29">
        <f t="shared" si="6"/>
        <v>494744.36503462167</v>
      </c>
      <c r="Q28" s="19">
        <f t="shared" si="8"/>
        <v>117.11862841896018</v>
      </c>
      <c r="S28" s="10">
        <f t="shared" si="9"/>
        <v>4224301</v>
      </c>
      <c r="T28" s="10">
        <f t="shared" si="10"/>
        <v>247128</v>
      </c>
      <c r="U28" s="10">
        <f t="shared" si="11"/>
        <v>697854</v>
      </c>
      <c r="V28" s="10">
        <f t="shared" si="12"/>
        <v>944982</v>
      </c>
      <c r="W28" s="10">
        <f t="shared" si="13"/>
        <v>1346540</v>
      </c>
      <c r="X28" s="10">
        <f t="shared" si="14"/>
        <v>2356914</v>
      </c>
      <c r="Y28" s="10">
        <f t="shared" si="15"/>
        <v>417341</v>
      </c>
      <c r="AA28" s="19">
        <v>8291.2999999999993</v>
      </c>
      <c r="AB28" s="29">
        <f t="shared" si="7"/>
        <v>9167.3443493002778</v>
      </c>
      <c r="AC28" s="19">
        <f t="shared" si="16"/>
        <v>91673</v>
      </c>
      <c r="AD28" s="10">
        <v>291028</v>
      </c>
    </row>
    <row r="29" spans="1:32">
      <c r="A29" s="19">
        <v>1993</v>
      </c>
      <c r="B29" s="19" t="s">
        <v>8</v>
      </c>
      <c r="C29" s="19">
        <v>424712.3</v>
      </c>
      <c r="D29" s="29">
        <f t="shared" si="0"/>
        <v>424708.60226454702</v>
      </c>
      <c r="E29" s="19">
        <v>24126.5</v>
      </c>
      <c r="F29" s="29">
        <f t="shared" si="1"/>
        <v>24126.5</v>
      </c>
      <c r="G29" s="19">
        <v>69166.399999999994</v>
      </c>
      <c r="H29" s="29">
        <f t="shared" si="2"/>
        <v>69166.399999999994</v>
      </c>
      <c r="I29" s="19">
        <v>135129.5</v>
      </c>
      <c r="J29" s="29">
        <f t="shared" si="3"/>
        <v>135129.5</v>
      </c>
      <c r="K29" s="19">
        <v>238628.4</v>
      </c>
      <c r="L29" s="29">
        <f t="shared" si="4"/>
        <v>238623.58051976954</v>
      </c>
      <c r="M29" s="19">
        <v>43601.9</v>
      </c>
      <c r="N29" s="29">
        <f t="shared" si="5"/>
        <v>43601.9</v>
      </c>
      <c r="O29" s="19">
        <v>498896.4</v>
      </c>
      <c r="P29" s="29">
        <f t="shared" si="6"/>
        <v>498899.59161690727</v>
      </c>
      <c r="Q29" s="19">
        <f t="shared" si="8"/>
        <v>117.46868063344462</v>
      </c>
      <c r="S29" s="10">
        <f t="shared" si="9"/>
        <v>4247086</v>
      </c>
      <c r="T29" s="10">
        <f t="shared" si="10"/>
        <v>241265</v>
      </c>
      <c r="U29" s="10">
        <f t="shared" si="11"/>
        <v>691664</v>
      </c>
      <c r="V29" s="10">
        <f t="shared" si="12"/>
        <v>932929</v>
      </c>
      <c r="W29" s="10">
        <f t="shared" si="13"/>
        <v>1351295</v>
      </c>
      <c r="X29" s="10">
        <f t="shared" si="14"/>
        <v>2386236</v>
      </c>
      <c r="Y29" s="10">
        <f t="shared" si="15"/>
        <v>436019</v>
      </c>
      <c r="AA29" s="19">
        <v>7290.8</v>
      </c>
      <c r="AB29" s="29">
        <f t="shared" si="7"/>
        <v>8151.6225105433159</v>
      </c>
      <c r="AC29" s="19">
        <f t="shared" si="16"/>
        <v>81516</v>
      </c>
      <c r="AD29" s="10">
        <v>314415</v>
      </c>
    </row>
    <row r="30" spans="1:32">
      <c r="A30" s="19">
        <f>A29</f>
        <v>1993</v>
      </c>
      <c r="B30" s="19" t="s">
        <v>9</v>
      </c>
      <c r="C30" s="19">
        <v>421007.6</v>
      </c>
      <c r="D30" s="29">
        <f t="shared" si="0"/>
        <v>421003.93451932404</v>
      </c>
      <c r="E30" s="19">
        <v>24381.1</v>
      </c>
      <c r="F30" s="29">
        <f t="shared" si="1"/>
        <v>24381.1</v>
      </c>
      <c r="G30" s="19">
        <v>65073.5</v>
      </c>
      <c r="H30" s="29">
        <f t="shared" si="2"/>
        <v>65073.5</v>
      </c>
      <c r="I30" s="19">
        <v>131260.6</v>
      </c>
      <c r="J30" s="29">
        <f t="shared" si="3"/>
        <v>131260.6</v>
      </c>
      <c r="K30" s="19">
        <v>237180.6</v>
      </c>
      <c r="L30" s="29">
        <f t="shared" si="4"/>
        <v>237175.80976039422</v>
      </c>
      <c r="M30" s="19">
        <v>44085</v>
      </c>
      <c r="N30" s="29">
        <f t="shared" si="5"/>
        <v>44085</v>
      </c>
      <c r="O30" s="19">
        <v>493598.5</v>
      </c>
      <c r="P30" s="29">
        <f t="shared" si="6"/>
        <v>493601.65772436524</v>
      </c>
      <c r="Q30" s="19">
        <f t="shared" si="8"/>
        <v>117.24395361956148</v>
      </c>
      <c r="S30" s="10">
        <f t="shared" si="9"/>
        <v>4210039</v>
      </c>
      <c r="T30" s="10">
        <f t="shared" si="10"/>
        <v>243811</v>
      </c>
      <c r="U30" s="10">
        <f t="shared" si="11"/>
        <v>650735</v>
      </c>
      <c r="V30" s="10">
        <f t="shared" si="12"/>
        <v>894546</v>
      </c>
      <c r="W30" s="10">
        <f t="shared" si="13"/>
        <v>1312606</v>
      </c>
      <c r="X30" s="10">
        <f t="shared" si="14"/>
        <v>2371758</v>
      </c>
      <c r="Y30" s="10">
        <f t="shared" si="15"/>
        <v>440850</v>
      </c>
      <c r="AA30" s="19">
        <v>5223.6000000000004</v>
      </c>
      <c r="AB30" s="29">
        <f t="shared" si="7"/>
        <v>6052.9716508947513</v>
      </c>
      <c r="AC30" s="19">
        <f t="shared" si="16"/>
        <v>60530</v>
      </c>
      <c r="AD30" s="10">
        <v>319613</v>
      </c>
      <c r="AE30" s="19" t="s">
        <v>246</v>
      </c>
    </row>
    <row r="31" spans="1:32">
      <c r="A31" s="19">
        <f>A30</f>
        <v>1993</v>
      </c>
      <c r="B31" s="19" t="s">
        <v>10</v>
      </c>
      <c r="C31" s="19">
        <v>418873.9</v>
      </c>
      <c r="D31" s="29">
        <f t="shared" si="0"/>
        <v>418870.25309627166</v>
      </c>
      <c r="E31" s="19">
        <v>25243.9</v>
      </c>
      <c r="F31" s="29">
        <f t="shared" si="1"/>
        <v>25243.9</v>
      </c>
      <c r="G31" s="19">
        <v>61372.9</v>
      </c>
      <c r="H31" s="29">
        <f t="shared" si="2"/>
        <v>61372.9</v>
      </c>
      <c r="I31" s="19">
        <v>128733.9</v>
      </c>
      <c r="J31" s="29">
        <f t="shared" si="3"/>
        <v>128733.9</v>
      </c>
      <c r="K31" s="19">
        <v>237561.60000000001</v>
      </c>
      <c r="L31" s="29">
        <f t="shared" si="4"/>
        <v>237556.80206549299</v>
      </c>
      <c r="M31" s="19">
        <v>45010.9</v>
      </c>
      <c r="N31" s="29">
        <f t="shared" si="5"/>
        <v>45010.9</v>
      </c>
      <c r="O31" s="19">
        <v>492668.7</v>
      </c>
      <c r="P31" s="29">
        <f t="shared" si="6"/>
        <v>492671.85177610547</v>
      </c>
      <c r="Q31" s="19">
        <f t="shared" si="8"/>
        <v>117.61920263716399</v>
      </c>
      <c r="S31" s="10">
        <f t="shared" si="9"/>
        <v>4188703</v>
      </c>
      <c r="T31" s="10">
        <f t="shared" si="10"/>
        <v>252439</v>
      </c>
      <c r="U31" s="10">
        <f t="shared" si="11"/>
        <v>613729</v>
      </c>
      <c r="V31" s="10">
        <f t="shared" si="12"/>
        <v>866168</v>
      </c>
      <c r="W31" s="10">
        <f t="shared" si="13"/>
        <v>1287339</v>
      </c>
      <c r="X31" s="10">
        <f t="shared" si="14"/>
        <v>2375568</v>
      </c>
      <c r="Y31" s="10">
        <f t="shared" si="15"/>
        <v>450109</v>
      </c>
      <c r="AA31" s="19">
        <v>6723.7</v>
      </c>
      <c r="AB31" s="29">
        <f t="shared" si="7"/>
        <v>7575.8945197796256</v>
      </c>
      <c r="AC31" s="19">
        <f t="shared" si="16"/>
        <v>75759</v>
      </c>
      <c r="AD31" s="10">
        <v>316349</v>
      </c>
      <c r="AE31" s="19" t="s">
        <v>245</v>
      </c>
      <c r="AF31" s="19">
        <v>1.0152142316411401</v>
      </c>
    </row>
    <row r="32" spans="1:32">
      <c r="A32" s="19">
        <f>A31</f>
        <v>1993</v>
      </c>
      <c r="B32" s="19" t="s">
        <v>11</v>
      </c>
      <c r="C32" s="19">
        <v>420500.1</v>
      </c>
      <c r="D32" s="29">
        <f t="shared" si="0"/>
        <v>420496.43893784628</v>
      </c>
      <c r="E32" s="19">
        <v>26647.599999999999</v>
      </c>
      <c r="F32" s="29">
        <f t="shared" si="1"/>
        <v>26647.599999999999</v>
      </c>
      <c r="G32" s="19">
        <v>58291</v>
      </c>
      <c r="H32" s="29">
        <f t="shared" si="2"/>
        <v>58291</v>
      </c>
      <c r="I32" s="19">
        <v>126766.3</v>
      </c>
      <c r="J32" s="29">
        <f t="shared" si="3"/>
        <v>126766.3</v>
      </c>
      <c r="K32" s="19">
        <v>242530</v>
      </c>
      <c r="L32" s="29">
        <f t="shared" si="4"/>
        <v>242525.10172074955</v>
      </c>
      <c r="M32" s="19">
        <v>45276.9</v>
      </c>
      <c r="N32" s="29">
        <f t="shared" si="5"/>
        <v>45276.9</v>
      </c>
      <c r="O32" s="19">
        <v>495714.1</v>
      </c>
      <c r="P32" s="29">
        <f t="shared" si="6"/>
        <v>495717.27125860745</v>
      </c>
      <c r="Q32" s="19">
        <f t="shared" si="8"/>
        <v>117.88857772749881</v>
      </c>
      <c r="S32" s="10">
        <f t="shared" si="9"/>
        <v>4204964</v>
      </c>
      <c r="T32" s="10">
        <f t="shared" si="10"/>
        <v>266476</v>
      </c>
      <c r="U32" s="10">
        <f t="shared" si="11"/>
        <v>582910</v>
      </c>
      <c r="V32" s="10">
        <f t="shared" si="12"/>
        <v>849386</v>
      </c>
      <c r="W32" s="10">
        <f t="shared" si="13"/>
        <v>1267663</v>
      </c>
      <c r="X32" s="10">
        <f t="shared" si="14"/>
        <v>2425251</v>
      </c>
      <c r="Y32" s="10">
        <f t="shared" si="15"/>
        <v>452769</v>
      </c>
      <c r="AA32" s="19">
        <v>9279.9</v>
      </c>
      <c r="AB32" s="29">
        <f>$AF$31*AA32+$AF$32</f>
        <v>10170.985138700709</v>
      </c>
      <c r="AC32" s="19">
        <f t="shared" si="16"/>
        <v>101710</v>
      </c>
      <c r="AD32" s="10">
        <v>325519</v>
      </c>
      <c r="AE32" s="19" t="s">
        <v>244</v>
      </c>
      <c r="AF32" s="19">
        <v>749.89859049409199</v>
      </c>
    </row>
    <row r="33" spans="1:30">
      <c r="A33" s="19">
        <v>1994</v>
      </c>
      <c r="B33" s="19" t="s">
        <v>8</v>
      </c>
      <c r="C33" s="19">
        <v>424972.4</v>
      </c>
      <c r="D33" s="19">
        <v>424968.7</v>
      </c>
      <c r="E33" s="19">
        <v>24842.400000000001</v>
      </c>
      <c r="F33" s="19">
        <v>24842.400000000001</v>
      </c>
      <c r="G33" s="19">
        <v>60025.5</v>
      </c>
      <c r="H33" s="19">
        <v>60025.5</v>
      </c>
      <c r="I33" s="19">
        <v>126390.8</v>
      </c>
      <c r="J33" s="19">
        <v>126390.8</v>
      </c>
      <c r="K33" s="19">
        <v>242615.2</v>
      </c>
      <c r="L33" s="19">
        <v>242610.3</v>
      </c>
      <c r="M33" s="19">
        <v>44414.400000000001</v>
      </c>
      <c r="N33" s="19">
        <v>44414.400000000001</v>
      </c>
      <c r="O33" s="19">
        <v>500206.8</v>
      </c>
      <c r="P33" s="19">
        <v>500210</v>
      </c>
      <c r="Q33" s="19">
        <f t="shared" si="8"/>
        <v>117.70513922554767</v>
      </c>
      <c r="S33" s="10">
        <f t="shared" si="9"/>
        <v>4249687</v>
      </c>
      <c r="T33" s="10">
        <f t="shared" si="10"/>
        <v>248424</v>
      </c>
      <c r="U33" s="10">
        <f t="shared" si="11"/>
        <v>600255</v>
      </c>
      <c r="V33" s="10">
        <f t="shared" si="12"/>
        <v>848679</v>
      </c>
      <c r="W33" s="10">
        <f t="shared" si="13"/>
        <v>1263908</v>
      </c>
      <c r="X33" s="10">
        <f t="shared" si="14"/>
        <v>2426103</v>
      </c>
      <c r="Y33" s="10">
        <f t="shared" si="15"/>
        <v>444144</v>
      </c>
      <c r="AA33" s="19">
        <v>7748.2</v>
      </c>
      <c r="AB33" s="19">
        <v>8511.9</v>
      </c>
      <c r="AC33" s="19">
        <f t="shared" si="16"/>
        <v>85119</v>
      </c>
      <c r="AD33" s="10">
        <v>329342</v>
      </c>
    </row>
    <row r="34" spans="1:30">
      <c r="A34" s="19">
        <f>A33</f>
        <v>1994</v>
      </c>
      <c r="B34" s="19" t="s">
        <v>9</v>
      </c>
      <c r="C34" s="19">
        <v>422758</v>
      </c>
      <c r="D34" s="19">
        <v>422749.8</v>
      </c>
      <c r="E34" s="19">
        <v>26021</v>
      </c>
      <c r="F34" s="19">
        <v>26021</v>
      </c>
      <c r="G34" s="19">
        <v>59815.9</v>
      </c>
      <c r="H34" s="19">
        <v>59815.9</v>
      </c>
      <c r="I34" s="19">
        <v>128006.6</v>
      </c>
      <c r="J34" s="19">
        <v>128006.6</v>
      </c>
      <c r="K34" s="19">
        <v>243654.5</v>
      </c>
      <c r="L34" s="19">
        <v>243655.4</v>
      </c>
      <c r="M34" s="19">
        <v>45333.2</v>
      </c>
      <c r="N34" s="19">
        <v>45333.2</v>
      </c>
      <c r="O34" s="19">
        <v>499473</v>
      </c>
      <c r="P34" s="19">
        <v>499464.9</v>
      </c>
      <c r="Q34" s="19">
        <f t="shared" si="8"/>
        <v>118.14669102149784</v>
      </c>
      <c r="S34" s="10">
        <f t="shared" si="9"/>
        <v>4227498</v>
      </c>
      <c r="T34" s="10">
        <f t="shared" si="10"/>
        <v>260210</v>
      </c>
      <c r="U34" s="10">
        <f t="shared" si="11"/>
        <v>598159</v>
      </c>
      <c r="V34" s="10">
        <f t="shared" si="12"/>
        <v>858369</v>
      </c>
      <c r="W34" s="10">
        <f t="shared" si="13"/>
        <v>1280066</v>
      </c>
      <c r="X34" s="10">
        <f t="shared" si="14"/>
        <v>2436554</v>
      </c>
      <c r="Y34" s="10">
        <f t="shared" si="15"/>
        <v>453332</v>
      </c>
      <c r="AA34" s="19">
        <v>5956.1</v>
      </c>
      <c r="AB34" s="19">
        <v>6731.4</v>
      </c>
      <c r="AC34" s="19">
        <f t="shared" si="16"/>
        <v>67314</v>
      </c>
      <c r="AD34" s="10">
        <v>348287</v>
      </c>
    </row>
    <row r="35" spans="1:30">
      <c r="A35" s="19">
        <f>A34</f>
        <v>1994</v>
      </c>
      <c r="B35" s="19" t="s">
        <v>10</v>
      </c>
      <c r="C35" s="19">
        <v>428141</v>
      </c>
      <c r="D35" s="19">
        <v>428119.1</v>
      </c>
      <c r="E35" s="19">
        <v>28366.1</v>
      </c>
      <c r="F35" s="19">
        <v>28366.1</v>
      </c>
      <c r="G35" s="19">
        <v>59719.6</v>
      </c>
      <c r="H35" s="19">
        <v>59719.6</v>
      </c>
      <c r="I35" s="19">
        <v>128444</v>
      </c>
      <c r="J35" s="19">
        <v>128444</v>
      </c>
      <c r="K35" s="19">
        <v>245885.6</v>
      </c>
      <c r="L35" s="19">
        <v>245886.4</v>
      </c>
      <c r="M35" s="19">
        <v>43682.3</v>
      </c>
      <c r="N35" s="19">
        <v>43682.3</v>
      </c>
      <c r="O35" s="19">
        <v>504012.7</v>
      </c>
      <c r="P35" s="19">
        <v>504014.7</v>
      </c>
      <c r="Q35" s="19">
        <f t="shared" si="8"/>
        <v>117.72768372165596</v>
      </c>
      <c r="S35" s="10">
        <f t="shared" si="9"/>
        <v>4281191</v>
      </c>
      <c r="T35" s="10">
        <f t="shared" si="10"/>
        <v>283661</v>
      </c>
      <c r="U35" s="10">
        <f t="shared" si="11"/>
        <v>597196</v>
      </c>
      <c r="V35" s="10">
        <f t="shared" si="12"/>
        <v>880857</v>
      </c>
      <c r="W35" s="10">
        <f t="shared" si="13"/>
        <v>1284440</v>
      </c>
      <c r="X35" s="10">
        <f t="shared" si="14"/>
        <v>2458864</v>
      </c>
      <c r="Y35" s="10">
        <f t="shared" si="15"/>
        <v>436823</v>
      </c>
      <c r="AA35" s="19">
        <v>6698</v>
      </c>
      <c r="AB35" s="19">
        <v>7444.3</v>
      </c>
      <c r="AC35" s="19">
        <f t="shared" si="16"/>
        <v>74443</v>
      </c>
      <c r="AD35" s="10">
        <v>311861</v>
      </c>
    </row>
    <row r="36" spans="1:30">
      <c r="A36" s="19">
        <f>A35</f>
        <v>1994</v>
      </c>
      <c r="B36" s="19" t="s">
        <v>11</v>
      </c>
      <c r="C36" s="19">
        <v>426111.5</v>
      </c>
      <c r="D36" s="19">
        <v>426158.6</v>
      </c>
      <c r="E36" s="19">
        <v>27078.9</v>
      </c>
      <c r="F36" s="19">
        <v>27078.9</v>
      </c>
      <c r="G36" s="19">
        <v>60856.7</v>
      </c>
      <c r="H36" s="19">
        <v>60856.7</v>
      </c>
      <c r="I36" s="19">
        <v>127962.2</v>
      </c>
      <c r="J36" s="19">
        <v>127962.2</v>
      </c>
      <c r="K36" s="19">
        <v>245545.5</v>
      </c>
      <c r="L36" s="19">
        <v>245549.3</v>
      </c>
      <c r="M36" s="19">
        <v>43011.199999999997</v>
      </c>
      <c r="N36" s="19">
        <v>43011.199999999997</v>
      </c>
      <c r="O36" s="19">
        <v>502407.3</v>
      </c>
      <c r="P36" s="19">
        <v>502409.5</v>
      </c>
      <c r="Q36" s="19">
        <f t="shared" si="8"/>
        <v>117.89261087304116</v>
      </c>
      <c r="S36" s="10">
        <f t="shared" si="9"/>
        <v>4261586</v>
      </c>
      <c r="T36" s="10">
        <f t="shared" si="10"/>
        <v>270789</v>
      </c>
      <c r="U36" s="10">
        <f t="shared" si="11"/>
        <v>608567</v>
      </c>
      <c r="V36" s="10">
        <f t="shared" si="12"/>
        <v>879356</v>
      </c>
      <c r="W36" s="10">
        <f t="shared" si="13"/>
        <v>1279622</v>
      </c>
      <c r="X36" s="10">
        <f t="shared" si="14"/>
        <v>2455493</v>
      </c>
      <c r="Y36" s="10">
        <f t="shared" si="15"/>
        <v>430112</v>
      </c>
      <c r="AA36" s="19">
        <v>8854.7999999999993</v>
      </c>
      <c r="AB36" s="19">
        <v>9662.7000000000007</v>
      </c>
      <c r="AC36" s="19">
        <f t="shared" si="16"/>
        <v>96627</v>
      </c>
      <c r="AD36" s="10">
        <v>318322</v>
      </c>
    </row>
    <row r="37" spans="1:30">
      <c r="A37" s="19">
        <v>1995</v>
      </c>
      <c r="B37" s="19" t="s">
        <v>8</v>
      </c>
      <c r="C37" s="19">
        <v>430461</v>
      </c>
      <c r="D37" s="19">
        <v>430443.1</v>
      </c>
      <c r="E37" s="19">
        <v>26096.3</v>
      </c>
      <c r="F37" s="19">
        <v>26096.3</v>
      </c>
      <c r="G37" s="19">
        <v>62540.7</v>
      </c>
      <c r="H37" s="19">
        <v>62540.7</v>
      </c>
      <c r="I37" s="19">
        <v>127218.4</v>
      </c>
      <c r="J37" s="19">
        <v>127218.4</v>
      </c>
      <c r="K37" s="19">
        <v>247172.2</v>
      </c>
      <c r="L37" s="19">
        <v>247166.3</v>
      </c>
      <c r="M37" s="19">
        <v>41095.800000000003</v>
      </c>
      <c r="N37" s="19">
        <v>41095.800000000003</v>
      </c>
      <c r="O37" s="19">
        <v>505190.8</v>
      </c>
      <c r="P37" s="19">
        <v>505194.9</v>
      </c>
      <c r="Q37" s="19">
        <f t="shared" si="8"/>
        <v>117.36624422600805</v>
      </c>
      <c r="S37" s="10">
        <f t="shared" si="9"/>
        <v>4304431</v>
      </c>
      <c r="T37" s="10">
        <f t="shared" si="10"/>
        <v>260963</v>
      </c>
      <c r="U37" s="10">
        <f t="shared" si="11"/>
        <v>625407</v>
      </c>
      <c r="V37" s="10">
        <f t="shared" si="12"/>
        <v>886370</v>
      </c>
      <c r="W37" s="10">
        <f t="shared" si="13"/>
        <v>1272184</v>
      </c>
      <c r="X37" s="10">
        <f t="shared" si="14"/>
        <v>2471663</v>
      </c>
      <c r="Y37" s="10">
        <f t="shared" si="15"/>
        <v>410958</v>
      </c>
      <c r="AA37" s="19">
        <v>7160.2</v>
      </c>
      <c r="AB37" s="19">
        <v>7919.8</v>
      </c>
      <c r="AC37" s="19">
        <f t="shared" si="16"/>
        <v>79198</v>
      </c>
      <c r="AD37" s="10">
        <v>300167</v>
      </c>
    </row>
    <row r="38" spans="1:30">
      <c r="A38" s="19">
        <f>A37</f>
        <v>1995</v>
      </c>
      <c r="B38" s="19" t="s">
        <v>9</v>
      </c>
      <c r="C38" s="28"/>
      <c r="D38" s="19">
        <v>435767.5</v>
      </c>
      <c r="E38" s="28"/>
      <c r="F38" s="19">
        <v>25299.7</v>
      </c>
      <c r="G38" s="28"/>
      <c r="H38" s="19">
        <v>64942.2</v>
      </c>
      <c r="I38" s="28"/>
      <c r="J38" s="19">
        <v>130689</v>
      </c>
      <c r="L38" s="19">
        <v>250236.4</v>
      </c>
      <c r="M38" s="28"/>
      <c r="N38" s="19">
        <v>42828</v>
      </c>
      <c r="O38" s="28"/>
      <c r="P38" s="19">
        <v>510303.6</v>
      </c>
      <c r="Q38" s="19">
        <f t="shared" si="8"/>
        <v>117.10455690247666</v>
      </c>
      <c r="S38" s="10">
        <f t="shared" si="9"/>
        <v>4357675</v>
      </c>
      <c r="T38" s="10">
        <f t="shared" si="10"/>
        <v>252997</v>
      </c>
      <c r="U38" s="10">
        <f t="shared" si="11"/>
        <v>649422</v>
      </c>
      <c r="V38" s="10">
        <f t="shared" si="12"/>
        <v>902419</v>
      </c>
      <c r="W38" s="10">
        <f t="shared" si="13"/>
        <v>1306890</v>
      </c>
      <c r="X38" s="10">
        <f t="shared" si="14"/>
        <v>2502364</v>
      </c>
      <c r="Y38" s="10">
        <f t="shared" si="15"/>
        <v>428280</v>
      </c>
      <c r="AA38" s="19">
        <v>5278.4</v>
      </c>
      <c r="AB38" s="19">
        <v>6022.9</v>
      </c>
      <c r="AC38" s="19">
        <f t="shared" si="16"/>
        <v>60229</v>
      </c>
      <c r="AD38" s="10">
        <v>307107</v>
      </c>
    </row>
    <row r="39" spans="1:30">
      <c r="A39" s="19">
        <f>A38</f>
        <v>1995</v>
      </c>
      <c r="B39" s="19" t="s">
        <v>10</v>
      </c>
      <c r="C39" s="28"/>
      <c r="D39" s="19">
        <v>440620.3</v>
      </c>
      <c r="E39" s="28"/>
      <c r="F39" s="19">
        <v>24680.7</v>
      </c>
      <c r="G39" s="28"/>
      <c r="H39" s="19">
        <v>65993.7</v>
      </c>
      <c r="I39" s="28"/>
      <c r="J39" s="19">
        <v>134279.79999999999</v>
      </c>
      <c r="L39" s="19">
        <v>251502.3</v>
      </c>
      <c r="M39" s="28"/>
      <c r="N39" s="19">
        <v>46152</v>
      </c>
      <c r="O39" s="28"/>
      <c r="P39" s="19">
        <v>516390.8</v>
      </c>
      <c r="Q39" s="19">
        <f t="shared" si="8"/>
        <v>117.1963252714412</v>
      </c>
      <c r="S39" s="10">
        <f t="shared" si="9"/>
        <v>4406203</v>
      </c>
      <c r="T39" s="10">
        <f t="shared" si="10"/>
        <v>246807</v>
      </c>
      <c r="U39" s="10">
        <f t="shared" si="11"/>
        <v>659937</v>
      </c>
      <c r="V39" s="10">
        <f t="shared" si="12"/>
        <v>906744</v>
      </c>
      <c r="W39" s="10">
        <f t="shared" si="13"/>
        <v>1342798</v>
      </c>
      <c r="X39" s="10">
        <f t="shared" si="14"/>
        <v>2515023</v>
      </c>
      <c r="Y39" s="10">
        <f t="shared" si="15"/>
        <v>461520</v>
      </c>
      <c r="AA39" s="19">
        <v>7017.8</v>
      </c>
      <c r="AB39" s="19">
        <v>7818.4</v>
      </c>
      <c r="AC39" s="19">
        <f t="shared" si="16"/>
        <v>78184</v>
      </c>
      <c r="AD39" s="10">
        <v>335459</v>
      </c>
    </row>
    <row r="40" spans="1:30">
      <c r="A40" s="19">
        <f>A39</f>
        <v>1995</v>
      </c>
      <c r="B40" s="19" t="s">
        <v>11</v>
      </c>
      <c r="C40" s="28"/>
      <c r="D40" s="19">
        <v>441672.3</v>
      </c>
      <c r="F40" s="19">
        <v>25322.1</v>
      </c>
      <c r="G40" s="28"/>
      <c r="H40" s="19">
        <v>67027.5</v>
      </c>
      <c r="I40" s="28"/>
      <c r="J40" s="19">
        <v>136074.1</v>
      </c>
      <c r="L40" s="19">
        <v>253301.2</v>
      </c>
      <c r="M40" s="28"/>
      <c r="N40" s="19">
        <v>46286.400000000001</v>
      </c>
      <c r="O40" s="28"/>
      <c r="P40" s="19">
        <v>517864.5</v>
      </c>
      <c r="Q40" s="19">
        <f t="shared" si="8"/>
        <v>117.25084412130894</v>
      </c>
      <c r="S40" s="10">
        <f t="shared" si="9"/>
        <v>4416723</v>
      </c>
      <c r="T40" s="10">
        <f t="shared" si="10"/>
        <v>253221</v>
      </c>
      <c r="U40" s="10">
        <f t="shared" si="11"/>
        <v>670275</v>
      </c>
      <c r="V40" s="10">
        <f t="shared" si="12"/>
        <v>923496</v>
      </c>
      <c r="W40" s="10">
        <f t="shared" si="13"/>
        <v>1360741</v>
      </c>
      <c r="X40" s="10">
        <f t="shared" si="14"/>
        <v>2533012</v>
      </c>
      <c r="Y40" s="10">
        <f t="shared" si="15"/>
        <v>462864</v>
      </c>
      <c r="AA40" s="19">
        <v>9538.9</v>
      </c>
      <c r="AB40" s="19">
        <v>10379</v>
      </c>
      <c r="AC40" s="19">
        <f t="shared" si="16"/>
        <v>103790</v>
      </c>
      <c r="AD40" s="10">
        <v>344691</v>
      </c>
    </row>
    <row r="41" spans="1:30">
      <c r="A41" s="19">
        <v>1996</v>
      </c>
      <c r="B41" s="19" t="s">
        <v>8</v>
      </c>
      <c r="C41" s="28"/>
      <c r="D41" s="19">
        <v>445818.1</v>
      </c>
      <c r="F41" s="19">
        <v>26364</v>
      </c>
      <c r="G41" s="28"/>
      <c r="H41" s="19">
        <v>66525.7</v>
      </c>
      <c r="I41" s="28"/>
      <c r="J41" s="19">
        <v>138587.4</v>
      </c>
      <c r="L41" s="19">
        <v>253462.3</v>
      </c>
      <c r="M41" s="28"/>
      <c r="N41" s="19">
        <v>48666.6</v>
      </c>
      <c r="O41" s="28"/>
      <c r="P41" s="19">
        <v>520408.5</v>
      </c>
      <c r="Q41" s="19">
        <f t="shared" si="8"/>
        <v>116.73112868230339</v>
      </c>
      <c r="S41" s="10">
        <f t="shared" si="9"/>
        <v>4458181</v>
      </c>
      <c r="T41" s="10">
        <f t="shared" si="10"/>
        <v>263640</v>
      </c>
      <c r="U41" s="10">
        <f t="shared" si="11"/>
        <v>665257</v>
      </c>
      <c r="V41" s="10">
        <f t="shared" si="12"/>
        <v>928897</v>
      </c>
      <c r="W41" s="10">
        <f t="shared" si="13"/>
        <v>1385874</v>
      </c>
      <c r="X41" s="10">
        <f t="shared" si="14"/>
        <v>2534623</v>
      </c>
      <c r="Y41" s="10">
        <f t="shared" si="15"/>
        <v>486666</v>
      </c>
      <c r="AA41" s="19">
        <v>8749.4</v>
      </c>
      <c r="AB41" s="19">
        <v>9527.2999999999993</v>
      </c>
      <c r="AC41" s="19">
        <f t="shared" si="16"/>
        <v>95273</v>
      </c>
      <c r="AD41" s="10">
        <v>365578</v>
      </c>
    </row>
    <row r="42" spans="1:30">
      <c r="A42" s="19">
        <f>A41</f>
        <v>1996</v>
      </c>
      <c r="B42" s="19" t="s">
        <v>9</v>
      </c>
      <c r="C42" s="28"/>
      <c r="D42" s="19">
        <v>450868.1</v>
      </c>
      <c r="F42" s="19">
        <v>27716.5</v>
      </c>
      <c r="H42" s="19">
        <v>68678.8</v>
      </c>
      <c r="J42" s="19">
        <v>141523.5</v>
      </c>
      <c r="L42" s="19">
        <v>256013.6</v>
      </c>
      <c r="N42" s="19">
        <v>48046.9</v>
      </c>
      <c r="O42" s="28"/>
      <c r="P42" s="19">
        <v>526551.9</v>
      </c>
      <c r="Q42" s="19">
        <f t="shared" si="8"/>
        <v>116.78623970070183</v>
      </c>
      <c r="S42" s="10">
        <f t="shared" si="9"/>
        <v>4508681</v>
      </c>
      <c r="T42" s="10">
        <f t="shared" si="10"/>
        <v>277165</v>
      </c>
      <c r="U42" s="10">
        <f t="shared" si="11"/>
        <v>686788</v>
      </c>
      <c r="V42" s="10">
        <f t="shared" si="12"/>
        <v>963953</v>
      </c>
      <c r="W42" s="10">
        <f t="shared" si="13"/>
        <v>1415235</v>
      </c>
      <c r="X42" s="10">
        <f t="shared" si="14"/>
        <v>2560136</v>
      </c>
      <c r="Y42" s="10">
        <f t="shared" si="15"/>
        <v>480469</v>
      </c>
      <c r="AA42" s="19">
        <v>6330.8</v>
      </c>
      <c r="AB42" s="19">
        <v>7152</v>
      </c>
      <c r="AC42" s="19">
        <f t="shared" si="16"/>
        <v>71520</v>
      </c>
      <c r="AD42" s="10">
        <v>360320</v>
      </c>
    </row>
    <row r="43" spans="1:30">
      <c r="A43" s="19">
        <f>A42</f>
        <v>1996</v>
      </c>
      <c r="B43" s="19" t="s">
        <v>10</v>
      </c>
      <c r="C43" s="28"/>
      <c r="D43" s="19">
        <v>450739.7</v>
      </c>
      <c r="F43" s="19">
        <v>28849.1</v>
      </c>
      <c r="H43" s="19">
        <v>69853.100000000006</v>
      </c>
      <c r="J43" s="19">
        <v>141805.70000000001</v>
      </c>
      <c r="L43" s="19">
        <v>255697.5</v>
      </c>
      <c r="N43" s="19">
        <v>45868</v>
      </c>
      <c r="O43" s="28"/>
      <c r="P43" s="19">
        <v>525786.4</v>
      </c>
      <c r="Q43" s="19">
        <f t="shared" si="8"/>
        <v>116.64967607690204</v>
      </c>
      <c r="S43" s="10">
        <f t="shared" si="9"/>
        <v>4507397</v>
      </c>
      <c r="T43" s="10">
        <f t="shared" si="10"/>
        <v>288491</v>
      </c>
      <c r="U43" s="10">
        <f t="shared" si="11"/>
        <v>698531</v>
      </c>
      <c r="V43" s="10">
        <f t="shared" si="12"/>
        <v>987022</v>
      </c>
      <c r="W43" s="10">
        <f t="shared" si="13"/>
        <v>1418057</v>
      </c>
      <c r="X43" s="10">
        <f t="shared" si="14"/>
        <v>2556975</v>
      </c>
      <c r="Y43" s="10">
        <f t="shared" si="15"/>
        <v>458680</v>
      </c>
      <c r="AA43" s="19">
        <v>6936.7</v>
      </c>
      <c r="AB43" s="19">
        <v>7760.5</v>
      </c>
      <c r="AC43" s="19">
        <f t="shared" si="16"/>
        <v>77605</v>
      </c>
      <c r="AD43" s="10">
        <v>328246</v>
      </c>
    </row>
    <row r="44" spans="1:30">
      <c r="A44" s="19">
        <f>A43</f>
        <v>1996</v>
      </c>
      <c r="B44" s="19" t="s">
        <v>11</v>
      </c>
      <c r="C44" s="28"/>
      <c r="D44" s="19">
        <v>455930.3</v>
      </c>
      <c r="F44" s="19">
        <v>29508.1</v>
      </c>
      <c r="H44" s="19">
        <v>69826</v>
      </c>
      <c r="J44" s="19">
        <v>141345.4</v>
      </c>
      <c r="L44" s="19">
        <v>258107.9</v>
      </c>
      <c r="N44" s="19">
        <v>44754.400000000001</v>
      </c>
      <c r="O44" s="28"/>
      <c r="P44" s="19">
        <v>530940.6</v>
      </c>
      <c r="Q44" s="19">
        <f t="shared" si="8"/>
        <v>116.45214191730622</v>
      </c>
      <c r="S44" s="10">
        <f t="shared" si="9"/>
        <v>4559303</v>
      </c>
      <c r="T44" s="10">
        <f t="shared" si="10"/>
        <v>295081</v>
      </c>
      <c r="U44" s="10">
        <f t="shared" si="11"/>
        <v>698260</v>
      </c>
      <c r="V44" s="10">
        <f t="shared" si="12"/>
        <v>993341</v>
      </c>
      <c r="W44" s="10">
        <f t="shared" si="13"/>
        <v>1413454</v>
      </c>
      <c r="X44" s="10">
        <f t="shared" si="14"/>
        <v>2581079</v>
      </c>
      <c r="Y44" s="10">
        <f t="shared" si="15"/>
        <v>447544</v>
      </c>
      <c r="AA44" s="19">
        <v>8983.1</v>
      </c>
      <c r="AB44" s="19">
        <v>9865.7999999999993</v>
      </c>
      <c r="AC44" s="19">
        <f t="shared" si="16"/>
        <v>98658</v>
      </c>
      <c r="AD44" s="10">
        <v>322077</v>
      </c>
    </row>
    <row r="45" spans="1:30">
      <c r="A45" s="19">
        <v>1997</v>
      </c>
      <c r="B45" s="19" t="s">
        <v>8</v>
      </c>
      <c r="C45" s="28"/>
      <c r="D45" s="19">
        <v>457516.6</v>
      </c>
      <c r="F45" s="19">
        <v>28339.7</v>
      </c>
      <c r="H45" s="19">
        <v>70679.899999999994</v>
      </c>
      <c r="J45" s="19">
        <v>140507.1</v>
      </c>
      <c r="L45" s="19">
        <v>262430.8</v>
      </c>
      <c r="N45" s="19">
        <v>43953.599999999999</v>
      </c>
      <c r="O45" s="28"/>
      <c r="P45" s="19">
        <v>532527.9</v>
      </c>
      <c r="Q45" s="19">
        <f t="shared" si="8"/>
        <v>116.39531767809082</v>
      </c>
      <c r="S45" s="10">
        <f t="shared" si="9"/>
        <v>4575166</v>
      </c>
      <c r="T45" s="10">
        <f t="shared" si="10"/>
        <v>283397</v>
      </c>
      <c r="U45" s="10">
        <f t="shared" si="11"/>
        <v>706799</v>
      </c>
      <c r="V45" s="10">
        <f t="shared" si="12"/>
        <v>990196</v>
      </c>
      <c r="W45" s="10">
        <f t="shared" si="13"/>
        <v>1405071</v>
      </c>
      <c r="X45" s="10">
        <f t="shared" si="14"/>
        <v>2624308</v>
      </c>
      <c r="Y45" s="10">
        <f t="shared" si="15"/>
        <v>439536</v>
      </c>
      <c r="AA45" s="19">
        <v>7421</v>
      </c>
      <c r="AB45" s="19">
        <v>8266.2000000000007</v>
      </c>
      <c r="AC45" s="19">
        <f t="shared" si="16"/>
        <v>82662</v>
      </c>
      <c r="AD45" s="10">
        <v>317035</v>
      </c>
    </row>
    <row r="46" spans="1:30">
      <c r="A46" s="19">
        <f>A45</f>
        <v>1997</v>
      </c>
      <c r="B46" s="19" t="s">
        <v>9</v>
      </c>
      <c r="C46" s="28"/>
      <c r="D46" s="19">
        <v>454101.9</v>
      </c>
      <c r="F46" s="19">
        <v>25315.4</v>
      </c>
      <c r="H46" s="19">
        <v>70906.100000000006</v>
      </c>
      <c r="J46" s="19">
        <v>138138.29999999999</v>
      </c>
      <c r="L46" s="19">
        <v>255579.5</v>
      </c>
      <c r="N46" s="19">
        <v>44014.3</v>
      </c>
      <c r="O46" s="28"/>
      <c r="P46" s="19">
        <v>534146.5</v>
      </c>
      <c r="Q46" s="19">
        <f t="shared" si="8"/>
        <v>117.62701279162231</v>
      </c>
      <c r="S46" s="10">
        <f t="shared" si="9"/>
        <v>4541019</v>
      </c>
      <c r="T46" s="10">
        <f t="shared" si="10"/>
        <v>253154</v>
      </c>
      <c r="U46" s="10">
        <f t="shared" si="11"/>
        <v>709061</v>
      </c>
      <c r="V46" s="10">
        <f t="shared" si="12"/>
        <v>962215</v>
      </c>
      <c r="W46" s="10">
        <f t="shared" si="13"/>
        <v>1381383</v>
      </c>
      <c r="X46" s="10">
        <f t="shared" si="14"/>
        <v>2555795</v>
      </c>
      <c r="Y46" s="10">
        <f t="shared" si="15"/>
        <v>440143</v>
      </c>
      <c r="AA46" s="19">
        <v>5619.4</v>
      </c>
      <c r="AB46" s="19">
        <v>6412.7</v>
      </c>
      <c r="AC46" s="19">
        <f t="shared" si="16"/>
        <v>64127</v>
      </c>
      <c r="AD46" s="10">
        <v>321702</v>
      </c>
    </row>
    <row r="47" spans="1:30">
      <c r="A47" s="19">
        <f>A46</f>
        <v>1997</v>
      </c>
      <c r="B47" s="19" t="s">
        <v>10</v>
      </c>
      <c r="C47" s="28"/>
      <c r="D47" s="19">
        <v>455572.9</v>
      </c>
      <c r="F47" s="19">
        <v>23554.3</v>
      </c>
      <c r="H47" s="19">
        <v>71294.7</v>
      </c>
      <c r="J47" s="19">
        <v>137356.70000000001</v>
      </c>
      <c r="L47" s="19">
        <v>256445.5</v>
      </c>
      <c r="N47" s="19">
        <v>44412.800000000003</v>
      </c>
      <c r="O47" s="28"/>
      <c r="P47" s="19">
        <v>535000.30000000005</v>
      </c>
      <c r="Q47" s="19">
        <f t="shared" si="8"/>
        <v>117.43461913559827</v>
      </c>
      <c r="S47" s="10">
        <f t="shared" si="9"/>
        <v>4555729</v>
      </c>
      <c r="T47" s="10">
        <f t="shared" si="10"/>
        <v>235543</v>
      </c>
      <c r="U47" s="10">
        <f t="shared" si="11"/>
        <v>712947</v>
      </c>
      <c r="V47" s="10">
        <f t="shared" si="12"/>
        <v>948490</v>
      </c>
      <c r="W47" s="10">
        <f t="shared" si="13"/>
        <v>1373567</v>
      </c>
      <c r="X47" s="10">
        <f t="shared" si="14"/>
        <v>2564455</v>
      </c>
      <c r="Y47" s="10">
        <f t="shared" si="15"/>
        <v>444128</v>
      </c>
      <c r="AA47" s="19">
        <v>6685.1</v>
      </c>
      <c r="AB47" s="19">
        <v>7485.5</v>
      </c>
      <c r="AC47" s="19">
        <f t="shared" si="16"/>
        <v>74855</v>
      </c>
      <c r="AD47" s="10">
        <v>318536</v>
      </c>
    </row>
    <row r="48" spans="1:30">
      <c r="A48" s="19">
        <f>A47</f>
        <v>1997</v>
      </c>
      <c r="B48" s="19" t="s">
        <v>11</v>
      </c>
      <c r="C48" s="28"/>
      <c r="D48" s="19">
        <v>455821.4</v>
      </c>
      <c r="F48" s="19">
        <v>22486</v>
      </c>
      <c r="H48" s="19">
        <v>73004.5</v>
      </c>
      <c r="J48" s="19">
        <v>136232.9</v>
      </c>
      <c r="L48" s="19">
        <v>255868.6</v>
      </c>
      <c r="N48" s="19">
        <v>42214.1</v>
      </c>
      <c r="O48" s="28"/>
      <c r="P48" s="19">
        <v>535911.69999999995</v>
      </c>
      <c r="Q48" s="19">
        <f t="shared" si="8"/>
        <v>117.57054407713194</v>
      </c>
      <c r="S48" s="10">
        <f t="shared" si="9"/>
        <v>4558214</v>
      </c>
      <c r="T48" s="10">
        <f t="shared" si="10"/>
        <v>224860</v>
      </c>
      <c r="U48" s="10">
        <f t="shared" si="11"/>
        <v>730045</v>
      </c>
      <c r="V48" s="10">
        <f t="shared" si="12"/>
        <v>954905</v>
      </c>
      <c r="W48" s="10">
        <f t="shared" si="13"/>
        <v>1362329</v>
      </c>
      <c r="X48" s="10">
        <f t="shared" si="14"/>
        <v>2558686</v>
      </c>
      <c r="Y48" s="10">
        <f t="shared" si="15"/>
        <v>422141</v>
      </c>
      <c r="AA48" s="19">
        <v>8337.1</v>
      </c>
      <c r="AB48" s="19">
        <v>9189.9</v>
      </c>
      <c r="AC48" s="19">
        <f t="shared" si="16"/>
        <v>91899</v>
      </c>
      <c r="AD48" s="10">
        <v>301438</v>
      </c>
    </row>
    <row r="49" spans="1:30">
      <c r="A49" s="19">
        <v>1998</v>
      </c>
      <c r="B49" s="19" t="s">
        <v>8</v>
      </c>
      <c r="C49" s="28"/>
      <c r="D49" s="19">
        <v>450318.7</v>
      </c>
      <c r="F49" s="19">
        <v>22398.1</v>
      </c>
      <c r="H49" s="19">
        <v>71932.7</v>
      </c>
      <c r="J49" s="19">
        <v>132790.5</v>
      </c>
      <c r="L49" s="19">
        <v>255287</v>
      </c>
      <c r="N49" s="19">
        <v>39804.1</v>
      </c>
      <c r="O49" s="28"/>
      <c r="P49" s="19">
        <v>529186.4</v>
      </c>
      <c r="Q49" s="19">
        <f t="shared" si="8"/>
        <v>117.5137519272462</v>
      </c>
      <c r="S49" s="10">
        <f t="shared" si="9"/>
        <v>4503187</v>
      </c>
      <c r="T49" s="10">
        <f t="shared" si="10"/>
        <v>223981</v>
      </c>
      <c r="U49" s="10">
        <f t="shared" si="11"/>
        <v>719327</v>
      </c>
      <c r="V49" s="10">
        <f t="shared" si="12"/>
        <v>943308</v>
      </c>
      <c r="W49" s="10">
        <f t="shared" si="13"/>
        <v>1327905</v>
      </c>
      <c r="X49" s="10">
        <f t="shared" si="14"/>
        <v>2552870</v>
      </c>
      <c r="Y49" s="10">
        <f t="shared" si="15"/>
        <v>398041</v>
      </c>
      <c r="AA49" s="19">
        <v>6730.5</v>
      </c>
      <c r="AB49" s="19">
        <v>7565.2</v>
      </c>
      <c r="AC49" s="19">
        <f t="shared" si="16"/>
        <v>75652</v>
      </c>
      <c r="AD49" s="10">
        <v>287084</v>
      </c>
    </row>
    <row r="50" spans="1:30">
      <c r="A50" s="19">
        <f>A49</f>
        <v>1998</v>
      </c>
      <c r="B50" s="19" t="s">
        <v>9</v>
      </c>
      <c r="C50" s="28"/>
      <c r="D50" s="19">
        <v>448632.9</v>
      </c>
      <c r="F50" s="19">
        <v>21902.6</v>
      </c>
      <c r="H50" s="19">
        <v>71274.2</v>
      </c>
      <c r="J50" s="19">
        <v>131279.70000000001</v>
      </c>
      <c r="L50" s="19">
        <v>255231.3</v>
      </c>
      <c r="N50" s="19">
        <v>39416.699999999997</v>
      </c>
      <c r="O50" s="28"/>
      <c r="P50" s="19">
        <v>526165.30000000005</v>
      </c>
      <c r="Q50" s="19">
        <f t="shared" si="8"/>
        <v>117.28192470948966</v>
      </c>
      <c r="S50" s="10">
        <f t="shared" si="9"/>
        <v>4486329</v>
      </c>
      <c r="T50" s="10">
        <f t="shared" si="10"/>
        <v>219026</v>
      </c>
      <c r="U50" s="10">
        <f t="shared" si="11"/>
        <v>712742</v>
      </c>
      <c r="V50" s="10">
        <f t="shared" si="12"/>
        <v>931768</v>
      </c>
      <c r="W50" s="10">
        <f t="shared" si="13"/>
        <v>1312797</v>
      </c>
      <c r="X50" s="10">
        <f t="shared" si="14"/>
        <v>2552313</v>
      </c>
      <c r="Y50" s="10">
        <f t="shared" si="15"/>
        <v>394167</v>
      </c>
      <c r="AA50" s="19">
        <v>4897.5</v>
      </c>
      <c r="AB50" s="19">
        <v>5697.8</v>
      </c>
      <c r="AC50" s="19">
        <f t="shared" si="16"/>
        <v>56978</v>
      </c>
      <c r="AD50" s="10">
        <v>285954</v>
      </c>
    </row>
    <row r="51" spans="1:30">
      <c r="A51" s="19">
        <f>A50</f>
        <v>1998</v>
      </c>
      <c r="B51" s="19" t="s">
        <v>10</v>
      </c>
      <c r="C51" s="28"/>
      <c r="D51" s="19">
        <v>449333.1</v>
      </c>
      <c r="F51" s="19">
        <v>21301.4</v>
      </c>
      <c r="H51" s="19">
        <v>70710.5</v>
      </c>
      <c r="J51" s="19">
        <v>131815.4</v>
      </c>
      <c r="L51" s="19">
        <v>256960</v>
      </c>
      <c r="N51" s="19">
        <v>41253.199999999997</v>
      </c>
      <c r="O51" s="28"/>
      <c r="P51" s="19">
        <v>525192.1</v>
      </c>
      <c r="Q51" s="19">
        <f t="shared" si="8"/>
        <v>116.8825755324947</v>
      </c>
      <c r="S51" s="10">
        <f t="shared" si="9"/>
        <v>4493331</v>
      </c>
      <c r="T51" s="10">
        <f t="shared" si="10"/>
        <v>213014</v>
      </c>
      <c r="U51" s="10">
        <f t="shared" si="11"/>
        <v>707105</v>
      </c>
      <c r="V51" s="10">
        <f t="shared" si="12"/>
        <v>920119</v>
      </c>
      <c r="W51" s="10">
        <f t="shared" si="13"/>
        <v>1318154</v>
      </c>
      <c r="X51" s="10">
        <f t="shared" si="14"/>
        <v>2569600</v>
      </c>
      <c r="Y51" s="10">
        <f t="shared" si="15"/>
        <v>412532</v>
      </c>
      <c r="AA51" s="19">
        <v>6239.8</v>
      </c>
      <c r="AB51" s="19">
        <v>7092.5</v>
      </c>
      <c r="AC51" s="19">
        <f t="shared" si="16"/>
        <v>70925</v>
      </c>
      <c r="AD51" s="10">
        <v>303947</v>
      </c>
    </row>
    <row r="52" spans="1:30">
      <c r="A52" s="19">
        <f>A51</f>
        <v>1998</v>
      </c>
      <c r="B52" s="19" t="s">
        <v>11</v>
      </c>
      <c r="C52" s="28"/>
      <c r="D52" s="19">
        <v>453212</v>
      </c>
      <c r="F52" s="19">
        <v>20625.8</v>
      </c>
      <c r="H52" s="19">
        <v>68601.100000000006</v>
      </c>
      <c r="J52" s="19">
        <v>132912.6</v>
      </c>
      <c r="L52" s="19">
        <v>256945.5</v>
      </c>
      <c r="N52" s="19">
        <v>45563.1</v>
      </c>
      <c r="O52" s="28"/>
      <c r="P52" s="19">
        <v>530845.1</v>
      </c>
      <c r="Q52" s="19">
        <f t="shared" si="8"/>
        <v>117.12953319859139</v>
      </c>
      <c r="S52" s="10">
        <f t="shared" si="9"/>
        <v>4532120</v>
      </c>
      <c r="T52" s="10">
        <f t="shared" si="10"/>
        <v>206258</v>
      </c>
      <c r="U52" s="10">
        <f t="shared" si="11"/>
        <v>686011</v>
      </c>
      <c r="V52" s="10">
        <f t="shared" si="12"/>
        <v>892269</v>
      </c>
      <c r="W52" s="10">
        <f t="shared" si="13"/>
        <v>1329126</v>
      </c>
      <c r="X52" s="10">
        <f t="shared" si="14"/>
        <v>2569455</v>
      </c>
      <c r="Y52" s="10">
        <f t="shared" si="15"/>
        <v>455631</v>
      </c>
      <c r="AA52" s="19">
        <v>9320.1</v>
      </c>
      <c r="AB52" s="19">
        <v>10243</v>
      </c>
      <c r="AC52" s="19">
        <f t="shared" si="16"/>
        <v>102430</v>
      </c>
      <c r="AD52" s="10">
        <v>337613</v>
      </c>
    </row>
    <row r="53" spans="1:30">
      <c r="A53" s="19">
        <v>1999</v>
      </c>
      <c r="B53" s="19" t="s">
        <v>8</v>
      </c>
      <c r="C53" s="28"/>
      <c r="D53" s="19">
        <v>446981</v>
      </c>
      <c r="F53" s="19">
        <v>20523.2</v>
      </c>
      <c r="H53" s="19">
        <v>66830</v>
      </c>
      <c r="J53" s="19">
        <v>131142.70000000001</v>
      </c>
      <c r="L53" s="19">
        <v>257628.79999999999</v>
      </c>
      <c r="N53" s="19">
        <v>45786.1</v>
      </c>
      <c r="O53" s="28"/>
      <c r="P53" s="19">
        <v>520480.7</v>
      </c>
      <c r="Q53" s="19">
        <f t="shared" si="8"/>
        <v>116.44358485036277</v>
      </c>
      <c r="S53" s="10">
        <f t="shared" si="9"/>
        <v>4469810</v>
      </c>
      <c r="T53" s="10">
        <f t="shared" si="10"/>
        <v>205232</v>
      </c>
      <c r="U53" s="10">
        <f t="shared" si="11"/>
        <v>668300</v>
      </c>
      <c r="V53" s="10">
        <f t="shared" si="12"/>
        <v>873532</v>
      </c>
      <c r="W53" s="10">
        <f t="shared" si="13"/>
        <v>1311427</v>
      </c>
      <c r="X53" s="10">
        <f t="shared" si="14"/>
        <v>2576288</v>
      </c>
      <c r="Y53" s="10">
        <f t="shared" si="15"/>
        <v>457861</v>
      </c>
      <c r="AA53" s="19">
        <v>8192.7000000000007</v>
      </c>
      <c r="AB53" s="19">
        <v>9091.5</v>
      </c>
      <c r="AC53" s="19">
        <f t="shared" si="16"/>
        <v>90915</v>
      </c>
      <c r="AD53" s="10">
        <v>340371</v>
      </c>
    </row>
    <row r="54" spans="1:30">
      <c r="A54" s="19">
        <f>A53</f>
        <v>1999</v>
      </c>
      <c r="B54" s="19" t="s">
        <v>9</v>
      </c>
      <c r="C54" s="28"/>
      <c r="D54" s="19">
        <v>449152</v>
      </c>
      <c r="F54" s="19">
        <v>21999.7</v>
      </c>
      <c r="H54" s="19">
        <v>67333.100000000006</v>
      </c>
      <c r="J54" s="19">
        <v>132296.5</v>
      </c>
      <c r="L54" s="19">
        <v>258632.3</v>
      </c>
      <c r="N54" s="19">
        <v>45026.5</v>
      </c>
      <c r="O54" s="28"/>
      <c r="P54" s="19">
        <v>520901.7</v>
      </c>
      <c r="Q54" s="19">
        <f t="shared" si="8"/>
        <v>115.97448079937305</v>
      </c>
      <c r="S54" s="10">
        <f t="shared" si="9"/>
        <v>4491520</v>
      </c>
      <c r="T54" s="10">
        <f t="shared" si="10"/>
        <v>219997</v>
      </c>
      <c r="U54" s="10">
        <f t="shared" si="11"/>
        <v>673331</v>
      </c>
      <c r="V54" s="10">
        <f t="shared" si="12"/>
        <v>893328</v>
      </c>
      <c r="W54" s="10">
        <f t="shared" si="13"/>
        <v>1322965</v>
      </c>
      <c r="X54" s="10">
        <f t="shared" si="14"/>
        <v>2586323</v>
      </c>
      <c r="Y54" s="10">
        <f t="shared" si="15"/>
        <v>450265</v>
      </c>
      <c r="AA54" s="19">
        <v>5815</v>
      </c>
      <c r="AB54" s="19">
        <v>6686.3</v>
      </c>
      <c r="AC54" s="19">
        <f t="shared" si="16"/>
        <v>66863</v>
      </c>
      <c r="AD54" s="10">
        <v>336843</v>
      </c>
    </row>
    <row r="55" spans="1:30">
      <c r="A55" s="19">
        <f>A54</f>
        <v>1999</v>
      </c>
      <c r="B55" s="19" t="s">
        <v>10</v>
      </c>
      <c r="C55" s="28"/>
      <c r="D55" s="19">
        <v>451293.4</v>
      </c>
      <c r="F55" s="19">
        <v>22327.200000000001</v>
      </c>
      <c r="H55" s="19">
        <v>66968</v>
      </c>
      <c r="J55" s="19">
        <v>130876.7</v>
      </c>
      <c r="L55" s="19">
        <v>260147.1</v>
      </c>
      <c r="N55" s="19">
        <v>43577.599999999999</v>
      </c>
      <c r="O55" s="28"/>
      <c r="P55" s="19">
        <v>520197.4</v>
      </c>
      <c r="Q55" s="19">
        <f t="shared" si="8"/>
        <v>115.26811604158182</v>
      </c>
      <c r="S55" s="10">
        <f t="shared" si="9"/>
        <v>4512934</v>
      </c>
      <c r="T55" s="10">
        <f t="shared" si="10"/>
        <v>223272</v>
      </c>
      <c r="U55" s="10">
        <f t="shared" si="11"/>
        <v>669680</v>
      </c>
      <c r="V55" s="10">
        <f t="shared" si="12"/>
        <v>892952</v>
      </c>
      <c r="W55" s="10">
        <f t="shared" si="13"/>
        <v>1308767</v>
      </c>
      <c r="X55" s="10">
        <f t="shared" si="14"/>
        <v>2601471</v>
      </c>
      <c r="Y55" s="10">
        <f t="shared" si="15"/>
        <v>435776</v>
      </c>
      <c r="AA55" s="19">
        <v>6612</v>
      </c>
      <c r="AB55" s="19">
        <v>7524.6</v>
      </c>
      <c r="AC55" s="19">
        <f t="shared" si="16"/>
        <v>75246</v>
      </c>
      <c r="AD55" s="10">
        <v>323388</v>
      </c>
    </row>
    <row r="56" spans="1:30">
      <c r="A56" s="19">
        <f>A55</f>
        <v>1999</v>
      </c>
      <c r="B56" s="19" t="s">
        <v>11</v>
      </c>
      <c r="C56" s="28"/>
      <c r="D56" s="19">
        <v>451257.1</v>
      </c>
      <c r="F56" s="19">
        <v>21310.5</v>
      </c>
      <c r="H56" s="19">
        <v>67880.5</v>
      </c>
      <c r="J56" s="19">
        <v>130791.8</v>
      </c>
      <c r="L56" s="19">
        <v>260285.9</v>
      </c>
      <c r="N56" s="19">
        <v>43408.2</v>
      </c>
      <c r="O56" s="28"/>
      <c r="P56" s="19">
        <v>519212.1</v>
      </c>
      <c r="Q56" s="19">
        <f t="shared" si="8"/>
        <v>115.05904283832875</v>
      </c>
      <c r="S56" s="10">
        <f t="shared" si="9"/>
        <v>4512571</v>
      </c>
      <c r="T56" s="10">
        <f t="shared" si="10"/>
        <v>213105</v>
      </c>
      <c r="U56" s="10">
        <f t="shared" si="11"/>
        <v>678805</v>
      </c>
      <c r="V56" s="10">
        <f t="shared" si="12"/>
        <v>891910</v>
      </c>
      <c r="W56" s="10">
        <f t="shared" si="13"/>
        <v>1307918</v>
      </c>
      <c r="X56" s="10">
        <f t="shared" si="14"/>
        <v>2602859</v>
      </c>
      <c r="Y56" s="10">
        <f t="shared" si="15"/>
        <v>434082</v>
      </c>
      <c r="AA56" s="19">
        <v>8552.2000000000007</v>
      </c>
      <c r="AB56" s="19">
        <v>9498.4</v>
      </c>
      <c r="AC56" s="19">
        <f t="shared" si="16"/>
        <v>94984</v>
      </c>
      <c r="AD56" s="10">
        <v>316203</v>
      </c>
    </row>
    <row r="57" spans="1:30">
      <c r="A57" s="19">
        <v>2000</v>
      </c>
      <c r="B57" s="19" t="s">
        <v>8</v>
      </c>
      <c r="C57" s="28"/>
      <c r="D57" s="19">
        <v>460054</v>
      </c>
      <c r="F57" s="19">
        <v>21351</v>
      </c>
      <c r="H57" s="19">
        <v>70551.199999999997</v>
      </c>
      <c r="J57" s="19">
        <v>131475.4</v>
      </c>
      <c r="L57" s="19">
        <v>262877.7</v>
      </c>
      <c r="N57" s="19">
        <v>41008</v>
      </c>
      <c r="O57" s="28"/>
      <c r="P57" s="19">
        <v>527383</v>
      </c>
      <c r="Q57" s="19">
        <f t="shared" si="8"/>
        <v>114.63502110621798</v>
      </c>
      <c r="S57" s="10">
        <f t="shared" si="9"/>
        <v>4600540</v>
      </c>
      <c r="T57" s="10">
        <f t="shared" si="10"/>
        <v>213510</v>
      </c>
      <c r="U57" s="10">
        <f t="shared" si="11"/>
        <v>705512</v>
      </c>
      <c r="V57" s="10">
        <f t="shared" si="12"/>
        <v>919022</v>
      </c>
      <c r="W57" s="10">
        <f t="shared" si="13"/>
        <v>1314754</v>
      </c>
      <c r="X57" s="10">
        <f t="shared" si="14"/>
        <v>2628777</v>
      </c>
      <c r="Y57" s="10">
        <f t="shared" si="15"/>
        <v>410080</v>
      </c>
      <c r="AA57" s="19">
        <v>7274.3</v>
      </c>
      <c r="AB57" s="19">
        <v>8201.4</v>
      </c>
      <c r="AC57" s="19">
        <f t="shared" si="16"/>
        <v>82014</v>
      </c>
      <c r="AD57" s="10">
        <v>300105</v>
      </c>
    </row>
    <row r="58" spans="1:30">
      <c r="A58" s="19">
        <f>A57</f>
        <v>2000</v>
      </c>
      <c r="B58" s="19" t="s">
        <v>9</v>
      </c>
      <c r="C58" s="28"/>
      <c r="D58" s="19">
        <v>461012.3</v>
      </c>
      <c r="F58" s="19">
        <v>21802.1</v>
      </c>
      <c r="H58" s="19">
        <v>69379.5</v>
      </c>
      <c r="J58" s="19">
        <v>130461.6</v>
      </c>
      <c r="L58" s="19">
        <v>261811.20000000001</v>
      </c>
      <c r="N58" s="19">
        <v>40821.199999999997</v>
      </c>
      <c r="O58" s="28"/>
      <c r="P58" s="19">
        <v>526389.69999999995</v>
      </c>
      <c r="Q58" s="19">
        <f t="shared" si="8"/>
        <v>114.18127021773606</v>
      </c>
      <c r="S58" s="10">
        <f t="shared" si="9"/>
        <v>4610123</v>
      </c>
      <c r="T58" s="10">
        <f t="shared" si="10"/>
        <v>218021</v>
      </c>
      <c r="U58" s="10">
        <f t="shared" si="11"/>
        <v>693795</v>
      </c>
      <c r="V58" s="10">
        <f t="shared" si="12"/>
        <v>911816</v>
      </c>
      <c r="W58" s="10">
        <f t="shared" si="13"/>
        <v>1304616</v>
      </c>
      <c r="X58" s="10">
        <f t="shared" si="14"/>
        <v>2618112</v>
      </c>
      <c r="Y58" s="10">
        <f t="shared" si="15"/>
        <v>408212</v>
      </c>
      <c r="AA58" s="19">
        <v>4998.3999999999996</v>
      </c>
      <c r="AB58" s="19">
        <v>5871.9</v>
      </c>
      <c r="AC58" s="19">
        <f t="shared" si="16"/>
        <v>58719</v>
      </c>
      <c r="AD58" s="10">
        <v>296919</v>
      </c>
    </row>
    <row r="59" spans="1:30">
      <c r="A59" s="19">
        <f>A58</f>
        <v>2000</v>
      </c>
      <c r="B59" s="19" t="s">
        <v>10</v>
      </c>
      <c r="C59" s="28"/>
      <c r="D59" s="19">
        <v>461388.5</v>
      </c>
      <c r="F59" s="19">
        <v>21284.400000000001</v>
      </c>
      <c r="H59" s="19">
        <v>71949</v>
      </c>
      <c r="J59" s="19">
        <v>131994.9</v>
      </c>
      <c r="L59" s="19">
        <v>262275.09999999998</v>
      </c>
      <c r="N59" s="19">
        <v>40021.4</v>
      </c>
      <c r="O59" s="28"/>
      <c r="P59" s="19">
        <v>525602.5</v>
      </c>
      <c r="Q59" s="19">
        <f t="shared" si="8"/>
        <v>113.91755537903524</v>
      </c>
      <c r="S59" s="10">
        <f t="shared" si="9"/>
        <v>4613885</v>
      </c>
      <c r="T59" s="10">
        <f t="shared" si="10"/>
        <v>212844</v>
      </c>
      <c r="U59" s="10">
        <f t="shared" si="11"/>
        <v>719490</v>
      </c>
      <c r="V59" s="10">
        <f t="shared" si="12"/>
        <v>932334</v>
      </c>
      <c r="W59" s="10">
        <f t="shared" si="13"/>
        <v>1319949</v>
      </c>
      <c r="X59" s="10">
        <f t="shared" si="14"/>
        <v>2622751</v>
      </c>
      <c r="Y59" s="10">
        <f t="shared" si="15"/>
        <v>400214</v>
      </c>
      <c r="AA59" s="19">
        <v>5887.6</v>
      </c>
      <c r="AB59" s="19">
        <v>6763.7</v>
      </c>
      <c r="AC59" s="19">
        <f t="shared" si="16"/>
        <v>67637</v>
      </c>
      <c r="AD59" s="10">
        <v>297855</v>
      </c>
    </row>
    <row r="60" spans="1:30">
      <c r="A60" s="19">
        <f>A59</f>
        <v>2000</v>
      </c>
      <c r="B60" s="19" t="s">
        <v>11</v>
      </c>
      <c r="C60" s="28"/>
      <c r="D60" s="19">
        <v>465706.7</v>
      </c>
      <c r="F60" s="19">
        <v>21828.3</v>
      </c>
      <c r="H60" s="19">
        <v>74215.199999999997</v>
      </c>
      <c r="J60" s="19">
        <v>133726.70000000001</v>
      </c>
      <c r="L60" s="19">
        <v>265445.90000000002</v>
      </c>
      <c r="N60" s="19">
        <v>38755.4</v>
      </c>
      <c r="O60" s="28"/>
      <c r="P60" s="19">
        <v>528941</v>
      </c>
      <c r="Q60" s="19">
        <f t="shared" si="8"/>
        <v>113.57813834329633</v>
      </c>
      <c r="S60" s="10">
        <f t="shared" si="9"/>
        <v>4657067</v>
      </c>
      <c r="T60" s="10">
        <f t="shared" si="10"/>
        <v>218283</v>
      </c>
      <c r="U60" s="10">
        <f t="shared" si="11"/>
        <v>742152</v>
      </c>
      <c r="V60" s="10">
        <f t="shared" si="12"/>
        <v>960435</v>
      </c>
      <c r="W60" s="10">
        <f t="shared" si="13"/>
        <v>1337267</v>
      </c>
      <c r="X60" s="10">
        <f t="shared" si="14"/>
        <v>2654459</v>
      </c>
      <c r="Y60" s="10">
        <f t="shared" si="15"/>
        <v>387554</v>
      </c>
      <c r="AA60" s="19">
        <v>7644.9</v>
      </c>
      <c r="AB60" s="19">
        <v>8603.2999999999993</v>
      </c>
      <c r="AC60" s="19">
        <f t="shared" si="16"/>
        <v>86033</v>
      </c>
      <c r="AD60" s="10">
        <v>296296</v>
      </c>
    </row>
    <row r="61" spans="1:30">
      <c r="A61" s="19">
        <v>2001</v>
      </c>
      <c r="B61" s="19" t="s">
        <v>8</v>
      </c>
      <c r="C61" s="28"/>
      <c r="D61" s="19">
        <v>468463.5</v>
      </c>
      <c r="F61" s="19">
        <v>21708.6</v>
      </c>
      <c r="H61" s="19">
        <v>74360.899999999994</v>
      </c>
      <c r="J61" s="19">
        <v>135413.9</v>
      </c>
      <c r="L61" s="19">
        <v>266633.59999999998</v>
      </c>
      <c r="N61" s="19">
        <v>40552</v>
      </c>
      <c r="O61" s="28"/>
      <c r="P61" s="19">
        <v>532757</v>
      </c>
      <c r="Q61" s="19">
        <f t="shared" si="8"/>
        <v>113.72433498020658</v>
      </c>
      <c r="S61" s="10">
        <f t="shared" si="9"/>
        <v>4684635</v>
      </c>
      <c r="T61" s="10">
        <f t="shared" si="10"/>
        <v>217086</v>
      </c>
      <c r="U61" s="10">
        <f t="shared" si="11"/>
        <v>743609</v>
      </c>
      <c r="V61" s="10">
        <f t="shared" si="12"/>
        <v>960695</v>
      </c>
      <c r="W61" s="10">
        <f t="shared" si="13"/>
        <v>1354139</v>
      </c>
      <c r="X61" s="10">
        <f t="shared" si="14"/>
        <v>2666336</v>
      </c>
      <c r="Y61" s="10">
        <f t="shared" si="15"/>
        <v>405520</v>
      </c>
      <c r="AA61" s="19">
        <v>7538.7</v>
      </c>
      <c r="AB61" s="19">
        <v>8544.5</v>
      </c>
      <c r="AC61" s="19">
        <f t="shared" si="16"/>
        <v>85445</v>
      </c>
      <c r="AD61" s="10">
        <v>302258</v>
      </c>
    </row>
    <row r="62" spans="1:30">
      <c r="A62" s="19">
        <f>A61</f>
        <v>2001</v>
      </c>
      <c r="B62" s="19" t="s">
        <v>9</v>
      </c>
      <c r="C62" s="28"/>
      <c r="D62" s="19">
        <v>466212</v>
      </c>
      <c r="F62" s="19">
        <v>20327.400000000001</v>
      </c>
      <c r="H62" s="19">
        <v>72304.100000000006</v>
      </c>
      <c r="J62" s="19">
        <v>129859.7</v>
      </c>
      <c r="L62" s="19">
        <v>269198.5</v>
      </c>
      <c r="N62" s="19">
        <v>38232</v>
      </c>
      <c r="O62" s="28"/>
      <c r="P62" s="19">
        <v>526005.69999999995</v>
      </c>
      <c r="Q62" s="19">
        <f t="shared" si="8"/>
        <v>112.82543134882843</v>
      </c>
      <c r="S62" s="10">
        <f t="shared" si="9"/>
        <v>4662120</v>
      </c>
      <c r="T62" s="10">
        <f t="shared" si="10"/>
        <v>203274</v>
      </c>
      <c r="U62" s="10">
        <f t="shared" si="11"/>
        <v>723041</v>
      </c>
      <c r="V62" s="10">
        <f t="shared" si="12"/>
        <v>926315</v>
      </c>
      <c r="W62" s="10">
        <f t="shared" si="13"/>
        <v>1298597</v>
      </c>
      <c r="X62" s="10">
        <f t="shared" si="14"/>
        <v>2691985</v>
      </c>
      <c r="Y62" s="10">
        <f t="shared" si="15"/>
        <v>382320</v>
      </c>
      <c r="AA62" s="19">
        <v>4879.1000000000004</v>
      </c>
      <c r="AB62" s="19">
        <v>5708.7</v>
      </c>
      <c r="AC62" s="19">
        <f t="shared" si="16"/>
        <v>57087</v>
      </c>
      <c r="AD62" s="10">
        <v>289862</v>
      </c>
    </row>
    <row r="63" spans="1:30">
      <c r="A63" s="19">
        <f>A62</f>
        <v>2001</v>
      </c>
      <c r="B63" s="19" t="s">
        <v>10</v>
      </c>
      <c r="C63" s="28"/>
      <c r="D63" s="19">
        <v>461043.1</v>
      </c>
      <c r="F63" s="19">
        <v>20184.3</v>
      </c>
      <c r="H63" s="19">
        <v>71015.5</v>
      </c>
      <c r="J63" s="19">
        <v>128379</v>
      </c>
      <c r="L63" s="19">
        <v>268525.59999999998</v>
      </c>
      <c r="N63" s="19">
        <v>38245.1</v>
      </c>
      <c r="O63" s="28"/>
      <c r="P63" s="19">
        <v>518449.4</v>
      </c>
      <c r="Q63" s="19">
        <f t="shared" si="8"/>
        <v>112.45139554197863</v>
      </c>
      <c r="S63" s="10">
        <f t="shared" si="9"/>
        <v>4610431</v>
      </c>
      <c r="T63" s="10">
        <f t="shared" si="10"/>
        <v>201843</v>
      </c>
      <c r="U63" s="10">
        <f t="shared" si="11"/>
        <v>710155</v>
      </c>
      <c r="V63" s="10">
        <f t="shared" si="12"/>
        <v>911998</v>
      </c>
      <c r="W63" s="10">
        <f t="shared" si="13"/>
        <v>1283790</v>
      </c>
      <c r="X63" s="10">
        <f t="shared" si="14"/>
        <v>2685256</v>
      </c>
      <c r="Y63" s="10">
        <f t="shared" si="15"/>
        <v>382451</v>
      </c>
      <c r="AA63" s="19">
        <v>5808</v>
      </c>
      <c r="AB63" s="19">
        <v>6658.9</v>
      </c>
      <c r="AC63" s="19">
        <f t="shared" si="16"/>
        <v>66589</v>
      </c>
      <c r="AD63" s="10">
        <v>294239</v>
      </c>
    </row>
    <row r="64" spans="1:30">
      <c r="A64" s="19">
        <f>A63</f>
        <v>2001</v>
      </c>
      <c r="B64" s="19" t="s">
        <v>11</v>
      </c>
      <c r="C64" s="28"/>
      <c r="D64" s="19">
        <v>459814.2</v>
      </c>
      <c r="F64" s="19">
        <v>20270.599999999999</v>
      </c>
      <c r="H64" s="19">
        <v>68012.899999999994</v>
      </c>
      <c r="J64" s="19">
        <v>124410.8</v>
      </c>
      <c r="L64" s="19">
        <v>268435.8</v>
      </c>
      <c r="N64" s="19">
        <v>37293.699999999997</v>
      </c>
      <c r="O64" s="28"/>
      <c r="P64" s="19">
        <v>515853.4</v>
      </c>
      <c r="Q64" s="19">
        <f t="shared" si="8"/>
        <v>112.18735741523425</v>
      </c>
      <c r="S64" s="10">
        <f t="shared" si="9"/>
        <v>4598142</v>
      </c>
      <c r="T64" s="10">
        <f t="shared" si="10"/>
        <v>202706</v>
      </c>
      <c r="U64" s="10">
        <f t="shared" si="11"/>
        <v>680129</v>
      </c>
      <c r="V64" s="10">
        <f t="shared" si="12"/>
        <v>882835</v>
      </c>
      <c r="W64" s="10">
        <f t="shared" si="13"/>
        <v>1244108</v>
      </c>
      <c r="X64" s="10">
        <f t="shared" si="14"/>
        <v>2684358</v>
      </c>
      <c r="Y64" s="10">
        <f t="shared" si="15"/>
        <v>372937</v>
      </c>
      <c r="AA64" s="19">
        <v>7391.1</v>
      </c>
      <c r="AB64" s="19">
        <v>8234</v>
      </c>
      <c r="AC64" s="19">
        <f t="shared" si="16"/>
        <v>82340</v>
      </c>
      <c r="AD64" s="10">
        <v>280177</v>
      </c>
    </row>
    <row r="65" spans="1:30">
      <c r="A65" s="19">
        <v>2002</v>
      </c>
      <c r="B65" s="19" t="s">
        <v>8</v>
      </c>
      <c r="C65" s="28"/>
      <c r="D65" s="19">
        <v>460359.6</v>
      </c>
      <c r="F65" s="19">
        <v>20058.5</v>
      </c>
      <c r="H65" s="19">
        <v>67489.3</v>
      </c>
      <c r="J65" s="19">
        <v>124065.1</v>
      </c>
      <c r="L65" s="19">
        <v>269274</v>
      </c>
      <c r="N65" s="19">
        <v>37719.1</v>
      </c>
      <c r="O65" s="28"/>
      <c r="P65" s="19">
        <v>516942.3</v>
      </c>
      <c r="Q65" s="19">
        <f t="shared" si="8"/>
        <v>112.29097861758504</v>
      </c>
      <c r="S65" s="10">
        <f t="shared" si="9"/>
        <v>4603596</v>
      </c>
      <c r="T65" s="10">
        <f t="shared" si="10"/>
        <v>200585</v>
      </c>
      <c r="U65" s="10">
        <f t="shared" si="11"/>
        <v>674893</v>
      </c>
      <c r="V65" s="10">
        <f t="shared" si="12"/>
        <v>875478</v>
      </c>
      <c r="W65" s="10">
        <f t="shared" si="13"/>
        <v>1240651</v>
      </c>
      <c r="X65" s="10">
        <f t="shared" si="14"/>
        <v>2692740</v>
      </c>
      <c r="Y65" s="10">
        <f t="shared" si="15"/>
        <v>377191</v>
      </c>
      <c r="AA65" s="19">
        <v>6911.9</v>
      </c>
      <c r="AB65" s="19">
        <v>7903</v>
      </c>
      <c r="AC65" s="19">
        <f t="shared" si="16"/>
        <v>79030</v>
      </c>
      <c r="AD65" s="10">
        <v>281312</v>
      </c>
    </row>
    <row r="66" spans="1:30">
      <c r="A66" s="19">
        <f>A65</f>
        <v>2002</v>
      </c>
      <c r="B66" s="19" t="s">
        <v>9</v>
      </c>
      <c r="C66" s="28"/>
      <c r="D66" s="19">
        <v>463937.4</v>
      </c>
      <c r="F66" s="19">
        <v>20167.900000000001</v>
      </c>
      <c r="H66" s="19">
        <v>66458.3</v>
      </c>
      <c r="J66" s="19">
        <v>122181.6</v>
      </c>
      <c r="L66" s="19">
        <v>271596.90000000002</v>
      </c>
      <c r="N66" s="19">
        <v>36742</v>
      </c>
      <c r="O66" s="28"/>
      <c r="P66" s="19">
        <v>515633.8</v>
      </c>
      <c r="Q66" s="19">
        <f t="shared" si="8"/>
        <v>111.14296885743636</v>
      </c>
      <c r="S66" s="10">
        <f t="shared" si="9"/>
        <v>4639374</v>
      </c>
      <c r="T66" s="10">
        <f t="shared" si="10"/>
        <v>201679</v>
      </c>
      <c r="U66" s="10">
        <f t="shared" si="11"/>
        <v>664583</v>
      </c>
      <c r="V66" s="10">
        <f t="shared" si="12"/>
        <v>866262</v>
      </c>
      <c r="W66" s="10">
        <f t="shared" si="13"/>
        <v>1221816</v>
      </c>
      <c r="X66" s="10">
        <f t="shared" si="14"/>
        <v>2715969</v>
      </c>
      <c r="Y66" s="10">
        <f t="shared" si="15"/>
        <v>367420</v>
      </c>
      <c r="AA66" s="19">
        <v>4666.1000000000004</v>
      </c>
      <c r="AB66" s="19">
        <v>5482.7</v>
      </c>
      <c r="AC66" s="19">
        <f t="shared" si="16"/>
        <v>54827</v>
      </c>
      <c r="AD66" s="10">
        <v>279380</v>
      </c>
    </row>
    <row r="67" spans="1:30">
      <c r="A67" s="19">
        <f>A66</f>
        <v>2002</v>
      </c>
      <c r="B67" s="19" t="s">
        <v>10</v>
      </c>
      <c r="C67" s="28"/>
      <c r="D67" s="19">
        <v>465780</v>
      </c>
      <c r="F67" s="19">
        <v>20014.900000000001</v>
      </c>
      <c r="H67" s="19">
        <v>67467.3</v>
      </c>
      <c r="J67" s="19">
        <v>122988.7</v>
      </c>
      <c r="L67" s="19">
        <v>272318.40000000002</v>
      </c>
      <c r="N67" s="19">
        <v>36615.300000000003</v>
      </c>
      <c r="O67" s="28"/>
      <c r="P67" s="19">
        <v>515714.8</v>
      </c>
      <c r="Q67" s="19">
        <f t="shared" si="8"/>
        <v>110.72068358452486</v>
      </c>
      <c r="S67" s="10">
        <f t="shared" si="9"/>
        <v>4657800</v>
      </c>
      <c r="T67" s="10">
        <f t="shared" si="10"/>
        <v>200149</v>
      </c>
      <c r="U67" s="10">
        <f t="shared" si="11"/>
        <v>674673</v>
      </c>
      <c r="V67" s="10">
        <f t="shared" si="12"/>
        <v>874822</v>
      </c>
      <c r="W67" s="10">
        <f t="shared" si="13"/>
        <v>1229887</v>
      </c>
      <c r="X67" s="10">
        <f t="shared" si="14"/>
        <v>2723184</v>
      </c>
      <c r="Y67" s="10">
        <f t="shared" si="15"/>
        <v>366153</v>
      </c>
      <c r="AA67" s="19">
        <v>5533.8</v>
      </c>
      <c r="AB67" s="19">
        <v>6374.7</v>
      </c>
      <c r="AC67" s="19">
        <f t="shared" si="16"/>
        <v>63747</v>
      </c>
      <c r="AD67" s="10">
        <v>277471</v>
      </c>
    </row>
    <row r="68" spans="1:30">
      <c r="A68" s="19">
        <f>A67</f>
        <v>2002</v>
      </c>
      <c r="B68" s="19" t="s">
        <v>11</v>
      </c>
      <c r="C68" s="28"/>
      <c r="D68" s="19">
        <v>467008.5</v>
      </c>
      <c r="F68" s="19">
        <v>19681.900000000001</v>
      </c>
      <c r="H68" s="19">
        <v>67661</v>
      </c>
      <c r="J68" s="19">
        <v>122377.8</v>
      </c>
      <c r="L68" s="19">
        <v>271657.40000000002</v>
      </c>
      <c r="N68" s="19">
        <v>36060.6</v>
      </c>
      <c r="O68" s="28"/>
      <c r="P68" s="19">
        <v>516000.9</v>
      </c>
      <c r="Q68" s="19">
        <f t="shared" si="8"/>
        <v>110.49068700034368</v>
      </c>
      <c r="S68" s="10">
        <f t="shared" si="9"/>
        <v>4670085</v>
      </c>
      <c r="T68" s="10">
        <f t="shared" si="10"/>
        <v>196819</v>
      </c>
      <c r="U68" s="10">
        <f t="shared" si="11"/>
        <v>676610</v>
      </c>
      <c r="V68" s="10">
        <f t="shared" si="12"/>
        <v>873429</v>
      </c>
      <c r="W68" s="10">
        <f t="shared" si="13"/>
        <v>1223778</v>
      </c>
      <c r="X68" s="10">
        <f t="shared" si="14"/>
        <v>2716574</v>
      </c>
      <c r="Y68" s="10">
        <f t="shared" si="15"/>
        <v>360606</v>
      </c>
      <c r="AA68" s="19">
        <v>7121.9</v>
      </c>
      <c r="AB68" s="19">
        <v>7971.5</v>
      </c>
      <c r="AC68" s="19">
        <f t="shared" si="16"/>
        <v>79715</v>
      </c>
      <c r="AD68" s="10">
        <v>272779</v>
      </c>
    </row>
    <row r="69" spans="1:30">
      <c r="A69" s="19">
        <v>2003</v>
      </c>
      <c r="B69" s="19" t="s">
        <v>8</v>
      </c>
      <c r="C69" s="28"/>
      <c r="D69" s="19">
        <v>466496.4</v>
      </c>
      <c r="F69" s="19">
        <v>19477.2</v>
      </c>
      <c r="H69" s="19">
        <v>67830.600000000006</v>
      </c>
      <c r="J69" s="19">
        <v>121261.7</v>
      </c>
      <c r="L69" s="19">
        <v>272095.8</v>
      </c>
      <c r="N69" s="19">
        <v>34868.800000000003</v>
      </c>
      <c r="O69" s="28"/>
      <c r="P69" s="19">
        <v>512017.1</v>
      </c>
      <c r="Q69" s="19">
        <f t="shared" si="8"/>
        <v>109.75799598882219</v>
      </c>
      <c r="S69" s="10">
        <f t="shared" si="9"/>
        <v>4664964</v>
      </c>
      <c r="T69" s="10">
        <f t="shared" si="10"/>
        <v>194772</v>
      </c>
      <c r="U69" s="10">
        <f t="shared" si="11"/>
        <v>678306</v>
      </c>
      <c r="V69" s="10">
        <f t="shared" si="12"/>
        <v>873078</v>
      </c>
      <c r="W69" s="10">
        <f t="shared" si="13"/>
        <v>1212617</v>
      </c>
      <c r="X69" s="10">
        <f t="shared" si="14"/>
        <v>2720958</v>
      </c>
      <c r="Y69" s="10">
        <f t="shared" si="15"/>
        <v>348688</v>
      </c>
      <c r="AA69" s="19">
        <v>6477.9</v>
      </c>
      <c r="AB69" s="19">
        <v>7550.3</v>
      </c>
      <c r="AC69" s="19">
        <f t="shared" si="16"/>
        <v>75503</v>
      </c>
      <c r="AD69" s="10">
        <v>264755</v>
      </c>
    </row>
    <row r="70" spans="1:30">
      <c r="A70" s="19">
        <f>A69</f>
        <v>2003</v>
      </c>
      <c r="B70" s="19" t="s">
        <v>9</v>
      </c>
      <c r="C70" s="28"/>
      <c r="D70" s="19">
        <v>470226.8</v>
      </c>
      <c r="F70" s="19">
        <v>19626.599999999999</v>
      </c>
      <c r="H70" s="19">
        <v>69026.5</v>
      </c>
      <c r="J70" s="19">
        <v>122762.5</v>
      </c>
      <c r="L70" s="19">
        <v>272143.3</v>
      </c>
      <c r="N70" s="19">
        <v>34991.9</v>
      </c>
      <c r="O70" s="28"/>
      <c r="P70" s="19">
        <v>515914.8</v>
      </c>
      <c r="Q70" s="19">
        <f t="shared" ref="Q70:Q131" si="17">P70/D70*100</f>
        <v>109.71616249860705</v>
      </c>
      <c r="S70" s="10">
        <f t="shared" ref="S70:S125" si="18">ROUND(D70*10,0)</f>
        <v>4702268</v>
      </c>
      <c r="T70" s="10">
        <f t="shared" ref="T70:T125" si="19">ROUND(F70*10,0)</f>
        <v>196266</v>
      </c>
      <c r="U70" s="10">
        <f t="shared" ref="U70:U125" si="20">ROUND(H70*10,0)</f>
        <v>690265</v>
      </c>
      <c r="V70" s="10">
        <f t="shared" ref="V70:V125" si="21">SUM(T70:U70)</f>
        <v>886531</v>
      </c>
      <c r="W70" s="10">
        <f t="shared" ref="W70:W125" si="22">ROUND(J70*10,0)</f>
        <v>1227625</v>
      </c>
      <c r="X70" s="10">
        <f t="shared" ref="X70:X125" si="23">ROUND(L70*10,0)</f>
        <v>2721433</v>
      </c>
      <c r="Y70" s="10">
        <f t="shared" ref="Y70:Y125" si="24">ROUND(N70*10,0)</f>
        <v>349919</v>
      </c>
      <c r="AA70" s="19">
        <v>4213.5</v>
      </c>
      <c r="AB70" s="19">
        <v>5029.5</v>
      </c>
      <c r="AC70" s="19">
        <f t="shared" ref="AC70:AC125" si="25">ROUND(AB70*10,0)</f>
        <v>50295</v>
      </c>
      <c r="AD70" s="10">
        <v>257818</v>
      </c>
    </row>
    <row r="71" spans="1:30">
      <c r="A71" s="19">
        <f>A70</f>
        <v>2003</v>
      </c>
      <c r="B71" s="19" t="s">
        <v>10</v>
      </c>
      <c r="C71" s="28"/>
      <c r="D71" s="19">
        <v>472128.4</v>
      </c>
      <c r="F71" s="19">
        <v>20061.900000000001</v>
      </c>
      <c r="H71" s="19">
        <v>67923.7</v>
      </c>
      <c r="J71" s="19">
        <v>121076.4</v>
      </c>
      <c r="L71" s="19">
        <v>272214.3</v>
      </c>
      <c r="N71" s="19">
        <v>33995.4</v>
      </c>
      <c r="O71" s="28"/>
      <c r="P71" s="19">
        <v>516165.6</v>
      </c>
      <c r="Q71" s="19">
        <f t="shared" si="17"/>
        <v>109.32737789126857</v>
      </c>
      <c r="S71" s="10">
        <f t="shared" si="18"/>
        <v>4721284</v>
      </c>
      <c r="T71" s="10">
        <f t="shared" si="19"/>
        <v>200619</v>
      </c>
      <c r="U71" s="10">
        <f t="shared" si="20"/>
        <v>679237</v>
      </c>
      <c r="V71" s="10">
        <f t="shared" si="21"/>
        <v>879856</v>
      </c>
      <c r="W71" s="10">
        <f t="shared" si="22"/>
        <v>1210764</v>
      </c>
      <c r="X71" s="10">
        <f t="shared" si="23"/>
        <v>2722143</v>
      </c>
      <c r="Y71" s="10">
        <f t="shared" si="24"/>
        <v>339954</v>
      </c>
      <c r="AA71" s="19">
        <v>4891.2</v>
      </c>
      <c r="AB71" s="19">
        <v>5705.5</v>
      </c>
      <c r="AC71" s="19">
        <f t="shared" si="25"/>
        <v>57055</v>
      </c>
      <c r="AD71" s="10">
        <v>250802</v>
      </c>
    </row>
    <row r="72" spans="1:30">
      <c r="A72" s="19">
        <f>A71</f>
        <v>2003</v>
      </c>
      <c r="B72" s="19" t="s">
        <v>11</v>
      </c>
      <c r="C72" s="28"/>
      <c r="D72" s="19">
        <v>477369</v>
      </c>
      <c r="F72" s="19">
        <v>19658.8</v>
      </c>
      <c r="H72" s="19">
        <v>71007.8</v>
      </c>
      <c r="J72" s="19">
        <v>123219.6</v>
      </c>
      <c r="L72" s="19">
        <v>275921.90000000002</v>
      </c>
      <c r="N72" s="19">
        <v>33229</v>
      </c>
      <c r="O72" s="28"/>
      <c r="P72" s="19">
        <v>518298.2</v>
      </c>
      <c r="Q72" s="19">
        <f t="shared" si="17"/>
        <v>108.5739124241415</v>
      </c>
      <c r="S72" s="10">
        <f t="shared" si="18"/>
        <v>4773690</v>
      </c>
      <c r="T72" s="10">
        <f t="shared" si="19"/>
        <v>196588</v>
      </c>
      <c r="U72" s="10">
        <f t="shared" si="20"/>
        <v>710078</v>
      </c>
      <c r="V72" s="10">
        <f t="shared" si="21"/>
        <v>906666</v>
      </c>
      <c r="W72" s="10">
        <f t="shared" si="22"/>
        <v>1232196</v>
      </c>
      <c r="X72" s="10">
        <f t="shared" si="23"/>
        <v>2759219</v>
      </c>
      <c r="Y72" s="10">
        <f t="shared" si="24"/>
        <v>332290</v>
      </c>
      <c r="AA72" s="19">
        <v>6262.2</v>
      </c>
      <c r="AB72" s="19">
        <v>7063.1</v>
      </c>
      <c r="AC72" s="19">
        <f t="shared" si="25"/>
        <v>70631</v>
      </c>
      <c r="AD72" s="10">
        <v>241919</v>
      </c>
    </row>
    <row r="73" spans="1:30">
      <c r="A73" s="19">
        <v>2004</v>
      </c>
      <c r="B73" s="19" t="s">
        <v>8</v>
      </c>
      <c r="C73" s="28"/>
      <c r="D73" s="19">
        <v>481083.7</v>
      </c>
      <c r="F73" s="19">
        <v>19753.099999999999</v>
      </c>
      <c r="H73" s="19">
        <v>70872.100000000006</v>
      </c>
      <c r="J73" s="19">
        <v>121714.7</v>
      </c>
      <c r="L73" s="19">
        <v>276041.7</v>
      </c>
      <c r="N73" s="19">
        <v>31693.200000000001</v>
      </c>
      <c r="O73" s="28"/>
      <c r="P73" s="19">
        <v>521462.7</v>
      </c>
      <c r="Q73" s="19">
        <f t="shared" si="17"/>
        <v>108.3933419486048</v>
      </c>
      <c r="S73" s="10">
        <f t="shared" si="18"/>
        <v>4810837</v>
      </c>
      <c r="T73" s="10">
        <f t="shared" si="19"/>
        <v>197531</v>
      </c>
      <c r="U73" s="10">
        <f t="shared" si="20"/>
        <v>708721</v>
      </c>
      <c r="V73" s="10">
        <f t="shared" si="21"/>
        <v>906252</v>
      </c>
      <c r="W73" s="10">
        <f t="shared" si="22"/>
        <v>1217147</v>
      </c>
      <c r="X73" s="10">
        <f t="shared" si="23"/>
        <v>2760417</v>
      </c>
      <c r="Y73" s="10">
        <f t="shared" si="24"/>
        <v>316932</v>
      </c>
      <c r="AA73" s="19">
        <v>6478.8</v>
      </c>
      <c r="AB73" s="19">
        <v>6825.8</v>
      </c>
      <c r="AC73" s="19">
        <f t="shared" si="25"/>
        <v>68258</v>
      </c>
      <c r="AD73" s="10">
        <v>234610</v>
      </c>
    </row>
    <row r="74" spans="1:30">
      <c r="A74" s="19">
        <f>A73</f>
        <v>2004</v>
      </c>
      <c r="B74" s="19" t="s">
        <v>9</v>
      </c>
      <c r="C74" s="28"/>
      <c r="D74" s="19">
        <v>480918.1</v>
      </c>
      <c r="F74" s="19">
        <v>20179</v>
      </c>
      <c r="H74" s="19">
        <v>70793.2</v>
      </c>
      <c r="J74" s="19">
        <v>121827.1</v>
      </c>
      <c r="L74" s="19">
        <v>276186.8</v>
      </c>
      <c r="N74" s="19">
        <v>31487.3</v>
      </c>
      <c r="O74" s="28"/>
      <c r="P74" s="19">
        <v>519594.2</v>
      </c>
      <c r="Q74" s="19">
        <f t="shared" si="17"/>
        <v>108.04213856787675</v>
      </c>
      <c r="S74" s="10">
        <f t="shared" si="18"/>
        <v>4809181</v>
      </c>
      <c r="T74" s="10">
        <f t="shared" si="19"/>
        <v>201790</v>
      </c>
      <c r="U74" s="10">
        <f t="shared" si="20"/>
        <v>707932</v>
      </c>
      <c r="V74" s="10">
        <f t="shared" si="21"/>
        <v>909722</v>
      </c>
      <c r="W74" s="10">
        <f t="shared" si="22"/>
        <v>1218271</v>
      </c>
      <c r="X74" s="10">
        <f t="shared" si="23"/>
        <v>2761868</v>
      </c>
      <c r="Y74" s="10">
        <f t="shared" si="24"/>
        <v>314873</v>
      </c>
      <c r="AA74" s="19">
        <v>3644.4</v>
      </c>
      <c r="AB74" s="19">
        <v>4484.3999999999996</v>
      </c>
      <c r="AC74" s="19">
        <f t="shared" si="25"/>
        <v>44844</v>
      </c>
      <c r="AD74" s="10">
        <v>231710</v>
      </c>
    </row>
    <row r="75" spans="1:30">
      <c r="A75" s="19">
        <f>A74</f>
        <v>2004</v>
      </c>
      <c r="B75" s="19" t="s">
        <v>10</v>
      </c>
      <c r="C75" s="28"/>
      <c r="D75" s="19">
        <v>483431.6</v>
      </c>
      <c r="F75" s="19">
        <v>20193.3</v>
      </c>
      <c r="H75" s="19">
        <v>71508.2</v>
      </c>
      <c r="J75" s="19">
        <v>122016.3</v>
      </c>
      <c r="L75" s="19">
        <v>277909.59999999998</v>
      </c>
      <c r="N75" s="19">
        <v>30891.1</v>
      </c>
      <c r="O75" s="28"/>
      <c r="P75" s="19">
        <v>521868.5</v>
      </c>
      <c r="Q75" s="19">
        <f t="shared" si="17"/>
        <v>107.95084557980903</v>
      </c>
      <c r="S75" s="10">
        <f t="shared" si="18"/>
        <v>4834316</v>
      </c>
      <c r="T75" s="10">
        <f t="shared" si="19"/>
        <v>201933</v>
      </c>
      <c r="U75" s="10">
        <f t="shared" si="20"/>
        <v>715082</v>
      </c>
      <c r="V75" s="10">
        <f t="shared" si="21"/>
        <v>917015</v>
      </c>
      <c r="W75" s="10">
        <f t="shared" si="22"/>
        <v>1220163</v>
      </c>
      <c r="X75" s="10">
        <f t="shared" si="23"/>
        <v>2779096</v>
      </c>
      <c r="Y75" s="10">
        <f t="shared" si="24"/>
        <v>308911</v>
      </c>
      <c r="AA75" s="19">
        <v>4216.8</v>
      </c>
      <c r="AB75" s="19">
        <v>5038.8</v>
      </c>
      <c r="AC75" s="19">
        <f t="shared" si="25"/>
        <v>50388</v>
      </c>
      <c r="AD75" s="10">
        <v>224230</v>
      </c>
    </row>
    <row r="76" spans="1:30">
      <c r="A76" s="19">
        <f>A75</f>
        <v>2004</v>
      </c>
      <c r="B76" s="19" t="s">
        <v>11</v>
      </c>
      <c r="C76" s="28"/>
      <c r="D76" s="19">
        <v>482142.2</v>
      </c>
      <c r="F76" s="19">
        <v>20072.3</v>
      </c>
      <c r="H76" s="19">
        <v>72989.600000000006</v>
      </c>
      <c r="J76" s="19">
        <v>123052.8</v>
      </c>
      <c r="L76" s="19">
        <v>276421.3</v>
      </c>
      <c r="N76" s="19">
        <v>30482.6</v>
      </c>
      <c r="O76" s="28"/>
      <c r="P76" s="19">
        <v>521221.1</v>
      </c>
      <c r="Q76" s="19">
        <f t="shared" si="17"/>
        <v>108.10526438050849</v>
      </c>
      <c r="S76" s="10">
        <f t="shared" si="18"/>
        <v>4821422</v>
      </c>
      <c r="T76" s="10">
        <f t="shared" si="19"/>
        <v>200723</v>
      </c>
      <c r="U76" s="10">
        <f t="shared" si="20"/>
        <v>729896</v>
      </c>
      <c r="V76" s="10">
        <f t="shared" si="21"/>
        <v>930619</v>
      </c>
      <c r="W76" s="10">
        <f t="shared" si="22"/>
        <v>1230528</v>
      </c>
      <c r="X76" s="10">
        <f t="shared" si="23"/>
        <v>2764213</v>
      </c>
      <c r="Y76" s="10">
        <f t="shared" si="24"/>
        <v>304826</v>
      </c>
      <c r="AA76" s="19">
        <v>5636.8</v>
      </c>
      <c r="AB76" s="19">
        <v>6451.2</v>
      </c>
      <c r="AC76" s="19">
        <f t="shared" si="25"/>
        <v>64512</v>
      </c>
      <c r="AD76" s="10">
        <v>220599</v>
      </c>
    </row>
    <row r="77" spans="1:30">
      <c r="A77" s="19">
        <v>2005</v>
      </c>
      <c r="B77" s="19" t="s">
        <v>8</v>
      </c>
      <c r="C77" s="28"/>
      <c r="D77" s="19">
        <v>484465.6</v>
      </c>
      <c r="F77" s="19">
        <v>19917.5</v>
      </c>
      <c r="H77" s="19">
        <v>75325.8</v>
      </c>
      <c r="J77" s="19">
        <v>124698.4</v>
      </c>
      <c r="L77" s="19">
        <v>277337.90000000002</v>
      </c>
      <c r="N77" s="19">
        <v>29837.599999999999</v>
      </c>
      <c r="O77" s="28"/>
      <c r="P77" s="19">
        <v>521350.6</v>
      </c>
      <c r="Q77" s="19">
        <f t="shared" si="17"/>
        <v>107.61354366543259</v>
      </c>
      <c r="S77" s="10">
        <f t="shared" si="18"/>
        <v>4844656</v>
      </c>
      <c r="T77" s="10">
        <f t="shared" si="19"/>
        <v>199175</v>
      </c>
      <c r="U77" s="10">
        <f t="shared" si="20"/>
        <v>753258</v>
      </c>
      <c r="V77" s="10">
        <f t="shared" si="21"/>
        <v>952433</v>
      </c>
      <c r="W77" s="10">
        <f t="shared" si="22"/>
        <v>1246984</v>
      </c>
      <c r="X77" s="10">
        <f t="shared" si="23"/>
        <v>2773379</v>
      </c>
      <c r="Y77" s="10">
        <f t="shared" si="24"/>
        <v>298376</v>
      </c>
      <c r="AA77" s="19">
        <v>5262.1</v>
      </c>
      <c r="AB77" s="19">
        <v>6449.3</v>
      </c>
      <c r="AC77" s="19">
        <f t="shared" si="25"/>
        <v>64493</v>
      </c>
      <c r="AD77" s="10">
        <v>219885</v>
      </c>
    </row>
    <row r="78" spans="1:30">
      <c r="A78" s="19">
        <f>A77</f>
        <v>2005</v>
      </c>
      <c r="B78" s="19" t="s">
        <v>9</v>
      </c>
      <c r="C78" s="28"/>
      <c r="D78" s="19">
        <v>488263.9</v>
      </c>
      <c r="F78" s="19">
        <v>19627.400000000001</v>
      </c>
      <c r="H78" s="19">
        <v>77950.7</v>
      </c>
      <c r="J78" s="19">
        <v>125361.7</v>
      </c>
      <c r="L78" s="19">
        <v>279168.90000000002</v>
      </c>
      <c r="N78" s="19">
        <v>27978.5</v>
      </c>
      <c r="O78" s="28"/>
      <c r="P78" s="19">
        <v>523122.7</v>
      </c>
      <c r="Q78" s="19">
        <f t="shared" si="17"/>
        <v>107.13933592059539</v>
      </c>
      <c r="S78" s="10">
        <f t="shared" si="18"/>
        <v>4882639</v>
      </c>
      <c r="T78" s="10">
        <f t="shared" si="19"/>
        <v>196274</v>
      </c>
      <c r="U78" s="10">
        <f t="shared" si="20"/>
        <v>779507</v>
      </c>
      <c r="V78" s="10">
        <f t="shared" si="21"/>
        <v>975781</v>
      </c>
      <c r="W78" s="10">
        <f t="shared" si="22"/>
        <v>1253617</v>
      </c>
      <c r="X78" s="10">
        <f t="shared" si="23"/>
        <v>2791689</v>
      </c>
      <c r="Y78" s="10">
        <f t="shared" si="24"/>
        <v>279785</v>
      </c>
      <c r="AA78" s="19">
        <v>3397.4</v>
      </c>
      <c r="AB78" s="19">
        <v>4120.7</v>
      </c>
      <c r="AC78" s="19">
        <f t="shared" si="25"/>
        <v>41207</v>
      </c>
      <c r="AD78" s="10">
        <v>215320</v>
      </c>
    </row>
    <row r="79" spans="1:30">
      <c r="A79" s="19">
        <f>A78</f>
        <v>2005</v>
      </c>
      <c r="B79" s="19" t="s">
        <v>10</v>
      </c>
      <c r="C79" s="28"/>
      <c r="D79" s="19">
        <v>492915.7</v>
      </c>
      <c r="F79" s="19">
        <v>20008.400000000001</v>
      </c>
      <c r="H79" s="19">
        <v>79430.2</v>
      </c>
      <c r="J79" s="19">
        <v>127653.6</v>
      </c>
      <c r="L79" s="19">
        <v>281857.5</v>
      </c>
      <c r="N79" s="19">
        <v>28412.2</v>
      </c>
      <c r="O79" s="28"/>
      <c r="P79" s="19">
        <v>526126.1</v>
      </c>
      <c r="Q79" s="19">
        <f t="shared" si="17"/>
        <v>106.7375415309352</v>
      </c>
      <c r="S79" s="10">
        <f t="shared" si="18"/>
        <v>4929157</v>
      </c>
      <c r="T79" s="10">
        <f t="shared" si="19"/>
        <v>200084</v>
      </c>
      <c r="U79" s="10">
        <f t="shared" si="20"/>
        <v>794302</v>
      </c>
      <c r="V79" s="10">
        <f t="shared" si="21"/>
        <v>994386</v>
      </c>
      <c r="W79" s="10">
        <f t="shared" si="22"/>
        <v>1276536</v>
      </c>
      <c r="X79" s="10">
        <f t="shared" si="23"/>
        <v>2818575</v>
      </c>
      <c r="Y79" s="10">
        <f t="shared" si="24"/>
        <v>284122</v>
      </c>
      <c r="AA79" s="19">
        <v>4112.2</v>
      </c>
      <c r="AB79" s="19">
        <v>4827.8999999999996</v>
      </c>
      <c r="AC79" s="19">
        <f t="shared" si="25"/>
        <v>48279</v>
      </c>
      <c r="AD79" s="10">
        <v>217229</v>
      </c>
    </row>
    <row r="80" spans="1:30">
      <c r="A80" s="19">
        <f>A79</f>
        <v>2005</v>
      </c>
      <c r="B80" s="19" t="s">
        <v>11</v>
      </c>
      <c r="C80" s="28"/>
      <c r="D80" s="19">
        <v>493943.6</v>
      </c>
      <c r="F80" s="19">
        <v>20246.599999999999</v>
      </c>
      <c r="H80" s="19">
        <v>78206.899999999994</v>
      </c>
      <c r="J80" s="19">
        <v>126041.60000000001</v>
      </c>
      <c r="L80" s="19">
        <v>282029.90000000002</v>
      </c>
      <c r="N80" s="19">
        <v>27808.400000000001</v>
      </c>
      <c r="O80" s="28"/>
      <c r="P80" s="19">
        <v>526437</v>
      </c>
      <c r="Q80" s="19">
        <f t="shared" si="17"/>
        <v>106.57836238793254</v>
      </c>
      <c r="S80" s="10">
        <f t="shared" si="18"/>
        <v>4939436</v>
      </c>
      <c r="T80" s="10">
        <f t="shared" si="19"/>
        <v>202466</v>
      </c>
      <c r="U80" s="10">
        <f t="shared" si="20"/>
        <v>782069</v>
      </c>
      <c r="V80" s="10">
        <f t="shared" si="21"/>
        <v>984535</v>
      </c>
      <c r="W80" s="10">
        <f t="shared" si="22"/>
        <v>1260416</v>
      </c>
      <c r="X80" s="10">
        <f t="shared" si="23"/>
        <v>2820299</v>
      </c>
      <c r="Y80" s="10">
        <f t="shared" si="24"/>
        <v>278084</v>
      </c>
      <c r="AA80" s="19">
        <v>5459.5</v>
      </c>
      <c r="AB80" s="19">
        <v>6169.3</v>
      </c>
      <c r="AC80" s="19">
        <f t="shared" si="25"/>
        <v>61693</v>
      </c>
      <c r="AD80" s="10">
        <v>215062</v>
      </c>
    </row>
    <row r="81" spans="1:30">
      <c r="A81" s="19">
        <v>2006</v>
      </c>
      <c r="B81" s="19" t="s">
        <v>8</v>
      </c>
      <c r="C81" s="28"/>
      <c r="D81" s="19">
        <v>494317.1</v>
      </c>
      <c r="F81" s="19">
        <v>20114.3</v>
      </c>
      <c r="H81" s="19">
        <v>77686.100000000006</v>
      </c>
      <c r="J81" s="19">
        <v>126119.6</v>
      </c>
      <c r="L81" s="19">
        <v>282761.09999999998</v>
      </c>
      <c r="N81" s="19">
        <v>28578.9</v>
      </c>
      <c r="O81" s="28"/>
      <c r="P81" s="19">
        <v>525757.69999999995</v>
      </c>
      <c r="Q81" s="19">
        <f t="shared" si="17"/>
        <v>106.36041116117569</v>
      </c>
      <c r="S81" s="10">
        <f t="shared" si="18"/>
        <v>4943171</v>
      </c>
      <c r="T81" s="10">
        <f t="shared" si="19"/>
        <v>201143</v>
      </c>
      <c r="U81" s="10">
        <f t="shared" si="20"/>
        <v>776861</v>
      </c>
      <c r="V81" s="10">
        <f t="shared" si="21"/>
        <v>978004</v>
      </c>
      <c r="W81" s="10">
        <f t="shared" si="22"/>
        <v>1261196</v>
      </c>
      <c r="X81" s="10">
        <f t="shared" si="23"/>
        <v>2827611</v>
      </c>
      <c r="Y81" s="10">
        <f t="shared" si="24"/>
        <v>285789</v>
      </c>
      <c r="AA81" s="19">
        <v>5188.3999999999996</v>
      </c>
      <c r="AB81" s="19">
        <v>6345</v>
      </c>
      <c r="AC81" s="19">
        <f t="shared" si="25"/>
        <v>63450</v>
      </c>
      <c r="AD81" s="10">
        <v>209296</v>
      </c>
    </row>
    <row r="82" spans="1:30">
      <c r="A82" s="19">
        <f>A81</f>
        <v>2006</v>
      </c>
      <c r="B82" s="19" t="s">
        <v>9</v>
      </c>
      <c r="C82" s="28"/>
      <c r="D82" s="19">
        <v>496055.3</v>
      </c>
      <c r="F82" s="19">
        <v>19978.900000000001</v>
      </c>
      <c r="H82" s="19">
        <v>79280.399999999994</v>
      </c>
      <c r="J82" s="19">
        <v>126545.7</v>
      </c>
      <c r="L82" s="19">
        <v>283084.3</v>
      </c>
      <c r="N82" s="19">
        <v>27454.2</v>
      </c>
      <c r="O82" s="28"/>
      <c r="P82" s="19">
        <v>526069</v>
      </c>
      <c r="Q82" s="19">
        <f t="shared" si="17"/>
        <v>106.05047461442302</v>
      </c>
      <c r="S82" s="10">
        <f t="shared" si="18"/>
        <v>4960553</v>
      </c>
      <c r="T82" s="10">
        <f t="shared" si="19"/>
        <v>199789</v>
      </c>
      <c r="U82" s="10">
        <f t="shared" si="20"/>
        <v>792804</v>
      </c>
      <c r="V82" s="10">
        <f t="shared" si="21"/>
        <v>992593</v>
      </c>
      <c r="W82" s="10">
        <f t="shared" si="22"/>
        <v>1265457</v>
      </c>
      <c r="X82" s="10">
        <f t="shared" si="23"/>
        <v>2830843</v>
      </c>
      <c r="Y82" s="10">
        <f t="shared" si="24"/>
        <v>274542</v>
      </c>
      <c r="AA82" s="19">
        <v>3135.5</v>
      </c>
      <c r="AB82" s="19">
        <v>3835</v>
      </c>
      <c r="AC82" s="19">
        <f t="shared" si="25"/>
        <v>38350</v>
      </c>
      <c r="AD82" s="10">
        <v>202180</v>
      </c>
    </row>
    <row r="83" spans="1:30">
      <c r="A83" s="19">
        <f>A82</f>
        <v>2006</v>
      </c>
      <c r="B83" s="19" t="s">
        <v>10</v>
      </c>
      <c r="C83" s="28"/>
      <c r="D83" s="19">
        <v>495224</v>
      </c>
      <c r="F83" s="19">
        <v>20108.8</v>
      </c>
      <c r="H83" s="19">
        <v>79391.899999999994</v>
      </c>
      <c r="J83" s="19">
        <v>125333.8</v>
      </c>
      <c r="L83" s="19">
        <v>281150.2</v>
      </c>
      <c r="N83" s="19">
        <v>25944.400000000001</v>
      </c>
      <c r="O83" s="28"/>
      <c r="P83" s="19">
        <v>524419.9</v>
      </c>
      <c r="Q83" s="19">
        <f t="shared" si="17"/>
        <v>105.89549375636076</v>
      </c>
      <c r="S83" s="10">
        <f t="shared" si="18"/>
        <v>4952240</v>
      </c>
      <c r="T83" s="10">
        <f t="shared" si="19"/>
        <v>201088</v>
      </c>
      <c r="U83" s="10">
        <f t="shared" si="20"/>
        <v>793919</v>
      </c>
      <c r="V83" s="10">
        <f t="shared" si="21"/>
        <v>995007</v>
      </c>
      <c r="W83" s="10">
        <f t="shared" si="22"/>
        <v>1253338</v>
      </c>
      <c r="X83" s="10">
        <f t="shared" si="23"/>
        <v>2811502</v>
      </c>
      <c r="Y83" s="10">
        <f t="shared" si="24"/>
        <v>259444</v>
      </c>
      <c r="AA83" s="19">
        <v>3545.2</v>
      </c>
      <c r="AB83" s="19">
        <v>4250.8</v>
      </c>
      <c r="AC83" s="19">
        <f t="shared" si="25"/>
        <v>42508</v>
      </c>
      <c r="AD83" s="10">
        <v>196921</v>
      </c>
    </row>
    <row r="84" spans="1:30">
      <c r="A84" s="19">
        <f>A83</f>
        <v>2006</v>
      </c>
      <c r="B84" s="19" t="s">
        <v>11</v>
      </c>
      <c r="C84" s="28"/>
      <c r="D84" s="19">
        <v>501213.7</v>
      </c>
      <c r="F84" s="19">
        <v>20215.7</v>
      </c>
      <c r="H84" s="19">
        <v>80976.100000000006</v>
      </c>
      <c r="J84" s="19">
        <v>127464.8</v>
      </c>
      <c r="L84" s="19">
        <v>284690.7</v>
      </c>
      <c r="N84" s="19">
        <v>26367.4</v>
      </c>
      <c r="O84" s="28"/>
      <c r="P84" s="19">
        <v>531196.9</v>
      </c>
      <c r="Q84" s="19">
        <f t="shared" si="17"/>
        <v>105.98211900432889</v>
      </c>
      <c r="S84" s="10">
        <f t="shared" si="18"/>
        <v>5012137</v>
      </c>
      <c r="T84" s="10">
        <f t="shared" si="19"/>
        <v>202157</v>
      </c>
      <c r="U84" s="10">
        <f t="shared" si="20"/>
        <v>809761</v>
      </c>
      <c r="V84" s="10">
        <f t="shared" si="21"/>
        <v>1011918</v>
      </c>
      <c r="W84" s="10">
        <f t="shared" si="22"/>
        <v>1274648</v>
      </c>
      <c r="X84" s="10">
        <f t="shared" si="23"/>
        <v>2846907</v>
      </c>
      <c r="Y84" s="10">
        <f t="shared" si="24"/>
        <v>263674</v>
      </c>
      <c r="AA84" s="19">
        <v>5045.2</v>
      </c>
      <c r="AB84" s="19">
        <v>5760.3</v>
      </c>
      <c r="AC84" s="19">
        <f t="shared" si="25"/>
        <v>57603</v>
      </c>
      <c r="AD84" s="10">
        <v>200648</v>
      </c>
    </row>
    <row r="85" spans="1:30">
      <c r="A85" s="19">
        <v>2007</v>
      </c>
      <c r="B85" s="19" t="s">
        <v>8</v>
      </c>
      <c r="C85" s="28"/>
      <c r="D85" s="19">
        <v>504911.1</v>
      </c>
      <c r="F85" s="19">
        <v>19960.7</v>
      </c>
      <c r="H85" s="19">
        <v>81254.2</v>
      </c>
      <c r="J85" s="19">
        <v>127262.6</v>
      </c>
      <c r="L85" s="19">
        <v>285202.59999999998</v>
      </c>
      <c r="N85" s="19">
        <v>26116.5</v>
      </c>
      <c r="O85" s="28"/>
      <c r="P85" s="19">
        <v>533583.6</v>
      </c>
      <c r="Q85" s="19">
        <f t="shared" si="17"/>
        <v>105.67872245232874</v>
      </c>
      <c r="S85" s="10">
        <f t="shared" si="18"/>
        <v>5049111</v>
      </c>
      <c r="T85" s="10">
        <f t="shared" si="19"/>
        <v>199607</v>
      </c>
      <c r="U85" s="10">
        <f t="shared" si="20"/>
        <v>812542</v>
      </c>
      <c r="V85" s="10">
        <f t="shared" si="21"/>
        <v>1012149</v>
      </c>
      <c r="W85" s="10">
        <f t="shared" si="22"/>
        <v>1272626</v>
      </c>
      <c r="X85" s="10">
        <f t="shared" si="23"/>
        <v>2852026</v>
      </c>
      <c r="Y85" s="10">
        <f t="shared" si="24"/>
        <v>261165</v>
      </c>
      <c r="AA85" s="19">
        <v>4795.3999999999996</v>
      </c>
      <c r="AB85" s="19">
        <v>6002.3</v>
      </c>
      <c r="AC85" s="19">
        <f t="shared" si="25"/>
        <v>60023</v>
      </c>
      <c r="AD85" s="10">
        <v>196804</v>
      </c>
    </row>
    <row r="86" spans="1:30">
      <c r="A86" s="19">
        <f>A85</f>
        <v>2007</v>
      </c>
      <c r="B86" s="19" t="s">
        <v>9</v>
      </c>
      <c r="C86" s="28"/>
      <c r="D86" s="19">
        <v>505539.4</v>
      </c>
      <c r="F86" s="19">
        <v>19611.099999999999</v>
      </c>
      <c r="H86" s="19">
        <v>80395.399999999994</v>
      </c>
      <c r="J86" s="19">
        <v>125441.5</v>
      </c>
      <c r="L86" s="19">
        <v>287034.7</v>
      </c>
      <c r="N86" s="19">
        <v>25489.8</v>
      </c>
      <c r="O86" s="28"/>
      <c r="P86" s="19">
        <v>534105.69999999995</v>
      </c>
      <c r="Q86" s="19">
        <f t="shared" si="17"/>
        <v>105.65065749573623</v>
      </c>
      <c r="S86" s="10">
        <f t="shared" si="18"/>
        <v>5055394</v>
      </c>
      <c r="T86" s="10">
        <f t="shared" si="19"/>
        <v>196111</v>
      </c>
      <c r="U86" s="10">
        <f t="shared" si="20"/>
        <v>803954</v>
      </c>
      <c r="V86" s="10">
        <f t="shared" si="21"/>
        <v>1000065</v>
      </c>
      <c r="W86" s="10">
        <f t="shared" si="22"/>
        <v>1254415</v>
      </c>
      <c r="X86" s="10">
        <f t="shared" si="23"/>
        <v>2870347</v>
      </c>
      <c r="Y86" s="10">
        <f t="shared" si="24"/>
        <v>254898</v>
      </c>
      <c r="AA86" s="19">
        <v>2951.4</v>
      </c>
      <c r="AB86" s="19">
        <v>3570.8</v>
      </c>
      <c r="AC86" s="19">
        <f t="shared" si="25"/>
        <v>35708</v>
      </c>
      <c r="AD86" s="10">
        <v>188623</v>
      </c>
    </row>
    <row r="87" spans="1:30">
      <c r="A87" s="19">
        <f>A86</f>
        <v>2007</v>
      </c>
      <c r="B87" s="19" t="s">
        <v>10</v>
      </c>
      <c r="C87" s="28"/>
      <c r="D87" s="19">
        <v>503308.5</v>
      </c>
      <c r="F87" s="19">
        <v>17873</v>
      </c>
      <c r="H87" s="19">
        <v>79277.8</v>
      </c>
      <c r="J87" s="19">
        <v>122304.6</v>
      </c>
      <c r="L87" s="19">
        <v>284647.09999999998</v>
      </c>
      <c r="N87" s="19">
        <v>25152</v>
      </c>
      <c r="O87" s="28"/>
      <c r="P87" s="19">
        <v>529303.9</v>
      </c>
      <c r="Q87" s="19">
        <f t="shared" si="17"/>
        <v>105.16490383134797</v>
      </c>
      <c r="S87" s="10">
        <f t="shared" si="18"/>
        <v>5033085</v>
      </c>
      <c r="T87" s="10">
        <f t="shared" si="19"/>
        <v>178730</v>
      </c>
      <c r="U87" s="10">
        <f t="shared" si="20"/>
        <v>792778</v>
      </c>
      <c r="V87" s="10">
        <f t="shared" si="21"/>
        <v>971508</v>
      </c>
      <c r="W87" s="10">
        <f t="shared" si="22"/>
        <v>1223046</v>
      </c>
      <c r="X87" s="10">
        <f t="shared" si="23"/>
        <v>2846471</v>
      </c>
      <c r="Y87" s="10">
        <f t="shared" si="24"/>
        <v>251520</v>
      </c>
      <c r="AA87" s="19">
        <v>3333.5</v>
      </c>
      <c r="AB87" s="19">
        <v>3965.3</v>
      </c>
      <c r="AC87" s="19">
        <f t="shared" si="25"/>
        <v>39653</v>
      </c>
      <c r="AD87" s="10">
        <v>184100</v>
      </c>
    </row>
    <row r="88" spans="1:30">
      <c r="A88" s="19">
        <f>A87</f>
        <v>2007</v>
      </c>
      <c r="B88" s="19" t="s">
        <v>11</v>
      </c>
      <c r="C88" s="28"/>
      <c r="D88" s="19">
        <v>505728.7</v>
      </c>
      <c r="F88" s="19">
        <v>15522.8</v>
      </c>
      <c r="H88" s="19">
        <v>79338.7</v>
      </c>
      <c r="J88" s="19">
        <v>120651.8</v>
      </c>
      <c r="L88" s="19">
        <v>285334.3</v>
      </c>
      <c r="N88" s="19">
        <v>25714.400000000001</v>
      </c>
      <c r="O88" s="28"/>
      <c r="P88" s="19">
        <v>529740.4</v>
      </c>
      <c r="Q88" s="19">
        <f t="shared" si="17"/>
        <v>104.74794094145734</v>
      </c>
      <c r="S88" s="10">
        <f t="shared" si="18"/>
        <v>5057287</v>
      </c>
      <c r="T88" s="10">
        <f t="shared" si="19"/>
        <v>155228</v>
      </c>
      <c r="U88" s="10">
        <f t="shared" si="20"/>
        <v>793387</v>
      </c>
      <c r="V88" s="10">
        <f t="shared" si="21"/>
        <v>948615</v>
      </c>
      <c r="W88" s="10">
        <f t="shared" si="22"/>
        <v>1206518</v>
      </c>
      <c r="X88" s="10">
        <f t="shared" si="23"/>
        <v>2853343</v>
      </c>
      <c r="Y88" s="10">
        <f t="shared" si="24"/>
        <v>257144</v>
      </c>
      <c r="AA88" s="19">
        <v>4725.1000000000004</v>
      </c>
      <c r="AB88" s="19">
        <v>5390.8</v>
      </c>
      <c r="AC88" s="19">
        <f t="shared" si="25"/>
        <v>53908</v>
      </c>
      <c r="AD88" s="10">
        <v>184193</v>
      </c>
    </row>
    <row r="89" spans="1:30">
      <c r="A89" s="19">
        <v>2008</v>
      </c>
      <c r="B89" s="19" t="s">
        <v>8</v>
      </c>
      <c r="C89" s="28"/>
      <c r="D89" s="19">
        <v>507287.5</v>
      </c>
      <c r="F89" s="19">
        <v>16046</v>
      </c>
      <c r="H89" s="19">
        <v>80114.600000000006</v>
      </c>
      <c r="J89" s="19">
        <v>121282.2</v>
      </c>
      <c r="L89" s="19">
        <v>286683</v>
      </c>
      <c r="N89" s="19">
        <v>25049.4</v>
      </c>
      <c r="O89" s="28"/>
      <c r="P89" s="19">
        <v>530138.69999999995</v>
      </c>
      <c r="Q89" s="19">
        <f t="shared" si="17"/>
        <v>104.50458566394796</v>
      </c>
      <c r="S89" s="10">
        <f t="shared" si="18"/>
        <v>5072875</v>
      </c>
      <c r="T89" s="10">
        <f t="shared" si="19"/>
        <v>160460</v>
      </c>
      <c r="U89" s="10">
        <f t="shared" si="20"/>
        <v>801146</v>
      </c>
      <c r="V89" s="10">
        <f t="shared" si="21"/>
        <v>961606</v>
      </c>
      <c r="W89" s="10">
        <f t="shared" si="22"/>
        <v>1212822</v>
      </c>
      <c r="X89" s="10">
        <f t="shared" si="23"/>
        <v>2866830</v>
      </c>
      <c r="Y89" s="10">
        <f t="shared" si="24"/>
        <v>250494</v>
      </c>
      <c r="AA89" s="19">
        <v>4269.8</v>
      </c>
      <c r="AB89" s="19">
        <v>5529.3</v>
      </c>
      <c r="AC89" s="19">
        <f t="shared" si="25"/>
        <v>55293</v>
      </c>
      <c r="AD89" s="10">
        <v>183868</v>
      </c>
    </row>
    <row r="90" spans="1:30">
      <c r="A90" s="19">
        <f>A89</f>
        <v>2008</v>
      </c>
      <c r="B90" s="19" t="s">
        <v>9</v>
      </c>
      <c r="C90" s="28"/>
      <c r="D90" s="19">
        <v>504773.4</v>
      </c>
      <c r="F90" s="19">
        <v>16852.2</v>
      </c>
      <c r="H90" s="19">
        <v>78852</v>
      </c>
      <c r="J90" s="19">
        <v>119884.1</v>
      </c>
      <c r="L90" s="19">
        <v>283169.59999999998</v>
      </c>
      <c r="N90" s="19">
        <v>24134.9</v>
      </c>
      <c r="O90" s="28"/>
      <c r="P90" s="19">
        <v>526374.40000000002</v>
      </c>
      <c r="Q90" s="19">
        <f t="shared" si="17"/>
        <v>104.27934594017832</v>
      </c>
      <c r="S90" s="10">
        <f t="shared" si="18"/>
        <v>5047734</v>
      </c>
      <c r="T90" s="10">
        <f t="shared" si="19"/>
        <v>168522</v>
      </c>
      <c r="U90" s="10">
        <f t="shared" si="20"/>
        <v>788520</v>
      </c>
      <c r="V90" s="10">
        <f t="shared" si="21"/>
        <v>957042</v>
      </c>
      <c r="W90" s="10">
        <f t="shared" si="22"/>
        <v>1198841</v>
      </c>
      <c r="X90" s="10">
        <f t="shared" si="23"/>
        <v>2831696</v>
      </c>
      <c r="Y90" s="10">
        <f t="shared" si="24"/>
        <v>241349</v>
      </c>
      <c r="AA90" s="19">
        <v>2595.9</v>
      </c>
      <c r="AB90" s="19">
        <v>3297</v>
      </c>
      <c r="AC90" s="19">
        <f t="shared" si="25"/>
        <v>32970</v>
      </c>
      <c r="AD90" s="10">
        <v>173674</v>
      </c>
    </row>
    <row r="91" spans="1:30">
      <c r="A91" s="19">
        <f>A90</f>
        <v>2008</v>
      </c>
      <c r="B91" s="19" t="s">
        <v>10</v>
      </c>
      <c r="C91" s="28"/>
      <c r="D91" s="19">
        <v>498398.5</v>
      </c>
      <c r="F91" s="19">
        <v>17497.5</v>
      </c>
      <c r="H91" s="19">
        <v>77497.899999999994</v>
      </c>
      <c r="J91" s="19">
        <v>119112.7</v>
      </c>
      <c r="L91" s="19">
        <v>282136.59999999998</v>
      </c>
      <c r="N91" s="19">
        <v>24110.799999999999</v>
      </c>
      <c r="O91" s="28"/>
      <c r="P91" s="19">
        <v>516104.3</v>
      </c>
      <c r="Q91" s="19">
        <f t="shared" si="17"/>
        <v>103.55253878171784</v>
      </c>
      <c r="S91" s="10">
        <f t="shared" si="18"/>
        <v>4983985</v>
      </c>
      <c r="T91" s="10">
        <f t="shared" si="19"/>
        <v>174975</v>
      </c>
      <c r="U91" s="10">
        <f t="shared" si="20"/>
        <v>774979</v>
      </c>
      <c r="V91" s="10">
        <f t="shared" si="21"/>
        <v>949954</v>
      </c>
      <c r="W91" s="10">
        <f t="shared" si="22"/>
        <v>1191127</v>
      </c>
      <c r="X91" s="10">
        <f t="shared" si="23"/>
        <v>2821366</v>
      </c>
      <c r="Y91" s="10">
        <f t="shared" si="24"/>
        <v>241108</v>
      </c>
      <c r="AA91" s="19">
        <v>3152.1</v>
      </c>
      <c r="AB91" s="19">
        <v>3867.9</v>
      </c>
      <c r="AC91" s="19">
        <f t="shared" si="25"/>
        <v>38679</v>
      </c>
      <c r="AD91" s="10">
        <v>174997</v>
      </c>
    </row>
    <row r="92" spans="1:30">
      <c r="A92" s="19">
        <f>A91</f>
        <v>2008</v>
      </c>
      <c r="B92" s="19" t="s">
        <v>11</v>
      </c>
      <c r="C92" s="28"/>
      <c r="D92" s="19">
        <v>486906.4</v>
      </c>
      <c r="F92" s="19">
        <v>17497.2</v>
      </c>
      <c r="H92" s="19">
        <v>74563.3</v>
      </c>
      <c r="J92" s="19">
        <v>116087.9</v>
      </c>
      <c r="L92" s="19">
        <v>278563.09999999998</v>
      </c>
      <c r="N92" s="19">
        <v>24055.3</v>
      </c>
      <c r="O92" s="28"/>
      <c r="P92" s="19">
        <v>510551</v>
      </c>
      <c r="Q92" s="19">
        <f t="shared" si="17"/>
        <v>104.85608733013161</v>
      </c>
      <c r="S92" s="10">
        <f t="shared" si="18"/>
        <v>4869064</v>
      </c>
      <c r="T92" s="10">
        <f t="shared" si="19"/>
        <v>174972</v>
      </c>
      <c r="U92" s="10">
        <f t="shared" si="20"/>
        <v>745633</v>
      </c>
      <c r="V92" s="10">
        <f t="shared" si="21"/>
        <v>920605</v>
      </c>
      <c r="W92" s="10">
        <f t="shared" si="22"/>
        <v>1160879</v>
      </c>
      <c r="X92" s="10">
        <f t="shared" si="23"/>
        <v>2785631</v>
      </c>
      <c r="Y92" s="10">
        <f t="shared" si="24"/>
        <v>240553</v>
      </c>
      <c r="AA92" s="19">
        <v>4342.2</v>
      </c>
      <c r="AB92" s="19">
        <v>5067.1000000000004</v>
      </c>
      <c r="AC92" s="19">
        <f t="shared" si="25"/>
        <v>50671</v>
      </c>
      <c r="AD92" s="10">
        <v>173878</v>
      </c>
    </row>
    <row r="93" spans="1:30">
      <c r="A93" s="19">
        <v>2009</v>
      </c>
      <c r="B93" s="19" t="s">
        <v>8</v>
      </c>
      <c r="C93" s="28"/>
      <c r="D93" s="19">
        <v>463148.2</v>
      </c>
      <c r="F93" s="19">
        <v>16055.6</v>
      </c>
      <c r="H93" s="19">
        <v>70069.3</v>
      </c>
      <c r="J93" s="19">
        <v>110932.9</v>
      </c>
      <c r="L93" s="19">
        <v>276765.09999999998</v>
      </c>
      <c r="N93" s="19">
        <v>24839.4</v>
      </c>
      <c r="O93" s="28"/>
      <c r="P93" s="19">
        <v>486160.7</v>
      </c>
      <c r="Q93" s="19">
        <f t="shared" si="17"/>
        <v>104.96871195872077</v>
      </c>
      <c r="S93" s="10">
        <f t="shared" si="18"/>
        <v>4631482</v>
      </c>
      <c r="T93" s="10">
        <f t="shared" si="19"/>
        <v>160556</v>
      </c>
      <c r="U93" s="10">
        <f t="shared" si="20"/>
        <v>700693</v>
      </c>
      <c r="V93" s="10">
        <f t="shared" si="21"/>
        <v>861249</v>
      </c>
      <c r="W93" s="10">
        <f t="shared" si="22"/>
        <v>1109329</v>
      </c>
      <c r="X93" s="10">
        <f t="shared" si="23"/>
        <v>2767651</v>
      </c>
      <c r="Y93" s="10">
        <f t="shared" si="24"/>
        <v>248394</v>
      </c>
      <c r="AA93" s="19">
        <v>4140.2</v>
      </c>
      <c r="AB93" s="19">
        <v>5401.3</v>
      </c>
      <c r="AC93" s="19">
        <f t="shared" si="25"/>
        <v>54013</v>
      </c>
      <c r="AD93" s="10">
        <v>181483</v>
      </c>
    </row>
    <row r="94" spans="1:30">
      <c r="A94" s="19">
        <f>A93</f>
        <v>2009</v>
      </c>
      <c r="B94" s="19" t="s">
        <v>9</v>
      </c>
      <c r="C94" s="28"/>
      <c r="D94" s="19">
        <v>472975.4</v>
      </c>
      <c r="F94" s="19">
        <v>14428</v>
      </c>
      <c r="H94" s="19">
        <v>67904.3</v>
      </c>
      <c r="J94" s="19">
        <v>108921.1</v>
      </c>
      <c r="L94" s="19">
        <v>279859.09999999998</v>
      </c>
      <c r="N94" s="19">
        <v>26620.1</v>
      </c>
      <c r="O94" s="28"/>
      <c r="P94" s="19">
        <v>491928.3</v>
      </c>
      <c r="Q94" s="19">
        <f t="shared" si="17"/>
        <v>104.00716400895267</v>
      </c>
      <c r="S94" s="10">
        <f t="shared" si="18"/>
        <v>4729754</v>
      </c>
      <c r="T94" s="10">
        <f t="shared" si="19"/>
        <v>144280</v>
      </c>
      <c r="U94" s="10">
        <f t="shared" si="20"/>
        <v>679043</v>
      </c>
      <c r="V94" s="10">
        <f t="shared" si="21"/>
        <v>823323</v>
      </c>
      <c r="W94" s="10">
        <f t="shared" si="22"/>
        <v>1089211</v>
      </c>
      <c r="X94" s="10">
        <f t="shared" si="23"/>
        <v>2798591</v>
      </c>
      <c r="Y94" s="10">
        <f t="shared" si="24"/>
        <v>266201</v>
      </c>
      <c r="AA94" s="19">
        <v>3028.4</v>
      </c>
      <c r="AB94" s="19">
        <v>3735.5</v>
      </c>
      <c r="AC94" s="19">
        <f t="shared" si="25"/>
        <v>37355</v>
      </c>
      <c r="AD94" s="10">
        <v>195274</v>
      </c>
    </row>
    <row r="95" spans="1:30">
      <c r="A95" s="19">
        <f>A94</f>
        <v>2009</v>
      </c>
      <c r="B95" s="19" t="s">
        <v>10</v>
      </c>
      <c r="C95" s="28"/>
      <c r="D95" s="19">
        <v>473182.7</v>
      </c>
      <c r="F95" s="19">
        <v>13444.5</v>
      </c>
      <c r="H95" s="19">
        <v>65929.5</v>
      </c>
      <c r="J95" s="19">
        <v>105701.5</v>
      </c>
      <c r="L95" s="19">
        <v>281802.8</v>
      </c>
      <c r="N95" s="19">
        <v>26350.400000000001</v>
      </c>
      <c r="O95" s="28"/>
      <c r="P95" s="19">
        <v>488243.5</v>
      </c>
      <c r="Q95" s="19">
        <f t="shared" si="17"/>
        <v>103.18287207034406</v>
      </c>
      <c r="S95" s="10">
        <f t="shared" si="18"/>
        <v>4731827</v>
      </c>
      <c r="T95" s="10">
        <f t="shared" si="19"/>
        <v>134445</v>
      </c>
      <c r="U95" s="10">
        <f t="shared" si="20"/>
        <v>659295</v>
      </c>
      <c r="V95" s="10">
        <f t="shared" si="21"/>
        <v>793740</v>
      </c>
      <c r="W95" s="10">
        <f t="shared" si="22"/>
        <v>1057015</v>
      </c>
      <c r="X95" s="10">
        <f t="shared" si="23"/>
        <v>2818028</v>
      </c>
      <c r="Y95" s="10">
        <f t="shared" si="24"/>
        <v>263504</v>
      </c>
      <c r="AA95" s="19">
        <v>3584</v>
      </c>
      <c r="AB95" s="19">
        <v>4275.8</v>
      </c>
      <c r="AC95" s="19">
        <f t="shared" si="25"/>
        <v>42758</v>
      </c>
      <c r="AD95" s="10">
        <v>192287</v>
      </c>
    </row>
    <row r="96" spans="1:30">
      <c r="A96" s="19">
        <f>A95</f>
        <v>2009</v>
      </c>
      <c r="B96" s="19" t="s">
        <v>11</v>
      </c>
      <c r="C96" s="28"/>
      <c r="D96" s="19">
        <v>479758.3</v>
      </c>
      <c r="F96" s="19">
        <v>12992.2</v>
      </c>
      <c r="H96" s="19">
        <v>65331.9</v>
      </c>
      <c r="J96" s="19">
        <v>104989.7</v>
      </c>
      <c r="L96" s="19">
        <v>283894.8</v>
      </c>
      <c r="N96" s="19">
        <v>26690</v>
      </c>
      <c r="O96" s="28"/>
      <c r="P96" s="19">
        <v>491833.4</v>
      </c>
      <c r="Q96" s="19">
        <f t="shared" si="17"/>
        <v>102.51691320400293</v>
      </c>
      <c r="S96" s="10">
        <f t="shared" si="18"/>
        <v>4797583</v>
      </c>
      <c r="T96" s="10">
        <f t="shared" si="19"/>
        <v>129922</v>
      </c>
      <c r="U96" s="10">
        <f t="shared" si="20"/>
        <v>653319</v>
      </c>
      <c r="V96" s="10">
        <f t="shared" si="21"/>
        <v>783241</v>
      </c>
      <c r="W96" s="10">
        <f t="shared" si="22"/>
        <v>1049897</v>
      </c>
      <c r="X96" s="10">
        <f t="shared" si="23"/>
        <v>2838948</v>
      </c>
      <c r="Y96" s="10">
        <f t="shared" si="24"/>
        <v>266900</v>
      </c>
      <c r="AA96" s="19">
        <v>5072.3</v>
      </c>
      <c r="AB96" s="19">
        <v>5709.6</v>
      </c>
      <c r="AC96" s="19">
        <f t="shared" si="25"/>
        <v>57096</v>
      </c>
      <c r="AD96" s="10">
        <v>196739</v>
      </c>
    </row>
    <row r="97" spans="1:30">
      <c r="A97" s="19">
        <v>2010</v>
      </c>
      <c r="B97" s="19" t="s">
        <v>8</v>
      </c>
      <c r="C97" s="28"/>
      <c r="D97" s="19">
        <v>484049.9</v>
      </c>
      <c r="F97" s="19">
        <v>13380.6</v>
      </c>
      <c r="H97" s="19">
        <v>65799.399999999994</v>
      </c>
      <c r="J97" s="19">
        <v>105770.8</v>
      </c>
      <c r="L97" s="19">
        <v>284471.90000000002</v>
      </c>
      <c r="N97" s="19">
        <v>26620.799999999999</v>
      </c>
      <c r="O97" s="28"/>
      <c r="P97" s="19">
        <v>496179.7</v>
      </c>
      <c r="Q97" s="19">
        <f t="shared" si="17"/>
        <v>102.50589866871162</v>
      </c>
      <c r="S97" s="10">
        <f t="shared" si="18"/>
        <v>4840499</v>
      </c>
      <c r="T97" s="10">
        <f t="shared" si="19"/>
        <v>133806</v>
      </c>
      <c r="U97" s="10">
        <f t="shared" si="20"/>
        <v>657994</v>
      </c>
      <c r="V97" s="10">
        <f t="shared" si="21"/>
        <v>791800</v>
      </c>
      <c r="W97" s="10">
        <f t="shared" si="22"/>
        <v>1057708</v>
      </c>
      <c r="X97" s="10">
        <f t="shared" si="23"/>
        <v>2844719</v>
      </c>
      <c r="Y97" s="10">
        <f t="shared" si="24"/>
        <v>266208</v>
      </c>
      <c r="AA97" s="19">
        <v>4648</v>
      </c>
      <c r="AB97" s="19">
        <v>5826.7</v>
      </c>
      <c r="AC97" s="19">
        <f t="shared" si="25"/>
        <v>58267</v>
      </c>
      <c r="AD97" s="10">
        <v>196521</v>
      </c>
    </row>
    <row r="98" spans="1:30">
      <c r="A98" s="19">
        <f>A97</f>
        <v>2010</v>
      </c>
      <c r="B98" s="19" t="s">
        <v>9</v>
      </c>
      <c r="C98" s="28"/>
      <c r="D98" s="19">
        <v>490110.6</v>
      </c>
      <c r="F98" s="19">
        <v>13581.6</v>
      </c>
      <c r="H98" s="19">
        <v>66687.899999999994</v>
      </c>
      <c r="J98" s="19">
        <v>105513.3</v>
      </c>
      <c r="L98" s="19">
        <v>286802.7</v>
      </c>
      <c r="N98" s="19">
        <v>25258.1</v>
      </c>
      <c r="O98" s="28"/>
      <c r="P98" s="19">
        <v>499777.5</v>
      </c>
      <c r="Q98" s="19">
        <f t="shared" si="17"/>
        <v>101.9723915377468</v>
      </c>
      <c r="S98" s="10">
        <f t="shared" si="18"/>
        <v>4901106</v>
      </c>
      <c r="T98" s="10">
        <f t="shared" si="19"/>
        <v>135816</v>
      </c>
      <c r="U98" s="10">
        <f t="shared" si="20"/>
        <v>666879</v>
      </c>
      <c r="V98" s="10">
        <f t="shared" si="21"/>
        <v>802695</v>
      </c>
      <c r="W98" s="10">
        <f t="shared" si="22"/>
        <v>1055133</v>
      </c>
      <c r="X98" s="10">
        <f t="shared" si="23"/>
        <v>2868027</v>
      </c>
      <c r="Y98" s="10">
        <f t="shared" si="24"/>
        <v>252581</v>
      </c>
      <c r="AB98" s="19">
        <v>3603.1</v>
      </c>
      <c r="AC98" s="19">
        <f t="shared" si="25"/>
        <v>36031</v>
      </c>
      <c r="AD98" s="10">
        <v>188190</v>
      </c>
    </row>
    <row r="99" spans="1:30">
      <c r="A99" s="19">
        <f>A98</f>
        <v>2010</v>
      </c>
      <c r="B99" s="19" t="s">
        <v>10</v>
      </c>
      <c r="C99" s="28"/>
      <c r="D99" s="19">
        <v>499091.5</v>
      </c>
      <c r="F99" s="19">
        <v>13659.3</v>
      </c>
      <c r="H99" s="19">
        <v>67408.5</v>
      </c>
      <c r="J99" s="19">
        <v>106337.9</v>
      </c>
      <c r="L99" s="19">
        <v>290941.2</v>
      </c>
      <c r="N99" s="19">
        <v>25282.7</v>
      </c>
      <c r="O99" s="28"/>
      <c r="P99" s="19">
        <v>505711.6</v>
      </c>
      <c r="Q99" s="19">
        <f t="shared" si="17"/>
        <v>101.32643012353446</v>
      </c>
      <c r="S99" s="10">
        <f t="shared" si="18"/>
        <v>4990915</v>
      </c>
      <c r="T99" s="10">
        <f t="shared" si="19"/>
        <v>136593</v>
      </c>
      <c r="U99" s="10">
        <f t="shared" si="20"/>
        <v>674085</v>
      </c>
      <c r="V99" s="10">
        <f t="shared" si="21"/>
        <v>810678</v>
      </c>
      <c r="W99" s="10">
        <f t="shared" si="22"/>
        <v>1063379</v>
      </c>
      <c r="X99" s="10">
        <f t="shared" si="23"/>
        <v>2909412</v>
      </c>
      <c r="Y99" s="10">
        <f t="shared" si="24"/>
        <v>252827</v>
      </c>
      <c r="AB99" s="19">
        <v>4156.7</v>
      </c>
      <c r="AC99" s="19">
        <f t="shared" si="25"/>
        <v>41567</v>
      </c>
      <c r="AD99" s="10">
        <v>184962</v>
      </c>
    </row>
    <row r="100" spans="1:30">
      <c r="A100" s="19">
        <f>A99</f>
        <v>2010</v>
      </c>
      <c r="B100" s="19" t="s">
        <v>11</v>
      </c>
      <c r="C100" s="28"/>
      <c r="D100" s="19">
        <v>495257.9</v>
      </c>
      <c r="F100" s="19">
        <v>14059.6</v>
      </c>
      <c r="H100" s="19">
        <v>67219.100000000006</v>
      </c>
      <c r="J100" s="19">
        <v>105911.5</v>
      </c>
      <c r="L100" s="19">
        <v>287181.3</v>
      </c>
      <c r="N100" s="19">
        <v>24643.599999999999</v>
      </c>
      <c r="O100" s="28"/>
      <c r="P100" s="19">
        <v>500223.6</v>
      </c>
      <c r="Q100" s="19">
        <f t="shared" si="17"/>
        <v>101.0026493267447</v>
      </c>
      <c r="S100" s="10">
        <f t="shared" si="18"/>
        <v>4952579</v>
      </c>
      <c r="T100" s="10">
        <f t="shared" si="19"/>
        <v>140596</v>
      </c>
      <c r="U100" s="10">
        <f t="shared" si="20"/>
        <v>672191</v>
      </c>
      <c r="V100" s="10">
        <f t="shared" si="21"/>
        <v>812787</v>
      </c>
      <c r="W100" s="10">
        <f t="shared" si="22"/>
        <v>1059115</v>
      </c>
      <c r="X100" s="10">
        <f t="shared" si="23"/>
        <v>2871813</v>
      </c>
      <c r="Y100" s="10">
        <f t="shared" si="24"/>
        <v>246436</v>
      </c>
      <c r="AB100" s="19">
        <v>5174.3</v>
      </c>
      <c r="AC100" s="19">
        <f t="shared" si="25"/>
        <v>51743</v>
      </c>
      <c r="AD100" s="10">
        <v>178715</v>
      </c>
    </row>
    <row r="101" spans="1:30">
      <c r="A101" s="19">
        <v>2011</v>
      </c>
      <c r="B101" s="19" t="s">
        <v>8</v>
      </c>
      <c r="C101" s="28"/>
      <c r="D101" s="19">
        <v>487832.1</v>
      </c>
      <c r="F101" s="19">
        <v>14218.3</v>
      </c>
      <c r="H101" s="19">
        <v>68547.600000000006</v>
      </c>
      <c r="J101" s="19">
        <v>106737.7</v>
      </c>
      <c r="L101" s="19">
        <v>281392.7</v>
      </c>
      <c r="N101" s="19">
        <v>23971</v>
      </c>
      <c r="O101" s="28"/>
      <c r="P101" s="19">
        <v>491843.5</v>
      </c>
      <c r="Q101" s="19">
        <f t="shared" si="17"/>
        <v>100.82229111204451</v>
      </c>
      <c r="S101" s="10">
        <f t="shared" si="18"/>
        <v>4878321</v>
      </c>
      <c r="T101" s="10">
        <f t="shared" si="19"/>
        <v>142183</v>
      </c>
      <c r="U101" s="10">
        <f t="shared" si="20"/>
        <v>685476</v>
      </c>
      <c r="V101" s="10">
        <f t="shared" si="21"/>
        <v>827659</v>
      </c>
      <c r="W101" s="10">
        <f t="shared" si="22"/>
        <v>1067377</v>
      </c>
      <c r="X101" s="10">
        <f t="shared" si="23"/>
        <v>2813927</v>
      </c>
      <c r="Y101" s="10">
        <f t="shared" si="24"/>
        <v>239710</v>
      </c>
      <c r="AB101" s="19">
        <v>5162.1000000000004</v>
      </c>
      <c r="AC101" s="19">
        <f t="shared" si="25"/>
        <v>51621</v>
      </c>
      <c r="AD101" s="10">
        <v>175155</v>
      </c>
    </row>
    <row r="102" spans="1:30">
      <c r="A102" s="19">
        <f>A101</f>
        <v>2011</v>
      </c>
      <c r="B102" s="19" t="s">
        <v>9</v>
      </c>
      <c r="C102" s="28"/>
      <c r="D102" s="19">
        <v>485295.3</v>
      </c>
      <c r="F102" s="19">
        <v>14008.5</v>
      </c>
      <c r="H102" s="19">
        <v>67373.899999999994</v>
      </c>
      <c r="J102" s="19">
        <v>106133.5</v>
      </c>
      <c r="L102" s="19">
        <v>284583.90000000002</v>
      </c>
      <c r="N102" s="19">
        <v>24760.6</v>
      </c>
      <c r="O102" s="28"/>
      <c r="P102" s="19">
        <v>484952.9</v>
      </c>
      <c r="Q102" s="19">
        <f t="shared" si="17"/>
        <v>99.929445020382445</v>
      </c>
      <c r="S102" s="10">
        <f t="shared" si="18"/>
        <v>4852953</v>
      </c>
      <c r="T102" s="10">
        <f t="shared" si="19"/>
        <v>140085</v>
      </c>
      <c r="U102" s="10">
        <f t="shared" si="20"/>
        <v>673739</v>
      </c>
      <c r="V102" s="10">
        <f t="shared" si="21"/>
        <v>813824</v>
      </c>
      <c r="W102" s="10">
        <f t="shared" si="22"/>
        <v>1061335</v>
      </c>
      <c r="X102" s="10">
        <f t="shared" si="23"/>
        <v>2845839</v>
      </c>
      <c r="Y102" s="10">
        <f t="shared" si="24"/>
        <v>247606</v>
      </c>
      <c r="AB102" s="19">
        <v>3606.9</v>
      </c>
      <c r="AC102" s="19">
        <f t="shared" si="25"/>
        <v>36069</v>
      </c>
      <c r="AD102" s="10">
        <v>188429</v>
      </c>
    </row>
    <row r="103" spans="1:30">
      <c r="A103" s="19">
        <f>A102</f>
        <v>2011</v>
      </c>
      <c r="B103" s="19" t="s">
        <v>10</v>
      </c>
      <c r="C103" s="28"/>
      <c r="D103" s="19">
        <v>497169</v>
      </c>
      <c r="F103" s="19">
        <v>14714.8</v>
      </c>
      <c r="H103" s="19">
        <v>69145</v>
      </c>
      <c r="J103" s="19">
        <v>107981.5</v>
      </c>
      <c r="L103" s="19">
        <v>288835.59999999998</v>
      </c>
      <c r="N103" s="19">
        <v>24128.5</v>
      </c>
      <c r="O103" s="28"/>
      <c r="P103" s="19">
        <v>495266</v>
      </c>
      <c r="Q103" s="19">
        <f t="shared" si="17"/>
        <v>99.617232771954818</v>
      </c>
      <c r="S103" s="10">
        <f t="shared" si="18"/>
        <v>4971690</v>
      </c>
      <c r="T103" s="10">
        <f t="shared" si="19"/>
        <v>147148</v>
      </c>
      <c r="U103" s="10">
        <f t="shared" si="20"/>
        <v>691450</v>
      </c>
      <c r="V103" s="10">
        <f t="shared" si="21"/>
        <v>838598</v>
      </c>
      <c r="W103" s="10">
        <f t="shared" si="22"/>
        <v>1079815</v>
      </c>
      <c r="X103" s="10">
        <f t="shared" si="23"/>
        <v>2888356</v>
      </c>
      <c r="Y103" s="10">
        <f t="shared" si="24"/>
        <v>241285</v>
      </c>
      <c r="AB103" s="19">
        <v>4064.1</v>
      </c>
      <c r="AC103" s="19">
        <f t="shared" si="25"/>
        <v>40641</v>
      </c>
      <c r="AD103" s="10">
        <v>179457</v>
      </c>
    </row>
    <row r="104" spans="1:30">
      <c r="A104" s="19">
        <f>A103</f>
        <v>2011</v>
      </c>
      <c r="B104" s="19" t="s">
        <v>11</v>
      </c>
      <c r="D104" s="19">
        <v>496314.6</v>
      </c>
      <c r="F104" s="19">
        <v>14396.9</v>
      </c>
      <c r="H104" s="19">
        <v>72599</v>
      </c>
      <c r="J104" s="19">
        <v>110056.2</v>
      </c>
      <c r="L104" s="19">
        <v>290202.40000000002</v>
      </c>
      <c r="N104" s="19">
        <v>23044.799999999999</v>
      </c>
      <c r="P104" s="19">
        <v>494438.7</v>
      </c>
      <c r="Q104" s="19">
        <f t="shared" si="17"/>
        <v>99.622034088862193</v>
      </c>
      <c r="S104" s="10">
        <f t="shared" si="18"/>
        <v>4963146</v>
      </c>
      <c r="T104" s="10">
        <f t="shared" si="19"/>
        <v>143969</v>
      </c>
      <c r="U104" s="10">
        <f t="shared" si="20"/>
        <v>725990</v>
      </c>
      <c r="V104" s="10">
        <f t="shared" si="21"/>
        <v>869959</v>
      </c>
      <c r="W104" s="10">
        <f t="shared" si="22"/>
        <v>1100562</v>
      </c>
      <c r="X104" s="10">
        <f t="shared" si="23"/>
        <v>2902024</v>
      </c>
      <c r="Y104" s="10">
        <f t="shared" si="24"/>
        <v>230448</v>
      </c>
      <c r="AB104" s="19">
        <v>4848.6000000000004</v>
      </c>
      <c r="AC104" s="19">
        <f t="shared" si="25"/>
        <v>48486</v>
      </c>
      <c r="AD104" s="10">
        <v>170865</v>
      </c>
    </row>
    <row r="105" spans="1:30">
      <c r="A105" s="19">
        <v>2012</v>
      </c>
      <c r="B105" s="19" t="s">
        <v>8</v>
      </c>
      <c r="D105" s="19">
        <v>502222.8</v>
      </c>
      <c r="F105" s="19">
        <v>14016.9</v>
      </c>
      <c r="H105" s="19">
        <v>72126.2</v>
      </c>
      <c r="J105" s="19">
        <v>111238.1</v>
      </c>
      <c r="L105" s="19">
        <v>291445.90000000002</v>
      </c>
      <c r="N105" s="19">
        <v>25087.9</v>
      </c>
      <c r="P105" s="19">
        <v>501057.6</v>
      </c>
      <c r="Q105" s="19">
        <f t="shared" si="17"/>
        <v>99.767991417355006</v>
      </c>
      <c r="S105" s="10">
        <f t="shared" si="18"/>
        <v>5022228</v>
      </c>
      <c r="T105" s="10">
        <f t="shared" si="19"/>
        <v>140169</v>
      </c>
      <c r="U105" s="10">
        <f t="shared" si="20"/>
        <v>721262</v>
      </c>
      <c r="V105" s="10">
        <f t="shared" si="21"/>
        <v>861431</v>
      </c>
      <c r="W105" s="10">
        <f t="shared" si="22"/>
        <v>1112381</v>
      </c>
      <c r="X105" s="10">
        <f t="shared" si="23"/>
        <v>2914459</v>
      </c>
      <c r="Y105" s="10">
        <f t="shared" si="24"/>
        <v>250879</v>
      </c>
      <c r="AB105" s="19">
        <v>5367.5</v>
      </c>
      <c r="AC105" s="19">
        <f t="shared" si="25"/>
        <v>53675</v>
      </c>
      <c r="AD105" s="10">
        <v>181758</v>
      </c>
    </row>
    <row r="106" spans="1:30">
      <c r="A106" s="19">
        <f>A105</f>
        <v>2012</v>
      </c>
      <c r="B106" s="19" t="s">
        <v>9</v>
      </c>
      <c r="D106" s="19">
        <v>498900.2</v>
      </c>
      <c r="F106" s="19">
        <v>14629.5</v>
      </c>
      <c r="H106" s="19">
        <v>72647.7</v>
      </c>
      <c r="J106" s="19">
        <v>112025.2</v>
      </c>
      <c r="L106" s="19">
        <v>292338.3</v>
      </c>
      <c r="N106" s="19">
        <v>24747.200000000001</v>
      </c>
      <c r="P106" s="19">
        <v>494654.3</v>
      </c>
      <c r="Q106" s="19">
        <f t="shared" si="17"/>
        <v>99.148948026078159</v>
      </c>
      <c r="S106" s="10">
        <f t="shared" si="18"/>
        <v>4989002</v>
      </c>
      <c r="T106" s="10">
        <f t="shared" si="19"/>
        <v>146295</v>
      </c>
      <c r="U106" s="10">
        <f t="shared" si="20"/>
        <v>726477</v>
      </c>
      <c r="V106" s="10">
        <f t="shared" si="21"/>
        <v>872772</v>
      </c>
      <c r="W106" s="10">
        <f t="shared" si="22"/>
        <v>1120252</v>
      </c>
      <c r="X106" s="10">
        <f t="shared" si="23"/>
        <v>2923383</v>
      </c>
      <c r="Y106" s="10">
        <f t="shared" si="24"/>
        <v>247472</v>
      </c>
      <c r="AB106" s="19">
        <v>3426.5</v>
      </c>
      <c r="AC106" s="19">
        <f t="shared" si="25"/>
        <v>34265</v>
      </c>
      <c r="AD106" s="10">
        <v>180299</v>
      </c>
    </row>
    <row r="107" spans="1:30">
      <c r="A107" s="19">
        <f>A106</f>
        <v>2012</v>
      </c>
      <c r="B107" s="19" t="s">
        <v>10</v>
      </c>
      <c r="D107" s="19">
        <v>497017.8</v>
      </c>
      <c r="F107" s="19">
        <v>14918</v>
      </c>
      <c r="H107" s="19">
        <v>72257.3</v>
      </c>
      <c r="J107" s="19">
        <v>111226.2</v>
      </c>
      <c r="L107" s="19">
        <v>292003.90000000002</v>
      </c>
      <c r="N107" s="19">
        <v>24054.1</v>
      </c>
      <c r="P107" s="19">
        <v>492079</v>
      </c>
      <c r="Q107" s="19">
        <f t="shared" si="17"/>
        <v>99.006313254776785</v>
      </c>
      <c r="S107" s="10">
        <f t="shared" si="18"/>
        <v>4970178</v>
      </c>
      <c r="T107" s="10">
        <f t="shared" si="19"/>
        <v>149180</v>
      </c>
      <c r="U107" s="10">
        <f t="shared" si="20"/>
        <v>722573</v>
      </c>
      <c r="V107" s="10">
        <f t="shared" si="21"/>
        <v>871753</v>
      </c>
      <c r="W107" s="10">
        <f t="shared" si="22"/>
        <v>1112262</v>
      </c>
      <c r="X107" s="10">
        <f t="shared" si="23"/>
        <v>2920039</v>
      </c>
      <c r="Y107" s="10">
        <f t="shared" si="24"/>
        <v>240541</v>
      </c>
      <c r="AB107" s="19">
        <v>3980.3</v>
      </c>
      <c r="AC107" s="19">
        <f t="shared" si="25"/>
        <v>39803</v>
      </c>
      <c r="AD107" s="10">
        <v>178512</v>
      </c>
    </row>
    <row r="108" spans="1:30">
      <c r="A108" s="19">
        <f>A107</f>
        <v>2012</v>
      </c>
      <c r="B108" s="19" t="s">
        <v>11</v>
      </c>
      <c r="D108" s="19">
        <v>498018.8</v>
      </c>
      <c r="F108" s="19">
        <v>15210.6</v>
      </c>
      <c r="H108" s="19">
        <v>72067.100000000006</v>
      </c>
      <c r="J108" s="19">
        <v>111328.6</v>
      </c>
      <c r="L108" s="19">
        <v>293047.2</v>
      </c>
      <c r="N108" s="19">
        <v>24055.8</v>
      </c>
      <c r="P108" s="19">
        <v>492921.2</v>
      </c>
      <c r="Q108" s="19">
        <f t="shared" si="17"/>
        <v>98.976424183183454</v>
      </c>
      <c r="S108" s="10">
        <f t="shared" si="18"/>
        <v>4980188</v>
      </c>
      <c r="T108" s="10">
        <f t="shared" si="19"/>
        <v>152106</v>
      </c>
      <c r="U108" s="10">
        <f t="shared" si="20"/>
        <v>720671</v>
      </c>
      <c r="V108" s="10">
        <f t="shared" si="21"/>
        <v>872777</v>
      </c>
      <c r="W108" s="10">
        <f t="shared" si="22"/>
        <v>1113286</v>
      </c>
      <c r="X108" s="10">
        <f t="shared" si="23"/>
        <v>2930472</v>
      </c>
      <c r="Y108" s="10">
        <f t="shared" si="24"/>
        <v>240558</v>
      </c>
      <c r="AB108" s="19">
        <v>5111.3999999999996</v>
      </c>
      <c r="AC108" s="19">
        <f t="shared" si="25"/>
        <v>51114</v>
      </c>
      <c r="AD108" s="10">
        <v>174884</v>
      </c>
    </row>
    <row r="109" spans="1:30">
      <c r="A109" s="19">
        <v>2013</v>
      </c>
      <c r="B109" s="19" t="s">
        <v>8</v>
      </c>
      <c r="D109" s="19">
        <v>503916.3</v>
      </c>
      <c r="F109" s="19">
        <v>15317.1</v>
      </c>
      <c r="H109" s="19">
        <v>71681.8</v>
      </c>
      <c r="J109" s="19">
        <v>112176.7</v>
      </c>
      <c r="L109" s="19">
        <v>296652.3</v>
      </c>
      <c r="N109" s="19">
        <v>25182.9</v>
      </c>
      <c r="P109" s="19">
        <v>498236.6</v>
      </c>
      <c r="Q109" s="19">
        <f t="shared" si="17"/>
        <v>98.872888215761222</v>
      </c>
      <c r="S109" s="10">
        <f t="shared" si="18"/>
        <v>5039163</v>
      </c>
      <c r="T109" s="10">
        <f t="shared" si="19"/>
        <v>153171</v>
      </c>
      <c r="U109" s="10">
        <f t="shared" si="20"/>
        <v>716818</v>
      </c>
      <c r="V109" s="10">
        <f t="shared" si="21"/>
        <v>869989</v>
      </c>
      <c r="W109" s="10">
        <f t="shared" si="22"/>
        <v>1121767</v>
      </c>
      <c r="X109" s="10">
        <f t="shared" si="23"/>
        <v>2966523</v>
      </c>
      <c r="Y109" s="10">
        <f t="shared" si="24"/>
        <v>251829</v>
      </c>
      <c r="AB109" s="19">
        <v>5241.3999999999996</v>
      </c>
      <c r="AC109" s="19">
        <f t="shared" si="25"/>
        <v>52414</v>
      </c>
      <c r="AD109" s="10">
        <v>180172</v>
      </c>
    </row>
    <row r="110" spans="1:30">
      <c r="A110" s="19">
        <f>A109</f>
        <v>2013</v>
      </c>
      <c r="B110" s="19" t="s">
        <v>9</v>
      </c>
      <c r="D110" s="19">
        <v>508252.4</v>
      </c>
      <c r="F110" s="19">
        <v>15505.7</v>
      </c>
      <c r="H110" s="19">
        <v>74673.399999999994</v>
      </c>
      <c r="J110" s="19">
        <v>115594.2</v>
      </c>
      <c r="L110" s="19">
        <v>299436.59999999998</v>
      </c>
      <c r="N110" s="19">
        <v>25417.599999999999</v>
      </c>
      <c r="P110" s="19">
        <v>502095.8</v>
      </c>
      <c r="Q110" s="19">
        <f t="shared" si="17"/>
        <v>98.788672714580386</v>
      </c>
      <c r="S110" s="10">
        <f t="shared" si="18"/>
        <v>5082524</v>
      </c>
      <c r="T110" s="10">
        <f t="shared" si="19"/>
        <v>155057</v>
      </c>
      <c r="U110" s="10">
        <f t="shared" si="20"/>
        <v>746734</v>
      </c>
      <c r="V110" s="10">
        <f t="shared" si="21"/>
        <v>901791</v>
      </c>
      <c r="W110" s="10">
        <f t="shared" si="22"/>
        <v>1155942</v>
      </c>
      <c r="X110" s="10">
        <f t="shared" si="23"/>
        <v>2994366</v>
      </c>
      <c r="Y110" s="10">
        <f t="shared" si="24"/>
        <v>254176</v>
      </c>
      <c r="AB110" s="19">
        <v>3583.3</v>
      </c>
      <c r="AC110" s="19">
        <f t="shared" si="25"/>
        <v>35833</v>
      </c>
      <c r="AD110" s="10">
        <v>189431</v>
      </c>
    </row>
    <row r="111" spans="1:30">
      <c r="A111" s="19">
        <f>A110</f>
        <v>2013</v>
      </c>
      <c r="B111" s="19" t="s">
        <v>10</v>
      </c>
      <c r="D111" s="19">
        <v>512230.2</v>
      </c>
      <c r="F111" s="19">
        <v>16027.3</v>
      </c>
      <c r="H111" s="19">
        <v>76316.399999999994</v>
      </c>
      <c r="J111" s="19">
        <v>119062.3</v>
      </c>
      <c r="L111" s="19">
        <v>300423.5</v>
      </c>
      <c r="N111" s="19">
        <v>26720.3</v>
      </c>
      <c r="P111" s="19">
        <v>506732.4</v>
      </c>
      <c r="Q111" s="19">
        <f t="shared" si="17"/>
        <v>98.926693506161882</v>
      </c>
      <c r="S111" s="10">
        <f t="shared" si="18"/>
        <v>5122302</v>
      </c>
      <c r="T111" s="10">
        <f t="shared" si="19"/>
        <v>160273</v>
      </c>
      <c r="U111" s="10">
        <f t="shared" si="20"/>
        <v>763164</v>
      </c>
      <c r="V111" s="10">
        <f t="shared" si="21"/>
        <v>923437</v>
      </c>
      <c r="W111" s="10">
        <f t="shared" si="22"/>
        <v>1190623</v>
      </c>
      <c r="X111" s="10">
        <f t="shared" si="23"/>
        <v>3004235</v>
      </c>
      <c r="Y111" s="10">
        <f t="shared" si="24"/>
        <v>267203</v>
      </c>
      <c r="AB111" s="19">
        <v>4526</v>
      </c>
      <c r="AC111" s="19">
        <f t="shared" si="25"/>
        <v>45260</v>
      </c>
      <c r="AD111" s="10">
        <v>197992</v>
      </c>
    </row>
    <row r="112" spans="1:30">
      <c r="A112" s="19">
        <f>A111</f>
        <v>2013</v>
      </c>
      <c r="B112" s="19" t="s">
        <v>11</v>
      </c>
      <c r="D112" s="19">
        <v>512068.7</v>
      </c>
      <c r="F112" s="19">
        <v>16622.3</v>
      </c>
      <c r="H112" s="19">
        <v>77590.399999999994</v>
      </c>
      <c r="J112" s="19">
        <v>121285.3</v>
      </c>
      <c r="L112" s="19">
        <v>300049.7</v>
      </c>
      <c r="N112" s="19">
        <v>27073.599999999999</v>
      </c>
      <c r="P112" s="19">
        <v>506686.8</v>
      </c>
      <c r="Q112" s="19">
        <f t="shared" si="17"/>
        <v>98.948988680620388</v>
      </c>
      <c r="S112" s="10">
        <f t="shared" si="18"/>
        <v>5120687</v>
      </c>
      <c r="T112" s="10">
        <f t="shared" si="19"/>
        <v>166223</v>
      </c>
      <c r="U112" s="10">
        <f t="shared" si="20"/>
        <v>775904</v>
      </c>
      <c r="V112" s="10">
        <f t="shared" si="21"/>
        <v>942127</v>
      </c>
      <c r="W112" s="10">
        <f t="shared" si="22"/>
        <v>1212853</v>
      </c>
      <c r="X112" s="10">
        <f t="shared" si="23"/>
        <v>3000497</v>
      </c>
      <c r="Y112" s="10">
        <f t="shared" si="24"/>
        <v>270736</v>
      </c>
      <c r="AB112" s="19">
        <v>6007.5</v>
      </c>
      <c r="AC112" s="19">
        <f t="shared" si="25"/>
        <v>60075</v>
      </c>
      <c r="AD112" s="10">
        <v>203347</v>
      </c>
    </row>
    <row r="113" spans="1:30">
      <c r="A113" s="19">
        <v>2014</v>
      </c>
      <c r="B113" s="19" t="s">
        <v>8</v>
      </c>
      <c r="D113" s="19">
        <v>516818.9</v>
      </c>
      <c r="F113" s="19">
        <v>16915</v>
      </c>
      <c r="H113" s="19">
        <v>79502.8</v>
      </c>
      <c r="J113" s="19">
        <v>123346.9</v>
      </c>
      <c r="L113" s="19">
        <v>305843.90000000002</v>
      </c>
      <c r="N113" s="19">
        <v>26930.2</v>
      </c>
      <c r="P113" s="19">
        <v>511967.2</v>
      </c>
      <c r="Q113" s="19">
        <f t="shared" si="17"/>
        <v>99.061237892035294</v>
      </c>
      <c r="S113" s="10">
        <f t="shared" si="18"/>
        <v>5168189</v>
      </c>
      <c r="T113" s="10">
        <f t="shared" si="19"/>
        <v>169150</v>
      </c>
      <c r="U113" s="10">
        <f t="shared" si="20"/>
        <v>795028</v>
      </c>
      <c r="V113" s="10">
        <f t="shared" si="21"/>
        <v>964178</v>
      </c>
      <c r="W113" s="10">
        <f t="shared" si="22"/>
        <v>1233469</v>
      </c>
      <c r="X113" s="10">
        <f t="shared" si="23"/>
        <v>3058439</v>
      </c>
      <c r="Y113" s="10">
        <f t="shared" si="24"/>
        <v>269302</v>
      </c>
      <c r="AB113" s="19">
        <v>5752.2</v>
      </c>
      <c r="AC113" s="19">
        <f t="shared" si="25"/>
        <v>57522</v>
      </c>
      <c r="AD113" s="10">
        <v>199920</v>
      </c>
    </row>
    <row r="114" spans="1:30">
      <c r="A114" s="19">
        <f>A113</f>
        <v>2014</v>
      </c>
      <c r="B114" s="19" t="s">
        <v>9</v>
      </c>
      <c r="D114" s="19">
        <v>507455.2</v>
      </c>
      <c r="F114" s="19">
        <v>15376.2</v>
      </c>
      <c r="H114" s="19">
        <v>77989.100000000006</v>
      </c>
      <c r="J114" s="19">
        <v>118873.5</v>
      </c>
      <c r="L114" s="19">
        <v>291767.40000000002</v>
      </c>
      <c r="N114" s="19">
        <v>25523.1</v>
      </c>
      <c r="P114" s="19">
        <v>512821.3</v>
      </c>
      <c r="Q114" s="19">
        <f t="shared" si="17"/>
        <v>101.05745295348238</v>
      </c>
      <c r="S114" s="10">
        <f t="shared" si="18"/>
        <v>5074552</v>
      </c>
      <c r="T114" s="10">
        <f t="shared" si="19"/>
        <v>153762</v>
      </c>
      <c r="U114" s="10">
        <f t="shared" si="20"/>
        <v>779891</v>
      </c>
      <c r="V114" s="10">
        <f t="shared" si="21"/>
        <v>933653</v>
      </c>
      <c r="W114" s="10">
        <f t="shared" si="22"/>
        <v>1188735</v>
      </c>
      <c r="X114" s="10">
        <f t="shared" si="23"/>
        <v>2917674</v>
      </c>
      <c r="Y114" s="10">
        <f t="shared" si="24"/>
        <v>255231</v>
      </c>
      <c r="AB114" s="19">
        <v>3551.5</v>
      </c>
      <c r="AC114" s="19">
        <f t="shared" si="25"/>
        <v>35515</v>
      </c>
      <c r="AD114" s="10">
        <v>188322</v>
      </c>
    </row>
    <row r="115" spans="1:30">
      <c r="A115" s="19">
        <f>A114</f>
        <v>2014</v>
      </c>
      <c r="B115" s="19" t="s">
        <v>10</v>
      </c>
      <c r="D115" s="19">
        <v>507431</v>
      </c>
      <c r="F115" s="19">
        <v>14280</v>
      </c>
      <c r="H115" s="19">
        <v>78944.800000000003</v>
      </c>
      <c r="J115" s="19">
        <v>119213.4</v>
      </c>
      <c r="L115" s="19">
        <v>293164.79999999999</v>
      </c>
      <c r="N115" s="19">
        <v>26018.3</v>
      </c>
      <c r="P115" s="19">
        <v>512799.9</v>
      </c>
      <c r="Q115" s="19">
        <f t="shared" si="17"/>
        <v>101.0580551838575</v>
      </c>
      <c r="S115" s="10">
        <f t="shared" si="18"/>
        <v>5074310</v>
      </c>
      <c r="T115" s="10">
        <f t="shared" si="19"/>
        <v>142800</v>
      </c>
      <c r="U115" s="10">
        <f t="shared" si="20"/>
        <v>789448</v>
      </c>
      <c r="V115" s="10">
        <f t="shared" si="21"/>
        <v>932248</v>
      </c>
      <c r="W115" s="10">
        <f t="shared" si="22"/>
        <v>1192134</v>
      </c>
      <c r="X115" s="10">
        <f t="shared" si="23"/>
        <v>2931648</v>
      </c>
      <c r="Y115" s="10">
        <f t="shared" si="24"/>
        <v>260183</v>
      </c>
      <c r="AB115" s="19">
        <v>4387.7</v>
      </c>
      <c r="AC115" s="19">
        <f t="shared" si="25"/>
        <v>43877</v>
      </c>
      <c r="AD115" s="10">
        <v>191036</v>
      </c>
    </row>
    <row r="116" spans="1:30">
      <c r="A116" s="19">
        <f>A115</f>
        <v>2014</v>
      </c>
      <c r="B116" s="19" t="s">
        <v>11</v>
      </c>
      <c r="D116" s="19">
        <v>510598.9</v>
      </c>
      <c r="F116" s="19">
        <v>14334.9</v>
      </c>
      <c r="H116" s="19">
        <v>79435.7</v>
      </c>
      <c r="J116" s="19">
        <v>120282.7</v>
      </c>
      <c r="L116" s="19">
        <v>294506.5</v>
      </c>
      <c r="N116" s="19">
        <v>26545.7</v>
      </c>
      <c r="P116" s="19">
        <v>517447.5</v>
      </c>
      <c r="Q116" s="19">
        <f t="shared" si="17"/>
        <v>101.34128765259776</v>
      </c>
      <c r="S116" s="10">
        <f t="shared" si="18"/>
        <v>5105989</v>
      </c>
      <c r="T116" s="10">
        <f t="shared" si="19"/>
        <v>143349</v>
      </c>
      <c r="U116" s="10">
        <f t="shared" si="20"/>
        <v>794357</v>
      </c>
      <c r="V116" s="10">
        <f t="shared" si="21"/>
        <v>937706</v>
      </c>
      <c r="W116" s="10">
        <f t="shared" si="22"/>
        <v>1202827</v>
      </c>
      <c r="X116" s="10">
        <f t="shared" si="23"/>
        <v>2945065</v>
      </c>
      <c r="Y116" s="10">
        <f t="shared" si="24"/>
        <v>265457</v>
      </c>
      <c r="AB116" s="19">
        <v>5825.3</v>
      </c>
      <c r="AC116" s="19">
        <f t="shared" si="25"/>
        <v>58253</v>
      </c>
      <c r="AD116" s="10">
        <v>195410</v>
      </c>
    </row>
    <row r="117" spans="1:30">
      <c r="A117" s="19">
        <v>2015</v>
      </c>
      <c r="B117" s="19" t="s">
        <v>8</v>
      </c>
      <c r="D117" s="19">
        <v>517854.8</v>
      </c>
      <c r="F117" s="19">
        <v>14728.2</v>
      </c>
      <c r="H117" s="19">
        <v>82092.5</v>
      </c>
      <c r="J117" s="19">
        <v>122950.39999999999</v>
      </c>
      <c r="L117" s="19">
        <v>296403.40000000002</v>
      </c>
      <c r="N117" s="19">
        <v>26187.599999999999</v>
      </c>
      <c r="P117" s="19">
        <v>529910</v>
      </c>
      <c r="Q117" s="19">
        <f t="shared" si="17"/>
        <v>102.32791122144663</v>
      </c>
      <c r="S117" s="10">
        <f t="shared" si="18"/>
        <v>5178548</v>
      </c>
      <c r="T117" s="10">
        <f t="shared" si="19"/>
        <v>147282</v>
      </c>
      <c r="U117" s="10">
        <f t="shared" si="20"/>
        <v>820925</v>
      </c>
      <c r="V117" s="10">
        <f t="shared" si="21"/>
        <v>968207</v>
      </c>
      <c r="W117" s="10">
        <f t="shared" si="22"/>
        <v>1229504</v>
      </c>
      <c r="X117" s="10">
        <f t="shared" si="23"/>
        <v>2964034</v>
      </c>
      <c r="Y117" s="10">
        <f t="shared" si="24"/>
        <v>261876</v>
      </c>
      <c r="AB117" s="19">
        <v>5468.5</v>
      </c>
      <c r="AC117" s="19">
        <f t="shared" si="25"/>
        <v>54685</v>
      </c>
      <c r="AD117" s="10">
        <v>192691</v>
      </c>
    </row>
    <row r="118" spans="1:30">
      <c r="A118" s="19">
        <f>A117</f>
        <v>2015</v>
      </c>
      <c r="B118" s="19" t="s">
        <v>9</v>
      </c>
      <c r="D118" s="19">
        <v>517696.4</v>
      </c>
      <c r="F118" s="19">
        <v>15020</v>
      </c>
      <c r="H118" s="19">
        <v>80944.399999999994</v>
      </c>
      <c r="J118" s="19">
        <v>121906.1</v>
      </c>
      <c r="L118" s="19">
        <v>296152.90000000002</v>
      </c>
      <c r="N118" s="19">
        <v>25987.8</v>
      </c>
      <c r="P118" s="19">
        <v>531728.6</v>
      </c>
      <c r="Q118" s="19">
        <f t="shared" si="17"/>
        <v>102.71050754843958</v>
      </c>
      <c r="S118" s="10">
        <f t="shared" si="18"/>
        <v>5176964</v>
      </c>
      <c r="T118" s="10">
        <f t="shared" si="19"/>
        <v>150200</v>
      </c>
      <c r="U118" s="10">
        <f t="shared" si="20"/>
        <v>809444</v>
      </c>
      <c r="V118" s="10">
        <f t="shared" si="21"/>
        <v>959644</v>
      </c>
      <c r="W118" s="10">
        <f t="shared" si="22"/>
        <v>1219061</v>
      </c>
      <c r="X118" s="10">
        <f t="shared" si="23"/>
        <v>2961529</v>
      </c>
      <c r="Y118" s="10">
        <f t="shared" si="24"/>
        <v>259878</v>
      </c>
      <c r="AB118" s="19">
        <v>3573.8</v>
      </c>
      <c r="AC118" s="19">
        <f t="shared" si="25"/>
        <v>35738</v>
      </c>
      <c r="AD118" s="10">
        <v>189033</v>
      </c>
    </row>
    <row r="119" spans="1:30">
      <c r="A119" s="19">
        <f>A118</f>
        <v>2015</v>
      </c>
      <c r="B119" s="19" t="s">
        <v>10</v>
      </c>
      <c r="D119" s="19">
        <v>518376.6</v>
      </c>
      <c r="F119" s="19">
        <v>15245.7</v>
      </c>
      <c r="H119" s="19">
        <v>81620.800000000003</v>
      </c>
      <c r="J119" s="19">
        <v>122670</v>
      </c>
      <c r="L119" s="19">
        <v>297415.40000000002</v>
      </c>
      <c r="N119" s="19">
        <v>25854.1</v>
      </c>
      <c r="P119" s="19">
        <v>533722.9</v>
      </c>
      <c r="Q119" s="19">
        <f t="shared" si="17"/>
        <v>102.96045384764668</v>
      </c>
      <c r="S119" s="10">
        <f t="shared" si="18"/>
        <v>5183766</v>
      </c>
      <c r="T119" s="10">
        <f t="shared" si="19"/>
        <v>152457</v>
      </c>
      <c r="U119" s="10">
        <f t="shared" si="20"/>
        <v>816208</v>
      </c>
      <c r="V119" s="10">
        <f t="shared" si="21"/>
        <v>968665</v>
      </c>
      <c r="W119" s="10">
        <f t="shared" si="22"/>
        <v>1226700</v>
      </c>
      <c r="X119" s="10">
        <f t="shared" si="23"/>
        <v>2974154</v>
      </c>
      <c r="Y119" s="10">
        <f t="shared" si="24"/>
        <v>258541</v>
      </c>
      <c r="AB119" s="19">
        <v>4325.3999999999996</v>
      </c>
      <c r="AC119" s="19">
        <f t="shared" si="25"/>
        <v>43254</v>
      </c>
      <c r="AD119" s="10">
        <v>186978</v>
      </c>
    </row>
    <row r="120" spans="1:30">
      <c r="A120" s="19">
        <f>A119</f>
        <v>2015</v>
      </c>
      <c r="B120" s="19" t="s">
        <v>11</v>
      </c>
      <c r="D120" s="19">
        <v>516777.8</v>
      </c>
      <c r="F120" s="19">
        <v>15169.8</v>
      </c>
      <c r="H120" s="19">
        <v>81940.3</v>
      </c>
      <c r="J120" s="19">
        <v>122641.60000000001</v>
      </c>
      <c r="L120" s="19">
        <v>295417.2</v>
      </c>
      <c r="N120" s="19">
        <v>25591.1</v>
      </c>
      <c r="P120" s="19">
        <v>532611.4</v>
      </c>
      <c r="Q120" s="19">
        <f t="shared" si="17"/>
        <v>103.06390870505662</v>
      </c>
      <c r="S120" s="10">
        <f t="shared" si="18"/>
        <v>5167778</v>
      </c>
      <c r="T120" s="10">
        <f t="shared" si="19"/>
        <v>151698</v>
      </c>
      <c r="U120" s="10">
        <f t="shared" si="20"/>
        <v>819403</v>
      </c>
      <c r="V120" s="10">
        <f t="shared" si="21"/>
        <v>971101</v>
      </c>
      <c r="W120" s="10">
        <f t="shared" si="22"/>
        <v>1226416</v>
      </c>
      <c r="X120" s="10">
        <f t="shared" si="23"/>
        <v>2954172</v>
      </c>
      <c r="Y120" s="10">
        <f t="shared" si="24"/>
        <v>255911</v>
      </c>
      <c r="AB120" s="19">
        <v>5477.5</v>
      </c>
      <c r="AC120" s="19">
        <f t="shared" si="25"/>
        <v>54775</v>
      </c>
      <c r="AD120" s="10">
        <v>183071</v>
      </c>
    </row>
    <row r="121" spans="1:30">
      <c r="A121" s="19">
        <v>2016</v>
      </c>
      <c r="B121" s="19" t="s">
        <v>8</v>
      </c>
      <c r="D121" s="19">
        <v>520654.1</v>
      </c>
      <c r="F121" s="19">
        <v>15374.6</v>
      </c>
      <c r="H121" s="19">
        <v>81886.7</v>
      </c>
      <c r="J121" s="19">
        <v>122733.1</v>
      </c>
      <c r="L121" s="19">
        <v>296392.7</v>
      </c>
      <c r="N121" s="19">
        <v>25525.599999999999</v>
      </c>
      <c r="P121" s="19">
        <v>537869.5</v>
      </c>
      <c r="Q121" s="19">
        <f t="shared" si="17"/>
        <v>103.30649465739346</v>
      </c>
      <c r="S121" s="10">
        <f t="shared" si="18"/>
        <v>5206541</v>
      </c>
      <c r="T121" s="10">
        <f t="shared" si="19"/>
        <v>153746</v>
      </c>
      <c r="U121" s="10">
        <f t="shared" si="20"/>
        <v>818867</v>
      </c>
      <c r="V121" s="10">
        <f t="shared" si="21"/>
        <v>972613</v>
      </c>
      <c r="W121" s="10">
        <f t="shared" si="22"/>
        <v>1227331</v>
      </c>
      <c r="X121" s="10">
        <f t="shared" si="23"/>
        <v>2963927</v>
      </c>
      <c r="Y121" s="10">
        <f t="shared" si="24"/>
        <v>255256</v>
      </c>
      <c r="AB121" s="19">
        <v>5178.1000000000004</v>
      </c>
      <c r="AC121" s="19">
        <f t="shared" si="25"/>
        <v>51781</v>
      </c>
      <c r="AD121" s="10">
        <v>183531</v>
      </c>
    </row>
    <row r="122" spans="1:30">
      <c r="A122" s="19">
        <f>A121</f>
        <v>2016</v>
      </c>
      <c r="B122" s="19" t="s">
        <v>9</v>
      </c>
      <c r="D122" s="19">
        <v>521974</v>
      </c>
      <c r="F122" s="19">
        <v>15774.5</v>
      </c>
      <c r="H122" s="19">
        <v>81964.399999999994</v>
      </c>
      <c r="J122" s="19">
        <v>123883.6</v>
      </c>
      <c r="L122" s="19">
        <v>295798.2</v>
      </c>
      <c r="N122" s="19">
        <v>26178.400000000001</v>
      </c>
      <c r="P122" s="19">
        <v>537971</v>
      </c>
      <c r="Q122" s="19">
        <f t="shared" si="17"/>
        <v>103.06471203546536</v>
      </c>
      <c r="S122" s="10">
        <f t="shared" si="18"/>
        <v>5219740</v>
      </c>
      <c r="T122" s="10">
        <f t="shared" si="19"/>
        <v>157745</v>
      </c>
      <c r="U122" s="10">
        <f t="shared" si="20"/>
        <v>819644</v>
      </c>
      <c r="V122" s="10">
        <f t="shared" si="21"/>
        <v>977389</v>
      </c>
      <c r="W122" s="10">
        <f t="shared" si="22"/>
        <v>1238836</v>
      </c>
      <c r="X122" s="10">
        <f t="shared" si="23"/>
        <v>2957982</v>
      </c>
      <c r="Y122" s="10">
        <f t="shared" si="24"/>
        <v>261784</v>
      </c>
      <c r="AB122" s="19">
        <v>3635.9</v>
      </c>
      <c r="AC122" s="19">
        <f t="shared" si="25"/>
        <v>36359</v>
      </c>
      <c r="AD122" s="10">
        <v>191263</v>
      </c>
    </row>
    <row r="123" spans="1:30">
      <c r="A123" s="19">
        <f>A122</f>
        <v>2016</v>
      </c>
      <c r="B123" s="19" t="s">
        <v>10</v>
      </c>
      <c r="D123" s="19">
        <v>523462.6</v>
      </c>
      <c r="F123" s="19">
        <v>16161.5</v>
      </c>
      <c r="H123" s="19">
        <v>81749.3</v>
      </c>
      <c r="J123" s="19">
        <v>124171.1</v>
      </c>
      <c r="L123" s="19">
        <v>297090</v>
      </c>
      <c r="N123" s="19">
        <v>26279.7</v>
      </c>
      <c r="P123" s="19">
        <v>538558.80000000005</v>
      </c>
      <c r="Q123" s="19">
        <f t="shared" si="17"/>
        <v>102.88391185922359</v>
      </c>
      <c r="S123" s="10">
        <f t="shared" si="18"/>
        <v>5234626</v>
      </c>
      <c r="T123" s="10">
        <f t="shared" si="19"/>
        <v>161615</v>
      </c>
      <c r="U123" s="10">
        <f t="shared" si="20"/>
        <v>817493</v>
      </c>
      <c r="V123" s="10">
        <f t="shared" si="21"/>
        <v>979108</v>
      </c>
      <c r="W123" s="10">
        <f t="shared" si="22"/>
        <v>1241711</v>
      </c>
      <c r="X123" s="10">
        <f t="shared" si="23"/>
        <v>2970900</v>
      </c>
      <c r="Y123" s="10">
        <f t="shared" si="24"/>
        <v>262797</v>
      </c>
      <c r="AB123" s="19">
        <v>4435.2</v>
      </c>
      <c r="AC123" s="19">
        <f t="shared" si="25"/>
        <v>44352</v>
      </c>
      <c r="AD123" s="10">
        <v>190515</v>
      </c>
    </row>
    <row r="124" spans="1:30">
      <c r="A124" s="19">
        <f>A123</f>
        <v>2016</v>
      </c>
      <c r="B124" s="19" t="s">
        <v>11</v>
      </c>
      <c r="D124" s="19">
        <v>524664.80000000005</v>
      </c>
      <c r="F124" s="19">
        <v>16227.6</v>
      </c>
      <c r="H124" s="19">
        <v>83095.399999999994</v>
      </c>
      <c r="J124" s="19">
        <v>125008.6</v>
      </c>
      <c r="L124" s="19">
        <v>296980.2</v>
      </c>
      <c r="N124" s="19">
        <v>25725.3</v>
      </c>
      <c r="P124" s="19">
        <v>539992.9</v>
      </c>
      <c r="Q124" s="19">
        <f t="shared" si="17"/>
        <v>102.92150340560295</v>
      </c>
      <c r="S124" s="10">
        <f t="shared" si="18"/>
        <v>5246648</v>
      </c>
      <c r="T124" s="10">
        <f t="shared" si="19"/>
        <v>162276</v>
      </c>
      <c r="U124" s="10">
        <f t="shared" si="20"/>
        <v>830954</v>
      </c>
      <c r="V124" s="10">
        <f t="shared" si="21"/>
        <v>993230</v>
      </c>
      <c r="W124" s="10">
        <f t="shared" si="22"/>
        <v>1250086</v>
      </c>
      <c r="X124" s="10">
        <f t="shared" si="23"/>
        <v>2969802</v>
      </c>
      <c r="Y124" s="10">
        <f t="shared" si="24"/>
        <v>257253</v>
      </c>
      <c r="AB124" s="19">
        <v>5505.5</v>
      </c>
      <c r="AC124" s="19">
        <f t="shared" si="25"/>
        <v>55055</v>
      </c>
      <c r="AD124" s="10">
        <v>187865</v>
      </c>
    </row>
    <row r="125" spans="1:30">
      <c r="A125" s="19">
        <v>2017</v>
      </c>
      <c r="B125" s="19" t="s">
        <v>8</v>
      </c>
      <c r="D125" s="19">
        <v>527631.6</v>
      </c>
      <c r="F125" s="19">
        <v>16402.900000000001</v>
      </c>
      <c r="H125" s="19">
        <v>83610.5</v>
      </c>
      <c r="J125" s="19">
        <v>125605.1</v>
      </c>
      <c r="L125" s="19">
        <v>298454.2</v>
      </c>
      <c r="N125" s="19">
        <v>25633.599999999999</v>
      </c>
      <c r="P125" s="19">
        <v>540703</v>
      </c>
      <c r="Q125" s="19">
        <f t="shared" si="17"/>
        <v>102.47737246973078</v>
      </c>
      <c r="S125" s="10">
        <f t="shared" si="18"/>
        <v>5276316</v>
      </c>
      <c r="T125" s="10">
        <f t="shared" si="19"/>
        <v>164029</v>
      </c>
      <c r="U125" s="10">
        <f t="shared" si="20"/>
        <v>836105</v>
      </c>
      <c r="V125" s="10">
        <f t="shared" si="21"/>
        <v>1000134</v>
      </c>
      <c r="W125" s="10">
        <f t="shared" si="22"/>
        <v>1256051</v>
      </c>
      <c r="X125" s="10">
        <f t="shared" si="23"/>
        <v>2984542</v>
      </c>
      <c r="Y125" s="10">
        <f t="shared" si="24"/>
        <v>256336</v>
      </c>
      <c r="AB125" s="19">
        <v>5201.8999999999996</v>
      </c>
      <c r="AC125" s="19">
        <f t="shared" si="25"/>
        <v>52019</v>
      </c>
      <c r="AD125" s="10">
        <v>183122</v>
      </c>
    </row>
    <row r="126" spans="1:30">
      <c r="A126" s="19">
        <f>A125</f>
        <v>2017</v>
      </c>
      <c r="B126" s="19" t="s">
        <v>9</v>
      </c>
      <c r="D126" s="19">
        <v>530161.80000000005</v>
      </c>
      <c r="F126" s="19">
        <v>16672</v>
      </c>
      <c r="H126" s="19">
        <v>83805.5</v>
      </c>
      <c r="J126" s="19">
        <v>127371.8</v>
      </c>
      <c r="L126" s="19">
        <v>300788.5</v>
      </c>
      <c r="N126" s="19">
        <v>26911.4</v>
      </c>
      <c r="P126" s="19">
        <v>544298.6</v>
      </c>
      <c r="Q126" s="19">
        <f t="shared" si="17"/>
        <v>102.66650671549702</v>
      </c>
      <c r="S126" s="10">
        <f t="shared" ref="S126:S131" si="26">ROUND(D126*10,0)</f>
        <v>5301618</v>
      </c>
      <c r="T126" s="10">
        <f t="shared" ref="T126:T131" si="27">ROUND(F126*10,0)</f>
        <v>166720</v>
      </c>
      <c r="U126" s="10">
        <f t="shared" ref="U126:U131" si="28">ROUND(H126*10,0)</f>
        <v>838055</v>
      </c>
      <c r="V126" s="10">
        <f t="shared" ref="V126:V131" si="29">SUM(T126:U126)</f>
        <v>1004775</v>
      </c>
      <c r="W126" s="10">
        <f t="shared" ref="W126:W131" si="30">ROUND(J126*10,0)</f>
        <v>1273718</v>
      </c>
      <c r="X126" s="10">
        <f t="shared" ref="X126:X131" si="31">ROUND(L126*10,0)</f>
        <v>3007885</v>
      </c>
      <c r="Y126" s="10">
        <f t="shared" ref="Y126:Y131" si="32">ROUND(N126*10,0)</f>
        <v>269114</v>
      </c>
    </row>
    <row r="127" spans="1:30">
      <c r="A127" s="19">
        <f>A126</f>
        <v>2017</v>
      </c>
      <c r="B127" s="19" t="s">
        <v>10</v>
      </c>
      <c r="D127" s="19">
        <v>533919</v>
      </c>
      <c r="F127" s="19">
        <v>16367.3</v>
      </c>
      <c r="H127" s="19">
        <v>85050.8</v>
      </c>
      <c r="J127" s="19">
        <v>127699.1</v>
      </c>
      <c r="L127" s="19">
        <v>298921.40000000002</v>
      </c>
      <c r="N127" s="19">
        <v>26328.7</v>
      </c>
      <c r="P127" s="19">
        <v>550053.6</v>
      </c>
      <c r="Q127" s="19">
        <f t="shared" si="17"/>
        <v>103.02191905513757</v>
      </c>
      <c r="S127" s="10">
        <f t="shared" si="26"/>
        <v>5339190</v>
      </c>
      <c r="T127" s="10">
        <f t="shared" si="27"/>
        <v>163673</v>
      </c>
      <c r="U127" s="10">
        <f t="shared" si="28"/>
        <v>850508</v>
      </c>
      <c r="V127" s="10">
        <f t="shared" si="29"/>
        <v>1014181</v>
      </c>
      <c r="W127" s="10">
        <f t="shared" si="30"/>
        <v>1276991</v>
      </c>
      <c r="X127" s="10">
        <f t="shared" si="31"/>
        <v>2989214</v>
      </c>
      <c r="Y127" s="10">
        <f t="shared" si="32"/>
        <v>263287</v>
      </c>
    </row>
    <row r="128" spans="1:30">
      <c r="A128" s="19">
        <f>A127</f>
        <v>2017</v>
      </c>
      <c r="B128" s="19" t="s">
        <v>11</v>
      </c>
      <c r="D128" s="19">
        <v>534987.30000000005</v>
      </c>
      <c r="F128" s="19">
        <v>15840.3</v>
      </c>
      <c r="H128" s="19">
        <v>85627</v>
      </c>
      <c r="J128" s="19">
        <v>127517.5</v>
      </c>
      <c r="L128" s="19">
        <v>299708.09999999998</v>
      </c>
      <c r="N128" s="19">
        <v>26121.7</v>
      </c>
      <c r="P128" s="19">
        <v>551294.80000000005</v>
      </c>
      <c r="Q128" s="19">
        <f t="shared" si="17"/>
        <v>103.04820320033765</v>
      </c>
      <c r="S128" s="10">
        <f t="shared" si="26"/>
        <v>5349873</v>
      </c>
      <c r="T128" s="10">
        <f t="shared" si="27"/>
        <v>158403</v>
      </c>
      <c r="U128" s="10">
        <f t="shared" si="28"/>
        <v>856270</v>
      </c>
      <c r="V128" s="10">
        <f t="shared" si="29"/>
        <v>1014673</v>
      </c>
      <c r="W128" s="10">
        <f t="shared" si="30"/>
        <v>1275175</v>
      </c>
      <c r="X128" s="10">
        <f t="shared" si="31"/>
        <v>2997081</v>
      </c>
      <c r="Y128" s="10">
        <f t="shared" si="32"/>
        <v>261217</v>
      </c>
    </row>
    <row r="129" spans="1:25">
      <c r="A129" s="19">
        <v>2018</v>
      </c>
      <c r="B129" s="19" t="s">
        <v>8</v>
      </c>
      <c r="D129" s="19">
        <v>533524.4</v>
      </c>
      <c r="F129" s="19">
        <v>15511.9</v>
      </c>
      <c r="H129" s="19">
        <v>86253.8</v>
      </c>
      <c r="J129" s="19">
        <v>127670.7</v>
      </c>
      <c r="L129" s="19">
        <v>299037.7</v>
      </c>
      <c r="N129" s="19">
        <v>25999.599999999999</v>
      </c>
      <c r="P129" s="19">
        <v>548731</v>
      </c>
      <c r="Q129" s="19">
        <f t="shared" si="17"/>
        <v>102.85021640997113</v>
      </c>
      <c r="S129" s="10">
        <f t="shared" si="26"/>
        <v>5335244</v>
      </c>
      <c r="T129" s="10">
        <f t="shared" si="27"/>
        <v>155119</v>
      </c>
      <c r="U129" s="10">
        <f t="shared" si="28"/>
        <v>862538</v>
      </c>
      <c r="V129" s="10">
        <f t="shared" si="29"/>
        <v>1017657</v>
      </c>
      <c r="W129" s="10">
        <f t="shared" si="30"/>
        <v>1276707</v>
      </c>
      <c r="X129" s="10">
        <f t="shared" si="31"/>
        <v>2990377</v>
      </c>
      <c r="Y129" s="10">
        <f t="shared" si="32"/>
        <v>259996</v>
      </c>
    </row>
    <row r="130" spans="1:25">
      <c r="A130" s="19">
        <f>A129</f>
        <v>2018</v>
      </c>
      <c r="B130" s="19" t="s">
        <v>9</v>
      </c>
      <c r="D130" s="19">
        <v>537530</v>
      </c>
      <c r="F130" s="19">
        <v>15212.6</v>
      </c>
      <c r="H130" s="19">
        <v>88937.5</v>
      </c>
      <c r="J130" s="19">
        <v>129918</v>
      </c>
      <c r="L130" s="19">
        <v>300994</v>
      </c>
      <c r="N130" s="19">
        <v>25912.5</v>
      </c>
      <c r="P130" s="19">
        <v>551751.4</v>
      </c>
      <c r="Q130" s="19">
        <f t="shared" si="17"/>
        <v>102.64569419381245</v>
      </c>
      <c r="S130" s="10">
        <f t="shared" si="26"/>
        <v>5375300</v>
      </c>
      <c r="T130" s="10">
        <f t="shared" si="27"/>
        <v>152126</v>
      </c>
      <c r="U130" s="10">
        <f t="shared" si="28"/>
        <v>889375</v>
      </c>
      <c r="V130" s="10">
        <f t="shared" si="29"/>
        <v>1041501</v>
      </c>
      <c r="W130" s="10">
        <f t="shared" si="30"/>
        <v>1299180</v>
      </c>
      <c r="X130" s="10">
        <f t="shared" si="31"/>
        <v>3009940</v>
      </c>
      <c r="Y130" s="10">
        <f t="shared" si="32"/>
        <v>259125</v>
      </c>
    </row>
    <row r="131" spans="1:25">
      <c r="A131" s="19">
        <v>2019</v>
      </c>
      <c r="B131" s="19" t="s">
        <v>256</v>
      </c>
      <c r="D131" s="19">
        <v>535945.1</v>
      </c>
      <c r="F131" s="19">
        <v>15311</v>
      </c>
      <c r="H131" s="19">
        <v>88734.8</v>
      </c>
      <c r="J131" s="19">
        <v>129309.9</v>
      </c>
      <c r="L131" s="19">
        <v>300651.09999999998</v>
      </c>
      <c r="N131" s="19">
        <v>25413.4</v>
      </c>
      <c r="P131" s="19">
        <v>550255.1</v>
      </c>
      <c r="Q131" s="19">
        <f t="shared" si="17"/>
        <v>102.67004960022959</v>
      </c>
      <c r="S131" s="10">
        <f t="shared" si="26"/>
        <v>5359451</v>
      </c>
      <c r="T131" s="10">
        <f t="shared" si="27"/>
        <v>153110</v>
      </c>
      <c r="U131" s="10">
        <f t="shared" si="28"/>
        <v>887348</v>
      </c>
      <c r="V131" s="10">
        <f t="shared" si="29"/>
        <v>1040458</v>
      </c>
      <c r="W131" s="10">
        <f t="shared" si="30"/>
        <v>1293099</v>
      </c>
      <c r="X131" s="10">
        <f t="shared" si="31"/>
        <v>3006511</v>
      </c>
      <c r="Y131" s="10">
        <f t="shared" si="32"/>
        <v>254134</v>
      </c>
    </row>
  </sheetData>
  <mergeCells count="8">
    <mergeCell ref="AB4:AC4"/>
    <mergeCell ref="O4:P4"/>
    <mergeCell ref="C4:D4"/>
    <mergeCell ref="I4:J4"/>
    <mergeCell ref="E4:F4"/>
    <mergeCell ref="G4:H4"/>
    <mergeCell ref="K4:L4"/>
    <mergeCell ref="M4:N4"/>
  </mergeCells>
  <phoneticPr fontId="9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4"/>
  <sheetViews>
    <sheetView workbookViewId="0">
      <pane xSplit="1" ySplit="1" topLeftCell="B125" activePane="bottomRight" state="frozen"/>
      <selection pane="topRight" activeCell="C1" sqref="C1"/>
      <selection pane="bottomLeft" activeCell="A3" sqref="A3"/>
      <selection pane="bottomRight" activeCell="B161" sqref="B161"/>
    </sheetView>
  </sheetViews>
  <sheetFormatPr defaultRowHeight="15"/>
  <cols>
    <col min="1" max="1" width="10.21875" style="86" bestFit="1" customWidth="1"/>
    <col min="2" max="3" width="8.88671875" style="86"/>
    <col min="4" max="4" width="13" style="86" customWidth="1"/>
    <col min="5" max="5" width="13" style="87" customWidth="1"/>
    <col min="6" max="6" width="8.88671875" style="87"/>
    <col min="7" max="7" width="13.88671875" style="87" customWidth="1"/>
    <col min="8" max="8" width="9.5546875" style="87" customWidth="1"/>
    <col min="9" max="11" width="8.88671875" style="87"/>
    <col min="12" max="16384" width="8.88671875" style="86"/>
  </cols>
  <sheetData>
    <row r="1" spans="1:11">
      <c r="A1" s="86" t="s">
        <v>687</v>
      </c>
      <c r="B1" s="86" t="s">
        <v>262</v>
      </c>
      <c r="C1" s="86" t="s">
        <v>688</v>
      </c>
      <c r="D1" s="86" t="s">
        <v>812</v>
      </c>
      <c r="E1" s="87" t="s">
        <v>813</v>
      </c>
      <c r="F1" s="87" t="s">
        <v>689</v>
      </c>
      <c r="G1" s="93" t="s">
        <v>814</v>
      </c>
      <c r="H1" s="87" t="s">
        <v>273</v>
      </c>
      <c r="I1" s="87" t="s">
        <v>263</v>
      </c>
      <c r="J1" s="87" t="s">
        <v>690</v>
      </c>
      <c r="K1" s="87" t="s">
        <v>691</v>
      </c>
    </row>
    <row r="2" spans="1:11" ht="15.75">
      <c r="A2" s="86" t="s">
        <v>692</v>
      </c>
      <c r="B2" s="88">
        <v>108</v>
      </c>
      <c r="C2" s="89">
        <f>'Quarterly Data'!J3</f>
        <v>1919470</v>
      </c>
      <c r="D2" s="89">
        <f>'Quarterly Data'!G3</f>
        <v>496684</v>
      </c>
      <c r="E2" s="92">
        <f>'Quarterly Data'!F3</f>
        <v>226805</v>
      </c>
      <c r="F2" s="92">
        <f>'Quarterly Data'!E3</f>
        <v>3352784</v>
      </c>
      <c r="G2" s="90">
        <f>'Quarterly Data'!H3</f>
        <v>723489</v>
      </c>
      <c r="H2" s="90">
        <f>'Quarterly Data'!C3</f>
        <v>84.084408250465671</v>
      </c>
      <c r="I2" s="90">
        <f>'Quarterly Data'!D3</f>
        <v>20220.396666666667</v>
      </c>
      <c r="J2" s="87">
        <v>0</v>
      </c>
      <c r="K2" s="87">
        <v>0</v>
      </c>
    </row>
    <row r="3" spans="1:11" ht="15.75">
      <c r="A3" s="86" t="s">
        <v>693</v>
      </c>
      <c r="B3" s="88">
        <f t="shared" ref="B3:B39" si="0">B2+1</f>
        <v>109</v>
      </c>
      <c r="C3" s="89">
        <f>'Quarterly Data'!J4</f>
        <v>1935005</v>
      </c>
      <c r="D3" s="89">
        <f>'Quarterly Data'!G4</f>
        <v>513001</v>
      </c>
      <c r="E3" s="92">
        <f>'Quarterly Data'!F4</f>
        <v>243111</v>
      </c>
      <c r="F3" s="92">
        <f>'Quarterly Data'!E4</f>
        <v>3416619</v>
      </c>
      <c r="G3" s="90">
        <f>'Quarterly Data'!H4</f>
        <v>756112</v>
      </c>
      <c r="H3" s="90">
        <f>'Quarterly Data'!C4</f>
        <v>84.721743859713214</v>
      </c>
      <c r="I3" s="90">
        <f>'Quarterly Data'!D4</f>
        <v>24276.26</v>
      </c>
      <c r="J3" s="87">
        <v>0</v>
      </c>
      <c r="K3" s="87">
        <v>0</v>
      </c>
    </row>
    <row r="4" spans="1:11" ht="15.75">
      <c r="A4" s="86" t="s">
        <v>694</v>
      </c>
      <c r="B4" s="88">
        <f t="shared" si="0"/>
        <v>110</v>
      </c>
      <c r="C4" s="89">
        <f>'Quarterly Data'!J5</f>
        <v>1963741</v>
      </c>
      <c r="D4" s="89">
        <f>'Quarterly Data'!G5</f>
        <v>526687</v>
      </c>
      <c r="E4" s="92">
        <f>'Quarterly Data'!F5</f>
        <v>260754</v>
      </c>
      <c r="F4" s="92">
        <f>'Quarterly Data'!E5</f>
        <v>3479454</v>
      </c>
      <c r="G4" s="90">
        <f>'Quarterly Data'!H5</f>
        <v>787441</v>
      </c>
      <c r="H4" s="90">
        <f>'Quarterly Data'!C5</f>
        <v>56.089696194897805</v>
      </c>
      <c r="I4" s="90">
        <f>'Quarterly Data'!D5</f>
        <v>24856.993333333336</v>
      </c>
      <c r="J4" s="87">
        <v>0</v>
      </c>
      <c r="K4" s="87">
        <v>0</v>
      </c>
    </row>
    <row r="5" spans="1:11" ht="15.75">
      <c r="A5" s="86" t="s">
        <v>695</v>
      </c>
      <c r="B5" s="88">
        <f t="shared" si="0"/>
        <v>111</v>
      </c>
      <c r="C5" s="89">
        <f>'Quarterly Data'!J6</f>
        <v>2003023</v>
      </c>
      <c r="D5" s="89">
        <f>'Quarterly Data'!G6</f>
        <v>537345</v>
      </c>
      <c r="E5" s="92">
        <f>'Quarterly Data'!F6</f>
        <v>278800</v>
      </c>
      <c r="F5" s="92">
        <f>'Quarterly Data'!E6</f>
        <v>3572949</v>
      </c>
      <c r="G5" s="90">
        <f>'Quarterly Data'!H6</f>
        <v>816145</v>
      </c>
      <c r="H5" s="90">
        <f>'Quarterly Data'!C6</f>
        <v>100.39118949880775</v>
      </c>
      <c r="I5" s="90">
        <f>'Quarterly Data'!D6</f>
        <v>23350.466666666664</v>
      </c>
      <c r="J5" s="87">
        <v>0</v>
      </c>
      <c r="K5" s="87">
        <v>0</v>
      </c>
    </row>
    <row r="6" spans="1:11" ht="15.75">
      <c r="A6" s="86" t="s">
        <v>696</v>
      </c>
      <c r="B6" s="88">
        <f t="shared" si="0"/>
        <v>112</v>
      </c>
      <c r="C6" s="89">
        <f>'Quarterly Data'!J7</f>
        <v>2019597</v>
      </c>
      <c r="D6" s="89">
        <f>'Quarterly Data'!G7</f>
        <v>564303</v>
      </c>
      <c r="E6" s="92">
        <f>'Quarterly Data'!F7</f>
        <v>288722</v>
      </c>
      <c r="F6" s="92">
        <f>'Quarterly Data'!E7</f>
        <v>3633288</v>
      </c>
      <c r="G6" s="90">
        <f>'Quarterly Data'!H7</f>
        <v>853025</v>
      </c>
      <c r="H6" s="90">
        <f>'Quarterly Data'!C7</f>
        <v>56.863745846986497</v>
      </c>
      <c r="I6" s="90">
        <f>'Quarterly Data'!D7</f>
        <v>24295.126666666667</v>
      </c>
      <c r="J6" s="87">
        <v>0</v>
      </c>
      <c r="K6" s="87">
        <v>0</v>
      </c>
    </row>
    <row r="7" spans="1:11" ht="15.75">
      <c r="A7" s="86" t="s">
        <v>697</v>
      </c>
      <c r="B7" s="88">
        <f t="shared" si="0"/>
        <v>113</v>
      </c>
      <c r="C7" s="89">
        <f>'Quarterly Data'!J8</f>
        <v>2055635</v>
      </c>
      <c r="D7" s="89">
        <f>'Quarterly Data'!G8</f>
        <v>591995</v>
      </c>
      <c r="E7" s="92">
        <f>'Quarterly Data'!F8</f>
        <v>283931</v>
      </c>
      <c r="F7" s="92">
        <f>'Quarterly Data'!E8</f>
        <v>3654436</v>
      </c>
      <c r="G7" s="90">
        <f>'Quarterly Data'!H8</f>
        <v>875926</v>
      </c>
      <c r="H7" s="90">
        <f>'Quarterly Data'!C8</f>
        <v>53.298728036093785</v>
      </c>
      <c r="I7" s="90">
        <f>'Quarterly Data'!D8</f>
        <v>27377.543333333335</v>
      </c>
      <c r="J7" s="87">
        <v>0</v>
      </c>
      <c r="K7" s="87">
        <v>0</v>
      </c>
    </row>
    <row r="8" spans="1:11" ht="15.75">
      <c r="A8" s="86" t="s">
        <v>698</v>
      </c>
      <c r="B8" s="88">
        <f t="shared" si="0"/>
        <v>114</v>
      </c>
      <c r="C8" s="89">
        <f>'Quarterly Data'!J9</f>
        <v>2063886</v>
      </c>
      <c r="D8" s="89">
        <f>'Quarterly Data'!G9</f>
        <v>629873</v>
      </c>
      <c r="E8" s="92">
        <f>'Quarterly Data'!F9</f>
        <v>277869</v>
      </c>
      <c r="F8" s="92">
        <f>'Quarterly Data'!E9</f>
        <v>3721258</v>
      </c>
      <c r="G8" s="90">
        <f>'Quarterly Data'!H9</f>
        <v>907742</v>
      </c>
      <c r="H8" s="90">
        <f>'Quarterly Data'!C9</f>
        <v>60.200727290628301</v>
      </c>
      <c r="I8" s="90">
        <f>'Quarterly Data'!D9</f>
        <v>27735.503333333338</v>
      </c>
      <c r="J8" s="87">
        <v>0</v>
      </c>
      <c r="K8" s="87">
        <v>0</v>
      </c>
    </row>
    <row r="9" spans="1:11" ht="15.75">
      <c r="A9" s="86" t="s">
        <v>699</v>
      </c>
      <c r="B9" s="88">
        <f t="shared" si="0"/>
        <v>115</v>
      </c>
      <c r="C9" s="89">
        <f>'Quarterly Data'!J10</f>
        <v>2087324</v>
      </c>
      <c r="D9" s="89">
        <f>'Quarterly Data'!G10</f>
        <v>649729</v>
      </c>
      <c r="E9" s="92">
        <f>'Quarterly Data'!F10</f>
        <v>284383</v>
      </c>
      <c r="F9" s="92">
        <f>'Quarterly Data'!E10</f>
        <v>3764941</v>
      </c>
      <c r="G9" s="90">
        <f>'Quarterly Data'!H10</f>
        <v>934112</v>
      </c>
      <c r="H9" s="90">
        <f>'Quarterly Data'!C10</f>
        <v>64.579440758215355</v>
      </c>
      <c r="I9" s="90">
        <f>'Quarterly Data'!D10</f>
        <v>28637.149999999998</v>
      </c>
      <c r="J9" s="87">
        <v>0</v>
      </c>
      <c r="K9" s="87">
        <v>0</v>
      </c>
    </row>
    <row r="10" spans="1:11" ht="15.75">
      <c r="A10" s="86" t="s">
        <v>700</v>
      </c>
      <c r="B10" s="88">
        <f t="shared" si="0"/>
        <v>116</v>
      </c>
      <c r="C10" s="89">
        <f>'Quarterly Data'!J11</f>
        <v>2142041</v>
      </c>
      <c r="D10" s="89">
        <f>'Quarterly Data'!G11</f>
        <v>679047</v>
      </c>
      <c r="E10" s="92">
        <f>'Quarterly Data'!F11</f>
        <v>287775</v>
      </c>
      <c r="F10" s="92">
        <f>'Quarterly Data'!E11</f>
        <v>3844162</v>
      </c>
      <c r="G10" s="90">
        <f>'Quarterly Data'!H11</f>
        <v>966822</v>
      </c>
      <c r="H10" s="90">
        <f>'Quarterly Data'!C11</f>
        <v>72.935079194937344</v>
      </c>
      <c r="I10" s="90">
        <f>'Quarterly Data'!D11</f>
        <v>31710.473333333332</v>
      </c>
      <c r="J10" s="87">
        <v>0</v>
      </c>
      <c r="K10" s="87">
        <v>0</v>
      </c>
    </row>
    <row r="11" spans="1:11" ht="15.75">
      <c r="A11" s="86" t="s">
        <v>701</v>
      </c>
      <c r="B11" s="88">
        <f t="shared" si="0"/>
        <v>117</v>
      </c>
      <c r="C11" s="89">
        <f>'Quarterly Data'!J12</f>
        <v>2110169</v>
      </c>
      <c r="D11" s="89">
        <f>'Quarterly Data'!G12</f>
        <v>658748</v>
      </c>
      <c r="E11" s="92">
        <f>'Quarterly Data'!F12</f>
        <v>281330</v>
      </c>
      <c r="F11" s="92">
        <f>'Quarterly Data'!E12</f>
        <v>3802974</v>
      </c>
      <c r="G11" s="90">
        <f>'Quarterly Data'!H12</f>
        <v>940078</v>
      </c>
      <c r="H11" s="90">
        <f>'Quarterly Data'!C12</f>
        <v>85.189792781683977</v>
      </c>
      <c r="I11" s="90">
        <f>'Quarterly Data'!D12</f>
        <v>33529.706666666665</v>
      </c>
      <c r="J11" s="87">
        <v>0</v>
      </c>
      <c r="K11" s="87">
        <v>0</v>
      </c>
    </row>
    <row r="12" spans="1:11" ht="15.75">
      <c r="A12" s="86" t="s">
        <v>702</v>
      </c>
      <c r="B12" s="88">
        <f t="shared" si="0"/>
        <v>118</v>
      </c>
      <c r="C12" s="89">
        <f>'Quarterly Data'!J13</f>
        <v>2157491</v>
      </c>
      <c r="D12" s="89">
        <f>'Quarterly Data'!G13</f>
        <v>674887</v>
      </c>
      <c r="E12" s="92">
        <f>'Quarterly Data'!F13</f>
        <v>277840</v>
      </c>
      <c r="F12" s="92">
        <f>'Quarterly Data'!E13</f>
        <v>3861427</v>
      </c>
      <c r="G12" s="90">
        <f>'Quarterly Data'!H13</f>
        <v>952727</v>
      </c>
      <c r="H12" s="90">
        <f>'Quarterly Data'!C13</f>
        <v>82.609435233965826</v>
      </c>
      <c r="I12" s="90">
        <f>'Quarterly Data'!D13</f>
        <v>34433.613333333335</v>
      </c>
      <c r="J12" s="87">
        <v>0</v>
      </c>
      <c r="K12" s="87">
        <v>0</v>
      </c>
    </row>
    <row r="13" spans="1:11" ht="15.75">
      <c r="A13" s="86" t="s">
        <v>703</v>
      </c>
      <c r="B13" s="88">
        <f t="shared" si="0"/>
        <v>119</v>
      </c>
      <c r="C13" s="89">
        <f>'Quarterly Data'!J14</f>
        <v>2220447</v>
      </c>
      <c r="D13" s="89">
        <f>'Quarterly Data'!G14</f>
        <v>706755</v>
      </c>
      <c r="E13" s="92">
        <f>'Quarterly Data'!F14</f>
        <v>278610</v>
      </c>
      <c r="F13" s="92">
        <f>'Quarterly Data'!E14</f>
        <v>3972464</v>
      </c>
      <c r="G13" s="90">
        <f>'Quarterly Data'!H14</f>
        <v>985365</v>
      </c>
      <c r="H13" s="90">
        <f>'Quarterly Data'!C14</f>
        <v>68.524866092863462</v>
      </c>
      <c r="I13" s="90">
        <f>'Quarterly Data'!D14</f>
        <v>36497.360000000001</v>
      </c>
      <c r="J13" s="87">
        <v>0</v>
      </c>
      <c r="K13" s="87">
        <v>0</v>
      </c>
    </row>
    <row r="14" spans="1:11" ht="15.75">
      <c r="A14" s="86" t="s">
        <v>704</v>
      </c>
      <c r="B14" s="88">
        <f t="shared" si="0"/>
        <v>120</v>
      </c>
      <c r="C14" s="89">
        <f>'Quarterly Data'!J15</f>
        <v>2197160</v>
      </c>
      <c r="D14" s="89">
        <f>'Quarterly Data'!G15</f>
        <v>710106</v>
      </c>
      <c r="E14" s="92">
        <f>'Quarterly Data'!F15</f>
        <v>272079</v>
      </c>
      <c r="F14" s="92">
        <f>'Quarterly Data'!E15</f>
        <v>3944297</v>
      </c>
      <c r="G14" s="90">
        <f>'Quarterly Data'!H15</f>
        <v>982185</v>
      </c>
      <c r="H14" s="90">
        <f>'Quarterly Data'!C15</f>
        <v>95.251134670764074</v>
      </c>
      <c r="I14" s="90">
        <f>'Quarterly Data'!D15</f>
        <v>35409.450000000004</v>
      </c>
      <c r="J14" s="87">
        <v>0</v>
      </c>
      <c r="K14" s="87">
        <v>0</v>
      </c>
    </row>
    <row r="15" spans="1:11" ht="15.75">
      <c r="A15" s="86" t="s">
        <v>705</v>
      </c>
      <c r="B15" s="88">
        <f t="shared" si="0"/>
        <v>121</v>
      </c>
      <c r="C15" s="89">
        <f>'Quarterly Data'!J16</f>
        <v>2270356</v>
      </c>
      <c r="D15" s="89">
        <f>'Quarterly Data'!G16</f>
        <v>741224</v>
      </c>
      <c r="E15" s="92">
        <f>'Quarterly Data'!F16</f>
        <v>274030</v>
      </c>
      <c r="F15" s="92">
        <f>'Quarterly Data'!E16</f>
        <v>4048653</v>
      </c>
      <c r="G15" s="90">
        <f>'Quarterly Data'!H16</f>
        <v>1015254</v>
      </c>
      <c r="H15" s="90">
        <f>'Quarterly Data'!C16</f>
        <v>87.514639206766546</v>
      </c>
      <c r="I15" s="90">
        <f>'Quarterly Data'!D16</f>
        <v>31142.880000000001</v>
      </c>
      <c r="J15" s="87">
        <v>0</v>
      </c>
      <c r="K15" s="87">
        <v>0</v>
      </c>
    </row>
    <row r="16" spans="1:11" ht="15.75">
      <c r="A16" s="86" t="s">
        <v>706</v>
      </c>
      <c r="B16" s="88">
        <f t="shared" si="0"/>
        <v>122</v>
      </c>
      <c r="C16" s="89">
        <f>'Quarterly Data'!J17</f>
        <v>2296848</v>
      </c>
      <c r="D16" s="89">
        <f>'Quarterly Data'!G17</f>
        <v>755869</v>
      </c>
      <c r="E16" s="92">
        <f>'Quarterly Data'!F17</f>
        <v>286059</v>
      </c>
      <c r="F16" s="92">
        <f>'Quarterly Data'!E17</f>
        <v>4126626</v>
      </c>
      <c r="G16" s="90">
        <f>'Quarterly Data'!H17</f>
        <v>1041928</v>
      </c>
      <c r="H16" s="90">
        <f>'Quarterly Data'!C17</f>
        <v>88.359100871216469</v>
      </c>
      <c r="I16" s="90">
        <f>'Quarterly Data'!D17</f>
        <v>27671.646666666667</v>
      </c>
      <c r="J16" s="87">
        <v>0</v>
      </c>
      <c r="K16" s="87">
        <v>0</v>
      </c>
    </row>
    <row r="17" spans="1:11" ht="15.75">
      <c r="A17" s="86" t="s">
        <v>707</v>
      </c>
      <c r="B17" s="88">
        <f t="shared" si="0"/>
        <v>123</v>
      </c>
      <c r="C17" s="89">
        <f>'Quarterly Data'!J18</f>
        <v>2280383</v>
      </c>
      <c r="D17" s="89">
        <f>'Quarterly Data'!G18</f>
        <v>766856</v>
      </c>
      <c r="E17" s="92">
        <f>'Quarterly Data'!F18</f>
        <v>284139</v>
      </c>
      <c r="F17" s="92">
        <f>'Quarterly Data'!E18</f>
        <v>4122953</v>
      </c>
      <c r="G17" s="90">
        <f>'Quarterly Data'!H18</f>
        <v>1050995</v>
      </c>
      <c r="H17" s="90">
        <f>'Quarterly Data'!C18</f>
        <v>93.480746761056594</v>
      </c>
      <c r="I17" s="90">
        <f>'Quarterly Data'!D18</f>
        <v>23675.133333333331</v>
      </c>
      <c r="J17" s="87">
        <v>0</v>
      </c>
      <c r="K17" s="87">
        <v>0</v>
      </c>
    </row>
    <row r="18" spans="1:11" ht="15.75">
      <c r="A18" s="86" t="s">
        <v>708</v>
      </c>
      <c r="B18" s="88">
        <f t="shared" si="0"/>
        <v>124</v>
      </c>
      <c r="C18" s="89">
        <f>'Quarterly Data'!J19</f>
        <v>2277863</v>
      </c>
      <c r="D18" s="89">
        <f>'Quarterly Data'!G19</f>
        <v>794685</v>
      </c>
      <c r="E18" s="92">
        <f>'Quarterly Data'!F19</f>
        <v>282817</v>
      </c>
      <c r="F18" s="92">
        <f>'Quarterly Data'!E19</f>
        <v>4165227</v>
      </c>
      <c r="G18" s="90">
        <f>'Quarterly Data'!H19</f>
        <v>1077502</v>
      </c>
      <c r="H18" s="90">
        <f>'Quarterly Data'!C19</f>
        <v>82.229613454024388</v>
      </c>
      <c r="I18" s="90">
        <f>'Quarterly Data'!D19</f>
        <v>24999.553333333333</v>
      </c>
      <c r="J18" s="87">
        <v>0</v>
      </c>
      <c r="K18" s="87">
        <v>0</v>
      </c>
    </row>
    <row r="19" spans="1:11" ht="15.75">
      <c r="A19" s="86" t="s">
        <v>709</v>
      </c>
      <c r="B19" s="88">
        <f t="shared" si="0"/>
        <v>125</v>
      </c>
      <c r="C19" s="89">
        <f>'Quarterly Data'!J20</f>
        <v>2312812</v>
      </c>
      <c r="D19" s="89">
        <f>'Quarterly Data'!G20</f>
        <v>782734</v>
      </c>
      <c r="E19" s="92">
        <f>'Quarterly Data'!F20</f>
        <v>273644</v>
      </c>
      <c r="F19" s="92">
        <f>'Quarterly Data'!E20</f>
        <v>4202062</v>
      </c>
      <c r="G19" s="90">
        <f>'Quarterly Data'!H20</f>
        <v>1056378</v>
      </c>
      <c r="H19" s="90">
        <f>'Quarterly Data'!C20</f>
        <v>72.421766424602012</v>
      </c>
      <c r="I19" s="90">
        <f>'Quarterly Data'!D20</f>
        <v>25617.440000000002</v>
      </c>
      <c r="J19" s="87">
        <v>0</v>
      </c>
      <c r="K19" s="87">
        <v>0</v>
      </c>
    </row>
    <row r="20" spans="1:11" ht="15.75">
      <c r="A20" s="86" t="s">
        <v>710</v>
      </c>
      <c r="B20" s="88">
        <f t="shared" si="0"/>
        <v>126</v>
      </c>
      <c r="C20" s="89">
        <f>'Quarterly Data'!J21</f>
        <v>2312646</v>
      </c>
      <c r="D20" s="89">
        <f>'Quarterly Data'!G21</f>
        <v>779768</v>
      </c>
      <c r="E20" s="92">
        <f>'Quarterly Data'!F21</f>
        <v>258202</v>
      </c>
      <c r="F20" s="92">
        <f>'Quarterly Data'!E21</f>
        <v>4199482</v>
      </c>
      <c r="G20" s="90">
        <f>'Quarterly Data'!H21</f>
        <v>1037970</v>
      </c>
      <c r="H20" s="90">
        <f>'Quarterly Data'!C21</f>
        <v>80.567628612072994</v>
      </c>
      <c r="I20" s="90">
        <f>'Quarterly Data'!D21</f>
        <v>22998.573333333334</v>
      </c>
      <c r="J20" s="87">
        <v>0</v>
      </c>
      <c r="K20" s="87">
        <v>0</v>
      </c>
    </row>
    <row r="21" spans="1:11" ht="15.75">
      <c r="A21" s="86" t="s">
        <v>711</v>
      </c>
      <c r="B21" s="88">
        <f t="shared" si="0"/>
        <v>127</v>
      </c>
      <c r="C21" s="89">
        <f>'Quarterly Data'!J22</f>
        <v>2344315</v>
      </c>
      <c r="D21" s="89">
        <f>'Quarterly Data'!G22</f>
        <v>777422</v>
      </c>
      <c r="E21" s="92">
        <f>'Quarterly Data'!F22</f>
        <v>248441</v>
      </c>
      <c r="F21" s="92">
        <f>'Quarterly Data'!E22</f>
        <v>4230148</v>
      </c>
      <c r="G21" s="90">
        <f>'Quarterly Data'!H22</f>
        <v>1025863</v>
      </c>
      <c r="H21" s="90">
        <f>'Quarterly Data'!C22</f>
        <v>84.291060124434878</v>
      </c>
      <c r="I21" s="90">
        <f>'Quarterly Data'!D22</f>
        <v>23577.236666666664</v>
      </c>
      <c r="J21" s="87">
        <v>0</v>
      </c>
      <c r="K21" s="87">
        <v>0</v>
      </c>
    </row>
    <row r="22" spans="1:11" ht="15.75">
      <c r="A22" s="86" t="s">
        <v>712</v>
      </c>
      <c r="B22" s="88">
        <f t="shared" si="0"/>
        <v>128</v>
      </c>
      <c r="C22" s="89">
        <f>'Quarterly Data'!J23</f>
        <v>2372402</v>
      </c>
      <c r="D22" s="89">
        <f>'Quarterly Data'!G23</f>
        <v>739851</v>
      </c>
      <c r="E22" s="92">
        <f>'Quarterly Data'!F23</f>
        <v>248562</v>
      </c>
      <c r="F22" s="92">
        <f>'Quarterly Data'!E23</f>
        <v>4236365</v>
      </c>
      <c r="G22" s="90">
        <f>'Quarterly Data'!H23</f>
        <v>988413</v>
      </c>
      <c r="H22" s="90">
        <f>'Quarterly Data'!C23</f>
        <v>80.279591941579042</v>
      </c>
      <c r="I22" s="90">
        <f>'Quarterly Data'!D23</f>
        <v>21206.76</v>
      </c>
      <c r="J22" s="87">
        <v>0</v>
      </c>
      <c r="K22" s="87">
        <v>0</v>
      </c>
    </row>
    <row r="23" spans="1:11" ht="15.75">
      <c r="A23" s="86" t="s">
        <v>713</v>
      </c>
      <c r="B23" s="88">
        <f t="shared" si="0"/>
        <v>129</v>
      </c>
      <c r="C23" s="89">
        <f>'Quarterly Data'!J24</f>
        <v>2361219</v>
      </c>
      <c r="D23" s="89">
        <f>'Quarterly Data'!G24</f>
        <v>740470</v>
      </c>
      <c r="E23" s="92">
        <f>'Quarterly Data'!F24</f>
        <v>253811</v>
      </c>
      <c r="F23" s="92">
        <f>'Quarterly Data'!E24</f>
        <v>4236284</v>
      </c>
      <c r="G23" s="90">
        <f>'Quarterly Data'!H24</f>
        <v>994281</v>
      </c>
      <c r="H23" s="90">
        <f>'Quarterly Data'!C24</f>
        <v>87.015611027366347</v>
      </c>
      <c r="I23" s="90">
        <f>'Quarterly Data'!D24</f>
        <v>17625.633333333335</v>
      </c>
      <c r="J23" s="87">
        <v>0</v>
      </c>
      <c r="K23" s="87">
        <v>0</v>
      </c>
    </row>
    <row r="24" spans="1:11" ht="15.75">
      <c r="A24" s="86" t="s">
        <v>714</v>
      </c>
      <c r="B24" s="88">
        <f t="shared" si="0"/>
        <v>130</v>
      </c>
      <c r="C24" s="89">
        <f>'Quarterly Data'!J25</f>
        <v>2368639</v>
      </c>
      <c r="D24" s="89">
        <f>'Quarterly Data'!G25</f>
        <v>721943</v>
      </c>
      <c r="E24" s="92">
        <f>'Quarterly Data'!F25</f>
        <v>250770</v>
      </c>
      <c r="F24" s="92">
        <f>'Quarterly Data'!E25</f>
        <v>4252220</v>
      </c>
      <c r="G24" s="90">
        <f>'Quarterly Data'!H25</f>
        <v>972713</v>
      </c>
      <c r="H24" s="90">
        <f>'Quarterly Data'!C25</f>
        <v>109.87978906390209</v>
      </c>
      <c r="I24" s="90">
        <f>'Quarterly Data'!D25</f>
        <v>16757.043333333335</v>
      </c>
      <c r="J24" s="87">
        <v>0</v>
      </c>
      <c r="K24" s="87">
        <v>0</v>
      </c>
    </row>
    <row r="25" spans="1:11" ht="15.75">
      <c r="A25" s="86" t="s">
        <v>715</v>
      </c>
      <c r="B25" s="88">
        <f t="shared" si="0"/>
        <v>131</v>
      </c>
      <c r="C25" s="89">
        <f>'Quarterly Data'!J26</f>
        <v>2357492</v>
      </c>
      <c r="D25" s="89">
        <f>'Quarterly Data'!G26</f>
        <v>697854</v>
      </c>
      <c r="E25" s="92">
        <f>'Quarterly Data'!F26</f>
        <v>247128</v>
      </c>
      <c r="F25" s="92">
        <f>'Quarterly Data'!E26</f>
        <v>4224791</v>
      </c>
      <c r="G25" s="90">
        <f>'Quarterly Data'!H26</f>
        <v>944982</v>
      </c>
      <c r="H25" s="90">
        <f>'Quarterly Data'!C26</f>
        <v>90.685163952942219</v>
      </c>
      <c r="I25" s="90">
        <f>'Quarterly Data'!D26</f>
        <v>17128.173333333336</v>
      </c>
      <c r="J25" s="87">
        <v>0</v>
      </c>
      <c r="K25" s="87">
        <v>0</v>
      </c>
    </row>
    <row r="26" spans="1:11" ht="15.75">
      <c r="A26" s="86" t="s">
        <v>716</v>
      </c>
      <c r="B26" s="88">
        <f t="shared" si="0"/>
        <v>132</v>
      </c>
      <c r="C26" s="89">
        <f>'Quarterly Data'!J27</f>
        <v>2386821</v>
      </c>
      <c r="D26" s="89">
        <f>'Quarterly Data'!G27</f>
        <v>691664</v>
      </c>
      <c r="E26" s="92">
        <f>'Quarterly Data'!F27</f>
        <v>241265</v>
      </c>
      <c r="F26" s="92">
        <f>'Quarterly Data'!E27</f>
        <v>4247579</v>
      </c>
      <c r="G26" s="90">
        <f>'Quarterly Data'!H27</f>
        <v>932929</v>
      </c>
      <c r="H26" s="90">
        <f>'Quarterly Data'!C27</f>
        <v>77.533776106397568</v>
      </c>
      <c r="I26" s="90">
        <f>'Quarterly Data'!D27</f>
        <v>17244.579999999998</v>
      </c>
      <c r="J26" s="87">
        <v>0</v>
      </c>
      <c r="K26" s="87">
        <v>0</v>
      </c>
    </row>
    <row r="27" spans="1:11" ht="15.75">
      <c r="A27" s="86" t="s">
        <v>717</v>
      </c>
      <c r="B27" s="88">
        <f t="shared" si="0"/>
        <v>133</v>
      </c>
      <c r="C27" s="89">
        <f>'Quarterly Data'!J28</f>
        <v>2372340</v>
      </c>
      <c r="D27" s="89">
        <f>'Quarterly Data'!G28</f>
        <v>650735</v>
      </c>
      <c r="E27" s="92">
        <f>'Quarterly Data'!F28</f>
        <v>243811</v>
      </c>
      <c r="F27" s="92">
        <f>'Quarterly Data'!E28</f>
        <v>4210528</v>
      </c>
      <c r="G27" s="90">
        <f>'Quarterly Data'!H28</f>
        <v>894546</v>
      </c>
      <c r="H27" s="90">
        <f>'Quarterly Data'!C28</f>
        <v>79.051888000801242</v>
      </c>
      <c r="I27" s="90">
        <f>'Quarterly Data'!D28</f>
        <v>20244.823333333334</v>
      </c>
      <c r="J27" s="87">
        <v>0</v>
      </c>
      <c r="K27" s="87">
        <v>0</v>
      </c>
    </row>
    <row r="28" spans="1:11" ht="15.75">
      <c r="A28" s="86" t="s">
        <v>718</v>
      </c>
      <c r="B28" s="88">
        <f t="shared" si="0"/>
        <v>134</v>
      </c>
      <c r="C28" s="89">
        <f>'Quarterly Data'!J29</f>
        <v>2376151</v>
      </c>
      <c r="D28" s="89">
        <f>'Quarterly Data'!G29</f>
        <v>613729</v>
      </c>
      <c r="E28" s="92">
        <f>'Quarterly Data'!F29</f>
        <v>252439</v>
      </c>
      <c r="F28" s="92">
        <f>'Quarterly Data'!E29</f>
        <v>4189188</v>
      </c>
      <c r="G28" s="90">
        <f>'Quarterly Data'!H29</f>
        <v>866168</v>
      </c>
      <c r="H28" s="90">
        <f>'Quarterly Data'!C29</f>
        <v>93.608872115331224</v>
      </c>
      <c r="I28" s="90">
        <f>'Quarterly Data'!D29</f>
        <v>20406.196666666667</v>
      </c>
      <c r="J28" s="87">
        <v>0</v>
      </c>
      <c r="K28" s="87">
        <v>0</v>
      </c>
    </row>
    <row r="29" spans="1:11" ht="15.75">
      <c r="A29" s="86" t="s">
        <v>719</v>
      </c>
      <c r="B29" s="88">
        <f t="shared" si="0"/>
        <v>135</v>
      </c>
      <c r="C29" s="89">
        <f>'Quarterly Data'!J30</f>
        <v>2425846</v>
      </c>
      <c r="D29" s="89">
        <f>'Quarterly Data'!G30</f>
        <v>582910</v>
      </c>
      <c r="E29" s="92">
        <f>'Quarterly Data'!F30</f>
        <v>266476</v>
      </c>
      <c r="F29" s="92">
        <f>'Quarterly Data'!E30</f>
        <v>4205452</v>
      </c>
      <c r="G29" s="90">
        <f>'Quarterly Data'!H30</f>
        <v>849386</v>
      </c>
      <c r="H29" s="90">
        <f>'Quarterly Data'!C30</f>
        <v>103.32877771209519</v>
      </c>
      <c r="I29" s="90">
        <f>'Quarterly Data'!D30</f>
        <v>18452.22</v>
      </c>
      <c r="J29" s="87">
        <v>0</v>
      </c>
      <c r="K29" s="87">
        <v>0</v>
      </c>
    </row>
    <row r="30" spans="1:11" ht="15.75">
      <c r="A30" s="86" t="s">
        <v>720</v>
      </c>
      <c r="B30" s="88">
        <f t="shared" si="0"/>
        <v>136</v>
      </c>
      <c r="C30" s="89">
        <f>'Quarterly Data'!J31</f>
        <v>2426698</v>
      </c>
      <c r="D30" s="89">
        <f>'Quarterly Data'!G31</f>
        <v>600255</v>
      </c>
      <c r="E30" s="92">
        <f>'Quarterly Data'!F31</f>
        <v>248424</v>
      </c>
      <c r="F30" s="92">
        <f>'Quarterly Data'!E31</f>
        <v>4250180</v>
      </c>
      <c r="G30" s="90">
        <f>'Quarterly Data'!H31</f>
        <v>848679</v>
      </c>
      <c r="H30" s="90">
        <f>'Quarterly Data'!C31</f>
        <v>100.22244744632071</v>
      </c>
      <c r="I30" s="90">
        <f>'Quarterly Data'!D31</f>
        <v>19460.25</v>
      </c>
      <c r="J30" s="87">
        <v>0</v>
      </c>
      <c r="K30" s="87">
        <v>0</v>
      </c>
    </row>
    <row r="31" spans="1:11" ht="15.75">
      <c r="A31" s="86" t="s">
        <v>721</v>
      </c>
      <c r="B31" s="88">
        <f t="shared" si="0"/>
        <v>137</v>
      </c>
      <c r="C31" s="89">
        <f>'Quarterly Data'!J32</f>
        <v>2439601</v>
      </c>
      <c r="D31" s="89">
        <f>'Quarterly Data'!G32</f>
        <v>598159</v>
      </c>
      <c r="E31" s="92">
        <f>'Quarterly Data'!F32</f>
        <v>260210</v>
      </c>
      <c r="F31" s="92">
        <f>'Quarterly Data'!E32</f>
        <v>4230314</v>
      </c>
      <c r="G31" s="90">
        <f>'Quarterly Data'!H32</f>
        <v>858369</v>
      </c>
      <c r="H31" s="90">
        <f>'Quarterly Data'!C32</f>
        <v>91.591308017683517</v>
      </c>
      <c r="I31" s="90">
        <f>'Quarterly Data'!D32</f>
        <v>20375.186666666665</v>
      </c>
      <c r="J31" s="87">
        <v>0</v>
      </c>
      <c r="K31" s="87">
        <v>0</v>
      </c>
    </row>
    <row r="32" spans="1:11" ht="15.75">
      <c r="A32" s="86" t="s">
        <v>722</v>
      </c>
      <c r="B32" s="88">
        <f t="shared" si="0"/>
        <v>138</v>
      </c>
      <c r="C32" s="89">
        <f>'Quarterly Data'!J33</f>
        <v>2455732</v>
      </c>
      <c r="D32" s="89">
        <f>'Quarterly Data'!G33</f>
        <v>597196</v>
      </c>
      <c r="E32" s="92">
        <f>'Quarterly Data'!F33</f>
        <v>283661</v>
      </c>
      <c r="F32" s="92">
        <f>'Quarterly Data'!E33</f>
        <v>4278261</v>
      </c>
      <c r="G32" s="90">
        <f>'Quarterly Data'!H33</f>
        <v>880857</v>
      </c>
      <c r="H32" s="90">
        <f>'Quarterly Data'!C33</f>
        <v>76.558719128788994</v>
      </c>
      <c r="I32" s="90">
        <f>'Quarterly Data'!D33</f>
        <v>20362.393333333333</v>
      </c>
      <c r="J32" s="87">
        <v>0</v>
      </c>
      <c r="K32" s="87">
        <v>0</v>
      </c>
    </row>
    <row r="33" spans="1:11" ht="15.75">
      <c r="A33" s="86" t="s">
        <v>723</v>
      </c>
      <c r="B33" s="88">
        <f t="shared" si="0"/>
        <v>139</v>
      </c>
      <c r="C33" s="89">
        <f>'Quarterly Data'!J34</f>
        <v>2455160</v>
      </c>
      <c r="D33" s="89">
        <f>'Quarterly Data'!G34</f>
        <v>608567</v>
      </c>
      <c r="E33" s="92">
        <f>'Quarterly Data'!F34</f>
        <v>270789</v>
      </c>
      <c r="F33" s="92">
        <f>'Quarterly Data'!E34</f>
        <v>4261326</v>
      </c>
      <c r="G33" s="90">
        <f>'Quarterly Data'!H34</f>
        <v>879356</v>
      </c>
      <c r="H33" s="90">
        <f>'Quarterly Data'!C34</f>
        <v>72.756442719391217</v>
      </c>
      <c r="I33" s="90">
        <f>'Quarterly Data'!D34</f>
        <v>19476.11</v>
      </c>
      <c r="J33" s="87">
        <v>0</v>
      </c>
      <c r="K33" s="87">
        <v>0</v>
      </c>
    </row>
    <row r="34" spans="1:11" ht="15.75">
      <c r="A34" s="86" t="s">
        <v>724</v>
      </c>
      <c r="B34" s="88">
        <f t="shared" si="0"/>
        <v>140</v>
      </c>
      <c r="C34" s="89">
        <f>'Quarterly Data'!J35</f>
        <v>2476366</v>
      </c>
      <c r="D34" s="89">
        <f>'Quarterly Data'!G35</f>
        <v>625407</v>
      </c>
      <c r="E34" s="92">
        <f>'Quarterly Data'!F35</f>
        <v>260963</v>
      </c>
      <c r="F34" s="92">
        <f>'Quarterly Data'!E35</f>
        <v>4308748</v>
      </c>
      <c r="G34" s="90">
        <f>'Quarterly Data'!H35</f>
        <v>886370</v>
      </c>
      <c r="H34" s="90">
        <f>'Quarterly Data'!C35</f>
        <v>91.609386063003569</v>
      </c>
      <c r="I34" s="90">
        <f>'Quarterly Data'!D35</f>
        <v>17820.333333333332</v>
      </c>
      <c r="J34" s="87">
        <v>0</v>
      </c>
      <c r="K34" s="87">
        <v>0</v>
      </c>
    </row>
    <row r="35" spans="1:11" ht="15.75">
      <c r="A35" s="86" t="s">
        <v>725</v>
      </c>
      <c r="B35" s="88">
        <f t="shared" si="0"/>
        <v>141</v>
      </c>
      <c r="C35" s="89">
        <f>'Quarterly Data'!J36</f>
        <v>2499096</v>
      </c>
      <c r="D35" s="89">
        <f>'Quarterly Data'!G36</f>
        <v>649422</v>
      </c>
      <c r="E35" s="92">
        <f>'Quarterly Data'!F36</f>
        <v>252997</v>
      </c>
      <c r="F35" s="92">
        <f>'Quarterly Data'!E36</f>
        <v>4354592</v>
      </c>
      <c r="G35" s="90">
        <f>'Quarterly Data'!H36</f>
        <v>902419</v>
      </c>
      <c r="H35" s="90">
        <f>'Quarterly Data'!C36</f>
        <v>100.67618048980904</v>
      </c>
      <c r="I35" s="90">
        <f>'Quarterly Data'!D36</f>
        <v>15875.806666666665</v>
      </c>
      <c r="J35" s="87">
        <v>0</v>
      </c>
      <c r="K35" s="87">
        <v>0</v>
      </c>
    </row>
    <row r="36" spans="1:11" ht="15.75">
      <c r="A36" s="86" t="s">
        <v>726</v>
      </c>
      <c r="B36" s="88">
        <f t="shared" si="0"/>
        <v>142</v>
      </c>
      <c r="C36" s="89">
        <f>'Quarterly Data'!J37</f>
        <v>2514054</v>
      </c>
      <c r="D36" s="89">
        <f>'Quarterly Data'!G37</f>
        <v>659937</v>
      </c>
      <c r="E36" s="92">
        <f>'Quarterly Data'!F37</f>
        <v>246807</v>
      </c>
      <c r="F36" s="92">
        <f>'Quarterly Data'!E37</f>
        <v>4405296</v>
      </c>
      <c r="G36" s="90">
        <f>'Quarterly Data'!H37</f>
        <v>906744</v>
      </c>
      <c r="H36" s="90">
        <f>'Quarterly Data'!C37</f>
        <v>101.94984884039985</v>
      </c>
      <c r="I36" s="90">
        <f>'Quarterly Data'!D37</f>
        <v>17232.193333333333</v>
      </c>
      <c r="J36" s="87">
        <v>0</v>
      </c>
      <c r="K36" s="87">
        <v>0</v>
      </c>
    </row>
    <row r="37" spans="1:11" ht="15.75">
      <c r="A37" s="86" t="s">
        <v>727</v>
      </c>
      <c r="B37" s="88">
        <f t="shared" si="0"/>
        <v>143</v>
      </c>
      <c r="C37" s="89">
        <f>'Quarterly Data'!J38</f>
        <v>2532811</v>
      </c>
      <c r="D37" s="89">
        <f>'Quarterly Data'!G38</f>
        <v>670275</v>
      </c>
      <c r="E37" s="92">
        <f>'Quarterly Data'!F38</f>
        <v>253221</v>
      </c>
      <c r="F37" s="92">
        <f>'Quarterly Data'!E38</f>
        <v>4416585</v>
      </c>
      <c r="G37" s="90">
        <f>'Quarterly Data'!H38</f>
        <v>923496</v>
      </c>
      <c r="H37" s="90">
        <f>'Quarterly Data'!C38</f>
        <v>88.132175925055108</v>
      </c>
      <c r="I37" s="90">
        <f>'Quarterly Data'!D38</f>
        <v>18493.006666666668</v>
      </c>
      <c r="J37" s="87">
        <v>0</v>
      </c>
      <c r="K37" s="87">
        <v>0</v>
      </c>
    </row>
    <row r="38" spans="1:11" ht="15.75">
      <c r="A38" s="86" t="s">
        <v>728</v>
      </c>
      <c r="B38" s="88">
        <f t="shared" si="0"/>
        <v>144</v>
      </c>
      <c r="C38" s="89">
        <f>'Quarterly Data'!J39</f>
        <v>2531429</v>
      </c>
      <c r="D38" s="89">
        <f>'Quarterly Data'!G39</f>
        <v>665257</v>
      </c>
      <c r="E38" s="92">
        <f>'Quarterly Data'!F39</f>
        <v>263640</v>
      </c>
      <c r="F38" s="92">
        <f>'Quarterly Data'!E39</f>
        <v>4455151</v>
      </c>
      <c r="G38" s="90">
        <f>'Quarterly Data'!H39</f>
        <v>928897</v>
      </c>
      <c r="H38" s="90">
        <f>'Quarterly Data'!C39</f>
        <v>96.261894712960043</v>
      </c>
      <c r="I38" s="90">
        <f>'Quarterly Data'!D39</f>
        <v>20516.713333333333</v>
      </c>
      <c r="J38" s="87">
        <v>0</v>
      </c>
      <c r="K38" s="87">
        <v>0</v>
      </c>
    </row>
    <row r="39" spans="1:11" ht="15.75">
      <c r="A39" s="86" t="s">
        <v>729</v>
      </c>
      <c r="B39" s="88">
        <f t="shared" si="0"/>
        <v>145</v>
      </c>
      <c r="C39" s="89">
        <f>'Quarterly Data'!J40</f>
        <v>2558772</v>
      </c>
      <c r="D39" s="89">
        <f>'Quarterly Data'!G40</f>
        <v>686788</v>
      </c>
      <c r="E39" s="92">
        <f>'Quarterly Data'!F40</f>
        <v>277165</v>
      </c>
      <c r="F39" s="92">
        <f>'Quarterly Data'!E40</f>
        <v>4507343</v>
      </c>
      <c r="G39" s="90">
        <f>'Quarterly Data'!H40</f>
        <v>963953</v>
      </c>
      <c r="H39" s="90">
        <f>'Quarterly Data'!C40</f>
        <v>81.750100663724623</v>
      </c>
      <c r="I39" s="90">
        <f>'Quarterly Data'!D40</f>
        <v>21928.33</v>
      </c>
      <c r="J39" s="87">
        <v>0</v>
      </c>
      <c r="K39" s="87">
        <v>0</v>
      </c>
    </row>
    <row r="40" spans="1:11" ht="15.75">
      <c r="A40" s="86" t="s">
        <v>730</v>
      </c>
      <c r="B40" s="88">
        <f t="shared" ref="B40:B103" si="1">B39+1</f>
        <v>146</v>
      </c>
      <c r="C40" s="89">
        <f>'Quarterly Data'!J41</f>
        <v>2558984</v>
      </c>
      <c r="D40" s="89">
        <f>'Quarterly Data'!G41</f>
        <v>698531</v>
      </c>
      <c r="E40" s="92">
        <f>'Quarterly Data'!F41</f>
        <v>288491</v>
      </c>
      <c r="F40" s="92">
        <f>'Quarterly Data'!E41</f>
        <v>4509275</v>
      </c>
      <c r="G40" s="90">
        <f>'Quarterly Data'!H41</f>
        <v>987022</v>
      </c>
      <c r="H40" s="90">
        <f>'Quarterly Data'!C41</f>
        <v>77.176362794956034</v>
      </c>
      <c r="I40" s="90">
        <f>'Quarterly Data'!D41</f>
        <v>21084.146666666667</v>
      </c>
      <c r="J40" s="87">
        <v>0</v>
      </c>
      <c r="K40" s="87">
        <v>0</v>
      </c>
    </row>
    <row r="41" spans="1:11" ht="15.75">
      <c r="A41" s="86" t="s">
        <v>731</v>
      </c>
      <c r="B41" s="88">
        <f t="shared" si="1"/>
        <v>147</v>
      </c>
      <c r="C41" s="89">
        <f>'Quarterly Data'!J42</f>
        <v>2583846</v>
      </c>
      <c r="D41" s="89">
        <f>'Quarterly Data'!G42</f>
        <v>698260</v>
      </c>
      <c r="E41" s="92">
        <f>'Quarterly Data'!F42</f>
        <v>295081</v>
      </c>
      <c r="F41" s="92">
        <f>'Quarterly Data'!E42</f>
        <v>4561933</v>
      </c>
      <c r="G41" s="90">
        <f>'Quarterly Data'!H42</f>
        <v>993341</v>
      </c>
      <c r="H41" s="90">
        <f>'Quarterly Data'!C42</f>
        <v>76.505936080092056</v>
      </c>
      <c r="I41" s="90">
        <f>'Quarterly Data'!D42</f>
        <v>20768.993333333332</v>
      </c>
      <c r="J41" s="87">
        <v>0</v>
      </c>
      <c r="K41" s="87">
        <v>0</v>
      </c>
    </row>
    <row r="42" spans="1:11" ht="15.75">
      <c r="A42" s="86" t="s">
        <v>732</v>
      </c>
      <c r="B42" s="88">
        <f t="shared" si="1"/>
        <v>148</v>
      </c>
      <c r="C42" s="89">
        <f>'Quarterly Data'!J43</f>
        <v>2623335</v>
      </c>
      <c r="D42" s="89">
        <f>'Quarterly Data'!G43</f>
        <v>706799</v>
      </c>
      <c r="E42" s="92">
        <f>'Quarterly Data'!F43</f>
        <v>283397</v>
      </c>
      <c r="F42" s="92">
        <f>'Quarterly Data'!E43</f>
        <v>4574234</v>
      </c>
      <c r="G42" s="90">
        <f>'Quarterly Data'!H43</f>
        <v>990196</v>
      </c>
      <c r="H42" s="90">
        <f>'Quarterly Data'!C43</f>
        <v>96.277836269831482</v>
      </c>
      <c r="I42" s="90">
        <f>'Quarterly Data'!D43</f>
        <v>18290.033333333333</v>
      </c>
      <c r="J42" s="87">
        <v>0</v>
      </c>
      <c r="K42" s="87">
        <v>0</v>
      </c>
    </row>
    <row r="43" spans="1:11" ht="15.75">
      <c r="A43" s="86" t="s">
        <v>733</v>
      </c>
      <c r="B43" s="88">
        <f t="shared" si="1"/>
        <v>149</v>
      </c>
      <c r="C43" s="89">
        <f>'Quarterly Data'!J44</f>
        <v>2559657</v>
      </c>
      <c r="D43" s="89">
        <f>'Quarterly Data'!G44</f>
        <v>709061</v>
      </c>
      <c r="E43" s="92">
        <f>'Quarterly Data'!F44</f>
        <v>253154</v>
      </c>
      <c r="F43" s="92">
        <f>'Quarterly Data'!E44</f>
        <v>4544551</v>
      </c>
      <c r="G43" s="90">
        <f>'Quarterly Data'!H44</f>
        <v>962215</v>
      </c>
      <c r="H43" s="90">
        <f>'Quarterly Data'!C44</f>
        <v>90.622082846663417</v>
      </c>
      <c r="I43" s="90">
        <f>'Quarterly Data'!D44</f>
        <v>19576.476666666666</v>
      </c>
      <c r="J43" s="87">
        <v>1</v>
      </c>
      <c r="K43" s="87">
        <v>0</v>
      </c>
    </row>
    <row r="44" spans="1:11" ht="15.75">
      <c r="A44" s="86" t="s">
        <v>734</v>
      </c>
      <c r="B44" s="88">
        <f t="shared" si="1"/>
        <v>150</v>
      </c>
      <c r="C44" s="89">
        <f>'Quarterly Data'!J45</f>
        <v>2563310</v>
      </c>
      <c r="D44" s="89">
        <f>'Quarterly Data'!G45</f>
        <v>712947</v>
      </c>
      <c r="E44" s="92">
        <f>'Quarterly Data'!F45</f>
        <v>235543</v>
      </c>
      <c r="F44" s="92">
        <f>'Quarterly Data'!E45</f>
        <v>4554665</v>
      </c>
      <c r="G44" s="90">
        <f>'Quarterly Data'!H45</f>
        <v>948490</v>
      </c>
      <c r="H44" s="90">
        <f>'Quarterly Data'!C45</f>
        <v>112.41537105295147</v>
      </c>
      <c r="I44" s="90">
        <f>'Quarterly Data'!D45</f>
        <v>19162.436666666665</v>
      </c>
      <c r="J44" s="87">
        <v>1</v>
      </c>
      <c r="K44" s="87">
        <v>0</v>
      </c>
    </row>
    <row r="45" spans="1:11" ht="15.75">
      <c r="A45" s="86" t="s">
        <v>735</v>
      </c>
      <c r="B45" s="88">
        <f t="shared" si="1"/>
        <v>151</v>
      </c>
      <c r="C45" s="89">
        <f>'Quarterly Data'!J46</f>
        <v>2556850</v>
      </c>
      <c r="D45" s="89">
        <f>'Quarterly Data'!G46</f>
        <v>730045</v>
      </c>
      <c r="E45" s="92">
        <f>'Quarterly Data'!F46</f>
        <v>224860</v>
      </c>
      <c r="F45" s="92">
        <f>'Quarterly Data'!E46</f>
        <v>4556517</v>
      </c>
      <c r="G45" s="90">
        <f>'Quarterly Data'!H46</f>
        <v>954905</v>
      </c>
      <c r="H45" s="90">
        <f>'Quarterly Data'!C46</f>
        <v>192.30586001525066</v>
      </c>
      <c r="I45" s="90">
        <f>'Quarterly Data'!D46</f>
        <v>16431.75</v>
      </c>
      <c r="J45" s="87">
        <v>1</v>
      </c>
      <c r="K45" s="87">
        <v>0</v>
      </c>
    </row>
    <row r="46" spans="1:11" ht="15.75">
      <c r="A46" s="86" t="s">
        <v>736</v>
      </c>
      <c r="B46" s="88">
        <f t="shared" si="1"/>
        <v>152</v>
      </c>
      <c r="C46" s="89">
        <f>'Quarterly Data'!J47</f>
        <v>2554105</v>
      </c>
      <c r="D46" s="89">
        <f>'Quarterly Data'!G47</f>
        <v>719327</v>
      </c>
      <c r="E46" s="92">
        <f>'Quarterly Data'!F47</f>
        <v>223981</v>
      </c>
      <c r="F46" s="92">
        <f>'Quarterly Data'!E47</f>
        <v>4504376</v>
      </c>
      <c r="G46" s="90">
        <f>'Quarterly Data'!H47</f>
        <v>943308</v>
      </c>
      <c r="H46" s="90">
        <f>'Quarterly Data'!C47</f>
        <v>192.82168780996213</v>
      </c>
      <c r="I46" s="90">
        <f>'Quarterly Data'!D47</f>
        <v>16522.563333333335</v>
      </c>
      <c r="J46" s="87">
        <v>1</v>
      </c>
      <c r="K46" s="87">
        <v>0</v>
      </c>
    </row>
    <row r="47" spans="1:11" ht="15.75">
      <c r="A47" s="86" t="s">
        <v>737</v>
      </c>
      <c r="B47" s="88">
        <f t="shared" si="1"/>
        <v>153</v>
      </c>
      <c r="C47" s="89">
        <f>'Quarterly Data'!J48</f>
        <v>2552680</v>
      </c>
      <c r="D47" s="89">
        <f>'Quarterly Data'!G48</f>
        <v>712742</v>
      </c>
      <c r="E47" s="92">
        <f>'Quarterly Data'!F48</f>
        <v>219026</v>
      </c>
      <c r="F47" s="92">
        <f>'Quarterly Data'!E48</f>
        <v>4486568</v>
      </c>
      <c r="G47" s="90">
        <f>'Quarterly Data'!H48</f>
        <v>931768</v>
      </c>
      <c r="H47" s="90">
        <f>'Quarterly Data'!C48</f>
        <v>184.24997317333066</v>
      </c>
      <c r="I47" s="90">
        <f>'Quarterly Data'!D48</f>
        <v>15562.286666666667</v>
      </c>
      <c r="J47" s="87">
        <v>1</v>
      </c>
      <c r="K47" s="87">
        <v>0</v>
      </c>
    </row>
    <row r="48" spans="1:11" ht="15.75">
      <c r="A48" s="86" t="s">
        <v>738</v>
      </c>
      <c r="B48" s="88">
        <f t="shared" si="1"/>
        <v>154</v>
      </c>
      <c r="C48" s="89">
        <f>'Quarterly Data'!J49</f>
        <v>2570644</v>
      </c>
      <c r="D48" s="89">
        <f>'Quarterly Data'!G49</f>
        <v>707105</v>
      </c>
      <c r="E48" s="92">
        <f>'Quarterly Data'!F49</f>
        <v>213014</v>
      </c>
      <c r="F48" s="92">
        <f>'Quarterly Data'!E49</f>
        <v>4494316</v>
      </c>
      <c r="G48" s="90">
        <f>'Quarterly Data'!H49</f>
        <v>920119</v>
      </c>
      <c r="H48" s="90">
        <f>'Quarterly Data'!C49</f>
        <v>212.92348565993333</v>
      </c>
      <c r="I48" s="90">
        <f>'Quarterly Data'!D49</f>
        <v>15251.613333333335</v>
      </c>
      <c r="J48" s="87">
        <v>1</v>
      </c>
      <c r="K48" s="87">
        <v>0</v>
      </c>
    </row>
    <row r="49" spans="1:11" ht="15.75">
      <c r="A49" s="86" t="s">
        <v>739</v>
      </c>
      <c r="B49" s="88">
        <f t="shared" si="1"/>
        <v>155</v>
      </c>
      <c r="C49" s="89">
        <f>'Quarterly Data'!J50</f>
        <v>2566695</v>
      </c>
      <c r="D49" s="89">
        <f>'Quarterly Data'!G50</f>
        <v>686011</v>
      </c>
      <c r="E49" s="92">
        <f>'Quarterly Data'!F50</f>
        <v>206258</v>
      </c>
      <c r="F49" s="92">
        <f>'Quarterly Data'!E50</f>
        <v>4529534</v>
      </c>
      <c r="G49" s="90">
        <f>'Quarterly Data'!H50</f>
        <v>892269</v>
      </c>
      <c r="H49" s="90">
        <f>'Quarterly Data'!C50</f>
        <v>152.30338321542862</v>
      </c>
      <c r="I49" s="90">
        <f>'Quarterly Data'!D50</f>
        <v>14102.863333333333</v>
      </c>
      <c r="J49" s="87">
        <v>1</v>
      </c>
      <c r="K49" s="87">
        <v>0</v>
      </c>
    </row>
    <row r="50" spans="1:11" ht="15.75">
      <c r="A50" s="86" t="s">
        <v>740</v>
      </c>
      <c r="B50" s="88">
        <f t="shared" si="1"/>
        <v>156</v>
      </c>
      <c r="C50" s="89">
        <f>'Quarterly Data'!J51</f>
        <v>2577618</v>
      </c>
      <c r="D50" s="89">
        <f>'Quarterly Data'!G51</f>
        <v>668300</v>
      </c>
      <c r="E50" s="92">
        <f>'Quarterly Data'!F51</f>
        <v>205232</v>
      </c>
      <c r="F50" s="92">
        <f>'Quarterly Data'!E51</f>
        <v>4471106</v>
      </c>
      <c r="G50" s="90">
        <f>'Quarterly Data'!H51</f>
        <v>873532</v>
      </c>
      <c r="H50" s="90">
        <f>'Quarterly Data'!C51</f>
        <v>114.57187685889603</v>
      </c>
      <c r="I50" s="90">
        <f>'Quarterly Data'!D51</f>
        <v>14476.666666666666</v>
      </c>
      <c r="J50" s="87">
        <v>1</v>
      </c>
      <c r="K50" s="87">
        <v>0</v>
      </c>
    </row>
    <row r="51" spans="1:11" ht="15.75">
      <c r="A51" s="86" t="s">
        <v>741</v>
      </c>
      <c r="B51" s="88">
        <f t="shared" si="1"/>
        <v>157</v>
      </c>
      <c r="C51" s="89">
        <f>'Quarterly Data'!J52</f>
        <v>2582047</v>
      </c>
      <c r="D51" s="89">
        <f>'Quarterly Data'!G52</f>
        <v>673331</v>
      </c>
      <c r="E51" s="92">
        <f>'Quarterly Data'!F52</f>
        <v>219997</v>
      </c>
      <c r="F51" s="92">
        <f>'Quarterly Data'!E52</f>
        <v>4487374</v>
      </c>
      <c r="G51" s="90">
        <f>'Quarterly Data'!H52</f>
        <v>893328</v>
      </c>
      <c r="H51" s="90">
        <f>'Quarterly Data'!C52</f>
        <v>110.65084613240697</v>
      </c>
      <c r="I51" s="90">
        <f>'Quarterly Data'!D52</f>
        <v>16772.933333333331</v>
      </c>
      <c r="J51" s="87">
        <v>1</v>
      </c>
      <c r="K51" s="87">
        <v>0</v>
      </c>
    </row>
    <row r="52" spans="1:11" ht="15.75">
      <c r="A52" s="86" t="s">
        <v>742</v>
      </c>
      <c r="B52" s="88">
        <f t="shared" si="1"/>
        <v>158</v>
      </c>
      <c r="C52" s="89">
        <f>'Quarterly Data'!J53</f>
        <v>2601128</v>
      </c>
      <c r="D52" s="89">
        <f>'Quarterly Data'!G53</f>
        <v>669680</v>
      </c>
      <c r="E52" s="92">
        <f>'Quarterly Data'!F53</f>
        <v>223272</v>
      </c>
      <c r="F52" s="92">
        <f>'Quarterly Data'!E53</f>
        <v>4512575</v>
      </c>
      <c r="G52" s="90">
        <f>'Quarterly Data'!H53</f>
        <v>892952</v>
      </c>
      <c r="H52" s="90">
        <f>'Quarterly Data'!C53</f>
        <v>89.147018712827503</v>
      </c>
      <c r="I52" s="90">
        <f>'Quarterly Data'!D53</f>
        <v>17728.300000000003</v>
      </c>
      <c r="J52" s="87">
        <v>1</v>
      </c>
      <c r="K52" s="87">
        <v>0</v>
      </c>
    </row>
    <row r="53" spans="1:11" ht="15.75">
      <c r="A53" s="86" t="s">
        <v>743</v>
      </c>
      <c r="B53" s="88">
        <f t="shared" si="1"/>
        <v>159</v>
      </c>
      <c r="C53" s="89">
        <f>'Quarterly Data'!J54</f>
        <v>2605664</v>
      </c>
      <c r="D53" s="89">
        <f>'Quarterly Data'!G54</f>
        <v>678805</v>
      </c>
      <c r="E53" s="92">
        <f>'Quarterly Data'!F54</f>
        <v>213105</v>
      </c>
      <c r="F53" s="92">
        <f>'Quarterly Data'!E54</f>
        <v>4515249</v>
      </c>
      <c r="G53" s="90">
        <f>'Quarterly Data'!H54</f>
        <v>891910</v>
      </c>
      <c r="H53" s="90">
        <f>'Quarterly Data'!C54</f>
        <v>89.424494822912905</v>
      </c>
      <c r="I53" s="90">
        <f>'Quarterly Data'!D54</f>
        <v>18176.136666666669</v>
      </c>
      <c r="J53" s="87">
        <v>1</v>
      </c>
      <c r="K53" s="87">
        <v>0</v>
      </c>
    </row>
    <row r="54" spans="1:11" ht="15.75">
      <c r="A54" s="86" t="s">
        <v>744</v>
      </c>
      <c r="B54" s="88">
        <f t="shared" si="1"/>
        <v>160</v>
      </c>
      <c r="C54" s="89">
        <f>'Quarterly Data'!J55</f>
        <v>2628257</v>
      </c>
      <c r="D54" s="89">
        <f>'Quarterly Data'!G55</f>
        <v>705512</v>
      </c>
      <c r="E54" s="92">
        <f>'Quarterly Data'!F55</f>
        <v>213510</v>
      </c>
      <c r="F54" s="92">
        <f>'Quarterly Data'!E55</f>
        <v>4600088</v>
      </c>
      <c r="G54" s="90">
        <f>'Quarterly Data'!H55</f>
        <v>919022</v>
      </c>
      <c r="H54" s="90">
        <f>'Quarterly Data'!C55</f>
        <v>79.706835840021071</v>
      </c>
      <c r="I54" s="90">
        <f>'Quarterly Data'!D55</f>
        <v>19487.286666666667</v>
      </c>
      <c r="J54" s="87">
        <v>1</v>
      </c>
      <c r="K54" s="87">
        <v>0</v>
      </c>
    </row>
    <row r="55" spans="1:11" ht="15.75">
      <c r="A55" s="86" t="s">
        <v>745</v>
      </c>
      <c r="B55" s="88">
        <f t="shared" si="1"/>
        <v>161</v>
      </c>
      <c r="C55" s="89">
        <f>'Quarterly Data'!J56</f>
        <v>2617606</v>
      </c>
      <c r="D55" s="89">
        <f>'Quarterly Data'!G56</f>
        <v>693795</v>
      </c>
      <c r="E55" s="92">
        <f>'Quarterly Data'!F56</f>
        <v>218021</v>
      </c>
      <c r="F55" s="92">
        <f>'Quarterly Data'!E56</f>
        <v>4609587</v>
      </c>
      <c r="G55" s="90">
        <f>'Quarterly Data'!H56</f>
        <v>911816</v>
      </c>
      <c r="H55" s="90">
        <f>'Quarterly Data'!C56</f>
        <v>116.02729666153778</v>
      </c>
      <c r="I55" s="90">
        <f>'Quarterly Data'!D56</f>
        <v>17842.306666666667</v>
      </c>
      <c r="J55" s="87">
        <v>1</v>
      </c>
      <c r="K55" s="87">
        <v>0</v>
      </c>
    </row>
    <row r="56" spans="1:11" ht="15.75">
      <c r="A56" s="86" t="s">
        <v>746</v>
      </c>
      <c r="B56" s="88">
        <f t="shared" si="1"/>
        <v>162</v>
      </c>
      <c r="C56" s="89">
        <f>'Quarterly Data'!J57</f>
        <v>2622126</v>
      </c>
      <c r="D56" s="89">
        <f>'Quarterly Data'!G57</f>
        <v>719490</v>
      </c>
      <c r="E56" s="92">
        <f>'Quarterly Data'!F57</f>
        <v>212843</v>
      </c>
      <c r="F56" s="92">
        <f>'Quarterly Data'!E57</f>
        <v>4613217</v>
      </c>
      <c r="G56" s="90">
        <f>'Quarterly Data'!H57</f>
        <v>932333</v>
      </c>
      <c r="H56" s="90">
        <f>'Quarterly Data'!C57</f>
        <v>80.799678437249668</v>
      </c>
      <c r="I56" s="90">
        <f>'Quarterly Data'!D57</f>
        <v>16486.036666666667</v>
      </c>
      <c r="J56" s="87">
        <v>1</v>
      </c>
      <c r="K56" s="87">
        <v>0</v>
      </c>
    </row>
    <row r="57" spans="1:11" ht="15.75">
      <c r="A57" s="86" t="s">
        <v>747</v>
      </c>
      <c r="B57" s="88">
        <f t="shared" si="1"/>
        <v>163</v>
      </c>
      <c r="C57" s="89">
        <f>'Quarterly Data'!J58</f>
        <v>2655676</v>
      </c>
      <c r="D57" s="89">
        <f>'Quarterly Data'!G58</f>
        <v>742152</v>
      </c>
      <c r="E57" s="92">
        <f>'Quarterly Data'!F58</f>
        <v>218283</v>
      </c>
      <c r="F57" s="92">
        <f>'Quarterly Data'!E58</f>
        <v>4658256</v>
      </c>
      <c r="G57" s="90">
        <f>'Quarterly Data'!H58</f>
        <v>960435</v>
      </c>
      <c r="H57" s="90">
        <f>'Quarterly Data'!C58</f>
        <v>96.542726681166087</v>
      </c>
      <c r="I57" s="90">
        <f>'Quarterly Data'!D58</f>
        <v>14827.44</v>
      </c>
      <c r="J57" s="87">
        <v>1</v>
      </c>
      <c r="K57" s="87">
        <v>0</v>
      </c>
    </row>
    <row r="58" spans="1:11" ht="15.75">
      <c r="A58" s="86" t="s">
        <v>748</v>
      </c>
      <c r="B58" s="88">
        <f t="shared" si="1"/>
        <v>164</v>
      </c>
      <c r="C58" s="89">
        <f>'Quarterly Data'!J59</f>
        <v>2664143</v>
      </c>
      <c r="D58" s="89">
        <f>'Quarterly Data'!G59</f>
        <v>743609</v>
      </c>
      <c r="E58" s="92">
        <f>'Quarterly Data'!F59</f>
        <v>217086</v>
      </c>
      <c r="F58" s="92">
        <f>'Quarterly Data'!E59</f>
        <v>4682568</v>
      </c>
      <c r="G58" s="90">
        <f>'Quarterly Data'!H59</f>
        <v>960695</v>
      </c>
      <c r="H58" s="90">
        <f>'Quarterly Data'!C59</f>
        <v>149.84891046698735</v>
      </c>
      <c r="I58" s="90">
        <f>'Quarterly Data'!D59</f>
        <v>13231.896666666667</v>
      </c>
      <c r="J58" s="87">
        <v>1</v>
      </c>
      <c r="K58" s="87">
        <v>0</v>
      </c>
    </row>
    <row r="59" spans="1:11" ht="15.75">
      <c r="A59" s="86" t="s">
        <v>749</v>
      </c>
      <c r="B59" s="88">
        <f t="shared" si="1"/>
        <v>165</v>
      </c>
      <c r="C59" s="89">
        <f>'Quarterly Data'!J60</f>
        <v>2690150</v>
      </c>
      <c r="D59" s="89">
        <f>'Quarterly Data'!G60</f>
        <v>723041</v>
      </c>
      <c r="E59" s="92">
        <f>'Quarterly Data'!F60</f>
        <v>203274</v>
      </c>
      <c r="F59" s="92">
        <f>'Quarterly Data'!E60</f>
        <v>4660349</v>
      </c>
      <c r="G59" s="90">
        <f>'Quarterly Data'!H60</f>
        <v>926315</v>
      </c>
      <c r="H59" s="90">
        <f>'Quarterly Data'!C60</f>
        <v>120.333229861213</v>
      </c>
      <c r="I59" s="90">
        <f>'Quarterly Data'!D60</f>
        <v>13454.093333333332</v>
      </c>
      <c r="J59" s="87">
        <v>1</v>
      </c>
      <c r="K59" s="87">
        <v>0</v>
      </c>
    </row>
    <row r="60" spans="1:11" ht="15.75">
      <c r="A60" s="86" t="s">
        <v>750</v>
      </c>
      <c r="B60" s="88">
        <f t="shared" si="1"/>
        <v>166</v>
      </c>
      <c r="C60" s="89">
        <f>'Quarterly Data'!J61</f>
        <v>2688045</v>
      </c>
      <c r="D60" s="89">
        <f>'Quarterly Data'!G61</f>
        <v>710155</v>
      </c>
      <c r="E60" s="92">
        <f>'Quarterly Data'!F61</f>
        <v>201842</v>
      </c>
      <c r="F60" s="92">
        <f>'Quarterly Data'!E61</f>
        <v>4612991</v>
      </c>
      <c r="G60" s="90">
        <f>'Quarterly Data'!H61</f>
        <v>911997</v>
      </c>
      <c r="H60" s="90">
        <f>'Quarterly Data'!C61</f>
        <v>133.75932526043465</v>
      </c>
      <c r="I60" s="90">
        <f>'Quarterly Data'!D61</f>
        <v>11241.383333333333</v>
      </c>
      <c r="J60" s="87">
        <v>1</v>
      </c>
      <c r="K60" s="87">
        <v>0</v>
      </c>
    </row>
    <row r="61" spans="1:11" ht="15.75">
      <c r="A61" s="86" t="s">
        <v>751</v>
      </c>
      <c r="B61" s="88">
        <f t="shared" si="1"/>
        <v>167</v>
      </c>
      <c r="C61" s="89">
        <f>'Quarterly Data'!J62</f>
        <v>2685161</v>
      </c>
      <c r="D61" s="89">
        <f>'Quarterly Data'!G62</f>
        <v>680129</v>
      </c>
      <c r="E61" s="92">
        <f>'Quarterly Data'!F62</f>
        <v>202706</v>
      </c>
      <c r="F61" s="92">
        <f>'Quarterly Data'!E62</f>
        <v>4598979</v>
      </c>
      <c r="G61" s="90">
        <f>'Quarterly Data'!H62</f>
        <v>882835</v>
      </c>
      <c r="H61" s="90">
        <f>'Quarterly Data'!C62</f>
        <v>107.8803118221682</v>
      </c>
      <c r="I61" s="90">
        <f>'Quarterly Data'!D62</f>
        <v>10482.106666666667</v>
      </c>
      <c r="J61" s="87">
        <v>1</v>
      </c>
      <c r="K61" s="87">
        <v>0</v>
      </c>
    </row>
    <row r="62" spans="1:11" ht="15.75">
      <c r="A62" s="86" t="s">
        <v>752</v>
      </c>
      <c r="B62" s="88">
        <f t="shared" si="1"/>
        <v>168</v>
      </c>
      <c r="C62" s="89">
        <f>'Quarterly Data'!J63</f>
        <v>2695291</v>
      </c>
      <c r="D62" s="89">
        <f>'Quarterly Data'!G63</f>
        <v>674893</v>
      </c>
      <c r="E62" s="92">
        <f>'Quarterly Data'!F63</f>
        <v>200586</v>
      </c>
      <c r="F62" s="92">
        <f>'Quarterly Data'!E63</f>
        <v>4606017</v>
      </c>
      <c r="G62" s="90">
        <f>'Quarterly Data'!H63</f>
        <v>875479</v>
      </c>
      <c r="H62" s="90">
        <f>'Quarterly Data'!C63</f>
        <v>120.28590291883313</v>
      </c>
      <c r="I62" s="90">
        <f>'Quarterly Data'!D63</f>
        <v>10577.08</v>
      </c>
      <c r="J62" s="87">
        <v>1</v>
      </c>
      <c r="K62" s="87">
        <v>0</v>
      </c>
    </row>
    <row r="63" spans="1:11" ht="15.75">
      <c r="A63" s="86" t="s">
        <v>753</v>
      </c>
      <c r="B63" s="88">
        <f t="shared" si="1"/>
        <v>169</v>
      </c>
      <c r="C63" s="89">
        <f>'Quarterly Data'!J64</f>
        <v>2717372</v>
      </c>
      <c r="D63" s="89">
        <f>'Quarterly Data'!G64</f>
        <v>664583</v>
      </c>
      <c r="E63" s="92">
        <f>'Quarterly Data'!F64</f>
        <v>201679</v>
      </c>
      <c r="F63" s="92">
        <f>'Quarterly Data'!E64</f>
        <v>4640691</v>
      </c>
      <c r="G63" s="90">
        <f>'Quarterly Data'!H64</f>
        <v>866262</v>
      </c>
      <c r="H63" s="90">
        <f>'Quarterly Data'!C64</f>
        <v>95.399261762216852</v>
      </c>
      <c r="I63" s="90">
        <f>'Quarterly Data'!D64</f>
        <v>11353.33</v>
      </c>
      <c r="J63" s="87">
        <v>1</v>
      </c>
      <c r="K63" s="87">
        <v>0</v>
      </c>
    </row>
    <row r="64" spans="1:11" ht="15.75">
      <c r="A64" s="86" t="s">
        <v>754</v>
      </c>
      <c r="B64" s="88">
        <f t="shared" si="1"/>
        <v>170</v>
      </c>
      <c r="C64" s="89">
        <f>'Quarterly Data'!J65</f>
        <v>2721151</v>
      </c>
      <c r="D64" s="89">
        <f>'Quarterly Data'!G65</f>
        <v>674673</v>
      </c>
      <c r="E64" s="92">
        <f>'Quarterly Data'!F65</f>
        <v>200149</v>
      </c>
      <c r="F64" s="92">
        <f>'Quarterly Data'!E65</f>
        <v>4655776</v>
      </c>
      <c r="G64" s="90">
        <f>'Quarterly Data'!H65</f>
        <v>874822</v>
      </c>
      <c r="H64" s="90">
        <f>'Quarterly Data'!C65</f>
        <v>111.46384566329552</v>
      </c>
      <c r="I64" s="90">
        <f>'Quarterly Data'!D65</f>
        <v>9819.1600000000017</v>
      </c>
      <c r="J64" s="87">
        <v>1</v>
      </c>
      <c r="K64" s="87">
        <v>0</v>
      </c>
    </row>
    <row r="65" spans="1:11" ht="15.75">
      <c r="A65" s="86" t="s">
        <v>755</v>
      </c>
      <c r="B65" s="88">
        <f t="shared" si="1"/>
        <v>171</v>
      </c>
      <c r="C65" s="89">
        <f>'Quarterly Data'!J66</f>
        <v>2714240</v>
      </c>
      <c r="D65" s="89">
        <f>'Quarterly Data'!G66</f>
        <v>676610</v>
      </c>
      <c r="E65" s="92">
        <f>'Quarterly Data'!F66</f>
        <v>196820</v>
      </c>
      <c r="F65" s="92">
        <f>'Quarterly Data'!E66</f>
        <v>4667961</v>
      </c>
      <c r="G65" s="90">
        <f>'Quarterly Data'!H66</f>
        <v>873430</v>
      </c>
      <c r="H65" s="90">
        <f>'Quarterly Data'!C66</f>
        <v>127.75515354728013</v>
      </c>
      <c r="I65" s="90">
        <f>'Quarterly Data'!D66</f>
        <v>8728.590000000002</v>
      </c>
      <c r="J65" s="87">
        <v>1</v>
      </c>
      <c r="K65" s="87">
        <v>0</v>
      </c>
    </row>
    <row r="66" spans="1:11" ht="15.75">
      <c r="A66" s="86" t="s">
        <v>756</v>
      </c>
      <c r="B66" s="88">
        <f t="shared" si="1"/>
        <v>172</v>
      </c>
      <c r="C66" s="89">
        <f>'Quarterly Data'!J67</f>
        <v>2726920</v>
      </c>
      <c r="D66" s="89">
        <f>'Quarterly Data'!G67</f>
        <v>678306</v>
      </c>
      <c r="E66" s="92">
        <f>'Quarterly Data'!F67</f>
        <v>194772</v>
      </c>
      <c r="F66" s="92">
        <f>'Quarterly Data'!E67</f>
        <v>4670572</v>
      </c>
      <c r="G66" s="90">
        <f>'Quarterly Data'!H67</f>
        <v>873078</v>
      </c>
      <c r="H66" s="90">
        <f>'Quarterly Data'!C67</f>
        <v>109.73625370341279</v>
      </c>
      <c r="I66" s="90">
        <f>'Quarterly Data'!D67</f>
        <v>8426.3166666666657</v>
      </c>
      <c r="J66" s="87">
        <v>1</v>
      </c>
      <c r="K66" s="87">
        <v>0</v>
      </c>
    </row>
    <row r="67" spans="1:11" ht="15.75">
      <c r="A67" s="86" t="s">
        <v>757</v>
      </c>
      <c r="B67" s="88">
        <f t="shared" si="1"/>
        <v>173</v>
      </c>
      <c r="C67" s="89">
        <f>'Quarterly Data'!J68</f>
        <v>2719762</v>
      </c>
      <c r="D67" s="89">
        <f>'Quarterly Data'!G68</f>
        <v>690265</v>
      </c>
      <c r="E67" s="92">
        <f>'Quarterly Data'!F68</f>
        <v>196265</v>
      </c>
      <c r="F67" s="92">
        <f>'Quarterly Data'!E68</f>
        <v>4700680</v>
      </c>
      <c r="G67" s="90">
        <f>'Quarterly Data'!H68</f>
        <v>886530</v>
      </c>
      <c r="H67" s="90">
        <f>'Quarterly Data'!C68</f>
        <v>121.31491684747733</v>
      </c>
      <c r="I67" s="90">
        <f>'Quarterly Data'!D68</f>
        <v>8312.4866666666658</v>
      </c>
      <c r="J67" s="87">
        <v>1</v>
      </c>
      <c r="K67" s="87">
        <v>0</v>
      </c>
    </row>
    <row r="68" spans="1:11" ht="15.75">
      <c r="A68" s="86" t="s">
        <v>758</v>
      </c>
      <c r="B68" s="88">
        <f t="shared" si="1"/>
        <v>174</v>
      </c>
      <c r="C68" s="89">
        <f>'Quarterly Data'!J69</f>
        <v>2720123</v>
      </c>
      <c r="D68" s="89">
        <f>'Quarterly Data'!G69</f>
        <v>679237</v>
      </c>
      <c r="E68" s="92">
        <f>'Quarterly Data'!F69</f>
        <v>200618</v>
      </c>
      <c r="F68" s="92">
        <f>'Quarterly Data'!E69</f>
        <v>4719323</v>
      </c>
      <c r="G68" s="90">
        <f>'Quarterly Data'!H69</f>
        <v>879855</v>
      </c>
      <c r="H68" s="90">
        <f>'Quarterly Data'!C69</f>
        <v>81.490694992506135</v>
      </c>
      <c r="I68" s="90">
        <f>'Quarterly Data'!D69</f>
        <v>10070.269999999999</v>
      </c>
      <c r="J68" s="87">
        <v>1</v>
      </c>
      <c r="K68" s="87">
        <v>0</v>
      </c>
    </row>
    <row r="69" spans="1:11" ht="15.75">
      <c r="A69" s="86" t="s">
        <v>759</v>
      </c>
      <c r="B69" s="88">
        <f t="shared" si="1"/>
        <v>175</v>
      </c>
      <c r="C69" s="89">
        <f>'Quarterly Data'!J70</f>
        <v>2756761</v>
      </c>
      <c r="D69" s="89">
        <f>'Quarterly Data'!G70</f>
        <v>710078</v>
      </c>
      <c r="E69" s="92">
        <f>'Quarterly Data'!F70</f>
        <v>196589</v>
      </c>
      <c r="F69" s="92">
        <f>'Quarterly Data'!E70</f>
        <v>4771392</v>
      </c>
      <c r="G69" s="90">
        <f>'Quarterly Data'!H70</f>
        <v>906667</v>
      </c>
      <c r="H69" s="90">
        <f>'Quarterly Data'!C70</f>
        <v>88.407380312655562</v>
      </c>
      <c r="I69" s="90">
        <f>'Quarterly Data'!D70</f>
        <v>10406.136666666667</v>
      </c>
      <c r="J69" s="87">
        <v>1</v>
      </c>
      <c r="K69" s="87">
        <v>0</v>
      </c>
    </row>
    <row r="70" spans="1:11" ht="15.75">
      <c r="A70" s="86" t="s">
        <v>760</v>
      </c>
      <c r="B70" s="88">
        <f t="shared" si="1"/>
        <v>176</v>
      </c>
      <c r="C70" s="89">
        <f>'Quarterly Data'!J71</f>
        <v>2757925</v>
      </c>
      <c r="D70" s="89">
        <f>'Quarterly Data'!G71</f>
        <v>708721</v>
      </c>
      <c r="E70" s="92">
        <f>'Quarterly Data'!F71</f>
        <v>197533</v>
      </c>
      <c r="F70" s="92">
        <f>'Quarterly Data'!E71</f>
        <v>4808311</v>
      </c>
      <c r="G70" s="90">
        <f>'Quarterly Data'!H71</f>
        <v>906254</v>
      </c>
      <c r="H70" s="90">
        <f>'Quarterly Data'!C71</f>
        <v>70.013925315115159</v>
      </c>
      <c r="I70" s="90">
        <f>'Quarterly Data'!D71</f>
        <v>10988.586666666668</v>
      </c>
      <c r="J70" s="87">
        <v>1</v>
      </c>
      <c r="K70" s="87">
        <v>0</v>
      </c>
    </row>
    <row r="71" spans="1:11" ht="15.75">
      <c r="A71" s="86" t="s">
        <v>761</v>
      </c>
      <c r="B71" s="88">
        <f t="shared" si="1"/>
        <v>177</v>
      </c>
      <c r="C71" s="89">
        <f>'Quarterly Data'!J72</f>
        <v>2757966</v>
      </c>
      <c r="D71" s="89">
        <f>'Quarterly Data'!G72</f>
        <v>707932</v>
      </c>
      <c r="E71" s="92">
        <f>'Quarterly Data'!F72</f>
        <v>201789</v>
      </c>
      <c r="F71" s="92">
        <f>'Quarterly Data'!E72</f>
        <v>4805457</v>
      </c>
      <c r="G71" s="90">
        <f>'Quarterly Data'!H72</f>
        <v>909721</v>
      </c>
      <c r="H71" s="90">
        <f>'Quarterly Data'!C72</f>
        <v>81.094932279361672</v>
      </c>
      <c r="I71" s="90">
        <f>'Quarterly Data'!D72</f>
        <v>11508.683333333334</v>
      </c>
      <c r="J71" s="87">
        <v>1</v>
      </c>
      <c r="K71" s="87">
        <v>0</v>
      </c>
    </row>
    <row r="72" spans="1:11" ht="15.75">
      <c r="A72" s="86" t="s">
        <v>762</v>
      </c>
      <c r="B72" s="88">
        <f t="shared" si="1"/>
        <v>178</v>
      </c>
      <c r="C72" s="89">
        <f>'Quarterly Data'!J73</f>
        <v>2780581</v>
      </c>
      <c r="D72" s="89">
        <f>'Quarterly Data'!G73</f>
        <v>715082</v>
      </c>
      <c r="E72" s="92">
        <f>'Quarterly Data'!F73</f>
        <v>201931</v>
      </c>
      <c r="F72" s="92">
        <f>'Quarterly Data'!E73</f>
        <v>4835769</v>
      </c>
      <c r="G72" s="90">
        <f>'Quarterly Data'!H73</f>
        <v>917013</v>
      </c>
      <c r="H72" s="90">
        <f>'Quarterly Data'!C73</f>
        <v>73.973905454330477</v>
      </c>
      <c r="I72" s="90">
        <f>'Quarterly Data'!D73</f>
        <v>11152.449999999999</v>
      </c>
      <c r="J72" s="87">
        <v>1</v>
      </c>
      <c r="K72" s="87">
        <v>0</v>
      </c>
    </row>
    <row r="73" spans="1:11" ht="15.75">
      <c r="A73" s="86" t="s">
        <v>763</v>
      </c>
      <c r="B73" s="88">
        <f t="shared" si="1"/>
        <v>179</v>
      </c>
      <c r="C73" s="89">
        <f>'Quarterly Data'!J74</f>
        <v>2768708</v>
      </c>
      <c r="D73" s="89">
        <f>'Quarterly Data'!G74</f>
        <v>729896</v>
      </c>
      <c r="E73" s="92">
        <f>'Quarterly Data'!F74</f>
        <v>200723</v>
      </c>
      <c r="F73" s="92">
        <f>'Quarterly Data'!E74</f>
        <v>4825755</v>
      </c>
      <c r="G73" s="90">
        <f>'Quarterly Data'!H74</f>
        <v>930619</v>
      </c>
      <c r="H73" s="90">
        <f>'Quarterly Data'!C74</f>
        <v>73.64448543081123</v>
      </c>
      <c r="I73" s="90">
        <f>'Quarterly Data'!D74</f>
        <v>11015.743333333332</v>
      </c>
      <c r="J73" s="87">
        <v>1</v>
      </c>
      <c r="K73" s="87">
        <v>0</v>
      </c>
    </row>
    <row r="74" spans="1:11" ht="15.75">
      <c r="A74" s="86" t="s">
        <v>764</v>
      </c>
      <c r="B74" s="88">
        <f t="shared" si="1"/>
        <v>180</v>
      </c>
      <c r="C74" s="89">
        <f>'Quarterly Data'!J75</f>
        <v>2777094</v>
      </c>
      <c r="D74" s="89">
        <f>'Quarterly Data'!G75</f>
        <v>753258</v>
      </c>
      <c r="E74" s="92">
        <f>'Quarterly Data'!F75</f>
        <v>199180</v>
      </c>
      <c r="F74" s="92">
        <f>'Quarterly Data'!E75</f>
        <v>4848121</v>
      </c>
      <c r="G74" s="90">
        <f>'Quarterly Data'!H75</f>
        <v>952438</v>
      </c>
      <c r="H74" s="90">
        <f>'Quarterly Data'!C75</f>
        <v>59.119904156797567</v>
      </c>
      <c r="I74" s="90">
        <f>'Quarterly Data'!D75</f>
        <v>11583.173333333332</v>
      </c>
      <c r="J74" s="87">
        <v>1</v>
      </c>
      <c r="K74" s="87">
        <v>0</v>
      </c>
    </row>
    <row r="75" spans="1:11" ht="15.75">
      <c r="A75" s="86" t="s">
        <v>765</v>
      </c>
      <c r="B75" s="88">
        <f t="shared" si="1"/>
        <v>181</v>
      </c>
      <c r="C75" s="89">
        <f>'Quarterly Data'!J76</f>
        <v>2790353</v>
      </c>
      <c r="D75" s="89">
        <f>'Quarterly Data'!G76</f>
        <v>779507</v>
      </c>
      <c r="E75" s="92">
        <f>'Quarterly Data'!F76</f>
        <v>196270</v>
      </c>
      <c r="F75" s="92">
        <f>'Quarterly Data'!E76</f>
        <v>4881366</v>
      </c>
      <c r="G75" s="90">
        <f>'Quarterly Data'!H76</f>
        <v>975777</v>
      </c>
      <c r="H75" s="90">
        <f>'Quarterly Data'!C76</f>
        <v>70.359685841279784</v>
      </c>
      <c r="I75" s="90">
        <f>'Quarterly Data'!D76</f>
        <v>11293.589999999998</v>
      </c>
      <c r="J75" s="87">
        <v>1</v>
      </c>
      <c r="K75" s="87">
        <v>0</v>
      </c>
    </row>
    <row r="76" spans="1:11" ht="15.75">
      <c r="A76" s="86" t="s">
        <v>766</v>
      </c>
      <c r="B76" s="88">
        <f t="shared" si="1"/>
        <v>182</v>
      </c>
      <c r="C76" s="89">
        <f>'Quarterly Data'!J77</f>
        <v>2817988</v>
      </c>
      <c r="D76" s="89">
        <f>'Quarterly Data'!G77</f>
        <v>794302</v>
      </c>
      <c r="E76" s="92">
        <f>'Quarterly Data'!F77</f>
        <v>200084</v>
      </c>
      <c r="F76" s="92">
        <f>'Quarterly Data'!E77</f>
        <v>4928581</v>
      </c>
      <c r="G76" s="90">
        <f>'Quarterly Data'!H77</f>
        <v>994386</v>
      </c>
      <c r="H76" s="90">
        <f>'Quarterly Data'!C77</f>
        <v>74.535287311980255</v>
      </c>
      <c r="I76" s="90">
        <f>'Quarterly Data'!D77</f>
        <v>12300.409999999998</v>
      </c>
      <c r="J76" s="87">
        <v>1</v>
      </c>
      <c r="K76" s="87">
        <v>0</v>
      </c>
    </row>
    <row r="77" spans="1:11" ht="15.75">
      <c r="A77" s="86" t="s">
        <v>767</v>
      </c>
      <c r="B77" s="88">
        <f t="shared" si="1"/>
        <v>183</v>
      </c>
      <c r="C77" s="89">
        <f>'Quarterly Data'!J78</f>
        <v>2818011</v>
      </c>
      <c r="D77" s="89">
        <f>'Quarterly Data'!G78</f>
        <v>782069</v>
      </c>
      <c r="E77" s="92">
        <f>'Quarterly Data'!F78</f>
        <v>202459</v>
      </c>
      <c r="F77" s="92">
        <f>'Quarterly Data'!E78</f>
        <v>4937242</v>
      </c>
      <c r="G77" s="90">
        <f>'Quarterly Data'!H78</f>
        <v>984528</v>
      </c>
      <c r="H77" s="90">
        <f>'Quarterly Data'!C78</f>
        <v>71.633289080615526</v>
      </c>
      <c r="I77" s="90">
        <f>'Quarterly Data'!D78</f>
        <v>14470.556666666665</v>
      </c>
      <c r="J77" s="87">
        <v>1</v>
      </c>
      <c r="K77" s="87">
        <v>0</v>
      </c>
    </row>
    <row r="78" spans="1:11" ht="15.75">
      <c r="A78" s="86" t="s">
        <v>768</v>
      </c>
      <c r="B78" s="88">
        <f t="shared" si="1"/>
        <v>184</v>
      </c>
      <c r="C78" s="89">
        <f>'Quarterly Data'!J79</f>
        <v>2829713</v>
      </c>
      <c r="D78" s="89">
        <f>'Quarterly Data'!G79</f>
        <v>776861</v>
      </c>
      <c r="E78" s="92">
        <f>'Quarterly Data'!F79</f>
        <v>201156</v>
      </c>
      <c r="F78" s="92">
        <f>'Quarterly Data'!E79</f>
        <v>4945293</v>
      </c>
      <c r="G78" s="90">
        <f>'Quarterly Data'!H79</f>
        <v>978017</v>
      </c>
      <c r="H78" s="90">
        <f>'Quarterly Data'!C79</f>
        <v>70.882920185149374</v>
      </c>
      <c r="I78" s="90">
        <f>'Quarterly Data'!D79</f>
        <v>16194.896666666667</v>
      </c>
      <c r="J78" s="87">
        <v>1</v>
      </c>
      <c r="K78" s="87">
        <v>0</v>
      </c>
    </row>
    <row r="79" spans="1:11" ht="15.75">
      <c r="A79" s="86" t="s">
        <v>769</v>
      </c>
      <c r="B79" s="88">
        <f t="shared" si="1"/>
        <v>185</v>
      </c>
      <c r="C79" s="89">
        <f>'Quarterly Data'!J80</f>
        <v>2828746</v>
      </c>
      <c r="D79" s="89">
        <f>'Quarterly Data'!G80</f>
        <v>792804</v>
      </c>
      <c r="E79" s="92">
        <f>'Quarterly Data'!F80</f>
        <v>199783</v>
      </c>
      <c r="F79" s="92">
        <f>'Quarterly Data'!E80</f>
        <v>4958436</v>
      </c>
      <c r="G79" s="90">
        <f>'Quarterly Data'!H80</f>
        <v>992587</v>
      </c>
      <c r="H79" s="90">
        <f>'Quarterly Data'!C80</f>
        <v>69.320458938826349</v>
      </c>
      <c r="I79" s="90">
        <f>'Quarterly Data'!D80</f>
        <v>16181.839999999998</v>
      </c>
      <c r="J79" s="87">
        <v>1</v>
      </c>
      <c r="K79" s="87">
        <v>0</v>
      </c>
    </row>
    <row r="80" spans="1:11" ht="15.75">
      <c r="A80" s="86" t="s">
        <v>770</v>
      </c>
      <c r="B80" s="88">
        <f t="shared" si="1"/>
        <v>186</v>
      </c>
      <c r="C80" s="89">
        <f>'Quarterly Data'!J81</f>
        <v>2808833</v>
      </c>
      <c r="D80" s="89">
        <f>'Quarterly Data'!G81</f>
        <v>793918</v>
      </c>
      <c r="E80" s="92">
        <f>'Quarterly Data'!F81</f>
        <v>201090</v>
      </c>
      <c r="F80" s="92">
        <f>'Quarterly Data'!E81</f>
        <v>4949269</v>
      </c>
      <c r="G80" s="90">
        <f>'Quarterly Data'!H81</f>
        <v>995008</v>
      </c>
      <c r="H80" s="90">
        <f>'Quarterly Data'!C81</f>
        <v>58.822362302617762</v>
      </c>
      <c r="I80" s="90">
        <f>'Quarterly Data'!D81</f>
        <v>15622.806666666665</v>
      </c>
      <c r="J80" s="87">
        <v>1</v>
      </c>
      <c r="K80" s="87">
        <v>0</v>
      </c>
    </row>
    <row r="81" spans="1:11" ht="15.75">
      <c r="A81" s="86" t="s">
        <v>771</v>
      </c>
      <c r="B81" s="88">
        <f t="shared" si="1"/>
        <v>187</v>
      </c>
      <c r="C81" s="89">
        <f>'Quarterly Data'!J82</f>
        <v>2849170</v>
      </c>
      <c r="D81" s="89">
        <f>'Quarterly Data'!G82</f>
        <v>809762</v>
      </c>
      <c r="E81" s="92">
        <f>'Quarterly Data'!F82</f>
        <v>202143</v>
      </c>
      <c r="F81" s="92">
        <f>'Quarterly Data'!E82</f>
        <v>5014643</v>
      </c>
      <c r="G81" s="90">
        <f>'Quarterly Data'!H82</f>
        <v>1011905</v>
      </c>
      <c r="H81" s="90">
        <f>'Quarterly Data'!C82</f>
        <v>64.245599174110353</v>
      </c>
      <c r="I81" s="90">
        <f>'Quarterly Data'!D82</f>
        <v>16470.240000000002</v>
      </c>
      <c r="J81" s="87">
        <v>1</v>
      </c>
      <c r="K81" s="87">
        <v>0</v>
      </c>
    </row>
    <row r="82" spans="1:11" ht="15.75">
      <c r="A82" s="86" t="s">
        <v>772</v>
      </c>
      <c r="B82" s="88">
        <f t="shared" si="1"/>
        <v>188</v>
      </c>
      <c r="C82" s="89">
        <f>'Quarterly Data'!J83</f>
        <v>2852937</v>
      </c>
      <c r="D82" s="89">
        <f>'Quarterly Data'!G83</f>
        <v>812544</v>
      </c>
      <c r="E82" s="92">
        <f>'Quarterly Data'!F83</f>
        <v>199627</v>
      </c>
      <c r="F82" s="92">
        <f>'Quarterly Data'!E83</f>
        <v>5050273</v>
      </c>
      <c r="G82" s="90">
        <f>'Quarterly Data'!H83</f>
        <v>1012171</v>
      </c>
      <c r="H82" s="90">
        <f>'Quarterly Data'!C83</f>
        <v>74.687849037320007</v>
      </c>
      <c r="I82" s="90">
        <f>'Quarterly Data'!D83</f>
        <v>17385.306666666667</v>
      </c>
      <c r="J82" s="87">
        <v>1</v>
      </c>
      <c r="K82" s="87">
        <v>0</v>
      </c>
    </row>
    <row r="83" spans="1:11" ht="15.75">
      <c r="A83" s="86" t="s">
        <v>773</v>
      </c>
      <c r="B83" s="88">
        <f t="shared" si="1"/>
        <v>189</v>
      </c>
      <c r="C83" s="89">
        <f>'Quarterly Data'!J84</f>
        <v>2872018</v>
      </c>
      <c r="D83" s="89">
        <f>'Quarterly Data'!G84</f>
        <v>803951</v>
      </c>
      <c r="E83" s="92">
        <f>'Quarterly Data'!F84</f>
        <v>196105</v>
      </c>
      <c r="F83" s="92">
        <f>'Quarterly Data'!E84</f>
        <v>5056841</v>
      </c>
      <c r="G83" s="90">
        <f>'Quarterly Data'!H84</f>
        <v>1000056</v>
      </c>
      <c r="H83" s="90">
        <f>'Quarterly Data'!C84</f>
        <v>69.80098719109391</v>
      </c>
      <c r="I83" s="90">
        <f>'Quarterly Data'!D84</f>
        <v>17688.773333333331</v>
      </c>
      <c r="J83" s="87">
        <v>1</v>
      </c>
      <c r="K83" s="87">
        <v>0</v>
      </c>
    </row>
    <row r="84" spans="1:11" ht="15.75">
      <c r="A84" s="86" t="s">
        <v>774</v>
      </c>
      <c r="B84" s="88">
        <f t="shared" si="1"/>
        <v>190</v>
      </c>
      <c r="C84" s="89">
        <f>'Quarterly Data'!J85</f>
        <v>2845086</v>
      </c>
      <c r="D84" s="89">
        <f>'Quarterly Data'!G85</f>
        <v>792776</v>
      </c>
      <c r="E84" s="92">
        <f>'Quarterly Data'!F85</f>
        <v>178733</v>
      </c>
      <c r="F84" s="92">
        <f>'Quarterly Data'!E85</f>
        <v>5030980</v>
      </c>
      <c r="G84" s="90">
        <f>'Quarterly Data'!H85</f>
        <v>971509</v>
      </c>
      <c r="H84" s="90">
        <f>'Quarterly Data'!C85</f>
        <v>90.17183285557779</v>
      </c>
      <c r="I84" s="90">
        <f>'Quarterly Data'!D85</f>
        <v>16890.37</v>
      </c>
      <c r="J84" s="87">
        <v>1</v>
      </c>
      <c r="K84" s="87">
        <v>0</v>
      </c>
    </row>
    <row r="85" spans="1:11" ht="15.75">
      <c r="A85" s="86" t="s">
        <v>775</v>
      </c>
      <c r="B85" s="88">
        <f t="shared" si="1"/>
        <v>191</v>
      </c>
      <c r="C85" s="89">
        <f>'Quarterly Data'!J86</f>
        <v>2851586</v>
      </c>
      <c r="D85" s="89">
        <f>'Quarterly Data'!G86</f>
        <v>793391</v>
      </c>
      <c r="E85" s="92">
        <f>'Quarterly Data'!F86</f>
        <v>155212</v>
      </c>
      <c r="F85" s="92">
        <f>'Quarterly Data'!E86</f>
        <v>5056187</v>
      </c>
      <c r="G85" s="90">
        <f>'Quarterly Data'!H86</f>
        <v>948603</v>
      </c>
      <c r="H85" s="90">
        <f>'Quarterly Data'!C86</f>
        <v>88.575980486893158</v>
      </c>
      <c r="I85" s="90">
        <f>'Quarterly Data'!D86</f>
        <v>15997.396666666667</v>
      </c>
      <c r="J85" s="87">
        <v>1</v>
      </c>
      <c r="K85" s="87">
        <v>0</v>
      </c>
    </row>
    <row r="86" spans="1:11" ht="15.75">
      <c r="A86" s="86" t="s">
        <v>776</v>
      </c>
      <c r="B86" s="88">
        <f t="shared" si="1"/>
        <v>192</v>
      </c>
      <c r="C86" s="89">
        <f>'Quarterly Data'!J87</f>
        <v>2866041</v>
      </c>
      <c r="D86" s="89">
        <f>'Quarterly Data'!G87</f>
        <v>801151</v>
      </c>
      <c r="E86" s="92">
        <f>'Quarterly Data'!F87</f>
        <v>160480</v>
      </c>
      <c r="F86" s="92">
        <f>'Quarterly Data'!E87</f>
        <v>5072509</v>
      </c>
      <c r="G86" s="90">
        <f>'Quarterly Data'!H87</f>
        <v>961631</v>
      </c>
      <c r="H86" s="90">
        <f>'Quarterly Data'!C87</f>
        <v>128.8941710717406</v>
      </c>
      <c r="I86" s="90">
        <f>'Quarterly Data'!D87</f>
        <v>13294.026666666667</v>
      </c>
      <c r="J86" s="87">
        <v>1</v>
      </c>
      <c r="K86" s="87">
        <v>0</v>
      </c>
    </row>
    <row r="87" spans="1:11" ht="15.75">
      <c r="A87" s="86" t="s">
        <v>777</v>
      </c>
      <c r="B87" s="88">
        <f t="shared" si="1"/>
        <v>193</v>
      </c>
      <c r="C87" s="89">
        <f>'Quarterly Data'!J88</f>
        <v>2832890</v>
      </c>
      <c r="D87" s="89">
        <f>'Quarterly Data'!G88</f>
        <v>788509</v>
      </c>
      <c r="E87" s="92">
        <f>'Quarterly Data'!F88</f>
        <v>168518</v>
      </c>
      <c r="F87" s="92">
        <f>'Quarterly Data'!E88</f>
        <v>5048662</v>
      </c>
      <c r="G87" s="90">
        <f>'Quarterly Data'!H88</f>
        <v>957027</v>
      </c>
      <c r="H87" s="90">
        <f>'Quarterly Data'!C88</f>
        <v>96.941603096212887</v>
      </c>
      <c r="I87" s="90">
        <f>'Quarterly Data'!D88</f>
        <v>13812.543333333333</v>
      </c>
      <c r="J87" s="87">
        <v>1</v>
      </c>
      <c r="K87" s="87">
        <v>0</v>
      </c>
    </row>
    <row r="88" spans="1:11" ht="15.75">
      <c r="A88" s="86" t="s">
        <v>778</v>
      </c>
      <c r="B88" s="88">
        <f t="shared" si="1"/>
        <v>194</v>
      </c>
      <c r="C88" s="89">
        <f>'Quarterly Data'!J89</f>
        <v>2823762</v>
      </c>
      <c r="D88" s="89">
        <f>'Quarterly Data'!G89</f>
        <v>774975</v>
      </c>
      <c r="E88" s="92">
        <f>'Quarterly Data'!F89</f>
        <v>174976</v>
      </c>
      <c r="F88" s="92">
        <f>'Quarterly Data'!E89</f>
        <v>4985258</v>
      </c>
      <c r="G88" s="90">
        <f>'Quarterly Data'!H89</f>
        <v>949951</v>
      </c>
      <c r="H88" s="90">
        <f>'Quarterly Data'!C89</f>
        <v>117.38473094756604</v>
      </c>
      <c r="I88" s="90">
        <f>'Quarterly Data'!D89</f>
        <v>12760.596666666666</v>
      </c>
      <c r="J88" s="87">
        <v>1</v>
      </c>
      <c r="K88" s="87">
        <v>0</v>
      </c>
    </row>
    <row r="89" spans="1:11" ht="15.75">
      <c r="A89" s="86" t="s">
        <v>779</v>
      </c>
      <c r="B89" s="88">
        <f t="shared" si="1"/>
        <v>195</v>
      </c>
      <c r="C89" s="89">
        <f>'Quarterly Data'!J90</f>
        <v>2782240</v>
      </c>
      <c r="D89" s="89">
        <f>'Quarterly Data'!G90</f>
        <v>745644</v>
      </c>
      <c r="E89" s="92">
        <f>'Quarterly Data'!F90</f>
        <v>174952</v>
      </c>
      <c r="F89" s="92">
        <f>'Quarterly Data'!E90</f>
        <v>4866619</v>
      </c>
      <c r="G89" s="90">
        <f>'Quarterly Data'!H90</f>
        <v>920596</v>
      </c>
      <c r="H89" s="90">
        <f>'Quarterly Data'!C90</f>
        <v>170.39163933190798</v>
      </c>
      <c r="I89" s="90">
        <f>'Quarterly Data'!D90</f>
        <v>8704.0333333333347</v>
      </c>
      <c r="J89" s="87">
        <v>1</v>
      </c>
      <c r="K89" s="87">
        <v>0</v>
      </c>
    </row>
    <row r="90" spans="1:11" ht="15.75">
      <c r="A90" s="86" t="s">
        <v>780</v>
      </c>
      <c r="B90" s="88">
        <f t="shared" si="1"/>
        <v>196</v>
      </c>
      <c r="C90" s="89">
        <f>'Quarterly Data'!J91</f>
        <v>2767986</v>
      </c>
      <c r="D90" s="89">
        <f>'Quarterly Data'!G91</f>
        <v>700708</v>
      </c>
      <c r="E90" s="92">
        <f>'Quarterly Data'!F91</f>
        <v>160579</v>
      </c>
      <c r="F90" s="92">
        <f>'Quarterly Data'!E91</f>
        <v>4632193</v>
      </c>
      <c r="G90" s="90">
        <f>'Quarterly Data'!H91</f>
        <v>861287</v>
      </c>
      <c r="H90" s="90">
        <f>'Quarterly Data'!C91</f>
        <v>140.96131816135468</v>
      </c>
      <c r="I90" s="90">
        <f>'Quarterly Data'!D91</f>
        <v>7930.2833333333328</v>
      </c>
      <c r="J90" s="87">
        <v>1</v>
      </c>
      <c r="K90" s="87">
        <v>0</v>
      </c>
    </row>
    <row r="91" spans="1:11" ht="15.75">
      <c r="A91" s="86" t="s">
        <v>781</v>
      </c>
      <c r="B91" s="88">
        <f t="shared" si="1"/>
        <v>197</v>
      </c>
      <c r="C91" s="89">
        <f>'Quarterly Data'!J92</f>
        <v>2797711</v>
      </c>
      <c r="D91" s="89">
        <f>'Quarterly Data'!G92</f>
        <v>679017</v>
      </c>
      <c r="E91" s="92">
        <f>'Quarterly Data'!F92</f>
        <v>144277</v>
      </c>
      <c r="F91" s="92">
        <f>'Quarterly Data'!E92</f>
        <v>4728593</v>
      </c>
      <c r="G91" s="90">
        <f>'Quarterly Data'!H92</f>
        <v>823294</v>
      </c>
      <c r="H91" s="90">
        <f>'Quarterly Data'!C92</f>
        <v>117.97724855570156</v>
      </c>
      <c r="I91" s="90">
        <f>'Quarterly Data'!D92</f>
        <v>9294.2333333333318</v>
      </c>
      <c r="J91" s="87">
        <v>1</v>
      </c>
      <c r="K91" s="87">
        <v>0</v>
      </c>
    </row>
    <row r="92" spans="1:11" ht="15.75">
      <c r="A92" s="86" t="s">
        <v>782</v>
      </c>
      <c r="B92" s="88">
        <f t="shared" si="1"/>
        <v>198</v>
      </c>
      <c r="C92" s="89">
        <f>'Quarterly Data'!J93</f>
        <v>2818232</v>
      </c>
      <c r="D92" s="89">
        <f>'Quarterly Data'!G93</f>
        <v>659265</v>
      </c>
      <c r="E92" s="92">
        <f>'Quarterly Data'!F93</f>
        <v>134444</v>
      </c>
      <c r="F92" s="92">
        <f>'Quarterly Data'!E93</f>
        <v>4731141</v>
      </c>
      <c r="G92" s="90">
        <f>'Quarterly Data'!H93</f>
        <v>793709</v>
      </c>
      <c r="H92" s="90">
        <f>'Quarterly Data'!C93</f>
        <v>134.35527068431722</v>
      </c>
      <c r="I92" s="90">
        <f>'Quarterly Data'!D93</f>
        <v>10141.446666666669</v>
      </c>
      <c r="J92" s="87">
        <v>1</v>
      </c>
      <c r="K92" s="87">
        <v>0</v>
      </c>
    </row>
    <row r="93" spans="1:11" ht="15.75">
      <c r="A93" s="86" t="s">
        <v>783</v>
      </c>
      <c r="B93" s="88">
        <f t="shared" si="1"/>
        <v>199</v>
      </c>
      <c r="C93" s="89">
        <f>'Quarterly Data'!J94</f>
        <v>2838953</v>
      </c>
      <c r="D93" s="89">
        <f>'Quarterly Data'!G94</f>
        <v>653387</v>
      </c>
      <c r="E93" s="92">
        <f>'Quarterly Data'!F94</f>
        <v>129906</v>
      </c>
      <c r="F93" s="92">
        <f>'Quarterly Data'!E94</f>
        <v>4798415</v>
      </c>
      <c r="G93" s="90">
        <f>'Quarterly Data'!H94</f>
        <v>783293</v>
      </c>
      <c r="H93" s="90">
        <f>'Quarterly Data'!C94</f>
        <v>115.99213668375553</v>
      </c>
      <c r="I93" s="90">
        <f>'Quarterly Data'!D94</f>
        <v>9958.746666666666</v>
      </c>
      <c r="J93" s="87">
        <v>1</v>
      </c>
      <c r="K93" s="87">
        <v>0</v>
      </c>
    </row>
    <row r="94" spans="1:11" ht="15.75">
      <c r="A94" s="86" t="s">
        <v>784</v>
      </c>
      <c r="B94" s="88">
        <f t="shared" si="1"/>
        <v>200</v>
      </c>
      <c r="C94" s="89">
        <f>'Quarterly Data'!J95</f>
        <v>2841632</v>
      </c>
      <c r="D94" s="89">
        <f>'Quarterly Data'!G95</f>
        <v>657988</v>
      </c>
      <c r="E94" s="92">
        <f>'Quarterly Data'!F95</f>
        <v>133828</v>
      </c>
      <c r="F94" s="92">
        <f>'Quarterly Data'!E95</f>
        <v>4837846</v>
      </c>
      <c r="G94" s="90">
        <f>'Quarterly Data'!H95</f>
        <v>791816</v>
      </c>
      <c r="H94" s="90">
        <f>'Quarterly Data'!C95</f>
        <v>98.934088258202621</v>
      </c>
      <c r="I94" s="90">
        <f>'Quarterly Data'!D95</f>
        <v>10502.746666666666</v>
      </c>
      <c r="J94" s="87">
        <v>1</v>
      </c>
      <c r="K94" s="87">
        <v>0</v>
      </c>
    </row>
    <row r="95" spans="1:11" ht="15.75">
      <c r="A95" s="86" t="s">
        <v>785</v>
      </c>
      <c r="B95" s="88">
        <f t="shared" si="1"/>
        <v>201</v>
      </c>
      <c r="C95" s="89">
        <f>'Quarterly Data'!J96</f>
        <v>2869477</v>
      </c>
      <c r="D95" s="89">
        <f>'Quarterly Data'!G96</f>
        <v>666833</v>
      </c>
      <c r="E95" s="92">
        <f>'Quarterly Data'!F96</f>
        <v>135813</v>
      </c>
      <c r="F95" s="92">
        <f>'Quarterly Data'!E96</f>
        <v>4902076</v>
      </c>
      <c r="G95" s="90">
        <f>'Quarterly Data'!H96</f>
        <v>802646</v>
      </c>
      <c r="H95" s="90">
        <f>'Quarterly Data'!C96</f>
        <v>164.96636757811356</v>
      </c>
      <c r="I95" s="90">
        <f>'Quarterly Data'!D96</f>
        <v>10343.266666666666</v>
      </c>
      <c r="J95" s="87">
        <v>1</v>
      </c>
      <c r="K95" s="87">
        <v>0</v>
      </c>
    </row>
    <row r="96" spans="1:11" ht="15.75">
      <c r="A96" s="86" t="s">
        <v>786</v>
      </c>
      <c r="B96" s="88">
        <f t="shared" si="1"/>
        <v>202</v>
      </c>
      <c r="C96" s="89">
        <f>'Quarterly Data'!J97</f>
        <v>2911200</v>
      </c>
      <c r="D96" s="89">
        <f>'Quarterly Data'!G97</f>
        <v>674039</v>
      </c>
      <c r="E96" s="92">
        <f>'Quarterly Data'!F97</f>
        <v>136587</v>
      </c>
      <c r="F96" s="92">
        <f>'Quarterly Data'!E97</f>
        <v>4991928</v>
      </c>
      <c r="G96" s="90">
        <f>'Quarterly Data'!H97</f>
        <v>810626</v>
      </c>
      <c r="H96" s="90">
        <f>'Quarterly Data'!C97</f>
        <v>137.16448520603817</v>
      </c>
      <c r="I96" s="90">
        <f>'Quarterly Data'!D97</f>
        <v>9357.2666666666682</v>
      </c>
      <c r="J96" s="87">
        <v>1</v>
      </c>
      <c r="K96" s="87">
        <v>0</v>
      </c>
    </row>
    <row r="97" spans="1:11" ht="15.75">
      <c r="A97" s="86" t="s">
        <v>787</v>
      </c>
      <c r="B97" s="88">
        <f t="shared" si="1"/>
        <v>203</v>
      </c>
      <c r="C97" s="89">
        <f>'Quarterly Data'!J98</f>
        <v>2871353</v>
      </c>
      <c r="D97" s="89">
        <f>'Quarterly Data'!G98</f>
        <v>672331</v>
      </c>
      <c r="E97" s="92">
        <f>'Quarterly Data'!F98</f>
        <v>140582</v>
      </c>
      <c r="F97" s="92">
        <f>'Quarterly Data'!E98</f>
        <v>4953039</v>
      </c>
      <c r="G97" s="90">
        <f>'Quarterly Data'!H98</f>
        <v>812913</v>
      </c>
      <c r="H97" s="90">
        <f>'Quarterly Data'!C98</f>
        <v>103.49102076330071</v>
      </c>
      <c r="I97" s="90">
        <f>'Quarterly Data'!D98</f>
        <v>9835.5766666666659</v>
      </c>
      <c r="J97" s="87">
        <v>1</v>
      </c>
      <c r="K97" s="87">
        <v>0</v>
      </c>
    </row>
    <row r="98" spans="1:11" ht="15.75">
      <c r="A98" s="86" t="s">
        <v>788</v>
      </c>
      <c r="B98" s="88">
        <f t="shared" si="1"/>
        <v>204</v>
      </c>
      <c r="C98" s="89">
        <f>'Quarterly Data'!J99</f>
        <v>2816592</v>
      </c>
      <c r="D98" s="89">
        <f>'Quarterly Data'!G99</f>
        <v>685439</v>
      </c>
      <c r="E98" s="92">
        <f>'Quarterly Data'!F99</f>
        <v>142209</v>
      </c>
      <c r="F98" s="92">
        <f>'Quarterly Data'!E99</f>
        <v>4880945</v>
      </c>
      <c r="G98" s="90">
        <f>'Quarterly Data'!H99</f>
        <v>827648</v>
      </c>
      <c r="H98" s="90">
        <f>'Quarterly Data'!C99</f>
        <v>106.32160691654771</v>
      </c>
      <c r="I98" s="90">
        <f>'Quarterly Data'!D99</f>
        <v>10308.083333333334</v>
      </c>
      <c r="J98" s="87">
        <v>1</v>
      </c>
      <c r="K98" s="87">
        <v>0</v>
      </c>
    </row>
    <row r="99" spans="1:11" ht="15.75">
      <c r="A99" s="86" t="s">
        <v>789</v>
      </c>
      <c r="B99" s="88">
        <f t="shared" si="1"/>
        <v>205</v>
      </c>
      <c r="C99" s="89">
        <f>'Quarterly Data'!J100</f>
        <v>2842221</v>
      </c>
      <c r="D99" s="89">
        <f>'Quarterly Data'!G100</f>
        <v>673661</v>
      </c>
      <c r="E99" s="92">
        <f>'Quarterly Data'!F100</f>
        <v>140083</v>
      </c>
      <c r="F99" s="92">
        <f>'Quarterly Data'!E100</f>
        <v>4848933</v>
      </c>
      <c r="G99" s="90">
        <f>'Quarterly Data'!H100</f>
        <v>813744</v>
      </c>
      <c r="H99" s="90">
        <f>'Quarterly Data'!C100</f>
        <v>117.80787210437654</v>
      </c>
      <c r="I99" s="90">
        <f>'Quarterly Data'!D100</f>
        <v>9612.3133333333335</v>
      </c>
      <c r="J99" s="87">
        <v>1</v>
      </c>
      <c r="K99" s="87">
        <v>0</v>
      </c>
    </row>
    <row r="100" spans="1:11" ht="15.75">
      <c r="A100" s="86" t="s">
        <v>790</v>
      </c>
      <c r="B100" s="88">
        <f t="shared" si="1"/>
        <v>206</v>
      </c>
      <c r="C100" s="89">
        <f>'Quarterly Data'!J101</f>
        <v>2887978</v>
      </c>
      <c r="D100" s="89">
        <f>'Quarterly Data'!G101</f>
        <v>691390</v>
      </c>
      <c r="E100" s="92">
        <f>'Quarterly Data'!F101</f>
        <v>147133</v>
      </c>
      <c r="F100" s="92">
        <f>'Quarterly Data'!E101</f>
        <v>4970959</v>
      </c>
      <c r="G100" s="90">
        <f>'Quarterly Data'!H101</f>
        <v>838523</v>
      </c>
      <c r="H100" s="90">
        <f>'Quarterly Data'!C101</f>
        <v>175.56634710913065</v>
      </c>
      <c r="I100" s="90">
        <f>'Quarterly Data'!D101</f>
        <v>9255.0133333333342</v>
      </c>
      <c r="J100" s="87">
        <v>1</v>
      </c>
      <c r="K100" s="87">
        <v>0</v>
      </c>
    </row>
    <row r="101" spans="1:11" ht="15.75">
      <c r="A101" s="86" t="s">
        <v>791</v>
      </c>
      <c r="B101" s="88">
        <f t="shared" si="1"/>
        <v>207</v>
      </c>
      <c r="C101" s="89">
        <f>'Quarterly Data'!J102</f>
        <v>2902868</v>
      </c>
      <c r="D101" s="89">
        <f>'Quarterly Data'!G102</f>
        <v>726253</v>
      </c>
      <c r="E101" s="92">
        <f>'Quarterly Data'!F102</f>
        <v>143962</v>
      </c>
      <c r="F101" s="92">
        <f>'Quarterly Data'!E102</f>
        <v>4964836</v>
      </c>
      <c r="G101" s="90">
        <f>'Quarterly Data'!H102</f>
        <v>870215</v>
      </c>
      <c r="H101" s="90">
        <f>'Quarterly Data'!C102</f>
        <v>150.7487502737745</v>
      </c>
      <c r="I101" s="90">
        <f>'Quarterly Data'!D102</f>
        <v>8581.8866666666654</v>
      </c>
      <c r="J101" s="87">
        <v>1</v>
      </c>
      <c r="K101" s="87">
        <v>0</v>
      </c>
    </row>
    <row r="102" spans="1:11" ht="15.75">
      <c r="A102" s="86" t="s">
        <v>792</v>
      </c>
      <c r="B102" s="88">
        <f t="shared" si="1"/>
        <v>208</v>
      </c>
      <c r="C102" s="89">
        <f>'Quarterly Data'!J103</f>
        <v>2918700</v>
      </c>
      <c r="D102" s="89">
        <f>'Quarterly Data'!G103</f>
        <v>721152</v>
      </c>
      <c r="E102" s="92">
        <f>'Quarterly Data'!F103</f>
        <v>140196</v>
      </c>
      <c r="F102" s="92">
        <f>'Quarterly Data'!E103</f>
        <v>5026064</v>
      </c>
      <c r="G102" s="90">
        <f>'Quarterly Data'!H103</f>
        <v>861348</v>
      </c>
      <c r="H102" s="90">
        <f>'Quarterly Data'!C103</f>
        <v>127.24064355142043</v>
      </c>
      <c r="I102" s="90">
        <f>'Quarterly Data'!D103</f>
        <v>9273.7966666666671</v>
      </c>
      <c r="J102" s="87">
        <v>1</v>
      </c>
      <c r="K102" s="87">
        <v>0</v>
      </c>
    </row>
    <row r="103" spans="1:11" ht="15.75">
      <c r="A103" s="86" t="s">
        <v>793</v>
      </c>
      <c r="B103" s="88">
        <f t="shared" si="1"/>
        <v>209</v>
      </c>
      <c r="C103" s="89">
        <f>'Quarterly Data'!J104</f>
        <v>2920132</v>
      </c>
      <c r="D103" s="89">
        <f>'Quarterly Data'!G104</f>
        <v>726327</v>
      </c>
      <c r="E103" s="92">
        <f>'Quarterly Data'!F104</f>
        <v>146295</v>
      </c>
      <c r="F103" s="92">
        <f>'Quarterly Data'!E104</f>
        <v>4985687</v>
      </c>
      <c r="G103" s="90">
        <f>'Quarterly Data'!H104</f>
        <v>872622</v>
      </c>
      <c r="H103" s="90">
        <f>'Quarterly Data'!C104</f>
        <v>152.22383413529448</v>
      </c>
      <c r="I103" s="90">
        <f>'Quarterly Data'!D104</f>
        <v>9036.0133333333342</v>
      </c>
      <c r="J103" s="87">
        <v>1</v>
      </c>
      <c r="K103" s="87">
        <v>0</v>
      </c>
    </row>
    <row r="104" spans="1:11" ht="15.75">
      <c r="A104" s="86" t="s">
        <v>794</v>
      </c>
      <c r="B104" s="88">
        <f t="shared" ref="B104:B130" si="2">B103+1</f>
        <v>210</v>
      </c>
      <c r="C104" s="89">
        <f>'Quarterly Data'!J105</f>
        <v>2917573</v>
      </c>
      <c r="D104" s="89">
        <f>'Quarterly Data'!G105</f>
        <v>722584</v>
      </c>
      <c r="E104" s="92">
        <f>'Quarterly Data'!F105</f>
        <v>149153</v>
      </c>
      <c r="F104" s="92">
        <f>'Quarterly Data'!E105</f>
        <v>4967571</v>
      </c>
      <c r="G104" s="90">
        <f>'Quarterly Data'!H105</f>
        <v>871737</v>
      </c>
      <c r="H104" s="90">
        <f>'Quarterly Data'!C105</f>
        <v>99.482519919684663</v>
      </c>
      <c r="I104" s="90">
        <f>'Quarterly Data'!D105</f>
        <v>8886.3833333333332</v>
      </c>
      <c r="J104" s="87">
        <v>1</v>
      </c>
      <c r="K104" s="87">
        <v>0</v>
      </c>
    </row>
    <row r="105" spans="1:11" ht="15.75">
      <c r="A105" s="86" t="s">
        <v>795</v>
      </c>
      <c r="B105" s="88">
        <f t="shared" si="2"/>
        <v>211</v>
      </c>
      <c r="C105" s="89">
        <f>'Quarterly Data'!J106</f>
        <v>2931614</v>
      </c>
      <c r="D105" s="89">
        <f>'Quarterly Data'!G106</f>
        <v>720986</v>
      </c>
      <c r="E105" s="92">
        <f>'Quarterly Data'!F106</f>
        <v>152101</v>
      </c>
      <c r="F105" s="92">
        <f>'Quarterly Data'!E106</f>
        <v>4981874</v>
      </c>
      <c r="G105" s="90">
        <f>'Quarterly Data'!H106</f>
        <v>873087</v>
      </c>
      <c r="H105" s="90">
        <f>'Quarterly Data'!C106</f>
        <v>126.64954957122859</v>
      </c>
      <c r="I105" s="90">
        <f>'Quarterly Data'!D106</f>
        <v>9233.8766666666652</v>
      </c>
      <c r="J105" s="87">
        <v>1</v>
      </c>
      <c r="K105" s="87">
        <v>0</v>
      </c>
    </row>
    <row r="106" spans="1:11" ht="15.75">
      <c r="A106" s="86" t="s">
        <v>796</v>
      </c>
      <c r="B106" s="88">
        <f t="shared" si="2"/>
        <v>212</v>
      </c>
      <c r="C106" s="89">
        <f>'Quarterly Data'!J107</f>
        <v>2966647</v>
      </c>
      <c r="D106" s="89">
        <f>'Quarterly Data'!G107</f>
        <v>716650</v>
      </c>
      <c r="E106" s="92">
        <f>'Quarterly Data'!F107</f>
        <v>153214</v>
      </c>
      <c r="F106" s="92">
        <f>'Quarterly Data'!E107</f>
        <v>5038583</v>
      </c>
      <c r="G106" s="90">
        <f>'Quarterly Data'!H107</f>
        <v>869864</v>
      </c>
      <c r="H106" s="90">
        <f>'Quarterly Data'!C107</f>
        <v>106.90774114650993</v>
      </c>
      <c r="I106" s="90">
        <f>'Quarterly Data'!D107</f>
        <v>11443.773333333333</v>
      </c>
      <c r="J106" s="87">
        <v>1</v>
      </c>
      <c r="K106" s="87">
        <v>0</v>
      </c>
    </row>
    <row r="107" spans="1:11" ht="15.75">
      <c r="A107" s="86" t="s">
        <v>797</v>
      </c>
      <c r="B107" s="88">
        <f t="shared" si="2"/>
        <v>213</v>
      </c>
      <c r="C107" s="89">
        <f>'Quarterly Data'!J108</f>
        <v>2992136</v>
      </c>
      <c r="D107" s="89">
        <f>'Quarterly Data'!G108</f>
        <v>746524</v>
      </c>
      <c r="E107" s="92">
        <f>'Quarterly Data'!F108</f>
        <v>155051</v>
      </c>
      <c r="F107" s="92">
        <f>'Quarterly Data'!E108</f>
        <v>5080625</v>
      </c>
      <c r="G107" s="90">
        <f>'Quarterly Data'!H108</f>
        <v>901575</v>
      </c>
      <c r="H107" s="90">
        <f>'Quarterly Data'!C108</f>
        <v>100.38200734115287</v>
      </c>
      <c r="I107" s="90">
        <f>'Quarterly Data'!D108</f>
        <v>13621.03</v>
      </c>
      <c r="J107" s="87">
        <v>1</v>
      </c>
      <c r="K107" s="87">
        <v>0</v>
      </c>
    </row>
    <row r="108" spans="1:11" ht="15.75">
      <c r="A108" s="86" t="s">
        <v>798</v>
      </c>
      <c r="B108" s="88">
        <f t="shared" si="2"/>
        <v>214</v>
      </c>
      <c r="C108" s="89">
        <f>'Quarterly Data'!J109</f>
        <v>3004810</v>
      </c>
      <c r="D108" s="89">
        <f>'Quarterly Data'!G109</f>
        <v>763245</v>
      </c>
      <c r="E108" s="92">
        <f>'Quarterly Data'!F109</f>
        <v>160237</v>
      </c>
      <c r="F108" s="92">
        <f>'Quarterly Data'!E109</f>
        <v>5123215</v>
      </c>
      <c r="G108" s="90">
        <f>'Quarterly Data'!H109</f>
        <v>923482</v>
      </c>
      <c r="H108" s="90">
        <f>'Quarterly Data'!C109</f>
        <v>100.7351906797461</v>
      </c>
      <c r="I108" s="90">
        <f>'Quarterly Data'!D109</f>
        <v>14138.773333333333</v>
      </c>
      <c r="J108" s="87">
        <v>1</v>
      </c>
      <c r="K108" s="87">
        <v>0</v>
      </c>
    </row>
    <row r="109" spans="1:11" ht="15.75">
      <c r="A109" s="86" t="s">
        <v>799</v>
      </c>
      <c r="B109" s="88">
        <f t="shared" si="2"/>
        <v>215</v>
      </c>
      <c r="C109" s="89">
        <f>'Quarterly Data'!J110</f>
        <v>3001529</v>
      </c>
      <c r="D109" s="89">
        <f>'Quarterly Data'!G110</f>
        <v>776308</v>
      </c>
      <c r="E109" s="92">
        <f>'Quarterly Data'!F110</f>
        <v>166212</v>
      </c>
      <c r="F109" s="92">
        <f>'Quarterly Data'!E110</f>
        <v>5121716</v>
      </c>
      <c r="G109" s="90">
        <f>'Quarterly Data'!H110</f>
        <v>942520</v>
      </c>
      <c r="H109" s="90">
        <f>'Quarterly Data'!C110</f>
        <v>86.621881733475462</v>
      </c>
      <c r="I109" s="90">
        <f>'Quarterly Data'!D110</f>
        <v>14971.996666666668</v>
      </c>
      <c r="J109" s="87">
        <v>1</v>
      </c>
      <c r="K109" s="87">
        <v>0</v>
      </c>
    </row>
    <row r="110" spans="1:11" ht="15.75">
      <c r="A110" s="86" t="s">
        <v>800</v>
      </c>
      <c r="B110" s="88">
        <f t="shared" si="2"/>
        <v>216</v>
      </c>
      <c r="C110" s="89">
        <f>'Quarterly Data'!J111</f>
        <v>3060238</v>
      </c>
      <c r="D110" s="89">
        <f>'Quarterly Data'!G111</f>
        <v>794717</v>
      </c>
      <c r="E110" s="92">
        <f>'Quarterly Data'!F111</f>
        <v>169215</v>
      </c>
      <c r="F110" s="92">
        <f>'Quarterly Data'!E111</f>
        <v>5168540</v>
      </c>
      <c r="G110" s="90">
        <f>'Quarterly Data'!H111</f>
        <v>963932</v>
      </c>
      <c r="H110" s="90">
        <f>'Quarterly Data'!C111</f>
        <v>110.12001950856428</v>
      </c>
      <c r="I110" s="90">
        <f>'Quarterly Data'!D111</f>
        <v>14963.56</v>
      </c>
      <c r="J110" s="87">
        <v>1</v>
      </c>
      <c r="K110" s="87">
        <v>0</v>
      </c>
    </row>
    <row r="111" spans="1:11" ht="15.75">
      <c r="A111" s="86" t="s">
        <v>801</v>
      </c>
      <c r="B111" s="88">
        <f t="shared" si="2"/>
        <v>217</v>
      </c>
      <c r="C111" s="89">
        <f>'Quarterly Data'!J112</f>
        <v>2915263</v>
      </c>
      <c r="D111" s="89">
        <f>'Quarterly Data'!G112</f>
        <v>779740</v>
      </c>
      <c r="E111" s="92">
        <f>'Quarterly Data'!F112</f>
        <v>153758</v>
      </c>
      <c r="F111" s="92">
        <f>'Quarterly Data'!E112</f>
        <v>5073850</v>
      </c>
      <c r="G111" s="90">
        <f>'Quarterly Data'!H112</f>
        <v>933498</v>
      </c>
      <c r="H111" s="90">
        <f>'Quarterly Data'!C112</f>
        <v>85.725231239373542</v>
      </c>
      <c r="I111" s="90">
        <f>'Quarterly Data'!D112</f>
        <v>14650.090000000002</v>
      </c>
      <c r="J111" s="87">
        <v>1</v>
      </c>
      <c r="K111" s="87">
        <v>1</v>
      </c>
    </row>
    <row r="112" spans="1:11" ht="15.75">
      <c r="A112" s="86" t="s">
        <v>802</v>
      </c>
      <c r="B112" s="88">
        <f t="shared" si="2"/>
        <v>218</v>
      </c>
      <c r="C112" s="89">
        <f>'Quarterly Data'!J113</f>
        <v>2935628</v>
      </c>
      <c r="D112" s="89">
        <f>'Quarterly Data'!G113</f>
        <v>789489</v>
      </c>
      <c r="E112" s="92">
        <f>'Quarterly Data'!F113</f>
        <v>142753</v>
      </c>
      <c r="F112" s="92">
        <f>'Quarterly Data'!E113</f>
        <v>5078026</v>
      </c>
      <c r="G112" s="90">
        <f>'Quarterly Data'!H113</f>
        <v>932242</v>
      </c>
      <c r="H112" s="90">
        <f>'Quarterly Data'!C113</f>
        <v>79.701972872134363</v>
      </c>
      <c r="I112" s="90">
        <f>'Quarterly Data'!D113</f>
        <v>15562.153333333334</v>
      </c>
      <c r="J112" s="87">
        <v>1</v>
      </c>
      <c r="K112" s="87">
        <v>1</v>
      </c>
    </row>
    <row r="113" spans="1:11" ht="15.75">
      <c r="A113" s="86" t="s">
        <v>803</v>
      </c>
      <c r="B113" s="88">
        <f t="shared" si="2"/>
        <v>219</v>
      </c>
      <c r="C113" s="89">
        <f>'Quarterly Data'!J114</f>
        <v>2941727</v>
      </c>
      <c r="D113" s="89">
        <f>'Quarterly Data'!G114</f>
        <v>794977</v>
      </c>
      <c r="E113" s="92">
        <f>'Quarterly Data'!F114</f>
        <v>143331</v>
      </c>
      <c r="F113" s="92">
        <f>'Quarterly Data'!E114</f>
        <v>5102802</v>
      </c>
      <c r="G113" s="90">
        <f>'Quarterly Data'!H114</f>
        <v>938308</v>
      </c>
      <c r="H113" s="90">
        <f>'Quarterly Data'!C114</f>
        <v>104.09736477529084</v>
      </c>
      <c r="I113" s="90">
        <f>'Quarterly Data'!D114</f>
        <v>16704.943333333333</v>
      </c>
      <c r="J113" s="87">
        <v>1</v>
      </c>
      <c r="K113" s="87">
        <v>1</v>
      </c>
    </row>
    <row r="114" spans="1:11" ht="15.75">
      <c r="A114" s="86" t="s">
        <v>804</v>
      </c>
      <c r="B114" s="88">
        <f t="shared" si="2"/>
        <v>220</v>
      </c>
      <c r="C114" s="89">
        <f>'Quarterly Data'!J115</f>
        <v>2955409</v>
      </c>
      <c r="D114" s="89">
        <f>'Quarterly Data'!G115</f>
        <v>822582</v>
      </c>
      <c r="E114" s="92">
        <f>'Quarterly Data'!F115</f>
        <v>147380</v>
      </c>
      <c r="F114" s="92">
        <f>'Quarterly Data'!E115</f>
        <v>5168787</v>
      </c>
      <c r="G114" s="90">
        <f>'Quarterly Data'!H115</f>
        <v>969962</v>
      </c>
      <c r="H114" s="90">
        <f>'Quarterly Data'!C115</f>
        <v>79.772068168532158</v>
      </c>
      <c r="I114" s="90">
        <f>'Quarterly Data'!D115</f>
        <v>18175.056666666667</v>
      </c>
      <c r="J114" s="87">
        <v>1</v>
      </c>
      <c r="K114" s="87">
        <v>1</v>
      </c>
    </row>
    <row r="115" spans="1:11" ht="15.75">
      <c r="A115" s="86" t="s">
        <v>805</v>
      </c>
      <c r="B115" s="88">
        <f t="shared" si="2"/>
        <v>221</v>
      </c>
      <c r="C115" s="89">
        <f>'Quarterly Data'!J116</f>
        <v>2959459</v>
      </c>
      <c r="D115" s="89">
        <f>'Quarterly Data'!G116</f>
        <v>810567</v>
      </c>
      <c r="E115" s="92">
        <f>'Quarterly Data'!F116</f>
        <v>150186</v>
      </c>
      <c r="F115" s="92">
        <f>'Quarterly Data'!E116</f>
        <v>5180157</v>
      </c>
      <c r="G115" s="90">
        <f>'Quarterly Data'!H116</f>
        <v>960753</v>
      </c>
      <c r="H115" s="90">
        <f>'Quarterly Data'!C116</f>
        <v>83.692308215458056</v>
      </c>
      <c r="I115" s="90">
        <f>'Quarterly Data'!D116</f>
        <v>20048.649999999998</v>
      </c>
      <c r="J115" s="87">
        <v>1</v>
      </c>
      <c r="K115" s="87">
        <v>1</v>
      </c>
    </row>
    <row r="116" spans="1:11" ht="15.75">
      <c r="A116" s="86" t="s">
        <v>806</v>
      </c>
      <c r="B116" s="88">
        <f t="shared" si="2"/>
        <v>222</v>
      </c>
      <c r="C116" s="89">
        <f>'Quarterly Data'!J117</f>
        <v>2968287</v>
      </c>
      <c r="D116" s="89">
        <f>'Quarterly Data'!G117</f>
        <v>815626</v>
      </c>
      <c r="E116" s="92">
        <f>'Quarterly Data'!F117</f>
        <v>152354</v>
      </c>
      <c r="F116" s="92">
        <f>'Quarterly Data'!E117</f>
        <v>5176244</v>
      </c>
      <c r="G116" s="90">
        <f>'Quarterly Data'!H117</f>
        <v>967980</v>
      </c>
      <c r="H116" s="90">
        <f>'Quarterly Data'!C117</f>
        <v>110.49016182906712</v>
      </c>
      <c r="I116" s="90">
        <f>'Quarterly Data'!D117</f>
        <v>19411.963333333333</v>
      </c>
      <c r="J116" s="87">
        <v>1</v>
      </c>
      <c r="K116" s="87">
        <v>1</v>
      </c>
    </row>
    <row r="117" spans="1:11" ht="15.75">
      <c r="A117" s="86" t="s">
        <v>807</v>
      </c>
      <c r="B117" s="88">
        <f t="shared" si="2"/>
        <v>223</v>
      </c>
      <c r="C117" s="89">
        <f>'Quarterly Data'!J118</f>
        <v>2946848</v>
      </c>
      <c r="D117" s="89">
        <f>'Quarterly Data'!G118</f>
        <v>814406</v>
      </c>
      <c r="E117" s="92">
        <f>'Quarterly Data'!F118</f>
        <v>151692</v>
      </c>
      <c r="F117" s="92">
        <f>'Quarterly Data'!E118</f>
        <v>5155396</v>
      </c>
      <c r="G117" s="90">
        <f>'Quarterly Data'!H118</f>
        <v>966098</v>
      </c>
      <c r="H117" s="90">
        <f>'Quarterly Data'!C118</f>
        <v>98.730986213503911</v>
      </c>
      <c r="I117" s="90">
        <f>'Quarterly Data'!D118</f>
        <v>19052.820000000003</v>
      </c>
      <c r="J117" s="87">
        <v>1</v>
      </c>
      <c r="K117" s="87">
        <v>1</v>
      </c>
    </row>
    <row r="118" spans="1:11" ht="15.75">
      <c r="A118" s="86" t="s">
        <v>808</v>
      </c>
      <c r="B118" s="88">
        <f t="shared" si="2"/>
        <v>224</v>
      </c>
      <c r="C118" s="89">
        <f>'Quarterly Data'!J119</f>
        <v>2959327</v>
      </c>
      <c r="D118" s="89">
        <f>'Quarterly Data'!G119</f>
        <v>806162</v>
      </c>
      <c r="E118" s="92">
        <f>'Quarterly Data'!F119</f>
        <v>153874</v>
      </c>
      <c r="F118" s="92">
        <f>'Quarterly Data'!E119</f>
        <v>5189493</v>
      </c>
      <c r="G118" s="90">
        <f>'Quarterly Data'!H119</f>
        <v>960036</v>
      </c>
      <c r="H118" s="90">
        <f>'Quarterly Data'!C119</f>
        <v>145.91345225722998</v>
      </c>
      <c r="I118" s="90">
        <f>'Quarterly Data'!D119</f>
        <v>16848.866666666665</v>
      </c>
      <c r="J118" s="87">
        <v>1</v>
      </c>
      <c r="K118" s="87">
        <v>1</v>
      </c>
    </row>
    <row r="119" spans="1:11" ht="15.75">
      <c r="A119" s="86" t="s">
        <v>809</v>
      </c>
      <c r="B119" s="88">
        <f t="shared" si="2"/>
        <v>225</v>
      </c>
      <c r="C119" s="89">
        <f>'Quarterly Data'!J120</f>
        <v>2943734</v>
      </c>
      <c r="D119" s="89">
        <f>'Quarterly Data'!G120</f>
        <v>800805</v>
      </c>
      <c r="E119" s="92">
        <f>'Quarterly Data'!F120</f>
        <v>158211</v>
      </c>
      <c r="F119" s="92">
        <f>'Quarterly Data'!E120</f>
        <v>5195197</v>
      </c>
      <c r="G119" s="90">
        <f>'Quarterly Data'!H120</f>
        <v>959016</v>
      </c>
      <c r="H119" s="90">
        <f>'Quarterly Data'!C120</f>
        <v>166.06601227155809</v>
      </c>
      <c r="I119" s="90">
        <f>'Quarterly Data'!D120</f>
        <v>16408.316666666666</v>
      </c>
      <c r="J119" s="87">
        <v>1</v>
      </c>
      <c r="K119" s="87">
        <v>1</v>
      </c>
    </row>
    <row r="120" spans="1:11" ht="15.75">
      <c r="A120" s="86" t="s">
        <v>810</v>
      </c>
      <c r="B120" s="88">
        <f t="shared" si="2"/>
        <v>226</v>
      </c>
      <c r="C120" s="89">
        <f>'Quarterly Data'!J121</f>
        <v>2957304</v>
      </c>
      <c r="D120" s="89">
        <f>'Quarterly Data'!G121</f>
        <v>798352</v>
      </c>
      <c r="E120" s="92">
        <f>'Quarterly Data'!F121</f>
        <v>161982</v>
      </c>
      <c r="F120" s="92">
        <f>'Quarterly Data'!E121</f>
        <v>5205596</v>
      </c>
      <c r="G120" s="90">
        <f>'Quarterly Data'!H121</f>
        <v>960334</v>
      </c>
      <c r="H120" s="90">
        <f>'Quarterly Data'!C121</f>
        <v>146.2702822047267</v>
      </c>
      <c r="I120" s="90">
        <f>'Quarterly Data'!D121</f>
        <v>16497.143333333333</v>
      </c>
      <c r="J120" s="87">
        <v>1</v>
      </c>
      <c r="K120" s="87">
        <v>1</v>
      </c>
    </row>
    <row r="121" spans="1:11" ht="15.75">
      <c r="A121" s="86" t="s">
        <v>811</v>
      </c>
      <c r="B121" s="88">
        <f t="shared" si="2"/>
        <v>227</v>
      </c>
      <c r="C121" s="89">
        <f>'Quarterly Data'!J122</f>
        <v>2956200</v>
      </c>
      <c r="D121" s="89">
        <f>'Quarterly Data'!G122</f>
        <v>808610</v>
      </c>
      <c r="E121" s="92">
        <f>'Quarterly Data'!F122</f>
        <v>162863</v>
      </c>
      <c r="F121" s="92">
        <f>'Quarterly Data'!E122</f>
        <v>5216520</v>
      </c>
      <c r="G121" s="90">
        <f>'Quarterly Data'!H122</f>
        <v>971473</v>
      </c>
      <c r="H121" s="90">
        <f>'Quarterly Data'!C122</f>
        <v>121.22972709590692</v>
      </c>
      <c r="I121" s="90">
        <f>'Quarterly Data'!D122</f>
        <v>17933.36</v>
      </c>
      <c r="J121" s="87">
        <v>1</v>
      </c>
      <c r="K121" s="87">
        <v>1</v>
      </c>
    </row>
    <row r="122" spans="1:11" ht="15.75">
      <c r="A122" s="91">
        <v>20171</v>
      </c>
      <c r="B122" s="88">
        <f t="shared" si="2"/>
        <v>228</v>
      </c>
      <c r="C122" s="89">
        <f>'Quarterly Data'!J123</f>
        <v>2974760</v>
      </c>
      <c r="D122" s="89">
        <f>'Quarterly Data'!G123</f>
        <v>821000</v>
      </c>
      <c r="E122" s="92">
        <f>'Quarterly Data'!F123</f>
        <v>163337</v>
      </c>
      <c r="F122" s="92">
        <f>'Quarterly Data'!E123</f>
        <v>5260100</v>
      </c>
      <c r="G122" s="90">
        <f>'Quarterly Data'!H123</f>
        <v>984337</v>
      </c>
      <c r="H122" s="90">
        <f>'Quarterly Data'!C123</f>
        <v>128.07208459105817</v>
      </c>
      <c r="I122" s="90">
        <f>'Quarterly Data'!D123</f>
        <v>19240.990000000002</v>
      </c>
      <c r="J122" s="87">
        <v>1</v>
      </c>
      <c r="K122" s="87">
        <v>1</v>
      </c>
    </row>
    <row r="123" spans="1:11" ht="15.75">
      <c r="A123" s="91">
        <v>20172</v>
      </c>
      <c r="B123" s="88">
        <f t="shared" si="2"/>
        <v>229</v>
      </c>
      <c r="C123" s="89">
        <f>'Quarterly Data'!J124</f>
        <v>3003431</v>
      </c>
      <c r="D123" s="89">
        <f>'Quarterly Data'!G124</f>
        <v>828273</v>
      </c>
      <c r="E123" s="92">
        <f>'Quarterly Data'!F124</f>
        <v>166211</v>
      </c>
      <c r="F123" s="92">
        <f>'Quarterly Data'!E124</f>
        <v>5288206</v>
      </c>
      <c r="G123" s="90">
        <f>'Quarterly Data'!H124</f>
        <v>994484</v>
      </c>
      <c r="H123" s="90">
        <f>'Quarterly Data'!C124</f>
        <v>97.774728234452766</v>
      </c>
      <c r="I123" s="90">
        <f>'Quarterly Data'!D124</f>
        <v>19502.926666666666</v>
      </c>
      <c r="J123" s="87">
        <v>1</v>
      </c>
      <c r="K123" s="87">
        <v>1</v>
      </c>
    </row>
    <row r="124" spans="1:11" ht="15.75">
      <c r="A124" s="91">
        <v>20173</v>
      </c>
      <c r="B124" s="88">
        <f t="shared" si="2"/>
        <v>230</v>
      </c>
      <c r="C124" s="89">
        <f>'Quarterly Data'!J125</f>
        <v>2977805</v>
      </c>
      <c r="D124" s="89">
        <f>'Quarterly Data'!G125</f>
        <v>842379</v>
      </c>
      <c r="E124" s="92">
        <f>'Quarterly Data'!F125</f>
        <v>163112</v>
      </c>
      <c r="F124" s="92">
        <f>'Quarterly Data'!E125</f>
        <v>5320073</v>
      </c>
      <c r="G124" s="90">
        <f>'Quarterly Data'!H125</f>
        <v>1005491</v>
      </c>
      <c r="H124" s="90">
        <f>'Quarterly Data'!C125</f>
        <v>81.332768259621886</v>
      </c>
      <c r="I124" s="90">
        <f>'Quarterly Data'!D125</f>
        <v>19879.810000000001</v>
      </c>
      <c r="J124" s="87">
        <v>1</v>
      </c>
      <c r="K124" s="87">
        <v>1</v>
      </c>
    </row>
    <row r="125" spans="1:11" ht="15.75">
      <c r="A125" s="91">
        <v>20174</v>
      </c>
      <c r="B125" s="88">
        <f t="shared" si="2"/>
        <v>231</v>
      </c>
      <c r="C125" s="89">
        <f>'Quarterly Data'!J126</f>
        <v>2990566</v>
      </c>
      <c r="D125" s="89">
        <f>'Quarterly Data'!G126</f>
        <v>848184</v>
      </c>
      <c r="E125" s="92">
        <f>'Quarterly Data'!F126</f>
        <v>158121</v>
      </c>
      <c r="F125" s="92">
        <f>'Quarterly Data'!E126</f>
        <v>5337703</v>
      </c>
      <c r="G125" s="90">
        <f>'Quarterly Data'!H126</f>
        <v>1006305</v>
      </c>
      <c r="H125" s="90">
        <f>'Quarterly Data'!C126</f>
        <v>83.083844907147736</v>
      </c>
      <c r="I125" s="90">
        <f>'Quarterly Data'!D126</f>
        <v>22187.51</v>
      </c>
      <c r="J125" s="87">
        <v>1</v>
      </c>
      <c r="K125" s="87">
        <v>1</v>
      </c>
    </row>
    <row r="126" spans="1:11" ht="15.75">
      <c r="A126" s="91">
        <v>20181</v>
      </c>
      <c r="B126" s="88">
        <f t="shared" si="2"/>
        <v>232</v>
      </c>
      <c r="C126" s="89">
        <f>'Quarterly Data'!J127</f>
        <v>2986638</v>
      </c>
      <c r="D126" s="89">
        <f>'Quarterly Data'!G127</f>
        <v>856831</v>
      </c>
      <c r="E126" s="92">
        <f>'Quarterly Data'!F127</f>
        <v>154453</v>
      </c>
      <c r="F126" s="92">
        <f>'Quarterly Data'!E127</f>
        <v>5332054</v>
      </c>
      <c r="G126" s="90">
        <f>'Quarterly Data'!H127</f>
        <v>1011284</v>
      </c>
      <c r="H126" s="90">
        <f>'Quarterly Data'!C127</f>
        <v>76.921516157098338</v>
      </c>
      <c r="I126" s="90">
        <f>'Quarterly Data'!D127</f>
        <v>22366.466666666664</v>
      </c>
      <c r="J126" s="87">
        <v>1</v>
      </c>
      <c r="K126" s="87">
        <v>1</v>
      </c>
    </row>
    <row r="127" spans="1:11" ht="15.75">
      <c r="A127" s="91">
        <v>20182</v>
      </c>
      <c r="B127" s="88">
        <f t="shared" si="2"/>
        <v>233</v>
      </c>
      <c r="C127" s="89">
        <f>'Quarterly Data'!J128</f>
        <v>3004745</v>
      </c>
      <c r="D127" s="89">
        <f>'Quarterly Data'!G128</f>
        <v>878901</v>
      </c>
      <c r="E127" s="92">
        <f>'Quarterly Data'!F128</f>
        <v>151291</v>
      </c>
      <c r="F127" s="92">
        <f>'Quarterly Data'!E128</f>
        <v>5362650</v>
      </c>
      <c r="G127" s="90">
        <f>'Quarterly Data'!H128</f>
        <v>1030192</v>
      </c>
      <c r="H127" s="90">
        <f>'Quarterly Data'!C128</f>
        <v>86.62464086054365</v>
      </c>
      <c r="I127" s="90">
        <f>'Quarterly Data'!D128</f>
        <v>22340.573333333334</v>
      </c>
      <c r="J127" s="87">
        <v>1</v>
      </c>
      <c r="K127" s="87">
        <v>1</v>
      </c>
    </row>
    <row r="128" spans="1:11" ht="15.75">
      <c r="A128" s="91">
        <v>20183</v>
      </c>
      <c r="B128" s="88">
        <f t="shared" si="2"/>
        <v>234</v>
      </c>
      <c r="C128" s="89">
        <f>'Quarterly Data'!J129</f>
        <v>2996175</v>
      </c>
      <c r="D128" s="89">
        <f>'Quarterly Data'!G129</f>
        <v>855759</v>
      </c>
      <c r="E128" s="92">
        <f>'Quarterly Data'!F129</f>
        <v>152444</v>
      </c>
      <c r="F128" s="92">
        <f>'Quarterly Data'!E129</f>
        <v>5327876</v>
      </c>
      <c r="G128" s="90">
        <f>'Quarterly Data'!H129</f>
        <v>1008203</v>
      </c>
      <c r="H128" s="90">
        <f>'Quarterly Data'!C129</f>
        <v>101.68455820091424</v>
      </c>
      <c r="I128" s="90">
        <f>'Quarterly Data'!D129</f>
        <v>22654.16333333333</v>
      </c>
      <c r="J128" s="87">
        <v>1</v>
      </c>
      <c r="K128" s="87">
        <v>1</v>
      </c>
    </row>
    <row r="129" spans="1:11" ht="15.75">
      <c r="A129" s="91">
        <v>20184</v>
      </c>
      <c r="B129" s="88">
        <f t="shared" si="2"/>
        <v>235</v>
      </c>
      <c r="C129" s="89">
        <f>'Quarterly Data'!J130</f>
        <v>3005352</v>
      </c>
      <c r="D129" s="89">
        <f>'Quarterly Data'!G130</f>
        <v>879054</v>
      </c>
      <c r="E129" s="92">
        <f>'Quarterly Data'!F130</f>
        <v>154548</v>
      </c>
      <c r="F129" s="92">
        <f>'Quarterly Data'!E130</f>
        <v>5352133</v>
      </c>
      <c r="G129" s="90">
        <f>'Quarterly Data'!H130</f>
        <v>1033602</v>
      </c>
      <c r="H129" s="90">
        <f>'Quarterly Data'!C130</f>
        <v>109.33680745296606</v>
      </c>
      <c r="I129" s="90">
        <f>'Quarterly Data'!D130</f>
        <v>21897.023333333331</v>
      </c>
      <c r="J129" s="87">
        <v>1</v>
      </c>
      <c r="K129" s="87">
        <v>1</v>
      </c>
    </row>
    <row r="130" spans="1:11" ht="15.75">
      <c r="A130" s="95">
        <v>20191</v>
      </c>
      <c r="B130" s="88">
        <f t="shared" si="2"/>
        <v>236</v>
      </c>
      <c r="C130" s="89">
        <f>'Quarterly Data'!J131</f>
        <v>3003657</v>
      </c>
      <c r="D130" s="89">
        <f>'Quarterly Data'!G131</f>
        <v>882031</v>
      </c>
      <c r="E130" s="92">
        <f>'Quarterly Data'!F131</f>
        <v>155515</v>
      </c>
      <c r="F130" s="92">
        <f>'Quarterly Data'!E131</f>
        <v>5381616</v>
      </c>
      <c r="G130" s="90">
        <f>'Quarterly Data'!H131</f>
        <v>1037546</v>
      </c>
      <c r="H130" s="90">
        <f>'Quarterly Data'!C131</f>
        <v>116.43850271911209</v>
      </c>
      <c r="I130" s="90">
        <f>'Quarterly Data'!D131</f>
        <v>20999.676666666666</v>
      </c>
      <c r="J130" s="87">
        <v>1</v>
      </c>
      <c r="K130" s="87">
        <v>1</v>
      </c>
    </row>
    <row r="131" spans="1:11">
      <c r="A131" s="91"/>
    </row>
    <row r="132" spans="1:11">
      <c r="A132" s="91"/>
    </row>
    <row r="133" spans="1:11">
      <c r="A133" s="91"/>
    </row>
    <row r="134" spans="1:11">
      <c r="A134" s="91"/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Q393"/>
  <sheetViews>
    <sheetView zoomScale="70" zoomScaleNormal="70" workbookViewId="0">
      <pane xSplit="2" ySplit="3" topLeftCell="C365" activePane="bottomRight" state="frozen"/>
      <selection pane="topRight" activeCell="C1" sqref="C1"/>
      <selection pane="bottomLeft" activeCell="A2" sqref="A2"/>
      <selection pane="bottomRight" activeCell="D393" sqref="D393:E393"/>
    </sheetView>
  </sheetViews>
  <sheetFormatPr defaultColWidth="25.77734375" defaultRowHeight="15"/>
  <cols>
    <col min="1" max="1" width="5.77734375" style="1" bestFit="1" customWidth="1"/>
    <col min="2" max="2" width="4.77734375" style="1" bestFit="1" customWidth="1"/>
    <col min="3" max="16384" width="25.77734375" style="1"/>
  </cols>
  <sheetData>
    <row r="1" spans="1:43">
      <c r="C1" s="78" t="s">
        <v>258</v>
      </c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</row>
    <row r="2" spans="1:43" s="26" customFormat="1" ht="210">
      <c r="C2" s="26" t="s">
        <v>222</v>
      </c>
      <c r="D2" s="26" t="s">
        <v>138</v>
      </c>
      <c r="E2" s="26" t="s">
        <v>212</v>
      </c>
      <c r="F2" s="26" t="s">
        <v>223</v>
      </c>
      <c r="G2" s="26" t="s">
        <v>218</v>
      </c>
      <c r="H2" s="26" t="s">
        <v>225</v>
      </c>
      <c r="I2" s="26" t="s">
        <v>254</v>
      </c>
      <c r="J2" s="26" t="s">
        <v>224</v>
      </c>
      <c r="K2" s="26" t="s">
        <v>213</v>
      </c>
      <c r="L2" s="26" t="s">
        <v>219</v>
      </c>
      <c r="M2" s="26" t="s">
        <v>226</v>
      </c>
      <c r="N2" s="26" t="s">
        <v>136</v>
      </c>
      <c r="O2" s="26" t="s">
        <v>227</v>
      </c>
      <c r="P2" s="26" t="s">
        <v>228</v>
      </c>
      <c r="Q2" s="26" t="s">
        <v>139</v>
      </c>
      <c r="R2" s="26" t="s">
        <v>140</v>
      </c>
      <c r="S2" s="26" t="s">
        <v>229</v>
      </c>
      <c r="T2" s="26" t="s">
        <v>230</v>
      </c>
      <c r="U2" s="26" t="s">
        <v>231</v>
      </c>
      <c r="V2" s="26" t="s">
        <v>232</v>
      </c>
      <c r="W2" s="26" t="s">
        <v>233</v>
      </c>
      <c r="X2" s="26" t="s">
        <v>686</v>
      </c>
      <c r="Y2" s="26" t="s">
        <v>67</v>
      </c>
      <c r="Z2" s="26" t="s">
        <v>214</v>
      </c>
      <c r="AA2" s="26" t="s">
        <v>234</v>
      </c>
      <c r="AB2" s="26" t="s">
        <v>48</v>
      </c>
      <c r="AC2" s="26" t="s">
        <v>220</v>
      </c>
      <c r="AD2" s="26" t="s">
        <v>141</v>
      </c>
      <c r="AE2" s="26" t="s">
        <v>235</v>
      </c>
      <c r="AF2" s="26" t="s">
        <v>236</v>
      </c>
      <c r="AG2" s="26" t="s">
        <v>221</v>
      </c>
      <c r="AH2" s="26" t="s">
        <v>237</v>
      </c>
      <c r="AI2" s="26" t="s">
        <v>238</v>
      </c>
      <c r="AJ2" s="26" t="s">
        <v>215</v>
      </c>
      <c r="AK2" s="26" t="s">
        <v>239</v>
      </c>
      <c r="AL2" s="26" t="s">
        <v>142</v>
      </c>
      <c r="AM2" s="26" t="s">
        <v>240</v>
      </c>
      <c r="AN2" s="26" t="s">
        <v>241</v>
      </c>
      <c r="AO2" s="26" t="s">
        <v>242</v>
      </c>
      <c r="AP2" s="33" t="s">
        <v>178</v>
      </c>
      <c r="AQ2" s="26" t="s">
        <v>243</v>
      </c>
    </row>
    <row r="3" spans="1:43" s="25" customFormat="1" ht="38.25" customHeight="1">
      <c r="V3" s="96" t="s">
        <v>199</v>
      </c>
      <c r="W3" s="96"/>
      <c r="X3" s="58" t="s">
        <v>200</v>
      </c>
      <c r="Y3" s="58"/>
      <c r="Z3" s="58"/>
      <c r="AA3" s="58"/>
      <c r="AB3" s="58"/>
      <c r="AC3" s="58"/>
      <c r="AD3" s="58"/>
      <c r="AE3" s="59" t="s">
        <v>198</v>
      </c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60" t="s">
        <v>201</v>
      </c>
      <c r="AQ3" s="61" t="s">
        <v>255</v>
      </c>
    </row>
    <row r="4" spans="1:43">
      <c r="A4" s="1">
        <v>1987</v>
      </c>
      <c r="B4" s="1" t="s">
        <v>90</v>
      </c>
      <c r="C4" s="1">
        <v>69.196211748606359</v>
      </c>
      <c r="D4" s="1">
        <v>43582</v>
      </c>
      <c r="E4" s="1">
        <v>86.5</v>
      </c>
      <c r="F4" s="1">
        <v>19265.27</v>
      </c>
      <c r="G4" s="1">
        <v>4.3304</v>
      </c>
      <c r="H4" s="1" t="s">
        <v>0</v>
      </c>
      <c r="I4" s="1">
        <v>4.3304</v>
      </c>
      <c r="J4" s="1" t="s">
        <v>0</v>
      </c>
      <c r="K4" s="1">
        <v>4.3236619047619049</v>
      </c>
      <c r="L4" s="1">
        <v>276164</v>
      </c>
      <c r="M4" s="1" t="s">
        <v>0</v>
      </c>
      <c r="N4" s="1" t="s">
        <v>0</v>
      </c>
      <c r="O4" s="1" t="s">
        <v>0</v>
      </c>
      <c r="P4" s="1">
        <v>55.830105076222736</v>
      </c>
      <c r="Q4" s="1">
        <v>86</v>
      </c>
      <c r="R4" s="1">
        <v>74.092122781617718</v>
      </c>
      <c r="S4" s="1">
        <v>116.64681908548712</v>
      </c>
      <c r="T4" s="1" t="s">
        <v>0</v>
      </c>
      <c r="U4" s="1" t="s">
        <v>0</v>
      </c>
      <c r="V4" s="1">
        <v>21570</v>
      </c>
      <c r="W4" s="1">
        <v>16922</v>
      </c>
      <c r="X4" s="1">
        <v>126.75634674461067</v>
      </c>
      <c r="Y4" s="1">
        <v>151.52550779493157</v>
      </c>
      <c r="Z4" s="1">
        <v>17799</v>
      </c>
      <c r="AA4" s="1" t="s">
        <v>0</v>
      </c>
      <c r="AB4" s="1">
        <v>116.44220283889943</v>
      </c>
      <c r="AC4" s="1">
        <v>123470</v>
      </c>
      <c r="AD4" s="1">
        <v>109.9</v>
      </c>
      <c r="AE4" s="1">
        <v>96.3</v>
      </c>
      <c r="AF4" s="1">
        <v>107.5</v>
      </c>
      <c r="AG4" s="1">
        <v>89.1</v>
      </c>
      <c r="AH4" s="1">
        <v>61.48725863957953</v>
      </c>
      <c r="AI4" s="1">
        <v>52.05174438431559</v>
      </c>
      <c r="AJ4" s="1">
        <v>71.031021348547995</v>
      </c>
      <c r="AK4" s="1" t="s">
        <v>0</v>
      </c>
      <c r="AL4" s="1" t="s">
        <v>0</v>
      </c>
      <c r="AM4" s="1" t="s">
        <v>0</v>
      </c>
      <c r="AN4" s="1" t="s">
        <v>0</v>
      </c>
      <c r="AO4" s="1" t="s">
        <v>0</v>
      </c>
      <c r="AP4" s="1">
        <v>40.461785918082875</v>
      </c>
      <c r="AQ4" s="1">
        <v>140.11480353704152</v>
      </c>
    </row>
    <row r="5" spans="1:43">
      <c r="A5" s="1">
        <v>1987</v>
      </c>
      <c r="B5" s="1" t="s">
        <v>74</v>
      </c>
      <c r="C5" s="1">
        <v>91.55905554835374</v>
      </c>
      <c r="D5" s="1">
        <v>43585</v>
      </c>
      <c r="E5" s="1">
        <v>86.3</v>
      </c>
      <c r="F5" s="1">
        <v>19962.79</v>
      </c>
      <c r="G5" s="1">
        <v>4.2767999999999997</v>
      </c>
      <c r="H5" s="1" t="s">
        <v>0</v>
      </c>
      <c r="I5" s="1">
        <v>4.2767999999999997</v>
      </c>
      <c r="J5" s="1" t="s">
        <v>0</v>
      </c>
      <c r="K5" s="1">
        <v>4.3086000000000002</v>
      </c>
      <c r="L5" s="1">
        <v>279313</v>
      </c>
      <c r="M5" s="1" t="s">
        <v>0</v>
      </c>
      <c r="N5" s="1" t="s">
        <v>0</v>
      </c>
      <c r="O5" s="1" t="s">
        <v>0</v>
      </c>
      <c r="P5" s="1">
        <v>55.871349197728463</v>
      </c>
      <c r="Q5" s="1">
        <v>86.3</v>
      </c>
      <c r="R5" s="1">
        <v>74.347833300277316</v>
      </c>
      <c r="S5" s="1">
        <v>116.24562624254477</v>
      </c>
      <c r="T5" s="1" t="s">
        <v>0</v>
      </c>
      <c r="U5" s="1" t="s">
        <v>0</v>
      </c>
      <c r="V5" s="1">
        <v>21532</v>
      </c>
      <c r="W5" s="1">
        <v>16902</v>
      </c>
      <c r="X5" s="1">
        <v>127.63779879686211</v>
      </c>
      <c r="Y5" s="1">
        <v>150.43885878519399</v>
      </c>
      <c r="Z5" s="1">
        <v>18740</v>
      </c>
      <c r="AA5" s="1" t="s">
        <v>0</v>
      </c>
      <c r="AB5" s="1">
        <v>118.07678852405104</v>
      </c>
      <c r="AC5" s="1">
        <v>124492</v>
      </c>
      <c r="AD5" s="1">
        <v>109.9</v>
      </c>
      <c r="AE5" s="1">
        <v>95.6</v>
      </c>
      <c r="AF5" s="1">
        <v>108.1</v>
      </c>
      <c r="AG5" s="1">
        <v>87.1</v>
      </c>
      <c r="AH5" s="1">
        <v>62.734358375125403</v>
      </c>
      <c r="AI5" s="1">
        <v>52.048340359125142</v>
      </c>
      <c r="AJ5" s="1">
        <v>73.513524284274524</v>
      </c>
      <c r="AK5" s="1" t="s">
        <v>0</v>
      </c>
      <c r="AL5" s="1" t="s">
        <v>0</v>
      </c>
      <c r="AM5" s="1" t="s">
        <v>0</v>
      </c>
      <c r="AN5" s="1" t="s">
        <v>0</v>
      </c>
      <c r="AO5" s="1" t="s">
        <v>0</v>
      </c>
      <c r="AP5" s="1">
        <v>44.979363957480473</v>
      </c>
      <c r="AQ5" s="1">
        <v>137.40150600484063</v>
      </c>
    </row>
    <row r="6" spans="1:43">
      <c r="A6" s="1">
        <v>1987</v>
      </c>
      <c r="B6" s="1" t="s">
        <v>75</v>
      </c>
      <c r="C6" s="1">
        <v>91.497957454436943</v>
      </c>
      <c r="D6" s="1">
        <v>43771</v>
      </c>
      <c r="E6" s="1">
        <v>87.6</v>
      </c>
      <c r="F6" s="1">
        <v>21433.13</v>
      </c>
      <c r="G6" s="1">
        <v>3.9922</v>
      </c>
      <c r="H6" s="1" t="s">
        <v>0</v>
      </c>
      <c r="I6" s="1">
        <v>3.9922</v>
      </c>
      <c r="J6" s="1" t="s">
        <v>0</v>
      </c>
      <c r="K6" s="1">
        <v>4.2975863636363636</v>
      </c>
      <c r="L6" s="1">
        <v>280935</v>
      </c>
      <c r="M6" s="1" t="s">
        <v>0</v>
      </c>
      <c r="N6" s="1" t="s">
        <v>0</v>
      </c>
      <c r="O6" s="1" t="s">
        <v>0</v>
      </c>
      <c r="P6" s="1">
        <v>56.359679596356237</v>
      </c>
      <c r="Q6" s="1">
        <v>86.3</v>
      </c>
      <c r="R6" s="1">
        <v>74.455885862304527</v>
      </c>
      <c r="S6" s="1">
        <v>116.7471172962227</v>
      </c>
      <c r="T6" s="1" t="s">
        <v>0</v>
      </c>
      <c r="U6" s="1" t="s">
        <v>0</v>
      </c>
      <c r="V6" s="1">
        <v>21576</v>
      </c>
      <c r="W6" s="1">
        <v>17055</v>
      </c>
      <c r="X6" s="1">
        <v>129.29365625390685</v>
      </c>
      <c r="Y6" s="1">
        <v>152.79465183087822</v>
      </c>
      <c r="Z6" s="1">
        <v>18180</v>
      </c>
      <c r="AA6" s="1" t="s">
        <v>0</v>
      </c>
      <c r="AB6" s="1">
        <v>120.13831917018643</v>
      </c>
      <c r="AC6" s="1">
        <v>123992</v>
      </c>
      <c r="AD6" s="1">
        <v>111</v>
      </c>
      <c r="AE6" s="1">
        <v>97.9</v>
      </c>
      <c r="AF6" s="1">
        <v>112.1</v>
      </c>
      <c r="AG6" s="1">
        <v>88.5</v>
      </c>
      <c r="AH6" s="1">
        <v>61.938129218966367</v>
      </c>
      <c r="AI6" s="1">
        <v>51.82872685675293</v>
      </c>
      <c r="AJ6" s="1">
        <v>71.717730051341775</v>
      </c>
      <c r="AK6" s="1" t="s">
        <v>0</v>
      </c>
      <c r="AL6" s="1" t="s">
        <v>0</v>
      </c>
      <c r="AM6" s="1" t="s">
        <v>0</v>
      </c>
      <c r="AN6" s="1" t="s">
        <v>0</v>
      </c>
      <c r="AO6" s="1" t="s">
        <v>0</v>
      </c>
      <c r="AP6" s="1">
        <v>45.273988612223796</v>
      </c>
      <c r="AQ6" s="1">
        <v>137.05375774655687</v>
      </c>
    </row>
    <row r="7" spans="1:43">
      <c r="A7" s="1">
        <v>1987</v>
      </c>
      <c r="B7" s="1" t="s">
        <v>76</v>
      </c>
      <c r="C7" s="1">
        <v>94.538560185570773</v>
      </c>
      <c r="D7" s="1">
        <v>43819</v>
      </c>
      <c r="E7" s="1">
        <v>86.6</v>
      </c>
      <c r="F7" s="1">
        <v>23251.82</v>
      </c>
      <c r="G7" s="1">
        <v>3.7147000000000001</v>
      </c>
      <c r="H7" s="1" t="s">
        <v>0</v>
      </c>
      <c r="I7" s="1">
        <v>3.7147000000000001</v>
      </c>
      <c r="J7" s="1" t="s">
        <v>0</v>
      </c>
      <c r="K7" s="1">
        <v>4.0765650000000004</v>
      </c>
      <c r="L7" s="1">
        <v>281976</v>
      </c>
      <c r="M7" s="1" t="s">
        <v>0</v>
      </c>
      <c r="N7" s="1" t="s">
        <v>0</v>
      </c>
      <c r="O7" s="1" t="s">
        <v>0</v>
      </c>
      <c r="P7" s="1">
        <v>59.156031034444283</v>
      </c>
      <c r="Q7" s="1">
        <v>86.4</v>
      </c>
      <c r="R7" s="1">
        <v>73.77494759847724</v>
      </c>
      <c r="S7" s="1">
        <v>117.14831013916503</v>
      </c>
      <c r="T7" s="1" t="s">
        <v>0</v>
      </c>
      <c r="U7" s="1" t="s">
        <v>0</v>
      </c>
      <c r="V7" s="1">
        <v>21779</v>
      </c>
      <c r="W7" s="1">
        <v>16942</v>
      </c>
      <c r="X7" s="1">
        <v>130.56258404613743</v>
      </c>
      <c r="Y7" s="1">
        <v>149.36647187332053</v>
      </c>
      <c r="Z7" s="1">
        <v>18569</v>
      </c>
      <c r="AA7" s="1">
        <v>797648.81342000002</v>
      </c>
      <c r="AB7" s="1">
        <v>127.49329102170952</v>
      </c>
      <c r="AC7" s="1">
        <v>129470</v>
      </c>
      <c r="AD7" s="1">
        <v>109.9</v>
      </c>
      <c r="AE7" s="1">
        <v>96.2</v>
      </c>
      <c r="AF7" s="1">
        <v>107.9</v>
      </c>
      <c r="AG7" s="1">
        <v>88.5</v>
      </c>
      <c r="AH7" s="1">
        <v>62.411074307945</v>
      </c>
      <c r="AI7" s="1">
        <v>52.640658694442209</v>
      </c>
      <c r="AJ7" s="1">
        <v>72.712918309595707</v>
      </c>
      <c r="AK7" s="1" t="s">
        <v>0</v>
      </c>
      <c r="AL7" s="1" t="s">
        <v>0</v>
      </c>
      <c r="AM7" s="1" t="s">
        <v>0</v>
      </c>
      <c r="AN7" s="1" t="s">
        <v>0</v>
      </c>
      <c r="AO7" s="1" t="s">
        <v>0</v>
      </c>
      <c r="AP7" s="1">
        <v>43.77611996068098</v>
      </c>
      <c r="AQ7" s="1">
        <v>138.97521256617947</v>
      </c>
    </row>
    <row r="8" spans="1:43">
      <c r="A8" s="1">
        <v>1987</v>
      </c>
      <c r="B8" s="1" t="s">
        <v>77</v>
      </c>
      <c r="C8" s="1">
        <v>75.161094384612483</v>
      </c>
      <c r="D8" s="1">
        <v>43790</v>
      </c>
      <c r="E8" s="1">
        <v>85.3</v>
      </c>
      <c r="F8" s="1">
        <v>24333.81</v>
      </c>
      <c r="G8" s="1">
        <v>3.2955000000000001</v>
      </c>
      <c r="H8" s="1" t="s">
        <v>0</v>
      </c>
      <c r="I8" s="1">
        <v>3.2955000000000001</v>
      </c>
      <c r="J8" s="1" t="s">
        <v>0</v>
      </c>
      <c r="K8" s="1">
        <v>3.8725368421052631</v>
      </c>
      <c r="L8" s="1">
        <v>286350</v>
      </c>
      <c r="M8" s="1" t="s">
        <v>0</v>
      </c>
      <c r="N8" s="1" t="s">
        <v>0</v>
      </c>
      <c r="O8" s="1" t="s">
        <v>0</v>
      </c>
      <c r="P8" s="1">
        <v>59.634561044199984</v>
      </c>
      <c r="Q8" s="1">
        <v>86.2</v>
      </c>
      <c r="R8" s="1">
        <v>74.13574569485138</v>
      </c>
      <c r="S8" s="1">
        <v>116.84741550695827</v>
      </c>
      <c r="T8" s="1" t="s">
        <v>0</v>
      </c>
      <c r="U8" s="1" t="s">
        <v>0</v>
      </c>
      <c r="V8" s="1">
        <v>21686</v>
      </c>
      <c r="W8" s="1">
        <v>17089</v>
      </c>
      <c r="X8" s="1">
        <v>132.84726386100613</v>
      </c>
      <c r="Y8" s="1">
        <v>153.61384484368349</v>
      </c>
      <c r="Z8" s="1">
        <v>19182</v>
      </c>
      <c r="AA8" s="1">
        <v>800053.64971000003</v>
      </c>
      <c r="AB8" s="1">
        <v>131.10038459333529</v>
      </c>
      <c r="AC8" s="1">
        <v>135700</v>
      </c>
      <c r="AD8" s="1">
        <v>108</v>
      </c>
      <c r="AE8" s="1">
        <v>93</v>
      </c>
      <c r="AF8" s="1">
        <v>103.3</v>
      </c>
      <c r="AG8" s="1">
        <v>86.6</v>
      </c>
      <c r="AH8" s="1">
        <v>62.636446701292037</v>
      </c>
      <c r="AI8" s="1">
        <v>52.52597775293733</v>
      </c>
      <c r="AJ8" s="1">
        <v>73.071341310711276</v>
      </c>
      <c r="AK8" s="1" t="s">
        <v>0</v>
      </c>
      <c r="AL8" s="1" t="s">
        <v>0</v>
      </c>
      <c r="AM8" s="1" t="s">
        <v>0</v>
      </c>
      <c r="AN8" s="1" t="s">
        <v>0</v>
      </c>
      <c r="AO8" s="1" t="s">
        <v>0</v>
      </c>
      <c r="AP8" s="1">
        <v>43.819249142908255</v>
      </c>
      <c r="AQ8" s="1">
        <v>139.35499483464062</v>
      </c>
    </row>
    <row r="9" spans="1:43">
      <c r="A9" s="1">
        <v>1987</v>
      </c>
      <c r="B9" s="1" t="s">
        <v>78</v>
      </c>
      <c r="C9" s="1">
        <v>84.465577008956373</v>
      </c>
      <c r="D9" s="1">
        <v>43944</v>
      </c>
      <c r="E9" s="1">
        <v>88.5</v>
      </c>
      <c r="F9" s="1">
        <v>25243.15</v>
      </c>
      <c r="G9" s="1">
        <v>3.3073000000000001</v>
      </c>
      <c r="H9" s="1" t="s">
        <v>0</v>
      </c>
      <c r="I9" s="1">
        <v>3.3073000000000001</v>
      </c>
      <c r="J9" s="1" t="s">
        <v>0</v>
      </c>
      <c r="K9" s="1">
        <v>3.9531227272727274</v>
      </c>
      <c r="L9" s="1">
        <v>289356</v>
      </c>
      <c r="M9" s="1" t="s">
        <v>0</v>
      </c>
      <c r="N9" s="1" t="s">
        <v>0</v>
      </c>
      <c r="O9" s="1" t="s">
        <v>0</v>
      </c>
      <c r="P9" s="1">
        <v>58.136063909607728</v>
      </c>
      <c r="Q9" s="1">
        <v>86.4</v>
      </c>
      <c r="R9" s="1">
        <v>73.692955404865046</v>
      </c>
      <c r="S9" s="1">
        <v>117.54950298210738</v>
      </c>
      <c r="T9" s="1" t="s">
        <v>0</v>
      </c>
      <c r="U9" s="1" t="s">
        <v>0</v>
      </c>
      <c r="V9" s="1">
        <v>21698</v>
      </c>
      <c r="W9" s="1">
        <v>17048</v>
      </c>
      <c r="X9" s="1">
        <v>134.68494145503357</v>
      </c>
      <c r="Y9" s="1">
        <v>152.55698900419517</v>
      </c>
      <c r="Z9" s="1">
        <v>19479</v>
      </c>
      <c r="AA9" s="1">
        <v>1262486.0957899999</v>
      </c>
      <c r="AB9" s="1">
        <v>134.4976497663063</v>
      </c>
      <c r="AC9" s="1">
        <v>139407</v>
      </c>
      <c r="AD9" s="1">
        <v>111.5</v>
      </c>
      <c r="AE9" s="1">
        <v>98.6</v>
      </c>
      <c r="AF9" s="1">
        <v>110.4</v>
      </c>
      <c r="AG9" s="1">
        <v>91.2</v>
      </c>
      <c r="AH9" s="1">
        <v>63.170992351484387</v>
      </c>
      <c r="AI9" s="1">
        <v>53.127805077731608</v>
      </c>
      <c r="AJ9" s="1">
        <v>73.252894283310283</v>
      </c>
      <c r="AK9" s="1" t="s">
        <v>0</v>
      </c>
      <c r="AL9" s="1" t="s">
        <v>0</v>
      </c>
      <c r="AM9" s="1" t="s">
        <v>0</v>
      </c>
      <c r="AN9" s="1" t="s">
        <v>0</v>
      </c>
      <c r="AO9" s="1" t="s">
        <v>0</v>
      </c>
      <c r="AP9" s="1">
        <v>44.772528574451776</v>
      </c>
      <c r="AQ9" s="1">
        <v>141.5770505441634</v>
      </c>
    </row>
    <row r="10" spans="1:43">
      <c r="A10" s="1">
        <v>1987</v>
      </c>
      <c r="B10" s="1" t="s">
        <v>79</v>
      </c>
      <c r="C10" s="1">
        <v>61.075131870922867</v>
      </c>
      <c r="D10" s="1">
        <v>43813</v>
      </c>
      <c r="E10" s="1">
        <v>89.3</v>
      </c>
      <c r="F10" s="1">
        <v>23940.32</v>
      </c>
      <c r="G10" s="1">
        <v>3.2949999999999999</v>
      </c>
      <c r="H10" s="1" t="s">
        <v>0</v>
      </c>
      <c r="I10" s="1">
        <v>3.2949999999999999</v>
      </c>
      <c r="J10" s="1" t="s">
        <v>0</v>
      </c>
      <c r="K10" s="1">
        <v>4.0998695652173911</v>
      </c>
      <c r="L10" s="1">
        <v>290985</v>
      </c>
      <c r="M10" s="1" t="s">
        <v>0</v>
      </c>
      <c r="N10" s="1" t="s">
        <v>0</v>
      </c>
      <c r="O10" s="1" t="s">
        <v>0</v>
      </c>
      <c r="P10" s="1">
        <v>56.126399258674503</v>
      </c>
      <c r="Q10" s="1">
        <v>86.5</v>
      </c>
      <c r="R10" s="1">
        <v>74.056213672407409</v>
      </c>
      <c r="S10" s="1">
        <v>118.05099403578531</v>
      </c>
      <c r="T10" s="1" t="s">
        <v>0</v>
      </c>
      <c r="U10" s="1" t="s">
        <v>0</v>
      </c>
      <c r="V10" s="1">
        <v>21704</v>
      </c>
      <c r="W10" s="1">
        <v>17136</v>
      </c>
      <c r="X10" s="1">
        <v>137.96764929665403</v>
      </c>
      <c r="Y10" s="1">
        <v>153.06039508884066</v>
      </c>
      <c r="Z10" s="1">
        <v>20241</v>
      </c>
      <c r="AA10" s="1">
        <v>852593.23626000003</v>
      </c>
      <c r="AB10" s="1">
        <v>137.59105720900573</v>
      </c>
      <c r="AC10" s="1">
        <v>143518</v>
      </c>
      <c r="AD10" s="1">
        <v>112.7</v>
      </c>
      <c r="AE10" s="1">
        <v>98.2</v>
      </c>
      <c r="AF10" s="1">
        <v>111.4</v>
      </c>
      <c r="AG10" s="1">
        <v>89.5</v>
      </c>
      <c r="AH10" s="1">
        <v>63.324786936948108</v>
      </c>
      <c r="AI10" s="1">
        <v>53.817724657722877</v>
      </c>
      <c r="AJ10" s="1">
        <v>72.512030479961552</v>
      </c>
      <c r="AK10" s="1" t="s">
        <v>0</v>
      </c>
      <c r="AL10" s="1" t="s">
        <v>0</v>
      </c>
      <c r="AM10" s="1" t="s">
        <v>0</v>
      </c>
      <c r="AN10" s="1" t="s">
        <v>0</v>
      </c>
      <c r="AO10" s="1" t="s">
        <v>0</v>
      </c>
      <c r="AP10" s="1">
        <v>45.932702271202778</v>
      </c>
      <c r="AQ10" s="1">
        <v>143.32812528327952</v>
      </c>
    </row>
    <row r="11" spans="1:43">
      <c r="A11" s="1">
        <v>1987</v>
      </c>
      <c r="B11" s="1" t="s">
        <v>80</v>
      </c>
      <c r="C11" s="1">
        <v>45.99009836491004</v>
      </c>
      <c r="D11" s="1">
        <v>44049</v>
      </c>
      <c r="E11" s="1">
        <v>89.7</v>
      </c>
      <c r="F11" s="1">
        <v>25340.48</v>
      </c>
      <c r="G11" s="1">
        <v>3.3151000000000002</v>
      </c>
      <c r="H11" s="1" t="s">
        <v>0</v>
      </c>
      <c r="I11" s="1">
        <v>3.3151000000000002</v>
      </c>
      <c r="J11" s="1" t="s">
        <v>0</v>
      </c>
      <c r="K11" s="1">
        <v>4.1023550000000002</v>
      </c>
      <c r="L11" s="1">
        <v>294207</v>
      </c>
      <c r="M11" s="1" t="s">
        <v>0</v>
      </c>
      <c r="N11" s="1" t="s">
        <v>0</v>
      </c>
      <c r="O11" s="1" t="s">
        <v>0</v>
      </c>
      <c r="P11" s="1">
        <v>57.211449265680855</v>
      </c>
      <c r="Q11" s="1">
        <v>86.7</v>
      </c>
      <c r="R11" s="1">
        <v>73.45246693268686</v>
      </c>
      <c r="S11" s="1">
        <v>116.84741550695826</v>
      </c>
      <c r="T11" s="1" t="s">
        <v>0</v>
      </c>
      <c r="U11" s="1" t="s">
        <v>0</v>
      </c>
      <c r="V11" s="1">
        <v>21608</v>
      </c>
      <c r="W11" s="1">
        <v>17342</v>
      </c>
      <c r="X11" s="1">
        <v>139.99121800872587</v>
      </c>
      <c r="Y11" s="1">
        <v>155.56830246379488</v>
      </c>
      <c r="Z11" s="1">
        <v>20268</v>
      </c>
      <c r="AA11" s="1">
        <v>922340.17541000003</v>
      </c>
      <c r="AB11" s="1">
        <v>140.72149486128527</v>
      </c>
      <c r="AC11" s="1">
        <v>147074</v>
      </c>
      <c r="AD11" s="1">
        <v>113.3</v>
      </c>
      <c r="AE11" s="1">
        <v>97.4</v>
      </c>
      <c r="AF11" s="1">
        <v>110.1</v>
      </c>
      <c r="AG11" s="1">
        <v>88.7</v>
      </c>
      <c r="AH11" s="1">
        <v>63.818691320738907</v>
      </c>
      <c r="AI11" s="1">
        <v>54.524825700517709</v>
      </c>
      <c r="AJ11" s="1">
        <v>73.305573578643816</v>
      </c>
      <c r="AK11" s="1" t="s">
        <v>0</v>
      </c>
      <c r="AL11" s="1" t="s">
        <v>0</v>
      </c>
      <c r="AM11" s="1" t="s">
        <v>0</v>
      </c>
      <c r="AN11" s="1" t="s">
        <v>0</v>
      </c>
      <c r="AO11" s="1" t="s">
        <v>0</v>
      </c>
      <c r="AP11" s="1">
        <v>45.559450984215147</v>
      </c>
      <c r="AQ11" s="1">
        <v>144.80934646927389</v>
      </c>
    </row>
    <row r="12" spans="1:43">
      <c r="A12" s="1">
        <v>1987</v>
      </c>
      <c r="B12" s="1" t="s">
        <v>81</v>
      </c>
      <c r="C12" s="1">
        <v>61.203858348860507</v>
      </c>
      <c r="D12" s="1">
        <v>44158</v>
      </c>
      <c r="E12" s="1">
        <v>91</v>
      </c>
      <c r="F12" s="1">
        <v>25290.18</v>
      </c>
      <c r="G12" s="1">
        <v>3.5142000000000002</v>
      </c>
      <c r="H12" s="1" t="s">
        <v>0</v>
      </c>
      <c r="I12" s="1">
        <v>3.5142000000000002</v>
      </c>
      <c r="J12" s="1" t="s">
        <v>0</v>
      </c>
      <c r="K12" s="1">
        <v>4.3593818181818182</v>
      </c>
      <c r="L12" s="1">
        <v>296815</v>
      </c>
      <c r="M12" s="1" t="s">
        <v>0</v>
      </c>
      <c r="N12" s="1" t="s">
        <v>0</v>
      </c>
      <c r="O12" s="1" t="s">
        <v>0</v>
      </c>
      <c r="P12" s="1">
        <v>58.310114102361894</v>
      </c>
      <c r="Q12" s="1">
        <v>86.6</v>
      </c>
      <c r="R12" s="1">
        <v>74.840193792593283</v>
      </c>
      <c r="S12" s="1">
        <v>116.94771371769383</v>
      </c>
      <c r="T12" s="1" t="s">
        <v>0</v>
      </c>
      <c r="U12" s="1" t="s">
        <v>0</v>
      </c>
      <c r="V12" s="1">
        <v>21588</v>
      </c>
      <c r="W12" s="1">
        <v>17303</v>
      </c>
      <c r="X12" s="1">
        <v>140.17516799943058</v>
      </c>
      <c r="Y12" s="1">
        <v>155.84815623794702</v>
      </c>
      <c r="Z12" s="1">
        <v>20660</v>
      </c>
      <c r="AA12" s="1">
        <v>955413.12211</v>
      </c>
      <c r="AB12" s="1">
        <v>140.18821158537932</v>
      </c>
      <c r="AC12" s="1">
        <v>149868</v>
      </c>
      <c r="AD12" s="1">
        <v>115.8</v>
      </c>
      <c r="AE12" s="1">
        <v>99.5</v>
      </c>
      <c r="AF12" s="1">
        <v>113.7</v>
      </c>
      <c r="AG12" s="1">
        <v>89.7</v>
      </c>
      <c r="AH12" s="1">
        <v>64.865544122839594</v>
      </c>
      <c r="AI12" s="1">
        <v>54.126839462174317</v>
      </c>
      <c r="AJ12" s="1">
        <v>75.854466384947031</v>
      </c>
      <c r="AK12" s="1" t="s">
        <v>0</v>
      </c>
      <c r="AL12" s="1" t="s">
        <v>0</v>
      </c>
      <c r="AM12" s="1" t="s">
        <v>0</v>
      </c>
      <c r="AN12" s="1" t="s">
        <v>0</v>
      </c>
      <c r="AO12" s="1" t="s">
        <v>0</v>
      </c>
      <c r="AP12" s="1">
        <v>44.165149310844868</v>
      </c>
      <c r="AQ12" s="1">
        <v>146.95769732786744</v>
      </c>
    </row>
    <row r="13" spans="1:43">
      <c r="A13" s="1">
        <v>1987</v>
      </c>
      <c r="B13" s="1" t="s">
        <v>82</v>
      </c>
      <c r="C13" s="1">
        <v>98.019364909846388</v>
      </c>
      <c r="D13" s="1">
        <v>44286</v>
      </c>
      <c r="E13" s="1">
        <v>92.4</v>
      </c>
      <c r="F13" s="1">
        <v>24746.16</v>
      </c>
      <c r="G13" s="1">
        <v>3.5</v>
      </c>
      <c r="H13" s="1" t="s">
        <v>0</v>
      </c>
      <c r="I13" s="1">
        <v>3.5</v>
      </c>
      <c r="J13" s="1" t="s">
        <v>0</v>
      </c>
      <c r="K13" s="1">
        <v>4.8700318181818183</v>
      </c>
      <c r="L13" s="1">
        <v>299880</v>
      </c>
      <c r="M13" s="1" t="s">
        <v>0</v>
      </c>
      <c r="N13" s="1" t="s">
        <v>0</v>
      </c>
      <c r="O13" s="1" t="s">
        <v>0</v>
      </c>
      <c r="P13" s="1">
        <v>58.129052408951758</v>
      </c>
      <c r="Q13" s="1">
        <v>86.6</v>
      </c>
      <c r="R13" s="1">
        <v>73.916120378441377</v>
      </c>
      <c r="S13" s="1">
        <v>119.35487077534792</v>
      </c>
      <c r="T13" s="1" t="s">
        <v>0</v>
      </c>
      <c r="U13" s="1" t="s">
        <v>0</v>
      </c>
      <c r="V13" s="1">
        <v>21576</v>
      </c>
      <c r="W13" s="1">
        <v>17381</v>
      </c>
      <c r="X13" s="1">
        <v>142.30181385371944</v>
      </c>
      <c r="Y13" s="1">
        <v>158.28143573596586</v>
      </c>
      <c r="Z13" s="1">
        <v>20710</v>
      </c>
      <c r="AA13" s="1">
        <v>930784.54931000003</v>
      </c>
      <c r="AB13" s="1">
        <v>142.36053180420899</v>
      </c>
      <c r="AC13" s="1">
        <v>148969</v>
      </c>
      <c r="AD13" s="1">
        <v>118</v>
      </c>
      <c r="AE13" s="1">
        <v>100.4</v>
      </c>
      <c r="AF13" s="1">
        <v>114.5</v>
      </c>
      <c r="AG13" s="1">
        <v>91.4</v>
      </c>
      <c r="AH13" s="1">
        <v>65.479912267014484</v>
      </c>
      <c r="AI13" s="1">
        <v>55.544375411541516</v>
      </c>
      <c r="AJ13" s="1">
        <v>75.376581080644712</v>
      </c>
      <c r="AK13" s="1" t="s">
        <v>0</v>
      </c>
      <c r="AL13" s="1" t="s">
        <v>0</v>
      </c>
      <c r="AM13" s="1" t="s">
        <v>0</v>
      </c>
      <c r="AN13" s="1" t="s">
        <v>0</v>
      </c>
      <c r="AO13" s="1" t="s">
        <v>0</v>
      </c>
      <c r="AP13" s="1">
        <v>44.639925843925063</v>
      </c>
      <c r="AQ13" s="1">
        <v>153.46076565676654</v>
      </c>
    </row>
    <row r="14" spans="1:43">
      <c r="A14" s="1">
        <v>1987</v>
      </c>
      <c r="B14" s="1" t="s">
        <v>83</v>
      </c>
      <c r="C14" s="1">
        <v>106.48427950515628</v>
      </c>
      <c r="D14" s="1">
        <v>44496</v>
      </c>
      <c r="E14" s="1">
        <v>92.8</v>
      </c>
      <c r="F14" s="1">
        <v>22621.49</v>
      </c>
      <c r="G14" s="1">
        <v>3.5268000000000002</v>
      </c>
      <c r="H14" s="1" t="s">
        <v>0</v>
      </c>
      <c r="I14" s="1">
        <v>3.5268000000000002</v>
      </c>
      <c r="J14" s="1" t="s">
        <v>0</v>
      </c>
      <c r="K14" s="1">
        <v>4.375747619047619</v>
      </c>
      <c r="L14" s="1">
        <v>301932</v>
      </c>
      <c r="M14" s="1" t="s">
        <v>0</v>
      </c>
      <c r="N14" s="1" t="s">
        <v>0</v>
      </c>
      <c r="O14" s="1" t="s">
        <v>0</v>
      </c>
      <c r="P14" s="1">
        <v>60.153058571700491</v>
      </c>
      <c r="Q14" s="1">
        <v>86.6</v>
      </c>
      <c r="R14" s="1">
        <v>75.200414790850076</v>
      </c>
      <c r="S14" s="1">
        <v>117.44920477137177</v>
      </c>
      <c r="T14" s="1" t="s">
        <v>0</v>
      </c>
      <c r="U14" s="1" t="s">
        <v>0</v>
      </c>
      <c r="V14" s="1">
        <v>21807</v>
      </c>
      <c r="W14" s="1">
        <v>17460</v>
      </c>
      <c r="X14" s="1">
        <v>144.57225996248474</v>
      </c>
      <c r="Y14" s="1">
        <v>159.60393314024907</v>
      </c>
      <c r="Z14" s="1">
        <v>21521</v>
      </c>
      <c r="AA14" s="1">
        <v>890032.94808999996</v>
      </c>
      <c r="AB14" s="1">
        <v>145.60153297184519</v>
      </c>
      <c r="AC14" s="1">
        <v>151802</v>
      </c>
      <c r="AD14" s="1">
        <v>118.7</v>
      </c>
      <c r="AE14" s="1">
        <v>99.7</v>
      </c>
      <c r="AF14" s="1">
        <v>113.5</v>
      </c>
      <c r="AG14" s="1">
        <v>90.3</v>
      </c>
      <c r="AH14" s="1">
        <v>65.497734432857683</v>
      </c>
      <c r="AI14" s="1">
        <v>54.368222500125555</v>
      </c>
      <c r="AJ14" s="1">
        <v>77.479524054030264</v>
      </c>
      <c r="AK14" s="1" t="s">
        <v>0</v>
      </c>
      <c r="AL14" s="1" t="s">
        <v>0</v>
      </c>
      <c r="AM14" s="1" t="s">
        <v>0</v>
      </c>
      <c r="AN14" s="1" t="s">
        <v>0</v>
      </c>
      <c r="AO14" s="1" t="s">
        <v>0</v>
      </c>
      <c r="AP14" s="1">
        <v>43.112164668769637</v>
      </c>
      <c r="AQ14" s="1">
        <v>155.11480685682878</v>
      </c>
    </row>
    <row r="15" spans="1:43">
      <c r="A15" s="1">
        <v>1987</v>
      </c>
      <c r="B15" s="1" t="s">
        <v>84</v>
      </c>
      <c r="C15" s="1">
        <v>96.669924081420547</v>
      </c>
      <c r="D15" s="1">
        <v>44597</v>
      </c>
      <c r="E15" s="1">
        <v>93.9</v>
      </c>
      <c r="F15" s="1">
        <v>22683.75</v>
      </c>
      <c r="G15" s="1">
        <v>3.9575</v>
      </c>
      <c r="H15" s="1" t="s">
        <v>0</v>
      </c>
      <c r="I15" s="1">
        <v>3.9575</v>
      </c>
      <c r="J15" s="1" t="s">
        <v>0</v>
      </c>
      <c r="K15" s="1">
        <v>4.4955428571428575</v>
      </c>
      <c r="L15" s="1">
        <v>303176</v>
      </c>
      <c r="M15" s="1" t="s">
        <v>0</v>
      </c>
      <c r="N15" s="1" t="s">
        <v>0</v>
      </c>
      <c r="O15" s="1" t="s">
        <v>0</v>
      </c>
      <c r="P15" s="1">
        <v>62.593190595144101</v>
      </c>
      <c r="Q15" s="1">
        <v>86.6</v>
      </c>
      <c r="R15" s="1">
        <v>74.860525910439435</v>
      </c>
      <c r="S15" s="1">
        <v>117.44920477137178</v>
      </c>
      <c r="T15" s="1" t="s">
        <v>0</v>
      </c>
      <c r="U15" s="1" t="s">
        <v>0</v>
      </c>
      <c r="V15" s="1">
        <v>21814</v>
      </c>
      <c r="W15" s="1">
        <v>17821</v>
      </c>
      <c r="X15" s="1">
        <v>146.74399388516198</v>
      </c>
      <c r="Y15" s="1">
        <v>159.71031735935705</v>
      </c>
      <c r="Z15" s="1">
        <v>21262</v>
      </c>
      <c r="AA15" s="1">
        <v>963602.26038999995</v>
      </c>
      <c r="AB15" s="1">
        <v>148.71607153832238</v>
      </c>
      <c r="AC15" s="1">
        <v>147272</v>
      </c>
      <c r="AD15" s="1">
        <v>120.4</v>
      </c>
      <c r="AE15" s="1">
        <v>100.8</v>
      </c>
      <c r="AF15" s="1">
        <v>114.5</v>
      </c>
      <c r="AG15" s="1">
        <v>91.4</v>
      </c>
      <c r="AH15" s="1">
        <v>65.243005692291462</v>
      </c>
      <c r="AI15" s="1">
        <v>55.022916326636398</v>
      </c>
      <c r="AJ15" s="1">
        <v>75.400513494043153</v>
      </c>
      <c r="AK15" s="1" t="s">
        <v>0</v>
      </c>
      <c r="AL15" s="1" t="s">
        <v>0</v>
      </c>
      <c r="AM15" s="1" t="s">
        <v>0</v>
      </c>
      <c r="AN15" s="1" t="s">
        <v>0</v>
      </c>
      <c r="AO15" s="1" t="s">
        <v>0</v>
      </c>
      <c r="AP15" s="1">
        <v>41.241702890313981</v>
      </c>
      <c r="AQ15" s="1">
        <v>156.11160611359898</v>
      </c>
    </row>
    <row r="16" spans="1:43">
      <c r="A16" s="1">
        <v>1988</v>
      </c>
      <c r="B16" s="1" t="s">
        <v>72</v>
      </c>
      <c r="C16" s="1">
        <v>62.090717895068181</v>
      </c>
      <c r="D16" s="1">
        <v>44709</v>
      </c>
      <c r="E16" s="1">
        <v>94.5</v>
      </c>
      <c r="F16" s="1">
        <v>22848.81</v>
      </c>
      <c r="G16" s="1">
        <v>3.6993999999999998</v>
      </c>
      <c r="H16" s="1" t="s">
        <v>0</v>
      </c>
      <c r="I16" s="1">
        <v>3.6993999999999998</v>
      </c>
      <c r="J16" s="1" t="s">
        <v>0</v>
      </c>
      <c r="K16" s="1">
        <v>4.265625</v>
      </c>
      <c r="L16" s="1">
        <v>304907</v>
      </c>
      <c r="M16" s="1" t="s">
        <v>0</v>
      </c>
      <c r="N16" s="1" t="s">
        <v>0</v>
      </c>
      <c r="O16" s="1" t="s">
        <v>0</v>
      </c>
      <c r="P16" s="1">
        <v>63.106766153361825</v>
      </c>
      <c r="Q16" s="1">
        <v>86.6</v>
      </c>
      <c r="R16" s="1">
        <v>73.198185087603449</v>
      </c>
      <c r="S16" s="1">
        <v>118.75308151093441</v>
      </c>
      <c r="T16" s="1" t="s">
        <v>0</v>
      </c>
      <c r="U16" s="1" t="s">
        <v>0</v>
      </c>
      <c r="V16" s="1">
        <v>21833</v>
      </c>
      <c r="W16" s="1">
        <v>17834</v>
      </c>
      <c r="X16" s="1">
        <v>148.39130842200188</v>
      </c>
      <c r="Y16" s="1">
        <v>162.55020114902865</v>
      </c>
      <c r="Z16" s="1">
        <v>21173</v>
      </c>
      <c r="AA16" s="1">
        <v>975406.29527</v>
      </c>
      <c r="AB16" s="1">
        <v>149.28657769731771</v>
      </c>
      <c r="AC16" s="1">
        <v>146193</v>
      </c>
      <c r="AD16" s="1">
        <v>123.3</v>
      </c>
      <c r="AE16" s="1">
        <v>100.1</v>
      </c>
      <c r="AF16" s="1">
        <v>113.4</v>
      </c>
      <c r="AG16" s="1">
        <v>91.8</v>
      </c>
      <c r="AH16" s="1">
        <v>65.604390317854723</v>
      </c>
      <c r="AI16" s="1">
        <v>55.593594165336533</v>
      </c>
      <c r="AJ16" s="1">
        <v>75.964498583176194</v>
      </c>
      <c r="AK16" s="1" t="s">
        <v>0</v>
      </c>
      <c r="AL16" s="1" t="s">
        <v>0</v>
      </c>
      <c r="AM16" s="1" t="s">
        <v>0</v>
      </c>
      <c r="AN16" s="1" t="s">
        <v>0</v>
      </c>
      <c r="AO16" s="1" t="s">
        <v>0</v>
      </c>
      <c r="AP16" s="1">
        <v>40.12810996395757</v>
      </c>
      <c r="AQ16" s="1">
        <v>154.09478185382551</v>
      </c>
    </row>
    <row r="17" spans="1:43">
      <c r="A17" s="1">
        <v>1988</v>
      </c>
      <c r="B17" s="1" t="s">
        <v>74</v>
      </c>
      <c r="C17" s="1">
        <v>54.330847596106672</v>
      </c>
      <c r="D17" s="1">
        <v>44589</v>
      </c>
      <c r="E17" s="1">
        <v>97.2</v>
      </c>
      <c r="F17" s="1">
        <v>24333.13</v>
      </c>
      <c r="G17" s="1">
        <v>3.5851999999999999</v>
      </c>
      <c r="H17" s="1" t="s">
        <v>0</v>
      </c>
      <c r="I17" s="1">
        <v>3.5851999999999999</v>
      </c>
      <c r="J17" s="1" t="s">
        <v>0</v>
      </c>
      <c r="K17" s="1">
        <v>4.2596761904761902</v>
      </c>
      <c r="L17" s="1">
        <v>308487</v>
      </c>
      <c r="M17" s="1" t="s">
        <v>0</v>
      </c>
      <c r="N17" s="1" t="s">
        <v>0</v>
      </c>
      <c r="O17" s="1" t="s">
        <v>0</v>
      </c>
      <c r="P17" s="1">
        <v>62.63320507824465</v>
      </c>
      <c r="Q17" s="1">
        <v>86.7</v>
      </c>
      <c r="R17" s="1">
        <v>75.235622689643662</v>
      </c>
      <c r="S17" s="1">
        <v>118.85337972166998</v>
      </c>
      <c r="T17" s="1" t="s">
        <v>0</v>
      </c>
      <c r="U17" s="1" t="s">
        <v>0</v>
      </c>
      <c r="V17" s="1">
        <v>21919</v>
      </c>
      <c r="W17" s="1">
        <v>17643</v>
      </c>
      <c r="X17" s="1">
        <v>144.93725463985785</v>
      </c>
      <c r="Y17" s="1">
        <v>164.08037867142738</v>
      </c>
      <c r="Z17" s="1">
        <v>21466</v>
      </c>
      <c r="AA17" s="1">
        <v>976309.66691999999</v>
      </c>
      <c r="AB17" s="1">
        <v>149.91734525226494</v>
      </c>
      <c r="AC17" s="1">
        <v>146933</v>
      </c>
      <c r="AD17" s="1">
        <v>126.9</v>
      </c>
      <c r="AE17" s="1">
        <v>101.9</v>
      </c>
      <c r="AF17" s="1">
        <v>117.4</v>
      </c>
      <c r="AG17" s="1">
        <v>91.7</v>
      </c>
      <c r="AH17" s="1">
        <v>66.364360102928927</v>
      </c>
      <c r="AI17" s="1">
        <v>55.815476582413325</v>
      </c>
      <c r="AJ17" s="1">
        <v>76.841241183402985</v>
      </c>
      <c r="AK17" s="1" t="s">
        <v>0</v>
      </c>
      <c r="AL17" s="1" t="s">
        <v>0</v>
      </c>
      <c r="AM17" s="1" t="s">
        <v>0</v>
      </c>
      <c r="AN17" s="1" t="s">
        <v>0</v>
      </c>
      <c r="AO17" s="1" t="s">
        <v>0</v>
      </c>
      <c r="AP17" s="1">
        <v>39.772877037369426</v>
      </c>
      <c r="AQ17" s="1">
        <v>157.66686335513816</v>
      </c>
    </row>
    <row r="18" spans="1:43">
      <c r="A18" s="1">
        <v>1988</v>
      </c>
      <c r="B18" s="1" t="s">
        <v>75</v>
      </c>
      <c r="C18" s="1">
        <v>54.169672049784651</v>
      </c>
      <c r="D18" s="1">
        <v>44555</v>
      </c>
      <c r="E18" s="1">
        <v>95.2</v>
      </c>
      <c r="F18" s="1">
        <v>25703.439999999999</v>
      </c>
      <c r="G18" s="1">
        <v>3.7734000000000001</v>
      </c>
      <c r="H18" s="1" t="s">
        <v>0</v>
      </c>
      <c r="I18" s="1">
        <v>3.7734000000000001</v>
      </c>
      <c r="J18" s="1" t="s">
        <v>0</v>
      </c>
      <c r="K18" s="1">
        <v>4.3512217391304349</v>
      </c>
      <c r="L18" s="1">
        <v>313266</v>
      </c>
      <c r="M18" s="1" t="s">
        <v>0</v>
      </c>
      <c r="N18" s="1" t="s">
        <v>0</v>
      </c>
      <c r="O18" s="1" t="s">
        <v>0</v>
      </c>
      <c r="P18" s="1">
        <v>63.063839818204606</v>
      </c>
      <c r="Q18" s="1">
        <v>86.7</v>
      </c>
      <c r="R18" s="1">
        <v>74.64763394044121</v>
      </c>
      <c r="S18" s="1">
        <v>120.05695825049703</v>
      </c>
      <c r="T18" s="1" t="s">
        <v>0</v>
      </c>
      <c r="U18" s="1" t="s">
        <v>0</v>
      </c>
      <c r="V18" s="1">
        <v>22107</v>
      </c>
      <c r="W18" s="1">
        <v>17476</v>
      </c>
      <c r="X18" s="1">
        <v>151.48374834730981</v>
      </c>
      <c r="Y18" s="1">
        <v>167.4732949475783</v>
      </c>
      <c r="Z18" s="1">
        <v>21030</v>
      </c>
      <c r="AA18" s="1">
        <v>974584.66703000001</v>
      </c>
      <c r="AB18" s="1">
        <v>150.25385064049033</v>
      </c>
      <c r="AC18" s="1">
        <v>143932</v>
      </c>
      <c r="AD18" s="1">
        <v>123.1</v>
      </c>
      <c r="AE18" s="1">
        <v>101.5</v>
      </c>
      <c r="AF18" s="1">
        <v>116</v>
      </c>
      <c r="AG18" s="1">
        <v>91.6</v>
      </c>
      <c r="AH18" s="1">
        <v>67.015322744084202</v>
      </c>
      <c r="AI18" s="1">
        <v>56.765177495761556</v>
      </c>
      <c r="AJ18" s="1">
        <v>77.021219663270188</v>
      </c>
      <c r="AK18" s="1" t="s">
        <v>0</v>
      </c>
      <c r="AL18" s="1" t="s">
        <v>0</v>
      </c>
      <c r="AM18" s="1" t="s">
        <v>0</v>
      </c>
      <c r="AN18" s="1" t="s">
        <v>0</v>
      </c>
      <c r="AO18" s="1" t="s">
        <v>0</v>
      </c>
      <c r="AP18" s="1">
        <v>39.279417024498834</v>
      </c>
      <c r="AQ18" s="1">
        <v>154.93667556349254</v>
      </c>
    </row>
    <row r="19" spans="1:43">
      <c r="A19" s="1">
        <v>1988</v>
      </c>
      <c r="B19" s="1" t="s">
        <v>76</v>
      </c>
      <c r="C19" s="1">
        <v>50.377561256186986</v>
      </c>
      <c r="D19" s="1">
        <v>44686</v>
      </c>
      <c r="E19" s="1">
        <v>97.7</v>
      </c>
      <c r="F19" s="1">
        <v>26844.54</v>
      </c>
      <c r="G19" s="1">
        <v>3.4946000000000002</v>
      </c>
      <c r="H19" s="1" t="s">
        <v>0</v>
      </c>
      <c r="I19" s="1">
        <v>3.4946000000000002</v>
      </c>
      <c r="J19" s="1" t="s">
        <v>0</v>
      </c>
      <c r="K19" s="1">
        <v>4.1126631578947368</v>
      </c>
      <c r="L19" s="1">
        <v>316933</v>
      </c>
      <c r="M19" s="1" t="s">
        <v>0</v>
      </c>
      <c r="N19" s="1" t="s">
        <v>0</v>
      </c>
      <c r="O19" s="1" t="s">
        <v>0</v>
      </c>
      <c r="P19" s="1">
        <v>63.823156903858376</v>
      </c>
      <c r="Q19" s="1">
        <v>86.6</v>
      </c>
      <c r="R19" s="1">
        <v>76.239946951116153</v>
      </c>
      <c r="S19" s="1">
        <v>117.54950298210737</v>
      </c>
      <c r="T19" s="1" t="s">
        <v>0</v>
      </c>
      <c r="U19" s="1" t="s">
        <v>0</v>
      </c>
      <c r="V19" s="1">
        <v>22217</v>
      </c>
      <c r="W19" s="1">
        <v>17290</v>
      </c>
      <c r="X19" s="1">
        <v>145.27980723532042</v>
      </c>
      <c r="Y19" s="1">
        <v>163.28062867685833</v>
      </c>
      <c r="Z19" s="1">
        <v>20113</v>
      </c>
      <c r="AA19" s="1">
        <v>1033078.56007</v>
      </c>
      <c r="AB19" s="1">
        <v>145.16745767772184</v>
      </c>
      <c r="AC19" s="1">
        <v>133986</v>
      </c>
      <c r="AD19" s="1">
        <v>129.4</v>
      </c>
      <c r="AE19" s="1">
        <v>104.5</v>
      </c>
      <c r="AF19" s="1">
        <v>117.8</v>
      </c>
      <c r="AG19" s="1">
        <v>95.3</v>
      </c>
      <c r="AH19" s="1">
        <v>67.270112807966996</v>
      </c>
      <c r="AI19" s="1">
        <v>58.359948147322314</v>
      </c>
      <c r="AJ19" s="1">
        <v>76.756914926877641</v>
      </c>
      <c r="AK19" s="1" t="s">
        <v>0</v>
      </c>
      <c r="AL19" s="1" t="s">
        <v>0</v>
      </c>
      <c r="AM19" s="1" t="s">
        <v>0</v>
      </c>
      <c r="AN19" s="1" t="s">
        <v>0</v>
      </c>
      <c r="AO19" s="1" t="s">
        <v>0</v>
      </c>
      <c r="AP19" s="1">
        <v>37.082570068878127</v>
      </c>
      <c r="AQ19" s="1">
        <v>154.20939538351189</v>
      </c>
    </row>
    <row r="20" spans="1:43">
      <c r="A20" s="1">
        <v>1988</v>
      </c>
      <c r="B20" s="1" t="s">
        <v>77</v>
      </c>
      <c r="C20" s="1">
        <v>50.689836341962348</v>
      </c>
      <c r="D20" s="1">
        <v>44914</v>
      </c>
      <c r="E20" s="1">
        <v>96.8</v>
      </c>
      <c r="F20" s="1">
        <v>27412</v>
      </c>
      <c r="G20" s="1">
        <v>3.4643000000000002</v>
      </c>
      <c r="H20" s="1" t="s">
        <v>0</v>
      </c>
      <c r="I20" s="1">
        <v>3.4643000000000002</v>
      </c>
      <c r="J20" s="1" t="s">
        <v>0</v>
      </c>
      <c r="K20" s="1">
        <v>4.1882849999999996</v>
      </c>
      <c r="L20" s="1">
        <v>321612</v>
      </c>
      <c r="M20" s="1" t="s">
        <v>0</v>
      </c>
      <c r="N20" s="1" t="s">
        <v>0</v>
      </c>
      <c r="O20" s="1" t="s">
        <v>0</v>
      </c>
      <c r="P20" s="1">
        <v>64.055007786894109</v>
      </c>
      <c r="Q20" s="1">
        <v>86.6</v>
      </c>
      <c r="R20" s="1">
        <v>77.766072956229877</v>
      </c>
      <c r="S20" s="1">
        <v>115.24264413518888</v>
      </c>
      <c r="T20" s="1" t="s">
        <v>0</v>
      </c>
      <c r="U20" s="1" t="s">
        <v>0</v>
      </c>
      <c r="V20" s="1">
        <v>22263</v>
      </c>
      <c r="W20" s="1">
        <v>17530</v>
      </c>
      <c r="X20" s="1">
        <v>142.54405760613173</v>
      </c>
      <c r="Y20" s="1">
        <v>164.00018299352291</v>
      </c>
      <c r="Z20" s="1">
        <v>21045</v>
      </c>
      <c r="AA20" s="1">
        <v>1076717.7816699999</v>
      </c>
      <c r="AB20" s="1">
        <v>140.76796673333126</v>
      </c>
      <c r="AC20" s="1">
        <v>140783</v>
      </c>
      <c r="AD20" s="1">
        <v>126.7</v>
      </c>
      <c r="AE20" s="1">
        <v>102.9</v>
      </c>
      <c r="AF20" s="1">
        <v>113.2</v>
      </c>
      <c r="AG20" s="1">
        <v>95.3</v>
      </c>
      <c r="AH20" s="1">
        <v>67.513586008620678</v>
      </c>
      <c r="AI20" s="1">
        <v>56.872686777371989</v>
      </c>
      <c r="AJ20" s="1">
        <v>78.78947932924838</v>
      </c>
      <c r="AK20" s="1" t="s">
        <v>0</v>
      </c>
      <c r="AL20" s="1" t="s">
        <v>0</v>
      </c>
      <c r="AM20" s="1" t="s">
        <v>0</v>
      </c>
      <c r="AN20" s="1" t="s">
        <v>0</v>
      </c>
      <c r="AO20" s="1" t="s">
        <v>0</v>
      </c>
      <c r="AP20" s="1">
        <v>34.743583297498063</v>
      </c>
      <c r="AQ20" s="1">
        <v>146.62973237678131</v>
      </c>
    </row>
    <row r="21" spans="1:43">
      <c r="A21" s="1">
        <v>1988</v>
      </c>
      <c r="B21" s="1" t="s">
        <v>78</v>
      </c>
      <c r="C21" s="1">
        <v>58.828786510131998</v>
      </c>
      <c r="D21" s="1">
        <v>44988</v>
      </c>
      <c r="E21" s="1">
        <v>97</v>
      </c>
      <c r="F21" s="1">
        <v>27876.09</v>
      </c>
      <c r="G21" s="1">
        <v>3.5937999999999999</v>
      </c>
      <c r="H21" s="1" t="s">
        <v>0</v>
      </c>
      <c r="I21" s="1">
        <v>3.5937999999999999</v>
      </c>
      <c r="J21" s="1" t="s">
        <v>0</v>
      </c>
      <c r="K21" s="1">
        <v>4.3657681818181819</v>
      </c>
      <c r="L21" s="1">
        <v>320097</v>
      </c>
      <c r="M21" s="1" t="s">
        <v>0</v>
      </c>
      <c r="N21" s="1" t="s">
        <v>0</v>
      </c>
      <c r="O21" s="1" t="s">
        <v>0</v>
      </c>
      <c r="P21" s="1">
        <v>63.518834207319721</v>
      </c>
      <c r="Q21" s="1">
        <v>86.7</v>
      </c>
      <c r="R21" s="1">
        <v>76.376252502133369</v>
      </c>
      <c r="S21" s="1">
        <v>116.94771371769384</v>
      </c>
      <c r="T21" s="1" t="s">
        <v>0</v>
      </c>
      <c r="U21" s="1" t="s">
        <v>0</v>
      </c>
      <c r="V21" s="1">
        <v>22479</v>
      </c>
      <c r="W21" s="1">
        <v>17416</v>
      </c>
      <c r="X21" s="1">
        <v>142.71066703090537</v>
      </c>
      <c r="Y21" s="1">
        <v>167.95344631067871</v>
      </c>
      <c r="Z21" s="1">
        <v>20685</v>
      </c>
      <c r="AA21" s="1">
        <v>1125500.72025</v>
      </c>
      <c r="AB21" s="1">
        <v>138.68639624275693</v>
      </c>
      <c r="AC21" s="1">
        <v>140995</v>
      </c>
      <c r="AD21" s="1">
        <v>125.7</v>
      </c>
      <c r="AE21" s="1">
        <v>103.8</v>
      </c>
      <c r="AF21" s="1">
        <v>116.7</v>
      </c>
      <c r="AG21" s="1">
        <v>95.9</v>
      </c>
      <c r="AH21" s="1">
        <v>67.700016192378939</v>
      </c>
      <c r="AI21" s="1">
        <v>56.385444237719668</v>
      </c>
      <c r="AJ21" s="1">
        <v>79.089193017182893</v>
      </c>
      <c r="AK21" s="1" t="s">
        <v>0</v>
      </c>
      <c r="AL21" s="1" t="s">
        <v>0</v>
      </c>
      <c r="AM21" s="1" t="s">
        <v>0</v>
      </c>
      <c r="AN21" s="1" t="s">
        <v>0</v>
      </c>
      <c r="AO21" s="1" t="s">
        <v>0</v>
      </c>
      <c r="AP21" s="1">
        <v>34.378687523895316</v>
      </c>
      <c r="AQ21" s="1">
        <v>148.17070029903286</v>
      </c>
    </row>
    <row r="22" spans="1:43">
      <c r="A22" s="1">
        <v>1988</v>
      </c>
      <c r="B22" s="1" t="s">
        <v>79</v>
      </c>
      <c r="C22" s="1">
        <v>62.797860867123511</v>
      </c>
      <c r="D22" s="1">
        <v>45172</v>
      </c>
      <c r="E22" s="1">
        <v>97.4</v>
      </c>
      <c r="F22" s="1">
        <v>27670.02</v>
      </c>
      <c r="G22" s="1">
        <v>3.8645999999999998</v>
      </c>
      <c r="H22" s="1" t="s">
        <v>0</v>
      </c>
      <c r="I22" s="1">
        <v>3.8645999999999998</v>
      </c>
      <c r="J22" s="1" t="s">
        <v>0</v>
      </c>
      <c r="K22" s="1">
        <v>4.7687380952380956</v>
      </c>
      <c r="L22" s="1">
        <v>323815</v>
      </c>
      <c r="M22" s="1" t="s">
        <v>0</v>
      </c>
      <c r="N22" s="1" t="s">
        <v>0</v>
      </c>
      <c r="O22" s="1" t="s">
        <v>0</v>
      </c>
      <c r="P22" s="1">
        <v>61.77681999532296</v>
      </c>
      <c r="Q22" s="1">
        <v>86.7</v>
      </c>
      <c r="R22" s="1">
        <v>77.001051389672014</v>
      </c>
      <c r="S22" s="1">
        <v>116.64681908548708</v>
      </c>
      <c r="T22" s="1" t="s">
        <v>0</v>
      </c>
      <c r="U22" s="1" t="s">
        <v>0</v>
      </c>
      <c r="V22" s="1">
        <v>22558</v>
      </c>
      <c r="W22" s="1">
        <v>17574</v>
      </c>
      <c r="X22" s="1">
        <v>146.35725302172182</v>
      </c>
      <c r="Y22" s="1">
        <v>172.13318251670231</v>
      </c>
      <c r="Z22" s="1">
        <v>21413</v>
      </c>
      <c r="AA22" s="1">
        <v>1128897.3944699999</v>
      </c>
      <c r="AB22" s="1">
        <v>138.65097956197275</v>
      </c>
      <c r="AC22" s="1">
        <v>139924</v>
      </c>
      <c r="AD22" s="1">
        <v>126.7</v>
      </c>
      <c r="AE22" s="1">
        <v>103.7</v>
      </c>
      <c r="AF22" s="1">
        <v>117.8</v>
      </c>
      <c r="AG22" s="1">
        <v>94.5</v>
      </c>
      <c r="AH22" s="1">
        <v>67.909518854017435</v>
      </c>
      <c r="AI22" s="1">
        <v>56.712798788678768</v>
      </c>
      <c r="AJ22" s="1">
        <v>79.353285477845773</v>
      </c>
      <c r="AK22" s="1" t="s">
        <v>0</v>
      </c>
      <c r="AL22" s="1" t="s">
        <v>0</v>
      </c>
      <c r="AM22" s="1" t="s">
        <v>0</v>
      </c>
      <c r="AN22" s="1" t="s">
        <v>0</v>
      </c>
      <c r="AO22" s="1" t="s">
        <v>0</v>
      </c>
      <c r="AP22" s="1">
        <v>34.932412404242591</v>
      </c>
      <c r="AQ22" s="1">
        <v>152.9155323715693</v>
      </c>
    </row>
    <row r="23" spans="1:43">
      <c r="A23" s="1">
        <v>1988</v>
      </c>
      <c r="B23" s="1" t="s">
        <v>80</v>
      </c>
      <c r="C23" s="1">
        <v>67.289353511482332</v>
      </c>
      <c r="D23" s="1">
        <v>45391</v>
      </c>
      <c r="E23" s="1">
        <v>97.9</v>
      </c>
      <c r="F23" s="1">
        <v>27968.080000000002</v>
      </c>
      <c r="G23" s="1">
        <v>3.98</v>
      </c>
      <c r="H23" s="1" t="s">
        <v>0</v>
      </c>
      <c r="I23" s="1">
        <v>3.98</v>
      </c>
      <c r="J23" s="1" t="s">
        <v>0</v>
      </c>
      <c r="K23" s="1">
        <v>4.8806863636363635</v>
      </c>
      <c r="L23" s="1">
        <v>325127</v>
      </c>
      <c r="M23" s="1" t="s">
        <v>0</v>
      </c>
      <c r="N23" s="1" t="s">
        <v>0</v>
      </c>
      <c r="O23" s="1" t="s">
        <v>0</v>
      </c>
      <c r="P23" s="1">
        <v>61.935149602633651</v>
      </c>
      <c r="Q23" s="1">
        <v>86.9</v>
      </c>
      <c r="R23" s="1">
        <v>77.080569671199711</v>
      </c>
      <c r="S23" s="1">
        <v>117.95069582504971</v>
      </c>
      <c r="T23" s="1" t="s">
        <v>0</v>
      </c>
      <c r="U23" s="1" t="s">
        <v>0</v>
      </c>
      <c r="V23" s="1">
        <v>22339</v>
      </c>
      <c r="W23" s="1">
        <v>17842</v>
      </c>
      <c r="X23" s="1">
        <v>149.21417810254181</v>
      </c>
      <c r="Y23" s="1">
        <v>173.23575437586777</v>
      </c>
      <c r="Z23" s="1">
        <v>21801</v>
      </c>
      <c r="AA23" s="1">
        <v>1078075.7585799999</v>
      </c>
      <c r="AB23" s="1">
        <v>142.91287678219379</v>
      </c>
      <c r="AC23" s="1">
        <v>149560</v>
      </c>
      <c r="AD23" s="1">
        <v>128.6</v>
      </c>
      <c r="AE23" s="1">
        <v>103.5</v>
      </c>
      <c r="AF23" s="1">
        <v>115.5</v>
      </c>
      <c r="AG23" s="1">
        <v>95.2</v>
      </c>
      <c r="AH23" s="1">
        <v>68.290432230008378</v>
      </c>
      <c r="AI23" s="1">
        <v>56.496788350920184</v>
      </c>
      <c r="AJ23" s="1">
        <v>80.322895930076513</v>
      </c>
      <c r="AK23" s="1" t="s">
        <v>0</v>
      </c>
      <c r="AL23" s="1" t="s">
        <v>0</v>
      </c>
      <c r="AM23" s="1" t="s">
        <v>0</v>
      </c>
      <c r="AN23" s="1" t="s">
        <v>0</v>
      </c>
      <c r="AO23" s="1" t="s">
        <v>0</v>
      </c>
      <c r="AP23" s="1">
        <v>34.113823212602746</v>
      </c>
      <c r="AQ23" s="1">
        <v>154.31705319559086</v>
      </c>
    </row>
    <row r="24" spans="1:43">
      <c r="A24" s="1">
        <v>1988</v>
      </c>
      <c r="B24" s="1" t="s">
        <v>81</v>
      </c>
      <c r="C24" s="1">
        <v>50.51496749327908</v>
      </c>
      <c r="D24" s="1">
        <v>45332</v>
      </c>
      <c r="E24" s="1">
        <v>99.6</v>
      </c>
      <c r="F24" s="1">
        <v>27568.41</v>
      </c>
      <c r="G24" s="1">
        <v>4.0852000000000004</v>
      </c>
      <c r="H24" s="1" t="s">
        <v>0</v>
      </c>
      <c r="I24" s="1">
        <v>4.0852000000000004</v>
      </c>
      <c r="J24" s="1" t="s">
        <v>0</v>
      </c>
      <c r="K24" s="1">
        <v>5.0625045454545452</v>
      </c>
      <c r="L24" s="1">
        <v>329033</v>
      </c>
      <c r="M24" s="1" t="s">
        <v>0</v>
      </c>
      <c r="N24" s="1" t="s">
        <v>0</v>
      </c>
      <c r="O24" s="1" t="s">
        <v>0</v>
      </c>
      <c r="P24" s="1">
        <v>61.55643890607741</v>
      </c>
      <c r="Q24" s="1">
        <v>87</v>
      </c>
      <c r="R24" s="1">
        <v>77.645944335736132</v>
      </c>
      <c r="S24" s="1">
        <v>117.34890656063619</v>
      </c>
      <c r="T24" s="1" t="s">
        <v>0</v>
      </c>
      <c r="U24" s="1" t="s">
        <v>0</v>
      </c>
      <c r="V24" s="1">
        <v>22156</v>
      </c>
      <c r="W24" s="1">
        <v>18067</v>
      </c>
      <c r="X24" s="1">
        <v>152.52451742971522</v>
      </c>
      <c r="Y24" s="1">
        <v>176.05208013473833</v>
      </c>
      <c r="Z24" s="1">
        <v>21555</v>
      </c>
      <c r="AA24" s="1">
        <v>908400.19593000005</v>
      </c>
      <c r="AB24" s="1">
        <v>146.78869023265156</v>
      </c>
      <c r="AC24" s="1">
        <v>138250</v>
      </c>
      <c r="AD24" s="1">
        <v>130.19999999999999</v>
      </c>
      <c r="AE24" s="1">
        <v>106.1</v>
      </c>
      <c r="AF24" s="1">
        <v>121.3</v>
      </c>
      <c r="AG24" s="1">
        <v>95.9</v>
      </c>
      <c r="AH24" s="1">
        <v>67.727481832960422</v>
      </c>
      <c r="AI24" s="1">
        <v>57.071649352488187</v>
      </c>
      <c r="AJ24" s="1">
        <v>78.522062661976861</v>
      </c>
      <c r="AK24" s="1" t="s">
        <v>0</v>
      </c>
      <c r="AL24" s="1" t="s">
        <v>0</v>
      </c>
      <c r="AM24" s="1" t="s">
        <v>0</v>
      </c>
      <c r="AN24" s="1" t="s">
        <v>0</v>
      </c>
      <c r="AO24" s="1" t="s">
        <v>0</v>
      </c>
      <c r="AP24" s="1">
        <v>33.423562402677149</v>
      </c>
      <c r="AQ24" s="1">
        <v>153.32182749180774</v>
      </c>
    </row>
    <row r="25" spans="1:43">
      <c r="A25" s="1">
        <v>1988</v>
      </c>
      <c r="B25" s="1" t="s">
        <v>82</v>
      </c>
      <c r="C25" s="1">
        <v>58.185833206938412</v>
      </c>
      <c r="D25" s="1">
        <v>45223</v>
      </c>
      <c r="E25" s="1">
        <v>98.1</v>
      </c>
      <c r="F25" s="1">
        <v>27461.22</v>
      </c>
      <c r="G25" s="1">
        <v>4.1711999999999998</v>
      </c>
      <c r="H25" s="1" t="s">
        <v>0</v>
      </c>
      <c r="I25" s="1">
        <v>4.1711999999999998</v>
      </c>
      <c r="J25" s="1" t="s">
        <v>0</v>
      </c>
      <c r="K25" s="1">
        <v>4.704019047619048</v>
      </c>
      <c r="L25" s="1">
        <v>331397</v>
      </c>
      <c r="M25" s="1" t="s">
        <v>0</v>
      </c>
      <c r="N25" s="1" t="s">
        <v>0</v>
      </c>
      <c r="O25" s="1" t="s">
        <v>0</v>
      </c>
      <c r="P25" s="1">
        <v>63.477491885524707</v>
      </c>
      <c r="Q25" s="1">
        <v>87</v>
      </c>
      <c r="R25" s="1">
        <v>78.844517545010291</v>
      </c>
      <c r="S25" s="1">
        <v>115.94473161033798</v>
      </c>
      <c r="T25" s="1" t="s">
        <v>0</v>
      </c>
      <c r="U25" s="1" t="s">
        <v>0</v>
      </c>
      <c r="V25" s="1">
        <v>22068</v>
      </c>
      <c r="W25" s="1">
        <v>18033</v>
      </c>
      <c r="X25" s="1">
        <v>154.52159070725588</v>
      </c>
      <c r="Y25" s="1">
        <v>179.14202223660223</v>
      </c>
      <c r="Z25" s="1">
        <v>21780</v>
      </c>
      <c r="AA25" s="1">
        <v>1143861.8544699999</v>
      </c>
      <c r="AB25" s="1">
        <v>148.72135488121251</v>
      </c>
      <c r="AC25" s="1">
        <v>136196</v>
      </c>
      <c r="AD25" s="1">
        <v>130.30000000000001</v>
      </c>
      <c r="AE25" s="1">
        <v>102.7</v>
      </c>
      <c r="AF25" s="1">
        <v>115.7</v>
      </c>
      <c r="AG25" s="1">
        <v>93.8</v>
      </c>
      <c r="AH25" s="1">
        <v>67.975652757683193</v>
      </c>
      <c r="AI25" s="1">
        <v>56.741607386842212</v>
      </c>
      <c r="AJ25" s="1">
        <v>80.133487210700011</v>
      </c>
      <c r="AK25" s="1" t="s">
        <v>0</v>
      </c>
      <c r="AL25" s="1" t="s">
        <v>0</v>
      </c>
      <c r="AM25" s="1" t="s">
        <v>0</v>
      </c>
      <c r="AN25" s="1" t="s">
        <v>0</v>
      </c>
      <c r="AO25" s="1" t="s">
        <v>0</v>
      </c>
      <c r="AP25" s="1">
        <v>31.285364815995305</v>
      </c>
      <c r="AQ25" s="1">
        <v>150.51949493844569</v>
      </c>
    </row>
    <row r="26" spans="1:43">
      <c r="A26" s="1">
        <v>1988</v>
      </c>
      <c r="B26" s="1" t="s">
        <v>83</v>
      </c>
      <c r="C26" s="1">
        <v>76.838559594271686</v>
      </c>
      <c r="D26" s="1">
        <v>45556</v>
      </c>
      <c r="E26" s="1">
        <v>100.1</v>
      </c>
      <c r="F26" s="1">
        <v>28729.54</v>
      </c>
      <c r="G26" s="1">
        <v>3.9432</v>
      </c>
      <c r="H26" s="1" t="s">
        <v>0</v>
      </c>
      <c r="I26" s="1">
        <v>3.9432</v>
      </c>
      <c r="J26" s="1" t="s">
        <v>0</v>
      </c>
      <c r="K26" s="1">
        <v>4.4928999999999997</v>
      </c>
      <c r="L26" s="1">
        <v>333788</v>
      </c>
      <c r="M26" s="1" t="s">
        <v>0</v>
      </c>
      <c r="N26" s="1" t="s">
        <v>0</v>
      </c>
      <c r="O26" s="1" t="s">
        <v>0</v>
      </c>
      <c r="P26" s="1">
        <v>65.105908002859962</v>
      </c>
      <c r="Q26" s="1">
        <v>87.1</v>
      </c>
      <c r="R26" s="1">
        <v>77.789731497930106</v>
      </c>
      <c r="S26" s="1">
        <v>116.74711729622268</v>
      </c>
      <c r="T26" s="1" t="s">
        <v>0</v>
      </c>
      <c r="U26" s="1" t="s">
        <v>0</v>
      </c>
      <c r="V26" s="1">
        <v>22264</v>
      </c>
      <c r="W26" s="1">
        <v>18031</v>
      </c>
      <c r="X26" s="1">
        <v>155.73784183053493</v>
      </c>
      <c r="Y26" s="1">
        <v>180.39919912440189</v>
      </c>
      <c r="Z26" s="1">
        <v>21959</v>
      </c>
      <c r="AA26" s="1">
        <v>1159904.0942599999</v>
      </c>
      <c r="AB26" s="1">
        <v>149.30247234456741</v>
      </c>
      <c r="AC26" s="1">
        <v>134663</v>
      </c>
      <c r="AD26" s="1">
        <v>131.80000000000001</v>
      </c>
      <c r="AE26" s="1">
        <v>105.7</v>
      </c>
      <c r="AF26" s="1">
        <v>121.5</v>
      </c>
      <c r="AG26" s="1">
        <v>94.7</v>
      </c>
      <c r="AH26" s="1">
        <v>68.491790465005124</v>
      </c>
      <c r="AI26" s="1">
        <v>58.198345293402845</v>
      </c>
      <c r="AJ26" s="1">
        <v>79.309893088051041</v>
      </c>
      <c r="AK26" s="1" t="s">
        <v>0</v>
      </c>
      <c r="AL26" s="1" t="s">
        <v>0</v>
      </c>
      <c r="AM26" s="1" t="s">
        <v>0</v>
      </c>
      <c r="AN26" s="1" t="s">
        <v>0</v>
      </c>
      <c r="AO26" s="1" t="s">
        <v>0</v>
      </c>
      <c r="AP26" s="1">
        <v>27.517709848160859</v>
      </c>
      <c r="AQ26" s="1">
        <v>151.40963769565707</v>
      </c>
    </row>
    <row r="27" spans="1:43">
      <c r="A27" s="1">
        <v>1988</v>
      </c>
      <c r="B27" s="1" t="s">
        <v>84</v>
      </c>
      <c r="C27" s="1">
        <v>58.713929473435968</v>
      </c>
      <c r="D27" s="1">
        <v>45773</v>
      </c>
      <c r="E27" s="1">
        <v>101</v>
      </c>
      <c r="F27" s="1">
        <v>29720.69</v>
      </c>
      <c r="G27" s="1">
        <v>4.3624999999999998</v>
      </c>
      <c r="H27" s="1" t="s">
        <v>0</v>
      </c>
      <c r="I27" s="1">
        <v>4.3624999999999998</v>
      </c>
      <c r="J27" s="1" t="s">
        <v>0</v>
      </c>
      <c r="K27" s="1">
        <v>4.5656249999999998</v>
      </c>
      <c r="L27" s="1">
        <v>332202</v>
      </c>
      <c r="M27" s="1" t="s">
        <v>0</v>
      </c>
      <c r="N27" s="1" t="s">
        <v>0</v>
      </c>
      <c r="O27" s="1" t="s">
        <v>0</v>
      </c>
      <c r="P27" s="1">
        <v>64.766056441652793</v>
      </c>
      <c r="Q27" s="1">
        <v>87.2</v>
      </c>
      <c r="R27" s="1">
        <v>77.992999685730155</v>
      </c>
      <c r="S27" s="1">
        <v>117.85039761431413</v>
      </c>
      <c r="T27" s="1" t="s">
        <v>0</v>
      </c>
      <c r="U27" s="1" t="s">
        <v>0</v>
      </c>
      <c r="V27" s="1">
        <v>22511</v>
      </c>
      <c r="W27" s="1">
        <v>17979</v>
      </c>
      <c r="X27" s="1">
        <v>157.82188491196166</v>
      </c>
      <c r="Y27" s="1">
        <v>184.42584126188265</v>
      </c>
      <c r="Z27" s="1">
        <v>21958</v>
      </c>
      <c r="AA27" s="1">
        <v>1209171.6107600001</v>
      </c>
      <c r="AB27" s="1">
        <v>149.08412571887018</v>
      </c>
      <c r="AC27" s="1">
        <v>136209</v>
      </c>
      <c r="AD27" s="1">
        <v>132.19999999999999</v>
      </c>
      <c r="AE27" s="1">
        <v>106.9</v>
      </c>
      <c r="AF27" s="1">
        <v>121.9</v>
      </c>
      <c r="AG27" s="1">
        <v>97.4</v>
      </c>
      <c r="AH27" s="1">
        <v>68.933255366441003</v>
      </c>
      <c r="AI27" s="1">
        <v>58.598855942748109</v>
      </c>
      <c r="AJ27" s="1">
        <v>79.177975851503476</v>
      </c>
      <c r="AK27" s="1" t="s">
        <v>0</v>
      </c>
      <c r="AL27" s="1" t="s">
        <v>0</v>
      </c>
      <c r="AM27" s="1" t="s">
        <v>0</v>
      </c>
      <c r="AN27" s="1" t="s">
        <v>0</v>
      </c>
      <c r="AO27" s="1" t="s">
        <v>0</v>
      </c>
      <c r="AP27" s="1">
        <v>26.72583330576774</v>
      </c>
      <c r="AQ27" s="1">
        <v>152.05889398555021</v>
      </c>
    </row>
    <row r="28" spans="1:43">
      <c r="A28" s="1">
        <v>1989</v>
      </c>
      <c r="B28" s="1" t="s">
        <v>72</v>
      </c>
      <c r="C28" s="1">
        <v>72.776929337467649</v>
      </c>
      <c r="D28" s="1">
        <v>45782</v>
      </c>
      <c r="E28" s="1">
        <v>102.1</v>
      </c>
      <c r="F28" s="1">
        <v>31170.76</v>
      </c>
      <c r="G28" s="1">
        <v>4.09375</v>
      </c>
      <c r="H28" s="1" t="s">
        <v>0</v>
      </c>
      <c r="I28" s="1">
        <v>4.09375</v>
      </c>
      <c r="J28" s="1" t="s">
        <v>0</v>
      </c>
      <c r="K28" s="1">
        <v>4.5982142857142856</v>
      </c>
      <c r="L28" s="1">
        <v>338858</v>
      </c>
      <c r="M28" s="1" t="s">
        <v>0</v>
      </c>
      <c r="N28" s="1" t="s">
        <v>0</v>
      </c>
      <c r="O28" s="1" t="s">
        <v>0</v>
      </c>
      <c r="P28" s="1">
        <v>63.70979448989123</v>
      </c>
      <c r="Q28" s="1">
        <v>87.3</v>
      </c>
      <c r="R28" s="1">
        <v>77.80516799106671</v>
      </c>
      <c r="S28" s="1">
        <v>117.75009940357856</v>
      </c>
      <c r="T28" s="1" t="s">
        <v>0</v>
      </c>
      <c r="U28" s="1" t="s">
        <v>0</v>
      </c>
      <c r="V28" s="1">
        <v>22636</v>
      </c>
      <c r="W28" s="1">
        <v>17872</v>
      </c>
      <c r="X28" s="1">
        <v>160.07031708955452</v>
      </c>
      <c r="Y28" s="1">
        <v>188.53867301065935</v>
      </c>
      <c r="Z28" s="1">
        <v>21394</v>
      </c>
      <c r="AA28" s="1">
        <v>1208238.6836300001</v>
      </c>
      <c r="AB28" s="1">
        <v>149.70754537804774</v>
      </c>
      <c r="AC28" s="1">
        <v>133407</v>
      </c>
      <c r="AD28" s="1">
        <v>135</v>
      </c>
      <c r="AE28" s="1">
        <v>107.4</v>
      </c>
      <c r="AF28" s="1">
        <v>122.9</v>
      </c>
      <c r="AG28" s="1">
        <v>97.4</v>
      </c>
      <c r="AH28" s="1">
        <v>68.153144322719783</v>
      </c>
      <c r="AI28" s="1">
        <v>57.906613958378806</v>
      </c>
      <c r="AJ28" s="1">
        <v>78.595880673002711</v>
      </c>
      <c r="AK28" s="1" t="s">
        <v>0</v>
      </c>
      <c r="AL28" s="1" t="s">
        <v>0</v>
      </c>
      <c r="AM28" s="1" t="s">
        <v>0</v>
      </c>
      <c r="AN28" s="1" t="s">
        <v>0</v>
      </c>
      <c r="AO28" s="1" t="s">
        <v>0</v>
      </c>
      <c r="AP28" s="1">
        <v>29.36939549455148</v>
      </c>
      <c r="AQ28" s="1">
        <v>153.07416497611015</v>
      </c>
    </row>
    <row r="29" spans="1:43">
      <c r="A29" s="1">
        <v>1989</v>
      </c>
      <c r="B29" s="1" t="s">
        <v>74</v>
      </c>
      <c r="C29" s="1">
        <v>68.549716485490222</v>
      </c>
      <c r="D29" s="1">
        <v>46093</v>
      </c>
      <c r="E29" s="1">
        <v>101.3</v>
      </c>
      <c r="F29" s="1">
        <v>32005.119999999999</v>
      </c>
      <c r="G29" s="1">
        <v>4.1792800000000003</v>
      </c>
      <c r="H29" s="1" t="s">
        <v>0</v>
      </c>
      <c r="I29" s="1">
        <v>4.1792800000000003</v>
      </c>
      <c r="J29" s="1" t="s">
        <v>0</v>
      </c>
      <c r="K29" s="1">
        <v>4.6632815000000001</v>
      </c>
      <c r="L29" s="1">
        <v>343883</v>
      </c>
      <c r="M29" s="1" t="s">
        <v>0</v>
      </c>
      <c r="N29" s="1" t="s">
        <v>0</v>
      </c>
      <c r="O29" s="1" t="s">
        <v>0</v>
      </c>
      <c r="P29" s="1">
        <v>63.623924228916295</v>
      </c>
      <c r="Q29" s="1">
        <v>87.5</v>
      </c>
      <c r="R29" s="1">
        <v>80.051509104634221</v>
      </c>
      <c r="S29" s="1">
        <v>115.44324055666006</v>
      </c>
      <c r="T29" s="1" t="s">
        <v>0</v>
      </c>
      <c r="U29" s="1" t="s">
        <v>0</v>
      </c>
      <c r="V29" s="1">
        <v>22776</v>
      </c>
      <c r="W29" s="1">
        <v>18265</v>
      </c>
      <c r="X29" s="1">
        <v>161.57131913391498</v>
      </c>
      <c r="Y29" s="1">
        <v>192.23555373391849</v>
      </c>
      <c r="Z29" s="1">
        <v>22121</v>
      </c>
      <c r="AA29" s="1">
        <v>1139992.77752</v>
      </c>
      <c r="AB29" s="1">
        <v>148.34516992669899</v>
      </c>
      <c r="AC29" s="1">
        <v>133658</v>
      </c>
      <c r="AD29" s="1">
        <v>134.4</v>
      </c>
      <c r="AE29" s="1">
        <v>105.7</v>
      </c>
      <c r="AF29" s="1">
        <v>117.2</v>
      </c>
      <c r="AG29" s="1">
        <v>97.9</v>
      </c>
      <c r="AH29" s="1">
        <v>69.171152499260785</v>
      </c>
      <c r="AI29" s="1">
        <v>57.093218151174582</v>
      </c>
      <c r="AJ29" s="1">
        <v>81.501227262681994</v>
      </c>
      <c r="AK29" s="1" t="s">
        <v>0</v>
      </c>
      <c r="AL29" s="1" t="s">
        <v>0</v>
      </c>
      <c r="AM29" s="1" t="s">
        <v>0</v>
      </c>
      <c r="AN29" s="1" t="s">
        <v>0</v>
      </c>
      <c r="AO29" s="1" t="s">
        <v>0</v>
      </c>
      <c r="AP29" s="1">
        <v>34.048740888070604</v>
      </c>
      <c r="AQ29" s="1">
        <v>148.43739398691079</v>
      </c>
    </row>
    <row r="30" spans="1:43">
      <c r="A30" s="1">
        <v>1989</v>
      </c>
      <c r="B30" s="1" t="s">
        <v>75</v>
      </c>
      <c r="C30" s="1">
        <v>77.478591761854176</v>
      </c>
      <c r="D30" s="1">
        <v>46126</v>
      </c>
      <c r="E30" s="1">
        <v>105</v>
      </c>
      <c r="F30" s="1">
        <v>31955.54</v>
      </c>
      <c r="G30" s="1">
        <v>4.2542600000000004</v>
      </c>
      <c r="H30" s="1" t="s">
        <v>0</v>
      </c>
      <c r="I30" s="1">
        <v>4.2542600000000004</v>
      </c>
      <c r="J30" s="1" t="s">
        <v>0</v>
      </c>
      <c r="K30" s="1">
        <v>4.7805061904761903</v>
      </c>
      <c r="L30" s="1">
        <v>347163</v>
      </c>
      <c r="M30" s="1" t="s">
        <v>0</v>
      </c>
      <c r="N30" s="1" t="s">
        <v>0</v>
      </c>
      <c r="O30" s="1" t="s">
        <v>0</v>
      </c>
      <c r="P30" s="1">
        <v>62.608576445688406</v>
      </c>
      <c r="Q30" s="1">
        <v>87.6</v>
      </c>
      <c r="R30" s="1">
        <v>79.311082931362179</v>
      </c>
      <c r="S30" s="1">
        <v>116.6468190854871</v>
      </c>
      <c r="T30" s="1" t="s">
        <v>0</v>
      </c>
      <c r="U30" s="1" t="s">
        <v>0</v>
      </c>
      <c r="V30" s="1">
        <v>22734</v>
      </c>
      <c r="W30" s="1">
        <v>18287</v>
      </c>
      <c r="X30" s="1">
        <v>163.2189116209415</v>
      </c>
      <c r="Y30" s="1">
        <v>193.53682509222301</v>
      </c>
      <c r="Z30" s="1">
        <v>22745</v>
      </c>
      <c r="AA30" s="1">
        <v>1238295.5198599999</v>
      </c>
      <c r="AB30" s="1">
        <v>149.54734993794958</v>
      </c>
      <c r="AC30" s="1">
        <v>144598</v>
      </c>
      <c r="AD30" s="1">
        <v>139.1</v>
      </c>
      <c r="AE30" s="1">
        <v>113</v>
      </c>
      <c r="AF30" s="1">
        <v>125.7</v>
      </c>
      <c r="AG30" s="1">
        <v>104.2</v>
      </c>
      <c r="AH30" s="1">
        <v>71.302810928560575</v>
      </c>
      <c r="AI30" s="1">
        <v>58.754927393625429</v>
      </c>
      <c r="AJ30" s="1">
        <v>84.085614733835783</v>
      </c>
      <c r="AK30" s="1" t="s">
        <v>0</v>
      </c>
      <c r="AL30" s="1" t="s">
        <v>0</v>
      </c>
      <c r="AM30" s="1" t="s">
        <v>0</v>
      </c>
      <c r="AN30" s="1" t="s">
        <v>0</v>
      </c>
      <c r="AO30" s="1" t="s">
        <v>0</v>
      </c>
      <c r="AP30" s="1">
        <v>35.326017051050954</v>
      </c>
      <c r="AQ30" s="1">
        <v>150.21331395187534</v>
      </c>
    </row>
    <row r="31" spans="1:43">
      <c r="A31" s="1">
        <v>1989</v>
      </c>
      <c r="B31" s="1" t="s">
        <v>76</v>
      </c>
      <c r="C31" s="1">
        <v>92.737199588301408</v>
      </c>
      <c r="D31" s="1">
        <v>46224</v>
      </c>
      <c r="E31" s="1">
        <v>103.2</v>
      </c>
      <c r="F31" s="1">
        <v>33226.199999999997</v>
      </c>
      <c r="G31" s="1">
        <v>4.4203099999999997</v>
      </c>
      <c r="H31" s="1" t="s">
        <v>0</v>
      </c>
      <c r="I31" s="1">
        <v>4.4203099999999997</v>
      </c>
      <c r="J31" s="1" t="s">
        <v>0</v>
      </c>
      <c r="K31" s="1">
        <v>4.7085945000000002</v>
      </c>
      <c r="L31" s="1">
        <v>350921</v>
      </c>
      <c r="M31" s="1" t="s">
        <v>0</v>
      </c>
      <c r="N31" s="1" t="s">
        <v>0</v>
      </c>
      <c r="O31" s="1" t="s">
        <v>0</v>
      </c>
      <c r="P31" s="1">
        <v>61.791035469201951</v>
      </c>
      <c r="Q31" s="1">
        <v>88.8</v>
      </c>
      <c r="R31" s="1">
        <v>79.945087756789007</v>
      </c>
      <c r="S31" s="1">
        <v>116.34592445328033</v>
      </c>
      <c r="T31" s="1" t="s">
        <v>0</v>
      </c>
      <c r="U31" s="1" t="s">
        <v>0</v>
      </c>
      <c r="V31" s="1">
        <v>22748</v>
      </c>
      <c r="W31" s="1">
        <v>18286</v>
      </c>
      <c r="X31" s="1">
        <v>158.82015195806144</v>
      </c>
      <c r="Y31" s="1">
        <v>193.26985541127104</v>
      </c>
      <c r="Z31" s="1">
        <v>22547</v>
      </c>
      <c r="AA31" s="1">
        <v>1225351.3725099999</v>
      </c>
      <c r="AB31" s="1">
        <v>147.78115649097339</v>
      </c>
      <c r="AC31" s="1">
        <v>141278</v>
      </c>
      <c r="AD31" s="1">
        <v>136.9</v>
      </c>
      <c r="AE31" s="1">
        <v>107.7</v>
      </c>
      <c r="AF31" s="1">
        <v>123.6</v>
      </c>
      <c r="AG31" s="1">
        <v>97.1</v>
      </c>
      <c r="AH31" s="1">
        <v>68.749376718276608</v>
      </c>
      <c r="AI31" s="1">
        <v>58.062734302037079</v>
      </c>
      <c r="AJ31" s="1">
        <v>79.974060192331393</v>
      </c>
      <c r="AK31" s="1" t="s">
        <v>0</v>
      </c>
      <c r="AL31" s="1" t="s">
        <v>0</v>
      </c>
      <c r="AM31" s="1" t="s">
        <v>0</v>
      </c>
      <c r="AN31" s="1" t="s">
        <v>0</v>
      </c>
      <c r="AO31" s="1" t="s">
        <v>0</v>
      </c>
      <c r="AP31" s="1">
        <v>37.368994294983054</v>
      </c>
      <c r="AQ31" s="1">
        <v>143.39657563435424</v>
      </c>
    </row>
    <row r="32" spans="1:43">
      <c r="A32" s="1">
        <v>1989</v>
      </c>
      <c r="B32" s="1" t="s">
        <v>77</v>
      </c>
      <c r="C32" s="1">
        <v>82.662213997145145</v>
      </c>
      <c r="D32" s="1">
        <v>46443</v>
      </c>
      <c r="E32" s="1">
        <v>103.1</v>
      </c>
      <c r="F32" s="1">
        <v>33989.33</v>
      </c>
      <c r="G32" s="1">
        <v>4.6749999999999998</v>
      </c>
      <c r="H32" s="1" t="s">
        <v>0</v>
      </c>
      <c r="I32" s="1">
        <v>4.6749999999999998</v>
      </c>
      <c r="J32" s="1" t="s">
        <v>0</v>
      </c>
      <c r="K32" s="1">
        <v>5.0203135000000003</v>
      </c>
      <c r="L32" s="1">
        <v>355454</v>
      </c>
      <c r="M32" s="1" t="s">
        <v>0</v>
      </c>
      <c r="N32" s="1" t="s">
        <v>0</v>
      </c>
      <c r="O32" s="1" t="s">
        <v>0</v>
      </c>
      <c r="P32" s="1">
        <v>59.961815643078928</v>
      </c>
      <c r="Q32" s="1">
        <v>89</v>
      </c>
      <c r="R32" s="1">
        <v>81.079305037218745</v>
      </c>
      <c r="S32" s="1">
        <v>114.84145129224653</v>
      </c>
      <c r="T32" s="1" t="s">
        <v>0</v>
      </c>
      <c r="U32" s="1" t="s">
        <v>0</v>
      </c>
      <c r="V32" s="1">
        <v>22894</v>
      </c>
      <c r="W32" s="1">
        <v>18351</v>
      </c>
      <c r="X32" s="1">
        <v>159.19028621501818</v>
      </c>
      <c r="Y32" s="1">
        <v>194.53289000010091</v>
      </c>
      <c r="Z32" s="1">
        <v>22542</v>
      </c>
      <c r="AA32" s="1">
        <v>1240153.03633</v>
      </c>
      <c r="AB32" s="1">
        <v>147.00260994501167</v>
      </c>
      <c r="AC32" s="1">
        <v>139499</v>
      </c>
      <c r="AD32" s="1">
        <v>137.30000000000001</v>
      </c>
      <c r="AE32" s="1">
        <v>107.1</v>
      </c>
      <c r="AF32" s="1">
        <v>122.9</v>
      </c>
      <c r="AG32" s="1">
        <v>96.2</v>
      </c>
      <c r="AH32" s="1">
        <v>69.490076947311636</v>
      </c>
      <c r="AI32" s="1">
        <v>59.031316881101233</v>
      </c>
      <c r="AJ32" s="1">
        <v>80.23871665417208</v>
      </c>
      <c r="AK32" s="1" t="s">
        <v>0</v>
      </c>
      <c r="AL32" s="1" t="s">
        <v>0</v>
      </c>
      <c r="AM32" s="1" t="s">
        <v>0</v>
      </c>
      <c r="AN32" s="1" t="s">
        <v>0</v>
      </c>
      <c r="AO32" s="1" t="s">
        <v>0</v>
      </c>
      <c r="AP32" s="1">
        <v>39.990921977817983</v>
      </c>
      <c r="AQ32" s="1">
        <v>141.04641330896817</v>
      </c>
    </row>
    <row r="33" spans="1:43">
      <c r="A33" s="1">
        <v>1989</v>
      </c>
      <c r="B33" s="1" t="s">
        <v>78</v>
      </c>
      <c r="C33" s="1">
        <v>80.169964759605392</v>
      </c>
      <c r="D33" s="1">
        <v>46464</v>
      </c>
      <c r="E33" s="1">
        <v>104.6</v>
      </c>
      <c r="F33" s="1">
        <v>33373.589999999997</v>
      </c>
      <c r="G33" s="1">
        <v>5.1377800000000002</v>
      </c>
      <c r="H33" s="1" t="s">
        <v>0</v>
      </c>
      <c r="I33" s="1">
        <v>5.1377800000000002</v>
      </c>
      <c r="J33" s="1" t="s">
        <v>0</v>
      </c>
      <c r="K33" s="1">
        <v>5.3515627272727269</v>
      </c>
      <c r="L33" s="1">
        <v>356358</v>
      </c>
      <c r="M33" s="1" t="s">
        <v>0</v>
      </c>
      <c r="N33" s="1" t="s">
        <v>0</v>
      </c>
      <c r="O33" s="1" t="s">
        <v>0</v>
      </c>
      <c r="P33" s="1">
        <v>57.965313246574027</v>
      </c>
      <c r="Q33" s="1">
        <v>89.2</v>
      </c>
      <c r="R33" s="1">
        <v>80.357473405380574</v>
      </c>
      <c r="S33" s="1">
        <v>116.24562624254474</v>
      </c>
      <c r="T33" s="1" t="s">
        <v>0</v>
      </c>
      <c r="U33" s="1" t="s">
        <v>0</v>
      </c>
      <c r="V33" s="1">
        <v>22908</v>
      </c>
      <c r="W33" s="1">
        <v>18479</v>
      </c>
      <c r="X33" s="1">
        <v>156.99111047052187</v>
      </c>
      <c r="Y33" s="1">
        <v>195.17897442642177</v>
      </c>
      <c r="Z33" s="1">
        <v>22142</v>
      </c>
      <c r="AA33" s="1">
        <v>1461982.9347099999</v>
      </c>
      <c r="AB33" s="1">
        <v>146.51633550490459</v>
      </c>
      <c r="AC33" s="1">
        <v>137046</v>
      </c>
      <c r="AD33" s="1">
        <v>138.9</v>
      </c>
      <c r="AE33" s="1">
        <v>109.2</v>
      </c>
      <c r="AF33" s="1">
        <v>127.4</v>
      </c>
      <c r="AG33" s="1">
        <v>98.1</v>
      </c>
      <c r="AH33" s="1">
        <v>68.83931909271115</v>
      </c>
      <c r="AI33" s="1">
        <v>58.752226448550395</v>
      </c>
      <c r="AJ33" s="1">
        <v>78.572983860651135</v>
      </c>
      <c r="AK33" s="1" t="s">
        <v>0</v>
      </c>
      <c r="AL33" s="1" t="s">
        <v>0</v>
      </c>
      <c r="AM33" s="1" t="s">
        <v>0</v>
      </c>
      <c r="AN33" s="1" t="s">
        <v>0</v>
      </c>
      <c r="AO33" s="1" t="s">
        <v>0</v>
      </c>
      <c r="AP33" s="1">
        <v>41.11625385072341</v>
      </c>
      <c r="AQ33" s="1">
        <v>144.15904863698219</v>
      </c>
    </row>
    <row r="34" spans="1:43">
      <c r="A34" s="1">
        <v>1989</v>
      </c>
      <c r="B34" s="1" t="s">
        <v>79</v>
      </c>
      <c r="C34" s="1">
        <v>83.995520240901271</v>
      </c>
      <c r="D34" s="1">
        <v>46487</v>
      </c>
      <c r="E34" s="1">
        <v>102.3</v>
      </c>
      <c r="F34" s="1">
        <v>33843.26</v>
      </c>
      <c r="G34" s="1">
        <v>5.2247000000000003</v>
      </c>
      <c r="H34" s="1" t="s">
        <v>0</v>
      </c>
      <c r="I34" s="1">
        <v>5.2247000000000003</v>
      </c>
      <c r="J34" s="1" t="s">
        <v>0</v>
      </c>
      <c r="K34" s="1">
        <v>5.4598223809523807</v>
      </c>
      <c r="L34" s="1">
        <v>358281</v>
      </c>
      <c r="M34" s="1" t="s">
        <v>0</v>
      </c>
      <c r="N34" s="1" t="s">
        <v>0</v>
      </c>
      <c r="O34" s="1" t="s">
        <v>0</v>
      </c>
      <c r="P34" s="1">
        <v>58.416956017119553</v>
      </c>
      <c r="Q34" s="1">
        <v>89.3</v>
      </c>
      <c r="R34" s="1">
        <v>80.867425320222537</v>
      </c>
      <c r="S34" s="1">
        <v>115.14234592445328</v>
      </c>
      <c r="T34" s="1" t="s">
        <v>0</v>
      </c>
      <c r="U34" s="1" t="s">
        <v>0</v>
      </c>
      <c r="V34" s="1">
        <v>22933</v>
      </c>
      <c r="W34" s="1">
        <v>18618</v>
      </c>
      <c r="X34" s="1">
        <v>159.54546576714932</v>
      </c>
      <c r="Y34" s="1">
        <v>196.44508401212425</v>
      </c>
      <c r="Z34" s="1">
        <v>21998</v>
      </c>
      <c r="AA34" s="1">
        <v>1220201.5762199999</v>
      </c>
      <c r="AB34" s="1">
        <v>143.54707703824548</v>
      </c>
      <c r="AC34" s="1">
        <v>136365</v>
      </c>
      <c r="AD34" s="1">
        <v>137</v>
      </c>
      <c r="AE34" s="1">
        <v>105.3</v>
      </c>
      <c r="AF34" s="1">
        <v>120.2</v>
      </c>
      <c r="AG34" s="1">
        <v>95.3</v>
      </c>
      <c r="AH34" s="1">
        <v>70.01835354065696</v>
      </c>
      <c r="AI34" s="1">
        <v>58.27138740120219</v>
      </c>
      <c r="AJ34" s="1">
        <v>81.93927792333244</v>
      </c>
      <c r="AK34" s="1" t="s">
        <v>0</v>
      </c>
      <c r="AL34" s="1" t="s">
        <v>0</v>
      </c>
      <c r="AM34" s="1" t="s">
        <v>0</v>
      </c>
      <c r="AN34" s="1" t="s">
        <v>0</v>
      </c>
      <c r="AO34" s="1" t="s">
        <v>0</v>
      </c>
      <c r="AP34" s="1">
        <v>40.592097016183395</v>
      </c>
      <c r="AQ34" s="1">
        <v>146.5994647785723</v>
      </c>
    </row>
    <row r="35" spans="1:43">
      <c r="A35" s="1">
        <v>1989</v>
      </c>
      <c r="B35" s="1" t="s">
        <v>80</v>
      </c>
      <c r="C35" s="1">
        <v>79.691841688294531</v>
      </c>
      <c r="D35" s="1">
        <v>46659</v>
      </c>
      <c r="E35" s="1">
        <v>104.3</v>
      </c>
      <c r="F35" s="1">
        <v>34808.44</v>
      </c>
      <c r="G35" s="1">
        <v>5.3804299999999996</v>
      </c>
      <c r="H35" s="1" t="s">
        <v>0</v>
      </c>
      <c r="I35" s="1">
        <v>5.3804299999999996</v>
      </c>
      <c r="J35" s="1" t="s">
        <v>0</v>
      </c>
      <c r="K35" s="1">
        <v>5.4585600000000003</v>
      </c>
      <c r="L35" s="1">
        <v>363469</v>
      </c>
      <c r="M35" s="1" t="s">
        <v>0</v>
      </c>
      <c r="N35" s="1" t="s">
        <v>0</v>
      </c>
      <c r="O35" s="1" t="s">
        <v>0</v>
      </c>
      <c r="P35" s="1">
        <v>58.383385180828128</v>
      </c>
      <c r="Q35" s="1">
        <v>89.4</v>
      </c>
      <c r="R35" s="1">
        <v>81.168537166970211</v>
      </c>
      <c r="S35" s="1">
        <v>115.94473161033798</v>
      </c>
      <c r="T35" s="1" t="s">
        <v>0</v>
      </c>
      <c r="U35" s="1" t="s">
        <v>0</v>
      </c>
      <c r="V35" s="1">
        <v>23012</v>
      </c>
      <c r="W35" s="1">
        <v>18648</v>
      </c>
      <c r="X35" s="1">
        <v>160.83166244488493</v>
      </c>
      <c r="Y35" s="1">
        <v>196.33985044605288</v>
      </c>
      <c r="Z35" s="1">
        <v>22092</v>
      </c>
      <c r="AA35" s="1">
        <v>1199116.8520599999</v>
      </c>
      <c r="AB35" s="1">
        <v>145.72475513284877</v>
      </c>
      <c r="AC35" s="1">
        <v>139958</v>
      </c>
      <c r="AD35" s="1">
        <v>141.19999999999999</v>
      </c>
      <c r="AE35" s="1">
        <v>108.5</v>
      </c>
      <c r="AF35" s="1">
        <v>124.6</v>
      </c>
      <c r="AG35" s="1">
        <v>97.5</v>
      </c>
      <c r="AH35" s="1">
        <v>70.222324502553249</v>
      </c>
      <c r="AI35" s="1">
        <v>58.676048912271924</v>
      </c>
      <c r="AJ35" s="1">
        <v>82.009561317890729</v>
      </c>
      <c r="AK35" s="1" t="s">
        <v>0</v>
      </c>
      <c r="AL35" s="1" t="s">
        <v>0</v>
      </c>
      <c r="AM35" s="1" t="s">
        <v>0</v>
      </c>
      <c r="AN35" s="1" t="s">
        <v>0</v>
      </c>
      <c r="AO35" s="1" t="s">
        <v>0</v>
      </c>
      <c r="AP35" s="1">
        <v>40.456092688039519</v>
      </c>
      <c r="AQ35" s="1">
        <v>147.45562286848903</v>
      </c>
    </row>
    <row r="36" spans="1:43">
      <c r="A36" s="1">
        <v>1989</v>
      </c>
      <c r="B36" s="1" t="s">
        <v>81</v>
      </c>
      <c r="C36" s="1">
        <v>84.140943772701704</v>
      </c>
      <c r="D36" s="1">
        <v>46655</v>
      </c>
      <c r="E36" s="1">
        <v>103.7</v>
      </c>
      <c r="F36" s="1">
        <v>34649.14</v>
      </c>
      <c r="G36" s="1">
        <v>5.4312500000000004</v>
      </c>
      <c r="H36" s="1" t="s">
        <v>0</v>
      </c>
      <c r="I36" s="1">
        <v>5.4312500000000004</v>
      </c>
      <c r="J36" s="1" t="s">
        <v>0</v>
      </c>
      <c r="K36" s="1">
        <v>5.7031252380952377</v>
      </c>
      <c r="L36" s="1">
        <v>365048</v>
      </c>
      <c r="M36" s="1" t="s">
        <v>0</v>
      </c>
      <c r="N36" s="1" t="s">
        <v>0</v>
      </c>
      <c r="O36" s="1" t="s">
        <v>0</v>
      </c>
      <c r="P36" s="1">
        <v>57.153550375109951</v>
      </c>
      <c r="Q36" s="1">
        <v>89.5</v>
      </c>
      <c r="R36" s="1">
        <v>81.17757428030859</v>
      </c>
      <c r="S36" s="1">
        <v>116.54652087475151</v>
      </c>
      <c r="T36" s="1" t="s">
        <v>0</v>
      </c>
      <c r="U36" s="1" t="s">
        <v>0</v>
      </c>
      <c r="V36" s="1">
        <v>23092</v>
      </c>
      <c r="W36" s="1">
        <v>18530</v>
      </c>
      <c r="X36" s="1">
        <v>162.1822107070943</v>
      </c>
      <c r="Y36" s="1">
        <v>197.52704802143217</v>
      </c>
      <c r="Z36" s="1">
        <v>22717</v>
      </c>
      <c r="AA36" s="1">
        <v>1115241.7636800001</v>
      </c>
      <c r="AB36" s="1">
        <v>147.39860695234856</v>
      </c>
      <c r="AC36" s="1">
        <v>137805</v>
      </c>
      <c r="AD36" s="1">
        <v>138.9</v>
      </c>
      <c r="AE36" s="1">
        <v>108.1</v>
      </c>
      <c r="AF36" s="1">
        <v>123.4</v>
      </c>
      <c r="AG36" s="1">
        <v>98.1</v>
      </c>
      <c r="AH36" s="1">
        <v>71.27208765869139</v>
      </c>
      <c r="AI36" s="1">
        <v>59.458076823335261</v>
      </c>
      <c r="AJ36" s="1">
        <v>83.036316935588545</v>
      </c>
      <c r="AK36" s="1" t="s">
        <v>0</v>
      </c>
      <c r="AL36" s="1" t="s">
        <v>0</v>
      </c>
      <c r="AM36" s="1" t="s">
        <v>0</v>
      </c>
      <c r="AN36" s="1" t="s">
        <v>0</v>
      </c>
      <c r="AO36" s="1" t="s">
        <v>0</v>
      </c>
      <c r="AP36" s="1">
        <v>40.571263931867279</v>
      </c>
      <c r="AQ36" s="1">
        <v>150.73871262050957</v>
      </c>
    </row>
    <row r="37" spans="1:43">
      <c r="A37" s="1">
        <v>1989</v>
      </c>
      <c r="B37" s="1" t="s">
        <v>82</v>
      </c>
      <c r="C37" s="1">
        <v>66.621913339067433</v>
      </c>
      <c r="D37" s="1">
        <v>46685</v>
      </c>
      <c r="E37" s="1">
        <v>103</v>
      </c>
      <c r="F37" s="1">
        <v>35323.43</v>
      </c>
      <c r="G37" s="1">
        <v>6.0089300000000003</v>
      </c>
      <c r="H37" s="1" t="s">
        <v>0</v>
      </c>
      <c r="I37" s="1">
        <v>6.0089300000000003</v>
      </c>
      <c r="J37" s="1" t="s">
        <v>0</v>
      </c>
      <c r="K37" s="1">
        <v>6.2485799999999996</v>
      </c>
      <c r="L37" s="1">
        <v>369375</v>
      </c>
      <c r="M37" s="1" t="s">
        <v>0</v>
      </c>
      <c r="N37" s="1" t="s">
        <v>0</v>
      </c>
      <c r="O37" s="1" t="s">
        <v>0</v>
      </c>
      <c r="P37" s="1">
        <v>57.708774810808421</v>
      </c>
      <c r="Q37" s="1">
        <v>89.6</v>
      </c>
      <c r="R37" s="1">
        <v>82.009433284576488</v>
      </c>
      <c r="S37" s="1">
        <v>115.2426441351889</v>
      </c>
      <c r="T37" s="1" t="s">
        <v>0</v>
      </c>
      <c r="U37" s="1" t="s">
        <v>0</v>
      </c>
      <c r="V37" s="1">
        <v>23032</v>
      </c>
      <c r="W37" s="1">
        <v>18576</v>
      </c>
      <c r="X37" s="1">
        <v>164.17301696076677</v>
      </c>
      <c r="Y37" s="1">
        <v>201.2649637700714</v>
      </c>
      <c r="Z37" s="1">
        <v>22826</v>
      </c>
      <c r="AA37" s="1">
        <v>1478344.7685400001</v>
      </c>
      <c r="AB37" s="1">
        <v>147.755591705478</v>
      </c>
      <c r="AC37" s="1">
        <v>140408</v>
      </c>
      <c r="AD37" s="1">
        <v>137.80000000000001</v>
      </c>
      <c r="AE37" s="1">
        <v>106.5</v>
      </c>
      <c r="AF37" s="1">
        <v>121.9</v>
      </c>
      <c r="AG37" s="1">
        <v>96.4</v>
      </c>
      <c r="AH37" s="1">
        <v>71.461020533726398</v>
      </c>
      <c r="AI37" s="1">
        <v>59.690070440164469</v>
      </c>
      <c r="AJ37" s="1">
        <v>83.955244345948344</v>
      </c>
      <c r="AK37" s="1" t="s">
        <v>0</v>
      </c>
      <c r="AL37" s="1" t="s">
        <v>0</v>
      </c>
      <c r="AM37" s="1" t="s">
        <v>0</v>
      </c>
      <c r="AN37" s="1" t="s">
        <v>0</v>
      </c>
      <c r="AO37" s="1" t="s">
        <v>0</v>
      </c>
      <c r="AP37" s="1">
        <v>40.534420069816946</v>
      </c>
      <c r="AQ37" s="1">
        <v>151.30568390910366</v>
      </c>
    </row>
    <row r="38" spans="1:43">
      <c r="A38" s="1">
        <v>1989</v>
      </c>
      <c r="B38" s="1" t="s">
        <v>83</v>
      </c>
      <c r="C38" s="1">
        <v>67.155606290642638</v>
      </c>
      <c r="D38" s="1">
        <v>46987</v>
      </c>
      <c r="E38" s="1">
        <v>104</v>
      </c>
      <c r="F38" s="1">
        <v>36038.65</v>
      </c>
      <c r="G38" s="1">
        <v>6.1515599999999999</v>
      </c>
      <c r="H38" s="1" t="s">
        <v>0</v>
      </c>
      <c r="I38" s="1">
        <v>6.1515599999999999</v>
      </c>
      <c r="J38" s="1" t="s">
        <v>0</v>
      </c>
      <c r="K38" s="1">
        <v>6.7613636363636367</v>
      </c>
      <c r="L38" s="1">
        <v>372632</v>
      </c>
      <c r="M38" s="1" t="s">
        <v>0</v>
      </c>
      <c r="N38" s="1" t="s">
        <v>0</v>
      </c>
      <c r="O38" s="1" t="s">
        <v>0</v>
      </c>
      <c r="P38" s="1">
        <v>56.890078998919819</v>
      </c>
      <c r="Q38" s="1">
        <v>89.7</v>
      </c>
      <c r="R38" s="1">
        <v>82.573230096909938</v>
      </c>
      <c r="S38" s="1">
        <v>115.54353876739565</v>
      </c>
      <c r="T38" s="1" t="s">
        <v>0</v>
      </c>
      <c r="U38" s="1" t="s">
        <v>0</v>
      </c>
      <c r="V38" s="1">
        <v>23080</v>
      </c>
      <c r="W38" s="1">
        <v>18676</v>
      </c>
      <c r="X38" s="1">
        <v>166.22079811845632</v>
      </c>
      <c r="Y38" s="1">
        <v>205.741986954053</v>
      </c>
      <c r="Z38" s="1">
        <v>22509</v>
      </c>
      <c r="AA38" s="1">
        <v>1307375.17753</v>
      </c>
      <c r="AB38" s="1">
        <v>148.23724158432984</v>
      </c>
      <c r="AC38" s="1">
        <v>139760</v>
      </c>
      <c r="AD38" s="1">
        <v>139.30000000000001</v>
      </c>
      <c r="AE38" s="1">
        <v>108.1</v>
      </c>
      <c r="AF38" s="1">
        <v>123</v>
      </c>
      <c r="AG38" s="1">
        <v>97.7</v>
      </c>
      <c r="AH38" s="1">
        <v>71.286461611000149</v>
      </c>
      <c r="AI38" s="1">
        <v>59.673773473983502</v>
      </c>
      <c r="AJ38" s="1">
        <v>83.701735295166429</v>
      </c>
      <c r="AK38" s="1" t="s">
        <v>0</v>
      </c>
      <c r="AL38" s="1" t="s">
        <v>0</v>
      </c>
      <c r="AM38" s="1" t="s">
        <v>0</v>
      </c>
      <c r="AN38" s="1" t="s">
        <v>0</v>
      </c>
      <c r="AO38" s="1" t="s">
        <v>0</v>
      </c>
      <c r="AP38" s="1">
        <v>41.156095181974109</v>
      </c>
      <c r="AQ38" s="1">
        <v>153.44452746175071</v>
      </c>
    </row>
    <row r="39" spans="1:43">
      <c r="A39" s="1">
        <v>1989</v>
      </c>
      <c r="B39" s="1" t="s">
        <v>84</v>
      </c>
      <c r="C39" s="1">
        <v>71.797078648880316</v>
      </c>
      <c r="D39" s="1">
        <v>47129</v>
      </c>
      <c r="E39" s="1">
        <v>104.4</v>
      </c>
      <c r="F39" s="1">
        <v>38130</v>
      </c>
      <c r="G39" s="1">
        <v>6.4479199999999999</v>
      </c>
      <c r="H39" s="1" t="s">
        <v>0</v>
      </c>
      <c r="I39" s="1">
        <v>6.4479199999999999</v>
      </c>
      <c r="J39" s="1" t="s">
        <v>0</v>
      </c>
      <c r="K39" s="1">
        <v>6.7582242105263157</v>
      </c>
      <c r="L39" s="1">
        <v>374801</v>
      </c>
      <c r="M39" s="1" t="s">
        <v>0</v>
      </c>
      <c r="N39" s="1" t="s">
        <v>0</v>
      </c>
      <c r="O39" s="1" t="s">
        <v>0</v>
      </c>
      <c r="P39" s="1">
        <v>56.062977242267152</v>
      </c>
      <c r="Q39" s="1">
        <v>89.8</v>
      </c>
      <c r="R39" s="1">
        <v>83.306396743534691</v>
      </c>
      <c r="S39" s="1">
        <v>115.84443339960239</v>
      </c>
      <c r="T39" s="1" t="s">
        <v>0</v>
      </c>
      <c r="U39" s="1" t="s">
        <v>0</v>
      </c>
      <c r="V39" s="1">
        <v>23221</v>
      </c>
      <c r="W39" s="1">
        <v>18602</v>
      </c>
      <c r="X39" s="1">
        <v>169.3005360726533</v>
      </c>
      <c r="Y39" s="1">
        <v>209.74944964274655</v>
      </c>
      <c r="Z39" s="1">
        <v>23523</v>
      </c>
      <c r="AA39" s="1">
        <v>1292045.199</v>
      </c>
      <c r="AB39" s="1">
        <v>149.21811267517953</v>
      </c>
      <c r="AC39" s="1">
        <v>137888</v>
      </c>
      <c r="AD39" s="1">
        <v>139.4</v>
      </c>
      <c r="AE39" s="1">
        <v>109</v>
      </c>
      <c r="AF39" s="1">
        <v>125.4</v>
      </c>
      <c r="AG39" s="1">
        <v>98.8</v>
      </c>
      <c r="AH39" s="1">
        <v>73.440150250910676</v>
      </c>
      <c r="AI39" s="1">
        <v>61.377792773733098</v>
      </c>
      <c r="AJ39" s="1">
        <v>85.75732930586905</v>
      </c>
      <c r="AK39" s="1" t="s">
        <v>0</v>
      </c>
      <c r="AL39" s="1" t="s">
        <v>0</v>
      </c>
      <c r="AM39" s="1" t="s">
        <v>0</v>
      </c>
      <c r="AN39" s="1" t="s">
        <v>0</v>
      </c>
      <c r="AO39" s="1" t="s">
        <v>0</v>
      </c>
      <c r="AP39" s="1">
        <v>41.932625279747214</v>
      </c>
      <c r="AQ39" s="1">
        <v>153.02381557864933</v>
      </c>
    </row>
    <row r="40" spans="1:43">
      <c r="A40" s="1">
        <v>1990</v>
      </c>
      <c r="B40" s="1" t="s">
        <v>72</v>
      </c>
      <c r="C40" s="1">
        <v>83.891118792973472</v>
      </c>
      <c r="D40" s="1">
        <v>47202</v>
      </c>
      <c r="E40" s="1">
        <v>103.5</v>
      </c>
      <c r="F40" s="1">
        <v>37404.76</v>
      </c>
      <c r="G40" s="1">
        <v>6.5805899999999999</v>
      </c>
      <c r="H40" s="1" t="s">
        <v>0</v>
      </c>
      <c r="I40" s="1">
        <v>6.5805899999999999</v>
      </c>
      <c r="J40" s="1" t="s">
        <v>0</v>
      </c>
      <c r="K40" s="1">
        <v>7.0461650000000002</v>
      </c>
      <c r="L40" s="1">
        <v>381423</v>
      </c>
      <c r="M40" s="1" t="s">
        <v>0</v>
      </c>
      <c r="N40" s="1" t="s">
        <v>0</v>
      </c>
      <c r="O40" s="1" t="s">
        <v>0</v>
      </c>
      <c r="P40" s="1">
        <v>55.063986553140516</v>
      </c>
      <c r="Q40" s="1">
        <v>90.1</v>
      </c>
      <c r="R40" s="1">
        <v>85.015187746648053</v>
      </c>
      <c r="S40" s="1">
        <v>115.04204771371769</v>
      </c>
      <c r="T40" s="1">
        <v>100</v>
      </c>
      <c r="U40" s="1">
        <v>40.6</v>
      </c>
      <c r="V40" s="1">
        <v>23168</v>
      </c>
      <c r="W40" s="1">
        <v>18796</v>
      </c>
      <c r="X40" s="1">
        <v>169.41765373444647</v>
      </c>
      <c r="Y40" s="1">
        <v>210.43336315263576</v>
      </c>
      <c r="Z40" s="1">
        <v>23001</v>
      </c>
      <c r="AA40" s="1">
        <v>1292410.29786</v>
      </c>
      <c r="AB40" s="1">
        <v>148.65760365671142</v>
      </c>
      <c r="AC40" s="1">
        <v>140703</v>
      </c>
      <c r="AD40" s="1">
        <v>139.1</v>
      </c>
      <c r="AE40" s="1">
        <v>106.9</v>
      </c>
      <c r="AF40" s="1">
        <v>121.8</v>
      </c>
      <c r="AG40" s="1">
        <v>97.4</v>
      </c>
      <c r="AH40" s="1">
        <v>71.843476979774849</v>
      </c>
      <c r="AI40" s="1">
        <v>59.88961849814573</v>
      </c>
      <c r="AJ40" s="1">
        <v>84.183366153234331</v>
      </c>
      <c r="AK40" s="1" t="s">
        <v>0</v>
      </c>
      <c r="AL40" s="1" t="s">
        <v>0</v>
      </c>
      <c r="AM40" s="1" t="s">
        <v>0</v>
      </c>
      <c r="AN40" s="1" t="s">
        <v>0</v>
      </c>
      <c r="AO40" s="1" t="s">
        <v>0</v>
      </c>
      <c r="AP40" s="1">
        <v>43.37261310811526</v>
      </c>
      <c r="AQ40" s="1">
        <v>153.54514893851476</v>
      </c>
    </row>
    <row r="41" spans="1:43">
      <c r="A41" s="1">
        <v>1990</v>
      </c>
      <c r="B41" s="1" t="s">
        <v>74</v>
      </c>
      <c r="C41" s="1">
        <v>101.14606459590114</v>
      </c>
      <c r="D41" s="1">
        <v>47248</v>
      </c>
      <c r="E41" s="1">
        <v>104.4</v>
      </c>
      <c r="F41" s="1">
        <v>36517.81</v>
      </c>
      <c r="G41" s="1">
        <v>6.6430899999999999</v>
      </c>
      <c r="H41" s="1" t="s">
        <v>0</v>
      </c>
      <c r="I41" s="1">
        <v>6.6430899999999999</v>
      </c>
      <c r="J41" s="1" t="s">
        <v>0</v>
      </c>
      <c r="K41" s="1">
        <v>7.2351565000000004</v>
      </c>
      <c r="L41" s="1">
        <v>383664</v>
      </c>
      <c r="M41" s="1" t="s">
        <v>0</v>
      </c>
      <c r="N41" s="1" t="s">
        <v>0</v>
      </c>
      <c r="O41" s="1" t="s">
        <v>0</v>
      </c>
      <c r="P41" s="1">
        <v>54.621899780834042</v>
      </c>
      <c r="Q41" s="1">
        <v>90.2</v>
      </c>
      <c r="R41" s="1">
        <v>83.61698772905325</v>
      </c>
      <c r="S41" s="1">
        <v>114.33996023856858</v>
      </c>
      <c r="T41" s="1">
        <v>100.2</v>
      </c>
      <c r="U41" s="1">
        <v>39.9</v>
      </c>
      <c r="V41" s="1">
        <v>23098</v>
      </c>
      <c r="W41" s="1">
        <v>18896</v>
      </c>
      <c r="X41" s="1">
        <v>168.94703261198353</v>
      </c>
      <c r="Y41" s="1">
        <v>211.28843413139563</v>
      </c>
      <c r="Z41" s="1">
        <v>23309</v>
      </c>
      <c r="AA41" s="1">
        <v>1379900.48682</v>
      </c>
      <c r="AB41" s="1">
        <v>148.48142462899082</v>
      </c>
      <c r="AC41" s="1">
        <v>141485</v>
      </c>
      <c r="AD41" s="1">
        <v>138.9</v>
      </c>
      <c r="AE41" s="1">
        <v>110.2</v>
      </c>
      <c r="AF41" s="1">
        <v>128.30000000000001</v>
      </c>
      <c r="AG41" s="1">
        <v>98.2</v>
      </c>
      <c r="AH41" s="1">
        <v>72.018437620448466</v>
      </c>
      <c r="AI41" s="1">
        <v>60.421530945315837</v>
      </c>
      <c r="AJ41" s="1">
        <v>83.525586955484698</v>
      </c>
      <c r="AK41" s="1" t="s">
        <v>0</v>
      </c>
      <c r="AL41" s="1" t="s">
        <v>0</v>
      </c>
      <c r="AM41" s="1" t="s">
        <v>0</v>
      </c>
      <c r="AN41" s="1" t="s">
        <v>0</v>
      </c>
      <c r="AO41" s="1" t="s">
        <v>0</v>
      </c>
      <c r="AP41" s="1">
        <v>45.024545409186388</v>
      </c>
      <c r="AQ41" s="1">
        <v>156.0362819954876</v>
      </c>
    </row>
    <row r="42" spans="1:43">
      <c r="A42" s="1">
        <v>1990</v>
      </c>
      <c r="B42" s="1" t="s">
        <v>75</v>
      </c>
      <c r="C42" s="1">
        <v>100.71622062341763</v>
      </c>
      <c r="D42" s="1">
        <v>47506</v>
      </c>
      <c r="E42" s="1">
        <v>106.4</v>
      </c>
      <c r="F42" s="1">
        <v>32305.78</v>
      </c>
      <c r="G42" s="1">
        <v>6.8169599999999999</v>
      </c>
      <c r="H42" s="1" t="s">
        <v>0</v>
      </c>
      <c r="I42" s="1">
        <v>6.8169599999999999</v>
      </c>
      <c r="J42" s="1" t="s">
        <v>0</v>
      </c>
      <c r="K42" s="1">
        <v>7.5788354545454544</v>
      </c>
      <c r="L42" s="1">
        <v>385085</v>
      </c>
      <c r="M42" s="1" t="s">
        <v>0</v>
      </c>
      <c r="N42" s="1" t="s">
        <v>0</v>
      </c>
      <c r="O42" s="1" t="s">
        <v>0</v>
      </c>
      <c r="P42" s="1">
        <v>52.373022811612955</v>
      </c>
      <c r="Q42" s="1">
        <v>90.5</v>
      </c>
      <c r="R42" s="1">
        <v>82.716835714469823</v>
      </c>
      <c r="S42" s="1">
        <v>115.34294234592444</v>
      </c>
      <c r="T42" s="1">
        <v>99.9</v>
      </c>
      <c r="U42" s="1">
        <v>41.5</v>
      </c>
      <c r="V42" s="1">
        <v>23152</v>
      </c>
      <c r="W42" s="1">
        <v>19081</v>
      </c>
      <c r="X42" s="1">
        <v>170.13249572098931</v>
      </c>
      <c r="Y42" s="1">
        <v>208.89815604233189</v>
      </c>
      <c r="Z42" s="1">
        <v>23953</v>
      </c>
      <c r="AA42" s="1">
        <v>1246439.30819</v>
      </c>
      <c r="AB42" s="1">
        <v>149.49888301025143</v>
      </c>
      <c r="AC42" s="1">
        <v>142493</v>
      </c>
      <c r="AD42" s="1">
        <v>142.5</v>
      </c>
      <c r="AE42" s="1">
        <v>111.5</v>
      </c>
      <c r="AF42" s="1">
        <v>129.19999999999999</v>
      </c>
      <c r="AG42" s="1">
        <v>99.5</v>
      </c>
      <c r="AH42" s="1">
        <v>72.181563378756763</v>
      </c>
      <c r="AI42" s="1">
        <v>59.780619099474926</v>
      </c>
      <c r="AJ42" s="1">
        <v>84.904867984771371</v>
      </c>
      <c r="AK42" s="1" t="s">
        <v>0</v>
      </c>
      <c r="AL42" s="1" t="s">
        <v>0</v>
      </c>
      <c r="AM42" s="1" t="s">
        <v>0</v>
      </c>
      <c r="AN42" s="1" t="s">
        <v>0</v>
      </c>
      <c r="AO42" s="1" t="s">
        <v>0</v>
      </c>
      <c r="AP42" s="1">
        <v>45.760128717523244</v>
      </c>
      <c r="AQ42" s="1">
        <v>155.49629519265622</v>
      </c>
    </row>
    <row r="43" spans="1:43">
      <c r="A43" s="1">
        <v>1990</v>
      </c>
      <c r="B43" s="1" t="s">
        <v>76</v>
      </c>
      <c r="C43" s="1">
        <v>91.780285186262944</v>
      </c>
      <c r="D43" s="1">
        <v>47759</v>
      </c>
      <c r="E43" s="1">
        <v>106.4</v>
      </c>
      <c r="F43" s="1">
        <v>29237.07</v>
      </c>
      <c r="G43" s="1">
        <v>7.1624999999999996</v>
      </c>
      <c r="H43" s="1" t="s">
        <v>0</v>
      </c>
      <c r="I43" s="1">
        <v>7.1624999999999996</v>
      </c>
      <c r="J43" s="1" t="s">
        <v>0</v>
      </c>
      <c r="K43" s="1">
        <v>7.4473684210526319</v>
      </c>
      <c r="L43" s="1">
        <v>397929</v>
      </c>
      <c r="M43" s="1" t="s">
        <v>0</v>
      </c>
      <c r="N43" s="1" t="s">
        <v>0</v>
      </c>
      <c r="O43" s="1" t="s">
        <v>0</v>
      </c>
      <c r="P43" s="1">
        <v>50.446784856890659</v>
      </c>
      <c r="Q43" s="1">
        <v>90.7</v>
      </c>
      <c r="R43" s="1">
        <v>84.341848256149575</v>
      </c>
      <c r="S43" s="1">
        <v>114.54055666003974</v>
      </c>
      <c r="T43" s="1">
        <v>100.5</v>
      </c>
      <c r="U43" s="1">
        <v>41</v>
      </c>
      <c r="V43" s="1">
        <v>23266</v>
      </c>
      <c r="W43" s="1">
        <v>19285</v>
      </c>
      <c r="X43" s="1">
        <v>171.0410375541218</v>
      </c>
      <c r="Y43" s="1">
        <v>218.27859178588022</v>
      </c>
      <c r="Z43" s="1">
        <v>22906</v>
      </c>
      <c r="AA43" s="1">
        <v>1379626.8935400001</v>
      </c>
      <c r="AB43" s="1">
        <v>151.00558950804702</v>
      </c>
      <c r="AC43" s="1">
        <v>142862</v>
      </c>
      <c r="AD43" s="1">
        <v>142.30000000000001</v>
      </c>
      <c r="AE43" s="1">
        <v>111.7</v>
      </c>
      <c r="AF43" s="1">
        <v>129.19999999999999</v>
      </c>
      <c r="AG43" s="1">
        <v>100</v>
      </c>
      <c r="AH43" s="1">
        <v>72.348353825820283</v>
      </c>
      <c r="AI43" s="1">
        <v>59.627739247807362</v>
      </c>
      <c r="AJ43" s="1">
        <v>86.201793717387531</v>
      </c>
      <c r="AK43" s="1" t="s">
        <v>0</v>
      </c>
      <c r="AL43" s="1" t="s">
        <v>0</v>
      </c>
      <c r="AM43" s="1" t="s">
        <v>0</v>
      </c>
      <c r="AN43" s="1" t="s">
        <v>0</v>
      </c>
      <c r="AO43" s="1" t="s">
        <v>0</v>
      </c>
      <c r="AP43" s="1">
        <v>46.056267867921584</v>
      </c>
      <c r="AQ43" s="1">
        <v>156.10746983599734</v>
      </c>
    </row>
    <row r="44" spans="1:43">
      <c r="A44" s="1">
        <v>1990</v>
      </c>
      <c r="B44" s="1" t="s">
        <v>77</v>
      </c>
      <c r="C44" s="1">
        <v>94.940609478607655</v>
      </c>
      <c r="D44" s="1">
        <v>48185</v>
      </c>
      <c r="E44" s="1">
        <v>107.2</v>
      </c>
      <c r="F44" s="1">
        <v>31826.799999999999</v>
      </c>
      <c r="G44" s="1">
        <v>7.2589300000000003</v>
      </c>
      <c r="H44" s="1" t="s">
        <v>0</v>
      </c>
      <c r="I44" s="1">
        <v>7.2589300000000003</v>
      </c>
      <c r="J44" s="1" t="s">
        <v>0</v>
      </c>
      <c r="K44" s="1">
        <v>7.377232380952381</v>
      </c>
      <c r="L44" s="1">
        <v>390653</v>
      </c>
      <c r="M44" s="1" t="s">
        <v>0</v>
      </c>
      <c r="N44" s="1" t="s">
        <v>0</v>
      </c>
      <c r="O44" s="1" t="s">
        <v>0</v>
      </c>
      <c r="P44" s="1">
        <v>51.728413056931984</v>
      </c>
      <c r="Q44" s="1">
        <v>90.9</v>
      </c>
      <c r="R44" s="1">
        <v>84.261012234311465</v>
      </c>
      <c r="S44" s="1">
        <v>115.24264413518884</v>
      </c>
      <c r="T44" s="1">
        <v>100.8</v>
      </c>
      <c r="U44" s="1">
        <v>41</v>
      </c>
      <c r="V44" s="1">
        <v>23495</v>
      </c>
      <c r="W44" s="1">
        <v>19468</v>
      </c>
      <c r="X44" s="1">
        <v>171.3788000090002</v>
      </c>
      <c r="Y44" s="1">
        <v>220.20329888820487</v>
      </c>
      <c r="Z44" s="1">
        <v>25469</v>
      </c>
      <c r="AA44" s="1">
        <v>1385354.19331</v>
      </c>
      <c r="AB44" s="1">
        <v>149.08699619946873</v>
      </c>
      <c r="AC44" s="1">
        <v>150630</v>
      </c>
      <c r="AD44" s="1">
        <v>142.5</v>
      </c>
      <c r="AE44" s="1">
        <v>112.5</v>
      </c>
      <c r="AF44" s="1">
        <v>131.1</v>
      </c>
      <c r="AG44" s="1">
        <v>100</v>
      </c>
      <c r="AH44" s="1">
        <v>72.764485868322822</v>
      </c>
      <c r="AI44" s="1">
        <v>59.706204530086538</v>
      </c>
      <c r="AJ44" s="1">
        <v>85.954991516498055</v>
      </c>
      <c r="AK44" s="1" t="s">
        <v>0</v>
      </c>
      <c r="AL44" s="1" t="s">
        <v>0</v>
      </c>
      <c r="AM44" s="1" t="s">
        <v>0</v>
      </c>
      <c r="AN44" s="1" t="s">
        <v>0</v>
      </c>
      <c r="AO44" s="1" t="s">
        <v>0</v>
      </c>
      <c r="AP44" s="1">
        <v>42.876086991628917</v>
      </c>
      <c r="AQ44" s="1">
        <v>149.63108477687564</v>
      </c>
    </row>
    <row r="45" spans="1:43">
      <c r="A45" s="1">
        <v>1990</v>
      </c>
      <c r="B45" s="1" t="s">
        <v>78</v>
      </c>
      <c r="C45" s="1">
        <v>75.82302295542901</v>
      </c>
      <c r="D45" s="1">
        <v>47976</v>
      </c>
      <c r="E45" s="1">
        <v>107.4</v>
      </c>
      <c r="F45" s="1">
        <v>32364.77</v>
      </c>
      <c r="G45" s="1">
        <v>7.3645800000000001</v>
      </c>
      <c r="H45" s="1" t="s">
        <v>0</v>
      </c>
      <c r="I45" s="1">
        <v>7.3645800000000001</v>
      </c>
      <c r="J45" s="1" t="s">
        <v>0</v>
      </c>
      <c r="K45" s="1">
        <v>7.4367561904761903</v>
      </c>
      <c r="L45" s="1">
        <v>390261</v>
      </c>
      <c r="M45" s="1">
        <v>18.857000000000003</v>
      </c>
      <c r="N45" s="1" t="s">
        <v>0</v>
      </c>
      <c r="O45" s="1" t="s">
        <v>0</v>
      </c>
      <c r="P45" s="1">
        <v>51.825124117496202</v>
      </c>
      <c r="Q45" s="1">
        <v>91</v>
      </c>
      <c r="R45" s="1">
        <v>85.584226796531226</v>
      </c>
      <c r="S45" s="1">
        <v>115.44324055666</v>
      </c>
      <c r="T45" s="1">
        <v>100.9</v>
      </c>
      <c r="U45" s="1">
        <v>41.7</v>
      </c>
      <c r="V45" s="1">
        <v>23377</v>
      </c>
      <c r="W45" s="1">
        <v>19334</v>
      </c>
      <c r="X45" s="1">
        <v>166.29815774849826</v>
      </c>
      <c r="Y45" s="1">
        <v>219.04343062153865</v>
      </c>
      <c r="Z45" s="1">
        <v>24352</v>
      </c>
      <c r="AA45" s="1">
        <v>1365450.42765</v>
      </c>
      <c r="AB45" s="1">
        <v>148.96302821258521</v>
      </c>
      <c r="AC45" s="1">
        <v>147031</v>
      </c>
      <c r="AD45" s="1">
        <v>145.69999999999999</v>
      </c>
      <c r="AE45" s="1">
        <v>111.6</v>
      </c>
      <c r="AF45" s="1">
        <v>129.19999999999999</v>
      </c>
      <c r="AG45" s="1">
        <v>100.2</v>
      </c>
      <c r="AH45" s="1">
        <v>74.078143981685983</v>
      </c>
      <c r="AI45" s="1">
        <v>61.64929774348186</v>
      </c>
      <c r="AJ45" s="1">
        <v>86.852819373023408</v>
      </c>
      <c r="AK45" s="1" t="s">
        <v>0</v>
      </c>
      <c r="AL45" s="1" t="s">
        <v>0</v>
      </c>
      <c r="AM45" s="1" t="s">
        <v>0</v>
      </c>
      <c r="AN45" s="1" t="s">
        <v>0</v>
      </c>
      <c r="AO45" s="1" t="s">
        <v>0</v>
      </c>
      <c r="AP45" s="1">
        <v>41.281414160289081</v>
      </c>
      <c r="AQ45" s="1">
        <v>149.37616780713964</v>
      </c>
    </row>
    <row r="46" spans="1:43">
      <c r="A46" s="1">
        <v>1990</v>
      </c>
      <c r="B46" s="1" t="s">
        <v>79</v>
      </c>
      <c r="C46" s="1">
        <v>84.314312684556725</v>
      </c>
      <c r="D46" s="1">
        <v>47635</v>
      </c>
      <c r="E46" s="1">
        <v>108.5</v>
      </c>
      <c r="F46" s="1">
        <v>32170.53</v>
      </c>
      <c r="G46" s="1">
        <v>7.5241499999999997</v>
      </c>
      <c r="H46" s="1" t="s">
        <v>0</v>
      </c>
      <c r="I46" s="1">
        <v>7.5241499999999997</v>
      </c>
      <c r="J46" s="1" t="s">
        <v>0</v>
      </c>
      <c r="K46" s="1">
        <v>7.7159090909090908</v>
      </c>
      <c r="L46" s="1">
        <v>393607</v>
      </c>
      <c r="M46" s="1">
        <v>17.981818181818184</v>
      </c>
      <c r="N46" s="1" t="s">
        <v>0</v>
      </c>
      <c r="O46" s="1" t="s">
        <v>0</v>
      </c>
      <c r="P46" s="1">
        <v>52.69307719449737</v>
      </c>
      <c r="Q46" s="1">
        <v>91.2</v>
      </c>
      <c r="R46" s="1">
        <v>86.037284907175902</v>
      </c>
      <c r="S46" s="1">
        <v>114.13936381709739</v>
      </c>
      <c r="T46" s="1">
        <v>101.2</v>
      </c>
      <c r="U46" s="1">
        <v>41.9</v>
      </c>
      <c r="V46" s="1">
        <v>23540</v>
      </c>
      <c r="W46" s="1">
        <v>19053</v>
      </c>
      <c r="X46" s="1">
        <v>170.64199526008193</v>
      </c>
      <c r="Y46" s="1">
        <v>216.07848700906229</v>
      </c>
      <c r="Z46" s="1">
        <v>23696</v>
      </c>
      <c r="AA46" s="1">
        <v>1419296.75973</v>
      </c>
      <c r="AB46" s="1">
        <v>147.74855679768436</v>
      </c>
      <c r="AC46" s="1">
        <v>144039</v>
      </c>
      <c r="AD46" s="1">
        <v>146.6</v>
      </c>
      <c r="AE46" s="1">
        <v>112.9</v>
      </c>
      <c r="AF46" s="1">
        <v>130.1</v>
      </c>
      <c r="AG46" s="1">
        <v>101.6</v>
      </c>
      <c r="AH46" s="1">
        <v>74.878665229593864</v>
      </c>
      <c r="AI46" s="1">
        <v>61.449845634676748</v>
      </c>
      <c r="AJ46" s="1">
        <v>88.500449369144107</v>
      </c>
      <c r="AK46" s="1" t="s">
        <v>0</v>
      </c>
      <c r="AL46" s="1" t="s">
        <v>0</v>
      </c>
      <c r="AM46" s="1" t="s">
        <v>0</v>
      </c>
      <c r="AN46" s="1" t="s">
        <v>0</v>
      </c>
      <c r="AO46" s="1" t="s">
        <v>0</v>
      </c>
      <c r="AP46" s="1">
        <v>39.222967472162772</v>
      </c>
      <c r="AQ46" s="1">
        <v>151.17455907834159</v>
      </c>
    </row>
    <row r="47" spans="1:43">
      <c r="A47" s="1">
        <v>1990</v>
      </c>
      <c r="B47" s="1" t="s">
        <v>80</v>
      </c>
      <c r="C47" s="1">
        <v>70.806728252198624</v>
      </c>
      <c r="D47" s="1">
        <v>47830</v>
      </c>
      <c r="E47" s="1">
        <v>109.1</v>
      </c>
      <c r="F47" s="1">
        <v>26908.76</v>
      </c>
      <c r="G47" s="1">
        <v>7.5434799999999997</v>
      </c>
      <c r="H47" s="1" t="s">
        <v>0</v>
      </c>
      <c r="I47" s="1">
        <v>7.5434799999999997</v>
      </c>
      <c r="J47" s="1" t="s">
        <v>0</v>
      </c>
      <c r="K47" s="1">
        <v>8.0220172727272718</v>
      </c>
      <c r="L47" s="1">
        <v>395032</v>
      </c>
      <c r="M47" s="1">
        <v>29.659545454545455</v>
      </c>
      <c r="N47" s="1" t="s">
        <v>0</v>
      </c>
      <c r="O47" s="1" t="s">
        <v>0</v>
      </c>
      <c r="P47" s="1">
        <v>52.400261864033467</v>
      </c>
      <c r="Q47" s="1">
        <v>91.5</v>
      </c>
      <c r="R47" s="1">
        <v>84.455330522503004</v>
      </c>
      <c r="S47" s="1">
        <v>114.74115308151092</v>
      </c>
      <c r="T47" s="1">
        <v>101.1</v>
      </c>
      <c r="U47" s="1">
        <v>42.2</v>
      </c>
      <c r="V47" s="1">
        <v>23564</v>
      </c>
      <c r="W47" s="1">
        <v>19136</v>
      </c>
      <c r="X47" s="1">
        <v>174.62658833721585</v>
      </c>
      <c r="Y47" s="1">
        <v>221.88891202163782</v>
      </c>
      <c r="Z47" s="1">
        <v>24114</v>
      </c>
      <c r="AA47" s="1">
        <v>1442367.8186999999</v>
      </c>
      <c r="AB47" s="1">
        <v>150.0582231543022</v>
      </c>
      <c r="AC47" s="1">
        <v>139376</v>
      </c>
      <c r="AD47" s="1">
        <v>145.4</v>
      </c>
      <c r="AE47" s="1">
        <v>115.7</v>
      </c>
      <c r="AF47" s="1">
        <v>134.9</v>
      </c>
      <c r="AG47" s="1">
        <v>102.9</v>
      </c>
      <c r="AH47" s="1">
        <v>73.732663753987225</v>
      </c>
      <c r="AI47" s="1">
        <v>60.709860870905523</v>
      </c>
      <c r="AJ47" s="1">
        <v>87.162376269645293</v>
      </c>
      <c r="AK47" s="1" t="s">
        <v>0</v>
      </c>
      <c r="AL47" s="1" t="s">
        <v>0</v>
      </c>
      <c r="AM47" s="1" t="s">
        <v>0</v>
      </c>
      <c r="AN47" s="1" t="s">
        <v>0</v>
      </c>
      <c r="AO47" s="1" t="s">
        <v>0</v>
      </c>
      <c r="AP47" s="1">
        <v>39.281404111798985</v>
      </c>
      <c r="AQ47" s="1">
        <v>148.10060627807485</v>
      </c>
    </row>
    <row r="48" spans="1:43">
      <c r="A48" s="1">
        <v>1990</v>
      </c>
      <c r="B48" s="1" t="s">
        <v>81</v>
      </c>
      <c r="C48" s="1">
        <v>109.95626167689407</v>
      </c>
      <c r="D48" s="1">
        <v>48790</v>
      </c>
      <c r="E48" s="1">
        <v>108.5</v>
      </c>
      <c r="F48" s="1">
        <v>23935.65</v>
      </c>
      <c r="G48" s="1">
        <v>7.7631600000000001</v>
      </c>
      <c r="H48" s="1" t="s">
        <v>0</v>
      </c>
      <c r="I48" s="1">
        <v>7.7631600000000001</v>
      </c>
      <c r="J48" s="1" t="s">
        <v>0</v>
      </c>
      <c r="K48" s="1">
        <v>8.4046874999999996</v>
      </c>
      <c r="L48" s="1">
        <v>397160</v>
      </c>
      <c r="M48" s="1">
        <v>40.417368421052636</v>
      </c>
      <c r="N48" s="1" t="s">
        <v>0</v>
      </c>
      <c r="O48" s="1" t="s">
        <v>0</v>
      </c>
      <c r="P48" s="1">
        <v>55.744770988827376</v>
      </c>
      <c r="Q48" s="1">
        <v>91.8</v>
      </c>
      <c r="R48" s="1">
        <v>86.112955342450476</v>
      </c>
      <c r="S48" s="1">
        <v>114.0390656063618</v>
      </c>
      <c r="T48" s="1">
        <v>101</v>
      </c>
      <c r="U48" s="1">
        <v>42.4</v>
      </c>
      <c r="V48" s="1">
        <v>24062</v>
      </c>
      <c r="W48" s="1">
        <v>19358</v>
      </c>
      <c r="X48" s="1">
        <v>175.10084043686226</v>
      </c>
      <c r="Y48" s="1">
        <v>222.00304051772338</v>
      </c>
      <c r="Z48" s="1">
        <v>23164</v>
      </c>
      <c r="AA48" s="1">
        <v>1337070.6290599999</v>
      </c>
      <c r="AB48" s="1">
        <v>151.16230397255714</v>
      </c>
      <c r="AC48" s="1">
        <v>144926</v>
      </c>
      <c r="AD48" s="1">
        <v>144.80000000000001</v>
      </c>
      <c r="AE48" s="1">
        <v>112.1</v>
      </c>
      <c r="AF48" s="1">
        <v>129</v>
      </c>
      <c r="AG48" s="1">
        <v>101.2</v>
      </c>
      <c r="AH48" s="1">
        <v>72.931232755768079</v>
      </c>
      <c r="AI48" s="1">
        <v>59.237747464546757</v>
      </c>
      <c r="AJ48" s="1">
        <v>87.212589882863568</v>
      </c>
      <c r="AK48" s="1" t="s">
        <v>0</v>
      </c>
      <c r="AL48" s="1" t="s">
        <v>0</v>
      </c>
      <c r="AM48" s="1" t="s">
        <v>0</v>
      </c>
      <c r="AN48" s="1" t="s">
        <v>0</v>
      </c>
      <c r="AO48" s="1" t="s">
        <v>0</v>
      </c>
      <c r="AP48" s="1">
        <v>48.988019333012588</v>
      </c>
      <c r="AQ48" s="1">
        <v>150.80373420445432</v>
      </c>
    </row>
    <row r="49" spans="1:43">
      <c r="A49" s="1">
        <v>1990</v>
      </c>
      <c r="B49" s="1" t="s">
        <v>82</v>
      </c>
      <c r="C49" s="1">
        <v>107.32176348438497</v>
      </c>
      <c r="D49" s="1">
        <v>48928</v>
      </c>
      <c r="E49" s="1">
        <v>110.6</v>
      </c>
      <c r="F49" s="1">
        <v>23816.81</v>
      </c>
      <c r="G49" s="1">
        <v>7.8110799999999996</v>
      </c>
      <c r="H49" s="1" t="s">
        <v>0</v>
      </c>
      <c r="I49" s="1">
        <v>7.8110799999999996</v>
      </c>
      <c r="J49" s="1" t="s">
        <v>0</v>
      </c>
      <c r="K49" s="1">
        <v>8.2934786956521744</v>
      </c>
      <c r="L49" s="1">
        <v>394445</v>
      </c>
      <c r="M49" s="1">
        <v>51.827272727272728</v>
      </c>
      <c r="N49" s="1" t="s">
        <v>0</v>
      </c>
      <c r="O49" s="1" t="s">
        <v>0</v>
      </c>
      <c r="P49" s="1">
        <v>58.983827861044496</v>
      </c>
      <c r="Q49" s="1">
        <v>92.1</v>
      </c>
      <c r="R49" s="1">
        <v>85.622439087695554</v>
      </c>
      <c r="S49" s="1">
        <v>115.04204771371766</v>
      </c>
      <c r="T49" s="1">
        <v>101.2</v>
      </c>
      <c r="U49" s="1">
        <v>42</v>
      </c>
      <c r="V49" s="1">
        <v>24254</v>
      </c>
      <c r="W49" s="1">
        <v>19352</v>
      </c>
      <c r="X49" s="1">
        <v>177.65198731734256</v>
      </c>
      <c r="Y49" s="1">
        <v>225.76496104429961</v>
      </c>
      <c r="Z49" s="1">
        <v>23509</v>
      </c>
      <c r="AA49" s="1">
        <v>1443697.03131</v>
      </c>
      <c r="AB49" s="1">
        <v>151.72314833146501</v>
      </c>
      <c r="AC49" s="1">
        <v>142040</v>
      </c>
      <c r="AD49" s="1">
        <v>148.1</v>
      </c>
      <c r="AE49" s="1">
        <v>116.1</v>
      </c>
      <c r="AF49" s="1">
        <v>135.4</v>
      </c>
      <c r="AG49" s="1">
        <v>103.4</v>
      </c>
      <c r="AH49" s="1">
        <v>74.185394411151279</v>
      </c>
      <c r="AI49" s="1">
        <v>61.334071011290838</v>
      </c>
      <c r="AJ49" s="1">
        <v>87.657111876685178</v>
      </c>
      <c r="AK49" s="1" t="s">
        <v>0</v>
      </c>
      <c r="AL49" s="1" t="s">
        <v>0</v>
      </c>
      <c r="AM49" s="1" t="s">
        <v>0</v>
      </c>
      <c r="AN49" s="1" t="s">
        <v>0</v>
      </c>
      <c r="AO49" s="1" t="s">
        <v>0</v>
      </c>
      <c r="AP49" s="1">
        <v>61.834804081931757</v>
      </c>
      <c r="AQ49" s="1">
        <v>150.0355518237304</v>
      </c>
    </row>
    <row r="50" spans="1:43">
      <c r="A50" s="1">
        <v>1990</v>
      </c>
      <c r="B50" s="1" t="s">
        <v>83</v>
      </c>
      <c r="C50" s="1">
        <v>79.038817226849048</v>
      </c>
      <c r="D50" s="1">
        <v>48829</v>
      </c>
      <c r="E50" s="1">
        <v>109.8</v>
      </c>
      <c r="F50" s="1">
        <v>23468.09</v>
      </c>
      <c r="G50" s="1">
        <v>8.0765600000000006</v>
      </c>
      <c r="H50" s="1" t="s">
        <v>0</v>
      </c>
      <c r="I50" s="1">
        <v>8.0765600000000006</v>
      </c>
      <c r="J50" s="1" t="s">
        <v>0</v>
      </c>
      <c r="K50" s="1">
        <v>8.3955972727272723</v>
      </c>
      <c r="L50" s="1">
        <v>396833</v>
      </c>
      <c r="M50" s="1">
        <v>37.286999999999999</v>
      </c>
      <c r="N50" s="1" t="s">
        <v>0</v>
      </c>
      <c r="O50" s="1" t="s">
        <v>0</v>
      </c>
      <c r="P50" s="1">
        <v>58.958884133646897</v>
      </c>
      <c r="Q50" s="1">
        <v>92.5</v>
      </c>
      <c r="R50" s="1">
        <v>86.736775028372449</v>
      </c>
      <c r="S50" s="1">
        <v>114.13936381709739</v>
      </c>
      <c r="T50" s="1">
        <v>101.3</v>
      </c>
      <c r="U50" s="1">
        <v>43</v>
      </c>
      <c r="V50" s="1">
        <v>24114</v>
      </c>
      <c r="W50" s="1">
        <v>19432</v>
      </c>
      <c r="X50" s="1">
        <v>177.57507800862697</v>
      </c>
      <c r="Y50" s="1">
        <v>228.87412058489625</v>
      </c>
      <c r="Z50" s="1">
        <v>23036</v>
      </c>
      <c r="AA50" s="1">
        <v>1508474.1487799999</v>
      </c>
      <c r="AB50" s="1">
        <v>150.32965188823206</v>
      </c>
      <c r="AC50" s="1">
        <v>135108</v>
      </c>
      <c r="AD50" s="1">
        <v>147</v>
      </c>
      <c r="AE50" s="1">
        <v>114.1</v>
      </c>
      <c r="AF50" s="1">
        <v>132.4</v>
      </c>
      <c r="AG50" s="1">
        <v>101.6</v>
      </c>
      <c r="AH50" s="1">
        <v>73.049896482673802</v>
      </c>
      <c r="AI50" s="1">
        <v>59.886687501567906</v>
      </c>
      <c r="AJ50" s="1">
        <v>87.308723239974228</v>
      </c>
      <c r="AK50" s="1" t="s">
        <v>0</v>
      </c>
      <c r="AL50" s="1" t="s">
        <v>0</v>
      </c>
      <c r="AM50" s="1" t="s">
        <v>0</v>
      </c>
      <c r="AN50" s="1" t="s">
        <v>0</v>
      </c>
      <c r="AO50" s="1" t="s">
        <v>0</v>
      </c>
      <c r="AP50" s="1">
        <v>69.751063011323438</v>
      </c>
      <c r="AQ50" s="1">
        <v>152.30968994559066</v>
      </c>
    </row>
    <row r="51" spans="1:43">
      <c r="A51" s="1">
        <v>1990</v>
      </c>
      <c r="B51" s="1" t="s">
        <v>84</v>
      </c>
      <c r="C51" s="1">
        <v>94.081659571935731</v>
      </c>
      <c r="D51" s="1">
        <v>48824</v>
      </c>
      <c r="E51" s="1">
        <v>109.8</v>
      </c>
      <c r="F51" s="1">
        <v>23740.5</v>
      </c>
      <c r="G51" s="1">
        <v>8.2296899999999997</v>
      </c>
      <c r="H51" s="1" t="s">
        <v>0</v>
      </c>
      <c r="I51" s="1">
        <v>8.2296899999999997</v>
      </c>
      <c r="J51" s="1" t="s">
        <v>0</v>
      </c>
      <c r="K51" s="1">
        <v>8.2787831578947362</v>
      </c>
      <c r="L51" s="1">
        <v>399706</v>
      </c>
      <c r="M51" s="1">
        <v>33.457894736842093</v>
      </c>
      <c r="N51" s="1" t="s">
        <v>0</v>
      </c>
      <c r="O51" s="1" t="s">
        <v>0</v>
      </c>
      <c r="P51" s="1">
        <v>57.131514230191179</v>
      </c>
      <c r="Q51" s="1">
        <v>92.7</v>
      </c>
      <c r="R51" s="1">
        <v>90.240271759072996</v>
      </c>
      <c r="S51" s="1">
        <v>113.13638170974153</v>
      </c>
      <c r="T51" s="1">
        <v>101.1</v>
      </c>
      <c r="U51" s="1">
        <v>43</v>
      </c>
      <c r="V51" s="1">
        <v>23991</v>
      </c>
      <c r="W51" s="1">
        <v>19651</v>
      </c>
      <c r="X51" s="1">
        <v>178.33420273915476</v>
      </c>
      <c r="Y51" s="1">
        <v>228.74278766890006</v>
      </c>
      <c r="Z51" s="1">
        <v>22859</v>
      </c>
      <c r="AA51" s="1">
        <v>1441302.1800200001</v>
      </c>
      <c r="AB51" s="1">
        <v>149.2778298323438</v>
      </c>
      <c r="AC51" s="1">
        <v>136915</v>
      </c>
      <c r="AD51" s="1">
        <v>148.19999999999999</v>
      </c>
      <c r="AE51" s="1">
        <v>113.2</v>
      </c>
      <c r="AF51" s="1">
        <v>132.69999999999999</v>
      </c>
      <c r="AG51" s="1">
        <v>101</v>
      </c>
      <c r="AH51" s="1">
        <v>74.596850220088172</v>
      </c>
      <c r="AI51" s="1">
        <v>60.386066702606058</v>
      </c>
      <c r="AJ51" s="1">
        <v>89.878855590245578</v>
      </c>
      <c r="AK51" s="1" t="s">
        <v>0</v>
      </c>
      <c r="AL51" s="1" t="s">
        <v>0</v>
      </c>
      <c r="AM51" s="1" t="s">
        <v>0</v>
      </c>
      <c r="AN51" s="1" t="s">
        <v>0</v>
      </c>
      <c r="AO51" s="1" t="s">
        <v>0</v>
      </c>
      <c r="AP51" s="1">
        <v>67.412794348075025</v>
      </c>
      <c r="AQ51" s="1">
        <v>153.43408197887405</v>
      </c>
    </row>
    <row r="52" spans="1:43">
      <c r="A52" s="1">
        <v>1991</v>
      </c>
      <c r="B52" s="1" t="s">
        <v>72</v>
      </c>
      <c r="C52" s="1">
        <v>83.252463290809771</v>
      </c>
      <c r="D52" s="1">
        <v>49136</v>
      </c>
      <c r="E52" s="1">
        <v>110.8</v>
      </c>
      <c r="F52" s="1">
        <v>23321.200000000001</v>
      </c>
      <c r="G52" s="1">
        <v>8.0542800000000003</v>
      </c>
      <c r="H52" s="1" t="s">
        <v>0</v>
      </c>
      <c r="I52" s="1">
        <v>8.0542800000000003</v>
      </c>
      <c r="J52" s="1" t="s">
        <v>0</v>
      </c>
      <c r="K52" s="1">
        <v>8.217329545454545</v>
      </c>
      <c r="L52" s="1">
        <v>400268</v>
      </c>
      <c r="M52" s="1">
        <v>31.954210526315784</v>
      </c>
      <c r="N52" s="1" t="s">
        <v>0</v>
      </c>
      <c r="O52" s="1" t="s">
        <v>0</v>
      </c>
      <c r="P52" s="1">
        <v>57.249960857397376</v>
      </c>
      <c r="Q52" s="1">
        <v>93</v>
      </c>
      <c r="R52" s="1">
        <v>87.24234400436228</v>
      </c>
      <c r="S52" s="1">
        <v>112.33399602385684</v>
      </c>
      <c r="T52" s="1">
        <v>101.7</v>
      </c>
      <c r="U52" s="1">
        <v>42.7</v>
      </c>
      <c r="V52" s="1">
        <v>24171</v>
      </c>
      <c r="W52" s="1">
        <v>19635</v>
      </c>
      <c r="X52" s="1">
        <v>177.77151780076767</v>
      </c>
      <c r="Y52" s="1">
        <v>229.7484058053416</v>
      </c>
      <c r="Z52" s="1">
        <v>22650</v>
      </c>
      <c r="AA52" s="1">
        <v>1408983.9053400001</v>
      </c>
      <c r="AB52" s="1">
        <v>149.13883507414724</v>
      </c>
      <c r="AC52" s="1">
        <v>133313</v>
      </c>
      <c r="AD52" s="1">
        <v>148.4</v>
      </c>
      <c r="AE52" s="1">
        <v>115.2</v>
      </c>
      <c r="AF52" s="1">
        <v>135.30000000000001</v>
      </c>
      <c r="AG52" s="1">
        <v>101.9</v>
      </c>
      <c r="AH52" s="1">
        <v>75.015146400092092</v>
      </c>
      <c r="AI52" s="1">
        <v>61.799391500684671</v>
      </c>
      <c r="AJ52" s="1">
        <v>88.982517420501253</v>
      </c>
      <c r="AK52" s="1" t="s">
        <v>0</v>
      </c>
      <c r="AL52" s="1" t="s">
        <v>0</v>
      </c>
      <c r="AM52" s="1" t="s">
        <v>0</v>
      </c>
      <c r="AN52" s="1" t="s">
        <v>0</v>
      </c>
      <c r="AO52" s="1" t="s">
        <v>0</v>
      </c>
      <c r="AP52" s="1">
        <v>60.368786872572052</v>
      </c>
      <c r="AQ52" s="1">
        <v>152.95938803745227</v>
      </c>
    </row>
    <row r="53" spans="1:43">
      <c r="A53" s="1">
        <v>1991</v>
      </c>
      <c r="B53" s="1" t="s">
        <v>74</v>
      </c>
      <c r="C53" s="1">
        <v>84.681112847080655</v>
      </c>
      <c r="D53" s="1">
        <v>49125</v>
      </c>
      <c r="E53" s="1">
        <v>111</v>
      </c>
      <c r="F53" s="1">
        <v>25219.21</v>
      </c>
      <c r="G53" s="1">
        <v>8.1200700000000001</v>
      </c>
      <c r="H53" s="1" t="s">
        <v>0</v>
      </c>
      <c r="I53" s="1">
        <v>8.1200700000000001</v>
      </c>
      <c r="J53" s="1" t="s">
        <v>0</v>
      </c>
      <c r="K53" s="1">
        <v>8.0695315000000001</v>
      </c>
      <c r="L53" s="1">
        <v>394002</v>
      </c>
      <c r="M53" s="1">
        <v>22.812105263157896</v>
      </c>
      <c r="N53" s="1" t="s">
        <v>0</v>
      </c>
      <c r="O53" s="1" t="s">
        <v>0</v>
      </c>
      <c r="P53" s="1">
        <v>58.309454196417782</v>
      </c>
      <c r="Q53" s="1">
        <v>93.1</v>
      </c>
      <c r="R53" s="1">
        <v>88.018043717330727</v>
      </c>
      <c r="S53" s="1">
        <v>113.83846918489064</v>
      </c>
      <c r="T53" s="1">
        <v>101.6</v>
      </c>
      <c r="U53" s="1">
        <v>43.6</v>
      </c>
      <c r="V53" s="1">
        <v>24020</v>
      </c>
      <c r="W53" s="1">
        <v>19757</v>
      </c>
      <c r="X53" s="1">
        <v>177.97635515770293</v>
      </c>
      <c r="Y53" s="1">
        <v>229.14584021284492</v>
      </c>
      <c r="Z53" s="1">
        <v>21490</v>
      </c>
      <c r="AA53" s="1">
        <v>1393976.9963700001</v>
      </c>
      <c r="AB53" s="1">
        <v>149.33972555655598</v>
      </c>
      <c r="AC53" s="1">
        <v>123486</v>
      </c>
      <c r="AD53" s="1">
        <v>148.69999999999999</v>
      </c>
      <c r="AE53" s="1">
        <v>115</v>
      </c>
      <c r="AF53" s="1">
        <v>136.1</v>
      </c>
      <c r="AG53" s="1">
        <v>100.7</v>
      </c>
      <c r="AH53" s="1">
        <v>74.665711107492314</v>
      </c>
      <c r="AI53" s="1">
        <v>61.747876204183719</v>
      </c>
      <c r="AJ53" s="1">
        <v>88.430823667824967</v>
      </c>
      <c r="AK53" s="1" t="s">
        <v>0</v>
      </c>
      <c r="AL53" s="1" t="s">
        <v>0</v>
      </c>
      <c r="AM53" s="1" t="s">
        <v>0</v>
      </c>
      <c r="AN53" s="1" t="s">
        <v>0</v>
      </c>
      <c r="AO53" s="1" t="s">
        <v>0</v>
      </c>
      <c r="AP53" s="1">
        <v>49.133982346167677</v>
      </c>
      <c r="AQ53" s="1">
        <v>153.93009121051608</v>
      </c>
    </row>
    <row r="54" spans="1:43">
      <c r="A54" s="1">
        <v>1991</v>
      </c>
      <c r="B54" s="1" t="s">
        <v>75</v>
      </c>
      <c r="C54" s="1">
        <v>78.755264224182724</v>
      </c>
      <c r="D54" s="1">
        <v>49334</v>
      </c>
      <c r="E54" s="1">
        <v>109.8</v>
      </c>
      <c r="F54" s="1">
        <v>26458.25</v>
      </c>
      <c r="G54" s="1">
        <v>8.2781300000000009</v>
      </c>
      <c r="H54" s="1" t="s">
        <v>0</v>
      </c>
      <c r="I54" s="1">
        <v>8.2781300000000009</v>
      </c>
      <c r="J54" s="1" t="s">
        <v>0</v>
      </c>
      <c r="K54" s="1">
        <v>8.171875</v>
      </c>
      <c r="L54" s="1">
        <v>401501</v>
      </c>
      <c r="M54" s="1">
        <v>22.124000000000002</v>
      </c>
      <c r="N54" s="1" t="s">
        <v>0</v>
      </c>
      <c r="O54" s="1" t="s">
        <v>0</v>
      </c>
      <c r="P54" s="1">
        <v>57.070158689436937</v>
      </c>
      <c r="Q54" s="1">
        <v>93.3</v>
      </c>
      <c r="R54" s="1">
        <v>89.694878636783855</v>
      </c>
      <c r="S54" s="1">
        <v>111.93280318091449</v>
      </c>
      <c r="T54" s="1">
        <v>101.9</v>
      </c>
      <c r="U54" s="1">
        <v>44.1</v>
      </c>
      <c r="V54" s="1">
        <v>24067</v>
      </c>
      <c r="W54" s="1">
        <v>19936</v>
      </c>
      <c r="X54" s="1">
        <v>178.03342721167309</v>
      </c>
      <c r="Y54" s="1">
        <v>233.0166871652186</v>
      </c>
      <c r="Z54" s="1">
        <v>21185</v>
      </c>
      <c r="AA54" s="1">
        <v>1359329.6085300001</v>
      </c>
      <c r="AB54" s="1">
        <v>147.15406559085838</v>
      </c>
      <c r="AC54" s="1">
        <v>119720</v>
      </c>
      <c r="AD54" s="1">
        <v>146.6</v>
      </c>
      <c r="AE54" s="1">
        <v>112.1</v>
      </c>
      <c r="AF54" s="1">
        <v>130.30000000000001</v>
      </c>
      <c r="AG54" s="1">
        <v>99.9</v>
      </c>
      <c r="AH54" s="1">
        <v>75.776115204150614</v>
      </c>
      <c r="AI54" s="1">
        <v>62.915028193451356</v>
      </c>
      <c r="AJ54" s="1">
        <v>89.328399000824817</v>
      </c>
      <c r="AK54" s="1" t="s">
        <v>0</v>
      </c>
      <c r="AL54" s="1" t="s">
        <v>0</v>
      </c>
      <c r="AM54" s="1" t="s">
        <v>0</v>
      </c>
      <c r="AN54" s="1" t="s">
        <v>0</v>
      </c>
      <c r="AO54" s="1" t="s">
        <v>0</v>
      </c>
      <c r="AP54" s="1">
        <v>40.775602836640111</v>
      </c>
      <c r="AQ54" s="1">
        <v>153.32305586283678</v>
      </c>
    </row>
    <row r="55" spans="1:43">
      <c r="A55" s="1">
        <v>1991</v>
      </c>
      <c r="B55" s="1" t="s">
        <v>76</v>
      </c>
      <c r="C55" s="1">
        <v>78.357001572238232</v>
      </c>
      <c r="D55" s="1">
        <v>49429</v>
      </c>
      <c r="E55" s="1">
        <v>110.3</v>
      </c>
      <c r="F55" s="1">
        <v>26469.56</v>
      </c>
      <c r="G55" s="1">
        <v>8.2336299999999998</v>
      </c>
      <c r="H55" s="1" t="s">
        <v>0</v>
      </c>
      <c r="I55" s="1">
        <v>8.2336299999999998</v>
      </c>
      <c r="J55" s="1" t="s">
        <v>0</v>
      </c>
      <c r="K55" s="1">
        <v>7.9813990476190479</v>
      </c>
      <c r="L55" s="1">
        <v>400652</v>
      </c>
      <c r="M55" s="1">
        <v>18.828095238095237</v>
      </c>
      <c r="N55" s="1" t="s">
        <v>0</v>
      </c>
      <c r="O55" s="1" t="s">
        <v>0</v>
      </c>
      <c r="P55" s="1">
        <v>58.136476350822775</v>
      </c>
      <c r="Q55" s="1">
        <v>93.4</v>
      </c>
      <c r="R55" s="1">
        <v>89.135783222307012</v>
      </c>
      <c r="S55" s="1">
        <v>112.6348906560636</v>
      </c>
      <c r="T55" s="1">
        <v>102.2</v>
      </c>
      <c r="U55" s="1">
        <v>44.1</v>
      </c>
      <c r="V55" s="1">
        <v>24062</v>
      </c>
      <c r="W55" s="1">
        <v>20123</v>
      </c>
      <c r="X55" s="1">
        <v>168.81122971223175</v>
      </c>
      <c r="Y55" s="1">
        <v>220.99082999369614</v>
      </c>
      <c r="Z55" s="1">
        <v>22074</v>
      </c>
      <c r="AA55" s="1">
        <v>1405391.8221199999</v>
      </c>
      <c r="AB55" s="1">
        <v>135.17473040472893</v>
      </c>
      <c r="AC55" s="1">
        <v>116327</v>
      </c>
      <c r="AD55" s="1">
        <v>148.1</v>
      </c>
      <c r="AE55" s="1">
        <v>113.3</v>
      </c>
      <c r="AF55" s="1">
        <v>131.19999999999999</v>
      </c>
      <c r="AG55" s="1">
        <v>101.4</v>
      </c>
      <c r="AH55" s="1">
        <v>75.985920572519234</v>
      </c>
      <c r="AI55" s="1">
        <v>62.659502356792018</v>
      </c>
      <c r="AJ55" s="1">
        <v>90.860335004894097</v>
      </c>
      <c r="AK55" s="1" t="s">
        <v>0</v>
      </c>
      <c r="AL55" s="1" t="s">
        <v>0</v>
      </c>
      <c r="AM55" s="1" t="s">
        <v>0</v>
      </c>
      <c r="AN55" s="1" t="s">
        <v>0</v>
      </c>
      <c r="AO55" s="1" t="s">
        <v>0</v>
      </c>
      <c r="AP55" s="1">
        <v>39.093992832639643</v>
      </c>
      <c r="AQ55" s="1">
        <v>144.25367799812923</v>
      </c>
    </row>
    <row r="56" spans="1:43">
      <c r="A56" s="1">
        <v>1991</v>
      </c>
      <c r="B56" s="1" t="s">
        <v>77</v>
      </c>
      <c r="C56" s="1">
        <v>77.679804043098201</v>
      </c>
      <c r="D56" s="1">
        <v>49563</v>
      </c>
      <c r="E56" s="1">
        <v>111.4</v>
      </c>
      <c r="F56" s="1">
        <v>25848.77</v>
      </c>
      <c r="G56" s="1">
        <v>8.0327400000000004</v>
      </c>
      <c r="H56" s="1" t="s">
        <v>0</v>
      </c>
      <c r="I56" s="1">
        <v>8.0327400000000004</v>
      </c>
      <c r="J56" s="1" t="s">
        <v>0</v>
      </c>
      <c r="K56" s="1">
        <v>7.833333333333333</v>
      </c>
      <c r="L56" s="1">
        <v>399460</v>
      </c>
      <c r="M56" s="1">
        <v>16.250000000000004</v>
      </c>
      <c r="N56" s="1" t="s">
        <v>0</v>
      </c>
      <c r="O56" s="1" t="s">
        <v>0</v>
      </c>
      <c r="P56" s="1">
        <v>57.965600162201895</v>
      </c>
      <c r="Q56" s="1">
        <v>93.6</v>
      </c>
      <c r="R56" s="1">
        <v>88.769223667437132</v>
      </c>
      <c r="S56" s="1">
        <v>113.43727634194831</v>
      </c>
      <c r="T56" s="1">
        <v>102.3</v>
      </c>
      <c r="U56" s="1">
        <v>44.4</v>
      </c>
      <c r="V56" s="1">
        <v>24155</v>
      </c>
      <c r="W56" s="1">
        <v>20233</v>
      </c>
      <c r="X56" s="1">
        <v>170.65504255346067</v>
      </c>
      <c r="Y56" s="1">
        <v>227.4562091123515</v>
      </c>
      <c r="Z56" s="1">
        <v>20887</v>
      </c>
      <c r="AA56" s="1">
        <v>1453864.4846999999</v>
      </c>
      <c r="AB56" s="1">
        <v>134.86981639968334</v>
      </c>
      <c r="AC56" s="1">
        <v>117209</v>
      </c>
      <c r="AD56" s="1">
        <v>149.80000000000001</v>
      </c>
      <c r="AE56" s="1">
        <v>116.2</v>
      </c>
      <c r="AF56" s="1">
        <v>134.9</v>
      </c>
      <c r="AG56" s="1">
        <v>103.2</v>
      </c>
      <c r="AH56" s="1">
        <v>77.001226881487355</v>
      </c>
      <c r="AI56" s="1">
        <v>63.13955772118593</v>
      </c>
      <c r="AJ56" s="1">
        <v>93.06795793787218</v>
      </c>
      <c r="AK56" s="1" t="s">
        <v>0</v>
      </c>
      <c r="AL56" s="1" t="s">
        <v>0</v>
      </c>
      <c r="AM56" s="1" t="s">
        <v>0</v>
      </c>
      <c r="AN56" s="1" t="s">
        <v>0</v>
      </c>
      <c r="AO56" s="1" t="s">
        <v>0</v>
      </c>
      <c r="AP56" s="1">
        <v>39.131331889786381</v>
      </c>
      <c r="AQ56" s="1">
        <v>155.11584068201495</v>
      </c>
    </row>
    <row r="57" spans="1:43">
      <c r="A57" s="1">
        <v>1991</v>
      </c>
      <c r="B57" s="1" t="s">
        <v>78</v>
      </c>
      <c r="C57" s="1">
        <v>61.228493658469596</v>
      </c>
      <c r="D57" s="1">
        <v>49835</v>
      </c>
      <c r="E57" s="1">
        <v>108</v>
      </c>
      <c r="F57" s="1">
        <v>24533.99</v>
      </c>
      <c r="G57" s="1">
        <v>8.0406300000000002</v>
      </c>
      <c r="H57" s="1" t="s">
        <v>0</v>
      </c>
      <c r="I57" s="1">
        <v>8.0406300000000002</v>
      </c>
      <c r="J57" s="1" t="s">
        <v>0</v>
      </c>
      <c r="K57" s="1">
        <v>7.8265624999999996</v>
      </c>
      <c r="L57" s="1">
        <v>403502</v>
      </c>
      <c r="M57" s="1">
        <v>19.465499999999999</v>
      </c>
      <c r="N57" s="1" t="s">
        <v>0</v>
      </c>
      <c r="O57" s="1" t="s">
        <v>0</v>
      </c>
      <c r="P57" s="1">
        <v>58.098036829579435</v>
      </c>
      <c r="Q57" s="1">
        <v>93.8</v>
      </c>
      <c r="R57" s="1">
        <v>91.16577632954332</v>
      </c>
      <c r="S57" s="1">
        <v>111.33101391650099</v>
      </c>
      <c r="T57" s="1">
        <v>102.4</v>
      </c>
      <c r="U57" s="1">
        <v>44.4</v>
      </c>
      <c r="V57" s="1">
        <v>24413</v>
      </c>
      <c r="W57" s="1">
        <v>20121</v>
      </c>
      <c r="X57" s="1">
        <v>168.24032130047661</v>
      </c>
      <c r="Y57" s="1">
        <v>224.3034881032371</v>
      </c>
      <c r="Z57" s="1">
        <v>20917</v>
      </c>
      <c r="AA57" s="1">
        <v>1429507.3570300001</v>
      </c>
      <c r="AB57" s="1">
        <v>133.92051348556976</v>
      </c>
      <c r="AC57" s="1">
        <v>115078</v>
      </c>
      <c r="AD57" s="1">
        <v>144.80000000000001</v>
      </c>
      <c r="AE57" s="1">
        <v>110.8</v>
      </c>
      <c r="AF57" s="1">
        <v>126.3</v>
      </c>
      <c r="AG57" s="1">
        <v>101</v>
      </c>
      <c r="AH57" s="1">
        <v>76.392561014465088</v>
      </c>
      <c r="AI57" s="1">
        <v>63.159174804488018</v>
      </c>
      <c r="AJ57" s="1">
        <v>91.4975283093152</v>
      </c>
      <c r="AK57" s="1" t="s">
        <v>0</v>
      </c>
      <c r="AL57" s="1" t="s">
        <v>0</v>
      </c>
      <c r="AM57" s="1" t="s">
        <v>0</v>
      </c>
      <c r="AN57" s="1" t="s">
        <v>0</v>
      </c>
      <c r="AO57" s="1" t="s">
        <v>0</v>
      </c>
      <c r="AP57" s="1">
        <v>40.279439426895031</v>
      </c>
      <c r="AQ57" s="1">
        <v>157.46877273382077</v>
      </c>
    </row>
    <row r="58" spans="1:43">
      <c r="A58" s="1">
        <v>1991</v>
      </c>
      <c r="B58" s="1" t="s">
        <v>79</v>
      </c>
      <c r="C58" s="1">
        <v>73.418395813846416</v>
      </c>
      <c r="D58" s="1">
        <v>49796</v>
      </c>
      <c r="E58" s="1">
        <v>110.6</v>
      </c>
      <c r="F58" s="1">
        <v>23226.720000000001</v>
      </c>
      <c r="G58" s="1">
        <v>7.4606000000000003</v>
      </c>
      <c r="H58" s="1" t="s">
        <v>0</v>
      </c>
      <c r="I58" s="1">
        <v>7.4606000000000003</v>
      </c>
      <c r="J58" s="1" t="s">
        <v>0</v>
      </c>
      <c r="K58" s="1">
        <v>7.5563865217391308</v>
      </c>
      <c r="L58" s="1">
        <v>401747</v>
      </c>
      <c r="M58" s="1">
        <v>23.292608695652174</v>
      </c>
      <c r="N58" s="1" t="s">
        <v>0</v>
      </c>
      <c r="O58" s="1" t="s">
        <v>0</v>
      </c>
      <c r="P58" s="1">
        <v>58.94674401614283</v>
      </c>
      <c r="Q58" s="1">
        <v>94</v>
      </c>
      <c r="R58" s="1">
        <v>90.359959139637184</v>
      </c>
      <c r="S58" s="1">
        <v>112.43429423459244</v>
      </c>
      <c r="T58" s="1">
        <v>102.9</v>
      </c>
      <c r="U58" s="1">
        <v>44.4</v>
      </c>
      <c r="V58" s="1">
        <v>24309</v>
      </c>
      <c r="W58" s="1">
        <v>20230</v>
      </c>
      <c r="X58" s="1">
        <v>165.37081096113272</v>
      </c>
      <c r="Y58" s="1">
        <v>222.76884436877646</v>
      </c>
      <c r="Z58" s="1">
        <v>21019</v>
      </c>
      <c r="AA58" s="1">
        <v>1360514.31559</v>
      </c>
      <c r="AB58" s="1">
        <v>129.96172116691616</v>
      </c>
      <c r="AC58" s="1">
        <v>113403</v>
      </c>
      <c r="AD58" s="1">
        <v>146.1</v>
      </c>
      <c r="AE58" s="1">
        <v>116.7</v>
      </c>
      <c r="AF58" s="1">
        <v>138</v>
      </c>
      <c r="AG58" s="1">
        <v>102.9</v>
      </c>
      <c r="AH58" s="1">
        <v>76.837026116668611</v>
      </c>
      <c r="AI58" s="1">
        <v>63.163097271408624</v>
      </c>
      <c r="AJ58" s="1">
        <v>91.727074772151823</v>
      </c>
      <c r="AK58" s="1" t="s">
        <v>0</v>
      </c>
      <c r="AL58" s="1" t="s">
        <v>0</v>
      </c>
      <c r="AM58" s="1" t="s">
        <v>0</v>
      </c>
      <c r="AN58" s="1" t="s">
        <v>0</v>
      </c>
      <c r="AO58" s="1" t="s">
        <v>0</v>
      </c>
      <c r="AP58" s="1">
        <v>39.58965934838016</v>
      </c>
      <c r="AQ58" s="1">
        <v>158.77470633265239</v>
      </c>
    </row>
    <row r="59" spans="1:43">
      <c r="A59" s="1">
        <v>1991</v>
      </c>
      <c r="B59" s="1" t="s">
        <v>80</v>
      </c>
      <c r="C59" s="1">
        <v>85.533013432615803</v>
      </c>
      <c r="D59" s="1">
        <v>49796</v>
      </c>
      <c r="E59" s="1">
        <v>109</v>
      </c>
      <c r="F59" s="1">
        <v>22730.04</v>
      </c>
      <c r="G59" s="1">
        <v>7.4843799999999998</v>
      </c>
      <c r="H59" s="1" t="s">
        <v>0</v>
      </c>
      <c r="I59" s="1">
        <v>7.4843799999999998</v>
      </c>
      <c r="J59" s="1" t="s">
        <v>0</v>
      </c>
      <c r="K59" s="1">
        <v>7.3489585714285717</v>
      </c>
      <c r="L59" s="1">
        <v>400657</v>
      </c>
      <c r="M59" s="1">
        <v>22.47545454545455</v>
      </c>
      <c r="N59" s="1" t="s">
        <v>0</v>
      </c>
      <c r="O59" s="1" t="s">
        <v>0</v>
      </c>
      <c r="P59" s="1">
        <v>58.847525005581439</v>
      </c>
      <c r="Q59" s="1">
        <v>94.2</v>
      </c>
      <c r="R59" s="1">
        <v>92.940879594739485</v>
      </c>
      <c r="S59" s="1">
        <v>111.03011928429424</v>
      </c>
      <c r="T59" s="1">
        <v>103.1</v>
      </c>
      <c r="U59" s="1">
        <v>44.7</v>
      </c>
      <c r="V59" s="1">
        <v>24223</v>
      </c>
      <c r="W59" s="1">
        <v>20210</v>
      </c>
      <c r="X59" s="1">
        <v>163.64751569441685</v>
      </c>
      <c r="Y59" s="1">
        <v>223.90691863906727</v>
      </c>
      <c r="Z59" s="1">
        <v>20729</v>
      </c>
      <c r="AA59" s="1">
        <v>1371675.1142200001</v>
      </c>
      <c r="AB59" s="1">
        <v>126.97050672051466</v>
      </c>
      <c r="AC59" s="1">
        <v>107241</v>
      </c>
      <c r="AD59" s="1">
        <v>145.80000000000001</v>
      </c>
      <c r="AE59" s="1">
        <v>113.3</v>
      </c>
      <c r="AF59" s="1">
        <v>134.30000000000001</v>
      </c>
      <c r="AG59" s="1">
        <v>99.6</v>
      </c>
      <c r="AH59" s="1">
        <v>76.959142333045818</v>
      </c>
      <c r="AI59" s="1">
        <v>63.548206270857563</v>
      </c>
      <c r="AJ59" s="1">
        <v>92.134119568422634</v>
      </c>
      <c r="AK59" s="1" t="s">
        <v>0</v>
      </c>
      <c r="AL59" s="1" t="s">
        <v>0</v>
      </c>
      <c r="AM59" s="1" t="s">
        <v>0</v>
      </c>
      <c r="AN59" s="1" t="s">
        <v>0</v>
      </c>
      <c r="AO59" s="1" t="s">
        <v>0</v>
      </c>
      <c r="AP59" s="1">
        <v>40.356529263118752</v>
      </c>
      <c r="AQ59" s="1">
        <v>161.74298425131087</v>
      </c>
    </row>
    <row r="60" spans="1:43">
      <c r="A60" s="1">
        <v>1991</v>
      </c>
      <c r="B60" s="1" t="s">
        <v>81</v>
      </c>
      <c r="C60" s="1">
        <v>82.751476589756734</v>
      </c>
      <c r="D60" s="1">
        <v>49976</v>
      </c>
      <c r="E60" s="1">
        <v>108.9</v>
      </c>
      <c r="F60" s="1">
        <v>23038.959999999999</v>
      </c>
      <c r="G60" s="1">
        <v>7.0493399999999999</v>
      </c>
      <c r="H60" s="1" t="s">
        <v>0</v>
      </c>
      <c r="I60" s="1">
        <v>7.0493399999999999</v>
      </c>
      <c r="J60" s="1" t="s">
        <v>0</v>
      </c>
      <c r="K60" s="1">
        <v>6.7500004761904764</v>
      </c>
      <c r="L60" s="1">
        <v>400456</v>
      </c>
      <c r="M60" s="1">
        <v>23.425263157894737</v>
      </c>
      <c r="N60" s="1" t="s">
        <v>0</v>
      </c>
      <c r="O60" s="1" t="s">
        <v>0</v>
      </c>
      <c r="P60" s="1">
        <v>59.272476937495419</v>
      </c>
      <c r="Q60" s="1">
        <v>94.3</v>
      </c>
      <c r="R60" s="1">
        <v>91.218101218852681</v>
      </c>
      <c r="S60" s="1">
        <v>110.82952286282307</v>
      </c>
      <c r="T60" s="1">
        <v>103.3</v>
      </c>
      <c r="U60" s="1">
        <v>44.6</v>
      </c>
      <c r="V60" s="1">
        <v>24288</v>
      </c>
      <c r="W60" s="1">
        <v>20312</v>
      </c>
      <c r="X60" s="1">
        <v>162.11473896665316</v>
      </c>
      <c r="Y60" s="1">
        <v>224.4611239801857</v>
      </c>
      <c r="Z60" s="1">
        <v>21021</v>
      </c>
      <c r="AA60" s="1">
        <v>1666057.8112699999</v>
      </c>
      <c r="AB60" s="1">
        <v>124.60209706296743</v>
      </c>
      <c r="AC60" s="1">
        <v>106556</v>
      </c>
      <c r="AD60" s="1">
        <v>145.30000000000001</v>
      </c>
      <c r="AE60" s="1">
        <v>113.5</v>
      </c>
      <c r="AF60" s="1">
        <v>132.69999999999999</v>
      </c>
      <c r="AG60" s="1">
        <v>101</v>
      </c>
      <c r="AH60" s="1">
        <v>77.347030023188069</v>
      </c>
      <c r="AI60" s="1">
        <v>63.525524221937538</v>
      </c>
      <c r="AJ60" s="1">
        <v>92.439773568501849</v>
      </c>
      <c r="AK60" s="1" t="s">
        <v>0</v>
      </c>
      <c r="AL60" s="1" t="s">
        <v>0</v>
      </c>
      <c r="AM60" s="1" t="s">
        <v>0</v>
      </c>
      <c r="AN60" s="1" t="s">
        <v>0</v>
      </c>
      <c r="AO60" s="1" t="s">
        <v>0</v>
      </c>
      <c r="AP60" s="1">
        <v>40.818084957248338</v>
      </c>
      <c r="AQ60" s="1">
        <v>163.14407510061935</v>
      </c>
    </row>
    <row r="61" spans="1:43">
      <c r="A61" s="1">
        <v>1991</v>
      </c>
      <c r="B61" s="1" t="s">
        <v>82</v>
      </c>
      <c r="C61" s="1">
        <v>81.367603254392421</v>
      </c>
      <c r="D61" s="1">
        <v>50068</v>
      </c>
      <c r="E61" s="1">
        <v>108.2</v>
      </c>
      <c r="F61" s="1">
        <v>24631.84</v>
      </c>
      <c r="G61" s="1">
        <v>6.8579499999999998</v>
      </c>
      <c r="H61" s="1" t="s">
        <v>0</v>
      </c>
      <c r="I61" s="1">
        <v>6.8579499999999998</v>
      </c>
      <c r="J61" s="1" t="s">
        <v>0</v>
      </c>
      <c r="K61" s="1">
        <v>6.4565217391304346</v>
      </c>
      <c r="L61" s="1">
        <v>396279</v>
      </c>
      <c r="M61" s="1">
        <v>17.142727272727271</v>
      </c>
      <c r="N61" s="1" t="s">
        <v>0</v>
      </c>
      <c r="O61" s="1" t="s">
        <v>0</v>
      </c>
      <c r="P61" s="1">
        <v>60.98359392281634</v>
      </c>
      <c r="Q61" s="1">
        <v>94.4</v>
      </c>
      <c r="R61" s="1">
        <v>90.994157746222172</v>
      </c>
      <c r="S61" s="1">
        <v>111.43131212723659</v>
      </c>
      <c r="T61" s="1">
        <v>103.1</v>
      </c>
      <c r="U61" s="1">
        <v>44.9</v>
      </c>
      <c r="V61" s="1">
        <v>24471</v>
      </c>
      <c r="W61" s="1">
        <v>20274</v>
      </c>
      <c r="X61" s="1">
        <v>161.48619923669509</v>
      </c>
      <c r="Y61" s="1">
        <v>224.3215860906472</v>
      </c>
      <c r="Z61" s="1">
        <v>19356</v>
      </c>
      <c r="AA61" s="1">
        <v>1628281.6373300001</v>
      </c>
      <c r="AB61" s="1">
        <v>123.58699158612697</v>
      </c>
      <c r="AC61" s="1">
        <v>106411</v>
      </c>
      <c r="AD61" s="1">
        <v>143.30000000000001</v>
      </c>
      <c r="AE61" s="1">
        <v>114.1</v>
      </c>
      <c r="AF61" s="1">
        <v>134.30000000000001</v>
      </c>
      <c r="AG61" s="1">
        <v>101.1</v>
      </c>
      <c r="AH61" s="1">
        <v>77.054964032337722</v>
      </c>
      <c r="AI61" s="1">
        <v>64.384768698731975</v>
      </c>
      <c r="AJ61" s="1">
        <v>91.429138726071727</v>
      </c>
      <c r="AK61" s="1" t="s">
        <v>0</v>
      </c>
      <c r="AL61" s="1" t="s">
        <v>0</v>
      </c>
      <c r="AM61" s="1" t="s">
        <v>0</v>
      </c>
      <c r="AN61" s="1" t="s">
        <v>0</v>
      </c>
      <c r="AO61" s="1" t="s">
        <v>0</v>
      </c>
      <c r="AP61" s="1">
        <v>41.570095378193201</v>
      </c>
      <c r="AQ61" s="1">
        <v>164.4723852558968</v>
      </c>
    </row>
    <row r="62" spans="1:43">
      <c r="A62" s="1">
        <v>1991</v>
      </c>
      <c r="B62" s="1" t="s">
        <v>83</v>
      </c>
      <c r="C62" s="1">
        <v>84.018150018248178</v>
      </c>
      <c r="D62" s="1">
        <v>50241</v>
      </c>
      <c r="E62" s="1">
        <v>108.9</v>
      </c>
      <c r="F62" s="1">
        <v>23795.759999999998</v>
      </c>
      <c r="G62" s="1">
        <v>6.3828100000000001</v>
      </c>
      <c r="H62" s="1" t="s">
        <v>0</v>
      </c>
      <c r="I62" s="1">
        <v>6.3828100000000001</v>
      </c>
      <c r="J62" s="1" t="s">
        <v>0</v>
      </c>
      <c r="K62" s="1">
        <v>6.2269347619047615</v>
      </c>
      <c r="L62" s="1">
        <v>389876</v>
      </c>
      <c r="M62" s="1">
        <v>18.0825</v>
      </c>
      <c r="N62" s="1" t="s">
        <v>0</v>
      </c>
      <c r="O62" s="1" t="s">
        <v>0</v>
      </c>
      <c r="P62" s="1">
        <v>60.657729498467653</v>
      </c>
      <c r="Q62" s="1">
        <v>94.6</v>
      </c>
      <c r="R62" s="1">
        <v>90.392465843994742</v>
      </c>
      <c r="S62" s="1">
        <v>112.83548707753482</v>
      </c>
      <c r="T62" s="1">
        <v>103.3</v>
      </c>
      <c r="U62" s="1">
        <v>45.3</v>
      </c>
      <c r="V62" s="1">
        <v>24582</v>
      </c>
      <c r="W62" s="1">
        <v>20274</v>
      </c>
      <c r="X62" s="1">
        <v>162.47635807220988</v>
      </c>
      <c r="Y62" s="1">
        <v>226.36185398294523</v>
      </c>
      <c r="Z62" s="1">
        <v>20695</v>
      </c>
      <c r="AA62" s="1">
        <v>1294223.84959</v>
      </c>
      <c r="AB62" s="1">
        <v>123.30006804651963</v>
      </c>
      <c r="AC62" s="1">
        <v>108837</v>
      </c>
      <c r="AD62" s="1">
        <v>143.30000000000001</v>
      </c>
      <c r="AE62" s="1">
        <v>116.6</v>
      </c>
      <c r="AF62" s="1">
        <v>136.19999999999999</v>
      </c>
      <c r="AG62" s="1">
        <v>102.9</v>
      </c>
      <c r="AH62" s="1">
        <v>77.852130142431889</v>
      </c>
      <c r="AI62" s="1">
        <v>64.459974019101566</v>
      </c>
      <c r="AJ62" s="1">
        <v>93.28791097054814</v>
      </c>
      <c r="AK62" s="1" t="s">
        <v>0</v>
      </c>
      <c r="AL62" s="1" t="s">
        <v>0</v>
      </c>
      <c r="AM62" s="1" t="s">
        <v>0</v>
      </c>
      <c r="AN62" s="1" t="s">
        <v>0</v>
      </c>
      <c r="AO62" s="1" t="s">
        <v>0</v>
      </c>
      <c r="AP62" s="1">
        <v>42.724820249809675</v>
      </c>
      <c r="AQ62" s="1">
        <v>166.85552707052463</v>
      </c>
    </row>
    <row r="63" spans="1:43">
      <c r="A63" s="1">
        <v>1991</v>
      </c>
      <c r="B63" s="1" t="s">
        <v>84</v>
      </c>
      <c r="C63" s="1">
        <v>87.48742710066405</v>
      </c>
      <c r="D63" s="1">
        <v>50319</v>
      </c>
      <c r="E63" s="1">
        <v>107.4</v>
      </c>
      <c r="F63" s="1">
        <v>22304.11</v>
      </c>
      <c r="G63" s="1">
        <v>6.30952</v>
      </c>
      <c r="H63" s="1" t="s">
        <v>0</v>
      </c>
      <c r="I63" s="1">
        <v>6.30952</v>
      </c>
      <c r="J63" s="1" t="s">
        <v>0</v>
      </c>
      <c r="K63" s="1">
        <v>6.0625</v>
      </c>
      <c r="L63" s="1">
        <v>388703</v>
      </c>
      <c r="M63" s="1">
        <v>24.079000000000001</v>
      </c>
      <c r="N63" s="1" t="s">
        <v>0</v>
      </c>
      <c r="O63" s="1" t="s">
        <v>0</v>
      </c>
      <c r="P63" s="1">
        <v>60.674227147069949</v>
      </c>
      <c r="Q63" s="1">
        <v>94.8</v>
      </c>
      <c r="R63" s="1">
        <v>95.086146355000892</v>
      </c>
      <c r="S63" s="1">
        <v>110.72922465208751</v>
      </c>
      <c r="T63" s="1">
        <v>103.4</v>
      </c>
      <c r="U63" s="1">
        <v>45.7</v>
      </c>
      <c r="V63" s="1">
        <v>24550</v>
      </c>
      <c r="W63" s="1">
        <v>20614</v>
      </c>
      <c r="X63" s="1">
        <v>160.57037121446024</v>
      </c>
      <c r="Y63" s="1">
        <v>222.53851689978097</v>
      </c>
      <c r="Z63" s="1">
        <v>20844</v>
      </c>
      <c r="AA63" s="1">
        <v>1087678.2875399999</v>
      </c>
      <c r="AB63" s="1">
        <v>122.82552750902039</v>
      </c>
      <c r="AC63" s="1">
        <v>110422</v>
      </c>
      <c r="AD63" s="1">
        <v>142.19999999999999</v>
      </c>
      <c r="AE63" s="1">
        <v>113.3</v>
      </c>
      <c r="AF63" s="1">
        <v>132.5</v>
      </c>
      <c r="AG63" s="1">
        <v>101.1</v>
      </c>
      <c r="AH63" s="1">
        <v>77.627944095038529</v>
      </c>
      <c r="AI63" s="1">
        <v>64.59170153316721</v>
      </c>
      <c r="AJ63" s="1">
        <v>92.552185675676327</v>
      </c>
      <c r="AK63" s="1" t="s">
        <v>0</v>
      </c>
      <c r="AL63" s="1" t="s">
        <v>0</v>
      </c>
      <c r="AM63" s="1" t="s">
        <v>0</v>
      </c>
      <c r="AN63" s="1" t="s">
        <v>0</v>
      </c>
      <c r="AO63" s="1" t="s">
        <v>0</v>
      </c>
      <c r="AP63" s="1">
        <v>42.958541005074359</v>
      </c>
      <c r="AQ63" s="1">
        <v>170.91280314213182</v>
      </c>
    </row>
    <row r="64" spans="1:43">
      <c r="A64" s="1">
        <v>1992</v>
      </c>
      <c r="B64" s="1" t="s">
        <v>72</v>
      </c>
      <c r="C64" s="1">
        <v>85.28665567333195</v>
      </c>
      <c r="D64" s="1">
        <v>50284</v>
      </c>
      <c r="E64" s="1">
        <v>106.5</v>
      </c>
      <c r="F64" s="1">
        <v>21857.02</v>
      </c>
      <c r="G64" s="1">
        <v>5.5263200000000001</v>
      </c>
      <c r="H64" s="1" t="s">
        <v>0</v>
      </c>
      <c r="I64" s="1">
        <v>5.5263200000000001</v>
      </c>
      <c r="J64" s="1" t="s">
        <v>0</v>
      </c>
      <c r="K64" s="1">
        <v>5.2563922727272727</v>
      </c>
      <c r="L64" s="1">
        <v>387393</v>
      </c>
      <c r="M64" s="1">
        <v>29.264736842105261</v>
      </c>
      <c r="N64" s="1" t="s">
        <v>0</v>
      </c>
      <c r="O64" s="1" t="s">
        <v>0</v>
      </c>
      <c r="P64" s="1">
        <v>62.226691744998874</v>
      </c>
      <c r="Q64" s="1">
        <v>95</v>
      </c>
      <c r="R64" s="1">
        <v>93.158960740378276</v>
      </c>
      <c r="S64" s="1">
        <v>110.12743538767398</v>
      </c>
      <c r="T64" s="1">
        <v>103.7</v>
      </c>
      <c r="U64" s="1">
        <v>45.5</v>
      </c>
      <c r="V64" s="1">
        <v>24405</v>
      </c>
      <c r="W64" s="1">
        <v>20602</v>
      </c>
      <c r="X64" s="1">
        <v>159.48600664565876</v>
      </c>
      <c r="Y64" s="1">
        <v>220.37266072055928</v>
      </c>
      <c r="Z64" s="1">
        <v>21688</v>
      </c>
      <c r="AA64" s="1">
        <v>1320071.49495</v>
      </c>
      <c r="AB64" s="1">
        <v>122.18104448307997</v>
      </c>
      <c r="AC64" s="1">
        <v>110150</v>
      </c>
      <c r="AD64" s="1">
        <v>137.80000000000001</v>
      </c>
      <c r="AE64" s="1">
        <v>115.2</v>
      </c>
      <c r="AF64" s="1">
        <v>133.19999999999999</v>
      </c>
      <c r="AG64" s="1">
        <v>103.3</v>
      </c>
      <c r="AH64" s="1">
        <v>78.318110380155829</v>
      </c>
      <c r="AI64" s="1">
        <v>63.739215220099105</v>
      </c>
      <c r="AJ64" s="1">
        <v>93.593837549474017</v>
      </c>
      <c r="AK64" s="1" t="s">
        <v>0</v>
      </c>
      <c r="AL64" s="1" t="s">
        <v>0</v>
      </c>
      <c r="AM64" s="1" t="s">
        <v>0</v>
      </c>
      <c r="AN64" s="1" t="s">
        <v>0</v>
      </c>
      <c r="AO64" s="1" t="s">
        <v>0</v>
      </c>
      <c r="AP64" s="1">
        <v>39.004319026985478</v>
      </c>
      <c r="AQ64" s="1">
        <v>170.5542367615887</v>
      </c>
    </row>
    <row r="65" spans="1:43">
      <c r="A65" s="1">
        <v>1992</v>
      </c>
      <c r="B65" s="1" t="s">
        <v>74</v>
      </c>
      <c r="C65" s="1">
        <v>78.384347488661803</v>
      </c>
      <c r="D65" s="1">
        <v>50610</v>
      </c>
      <c r="E65" s="1">
        <v>106.1</v>
      </c>
      <c r="F65" s="1">
        <v>21412.57</v>
      </c>
      <c r="G65" s="1">
        <v>5.6825700000000001</v>
      </c>
      <c r="H65" s="1" t="s">
        <v>0</v>
      </c>
      <c r="I65" s="1">
        <v>5.6825700000000001</v>
      </c>
      <c r="J65" s="1" t="s">
        <v>0</v>
      </c>
      <c r="K65" s="1">
        <v>5.2492194999999997</v>
      </c>
      <c r="L65" s="1">
        <v>386581</v>
      </c>
      <c r="M65" s="1">
        <v>27.238421052631576</v>
      </c>
      <c r="N65" s="1" t="s">
        <v>0</v>
      </c>
      <c r="O65" s="1" t="s">
        <v>0</v>
      </c>
      <c r="P65" s="1">
        <v>61.646763532174901</v>
      </c>
      <c r="Q65" s="1">
        <v>95.2</v>
      </c>
      <c r="R65" s="1">
        <v>91.786317893809084</v>
      </c>
      <c r="S65" s="1">
        <v>111.23071570576545</v>
      </c>
      <c r="T65" s="1">
        <v>103.7</v>
      </c>
      <c r="U65" s="1">
        <v>45.7</v>
      </c>
      <c r="V65" s="1">
        <v>24816</v>
      </c>
      <c r="W65" s="1">
        <v>20432</v>
      </c>
      <c r="X65" s="1">
        <v>162.93111882024664</v>
      </c>
      <c r="Y65" s="1">
        <v>225.50415244566528</v>
      </c>
      <c r="Z65" s="1">
        <v>21925</v>
      </c>
      <c r="AA65" s="1">
        <v>1315356.8420200001</v>
      </c>
      <c r="AB65" s="1">
        <v>122.63645798230452</v>
      </c>
      <c r="AC65" s="1">
        <v>114205</v>
      </c>
      <c r="AD65" s="1">
        <v>138.5</v>
      </c>
      <c r="AE65" s="1">
        <v>112.1</v>
      </c>
      <c r="AF65" s="1">
        <v>127.4</v>
      </c>
      <c r="AG65" s="1">
        <v>102.1</v>
      </c>
      <c r="AH65" s="1">
        <v>77.646028840408945</v>
      </c>
      <c r="AI65" s="1">
        <v>64.763648402898468</v>
      </c>
      <c r="AJ65" s="1">
        <v>93.178571757318437</v>
      </c>
      <c r="AK65" s="1" t="s">
        <v>0</v>
      </c>
      <c r="AL65" s="1" t="s">
        <v>0</v>
      </c>
      <c r="AM65" s="1" t="s">
        <v>0</v>
      </c>
      <c r="AN65" s="1" t="s">
        <v>0</v>
      </c>
      <c r="AO65" s="1" t="s">
        <v>0</v>
      </c>
      <c r="AP65" s="1">
        <v>37.165405722983678</v>
      </c>
      <c r="AQ65" s="1">
        <v>171.06341326900147</v>
      </c>
    </row>
    <row r="66" spans="1:43">
      <c r="A66" s="1">
        <v>1992</v>
      </c>
      <c r="B66" s="1" t="s">
        <v>75</v>
      </c>
      <c r="C66" s="1">
        <v>77.167772662743388</v>
      </c>
      <c r="D66" s="1">
        <v>50603</v>
      </c>
      <c r="E66" s="1">
        <v>104.4</v>
      </c>
      <c r="F66" s="1">
        <v>20350.689999999999</v>
      </c>
      <c r="G66" s="1">
        <v>5.65327</v>
      </c>
      <c r="H66" s="1" t="s">
        <v>0</v>
      </c>
      <c r="I66" s="1">
        <v>5.65327</v>
      </c>
      <c r="J66" s="1" t="s">
        <v>0</v>
      </c>
      <c r="K66" s="1">
        <v>5.0078127272727269</v>
      </c>
      <c r="L66" s="1">
        <v>386063</v>
      </c>
      <c r="M66" s="1">
        <v>27.210476190476189</v>
      </c>
      <c r="N66" s="1" t="s">
        <v>0</v>
      </c>
      <c r="O66" s="1" t="s">
        <v>0</v>
      </c>
      <c r="P66" s="1">
        <v>59.870791660138451</v>
      </c>
      <c r="Q66" s="1">
        <v>95.4</v>
      </c>
      <c r="R66" s="1">
        <v>93.425290640306059</v>
      </c>
      <c r="S66" s="1">
        <v>110.02713717693841</v>
      </c>
      <c r="T66" s="1">
        <v>104.2</v>
      </c>
      <c r="U66" s="1">
        <v>45.6</v>
      </c>
      <c r="V66" s="1">
        <v>24700</v>
      </c>
      <c r="W66" s="1">
        <v>20457</v>
      </c>
      <c r="X66" s="1">
        <v>162.51098284759601</v>
      </c>
      <c r="Y66" s="1">
        <v>222.97547855908712</v>
      </c>
      <c r="Z66" s="1">
        <v>21136</v>
      </c>
      <c r="AA66" s="1">
        <v>1313537.5415399999</v>
      </c>
      <c r="AB66" s="1">
        <v>124.79872601731101</v>
      </c>
      <c r="AC66" s="1">
        <v>117488</v>
      </c>
      <c r="AD66" s="1">
        <v>136.19999999999999</v>
      </c>
      <c r="AE66" s="1">
        <v>112</v>
      </c>
      <c r="AF66" s="1">
        <v>128.30000000000001</v>
      </c>
      <c r="AG66" s="1">
        <v>101.3</v>
      </c>
      <c r="AH66" s="1">
        <v>76.863840617355649</v>
      </c>
      <c r="AI66" s="1">
        <v>63.722966999372389</v>
      </c>
      <c r="AJ66" s="1">
        <v>91.086633439120234</v>
      </c>
      <c r="AK66" s="1" t="s">
        <v>0</v>
      </c>
      <c r="AL66" s="1" t="s">
        <v>0</v>
      </c>
      <c r="AM66" s="1" t="s">
        <v>0</v>
      </c>
      <c r="AN66" s="1" t="s">
        <v>0</v>
      </c>
      <c r="AO66" s="1" t="s">
        <v>0</v>
      </c>
      <c r="AP66" s="1">
        <v>37.999755180311467</v>
      </c>
      <c r="AQ66" s="1">
        <v>169.43828753701811</v>
      </c>
    </row>
    <row r="67" spans="1:43">
      <c r="A67" s="1">
        <v>1992</v>
      </c>
      <c r="B67" s="1" t="s">
        <v>76</v>
      </c>
      <c r="C67" s="1">
        <v>86.285857465473399</v>
      </c>
      <c r="D67" s="1">
        <v>50509</v>
      </c>
      <c r="E67" s="1">
        <v>104.1</v>
      </c>
      <c r="F67" s="1">
        <v>17593.12</v>
      </c>
      <c r="G67" s="1">
        <v>4.7663700000000002</v>
      </c>
      <c r="H67" s="1" t="s">
        <v>0</v>
      </c>
      <c r="I67" s="1">
        <v>4.7663700000000002</v>
      </c>
      <c r="J67" s="1" t="s">
        <v>0</v>
      </c>
      <c r="K67" s="1">
        <v>4.7445314999999999</v>
      </c>
      <c r="L67" s="1">
        <v>385710</v>
      </c>
      <c r="M67" s="1">
        <v>32.200000000000003</v>
      </c>
      <c r="N67" s="1" t="s">
        <v>0</v>
      </c>
      <c r="O67" s="1" t="s">
        <v>0</v>
      </c>
      <c r="P67" s="1">
        <v>59.429479560027197</v>
      </c>
      <c r="Q67" s="1">
        <v>95.7</v>
      </c>
      <c r="R67" s="1">
        <v>92.971769811955056</v>
      </c>
      <c r="S67" s="1">
        <v>110.02713717693841</v>
      </c>
      <c r="T67" s="1">
        <v>105</v>
      </c>
      <c r="U67" s="1">
        <v>46.2</v>
      </c>
      <c r="V67" s="1">
        <v>24492</v>
      </c>
      <c r="W67" s="1">
        <v>20603</v>
      </c>
      <c r="X67" s="1">
        <v>167.90177839406923</v>
      </c>
      <c r="Y67" s="1">
        <v>230.9877273509299</v>
      </c>
      <c r="Z67" s="1">
        <v>20796</v>
      </c>
      <c r="AA67" s="1">
        <v>1296960.19276</v>
      </c>
      <c r="AB67" s="1">
        <v>126.04868131020221</v>
      </c>
      <c r="AC67" s="1">
        <v>117205</v>
      </c>
      <c r="AD67" s="1">
        <v>134.19999999999999</v>
      </c>
      <c r="AE67" s="1">
        <v>111.8</v>
      </c>
      <c r="AF67" s="1">
        <v>127.2</v>
      </c>
      <c r="AG67" s="1">
        <v>101.4</v>
      </c>
      <c r="AH67" s="1">
        <v>78.384699071979057</v>
      </c>
      <c r="AI67" s="1">
        <v>65.738245524947928</v>
      </c>
      <c r="AJ67" s="1">
        <v>92.639727216512654</v>
      </c>
      <c r="AK67" s="1" t="s">
        <v>0</v>
      </c>
      <c r="AL67" s="1" t="s">
        <v>0</v>
      </c>
      <c r="AM67" s="1" t="s">
        <v>0</v>
      </c>
      <c r="AN67" s="1" t="s">
        <v>0</v>
      </c>
      <c r="AO67" s="1" t="s">
        <v>0</v>
      </c>
      <c r="AP67" s="1">
        <v>38.230039741089982</v>
      </c>
      <c r="AQ67" s="1">
        <v>174.25514571856766</v>
      </c>
    </row>
    <row r="68" spans="1:43">
      <c r="A68" s="1">
        <v>1992</v>
      </c>
      <c r="B68" s="1" t="s">
        <v>77</v>
      </c>
      <c r="C68" s="1">
        <v>81.642195977557151</v>
      </c>
      <c r="D68" s="1">
        <v>50712</v>
      </c>
      <c r="E68" s="1">
        <v>101.6</v>
      </c>
      <c r="F68" s="1">
        <v>18335.71</v>
      </c>
      <c r="G68" s="1">
        <v>4.7450700000000001</v>
      </c>
      <c r="H68" s="1" t="s">
        <v>0</v>
      </c>
      <c r="I68" s="1">
        <v>4.7450700000000001</v>
      </c>
      <c r="J68" s="1" t="s">
        <v>0</v>
      </c>
      <c r="K68" s="1">
        <v>4.75</v>
      </c>
      <c r="L68" s="1">
        <v>386240</v>
      </c>
      <c r="M68" s="1">
        <v>28.271052631578954</v>
      </c>
      <c r="N68" s="1" t="s">
        <v>0</v>
      </c>
      <c r="O68" s="1" t="s">
        <v>0</v>
      </c>
      <c r="P68" s="1">
        <v>60.172934310254675</v>
      </c>
      <c r="Q68" s="1">
        <v>96</v>
      </c>
      <c r="R68" s="1">
        <v>93.692106543700888</v>
      </c>
      <c r="S68" s="1">
        <v>109.92683896620282</v>
      </c>
      <c r="T68" s="1">
        <v>105</v>
      </c>
      <c r="U68" s="1">
        <v>46.3</v>
      </c>
      <c r="V68" s="1">
        <v>24669</v>
      </c>
      <c r="W68" s="1">
        <v>20705</v>
      </c>
      <c r="X68" s="1">
        <v>163.62681488475943</v>
      </c>
      <c r="Y68" s="1">
        <v>224.01513476814173</v>
      </c>
      <c r="Z68" s="1">
        <v>20570</v>
      </c>
      <c r="AA68" s="1">
        <v>1181030.085</v>
      </c>
      <c r="AB68" s="1">
        <v>125.3395571045894</v>
      </c>
      <c r="AC68" s="1">
        <v>117086</v>
      </c>
      <c r="AD68" s="1">
        <v>129.30000000000001</v>
      </c>
      <c r="AE68" s="1">
        <v>109.8</v>
      </c>
      <c r="AF68" s="1">
        <v>123.9</v>
      </c>
      <c r="AG68" s="1">
        <v>99.5</v>
      </c>
      <c r="AH68" s="1">
        <v>77.638160809338999</v>
      </c>
      <c r="AI68" s="1">
        <v>65.19068771788703</v>
      </c>
      <c r="AJ68" s="1">
        <v>91.337976820315447</v>
      </c>
      <c r="AK68" s="1" t="s">
        <v>0</v>
      </c>
      <c r="AL68" s="1" t="s">
        <v>0</v>
      </c>
      <c r="AM68" s="1" t="s">
        <v>0</v>
      </c>
      <c r="AN68" s="1" t="s">
        <v>0</v>
      </c>
      <c r="AO68" s="1" t="s">
        <v>0</v>
      </c>
      <c r="AP68" s="1">
        <v>39.101103937722407</v>
      </c>
      <c r="AQ68" s="1">
        <v>178.91143774525318</v>
      </c>
    </row>
    <row r="69" spans="1:43">
      <c r="A69" s="1">
        <v>1992</v>
      </c>
      <c r="B69" s="1" t="s">
        <v>78</v>
      </c>
      <c r="C69" s="1">
        <v>93.118779639068535</v>
      </c>
      <c r="D69" s="1">
        <v>50691</v>
      </c>
      <c r="E69" s="1">
        <v>103.9</v>
      </c>
      <c r="F69" s="1">
        <v>16948.07</v>
      </c>
      <c r="G69" s="1">
        <v>4.75284</v>
      </c>
      <c r="H69" s="1" t="s">
        <v>0</v>
      </c>
      <c r="I69" s="1">
        <v>4.75284</v>
      </c>
      <c r="J69" s="1" t="s">
        <v>0</v>
      </c>
      <c r="K69" s="1">
        <v>4.6221595454545454</v>
      </c>
      <c r="L69" s="1">
        <v>387983</v>
      </c>
      <c r="M69" s="1">
        <v>33.675000000000004</v>
      </c>
      <c r="N69" s="1" t="s">
        <v>0</v>
      </c>
      <c r="O69" s="1" t="s">
        <v>0</v>
      </c>
      <c r="P69" s="1">
        <v>61.369190594441399</v>
      </c>
      <c r="Q69" s="1">
        <v>96.1</v>
      </c>
      <c r="R69" s="1">
        <v>94.390416248969345</v>
      </c>
      <c r="S69" s="1">
        <v>109.32504970178931</v>
      </c>
      <c r="T69" s="1">
        <v>105.3</v>
      </c>
      <c r="U69" s="1">
        <v>46.6</v>
      </c>
      <c r="V69" s="1">
        <v>24475</v>
      </c>
      <c r="W69" s="1">
        <v>20960</v>
      </c>
      <c r="X69" s="1">
        <v>161.15117135558157</v>
      </c>
      <c r="Y69" s="1">
        <v>220.57177055358335</v>
      </c>
      <c r="Z69" s="1">
        <v>20922</v>
      </c>
      <c r="AA69" s="1">
        <v>1144822.13274</v>
      </c>
      <c r="AB69" s="1">
        <v>124.30672987504586</v>
      </c>
      <c r="AC69" s="1">
        <v>116556</v>
      </c>
      <c r="AD69" s="1">
        <v>132.5</v>
      </c>
      <c r="AE69" s="1">
        <v>111.5</v>
      </c>
      <c r="AF69" s="1">
        <v>126.3</v>
      </c>
      <c r="AG69" s="1">
        <v>102.1</v>
      </c>
      <c r="AH69" s="1">
        <v>79.102190799265074</v>
      </c>
      <c r="AI69" s="1">
        <v>65.184636386712384</v>
      </c>
      <c r="AJ69" s="1">
        <v>95.49870374096642</v>
      </c>
      <c r="AK69" s="1" t="s">
        <v>0</v>
      </c>
      <c r="AL69" s="1" t="s">
        <v>0</v>
      </c>
      <c r="AM69" s="1" t="s">
        <v>0</v>
      </c>
      <c r="AN69" s="1" t="s">
        <v>0</v>
      </c>
      <c r="AO69" s="1" t="s">
        <v>0</v>
      </c>
      <c r="AP69" s="1">
        <v>39.56469710163951</v>
      </c>
      <c r="AQ69" s="1">
        <v>177.96243819121554</v>
      </c>
    </row>
    <row r="70" spans="1:43">
      <c r="A70" s="1">
        <v>1992</v>
      </c>
      <c r="B70" s="1" t="s">
        <v>79</v>
      </c>
      <c r="C70" s="1">
        <v>102.55445764623821</v>
      </c>
      <c r="D70" s="1">
        <v>50896</v>
      </c>
      <c r="E70" s="1">
        <v>103.5</v>
      </c>
      <c r="F70" s="1">
        <v>16278.14</v>
      </c>
      <c r="G70" s="1">
        <v>4.53125</v>
      </c>
      <c r="H70" s="1" t="s">
        <v>0</v>
      </c>
      <c r="I70" s="1">
        <v>4.53125</v>
      </c>
      <c r="J70" s="1" t="s">
        <v>0</v>
      </c>
      <c r="K70" s="1">
        <v>4.3783969565217387</v>
      </c>
      <c r="L70" s="1">
        <v>389101</v>
      </c>
      <c r="M70" s="1">
        <v>29.879565217391306</v>
      </c>
      <c r="N70" s="1" t="s">
        <v>0</v>
      </c>
      <c r="O70" s="1" t="s">
        <v>0</v>
      </c>
      <c r="P70" s="1">
        <v>60.863663190368413</v>
      </c>
      <c r="Q70" s="1">
        <v>96.1</v>
      </c>
      <c r="R70" s="1">
        <v>96.228165434315898</v>
      </c>
      <c r="S70" s="1">
        <v>109.72624254473166</v>
      </c>
      <c r="T70" s="1">
        <v>105.4</v>
      </c>
      <c r="U70" s="1">
        <v>47</v>
      </c>
      <c r="V70" s="1">
        <v>24274</v>
      </c>
      <c r="W70" s="1">
        <v>21349</v>
      </c>
      <c r="X70" s="1">
        <v>160.19283808946747</v>
      </c>
      <c r="Y70" s="1">
        <v>219.43059868595651</v>
      </c>
      <c r="Z70" s="1">
        <v>20929</v>
      </c>
      <c r="AA70" s="1">
        <v>1190172.4481899999</v>
      </c>
      <c r="AB70" s="1">
        <v>123.52764562044632</v>
      </c>
      <c r="AC70" s="1">
        <v>118706</v>
      </c>
      <c r="AD70" s="1">
        <v>132.80000000000001</v>
      </c>
      <c r="AE70" s="1">
        <v>110</v>
      </c>
      <c r="AF70" s="1">
        <v>122.9</v>
      </c>
      <c r="AG70" s="1">
        <v>101.6</v>
      </c>
      <c r="AH70" s="1">
        <v>78.141903777772598</v>
      </c>
      <c r="AI70" s="1">
        <v>66.108552448485469</v>
      </c>
      <c r="AJ70" s="1">
        <v>91.497102305969875</v>
      </c>
      <c r="AK70" s="1" t="s">
        <v>0</v>
      </c>
      <c r="AL70" s="1" t="s">
        <v>0</v>
      </c>
      <c r="AM70" s="1" t="s">
        <v>0</v>
      </c>
      <c r="AN70" s="1" t="s">
        <v>0</v>
      </c>
      <c r="AO70" s="1" t="s">
        <v>0</v>
      </c>
      <c r="AP70" s="1">
        <v>41.617511616882766</v>
      </c>
      <c r="AQ70" s="1">
        <v>178.27232891745527</v>
      </c>
    </row>
    <row r="71" spans="1:43">
      <c r="A71" s="1">
        <v>1992</v>
      </c>
      <c r="B71" s="1" t="s">
        <v>80</v>
      </c>
      <c r="C71" s="1">
        <v>119.13938246491074</v>
      </c>
      <c r="D71" s="1">
        <v>51011</v>
      </c>
      <c r="E71" s="1">
        <v>100.3</v>
      </c>
      <c r="F71" s="1">
        <v>15790.15</v>
      </c>
      <c r="G71" s="1">
        <v>4.1190499999999997</v>
      </c>
      <c r="H71" s="1" t="s">
        <v>0</v>
      </c>
      <c r="I71" s="1">
        <v>4.1190499999999997</v>
      </c>
      <c r="J71" s="1" t="s">
        <v>0</v>
      </c>
      <c r="K71" s="1">
        <v>3.9726564999999998</v>
      </c>
      <c r="L71" s="1">
        <v>391014</v>
      </c>
      <c r="M71" s="1">
        <v>34.354761904761908</v>
      </c>
      <c r="N71" s="1" t="s">
        <v>0</v>
      </c>
      <c r="O71" s="1" t="s">
        <v>0</v>
      </c>
      <c r="P71" s="1">
        <v>60.221327412821395</v>
      </c>
      <c r="Q71" s="1">
        <v>96.2</v>
      </c>
      <c r="R71" s="1">
        <v>96.331819345488611</v>
      </c>
      <c r="S71" s="1">
        <v>107.01819085487082</v>
      </c>
      <c r="T71" s="1">
        <v>105.4</v>
      </c>
      <c r="U71" s="1">
        <v>47.3</v>
      </c>
      <c r="V71" s="1">
        <v>24755</v>
      </c>
      <c r="W71" s="1">
        <v>21001</v>
      </c>
      <c r="X71" s="1">
        <v>158.41000288432377</v>
      </c>
      <c r="Y71" s="1">
        <v>215.9417743164766</v>
      </c>
      <c r="Z71" s="1">
        <v>20178</v>
      </c>
      <c r="AA71" s="1">
        <v>1201531.91365</v>
      </c>
      <c r="AB71" s="1">
        <v>123.36764107946101</v>
      </c>
      <c r="AC71" s="1">
        <v>120104</v>
      </c>
      <c r="AD71" s="1">
        <v>128.19999999999999</v>
      </c>
      <c r="AE71" s="1">
        <v>106.9</v>
      </c>
      <c r="AF71" s="1">
        <v>114.2</v>
      </c>
      <c r="AG71" s="1">
        <v>100.9</v>
      </c>
      <c r="AH71" s="1">
        <v>79.405340194530297</v>
      </c>
      <c r="AI71" s="1">
        <v>66.912161648337602</v>
      </c>
      <c r="AJ71" s="1">
        <v>93.272342501991687</v>
      </c>
      <c r="AK71" s="1" t="s">
        <v>0</v>
      </c>
      <c r="AL71" s="1" t="s">
        <v>0</v>
      </c>
      <c r="AM71" s="1" t="s">
        <v>0</v>
      </c>
      <c r="AN71" s="1" t="s">
        <v>0</v>
      </c>
      <c r="AO71" s="1" t="s">
        <v>0</v>
      </c>
      <c r="AP71" s="1">
        <v>42.68214563498907</v>
      </c>
      <c r="AQ71" s="1">
        <v>179.33042818559059</v>
      </c>
    </row>
    <row r="72" spans="1:43">
      <c r="A72" s="1">
        <v>1992</v>
      </c>
      <c r="B72" s="1" t="s">
        <v>81</v>
      </c>
      <c r="C72" s="1">
        <v>107.94552708055737</v>
      </c>
      <c r="D72" s="1">
        <v>50940</v>
      </c>
      <c r="E72" s="1">
        <v>104.4</v>
      </c>
      <c r="F72" s="1">
        <v>18202.84</v>
      </c>
      <c r="G72" s="1">
        <v>4.2265600000000001</v>
      </c>
      <c r="H72" s="1" t="s">
        <v>0</v>
      </c>
      <c r="I72" s="1">
        <v>4.2265600000000001</v>
      </c>
      <c r="J72" s="1" t="s">
        <v>0</v>
      </c>
      <c r="K72" s="1">
        <v>4.0198872727272725</v>
      </c>
      <c r="L72" s="1">
        <v>391491</v>
      </c>
      <c r="M72" s="1">
        <v>38.779999999999987</v>
      </c>
      <c r="N72" s="1" t="s">
        <v>0</v>
      </c>
      <c r="O72" s="1" t="s">
        <v>0</v>
      </c>
      <c r="P72" s="1">
        <v>62.37430983553589</v>
      </c>
      <c r="Q72" s="1">
        <v>96.4</v>
      </c>
      <c r="R72" s="1">
        <v>95.711018755684734</v>
      </c>
      <c r="S72" s="1">
        <v>107.9208747514911</v>
      </c>
      <c r="T72" s="1">
        <v>105.7</v>
      </c>
      <c r="U72" s="1">
        <v>47.4</v>
      </c>
      <c r="V72" s="1">
        <v>24662</v>
      </c>
      <c r="W72" s="1">
        <v>21021</v>
      </c>
      <c r="X72" s="1">
        <v>156.94232520018986</v>
      </c>
      <c r="Y72" s="1">
        <v>212.7974318236401</v>
      </c>
      <c r="Z72" s="1">
        <v>20113</v>
      </c>
      <c r="AA72" s="1">
        <v>1299635.71022</v>
      </c>
      <c r="AB72" s="1">
        <v>123.67622123742649</v>
      </c>
      <c r="AC72" s="1">
        <v>117893</v>
      </c>
      <c r="AD72" s="1">
        <v>137</v>
      </c>
      <c r="AE72" s="1">
        <v>110.9</v>
      </c>
      <c r="AF72" s="1">
        <v>121.6</v>
      </c>
      <c r="AG72" s="1">
        <v>104.1</v>
      </c>
      <c r="AH72" s="1">
        <v>78.775617752779155</v>
      </c>
      <c r="AI72" s="1">
        <v>66.921258559616902</v>
      </c>
      <c r="AJ72" s="1">
        <v>92.497661922252888</v>
      </c>
      <c r="AK72" s="1" t="s">
        <v>0</v>
      </c>
      <c r="AL72" s="1" t="s">
        <v>0</v>
      </c>
      <c r="AM72" s="1" t="s">
        <v>0</v>
      </c>
      <c r="AN72" s="1" t="s">
        <v>0</v>
      </c>
      <c r="AO72" s="1" t="s">
        <v>0</v>
      </c>
      <c r="AP72" s="1">
        <v>40.282498821979381</v>
      </c>
      <c r="AQ72" s="1">
        <v>178.99581261647899</v>
      </c>
    </row>
    <row r="73" spans="1:43">
      <c r="A73" s="1">
        <v>1992</v>
      </c>
      <c r="B73" s="1" t="s">
        <v>82</v>
      </c>
      <c r="C73" s="1">
        <v>95.15857483692173</v>
      </c>
      <c r="D73" s="1">
        <v>51229</v>
      </c>
      <c r="E73" s="1">
        <v>101</v>
      </c>
      <c r="F73" s="1">
        <v>17174.52</v>
      </c>
      <c r="G73" s="1">
        <v>4.0738599999999998</v>
      </c>
      <c r="H73" s="1" t="s">
        <v>0</v>
      </c>
      <c r="I73" s="1">
        <v>4.0738599999999998</v>
      </c>
      <c r="J73" s="1" t="s">
        <v>0</v>
      </c>
      <c r="K73" s="1">
        <v>3.9019890909090909</v>
      </c>
      <c r="L73" s="1">
        <v>390448</v>
      </c>
      <c r="M73" s="1">
        <v>31.157727272727275</v>
      </c>
      <c r="N73" s="1" t="s">
        <v>0</v>
      </c>
      <c r="O73" s="1" t="s">
        <v>0</v>
      </c>
      <c r="P73" s="1">
        <v>64.409294790628294</v>
      </c>
      <c r="Q73" s="1">
        <v>96.5</v>
      </c>
      <c r="R73" s="1">
        <v>93.289193349191819</v>
      </c>
      <c r="S73" s="1">
        <v>110.82952286282311</v>
      </c>
      <c r="T73" s="1">
        <v>105.8</v>
      </c>
      <c r="U73" s="1">
        <v>47.6</v>
      </c>
      <c r="V73" s="1">
        <v>24717</v>
      </c>
      <c r="W73" s="1">
        <v>21210</v>
      </c>
      <c r="X73" s="1">
        <v>156.20555197414095</v>
      </c>
      <c r="Y73" s="1">
        <v>211.76960687020551</v>
      </c>
      <c r="Z73" s="1">
        <v>19879</v>
      </c>
      <c r="AA73" s="1">
        <v>1074813.52853</v>
      </c>
      <c r="AB73" s="1">
        <v>123.51738834831487</v>
      </c>
      <c r="AC73" s="1">
        <v>117974</v>
      </c>
      <c r="AD73" s="1">
        <v>131.1</v>
      </c>
      <c r="AE73" s="1">
        <v>106.7</v>
      </c>
      <c r="AF73" s="1">
        <v>114.6</v>
      </c>
      <c r="AG73" s="1">
        <v>101.5</v>
      </c>
      <c r="AH73" s="1">
        <v>78.405951226290867</v>
      </c>
      <c r="AI73" s="1">
        <v>66.901392179727821</v>
      </c>
      <c r="AJ73" s="1">
        <v>92.01431665441217</v>
      </c>
      <c r="AK73" s="1" t="s">
        <v>0</v>
      </c>
      <c r="AL73" s="1" t="s">
        <v>0</v>
      </c>
      <c r="AM73" s="1" t="s">
        <v>0</v>
      </c>
      <c r="AN73" s="1" t="s">
        <v>0</v>
      </c>
      <c r="AO73" s="1" t="s">
        <v>0</v>
      </c>
      <c r="AP73" s="1">
        <v>39.932265583436987</v>
      </c>
      <c r="AQ73" s="1">
        <v>179.78158909041909</v>
      </c>
    </row>
    <row r="74" spans="1:43">
      <c r="A74" s="1">
        <v>1992</v>
      </c>
      <c r="B74" s="1" t="s">
        <v>83</v>
      </c>
      <c r="C74" s="1">
        <v>97.473082494579572</v>
      </c>
      <c r="D74" s="1">
        <v>51586</v>
      </c>
      <c r="E74" s="1">
        <v>99.6</v>
      </c>
      <c r="F74" s="1">
        <v>16819.560000000001</v>
      </c>
      <c r="G74" s="1">
        <v>3.9457200000000001</v>
      </c>
      <c r="H74" s="1" t="s">
        <v>0</v>
      </c>
      <c r="I74" s="1">
        <v>3.9457200000000001</v>
      </c>
      <c r="J74" s="1" t="s">
        <v>0</v>
      </c>
      <c r="K74" s="1">
        <v>3.8191976190476189</v>
      </c>
      <c r="L74" s="1">
        <v>393597</v>
      </c>
      <c r="M74" s="1">
        <v>26.96736842105263</v>
      </c>
      <c r="N74" s="1" t="s">
        <v>0</v>
      </c>
      <c r="O74" s="1" t="s">
        <v>0</v>
      </c>
      <c r="P74" s="1">
        <v>64.769414891546859</v>
      </c>
      <c r="Q74" s="1">
        <v>96.6</v>
      </c>
      <c r="R74" s="1">
        <v>95.69331823754969</v>
      </c>
      <c r="S74" s="1">
        <v>107.41938369781316</v>
      </c>
      <c r="T74" s="1">
        <v>105.9</v>
      </c>
      <c r="U74" s="1">
        <v>47.9</v>
      </c>
      <c r="V74" s="1">
        <v>24903</v>
      </c>
      <c r="W74" s="1">
        <v>21180</v>
      </c>
      <c r="X74" s="1">
        <v>153.8626771088984</v>
      </c>
      <c r="Y74" s="1">
        <v>207.29429175392937</v>
      </c>
      <c r="Z74" s="1">
        <v>19591</v>
      </c>
      <c r="AA74" s="1">
        <v>1183959.39442</v>
      </c>
      <c r="AB74" s="1">
        <v>122.26873183231601</v>
      </c>
      <c r="AC74" s="1">
        <v>116819</v>
      </c>
      <c r="AD74" s="1">
        <v>127.6</v>
      </c>
      <c r="AE74" s="1">
        <v>106.2</v>
      </c>
      <c r="AF74" s="1">
        <v>114.1</v>
      </c>
      <c r="AG74" s="1">
        <v>100.1</v>
      </c>
      <c r="AH74" s="1">
        <v>80.127430750640755</v>
      </c>
      <c r="AI74" s="1">
        <v>67.331784268624276</v>
      </c>
      <c r="AJ74" s="1">
        <v>94.320245823630174</v>
      </c>
      <c r="AK74" s="1" t="s">
        <v>0</v>
      </c>
      <c r="AL74" s="1" t="s">
        <v>0</v>
      </c>
      <c r="AM74" s="1" t="s">
        <v>0</v>
      </c>
      <c r="AN74" s="1" t="s">
        <v>0</v>
      </c>
      <c r="AO74" s="1" t="s">
        <v>0</v>
      </c>
      <c r="AP74" s="1">
        <v>40.264411352628812</v>
      </c>
      <c r="AQ74" s="1">
        <v>181.51341717794728</v>
      </c>
    </row>
    <row r="75" spans="1:43">
      <c r="A75" s="1">
        <v>1992</v>
      </c>
      <c r="B75" s="1" t="s">
        <v>84</v>
      </c>
      <c r="C75" s="1">
        <v>79.423834527325383</v>
      </c>
      <c r="D75" s="1">
        <v>51313</v>
      </c>
      <c r="E75" s="1">
        <v>99</v>
      </c>
      <c r="F75" s="1">
        <v>17390.439999999999</v>
      </c>
      <c r="G75" s="1">
        <v>3.8948900000000002</v>
      </c>
      <c r="H75" s="1" t="s">
        <v>0</v>
      </c>
      <c r="I75" s="1">
        <v>3.8948900000000002</v>
      </c>
      <c r="J75" s="1" t="s">
        <v>0</v>
      </c>
      <c r="K75" s="1">
        <v>3.7938990476190475</v>
      </c>
      <c r="L75" s="1">
        <v>394822</v>
      </c>
      <c r="M75" s="1">
        <v>21.526190476190475</v>
      </c>
      <c r="N75" s="1" t="s">
        <v>0</v>
      </c>
      <c r="O75" s="1" t="s">
        <v>0</v>
      </c>
      <c r="P75" s="1">
        <v>64.83794673865998</v>
      </c>
      <c r="Q75" s="1">
        <v>96.7</v>
      </c>
      <c r="R75" s="1">
        <v>98.849688776590426</v>
      </c>
      <c r="S75" s="1">
        <v>107.01819085487082</v>
      </c>
      <c r="T75" s="1">
        <v>106.1</v>
      </c>
      <c r="U75" s="1">
        <v>48.2</v>
      </c>
      <c r="V75" s="1">
        <v>24978</v>
      </c>
      <c r="W75" s="1">
        <v>20966</v>
      </c>
      <c r="X75" s="1">
        <v>154.50255950099577</v>
      </c>
      <c r="Y75" s="1">
        <v>208.18907871544033</v>
      </c>
      <c r="Z75" s="1">
        <v>19302</v>
      </c>
      <c r="AA75" s="1">
        <v>1048886.88521</v>
      </c>
      <c r="AB75" s="1">
        <v>122.64069741198523</v>
      </c>
      <c r="AC75" s="1">
        <v>116699</v>
      </c>
      <c r="AD75" s="1">
        <v>126.8</v>
      </c>
      <c r="AE75" s="1">
        <v>106.4</v>
      </c>
      <c r="AF75" s="1">
        <v>115.1</v>
      </c>
      <c r="AG75" s="1">
        <v>100.2</v>
      </c>
      <c r="AH75" s="1">
        <v>79.088417109198375</v>
      </c>
      <c r="AI75" s="1">
        <v>67.085181008732931</v>
      </c>
      <c r="AJ75" s="1">
        <v>93.132407305136269</v>
      </c>
      <c r="AK75" s="1" t="s">
        <v>0</v>
      </c>
      <c r="AL75" s="1" t="s">
        <v>0</v>
      </c>
      <c r="AM75" s="1" t="s">
        <v>0</v>
      </c>
      <c r="AN75" s="1" t="s">
        <v>0</v>
      </c>
      <c r="AO75" s="1" t="s">
        <v>0</v>
      </c>
      <c r="AP75" s="1">
        <v>39.482578122480682</v>
      </c>
      <c r="AQ75" s="1">
        <v>183.40939386795321</v>
      </c>
    </row>
    <row r="76" spans="1:43">
      <c r="A76" s="1">
        <v>1993</v>
      </c>
      <c r="B76" s="1" t="s">
        <v>72</v>
      </c>
      <c r="C76" s="1">
        <v>70.603683711230971</v>
      </c>
      <c r="D76" s="1">
        <v>51175</v>
      </c>
      <c r="E76" s="1">
        <v>100.8</v>
      </c>
      <c r="F76" s="1">
        <v>16658.830000000002</v>
      </c>
      <c r="G76" s="1">
        <v>3.89967</v>
      </c>
      <c r="H76" s="1" t="s">
        <v>0</v>
      </c>
      <c r="I76" s="1">
        <v>3.89967</v>
      </c>
      <c r="J76" s="1" t="s">
        <v>0</v>
      </c>
      <c r="K76" s="1">
        <v>3.7156254999999998</v>
      </c>
      <c r="L76" s="1">
        <v>392729</v>
      </c>
      <c r="M76" s="1">
        <v>19.744210526315793</v>
      </c>
      <c r="N76" s="1" t="s">
        <v>0</v>
      </c>
      <c r="O76" s="1" t="s">
        <v>0</v>
      </c>
      <c r="P76" s="1">
        <v>64.837251651394851</v>
      </c>
      <c r="Q76" s="1">
        <v>96.7</v>
      </c>
      <c r="R76" s="1">
        <v>93.573086068539595</v>
      </c>
      <c r="S76" s="1">
        <v>107.72027833001992</v>
      </c>
      <c r="T76" s="1">
        <v>106.2</v>
      </c>
      <c r="U76" s="1">
        <v>48.7</v>
      </c>
      <c r="V76" s="1">
        <v>24976</v>
      </c>
      <c r="W76" s="1">
        <v>21015</v>
      </c>
      <c r="X76" s="1">
        <v>154.21395371723261</v>
      </c>
      <c r="Y76" s="1">
        <v>206.4589695755482</v>
      </c>
      <c r="Z76" s="1">
        <v>18032</v>
      </c>
      <c r="AA76" s="1">
        <v>1156248.4714599999</v>
      </c>
      <c r="AB76" s="1">
        <v>123.14432716060618</v>
      </c>
      <c r="AC76" s="1">
        <v>109968</v>
      </c>
      <c r="AD76" s="1">
        <v>129.6</v>
      </c>
      <c r="AE76" s="1">
        <v>108</v>
      </c>
      <c r="AF76" s="1">
        <v>119.5</v>
      </c>
      <c r="AG76" s="1">
        <v>99.9</v>
      </c>
      <c r="AH76" s="1">
        <v>79.100066790050121</v>
      </c>
      <c r="AI76" s="1">
        <v>67.790864454549322</v>
      </c>
      <c r="AJ76" s="1">
        <v>90.032766874854005</v>
      </c>
      <c r="AK76" s="1" t="s">
        <v>0</v>
      </c>
      <c r="AL76" s="1" t="s">
        <v>0</v>
      </c>
      <c r="AM76" s="1" t="s">
        <v>0</v>
      </c>
      <c r="AN76" s="1" t="s">
        <v>0</v>
      </c>
      <c r="AO76" s="1" t="s">
        <v>0</v>
      </c>
      <c r="AP76" s="1">
        <v>37.95594184935451</v>
      </c>
      <c r="AQ76" s="1">
        <v>188.20288661048372</v>
      </c>
    </row>
    <row r="77" spans="1:43">
      <c r="A77" s="1">
        <v>1993</v>
      </c>
      <c r="B77" s="1" t="s">
        <v>74</v>
      </c>
      <c r="C77" s="1">
        <v>82.094297805385892</v>
      </c>
      <c r="D77" s="1">
        <v>51477</v>
      </c>
      <c r="E77" s="1">
        <v>101.9</v>
      </c>
      <c r="F77" s="1">
        <v>17036.34</v>
      </c>
      <c r="G77" s="1">
        <v>3.2763200000000001</v>
      </c>
      <c r="H77" s="1" t="s">
        <v>0</v>
      </c>
      <c r="I77" s="1">
        <v>3.2763200000000001</v>
      </c>
      <c r="J77" s="1" t="s">
        <v>0</v>
      </c>
      <c r="K77" s="1">
        <v>3.3343755000000002</v>
      </c>
      <c r="L77" s="1">
        <v>397043</v>
      </c>
      <c r="M77" s="1">
        <v>18.923684210526314</v>
      </c>
      <c r="N77" s="1" t="s">
        <v>0</v>
      </c>
      <c r="O77" s="1" t="s">
        <v>0</v>
      </c>
      <c r="P77" s="1">
        <v>67.81960622145057</v>
      </c>
      <c r="Q77" s="1">
        <v>96.9</v>
      </c>
      <c r="R77" s="1">
        <v>97.536757732171424</v>
      </c>
      <c r="S77" s="1">
        <v>106.61699801192847</v>
      </c>
      <c r="T77" s="1">
        <v>106.4</v>
      </c>
      <c r="U77" s="1">
        <v>48.8</v>
      </c>
      <c r="V77" s="1">
        <v>25202</v>
      </c>
      <c r="W77" s="1">
        <v>21038</v>
      </c>
      <c r="X77" s="1">
        <v>151.09526019183363</v>
      </c>
      <c r="Y77" s="1">
        <v>199.16584583784694</v>
      </c>
      <c r="Z77" s="1">
        <v>19195</v>
      </c>
      <c r="AA77" s="1">
        <v>1116725.1865699999</v>
      </c>
      <c r="AB77" s="1">
        <v>122.8575531685449</v>
      </c>
      <c r="AC77" s="1">
        <v>120898</v>
      </c>
      <c r="AD77" s="1">
        <v>132.6</v>
      </c>
      <c r="AE77" s="1">
        <v>107.2</v>
      </c>
      <c r="AF77" s="1">
        <v>119</v>
      </c>
      <c r="AG77" s="1">
        <v>99.4</v>
      </c>
      <c r="AH77" s="1">
        <v>80.629459045869055</v>
      </c>
      <c r="AI77" s="1">
        <v>67.056773734290203</v>
      </c>
      <c r="AJ77" s="1">
        <v>95.09668880572498</v>
      </c>
      <c r="AK77" s="1" t="s">
        <v>0</v>
      </c>
      <c r="AL77" s="1" t="s">
        <v>0</v>
      </c>
      <c r="AM77" s="1" t="s">
        <v>0</v>
      </c>
      <c r="AN77" s="1" t="s">
        <v>0</v>
      </c>
      <c r="AO77" s="1" t="s">
        <v>0</v>
      </c>
      <c r="AP77" s="1">
        <v>36.069899022978902</v>
      </c>
      <c r="AQ77" s="1">
        <v>194.63340043640693</v>
      </c>
    </row>
    <row r="78" spans="1:43">
      <c r="A78" s="1">
        <v>1993</v>
      </c>
      <c r="B78" s="1" t="s">
        <v>75</v>
      </c>
      <c r="C78" s="1">
        <v>79.903346802575825</v>
      </c>
      <c r="D78" s="1">
        <v>51473</v>
      </c>
      <c r="E78" s="1">
        <v>97.8</v>
      </c>
      <c r="F78" s="1">
        <v>18038.57</v>
      </c>
      <c r="G78" s="1">
        <v>3.2418499999999999</v>
      </c>
      <c r="H78" s="1" t="s">
        <v>0</v>
      </c>
      <c r="I78" s="1">
        <v>3.2418499999999999</v>
      </c>
      <c r="J78" s="1" t="s">
        <v>0</v>
      </c>
      <c r="K78" s="1">
        <v>3.3267665217391302</v>
      </c>
      <c r="L78" s="1">
        <v>396839</v>
      </c>
      <c r="M78" s="1">
        <v>22.868260869565219</v>
      </c>
      <c r="N78" s="1" t="s">
        <v>0</v>
      </c>
      <c r="O78" s="1" t="s">
        <v>0</v>
      </c>
      <c r="P78" s="1">
        <v>69.996151760886661</v>
      </c>
      <c r="Q78" s="1">
        <v>96.9</v>
      </c>
      <c r="R78" s="1">
        <v>96.450814069738314</v>
      </c>
      <c r="S78" s="1">
        <v>107.9208747514911</v>
      </c>
      <c r="T78" s="1">
        <v>106.1</v>
      </c>
      <c r="U78" s="1">
        <v>49.4</v>
      </c>
      <c r="V78" s="1">
        <v>25057</v>
      </c>
      <c r="W78" s="1">
        <v>20968</v>
      </c>
      <c r="X78" s="1">
        <v>151.38075388467547</v>
      </c>
      <c r="Y78" s="1">
        <v>197.59354515235788</v>
      </c>
      <c r="Z78" s="1">
        <v>19783</v>
      </c>
      <c r="AA78" s="1">
        <v>1161760.73229</v>
      </c>
      <c r="AB78" s="1">
        <v>124.12727769955661</v>
      </c>
      <c r="AC78" s="1">
        <v>128831</v>
      </c>
      <c r="AD78" s="1">
        <v>125.2</v>
      </c>
      <c r="AE78" s="1">
        <v>105</v>
      </c>
      <c r="AF78" s="1">
        <v>114.3</v>
      </c>
      <c r="AG78" s="1">
        <v>99.3</v>
      </c>
      <c r="AH78" s="1">
        <v>80.55473415297115</v>
      </c>
      <c r="AI78" s="1">
        <v>67.946138125486385</v>
      </c>
      <c r="AJ78" s="1">
        <v>95.380286774971424</v>
      </c>
      <c r="AK78" s="1" t="s">
        <v>0</v>
      </c>
      <c r="AL78" s="1" t="s">
        <v>0</v>
      </c>
      <c r="AM78" s="1" t="s">
        <v>0</v>
      </c>
      <c r="AN78" s="1" t="s">
        <v>0</v>
      </c>
      <c r="AO78" s="1" t="s">
        <v>0</v>
      </c>
      <c r="AP78" s="1">
        <v>35.030813565944676</v>
      </c>
      <c r="AQ78" s="1">
        <v>189.97040194695006</v>
      </c>
    </row>
    <row r="79" spans="1:43">
      <c r="A79" s="1">
        <v>1993</v>
      </c>
      <c r="B79" s="1" t="s">
        <v>76</v>
      </c>
      <c r="C79" s="1">
        <v>76.350222708120782</v>
      </c>
      <c r="D79" s="1">
        <v>51635</v>
      </c>
      <c r="E79" s="1">
        <v>99.6</v>
      </c>
      <c r="F79" s="1">
        <v>19991.61</v>
      </c>
      <c r="G79" s="1">
        <v>3.1785700000000001</v>
      </c>
      <c r="H79" s="1" t="s">
        <v>0</v>
      </c>
      <c r="I79" s="1">
        <v>3.1785700000000001</v>
      </c>
      <c r="J79" s="1" t="s">
        <v>0</v>
      </c>
      <c r="K79" s="1">
        <v>3.2531249999999998</v>
      </c>
      <c r="L79" s="1">
        <v>398843</v>
      </c>
      <c r="M79" s="1">
        <v>22.488571428571429</v>
      </c>
      <c r="N79" s="1" t="s">
        <v>0</v>
      </c>
      <c r="O79" s="1" t="s">
        <v>0</v>
      </c>
      <c r="P79" s="1">
        <v>72.022547179369838</v>
      </c>
      <c r="Q79" s="1">
        <v>97.1</v>
      </c>
      <c r="R79" s="1">
        <v>96.00469559578022</v>
      </c>
      <c r="S79" s="1">
        <v>108.42236580516904</v>
      </c>
      <c r="T79" s="1">
        <v>106.5</v>
      </c>
      <c r="U79" s="1">
        <v>49.3</v>
      </c>
      <c r="V79" s="1">
        <v>25196</v>
      </c>
      <c r="W79" s="1">
        <v>20959</v>
      </c>
      <c r="X79" s="1">
        <v>152.44558326279196</v>
      </c>
      <c r="Y79" s="1">
        <v>195.59535085864479</v>
      </c>
      <c r="Z79" s="1">
        <v>18615</v>
      </c>
      <c r="AA79" s="1">
        <v>967219.72953000001</v>
      </c>
      <c r="AB79" s="1">
        <v>126.055594110689</v>
      </c>
      <c r="AC79" s="1">
        <v>118572</v>
      </c>
      <c r="AD79" s="1">
        <v>125.5</v>
      </c>
      <c r="AE79" s="1">
        <v>106.1</v>
      </c>
      <c r="AF79" s="1">
        <v>115.5</v>
      </c>
      <c r="AG79" s="1">
        <v>100.5</v>
      </c>
      <c r="AH79" s="1">
        <v>80.486507007768694</v>
      </c>
      <c r="AI79" s="1">
        <v>67.527265212137365</v>
      </c>
      <c r="AJ79" s="1">
        <v>95.188451644881283</v>
      </c>
      <c r="AK79" s="1" t="s">
        <v>0</v>
      </c>
      <c r="AL79" s="1" t="s">
        <v>0</v>
      </c>
      <c r="AM79" s="1" t="s">
        <v>0</v>
      </c>
      <c r="AN79" s="1" t="s">
        <v>0</v>
      </c>
      <c r="AO79" s="1" t="s">
        <v>0</v>
      </c>
      <c r="AP79" s="1">
        <v>34.443508898367071</v>
      </c>
      <c r="AQ79" s="1">
        <v>186.75788127082006</v>
      </c>
    </row>
    <row r="80" spans="1:43">
      <c r="A80" s="1">
        <v>1993</v>
      </c>
      <c r="B80" s="1" t="s">
        <v>77</v>
      </c>
      <c r="C80" s="1">
        <v>73.072352762143481</v>
      </c>
      <c r="D80" s="1">
        <v>51548</v>
      </c>
      <c r="E80" s="1">
        <v>100.9</v>
      </c>
      <c r="F80" s="1">
        <v>20631.490000000002</v>
      </c>
      <c r="G80" s="1">
        <v>3.2065999999999999</v>
      </c>
      <c r="H80" s="1" t="s">
        <v>0</v>
      </c>
      <c r="I80" s="1">
        <v>3.2065999999999999</v>
      </c>
      <c r="J80" s="1" t="s">
        <v>0</v>
      </c>
      <c r="K80" s="1">
        <v>3.2730263157894739</v>
      </c>
      <c r="L80" s="1">
        <v>402789</v>
      </c>
      <c r="M80" s="1">
        <v>22.974444444444444</v>
      </c>
      <c r="N80" s="1" t="s">
        <v>0</v>
      </c>
      <c r="O80" s="1" t="s">
        <v>0</v>
      </c>
      <c r="P80" s="1">
        <v>73.383819229695177</v>
      </c>
      <c r="Q80" s="1">
        <v>97.1</v>
      </c>
      <c r="R80" s="1">
        <v>98.841009827406509</v>
      </c>
      <c r="S80" s="1">
        <v>105.61401590457261</v>
      </c>
      <c r="T80" s="1">
        <v>106.5</v>
      </c>
      <c r="U80" s="1">
        <v>49.4</v>
      </c>
      <c r="V80" s="1">
        <v>24913</v>
      </c>
      <c r="W80" s="1">
        <v>21036</v>
      </c>
      <c r="X80" s="1">
        <v>149.70930831317506</v>
      </c>
      <c r="Y80" s="1">
        <v>191.1973434773509</v>
      </c>
      <c r="Z80" s="1">
        <v>19035</v>
      </c>
      <c r="AA80" s="1">
        <v>1107746.78079</v>
      </c>
      <c r="AB80" s="1">
        <v>125.71215400009784</v>
      </c>
      <c r="AC80" s="1">
        <v>117637</v>
      </c>
      <c r="AD80" s="1">
        <v>124.9</v>
      </c>
      <c r="AE80" s="1">
        <v>109.7</v>
      </c>
      <c r="AF80" s="1">
        <v>118.4</v>
      </c>
      <c r="AG80" s="1">
        <v>100.5</v>
      </c>
      <c r="AH80" s="1">
        <v>81.51008570985914</v>
      </c>
      <c r="AI80" s="1">
        <v>68.309106966162474</v>
      </c>
      <c r="AJ80" s="1">
        <v>95.311755092310577</v>
      </c>
      <c r="AK80" s="1" t="s">
        <v>0</v>
      </c>
      <c r="AL80" s="1" t="s">
        <v>0</v>
      </c>
      <c r="AM80" s="1" t="s">
        <v>0</v>
      </c>
      <c r="AN80" s="1" t="s">
        <v>0</v>
      </c>
      <c r="AO80" s="1" t="s">
        <v>0</v>
      </c>
      <c r="AP80" s="1">
        <v>34.115964463367881</v>
      </c>
      <c r="AQ80" s="1">
        <v>183.10357138420287</v>
      </c>
    </row>
    <row r="81" spans="1:43">
      <c r="A81" s="1">
        <v>1993</v>
      </c>
      <c r="B81" s="1" t="s">
        <v>78</v>
      </c>
      <c r="C81" s="1">
        <v>87.733088532139448</v>
      </c>
      <c r="D81" s="1">
        <v>51589</v>
      </c>
      <c r="E81" s="1">
        <v>99.1</v>
      </c>
      <c r="F81" s="1">
        <v>20111.37</v>
      </c>
      <c r="G81" s="1">
        <v>3.2142900000000001</v>
      </c>
      <c r="H81" s="1" t="s">
        <v>0</v>
      </c>
      <c r="I81" s="1">
        <v>3.2142900000000001</v>
      </c>
      <c r="J81" s="1" t="s">
        <v>0</v>
      </c>
      <c r="K81" s="1">
        <v>3.2613636363636362</v>
      </c>
      <c r="L81" s="1">
        <v>401909</v>
      </c>
      <c r="M81" s="1">
        <v>21.516190476190477</v>
      </c>
      <c r="N81" s="1" t="s">
        <v>0</v>
      </c>
      <c r="O81" s="1" t="s">
        <v>0</v>
      </c>
      <c r="P81" s="1">
        <v>76.22903513173857</v>
      </c>
      <c r="Q81" s="1">
        <v>97.2</v>
      </c>
      <c r="R81" s="1">
        <v>97.977527675225375</v>
      </c>
      <c r="S81" s="1">
        <v>104.71133200795234</v>
      </c>
      <c r="T81" s="1">
        <v>106.7</v>
      </c>
      <c r="U81" s="1">
        <v>49.2</v>
      </c>
      <c r="V81" s="1">
        <v>24703</v>
      </c>
      <c r="W81" s="1">
        <v>21223</v>
      </c>
      <c r="X81" s="1">
        <v>148.40057115110699</v>
      </c>
      <c r="Y81" s="1">
        <v>187.21873600975962</v>
      </c>
      <c r="Z81" s="1">
        <v>19076</v>
      </c>
      <c r="AA81" s="1">
        <v>1041683.09244</v>
      </c>
      <c r="AB81" s="1">
        <v>126.87244824885408</v>
      </c>
      <c r="AC81" s="1">
        <v>122147</v>
      </c>
      <c r="AD81" s="1">
        <v>124.1</v>
      </c>
      <c r="AE81" s="1">
        <v>105.9</v>
      </c>
      <c r="AF81" s="1">
        <v>114.1</v>
      </c>
      <c r="AG81" s="1">
        <v>99.7</v>
      </c>
      <c r="AH81" s="1">
        <v>80.325339561025018</v>
      </c>
      <c r="AI81" s="1">
        <v>68.302142563577803</v>
      </c>
      <c r="AJ81" s="1">
        <v>93.72516532023154</v>
      </c>
      <c r="AK81" s="1" t="s">
        <v>0</v>
      </c>
      <c r="AL81" s="1" t="s">
        <v>0</v>
      </c>
      <c r="AM81" s="1" t="s">
        <v>0</v>
      </c>
      <c r="AN81" s="1" t="s">
        <v>0</v>
      </c>
      <c r="AO81" s="1" t="s">
        <v>0</v>
      </c>
      <c r="AP81" s="1">
        <v>33.027132089147429</v>
      </c>
      <c r="AQ81" s="1">
        <v>185.13126056121951</v>
      </c>
    </row>
    <row r="82" spans="1:43">
      <c r="A82" s="1">
        <v>1993</v>
      </c>
      <c r="B82" s="1" t="s">
        <v>79</v>
      </c>
      <c r="C82" s="1">
        <v>88.297263687222326</v>
      </c>
      <c r="D82" s="1">
        <v>51923</v>
      </c>
      <c r="E82" s="1">
        <v>99.6</v>
      </c>
      <c r="F82" s="1">
        <v>19980.68</v>
      </c>
      <c r="G82" s="1">
        <v>3.2627799999999998</v>
      </c>
      <c r="H82" s="1" t="s">
        <v>0</v>
      </c>
      <c r="I82" s="1">
        <v>3.2627799999999998</v>
      </c>
      <c r="J82" s="1" t="s">
        <v>0</v>
      </c>
      <c r="K82" s="1">
        <v>3.2556818181818183</v>
      </c>
      <c r="L82" s="1">
        <v>403696</v>
      </c>
      <c r="M82" s="1">
        <v>19.601818181818185</v>
      </c>
      <c r="N82" s="1" t="s">
        <v>0</v>
      </c>
      <c r="O82" s="1" t="s">
        <v>0</v>
      </c>
      <c r="P82" s="1">
        <v>77.006074380906412</v>
      </c>
      <c r="Q82" s="1">
        <v>97.3</v>
      </c>
      <c r="R82" s="1">
        <v>98.570798675226186</v>
      </c>
      <c r="S82" s="1">
        <v>107.1184890656064</v>
      </c>
      <c r="T82" s="1">
        <v>106.5</v>
      </c>
      <c r="U82" s="1">
        <v>50</v>
      </c>
      <c r="V82" s="1">
        <v>25067</v>
      </c>
      <c r="W82" s="1">
        <v>21393</v>
      </c>
      <c r="X82" s="1">
        <v>150.44665945037252</v>
      </c>
      <c r="Y82" s="1">
        <v>186.64520424594016</v>
      </c>
      <c r="Z82" s="1">
        <v>18918</v>
      </c>
      <c r="AA82" s="1">
        <v>1078304.4513600001</v>
      </c>
      <c r="AB82" s="1">
        <v>130.69949070788411</v>
      </c>
      <c r="AC82" s="1">
        <v>124721</v>
      </c>
      <c r="AD82" s="1">
        <v>123.9</v>
      </c>
      <c r="AE82" s="1">
        <v>107.7</v>
      </c>
      <c r="AF82" s="1">
        <v>116.6</v>
      </c>
      <c r="AG82" s="1">
        <v>101.1</v>
      </c>
      <c r="AH82" s="1">
        <v>78.542358081150695</v>
      </c>
      <c r="AI82" s="1">
        <v>66.35985874420021</v>
      </c>
      <c r="AJ82" s="1">
        <v>91.71036831755076</v>
      </c>
      <c r="AK82" s="1" t="s">
        <v>0</v>
      </c>
      <c r="AL82" s="1" t="s">
        <v>0</v>
      </c>
      <c r="AM82" s="1" t="s">
        <v>0</v>
      </c>
      <c r="AN82" s="1" t="s">
        <v>0</v>
      </c>
      <c r="AO82" s="1" t="s">
        <v>0</v>
      </c>
      <c r="AP82" s="1">
        <v>32.56347026459391</v>
      </c>
      <c r="AQ82" s="1">
        <v>188.79035730058101</v>
      </c>
    </row>
    <row r="83" spans="1:43">
      <c r="A83" s="1">
        <v>1993</v>
      </c>
      <c r="B83" s="1" t="s">
        <v>80</v>
      </c>
      <c r="C83" s="1">
        <v>95.027510479107448</v>
      </c>
      <c r="D83" s="1">
        <v>51960</v>
      </c>
      <c r="E83" s="1">
        <v>98.7</v>
      </c>
      <c r="F83" s="1">
        <v>20623.349999999999</v>
      </c>
      <c r="G83" s="1">
        <v>3.1292599999999999</v>
      </c>
      <c r="H83" s="1" t="s">
        <v>0</v>
      </c>
      <c r="I83" s="1">
        <v>3.1292599999999999</v>
      </c>
      <c r="J83" s="1" t="s">
        <v>0</v>
      </c>
      <c r="K83" s="1">
        <v>3.0602680952380954</v>
      </c>
      <c r="L83" s="1">
        <v>404273</v>
      </c>
      <c r="M83" s="1">
        <v>20.020000000000003</v>
      </c>
      <c r="N83" s="1" t="s">
        <v>0</v>
      </c>
      <c r="O83" s="1" t="s">
        <v>0</v>
      </c>
      <c r="P83" s="1">
        <v>80.042466606157788</v>
      </c>
      <c r="Q83" s="1">
        <v>97.4</v>
      </c>
      <c r="R83" s="1">
        <v>99.032675265515323</v>
      </c>
      <c r="S83" s="1">
        <v>106.21580516898614</v>
      </c>
      <c r="T83" s="1">
        <v>106.8</v>
      </c>
      <c r="U83" s="1">
        <v>49.9</v>
      </c>
      <c r="V83" s="1">
        <v>25321</v>
      </c>
      <c r="W83" s="1">
        <v>21323</v>
      </c>
      <c r="X83" s="1">
        <v>151.63241134058734</v>
      </c>
      <c r="Y83" s="1">
        <v>182.60617740061832</v>
      </c>
      <c r="Z83" s="1">
        <v>20515</v>
      </c>
      <c r="AA83" s="1">
        <v>1155374.90668</v>
      </c>
      <c r="AB83" s="1">
        <v>135.76600974555629</v>
      </c>
      <c r="AC83" s="1">
        <v>133148</v>
      </c>
      <c r="AD83" s="1">
        <v>122</v>
      </c>
      <c r="AE83" s="1">
        <v>105.4</v>
      </c>
      <c r="AF83" s="1">
        <v>116</v>
      </c>
      <c r="AG83" s="1">
        <v>97.6</v>
      </c>
      <c r="AH83" s="1">
        <v>80.318491809128858</v>
      </c>
      <c r="AI83" s="1">
        <v>67.949254545281306</v>
      </c>
      <c r="AJ83" s="1">
        <v>94.610322603957698</v>
      </c>
      <c r="AK83" s="1" t="s">
        <v>0</v>
      </c>
      <c r="AL83" s="1" t="s">
        <v>0</v>
      </c>
      <c r="AM83" s="1" t="s">
        <v>0</v>
      </c>
      <c r="AN83" s="1" t="s">
        <v>0</v>
      </c>
      <c r="AO83" s="1" t="s">
        <v>0</v>
      </c>
      <c r="AP83" s="1">
        <v>30.061702060250813</v>
      </c>
      <c r="AQ83" s="1">
        <v>190.22136362981433</v>
      </c>
    </row>
    <row r="84" spans="1:43">
      <c r="A84" s="1">
        <v>1993</v>
      </c>
      <c r="B84" s="1" t="s">
        <v>81</v>
      </c>
      <c r="C84" s="1">
        <v>97.501842179663896</v>
      </c>
      <c r="D84" s="1">
        <v>51867</v>
      </c>
      <c r="E84" s="1">
        <v>98.7</v>
      </c>
      <c r="F84" s="1">
        <v>20614.560000000001</v>
      </c>
      <c r="G84" s="1">
        <v>2.8578100000000002</v>
      </c>
      <c r="H84" s="1" t="s">
        <v>0</v>
      </c>
      <c r="I84" s="1">
        <v>2.8578100000000002</v>
      </c>
      <c r="J84" s="1" t="s">
        <v>0</v>
      </c>
      <c r="K84" s="1">
        <v>2.6669040909090911</v>
      </c>
      <c r="L84" s="1">
        <v>404489</v>
      </c>
      <c r="M84" s="1">
        <v>18.785999999999994</v>
      </c>
      <c r="N84" s="1" t="s">
        <v>0</v>
      </c>
      <c r="O84" s="1" t="s">
        <v>0</v>
      </c>
      <c r="P84" s="1">
        <v>77.974486353860812</v>
      </c>
      <c r="Q84" s="1">
        <v>97.4</v>
      </c>
      <c r="R84" s="1">
        <v>97.914167406328147</v>
      </c>
      <c r="S84" s="1">
        <v>106.81759443339965</v>
      </c>
      <c r="T84" s="1">
        <v>107</v>
      </c>
      <c r="U84" s="1">
        <v>50.2</v>
      </c>
      <c r="V84" s="1">
        <v>25234</v>
      </c>
      <c r="W84" s="1">
        <v>21329</v>
      </c>
      <c r="X84" s="1">
        <v>153.40722273261909</v>
      </c>
      <c r="Y84" s="1">
        <v>180.03066949588009</v>
      </c>
      <c r="Z84" s="1">
        <v>19828</v>
      </c>
      <c r="AA84" s="1">
        <v>1142574.0056400001</v>
      </c>
      <c r="AB84" s="1">
        <v>141.53028968362344</v>
      </c>
      <c r="AC84" s="1">
        <v>130825</v>
      </c>
      <c r="AD84" s="1">
        <v>121.3</v>
      </c>
      <c r="AE84" s="1">
        <v>107</v>
      </c>
      <c r="AF84" s="1">
        <v>115.9</v>
      </c>
      <c r="AG84" s="1">
        <v>100.6</v>
      </c>
      <c r="AH84" s="1">
        <v>81.661867142821237</v>
      </c>
      <c r="AI84" s="1">
        <v>69.300134263524299</v>
      </c>
      <c r="AJ84" s="1">
        <v>96.217377024966567</v>
      </c>
      <c r="AK84" s="1" t="s">
        <v>0</v>
      </c>
      <c r="AL84" s="1" t="s">
        <v>0</v>
      </c>
      <c r="AM84" s="1" t="s">
        <v>0</v>
      </c>
      <c r="AN84" s="1" t="s">
        <v>0</v>
      </c>
      <c r="AO84" s="1" t="s">
        <v>0</v>
      </c>
      <c r="AP84" s="1">
        <v>29.621403849518401</v>
      </c>
      <c r="AQ84" s="1">
        <v>193.73692794223129</v>
      </c>
    </row>
    <row r="85" spans="1:43">
      <c r="A85" s="1">
        <v>1993</v>
      </c>
      <c r="B85" s="1" t="s">
        <v>82</v>
      </c>
      <c r="C85" s="1">
        <v>89.830204116709666</v>
      </c>
      <c r="D85" s="1">
        <v>51901</v>
      </c>
      <c r="E85" s="1">
        <v>97.4</v>
      </c>
      <c r="F85" s="1">
        <v>20128.04</v>
      </c>
      <c r="G85" s="1">
        <v>2.5078100000000001</v>
      </c>
      <c r="H85" s="1" t="s">
        <v>0</v>
      </c>
      <c r="I85" s="1">
        <v>2.5078100000000001</v>
      </c>
      <c r="J85" s="1" t="s">
        <v>0</v>
      </c>
      <c r="K85" s="1">
        <v>2.4799109523809526</v>
      </c>
      <c r="L85" s="1">
        <v>408370</v>
      </c>
      <c r="M85" s="1">
        <v>15.212</v>
      </c>
      <c r="N85" s="1" t="s">
        <v>0</v>
      </c>
      <c r="O85" s="1" t="s">
        <v>0</v>
      </c>
      <c r="P85" s="1">
        <v>77.073361219134327</v>
      </c>
      <c r="Q85" s="1">
        <v>97.5</v>
      </c>
      <c r="R85" s="1">
        <v>98.655239628892602</v>
      </c>
      <c r="S85" s="1">
        <v>106.01520874751495</v>
      </c>
      <c r="T85" s="1">
        <v>107.1</v>
      </c>
      <c r="U85" s="1">
        <v>50.3</v>
      </c>
      <c r="V85" s="1">
        <v>25102</v>
      </c>
      <c r="W85" s="1">
        <v>21372</v>
      </c>
      <c r="X85" s="1">
        <v>152.71712680453496</v>
      </c>
      <c r="Y85" s="1">
        <v>176.37167007985806</v>
      </c>
      <c r="Z85" s="1">
        <v>19616</v>
      </c>
      <c r="AA85" s="1">
        <v>1164167.9559200001</v>
      </c>
      <c r="AB85" s="1">
        <v>144.25984873914328</v>
      </c>
      <c r="AC85" s="1">
        <v>127381</v>
      </c>
      <c r="AD85" s="1">
        <v>119.6</v>
      </c>
      <c r="AE85" s="1">
        <v>105.7</v>
      </c>
      <c r="AF85" s="1">
        <v>113.9</v>
      </c>
      <c r="AG85" s="1">
        <v>99.6</v>
      </c>
      <c r="AH85" s="1">
        <v>84.422753626988694</v>
      </c>
      <c r="AI85" s="1">
        <v>72.386007265989775</v>
      </c>
      <c r="AJ85" s="1">
        <v>97.733822610255658</v>
      </c>
      <c r="AK85" s="1" t="s">
        <v>0</v>
      </c>
      <c r="AL85" s="1" t="s">
        <v>0</v>
      </c>
      <c r="AM85" s="1" t="s">
        <v>0</v>
      </c>
      <c r="AN85" s="1" t="s">
        <v>0</v>
      </c>
      <c r="AO85" s="1" t="s">
        <v>0</v>
      </c>
      <c r="AP85" s="1">
        <v>29.338350775242727</v>
      </c>
      <c r="AQ85" s="1">
        <v>198.4568301584618</v>
      </c>
    </row>
    <row r="86" spans="1:43">
      <c r="A86" s="1">
        <v>1993</v>
      </c>
      <c r="B86" s="1" t="s">
        <v>83</v>
      </c>
      <c r="C86" s="1">
        <v>95.500876087262057</v>
      </c>
      <c r="D86" s="1">
        <v>51951</v>
      </c>
      <c r="E86" s="1">
        <v>97.3</v>
      </c>
      <c r="F86" s="1">
        <v>17965.39</v>
      </c>
      <c r="G86" s="1">
        <v>2.4953099999999999</v>
      </c>
      <c r="H86" s="1" t="s">
        <v>0</v>
      </c>
      <c r="I86" s="1">
        <v>2.4953099999999999</v>
      </c>
      <c r="J86" s="1" t="s">
        <v>0</v>
      </c>
      <c r="K86" s="1">
        <v>2.3551136363636362</v>
      </c>
      <c r="L86" s="1">
        <v>407935</v>
      </c>
      <c r="M86" s="1">
        <v>23.105499999999999</v>
      </c>
      <c r="N86" s="1" t="s">
        <v>0</v>
      </c>
      <c r="O86" s="1" t="s">
        <v>0</v>
      </c>
      <c r="P86" s="1">
        <v>77.128569421778394</v>
      </c>
      <c r="Q86" s="1">
        <v>97.5</v>
      </c>
      <c r="R86" s="1">
        <v>99.034002368551185</v>
      </c>
      <c r="S86" s="1">
        <v>106.51669980119289</v>
      </c>
      <c r="T86" s="1">
        <v>107.2</v>
      </c>
      <c r="U86" s="1">
        <v>50.2</v>
      </c>
      <c r="V86" s="1">
        <v>24950</v>
      </c>
      <c r="W86" s="1">
        <v>21342</v>
      </c>
      <c r="X86" s="1">
        <v>151.38148946243032</v>
      </c>
      <c r="Y86" s="1">
        <v>174.11083654144022</v>
      </c>
      <c r="Z86" s="1">
        <v>18826</v>
      </c>
      <c r="AA86" s="1">
        <v>1062657.2376600001</v>
      </c>
      <c r="AB86" s="1">
        <v>143.1793831993524</v>
      </c>
      <c r="AC86" s="1">
        <v>125474</v>
      </c>
      <c r="AD86" s="1">
        <v>119.2</v>
      </c>
      <c r="AE86" s="1">
        <v>105.5</v>
      </c>
      <c r="AF86" s="1">
        <v>111.3</v>
      </c>
      <c r="AG86" s="1">
        <v>100.2</v>
      </c>
      <c r="AH86" s="1">
        <v>82.586027850542962</v>
      </c>
      <c r="AI86" s="1">
        <v>70.673139877516263</v>
      </c>
      <c r="AJ86" s="1">
        <v>96.303659412684212</v>
      </c>
      <c r="AK86" s="1" t="s">
        <v>0</v>
      </c>
      <c r="AL86" s="1" t="s">
        <v>0</v>
      </c>
      <c r="AM86" s="1" t="s">
        <v>0</v>
      </c>
      <c r="AN86" s="1" t="s">
        <v>0</v>
      </c>
      <c r="AO86" s="1" t="s">
        <v>0</v>
      </c>
      <c r="AP86" s="1">
        <v>30.202728425948575</v>
      </c>
      <c r="AQ86" s="1">
        <v>199.02880559492618</v>
      </c>
    </row>
    <row r="87" spans="1:43">
      <c r="A87" s="1">
        <v>1993</v>
      </c>
      <c r="B87" s="1" t="s">
        <v>84</v>
      </c>
      <c r="C87" s="1">
        <v>124.65525293231381</v>
      </c>
      <c r="D87" s="1">
        <v>51916</v>
      </c>
      <c r="E87" s="1">
        <v>96.5</v>
      </c>
      <c r="F87" s="1">
        <v>17263.23</v>
      </c>
      <c r="G87" s="1">
        <v>2.4419599999999999</v>
      </c>
      <c r="H87" s="1" t="s">
        <v>0</v>
      </c>
      <c r="I87" s="1">
        <v>2.4419599999999999</v>
      </c>
      <c r="J87" s="1" t="s">
        <v>0</v>
      </c>
      <c r="K87" s="1">
        <v>2.1019352380952383</v>
      </c>
      <c r="L87" s="1">
        <v>410987</v>
      </c>
      <c r="M87" s="1">
        <v>30.678095238095228</v>
      </c>
      <c r="N87" s="1" t="s">
        <v>0</v>
      </c>
      <c r="O87" s="1" t="s">
        <v>0</v>
      </c>
      <c r="P87" s="1">
        <v>75.615143281466004</v>
      </c>
      <c r="Q87" s="1">
        <v>97.5</v>
      </c>
      <c r="R87" s="1">
        <v>99.314018092974194</v>
      </c>
      <c r="S87" s="1">
        <v>105.91491053677936</v>
      </c>
      <c r="T87" s="1">
        <v>107.1</v>
      </c>
      <c r="U87" s="1">
        <v>50.4</v>
      </c>
      <c r="V87" s="1">
        <v>25028</v>
      </c>
      <c r="W87" s="1">
        <v>21240</v>
      </c>
      <c r="X87" s="1">
        <v>149.51684178616412</v>
      </c>
      <c r="Y87" s="1">
        <v>172.57935200779076</v>
      </c>
      <c r="Z87" s="1">
        <v>19005</v>
      </c>
      <c r="AA87" s="1">
        <v>1130563.9849400001</v>
      </c>
      <c r="AB87" s="1">
        <v>140.73623696307556</v>
      </c>
      <c r="AC87" s="1">
        <v>122463</v>
      </c>
      <c r="AD87" s="1">
        <v>118.5</v>
      </c>
      <c r="AE87" s="1">
        <v>104.4</v>
      </c>
      <c r="AF87" s="1">
        <v>107.3</v>
      </c>
      <c r="AG87" s="1">
        <v>100.6</v>
      </c>
      <c r="AH87" s="1">
        <v>83.073737905700241</v>
      </c>
      <c r="AI87" s="1">
        <v>68.885999900997589</v>
      </c>
      <c r="AJ87" s="1">
        <v>99.165045459007587</v>
      </c>
      <c r="AK87" s="1" t="s">
        <v>0</v>
      </c>
      <c r="AL87" s="1" t="s">
        <v>0</v>
      </c>
      <c r="AM87" s="1" t="s">
        <v>0</v>
      </c>
      <c r="AN87" s="1" t="s">
        <v>0</v>
      </c>
      <c r="AO87" s="1" t="s">
        <v>0</v>
      </c>
      <c r="AP87" s="1">
        <v>29.468381632057966</v>
      </c>
      <c r="AQ87" s="1">
        <v>196.83573679984909</v>
      </c>
    </row>
    <row r="88" spans="1:43">
      <c r="A88" s="1">
        <v>1994</v>
      </c>
      <c r="B88" s="1" t="s">
        <v>72</v>
      </c>
      <c r="C88" s="1">
        <v>109.88312842746988</v>
      </c>
      <c r="D88" s="1">
        <v>51779</v>
      </c>
      <c r="E88" s="1">
        <v>95.4</v>
      </c>
      <c r="F88" s="1">
        <v>18661.099999999999</v>
      </c>
      <c r="G88" s="1">
        <v>2.3312499999999998</v>
      </c>
      <c r="H88" s="1" t="s">
        <v>0</v>
      </c>
      <c r="I88" s="1">
        <v>2.3312499999999998</v>
      </c>
      <c r="J88" s="1" t="s">
        <v>0</v>
      </c>
      <c r="K88" s="1">
        <v>2.1945315000000001</v>
      </c>
      <c r="L88" s="1">
        <v>410753</v>
      </c>
      <c r="M88" s="1">
        <v>29.786999999999999</v>
      </c>
      <c r="N88" s="1" t="s">
        <v>0</v>
      </c>
      <c r="O88" s="1" t="s">
        <v>0</v>
      </c>
      <c r="P88" s="1">
        <v>74.734073207561138</v>
      </c>
      <c r="Q88" s="1">
        <v>97.6</v>
      </c>
      <c r="R88" s="1">
        <v>97.291303745982546</v>
      </c>
      <c r="S88" s="1">
        <v>108.32206759443343</v>
      </c>
      <c r="T88" s="1">
        <v>107.2</v>
      </c>
      <c r="U88" s="1">
        <v>50.4</v>
      </c>
      <c r="V88" s="1">
        <v>25015</v>
      </c>
      <c r="W88" s="1">
        <v>21234</v>
      </c>
      <c r="X88" s="1">
        <v>149.3237295777283</v>
      </c>
      <c r="Y88" s="1">
        <v>173.43653353784615</v>
      </c>
      <c r="Z88" s="1">
        <v>19166</v>
      </c>
      <c r="AA88" s="1">
        <v>1082509.77303</v>
      </c>
      <c r="AB88" s="1">
        <v>139.83700214410987</v>
      </c>
      <c r="AC88" s="1">
        <v>131821</v>
      </c>
      <c r="AD88" s="1">
        <v>119.1</v>
      </c>
      <c r="AE88" s="1">
        <v>103.6</v>
      </c>
      <c r="AF88" s="1">
        <v>107.9</v>
      </c>
      <c r="AG88" s="1">
        <v>99.7</v>
      </c>
      <c r="AH88" s="1">
        <v>82.712385277298566</v>
      </c>
      <c r="AI88" s="1">
        <v>69.286080201681543</v>
      </c>
      <c r="AJ88" s="1">
        <v>97.250018358636339</v>
      </c>
      <c r="AK88" s="1">
        <v>86.472855184024894</v>
      </c>
      <c r="AL88" s="1" t="s">
        <v>0</v>
      </c>
      <c r="AM88" s="1" t="s">
        <v>0</v>
      </c>
      <c r="AN88" s="1" t="s">
        <v>0</v>
      </c>
      <c r="AO88" s="1" t="s">
        <v>0</v>
      </c>
      <c r="AP88" s="1">
        <v>27.786510151872694</v>
      </c>
      <c r="AQ88" s="1">
        <v>187.89612665821636</v>
      </c>
    </row>
    <row r="89" spans="1:43">
      <c r="A89" s="1">
        <v>1994</v>
      </c>
      <c r="B89" s="1" t="s">
        <v>74</v>
      </c>
      <c r="C89" s="1">
        <v>97.477341227043098</v>
      </c>
      <c r="D89" s="1">
        <v>51735</v>
      </c>
      <c r="E89" s="1">
        <v>97</v>
      </c>
      <c r="F89" s="1">
        <v>19697.990000000002</v>
      </c>
      <c r="G89" s="1">
        <v>2.2401300000000002</v>
      </c>
      <c r="H89" s="1" t="s">
        <v>0</v>
      </c>
      <c r="I89" s="1">
        <v>2.2401300000000002</v>
      </c>
      <c r="J89" s="1" t="s">
        <v>0</v>
      </c>
      <c r="K89" s="1">
        <v>2.2632815000000002</v>
      </c>
      <c r="L89" s="1">
        <v>413410</v>
      </c>
      <c r="M89" s="1">
        <v>31.037894736842105</v>
      </c>
      <c r="N89" s="1" t="s">
        <v>0</v>
      </c>
      <c r="O89" s="1" t="s">
        <v>0</v>
      </c>
      <c r="P89" s="1">
        <v>78.586860859531015</v>
      </c>
      <c r="Q89" s="1">
        <v>97.7</v>
      </c>
      <c r="R89" s="1">
        <v>99.787033524023187</v>
      </c>
      <c r="S89" s="1">
        <v>105.21282306163025</v>
      </c>
      <c r="T89" s="1">
        <v>107.1</v>
      </c>
      <c r="U89" s="1">
        <v>50.4</v>
      </c>
      <c r="V89" s="1">
        <v>24956</v>
      </c>
      <c r="W89" s="1">
        <v>21290</v>
      </c>
      <c r="X89" s="1">
        <v>147.73967312606266</v>
      </c>
      <c r="Y89" s="1">
        <v>170.47242380727258</v>
      </c>
      <c r="Z89" s="1">
        <v>18730</v>
      </c>
      <c r="AA89" s="1">
        <v>1119374.42151</v>
      </c>
      <c r="AB89" s="1">
        <v>140.07312053059078</v>
      </c>
      <c r="AC89" s="1">
        <v>128132</v>
      </c>
      <c r="AD89" s="1">
        <v>120.4</v>
      </c>
      <c r="AE89" s="1">
        <v>104.2</v>
      </c>
      <c r="AF89" s="1">
        <v>108.5</v>
      </c>
      <c r="AG89" s="1">
        <v>100</v>
      </c>
      <c r="AH89" s="1">
        <v>82.420971039094994</v>
      </c>
      <c r="AI89" s="1">
        <v>70.028350524324154</v>
      </c>
      <c r="AJ89" s="1">
        <v>95.628144666679333</v>
      </c>
      <c r="AK89" s="1">
        <v>84.809319010421689</v>
      </c>
      <c r="AL89" s="1" t="s">
        <v>0</v>
      </c>
      <c r="AM89" s="1" t="s">
        <v>0</v>
      </c>
      <c r="AN89" s="1" t="s">
        <v>0</v>
      </c>
      <c r="AO89" s="1" t="s">
        <v>0</v>
      </c>
      <c r="AP89" s="1">
        <v>27.539839328575169</v>
      </c>
      <c r="AQ89" s="1">
        <v>194.78512181212056</v>
      </c>
    </row>
    <row r="90" spans="1:43">
      <c r="A90" s="1">
        <v>1994</v>
      </c>
      <c r="B90" s="1" t="s">
        <v>75</v>
      </c>
      <c r="C90" s="1">
        <v>93.306872684449175</v>
      </c>
      <c r="D90" s="1">
        <v>51910</v>
      </c>
      <c r="E90" s="1">
        <v>97.9</v>
      </c>
      <c r="F90" s="1">
        <v>20021.66</v>
      </c>
      <c r="G90" s="1">
        <v>2.25</v>
      </c>
      <c r="H90" s="1" t="s">
        <v>0</v>
      </c>
      <c r="I90" s="1">
        <v>2.25</v>
      </c>
      <c r="J90" s="1" t="s">
        <v>0</v>
      </c>
      <c r="K90" s="1">
        <v>2.3417121739130433</v>
      </c>
      <c r="L90" s="1">
        <v>415446</v>
      </c>
      <c r="M90" s="1">
        <v>29.186818181818172</v>
      </c>
      <c r="N90" s="1" t="s">
        <v>0</v>
      </c>
      <c r="O90" s="1" t="s">
        <v>0</v>
      </c>
      <c r="P90" s="1">
        <v>79.477505277778604</v>
      </c>
      <c r="Q90" s="1">
        <v>97.8</v>
      </c>
      <c r="R90" s="1">
        <v>98.938183522401062</v>
      </c>
      <c r="S90" s="1">
        <v>106.11550695825052</v>
      </c>
      <c r="T90" s="1">
        <v>107.2</v>
      </c>
      <c r="U90" s="1">
        <v>50.3</v>
      </c>
      <c r="V90" s="1">
        <v>25015</v>
      </c>
      <c r="W90" s="1">
        <v>21502</v>
      </c>
      <c r="X90" s="1">
        <v>146.92976992268501</v>
      </c>
      <c r="Y90" s="1">
        <v>168.78613271137891</v>
      </c>
      <c r="Z90" s="1">
        <v>19401</v>
      </c>
      <c r="AA90" s="1">
        <v>1088542.40775</v>
      </c>
      <c r="AB90" s="1">
        <v>139.63024202314426</v>
      </c>
      <c r="AC90" s="1">
        <v>128341</v>
      </c>
      <c r="AD90" s="1">
        <v>121.1</v>
      </c>
      <c r="AE90" s="1">
        <v>106</v>
      </c>
      <c r="AF90" s="1">
        <v>110.3</v>
      </c>
      <c r="AG90" s="1">
        <v>102.4</v>
      </c>
      <c r="AH90" s="1">
        <v>83.01700957321151</v>
      </c>
      <c r="AI90" s="1">
        <v>70.227909249300083</v>
      </c>
      <c r="AJ90" s="1">
        <v>97.345665170614836</v>
      </c>
      <c r="AK90" s="1">
        <v>85.242293284635622</v>
      </c>
      <c r="AL90" s="1" t="s">
        <v>0</v>
      </c>
      <c r="AM90" s="1" t="s">
        <v>0</v>
      </c>
      <c r="AN90" s="1" t="s">
        <v>0</v>
      </c>
      <c r="AO90" s="1" t="s">
        <v>0</v>
      </c>
      <c r="AP90" s="1">
        <v>26.685680130939026</v>
      </c>
      <c r="AQ90" s="1">
        <v>201.99864256498009</v>
      </c>
    </row>
    <row r="91" spans="1:43">
      <c r="A91" s="1">
        <v>1994</v>
      </c>
      <c r="B91" s="1" t="s">
        <v>76</v>
      </c>
      <c r="C91" s="1">
        <v>95.676807107363558</v>
      </c>
      <c r="D91" s="1">
        <v>52394</v>
      </c>
      <c r="E91" s="1">
        <v>99</v>
      </c>
      <c r="F91" s="1">
        <v>19807.599999999999</v>
      </c>
      <c r="G91" s="1">
        <v>2.1749999999999998</v>
      </c>
      <c r="H91" s="1" t="s">
        <v>0</v>
      </c>
      <c r="I91" s="1">
        <v>2.1749999999999998</v>
      </c>
      <c r="J91" s="1" t="s">
        <v>0</v>
      </c>
      <c r="K91" s="1">
        <v>2.3125</v>
      </c>
      <c r="L91" s="1">
        <v>416722</v>
      </c>
      <c r="M91" s="1">
        <v>22.667000000000002</v>
      </c>
      <c r="N91" s="1" t="s">
        <v>0</v>
      </c>
      <c r="O91" s="1" t="s">
        <v>0</v>
      </c>
      <c r="P91" s="1">
        <v>81.248786873619295</v>
      </c>
      <c r="Q91" s="1">
        <v>98</v>
      </c>
      <c r="R91" s="1">
        <v>99.502469740209435</v>
      </c>
      <c r="S91" s="1">
        <v>106.3161033797217</v>
      </c>
      <c r="T91" s="1">
        <v>107.3</v>
      </c>
      <c r="U91" s="1">
        <v>50.5</v>
      </c>
      <c r="V91" s="1">
        <v>25656</v>
      </c>
      <c r="W91" s="1">
        <v>21456</v>
      </c>
      <c r="X91" s="1">
        <v>147.66734906492869</v>
      </c>
      <c r="Y91" s="1">
        <v>166.00631662253312</v>
      </c>
      <c r="Z91" s="1">
        <v>19837</v>
      </c>
      <c r="AA91" s="1">
        <v>944761.54937000002</v>
      </c>
      <c r="AB91" s="1">
        <v>141.2771343900792</v>
      </c>
      <c r="AC91" s="1">
        <v>132033</v>
      </c>
      <c r="AD91" s="1">
        <v>122.4</v>
      </c>
      <c r="AE91" s="1">
        <v>106</v>
      </c>
      <c r="AF91" s="1">
        <v>110.6</v>
      </c>
      <c r="AG91" s="1">
        <v>102.4</v>
      </c>
      <c r="AH91" s="1">
        <v>82.358247190367479</v>
      </c>
      <c r="AI91" s="1">
        <v>69.609556349792925</v>
      </c>
      <c r="AJ91" s="1">
        <v>96.598950431518048</v>
      </c>
      <c r="AK91" s="1">
        <v>85.904914244096844</v>
      </c>
      <c r="AL91" s="1" t="s">
        <v>0</v>
      </c>
      <c r="AM91" s="1" t="s">
        <v>0</v>
      </c>
      <c r="AN91" s="1" t="s">
        <v>0</v>
      </c>
      <c r="AO91" s="1" t="s">
        <v>0</v>
      </c>
      <c r="AP91" s="1">
        <v>25.677419251287283</v>
      </c>
      <c r="AQ91" s="1">
        <v>204.77256346073165</v>
      </c>
    </row>
    <row r="92" spans="1:43">
      <c r="A92" s="1">
        <v>1994</v>
      </c>
      <c r="B92" s="1" t="s">
        <v>77</v>
      </c>
      <c r="C92" s="1">
        <v>92.507259704251638</v>
      </c>
      <c r="D92" s="1">
        <v>52310</v>
      </c>
      <c r="E92" s="1">
        <v>98.6</v>
      </c>
      <c r="F92" s="1">
        <v>20303.2</v>
      </c>
      <c r="G92" s="1">
        <v>2.0904600000000002</v>
      </c>
      <c r="H92" s="1" t="s">
        <v>0</v>
      </c>
      <c r="I92" s="1">
        <v>2.0904600000000002</v>
      </c>
      <c r="J92" s="1" t="s">
        <v>0</v>
      </c>
      <c r="K92" s="1">
        <v>2.2281249999999999</v>
      </c>
      <c r="L92" s="1">
        <v>419611</v>
      </c>
      <c r="M92" s="1">
        <v>20.064736842105262</v>
      </c>
      <c r="N92" s="1" t="s">
        <v>0</v>
      </c>
      <c r="O92" s="1" t="s">
        <v>0</v>
      </c>
      <c r="P92" s="1">
        <v>80.738417600241476</v>
      </c>
      <c r="Q92" s="1">
        <v>98.2</v>
      </c>
      <c r="R92" s="1">
        <v>101.12272068425496</v>
      </c>
      <c r="S92" s="1">
        <v>104.71133200795232</v>
      </c>
      <c r="T92" s="1">
        <v>107.4</v>
      </c>
      <c r="U92" s="1">
        <v>50.4</v>
      </c>
      <c r="V92" s="1">
        <v>25378</v>
      </c>
      <c r="W92" s="1">
        <v>21387</v>
      </c>
      <c r="X92" s="1">
        <v>147.68209441841114</v>
      </c>
      <c r="Y92" s="1">
        <v>160.07011620113903</v>
      </c>
      <c r="Z92" s="1">
        <v>20186</v>
      </c>
      <c r="AA92" s="1">
        <v>1080476.59736</v>
      </c>
      <c r="AB92" s="1">
        <v>145.80505756249954</v>
      </c>
      <c r="AC92" s="1">
        <v>133244</v>
      </c>
      <c r="AD92" s="1">
        <v>124.4</v>
      </c>
      <c r="AE92" s="1">
        <v>102.9</v>
      </c>
      <c r="AF92" s="1">
        <v>104.7</v>
      </c>
      <c r="AG92" s="1">
        <v>97.6</v>
      </c>
      <c r="AH92" s="1">
        <v>83.738852486642216</v>
      </c>
      <c r="AI92" s="1">
        <v>70.61173337041356</v>
      </c>
      <c r="AJ92" s="1">
        <v>97.858802549525706</v>
      </c>
      <c r="AK92" s="1">
        <v>85.489246446554048</v>
      </c>
      <c r="AL92" s="1" t="s">
        <v>0</v>
      </c>
      <c r="AM92" s="1" t="s">
        <v>0</v>
      </c>
      <c r="AN92" s="1" t="s">
        <v>0</v>
      </c>
      <c r="AO92" s="1" t="s">
        <v>0</v>
      </c>
      <c r="AP92" s="1">
        <v>27.1997958867391</v>
      </c>
      <c r="AQ92" s="1">
        <v>199.25779868669576</v>
      </c>
    </row>
    <row r="93" spans="1:43">
      <c r="A93" s="1">
        <v>1994</v>
      </c>
      <c r="B93" s="1" t="s">
        <v>78</v>
      </c>
      <c r="C93" s="1">
        <v>86.589857241435354</v>
      </c>
      <c r="D93" s="1">
        <v>52054</v>
      </c>
      <c r="E93" s="1">
        <v>99.9</v>
      </c>
      <c r="F93" s="1">
        <v>21014.76</v>
      </c>
      <c r="G93" s="1">
        <v>2.0625</v>
      </c>
      <c r="H93" s="1" t="s">
        <v>0</v>
      </c>
      <c r="I93" s="1">
        <v>2.0625</v>
      </c>
      <c r="J93" s="1" t="s">
        <v>0</v>
      </c>
      <c r="K93" s="1">
        <v>2.171875</v>
      </c>
      <c r="L93" s="1">
        <v>417897</v>
      </c>
      <c r="M93" s="1">
        <v>20.191363636363636</v>
      </c>
      <c r="N93" s="1" t="s">
        <v>0</v>
      </c>
      <c r="O93" s="1" t="s">
        <v>0</v>
      </c>
      <c r="P93" s="1">
        <v>81.508975130635449</v>
      </c>
      <c r="Q93" s="1">
        <v>98.1</v>
      </c>
      <c r="R93" s="1">
        <v>103.44130454613669</v>
      </c>
      <c r="S93" s="1">
        <v>106.41640159045727</v>
      </c>
      <c r="T93" s="1">
        <v>107.4</v>
      </c>
      <c r="U93" s="1">
        <v>50.7</v>
      </c>
      <c r="V93" s="1">
        <v>25121</v>
      </c>
      <c r="W93" s="1">
        <v>21286</v>
      </c>
      <c r="X93" s="1">
        <v>150.64783235994022</v>
      </c>
      <c r="Y93" s="1">
        <v>161.09078510428748</v>
      </c>
      <c r="Z93" s="1">
        <v>20624</v>
      </c>
      <c r="AA93" s="1">
        <v>1113576.9987300001</v>
      </c>
      <c r="AB93" s="1">
        <v>150.88868194998432</v>
      </c>
      <c r="AC93" s="1">
        <v>136372</v>
      </c>
      <c r="AD93" s="1">
        <v>124.8</v>
      </c>
      <c r="AE93" s="1">
        <v>105.5</v>
      </c>
      <c r="AF93" s="1">
        <v>111.3</v>
      </c>
      <c r="AG93" s="1">
        <v>100.5</v>
      </c>
      <c r="AH93" s="1">
        <v>83.203309651329732</v>
      </c>
      <c r="AI93" s="1">
        <v>70.54797699176045</v>
      </c>
      <c r="AJ93" s="1">
        <v>97.659058718252524</v>
      </c>
      <c r="AK93" s="1">
        <v>86.574225865995885</v>
      </c>
      <c r="AL93" s="1" t="s">
        <v>0</v>
      </c>
      <c r="AM93" s="1" t="s">
        <v>0</v>
      </c>
      <c r="AN93" s="1" t="s">
        <v>0</v>
      </c>
      <c r="AO93" s="1" t="s">
        <v>0</v>
      </c>
      <c r="AP93" s="1">
        <v>28.417697195100548</v>
      </c>
      <c r="AQ93" s="1">
        <v>199.13312640367673</v>
      </c>
    </row>
    <row r="94" spans="1:43">
      <c r="A94" s="1">
        <v>1994</v>
      </c>
      <c r="B94" s="1" t="s">
        <v>79</v>
      </c>
      <c r="C94" s="1">
        <v>98.652579979213144</v>
      </c>
      <c r="D94" s="1">
        <v>51922</v>
      </c>
      <c r="E94" s="1">
        <v>100.8</v>
      </c>
      <c r="F94" s="1">
        <v>20548.78</v>
      </c>
      <c r="G94" s="1">
        <v>2.0818500000000002</v>
      </c>
      <c r="H94" s="1" t="s">
        <v>0</v>
      </c>
      <c r="I94" s="1">
        <v>2.0818500000000002</v>
      </c>
      <c r="J94" s="1" t="s">
        <v>0</v>
      </c>
      <c r="K94" s="1">
        <v>2.1934523809523809</v>
      </c>
      <c r="L94" s="1">
        <v>422766</v>
      </c>
      <c r="M94" s="1">
        <v>18.584285714285709</v>
      </c>
      <c r="N94" s="1" t="s">
        <v>0</v>
      </c>
      <c r="O94" s="1" t="s">
        <v>0</v>
      </c>
      <c r="P94" s="1">
        <v>84.220937347996056</v>
      </c>
      <c r="Q94" s="1">
        <v>98.1</v>
      </c>
      <c r="R94" s="1">
        <v>96.859140373296853</v>
      </c>
      <c r="S94" s="1">
        <v>105.71431411530817</v>
      </c>
      <c r="T94" s="1">
        <v>107.8</v>
      </c>
      <c r="U94" s="1">
        <v>50.1</v>
      </c>
      <c r="V94" s="1">
        <v>25219</v>
      </c>
      <c r="W94" s="1">
        <v>21108</v>
      </c>
      <c r="X94" s="1">
        <v>153.47691450442815</v>
      </c>
      <c r="Y94" s="1">
        <v>162.12024962482016</v>
      </c>
      <c r="Z94" s="1">
        <v>20101</v>
      </c>
      <c r="AA94" s="1">
        <v>1084658.3442800001</v>
      </c>
      <c r="AB94" s="1">
        <v>154.68974271910676</v>
      </c>
      <c r="AC94" s="1">
        <v>133416</v>
      </c>
      <c r="AD94" s="1">
        <v>125.9</v>
      </c>
      <c r="AE94" s="1">
        <v>105.2</v>
      </c>
      <c r="AF94" s="1">
        <v>109</v>
      </c>
      <c r="AG94" s="1">
        <v>100.9</v>
      </c>
      <c r="AH94" s="1">
        <v>86.373552621073017</v>
      </c>
      <c r="AI94" s="1">
        <v>74.425259943355428</v>
      </c>
      <c r="AJ94" s="1">
        <v>99.145065143390767</v>
      </c>
      <c r="AK94" s="1">
        <v>86.975279575902888</v>
      </c>
      <c r="AL94" s="1" t="s">
        <v>0</v>
      </c>
      <c r="AM94" s="1" t="s">
        <v>0</v>
      </c>
      <c r="AN94" s="1" t="s">
        <v>0</v>
      </c>
      <c r="AO94" s="1" t="s">
        <v>0</v>
      </c>
      <c r="AP94" s="1">
        <v>29.331123176371641</v>
      </c>
      <c r="AQ94" s="1">
        <v>191.79456673245772</v>
      </c>
    </row>
    <row r="95" spans="1:43">
      <c r="A95" s="1">
        <v>1994</v>
      </c>
      <c r="B95" s="1" t="s">
        <v>80</v>
      </c>
      <c r="C95" s="1">
        <v>65.845145918161748</v>
      </c>
      <c r="D95" s="1">
        <v>52128</v>
      </c>
      <c r="E95" s="1">
        <v>101.6</v>
      </c>
      <c r="F95" s="1">
        <v>20603.47</v>
      </c>
      <c r="G95" s="1">
        <v>2.13043</v>
      </c>
      <c r="H95" s="1" t="s">
        <v>0</v>
      </c>
      <c r="I95" s="1">
        <v>2.13043</v>
      </c>
      <c r="J95" s="1" t="s">
        <v>0</v>
      </c>
      <c r="K95" s="1">
        <v>2.3309659090909092</v>
      </c>
      <c r="L95" s="1">
        <v>424817</v>
      </c>
      <c r="M95" s="1">
        <v>15.614347826086956</v>
      </c>
      <c r="N95" s="1" t="s">
        <v>0</v>
      </c>
      <c r="O95" s="1" t="s">
        <v>0</v>
      </c>
      <c r="P95" s="1">
        <v>82.940010544224251</v>
      </c>
      <c r="Q95" s="1">
        <v>98.1</v>
      </c>
      <c r="R95" s="1">
        <v>97.445087847084835</v>
      </c>
      <c r="S95" s="1">
        <v>106.71729622266403</v>
      </c>
      <c r="T95" s="1">
        <v>107.9</v>
      </c>
      <c r="U95" s="1">
        <v>50.1</v>
      </c>
      <c r="V95" s="1">
        <v>25018</v>
      </c>
      <c r="W95" s="1">
        <v>21461</v>
      </c>
      <c r="X95" s="1">
        <v>151.92611884636753</v>
      </c>
      <c r="Y95" s="1">
        <v>156.55270825168998</v>
      </c>
      <c r="Z95" s="1">
        <v>21249</v>
      </c>
      <c r="AA95" s="1">
        <v>1030313.94363</v>
      </c>
      <c r="AB95" s="1">
        <v>155.77337307313545</v>
      </c>
      <c r="AC95" s="1">
        <v>135955</v>
      </c>
      <c r="AD95" s="1">
        <v>127.8</v>
      </c>
      <c r="AE95" s="1">
        <v>106.3</v>
      </c>
      <c r="AF95" s="1">
        <v>109.4</v>
      </c>
      <c r="AG95" s="1">
        <v>101.7</v>
      </c>
      <c r="AH95" s="1">
        <v>84.255942137281338</v>
      </c>
      <c r="AI95" s="1">
        <v>72.592034440797221</v>
      </c>
      <c r="AJ95" s="1">
        <v>98.373567533417955</v>
      </c>
      <c r="AK95" s="1">
        <v>86.507623101956611</v>
      </c>
      <c r="AL95" s="1" t="s">
        <v>0</v>
      </c>
      <c r="AM95" s="1" t="s">
        <v>0</v>
      </c>
      <c r="AN95" s="1" t="s">
        <v>0</v>
      </c>
      <c r="AO95" s="1" t="s">
        <v>0</v>
      </c>
      <c r="AP95" s="1">
        <v>30.658820132986897</v>
      </c>
      <c r="AQ95" s="1">
        <v>180.82425896914921</v>
      </c>
    </row>
    <row r="96" spans="1:43">
      <c r="A96" s="1">
        <v>1994</v>
      </c>
      <c r="B96" s="1" t="s">
        <v>81</v>
      </c>
      <c r="C96" s="1">
        <v>65.178431488992089</v>
      </c>
      <c r="D96" s="1">
        <v>52092</v>
      </c>
      <c r="E96" s="1">
        <v>101</v>
      </c>
      <c r="F96" s="1">
        <v>19934.93</v>
      </c>
      <c r="G96" s="1">
        <v>2.18906</v>
      </c>
      <c r="H96" s="1" t="s">
        <v>0</v>
      </c>
      <c r="I96" s="1">
        <v>2.18906</v>
      </c>
      <c r="J96" s="1" t="s">
        <v>0</v>
      </c>
      <c r="K96" s="1">
        <v>2.375710909090909</v>
      </c>
      <c r="L96" s="1">
        <v>430126</v>
      </c>
      <c r="M96" s="1">
        <v>15.202500000000001</v>
      </c>
      <c r="N96" s="1" t="s">
        <v>0</v>
      </c>
      <c r="O96" s="1" t="s">
        <v>0</v>
      </c>
      <c r="P96" s="1">
        <v>83.450379817602084</v>
      </c>
      <c r="Q96" s="1">
        <v>98</v>
      </c>
      <c r="R96" s="1">
        <v>100.06463058619931</v>
      </c>
      <c r="S96" s="1">
        <v>106.51669980119286</v>
      </c>
      <c r="T96" s="1">
        <v>108</v>
      </c>
      <c r="U96" s="1">
        <v>50.2</v>
      </c>
      <c r="V96" s="1">
        <v>24843</v>
      </c>
      <c r="W96" s="1">
        <v>21686</v>
      </c>
      <c r="X96" s="1">
        <v>149.63669550476752</v>
      </c>
      <c r="Y96" s="1">
        <v>154.72276973962084</v>
      </c>
      <c r="Z96" s="1">
        <v>19078</v>
      </c>
      <c r="AA96" s="1">
        <v>1159833.26599</v>
      </c>
      <c r="AB96" s="1">
        <v>153.77074552204161</v>
      </c>
      <c r="AC96" s="1">
        <v>127388</v>
      </c>
      <c r="AD96" s="1">
        <v>124.8</v>
      </c>
      <c r="AE96" s="1">
        <v>105.4</v>
      </c>
      <c r="AF96" s="1">
        <v>110.9</v>
      </c>
      <c r="AG96" s="1">
        <v>100.3</v>
      </c>
      <c r="AH96" s="1">
        <v>85.692322974129411</v>
      </c>
      <c r="AI96" s="1">
        <v>74.7626191750266</v>
      </c>
      <c r="AJ96" s="1">
        <v>98.913945697395548</v>
      </c>
      <c r="AK96" s="1">
        <v>86.21936154442983</v>
      </c>
      <c r="AL96" s="1" t="s">
        <v>0</v>
      </c>
      <c r="AM96" s="1" t="s">
        <v>0</v>
      </c>
      <c r="AN96" s="1" t="s">
        <v>0</v>
      </c>
      <c r="AO96" s="1" t="s">
        <v>0</v>
      </c>
      <c r="AP96" s="1">
        <v>30.346040933339516</v>
      </c>
      <c r="AQ96" s="1">
        <v>178.39701527090159</v>
      </c>
    </row>
    <row r="97" spans="1:43">
      <c r="A97" s="1">
        <v>1994</v>
      </c>
      <c r="B97" s="1" t="s">
        <v>82</v>
      </c>
      <c r="C97" s="1">
        <v>70.510953611324382</v>
      </c>
      <c r="D97" s="1">
        <v>51935</v>
      </c>
      <c r="E97" s="1">
        <v>102</v>
      </c>
      <c r="F97" s="1">
        <v>19851.599999999999</v>
      </c>
      <c r="G97" s="1">
        <v>2.2374999999999998</v>
      </c>
      <c r="H97" s="1" t="s">
        <v>0</v>
      </c>
      <c r="I97" s="1">
        <v>2.2374999999999998</v>
      </c>
      <c r="J97" s="1" t="s">
        <v>0</v>
      </c>
      <c r="K97" s="1">
        <v>2.3854171428571429</v>
      </c>
      <c r="L97" s="1">
        <v>427226</v>
      </c>
      <c r="M97" s="1">
        <v>14.250999999999999</v>
      </c>
      <c r="N97" s="1" t="s">
        <v>0</v>
      </c>
      <c r="O97" s="1" t="s">
        <v>0</v>
      </c>
      <c r="P97" s="1">
        <v>83.390336373675282</v>
      </c>
      <c r="Q97" s="1">
        <v>98</v>
      </c>
      <c r="R97" s="1">
        <v>101.39415167443396</v>
      </c>
      <c r="S97" s="1">
        <v>105.51371769383699</v>
      </c>
      <c r="T97" s="1">
        <v>108</v>
      </c>
      <c r="U97" s="1">
        <v>50.2</v>
      </c>
      <c r="V97" s="1">
        <v>24879</v>
      </c>
      <c r="W97" s="1">
        <v>21519</v>
      </c>
      <c r="X97" s="1">
        <v>145.83915386116379</v>
      </c>
      <c r="Y97" s="1">
        <v>153.04729450476364</v>
      </c>
      <c r="Z97" s="1">
        <v>19361</v>
      </c>
      <c r="AA97" s="1">
        <v>1129006.5117899999</v>
      </c>
      <c r="AB97" s="1">
        <v>149.95718623509421</v>
      </c>
      <c r="AC97" s="1">
        <v>127274</v>
      </c>
      <c r="AD97" s="1">
        <v>127.2</v>
      </c>
      <c r="AE97" s="1">
        <v>106.4</v>
      </c>
      <c r="AF97" s="1">
        <v>112.4</v>
      </c>
      <c r="AG97" s="1">
        <v>101.2</v>
      </c>
      <c r="AH97" s="1">
        <v>85.70823738933241</v>
      </c>
      <c r="AI97" s="1">
        <v>71.49838699478228</v>
      </c>
      <c r="AJ97" s="1">
        <v>101.3544245109757</v>
      </c>
      <c r="AK97" s="1">
        <v>86.337570405246097</v>
      </c>
      <c r="AL97" s="1" t="s">
        <v>0</v>
      </c>
      <c r="AM97" s="1" t="s">
        <v>0</v>
      </c>
      <c r="AN97" s="1" t="s">
        <v>0</v>
      </c>
      <c r="AO97" s="1" t="s">
        <v>0</v>
      </c>
      <c r="AP97" s="1">
        <v>29.492376606793442</v>
      </c>
      <c r="AQ97" s="1">
        <v>180.16464462146604</v>
      </c>
    </row>
    <row r="98" spans="1:43">
      <c r="A98" s="1">
        <v>1994</v>
      </c>
      <c r="B98" s="1" t="s">
        <v>83</v>
      </c>
      <c r="C98" s="1">
        <v>82.134228910150171</v>
      </c>
      <c r="D98" s="1">
        <v>52078</v>
      </c>
      <c r="E98" s="1">
        <v>102.6</v>
      </c>
      <c r="F98" s="1">
        <v>19277.259999999998</v>
      </c>
      <c r="G98" s="1">
        <v>2.2671899999999998</v>
      </c>
      <c r="H98" s="1" t="s">
        <v>0</v>
      </c>
      <c r="I98" s="1">
        <v>2.2671899999999998</v>
      </c>
      <c r="J98" s="1" t="s">
        <v>0</v>
      </c>
      <c r="K98" s="1">
        <v>2.375</v>
      </c>
      <c r="L98" s="1">
        <v>424762</v>
      </c>
      <c r="M98" s="1">
        <v>12.969500000000002</v>
      </c>
      <c r="N98" s="1" t="s">
        <v>0</v>
      </c>
      <c r="O98" s="1" t="s">
        <v>0</v>
      </c>
      <c r="P98" s="1">
        <v>84.020792534906718</v>
      </c>
      <c r="Q98" s="1">
        <v>98</v>
      </c>
      <c r="R98" s="1">
        <v>101.00581205923056</v>
      </c>
      <c r="S98" s="1">
        <v>106.21580516898609</v>
      </c>
      <c r="T98" s="1">
        <v>108.2</v>
      </c>
      <c r="U98" s="1">
        <v>50.2</v>
      </c>
      <c r="V98" s="1">
        <v>24973</v>
      </c>
      <c r="W98" s="1">
        <v>21468</v>
      </c>
      <c r="X98" s="1">
        <v>147.93363013632131</v>
      </c>
      <c r="Y98" s="1">
        <v>160.00102203689957</v>
      </c>
      <c r="Z98" s="1">
        <v>20389</v>
      </c>
      <c r="AA98" s="1">
        <v>1090838.4400599999</v>
      </c>
      <c r="AB98" s="1">
        <v>148.00262558868337</v>
      </c>
      <c r="AC98" s="1">
        <v>129560</v>
      </c>
      <c r="AD98" s="1">
        <v>126.5</v>
      </c>
      <c r="AE98" s="1">
        <v>106.9</v>
      </c>
      <c r="AF98" s="1">
        <v>113.7</v>
      </c>
      <c r="AG98" s="1">
        <v>101.3</v>
      </c>
      <c r="AH98" s="1">
        <v>83.767837393902312</v>
      </c>
      <c r="AI98" s="1">
        <v>71.333582948757197</v>
      </c>
      <c r="AJ98" s="1">
        <v>98.086081258769212</v>
      </c>
      <c r="AK98" s="1">
        <v>86.668620347473208</v>
      </c>
      <c r="AL98" s="1" t="s">
        <v>0</v>
      </c>
      <c r="AM98" s="1" t="s">
        <v>0</v>
      </c>
      <c r="AN98" s="1" t="s">
        <v>0</v>
      </c>
      <c r="AO98" s="1" t="s">
        <v>0</v>
      </c>
      <c r="AP98" s="1">
        <v>28.88218950458392</v>
      </c>
      <c r="AQ98" s="1">
        <v>188.31193133750719</v>
      </c>
    </row>
    <row r="99" spans="1:43">
      <c r="A99" s="1">
        <v>1994</v>
      </c>
      <c r="B99" s="1" t="s">
        <v>84</v>
      </c>
      <c r="C99" s="1">
        <v>65.624145636699097</v>
      </c>
      <c r="D99" s="1">
        <v>52054</v>
      </c>
      <c r="E99" s="1">
        <v>103.2</v>
      </c>
      <c r="F99" s="1">
        <v>19299.47</v>
      </c>
      <c r="G99" s="1">
        <v>2.2931499999999998</v>
      </c>
      <c r="H99" s="1" t="s">
        <v>0</v>
      </c>
      <c r="I99" s="1">
        <v>2.2931499999999998</v>
      </c>
      <c r="J99" s="1" t="s">
        <v>0</v>
      </c>
      <c r="K99" s="1">
        <v>2.3812500000000001</v>
      </c>
      <c r="L99" s="1">
        <v>429180</v>
      </c>
      <c r="M99" s="1">
        <v>11.46952380952381</v>
      </c>
      <c r="N99" s="1" t="s">
        <v>0</v>
      </c>
      <c r="O99" s="1" t="s">
        <v>0</v>
      </c>
      <c r="P99" s="1">
        <v>82.829930897025122</v>
      </c>
      <c r="Q99" s="1">
        <v>98</v>
      </c>
      <c r="R99" s="1">
        <v>100.344125969215</v>
      </c>
      <c r="S99" s="1">
        <v>106.71729622266402</v>
      </c>
      <c r="T99" s="1">
        <v>108.4</v>
      </c>
      <c r="U99" s="1">
        <v>50.1</v>
      </c>
      <c r="V99" s="1">
        <v>24958</v>
      </c>
      <c r="W99" s="1">
        <v>21442</v>
      </c>
      <c r="X99" s="1">
        <v>146.2284328514547</v>
      </c>
      <c r="Y99" s="1">
        <v>153.22018599391302</v>
      </c>
      <c r="Z99" s="1">
        <v>19514</v>
      </c>
      <c r="AA99" s="1">
        <v>1158023.04795</v>
      </c>
      <c r="AB99" s="1">
        <v>149.08668344714738</v>
      </c>
      <c r="AC99" s="1">
        <v>125986</v>
      </c>
      <c r="AD99" s="1">
        <v>126.7</v>
      </c>
      <c r="AE99" s="1">
        <v>107.3</v>
      </c>
      <c r="AF99" s="1">
        <v>114.8</v>
      </c>
      <c r="AG99" s="1">
        <v>101.5</v>
      </c>
      <c r="AH99" s="1">
        <v>84.980999524339239</v>
      </c>
      <c r="AI99" s="1">
        <v>72.632518537608689</v>
      </c>
      <c r="AJ99" s="1">
        <v>98.421890168786831</v>
      </c>
      <c r="AK99" s="1">
        <v>86.596686300153692</v>
      </c>
      <c r="AL99" s="1" t="s">
        <v>0</v>
      </c>
      <c r="AM99" s="1" t="s">
        <v>0</v>
      </c>
      <c r="AN99" s="1" t="s">
        <v>0</v>
      </c>
      <c r="AO99" s="1" t="s">
        <v>0</v>
      </c>
      <c r="AP99" s="1">
        <v>29.838582054855578</v>
      </c>
      <c r="AQ99" s="1">
        <v>184.53983829542076</v>
      </c>
    </row>
    <row r="100" spans="1:43">
      <c r="A100" s="1">
        <v>1995</v>
      </c>
      <c r="B100" s="1" t="s">
        <v>72</v>
      </c>
      <c r="C100" s="1">
        <v>68.036274402626461</v>
      </c>
      <c r="D100" s="1">
        <v>52023</v>
      </c>
      <c r="E100" s="1">
        <v>100.6</v>
      </c>
      <c r="F100" s="1">
        <v>18948.41</v>
      </c>
      <c r="G100" s="1">
        <v>2.25</v>
      </c>
      <c r="H100" s="1">
        <v>2.2154647113363528</v>
      </c>
      <c r="I100" s="1">
        <v>2.2154647113363528</v>
      </c>
      <c r="J100" s="1" t="s">
        <v>0</v>
      </c>
      <c r="K100" s="1">
        <v>2.3608633333333331</v>
      </c>
      <c r="L100" s="1">
        <v>430079</v>
      </c>
      <c r="M100" s="1">
        <v>14.636315789473686</v>
      </c>
      <c r="N100" s="1" t="s">
        <v>0</v>
      </c>
      <c r="O100" s="1" t="s">
        <v>0</v>
      </c>
      <c r="P100" s="1">
        <v>83.190191560585944</v>
      </c>
      <c r="Q100" s="1">
        <v>98.1</v>
      </c>
      <c r="R100" s="1">
        <v>101.00439381175981</v>
      </c>
      <c r="S100" s="1">
        <v>106.31610337972167</v>
      </c>
      <c r="T100" s="1">
        <v>108.3</v>
      </c>
      <c r="U100" s="1">
        <v>49.9</v>
      </c>
      <c r="V100" s="1">
        <v>24982</v>
      </c>
      <c r="W100" s="1">
        <v>21328</v>
      </c>
      <c r="X100" s="1">
        <v>145.14941465523617</v>
      </c>
      <c r="Y100" s="1">
        <v>150.89845075989592</v>
      </c>
      <c r="Z100" s="1">
        <v>19152</v>
      </c>
      <c r="AA100" s="1">
        <v>1051760.41588</v>
      </c>
      <c r="AB100" s="1">
        <v>148.99083106816067</v>
      </c>
      <c r="AC100" s="1">
        <v>123704</v>
      </c>
      <c r="AD100" s="1">
        <v>122.9</v>
      </c>
      <c r="AE100" s="1">
        <v>104.7</v>
      </c>
      <c r="AF100" s="1">
        <v>108.5</v>
      </c>
      <c r="AG100" s="1">
        <v>100.6</v>
      </c>
      <c r="AH100" s="1">
        <v>83.37602066008148</v>
      </c>
      <c r="AI100" s="1">
        <v>71.896179784698859</v>
      </c>
      <c r="AJ100" s="1">
        <v>95.110286079922801</v>
      </c>
      <c r="AK100" s="1">
        <v>86.444100919917219</v>
      </c>
      <c r="AL100" s="1" t="s">
        <v>0</v>
      </c>
      <c r="AM100" s="1" t="s">
        <v>0</v>
      </c>
      <c r="AN100" s="1" t="s">
        <v>0</v>
      </c>
      <c r="AO100" s="1" t="s">
        <v>0</v>
      </c>
      <c r="AP100" s="1">
        <v>29.7181437821821</v>
      </c>
      <c r="AQ100" s="1">
        <v>173.17307548597566</v>
      </c>
    </row>
    <row r="101" spans="1:43">
      <c r="A101" s="1">
        <v>1995</v>
      </c>
      <c r="B101" s="1" t="s">
        <v>74</v>
      </c>
      <c r="C101" s="1">
        <v>82.809635090356522</v>
      </c>
      <c r="D101" s="1">
        <v>51974</v>
      </c>
      <c r="E101" s="1">
        <v>102.7</v>
      </c>
      <c r="F101" s="1">
        <v>18065.03</v>
      </c>
      <c r="G101" s="1">
        <v>2.21719</v>
      </c>
      <c r="H101" s="1">
        <v>2.1414651877730329</v>
      </c>
      <c r="I101" s="1">
        <v>2.1414651877730329</v>
      </c>
      <c r="J101" s="1" t="s">
        <v>0</v>
      </c>
      <c r="K101" s="1">
        <v>2.3215468421052634</v>
      </c>
      <c r="L101" s="1">
        <v>429087</v>
      </c>
      <c r="M101" s="1">
        <v>19.184000000000005</v>
      </c>
      <c r="N101" s="1" t="s">
        <v>0</v>
      </c>
      <c r="O101" s="1" t="s">
        <v>0</v>
      </c>
      <c r="P101" s="1">
        <v>84.321009754540754</v>
      </c>
      <c r="Q101" s="1">
        <v>98.1</v>
      </c>
      <c r="R101" s="1">
        <v>100.71933907851871</v>
      </c>
      <c r="S101" s="1">
        <v>106.61699801192843</v>
      </c>
      <c r="T101" s="1">
        <v>108.4</v>
      </c>
      <c r="U101" s="1">
        <v>49.8</v>
      </c>
      <c r="V101" s="1">
        <v>25048</v>
      </c>
      <c r="W101" s="1">
        <v>21363</v>
      </c>
      <c r="X101" s="1">
        <v>145.57912497748444</v>
      </c>
      <c r="Y101" s="1">
        <v>154.00265844301344</v>
      </c>
      <c r="Z101" s="1">
        <v>19739</v>
      </c>
      <c r="AA101" s="1">
        <v>1052570.4872000001</v>
      </c>
      <c r="AB101" s="1">
        <v>148.72906408049889</v>
      </c>
      <c r="AC101" s="1">
        <v>130347</v>
      </c>
      <c r="AD101" s="1">
        <v>126.5</v>
      </c>
      <c r="AE101" s="1">
        <v>107.2</v>
      </c>
      <c r="AF101" s="1">
        <v>111.4</v>
      </c>
      <c r="AG101" s="1">
        <v>102.9</v>
      </c>
      <c r="AH101" s="1">
        <v>84.984309908085464</v>
      </c>
      <c r="AI101" s="1">
        <v>71.709943800650379</v>
      </c>
      <c r="AJ101" s="1">
        <v>99.74815463871029</v>
      </c>
      <c r="AK101" s="1">
        <v>87.824304351504352</v>
      </c>
      <c r="AL101" s="1" t="s">
        <v>0</v>
      </c>
      <c r="AM101" s="1" t="s">
        <v>0</v>
      </c>
      <c r="AN101" s="1" t="s">
        <v>0</v>
      </c>
      <c r="AO101" s="1" t="s">
        <v>0</v>
      </c>
      <c r="AP101" s="1">
        <v>30.051714783818834</v>
      </c>
      <c r="AQ101" s="1">
        <v>176.77239972619677</v>
      </c>
    </row>
    <row r="102" spans="1:43">
      <c r="A102" s="1">
        <v>1995</v>
      </c>
      <c r="B102" s="1" t="s">
        <v>75</v>
      </c>
      <c r="C102" s="1">
        <v>123.98224869602774</v>
      </c>
      <c r="D102" s="1">
        <v>52121</v>
      </c>
      <c r="E102" s="1">
        <v>103.7</v>
      </c>
      <c r="F102" s="1">
        <v>16447.560000000001</v>
      </c>
      <c r="G102" s="1">
        <v>2.18892</v>
      </c>
      <c r="H102" s="1">
        <v>1.8775634589963501</v>
      </c>
      <c r="I102" s="1">
        <v>1.8775634589963501</v>
      </c>
      <c r="J102" s="1" t="s">
        <v>0</v>
      </c>
      <c r="K102" s="1">
        <v>2.1633839130434782</v>
      </c>
      <c r="L102" s="1">
        <v>432113</v>
      </c>
      <c r="M102" s="1">
        <v>26.615454545454543</v>
      </c>
      <c r="N102" s="1" t="s">
        <v>0</v>
      </c>
      <c r="O102" s="1" t="s">
        <v>0</v>
      </c>
      <c r="P102" s="1">
        <v>90.615564126200624</v>
      </c>
      <c r="Q102" s="1">
        <v>98.1</v>
      </c>
      <c r="R102" s="1">
        <v>100.9078718551842</v>
      </c>
      <c r="S102" s="1">
        <v>106.51669980119284</v>
      </c>
      <c r="T102" s="1">
        <v>108.5</v>
      </c>
      <c r="U102" s="1">
        <v>49.9</v>
      </c>
      <c r="V102" s="1">
        <v>25347</v>
      </c>
      <c r="W102" s="1">
        <v>21324</v>
      </c>
      <c r="X102" s="1">
        <v>145.67990955494173</v>
      </c>
      <c r="Y102" s="1">
        <v>154.25290777657125</v>
      </c>
      <c r="Z102" s="1">
        <v>18993</v>
      </c>
      <c r="AA102" s="1">
        <v>1214028.2151500001</v>
      </c>
      <c r="AB102" s="1">
        <v>148.86476444595894</v>
      </c>
      <c r="AC102" s="1">
        <v>122356</v>
      </c>
      <c r="AD102" s="1">
        <v>128.19999999999999</v>
      </c>
      <c r="AE102" s="1">
        <v>107.3</v>
      </c>
      <c r="AF102" s="1">
        <v>113.7</v>
      </c>
      <c r="AG102" s="1">
        <v>102.7</v>
      </c>
      <c r="AH102" s="1">
        <v>85.314308460653052</v>
      </c>
      <c r="AI102" s="1">
        <v>72.137575158644992</v>
      </c>
      <c r="AJ102" s="1">
        <v>100.14580375382454</v>
      </c>
      <c r="AK102" s="1">
        <v>87.763615571901028</v>
      </c>
      <c r="AL102" s="1" t="s">
        <v>0</v>
      </c>
      <c r="AM102" s="1" t="s">
        <v>0</v>
      </c>
      <c r="AN102" s="1" t="s">
        <v>0</v>
      </c>
      <c r="AO102" s="1" t="s">
        <v>0</v>
      </c>
      <c r="AP102" s="1">
        <v>29.288980906056938</v>
      </c>
      <c r="AQ102" s="1">
        <v>178.13488521906498</v>
      </c>
    </row>
    <row r="103" spans="1:43">
      <c r="A103" s="1">
        <v>1995</v>
      </c>
      <c r="B103" s="1" t="s">
        <v>76</v>
      </c>
      <c r="C103" s="1">
        <v>85.186878330171453</v>
      </c>
      <c r="D103" s="1">
        <v>52074</v>
      </c>
      <c r="E103" s="1">
        <v>105</v>
      </c>
      <c r="F103" s="1">
        <v>16322.09</v>
      </c>
      <c r="G103" s="1">
        <v>1.5249999999999999</v>
      </c>
      <c r="H103" s="1">
        <v>1.2981495585750065</v>
      </c>
      <c r="I103" s="1">
        <v>1.2981495585750065</v>
      </c>
      <c r="J103" s="1" t="s">
        <v>0</v>
      </c>
      <c r="K103" s="1">
        <v>1.5520833333333333</v>
      </c>
      <c r="L103" s="1">
        <v>434511</v>
      </c>
      <c r="M103" s="1">
        <v>26.862000000000002</v>
      </c>
      <c r="N103" s="1" t="s">
        <v>0</v>
      </c>
      <c r="O103" s="1" t="s">
        <v>0</v>
      </c>
      <c r="P103" s="1">
        <v>97.030205385714112</v>
      </c>
      <c r="Q103" s="1">
        <v>97.9</v>
      </c>
      <c r="R103" s="1">
        <v>102.1432935816558</v>
      </c>
      <c r="S103" s="1">
        <v>105.81461232604374</v>
      </c>
      <c r="T103" s="1">
        <v>108.1</v>
      </c>
      <c r="U103" s="1">
        <v>50.1</v>
      </c>
      <c r="V103" s="1">
        <v>25314</v>
      </c>
      <c r="W103" s="1">
        <v>21328</v>
      </c>
      <c r="X103" s="1">
        <v>144.87176219938135</v>
      </c>
      <c r="Y103" s="1">
        <v>154.91226193862133</v>
      </c>
      <c r="Z103" s="1">
        <v>19014</v>
      </c>
      <c r="AA103" s="1">
        <v>1250636.2127799999</v>
      </c>
      <c r="AB103" s="1">
        <v>145.23384853630239</v>
      </c>
      <c r="AC103" s="1">
        <v>120304</v>
      </c>
      <c r="AD103" s="1">
        <v>131.80000000000001</v>
      </c>
      <c r="AE103" s="1">
        <v>107.2</v>
      </c>
      <c r="AF103" s="1">
        <v>116</v>
      </c>
      <c r="AG103" s="1">
        <v>101.7</v>
      </c>
      <c r="AH103" s="1">
        <v>85.106319381366163</v>
      </c>
      <c r="AI103" s="1">
        <v>73.495676415342984</v>
      </c>
      <c r="AJ103" s="1">
        <v>98.597082301895014</v>
      </c>
      <c r="AK103" s="1">
        <v>88.237941676919647</v>
      </c>
      <c r="AL103" s="1" t="s">
        <v>0</v>
      </c>
      <c r="AM103" s="1" t="s">
        <v>0</v>
      </c>
      <c r="AN103" s="1" t="s">
        <v>0</v>
      </c>
      <c r="AO103" s="1" t="s">
        <v>0</v>
      </c>
      <c r="AP103" s="1">
        <v>27.319740712562574</v>
      </c>
      <c r="AQ103" s="1">
        <v>181.33291260429601</v>
      </c>
    </row>
    <row r="104" spans="1:43">
      <c r="A104" s="1">
        <v>1995</v>
      </c>
      <c r="B104" s="1" t="s">
        <v>77</v>
      </c>
      <c r="C104" s="1">
        <v>110.22005896093927</v>
      </c>
      <c r="D104" s="1">
        <v>52271</v>
      </c>
      <c r="E104" s="1">
        <v>102.9</v>
      </c>
      <c r="F104" s="1">
        <v>16265.89</v>
      </c>
      <c r="G104" s="1">
        <v>1.31</v>
      </c>
      <c r="H104" s="1">
        <v>1.1127973337328925</v>
      </c>
      <c r="I104" s="1">
        <v>1.1127973337328925</v>
      </c>
      <c r="J104" s="1" t="s">
        <v>0</v>
      </c>
      <c r="K104" s="1">
        <v>1.3571428571428572</v>
      </c>
      <c r="L104" s="1">
        <v>435979</v>
      </c>
      <c r="M104" s="1">
        <v>21.756999999999998</v>
      </c>
      <c r="N104" s="1" t="s">
        <v>0</v>
      </c>
      <c r="O104" s="1" t="s">
        <v>0</v>
      </c>
      <c r="P104" s="1">
        <v>95.919401673068251</v>
      </c>
      <c r="Q104" s="1">
        <v>97.9</v>
      </c>
      <c r="R104" s="1">
        <v>101.57151920550685</v>
      </c>
      <c r="S104" s="1">
        <v>106.11550695825051</v>
      </c>
      <c r="T104" s="1">
        <v>108.1</v>
      </c>
      <c r="U104" s="1">
        <v>50.5</v>
      </c>
      <c r="V104" s="1">
        <v>25402</v>
      </c>
      <c r="W104" s="1">
        <v>21375</v>
      </c>
      <c r="X104" s="1">
        <v>143.85715303803241</v>
      </c>
      <c r="Y104" s="1">
        <v>155.05776620185844</v>
      </c>
      <c r="Z104" s="1">
        <v>18456</v>
      </c>
      <c r="AA104" s="1">
        <v>1089669.9322599999</v>
      </c>
      <c r="AB104" s="1">
        <v>142.55552015649667</v>
      </c>
      <c r="AC104" s="1">
        <v>117751</v>
      </c>
      <c r="AD104" s="1">
        <v>128.19999999999999</v>
      </c>
      <c r="AE104" s="1">
        <v>104.5</v>
      </c>
      <c r="AF104" s="1">
        <v>105.3</v>
      </c>
      <c r="AG104" s="1">
        <v>100.2</v>
      </c>
      <c r="AH104" s="1">
        <v>85.209535681459272</v>
      </c>
      <c r="AI104" s="1">
        <v>71.801432492057046</v>
      </c>
      <c r="AJ104" s="1">
        <v>99.955992165831759</v>
      </c>
      <c r="AK104" s="1">
        <v>88.126081687587117</v>
      </c>
      <c r="AL104" s="1" t="s">
        <v>0</v>
      </c>
      <c r="AM104" s="1" t="s">
        <v>0</v>
      </c>
      <c r="AN104" s="1" t="s">
        <v>0</v>
      </c>
      <c r="AO104" s="1" t="s">
        <v>0</v>
      </c>
      <c r="AP104" s="1">
        <v>27.990850003352239</v>
      </c>
      <c r="AQ104" s="1">
        <v>179.8199075216084</v>
      </c>
    </row>
    <row r="105" spans="1:43">
      <c r="A105" s="1">
        <v>1995</v>
      </c>
      <c r="B105" s="1" t="s">
        <v>78</v>
      </c>
      <c r="C105" s="1">
        <v>106.62160417831642</v>
      </c>
      <c r="D105" s="1">
        <v>52336</v>
      </c>
      <c r="E105" s="1">
        <v>103.2</v>
      </c>
      <c r="F105" s="1">
        <v>15039.44</v>
      </c>
      <c r="G105" s="1">
        <v>1.28</v>
      </c>
      <c r="H105" s="1">
        <v>0.81264848175561533</v>
      </c>
      <c r="I105" s="1">
        <v>0.81264848175561533</v>
      </c>
      <c r="J105" s="1" t="s">
        <v>0</v>
      </c>
      <c r="K105" s="1">
        <v>1.201705</v>
      </c>
      <c r="L105" s="1">
        <v>436681</v>
      </c>
      <c r="M105" s="1">
        <v>27.104545454545459</v>
      </c>
      <c r="N105" s="1" t="s">
        <v>0</v>
      </c>
      <c r="O105" s="1" t="s">
        <v>0</v>
      </c>
      <c r="P105" s="1">
        <v>96.24964061466568</v>
      </c>
      <c r="Q105" s="1">
        <v>97.9</v>
      </c>
      <c r="R105" s="1">
        <v>102.10870842376968</v>
      </c>
      <c r="S105" s="1">
        <v>107.21878727634197</v>
      </c>
      <c r="T105" s="1">
        <v>108.1</v>
      </c>
      <c r="U105" s="1">
        <v>50.7</v>
      </c>
      <c r="V105" s="1">
        <v>25640</v>
      </c>
      <c r="W105" s="1">
        <v>21272</v>
      </c>
      <c r="X105" s="1">
        <v>143.38726723957669</v>
      </c>
      <c r="Y105" s="1">
        <v>158.34058815643814</v>
      </c>
      <c r="Z105" s="1">
        <v>17913</v>
      </c>
      <c r="AA105" s="1">
        <v>1179439.73783</v>
      </c>
      <c r="AB105" s="1">
        <v>140.16504729892731</v>
      </c>
      <c r="AC105" s="1">
        <v>115780</v>
      </c>
      <c r="AD105" s="1">
        <v>127.7</v>
      </c>
      <c r="AE105" s="1">
        <v>105.3</v>
      </c>
      <c r="AF105" s="1">
        <v>108.6</v>
      </c>
      <c r="AG105" s="1">
        <v>101.5</v>
      </c>
      <c r="AH105" s="1">
        <v>85.053449983423135</v>
      </c>
      <c r="AI105" s="1">
        <v>70.817528889337481</v>
      </c>
      <c r="AJ105" s="1">
        <v>101.01891726376493</v>
      </c>
      <c r="AK105" s="1">
        <v>88.229343077331876</v>
      </c>
      <c r="AL105" s="1" t="s">
        <v>0</v>
      </c>
      <c r="AM105" s="1" t="s">
        <v>0</v>
      </c>
      <c r="AN105" s="1" t="s">
        <v>0</v>
      </c>
      <c r="AO105" s="1" t="s">
        <v>0</v>
      </c>
      <c r="AP105" s="1">
        <v>28.151008036808072</v>
      </c>
      <c r="AQ105" s="1">
        <v>182.88287059218376</v>
      </c>
    </row>
    <row r="106" spans="1:43">
      <c r="A106" s="1">
        <v>1995</v>
      </c>
      <c r="B106" s="1" t="s">
        <v>79</v>
      </c>
      <c r="C106" s="1">
        <v>104.64197211100647</v>
      </c>
      <c r="D106" s="1">
        <v>52302</v>
      </c>
      <c r="E106" s="1">
        <v>101.6</v>
      </c>
      <c r="F106" s="1">
        <v>16188.7</v>
      </c>
      <c r="G106" s="1">
        <v>0.95</v>
      </c>
      <c r="H106" s="1">
        <v>0.59653206994113239</v>
      </c>
      <c r="I106" s="1">
        <v>0.59653206994113239</v>
      </c>
      <c r="J106" s="1" t="s">
        <v>0</v>
      </c>
      <c r="K106" s="1">
        <v>0.95758952380952378</v>
      </c>
      <c r="L106" s="1">
        <v>441028</v>
      </c>
      <c r="M106" s="1">
        <v>29.993333333333329</v>
      </c>
      <c r="N106" s="1" t="s">
        <v>0</v>
      </c>
      <c r="O106" s="1" t="s">
        <v>0</v>
      </c>
      <c r="P106" s="1">
        <v>93.147396011780828</v>
      </c>
      <c r="Q106" s="1">
        <v>97.9</v>
      </c>
      <c r="R106" s="1">
        <v>101.48684947861821</v>
      </c>
      <c r="S106" s="1">
        <v>105.61401590457258</v>
      </c>
      <c r="T106" s="1">
        <v>108.1</v>
      </c>
      <c r="U106" s="1">
        <v>51.1</v>
      </c>
      <c r="V106" s="1">
        <v>25617</v>
      </c>
      <c r="W106" s="1">
        <v>21244</v>
      </c>
      <c r="X106" s="1">
        <v>145.10757842515997</v>
      </c>
      <c r="Y106" s="1">
        <v>163.25693951562329</v>
      </c>
      <c r="Z106" s="1">
        <v>18684</v>
      </c>
      <c r="AA106" s="1">
        <v>1143390.4890300001</v>
      </c>
      <c r="AB106" s="1">
        <v>139.70576279557369</v>
      </c>
      <c r="AC106" s="1">
        <v>120360</v>
      </c>
      <c r="AD106" s="1">
        <v>127.4</v>
      </c>
      <c r="AE106" s="1">
        <v>103.5</v>
      </c>
      <c r="AF106" s="1">
        <v>106.5</v>
      </c>
      <c r="AG106" s="1">
        <v>99.8</v>
      </c>
      <c r="AH106" s="1">
        <v>86.910798322959252</v>
      </c>
      <c r="AI106" s="1">
        <v>72.577276759305235</v>
      </c>
      <c r="AJ106" s="1">
        <v>102.2758892409918</v>
      </c>
      <c r="AK106" s="1">
        <v>87.677642010332036</v>
      </c>
      <c r="AL106" s="1" t="s">
        <v>0</v>
      </c>
      <c r="AM106" s="1" t="s">
        <v>0</v>
      </c>
      <c r="AN106" s="1" t="s">
        <v>0</v>
      </c>
      <c r="AO106" s="1" t="s">
        <v>0</v>
      </c>
      <c r="AP106" s="1">
        <v>27.403715325408566</v>
      </c>
      <c r="AQ106" s="1">
        <v>189.95053154685894</v>
      </c>
    </row>
    <row r="107" spans="1:43">
      <c r="A107" s="1">
        <v>1995</v>
      </c>
      <c r="B107" s="1" t="s">
        <v>80</v>
      </c>
      <c r="C107" s="1">
        <v>100.80261790442748</v>
      </c>
      <c r="D107" s="1">
        <v>52281</v>
      </c>
      <c r="E107" s="1">
        <v>102.5</v>
      </c>
      <c r="F107" s="1">
        <v>17410.72</v>
      </c>
      <c r="G107" s="1">
        <v>0.88</v>
      </c>
      <c r="H107" s="1">
        <v>0.59868831405792111</v>
      </c>
      <c r="I107" s="1">
        <v>0.59868831405792111</v>
      </c>
      <c r="J107" s="1" t="s">
        <v>0</v>
      </c>
      <c r="K107" s="1">
        <v>0.86825318181818179</v>
      </c>
      <c r="L107" s="1">
        <v>444139</v>
      </c>
      <c r="M107" s="1">
        <v>24.756521739130438</v>
      </c>
      <c r="N107" s="1" t="s">
        <v>0</v>
      </c>
      <c r="O107" s="1" t="s">
        <v>0</v>
      </c>
      <c r="P107" s="1">
        <v>86.822819918157563</v>
      </c>
      <c r="Q107" s="1">
        <v>97.9</v>
      </c>
      <c r="R107" s="1">
        <v>98.474744700639263</v>
      </c>
      <c r="S107" s="1">
        <v>106.81759443339962</v>
      </c>
      <c r="T107" s="1">
        <v>108.3</v>
      </c>
      <c r="U107" s="1">
        <v>51.5</v>
      </c>
      <c r="V107" s="1">
        <v>25293</v>
      </c>
      <c r="W107" s="1">
        <v>21275</v>
      </c>
      <c r="X107" s="1">
        <v>143.73385791157281</v>
      </c>
      <c r="Y107" s="1">
        <v>158.71722219773324</v>
      </c>
      <c r="Z107" s="1">
        <v>18645</v>
      </c>
      <c r="AA107" s="1">
        <v>1164596.9156800001</v>
      </c>
      <c r="AB107" s="1">
        <v>140.05652800295368</v>
      </c>
      <c r="AC107" s="1">
        <v>115725</v>
      </c>
      <c r="AD107" s="1">
        <v>127.9</v>
      </c>
      <c r="AE107" s="1">
        <v>106.1</v>
      </c>
      <c r="AF107" s="1">
        <v>110</v>
      </c>
      <c r="AG107" s="1">
        <v>101.3</v>
      </c>
      <c r="AH107" s="1">
        <v>87.199284909667725</v>
      </c>
      <c r="AI107" s="1">
        <v>74.504053963459697</v>
      </c>
      <c r="AJ107" s="1">
        <v>102.41999861763946</v>
      </c>
      <c r="AK107" s="1">
        <v>88.960459911337409</v>
      </c>
      <c r="AL107" s="1" t="s">
        <v>0</v>
      </c>
      <c r="AM107" s="1" t="s">
        <v>0</v>
      </c>
      <c r="AN107" s="1" t="s">
        <v>0</v>
      </c>
      <c r="AO107" s="1" t="s">
        <v>0</v>
      </c>
      <c r="AP107" s="1">
        <v>27.450100756862469</v>
      </c>
      <c r="AQ107" s="1">
        <v>191.99091847431728</v>
      </c>
    </row>
    <row r="108" spans="1:43">
      <c r="A108" s="1">
        <v>1995</v>
      </c>
      <c r="B108" s="1" t="s">
        <v>81</v>
      </c>
      <c r="C108" s="1">
        <v>100.4049565057656</v>
      </c>
      <c r="D108" s="1">
        <v>52615</v>
      </c>
      <c r="E108" s="1">
        <v>101.6</v>
      </c>
      <c r="F108" s="1">
        <v>18097.16</v>
      </c>
      <c r="G108" s="1">
        <v>0.56999999999999995</v>
      </c>
      <c r="H108" s="1">
        <v>0.2738437726628255</v>
      </c>
      <c r="I108" s="1">
        <v>0.2738437726628255</v>
      </c>
      <c r="J108" s="1" t="s">
        <v>0</v>
      </c>
      <c r="K108" s="1">
        <v>0.57291904761904766</v>
      </c>
      <c r="L108" s="1">
        <v>449455</v>
      </c>
      <c r="M108" s="1">
        <v>26.620000000000005</v>
      </c>
      <c r="N108" s="1" t="s">
        <v>0</v>
      </c>
      <c r="O108" s="1" t="s">
        <v>0</v>
      </c>
      <c r="P108" s="1">
        <v>82.219489217102634</v>
      </c>
      <c r="Q108" s="1">
        <v>98.1</v>
      </c>
      <c r="R108" s="1">
        <v>101.36406879989535</v>
      </c>
      <c r="S108" s="1">
        <v>107.21878727634197</v>
      </c>
      <c r="T108" s="1">
        <v>108.3</v>
      </c>
      <c r="U108" s="1">
        <v>51.6</v>
      </c>
      <c r="V108" s="1">
        <v>25606</v>
      </c>
      <c r="W108" s="1">
        <v>21404</v>
      </c>
      <c r="X108" s="1">
        <v>143.58490468597097</v>
      </c>
      <c r="Y108" s="1">
        <v>157.77285305011713</v>
      </c>
      <c r="Z108" s="1">
        <v>18569</v>
      </c>
      <c r="AA108" s="1">
        <v>1123520.93768</v>
      </c>
      <c r="AB108" s="1">
        <v>141.08339745197324</v>
      </c>
      <c r="AC108" s="1">
        <v>120936</v>
      </c>
      <c r="AD108" s="1">
        <v>125.5</v>
      </c>
      <c r="AE108" s="1">
        <v>104.5</v>
      </c>
      <c r="AF108" s="1">
        <v>105.7</v>
      </c>
      <c r="AG108" s="1">
        <v>101.9</v>
      </c>
      <c r="AH108" s="1">
        <v>86.154815538201731</v>
      </c>
      <c r="AI108" s="1">
        <v>72.91406356468967</v>
      </c>
      <c r="AJ108" s="1">
        <v>102.09634688705874</v>
      </c>
      <c r="AK108" s="1">
        <v>89.521260325802061</v>
      </c>
      <c r="AL108" s="1" t="s">
        <v>0</v>
      </c>
      <c r="AM108" s="1" t="s">
        <v>0</v>
      </c>
      <c r="AN108" s="1" t="s">
        <v>0</v>
      </c>
      <c r="AO108" s="1" t="s">
        <v>0</v>
      </c>
      <c r="AP108" s="1">
        <v>29.582475516997494</v>
      </c>
      <c r="AQ108" s="1">
        <v>194.49423325591636</v>
      </c>
    </row>
    <row r="109" spans="1:43">
      <c r="A109" s="1">
        <v>1995</v>
      </c>
      <c r="B109" s="1" t="s">
        <v>82</v>
      </c>
      <c r="C109" s="1">
        <v>96.695359499527669</v>
      </c>
      <c r="D109" s="1">
        <v>52563</v>
      </c>
      <c r="E109" s="1">
        <v>102.9</v>
      </c>
      <c r="F109" s="1">
        <v>17951.669999999998</v>
      </c>
      <c r="G109" s="1">
        <v>0.47</v>
      </c>
      <c r="H109" s="1">
        <v>-8.8232265103561469E-2</v>
      </c>
      <c r="I109" s="1">
        <v>-8.8232265103561469E-2</v>
      </c>
      <c r="J109" s="1" t="s">
        <v>0</v>
      </c>
      <c r="K109" s="1">
        <v>0.43892136363636364</v>
      </c>
      <c r="L109" s="1">
        <v>452910</v>
      </c>
      <c r="M109" s="1">
        <v>24.317619047619047</v>
      </c>
      <c r="N109" s="1" t="s">
        <v>0</v>
      </c>
      <c r="O109" s="1" t="s">
        <v>0</v>
      </c>
      <c r="P109" s="1">
        <v>81.438924446054187</v>
      </c>
      <c r="Q109" s="1">
        <v>98.1</v>
      </c>
      <c r="R109" s="1">
        <v>101.84701426754714</v>
      </c>
      <c r="S109" s="1">
        <v>106.41640159045727</v>
      </c>
      <c r="T109" s="1">
        <v>108.3</v>
      </c>
      <c r="U109" s="1">
        <v>51.9</v>
      </c>
      <c r="V109" s="1">
        <v>25814</v>
      </c>
      <c r="W109" s="1">
        <v>21339</v>
      </c>
      <c r="X109" s="1">
        <v>144.21515006187929</v>
      </c>
      <c r="Y109" s="1">
        <v>158.12327943266376</v>
      </c>
      <c r="Z109" s="1">
        <v>19247</v>
      </c>
      <c r="AA109" s="1">
        <v>1084286.7409900001</v>
      </c>
      <c r="AB109" s="1">
        <v>143.03271690392583</v>
      </c>
      <c r="AC109" s="1">
        <v>123646</v>
      </c>
      <c r="AD109" s="1">
        <v>131.5</v>
      </c>
      <c r="AE109" s="1">
        <v>104.5</v>
      </c>
      <c r="AF109" s="1">
        <v>105.7</v>
      </c>
      <c r="AG109" s="1">
        <v>101.7</v>
      </c>
      <c r="AH109" s="1">
        <v>86.818478329038456</v>
      </c>
      <c r="AI109" s="1">
        <v>73.48300398109815</v>
      </c>
      <c r="AJ109" s="1">
        <v>102.08261283634452</v>
      </c>
      <c r="AK109" s="1">
        <v>89.068156039695225</v>
      </c>
      <c r="AL109" s="1" t="s">
        <v>0</v>
      </c>
      <c r="AM109" s="1" t="s">
        <v>0</v>
      </c>
      <c r="AN109" s="1" t="s">
        <v>0</v>
      </c>
      <c r="AO109" s="1" t="s">
        <v>0</v>
      </c>
      <c r="AP109" s="1">
        <v>30.491695626755238</v>
      </c>
      <c r="AQ109" s="1">
        <v>195.69972227949629</v>
      </c>
    </row>
    <row r="110" spans="1:43">
      <c r="A110" s="1">
        <v>1995</v>
      </c>
      <c r="B110" s="1" t="s">
        <v>83</v>
      </c>
      <c r="C110" s="1">
        <v>83.848479458608693</v>
      </c>
      <c r="D110" s="1">
        <v>52472</v>
      </c>
      <c r="E110" s="1">
        <v>103.7</v>
      </c>
      <c r="F110" s="1">
        <v>18109.400000000001</v>
      </c>
      <c r="G110" s="1">
        <v>0.46</v>
      </c>
      <c r="H110" s="1">
        <v>-0.1917475578858458</v>
      </c>
      <c r="I110" s="1">
        <v>-0.1917475578858458</v>
      </c>
      <c r="J110" s="1">
        <v>0.57357200000000008</v>
      </c>
      <c r="K110" s="1">
        <v>0.47656590909090907</v>
      </c>
      <c r="L110" s="1">
        <v>456042</v>
      </c>
      <c r="M110" s="1">
        <v>20.962499999999999</v>
      </c>
      <c r="N110" s="1" t="s">
        <v>0</v>
      </c>
      <c r="O110" s="1" t="s">
        <v>0</v>
      </c>
      <c r="P110" s="1">
        <v>80.798461044168292</v>
      </c>
      <c r="Q110" s="1">
        <v>98</v>
      </c>
      <c r="R110" s="1">
        <v>101.27763117219446</v>
      </c>
      <c r="S110" s="1">
        <v>106.81759443339962</v>
      </c>
      <c r="T110" s="1">
        <v>108.3</v>
      </c>
      <c r="U110" s="1">
        <v>51.8</v>
      </c>
      <c r="V110" s="1">
        <v>25466</v>
      </c>
      <c r="W110" s="1">
        <v>21554</v>
      </c>
      <c r="X110" s="1">
        <v>145.06330105398285</v>
      </c>
      <c r="Y110" s="1">
        <v>156.77121102827323</v>
      </c>
      <c r="Z110" s="1">
        <v>19839</v>
      </c>
      <c r="AA110" s="1">
        <v>1132839.4484000001</v>
      </c>
      <c r="AB110" s="1">
        <v>144.96629739944493</v>
      </c>
      <c r="AC110" s="1">
        <v>128952</v>
      </c>
      <c r="AD110" s="1">
        <v>133.4</v>
      </c>
      <c r="AE110" s="1">
        <v>105</v>
      </c>
      <c r="AF110" s="1">
        <v>108.3</v>
      </c>
      <c r="AG110" s="1">
        <v>101.3</v>
      </c>
      <c r="AH110" s="1">
        <v>87.645516040985797</v>
      </c>
      <c r="AI110" s="1">
        <v>73.860721880873825</v>
      </c>
      <c r="AJ110" s="1">
        <v>103.3186595506362</v>
      </c>
      <c r="AK110" s="1">
        <v>89.11606991840732</v>
      </c>
      <c r="AL110" s="1" t="s">
        <v>0</v>
      </c>
      <c r="AM110" s="1" t="s">
        <v>0</v>
      </c>
      <c r="AN110" s="1" t="s">
        <v>0</v>
      </c>
      <c r="AO110" s="1" t="s">
        <v>0</v>
      </c>
      <c r="AP110" s="1">
        <v>29.949498066867072</v>
      </c>
      <c r="AQ110" s="1">
        <v>195.13302296560346</v>
      </c>
    </row>
    <row r="111" spans="1:43">
      <c r="A111" s="1">
        <v>1995</v>
      </c>
      <c r="B111" s="1" t="s">
        <v>84</v>
      </c>
      <c r="C111" s="1">
        <v>83.852688817028977</v>
      </c>
      <c r="D111" s="1">
        <v>52540</v>
      </c>
      <c r="E111" s="1">
        <v>105</v>
      </c>
      <c r="F111" s="1">
        <v>19417.95</v>
      </c>
      <c r="G111" s="1">
        <v>0.46</v>
      </c>
      <c r="H111" s="1">
        <v>-0.20128371270688575</v>
      </c>
      <c r="I111" s="1">
        <v>-0.20128371270688575</v>
      </c>
      <c r="J111" s="1">
        <v>0.54442095238095245</v>
      </c>
      <c r="K111" s="1">
        <v>0.46176263157894737</v>
      </c>
      <c r="L111" s="1">
        <v>457384</v>
      </c>
      <c r="M111" s="1">
        <v>17.29190476190476</v>
      </c>
      <c r="N111" s="1" t="s">
        <v>0</v>
      </c>
      <c r="O111" s="1" t="s">
        <v>0</v>
      </c>
      <c r="P111" s="1">
        <v>81.248786873619324</v>
      </c>
      <c r="Q111" s="1">
        <v>98.1</v>
      </c>
      <c r="R111" s="1">
        <v>101.73221696127861</v>
      </c>
      <c r="S111" s="1">
        <v>107.41938369781313</v>
      </c>
      <c r="T111" s="1">
        <v>108.3</v>
      </c>
      <c r="U111" s="1">
        <v>51.6</v>
      </c>
      <c r="V111" s="1">
        <v>25689</v>
      </c>
      <c r="W111" s="1">
        <v>21456</v>
      </c>
      <c r="X111" s="1">
        <v>146.70274513722538</v>
      </c>
      <c r="Y111" s="1">
        <v>155.65061180418144</v>
      </c>
      <c r="Z111" s="1">
        <v>20235</v>
      </c>
      <c r="AA111" s="1">
        <v>1186394.34305</v>
      </c>
      <c r="AB111" s="1">
        <v>147.49532105680206</v>
      </c>
      <c r="AC111" s="1">
        <v>131800</v>
      </c>
      <c r="AD111" s="1">
        <v>133.5</v>
      </c>
      <c r="AE111" s="1">
        <v>106.5</v>
      </c>
      <c r="AF111" s="1">
        <v>111.4</v>
      </c>
      <c r="AG111" s="1">
        <v>101.8</v>
      </c>
      <c r="AH111" s="1">
        <v>87.013353646181216</v>
      </c>
      <c r="AI111" s="1">
        <v>75.520357551723819</v>
      </c>
      <c r="AJ111" s="1">
        <v>99.700818490418797</v>
      </c>
      <c r="AK111" s="1">
        <v>89.932570358574736</v>
      </c>
      <c r="AL111" s="1" t="s">
        <v>0</v>
      </c>
      <c r="AM111" s="1" t="s">
        <v>0</v>
      </c>
      <c r="AN111" s="1" t="s">
        <v>0</v>
      </c>
      <c r="AO111" s="1" t="s">
        <v>0</v>
      </c>
      <c r="AP111" s="1">
        <v>30.594016753019513</v>
      </c>
      <c r="AQ111" s="1">
        <v>200.24490876076646</v>
      </c>
    </row>
    <row r="112" spans="1:43">
      <c r="A112" s="1">
        <v>1996</v>
      </c>
      <c r="B112" s="1" t="s">
        <v>72</v>
      </c>
      <c r="C112" s="1">
        <v>97.656458888486497</v>
      </c>
      <c r="D112" s="1">
        <v>52575</v>
      </c>
      <c r="E112" s="1">
        <v>103.1</v>
      </c>
      <c r="F112" s="1">
        <v>20497.189999999999</v>
      </c>
      <c r="G112" s="1">
        <v>0.47</v>
      </c>
      <c r="H112" s="1">
        <v>0.21562203229871973</v>
      </c>
      <c r="I112" s="1">
        <v>0.21562203229871973</v>
      </c>
      <c r="J112" s="1">
        <v>0.58503789473684209</v>
      </c>
      <c r="K112" s="1">
        <v>0.53125363636363632</v>
      </c>
      <c r="L112" s="1">
        <v>462867</v>
      </c>
      <c r="M112" s="1">
        <v>19.099473684210523</v>
      </c>
      <c r="N112" s="1" t="s">
        <v>0</v>
      </c>
      <c r="O112" s="1" t="s">
        <v>0</v>
      </c>
      <c r="P112" s="1">
        <v>78.636897062803385</v>
      </c>
      <c r="Q112" s="1">
        <v>97.9</v>
      </c>
      <c r="R112" s="1">
        <v>99.502469740209492</v>
      </c>
      <c r="S112" s="1">
        <v>106.91789264413519</v>
      </c>
      <c r="T112" s="1">
        <v>108.4</v>
      </c>
      <c r="U112" s="1">
        <v>52.1</v>
      </c>
      <c r="V112" s="1">
        <v>25786</v>
      </c>
      <c r="W112" s="1">
        <v>21398</v>
      </c>
      <c r="X112" s="1">
        <v>147.53861494114702</v>
      </c>
      <c r="Y112" s="1">
        <v>153.0732556343969</v>
      </c>
      <c r="Z112" s="1">
        <v>20811</v>
      </c>
      <c r="AA112" s="1">
        <v>1178163.04376</v>
      </c>
      <c r="AB112" s="1">
        <v>150.73796317832876</v>
      </c>
      <c r="AC112" s="1">
        <v>132309</v>
      </c>
      <c r="AD112" s="1">
        <v>134</v>
      </c>
      <c r="AE112" s="1">
        <v>105</v>
      </c>
      <c r="AF112" s="1">
        <v>107.4</v>
      </c>
      <c r="AG112" s="1">
        <v>101.5</v>
      </c>
      <c r="AH112" s="1">
        <v>88.177336314189816</v>
      </c>
      <c r="AI112" s="1">
        <v>74.352464742407847</v>
      </c>
      <c r="AJ112" s="1">
        <v>103.01042394846024</v>
      </c>
      <c r="AK112" s="1">
        <v>88.579232806830547</v>
      </c>
      <c r="AL112" s="1" t="s">
        <v>0</v>
      </c>
      <c r="AM112" s="1" t="s">
        <v>0</v>
      </c>
      <c r="AN112" s="1" t="s">
        <v>0</v>
      </c>
      <c r="AO112" s="1" t="s">
        <v>0</v>
      </c>
      <c r="AP112" s="1">
        <v>34.140383461889421</v>
      </c>
      <c r="AQ112" s="1">
        <v>202.49721498257</v>
      </c>
    </row>
    <row r="113" spans="1:43">
      <c r="A113" s="1">
        <v>1996</v>
      </c>
      <c r="B113" s="1" t="s">
        <v>74</v>
      </c>
      <c r="C113" s="1">
        <v>100.85933077424599</v>
      </c>
      <c r="D113" s="1">
        <v>52618</v>
      </c>
      <c r="E113" s="1">
        <v>103.3</v>
      </c>
      <c r="F113" s="1">
        <v>20628.68</v>
      </c>
      <c r="G113" s="1">
        <v>0.46</v>
      </c>
      <c r="H113" s="1">
        <v>0.37203800517008523</v>
      </c>
      <c r="I113" s="1">
        <v>0.37203800517008523</v>
      </c>
      <c r="J113" s="1">
        <v>0.65546449999999989</v>
      </c>
      <c r="K113" s="1">
        <v>0.63579047619047624</v>
      </c>
      <c r="L113" s="1">
        <v>467115</v>
      </c>
      <c r="M113" s="1">
        <v>19.385000000000002</v>
      </c>
      <c r="N113" s="1" t="s">
        <v>0</v>
      </c>
      <c r="O113" s="1" t="s">
        <v>0</v>
      </c>
      <c r="P113" s="1">
        <v>78.686933266075727</v>
      </c>
      <c r="Q113" s="1">
        <v>98.1</v>
      </c>
      <c r="R113" s="1">
        <v>101.35024076602581</v>
      </c>
      <c r="S113" s="1">
        <v>108.02117296222664</v>
      </c>
      <c r="T113" s="1">
        <v>108.4</v>
      </c>
      <c r="U113" s="1">
        <v>52.6</v>
      </c>
      <c r="V113" s="1">
        <v>25586</v>
      </c>
      <c r="W113" s="1">
        <v>21480</v>
      </c>
      <c r="X113" s="1">
        <v>149.08472877221692</v>
      </c>
      <c r="Y113" s="1">
        <v>153.05770317927838</v>
      </c>
      <c r="Z113" s="1">
        <v>20904</v>
      </c>
      <c r="AA113" s="1">
        <v>1252318.4026899999</v>
      </c>
      <c r="AB113" s="1">
        <v>153.07082301453815</v>
      </c>
      <c r="AC113" s="1">
        <v>127848</v>
      </c>
      <c r="AD113" s="1">
        <v>133</v>
      </c>
      <c r="AE113" s="1">
        <v>105.6</v>
      </c>
      <c r="AF113" s="1">
        <v>109.7</v>
      </c>
      <c r="AG113" s="1">
        <v>100.8</v>
      </c>
      <c r="AH113" s="1">
        <v>88.149156607578789</v>
      </c>
      <c r="AI113" s="1">
        <v>74.837497115082257</v>
      </c>
      <c r="AJ113" s="1">
        <v>100.9908506008629</v>
      </c>
      <c r="AK113" s="1">
        <v>89.709718371028657</v>
      </c>
      <c r="AL113" s="1" t="s">
        <v>0</v>
      </c>
      <c r="AM113" s="1" t="s">
        <v>0</v>
      </c>
      <c r="AN113" s="1" t="s">
        <v>0</v>
      </c>
      <c r="AO113" s="1" t="s">
        <v>0</v>
      </c>
      <c r="AP113" s="1">
        <v>34.48221955106213</v>
      </c>
      <c r="AQ113" s="1">
        <v>207.89875306168477</v>
      </c>
    </row>
    <row r="114" spans="1:43">
      <c r="A114" s="1">
        <v>1996</v>
      </c>
      <c r="B114" s="1" t="s">
        <v>75</v>
      </c>
      <c r="C114" s="1">
        <v>90.269894476147627</v>
      </c>
      <c r="D114" s="1">
        <v>52766</v>
      </c>
      <c r="E114" s="1">
        <v>103.1</v>
      </c>
      <c r="F114" s="1">
        <v>20424.27</v>
      </c>
      <c r="G114" s="1">
        <v>0.46</v>
      </c>
      <c r="H114" s="1">
        <v>0.30733192628821981</v>
      </c>
      <c r="I114" s="1">
        <v>0.30733192628821981</v>
      </c>
      <c r="J114" s="1">
        <v>0.6692499999999999</v>
      </c>
      <c r="K114" s="1">
        <v>0.62388761904761902</v>
      </c>
      <c r="L114" s="1">
        <v>469484</v>
      </c>
      <c r="M114" s="1">
        <v>19.528499999999998</v>
      </c>
      <c r="N114" s="1" t="s">
        <v>0</v>
      </c>
      <c r="O114" s="1" t="s">
        <v>0</v>
      </c>
      <c r="P114" s="1">
        <v>78.576853618876584</v>
      </c>
      <c r="Q114" s="1">
        <v>98</v>
      </c>
      <c r="R114" s="1">
        <v>102.88179890119773</v>
      </c>
      <c r="S114" s="1">
        <v>106.31610337972168</v>
      </c>
      <c r="T114" s="1">
        <v>108.4</v>
      </c>
      <c r="U114" s="1">
        <v>52.8</v>
      </c>
      <c r="V114" s="1">
        <v>25674</v>
      </c>
      <c r="W114" s="1">
        <v>21464</v>
      </c>
      <c r="X114" s="1">
        <v>148.72770634476973</v>
      </c>
      <c r="Y114" s="1">
        <v>151.11322275099823</v>
      </c>
      <c r="Z114" s="1">
        <v>20894</v>
      </c>
      <c r="AA114" s="1">
        <v>1144346.5478099999</v>
      </c>
      <c r="AB114" s="1">
        <v>155.05201374346433</v>
      </c>
      <c r="AC114" s="1">
        <v>132124</v>
      </c>
      <c r="AD114" s="1">
        <v>133.19999999999999</v>
      </c>
      <c r="AE114" s="1">
        <v>104.7</v>
      </c>
      <c r="AF114" s="1">
        <v>107.6</v>
      </c>
      <c r="AG114" s="1">
        <v>101.5</v>
      </c>
      <c r="AH114" s="1">
        <v>85.776322115302705</v>
      </c>
      <c r="AI114" s="1">
        <v>74.85023934566199</v>
      </c>
      <c r="AJ114" s="1">
        <v>97.419938928620937</v>
      </c>
      <c r="AK114" s="1">
        <v>89.414699630417388</v>
      </c>
      <c r="AL114" s="1" t="s">
        <v>0</v>
      </c>
      <c r="AM114" s="1" t="s">
        <v>0</v>
      </c>
      <c r="AN114" s="1" t="s">
        <v>0</v>
      </c>
      <c r="AO114" s="1" t="s">
        <v>0</v>
      </c>
      <c r="AP114" s="1">
        <v>33.937623996738431</v>
      </c>
      <c r="AQ114" s="1">
        <v>206.18457210067166</v>
      </c>
    </row>
    <row r="115" spans="1:43">
      <c r="A115" s="1">
        <v>1996</v>
      </c>
      <c r="B115" s="1" t="s">
        <v>76</v>
      </c>
      <c r="C115" s="1">
        <v>94.319720558966125</v>
      </c>
      <c r="D115" s="1">
        <v>52776</v>
      </c>
      <c r="E115" s="1">
        <v>103.3</v>
      </c>
      <c r="F115" s="1">
        <v>21828.73</v>
      </c>
      <c r="G115" s="1">
        <v>0.49</v>
      </c>
      <c r="H115" s="1">
        <v>0.41061426640259852</v>
      </c>
      <c r="I115" s="1">
        <v>0.41061426640259852</v>
      </c>
      <c r="J115" s="1">
        <v>0.65693904761904753</v>
      </c>
      <c r="K115" s="1">
        <v>0.62109578947368416</v>
      </c>
      <c r="L115" s="1">
        <v>472812</v>
      </c>
      <c r="M115" s="1">
        <v>17.189999999999998</v>
      </c>
      <c r="N115" s="1" t="s">
        <v>0</v>
      </c>
      <c r="O115" s="1" t="s">
        <v>0</v>
      </c>
      <c r="P115" s="1">
        <v>77.786281607173677</v>
      </c>
      <c r="Q115" s="1">
        <v>98.1</v>
      </c>
      <c r="R115" s="1">
        <v>102.58854257989643</v>
      </c>
      <c r="S115" s="1">
        <v>106.71729622266403</v>
      </c>
      <c r="T115" s="1">
        <v>108.4</v>
      </c>
      <c r="U115" s="1">
        <v>52.9</v>
      </c>
      <c r="V115" s="1">
        <v>25656</v>
      </c>
      <c r="W115" s="1">
        <v>21506</v>
      </c>
      <c r="X115" s="1">
        <v>155.60807132287161</v>
      </c>
      <c r="Y115" s="1">
        <v>157.39206259891654</v>
      </c>
      <c r="Z115" s="1">
        <v>21756</v>
      </c>
      <c r="AA115" s="1">
        <v>1372906.0576500001</v>
      </c>
      <c r="AB115" s="1">
        <v>161.56029025669994</v>
      </c>
      <c r="AC115" s="1">
        <v>134576</v>
      </c>
      <c r="AD115" s="1">
        <v>135.1</v>
      </c>
      <c r="AE115" s="1">
        <v>105.3</v>
      </c>
      <c r="AF115" s="1">
        <v>109.3</v>
      </c>
      <c r="AG115" s="1">
        <v>101.4</v>
      </c>
      <c r="AH115" s="1">
        <v>89.250831395071074</v>
      </c>
      <c r="AI115" s="1">
        <v>76.200115959249771</v>
      </c>
      <c r="AJ115" s="1">
        <v>102.08034690041087</v>
      </c>
      <c r="AK115" s="1">
        <v>90.35434767777538</v>
      </c>
      <c r="AL115" s="1" t="s">
        <v>0</v>
      </c>
      <c r="AM115" s="1" t="s">
        <v>0</v>
      </c>
      <c r="AN115" s="1" t="s">
        <v>0</v>
      </c>
      <c r="AO115" s="1" t="s">
        <v>0</v>
      </c>
      <c r="AP115" s="1">
        <v>35.57811337422428</v>
      </c>
      <c r="AQ115" s="1">
        <v>208.81966562348489</v>
      </c>
    </row>
    <row r="116" spans="1:43">
      <c r="A116" s="1">
        <v>1996</v>
      </c>
      <c r="B116" s="1" t="s">
        <v>77</v>
      </c>
      <c r="C116" s="1">
        <v>72.394639781011122</v>
      </c>
      <c r="D116" s="1">
        <v>52739</v>
      </c>
      <c r="E116" s="1">
        <v>104.1</v>
      </c>
      <c r="F116" s="1">
        <v>21770.74</v>
      </c>
      <c r="G116" s="1">
        <v>0.47</v>
      </c>
      <c r="H116" s="1">
        <v>0.48567988465381623</v>
      </c>
      <c r="I116" s="1">
        <v>0.48567988465381623</v>
      </c>
      <c r="J116" s="1">
        <v>0.66329952380952384</v>
      </c>
      <c r="K116" s="1">
        <v>0.62202523809523813</v>
      </c>
      <c r="L116" s="1">
        <v>474377</v>
      </c>
      <c r="M116" s="1">
        <v>16.68</v>
      </c>
      <c r="N116" s="1" t="s">
        <v>0</v>
      </c>
      <c r="O116" s="1" t="s">
        <v>0</v>
      </c>
      <c r="P116" s="1">
        <v>78.726962228693594</v>
      </c>
      <c r="Q116" s="1">
        <v>98.1</v>
      </c>
      <c r="R116" s="1">
        <v>101.81433009662697</v>
      </c>
      <c r="S116" s="1">
        <v>107.92087475149107</v>
      </c>
      <c r="T116" s="1">
        <v>108.4</v>
      </c>
      <c r="U116" s="1">
        <v>52.9</v>
      </c>
      <c r="V116" s="1">
        <v>25651</v>
      </c>
      <c r="W116" s="1">
        <v>21426</v>
      </c>
      <c r="X116" s="1">
        <v>161.59582630478988</v>
      </c>
      <c r="Y116" s="1">
        <v>161.53036271847921</v>
      </c>
      <c r="Z116" s="1">
        <v>21373</v>
      </c>
      <c r="AA116" s="1">
        <v>1218473.04694</v>
      </c>
      <c r="AB116" s="1">
        <v>166.28165256477379</v>
      </c>
      <c r="AC116" s="1">
        <v>138086</v>
      </c>
      <c r="AD116" s="1">
        <v>134</v>
      </c>
      <c r="AE116" s="1">
        <v>106.3</v>
      </c>
      <c r="AF116" s="1">
        <v>109.2</v>
      </c>
      <c r="AG116" s="1">
        <v>101.8</v>
      </c>
      <c r="AH116" s="1">
        <v>89.035984901055883</v>
      </c>
      <c r="AI116" s="1">
        <v>76.471221145345581</v>
      </c>
      <c r="AJ116" s="1">
        <v>102.06769244868673</v>
      </c>
      <c r="AK116" s="1">
        <v>89.735961185932297</v>
      </c>
      <c r="AL116" s="1" t="s">
        <v>0</v>
      </c>
      <c r="AM116" s="1" t="s">
        <v>0</v>
      </c>
      <c r="AN116" s="1" t="s">
        <v>0</v>
      </c>
      <c r="AO116" s="1" t="s">
        <v>0</v>
      </c>
      <c r="AP116" s="1">
        <v>36.06205774058261</v>
      </c>
      <c r="AQ116" s="1">
        <v>203.48484371365134</v>
      </c>
    </row>
    <row r="117" spans="1:43">
      <c r="A117" s="1">
        <v>1996</v>
      </c>
      <c r="B117" s="1" t="s">
        <v>78</v>
      </c>
      <c r="C117" s="1">
        <v>78.535941651196623</v>
      </c>
      <c r="D117" s="1">
        <v>52909</v>
      </c>
      <c r="E117" s="1">
        <v>104.2</v>
      </c>
      <c r="F117" s="1">
        <v>22185.52</v>
      </c>
      <c r="G117" s="1">
        <v>0.47</v>
      </c>
      <c r="H117" s="1">
        <v>0.43834692606060055</v>
      </c>
      <c r="I117" s="1">
        <v>0.43834692606060055</v>
      </c>
      <c r="J117" s="1">
        <v>0.60321500000000006</v>
      </c>
      <c r="K117" s="1">
        <v>0.57148549999999998</v>
      </c>
      <c r="L117" s="1">
        <v>477819</v>
      </c>
      <c r="M117" s="1">
        <v>16.148</v>
      </c>
      <c r="N117" s="1" t="s">
        <v>0</v>
      </c>
      <c r="O117" s="1" t="s">
        <v>0</v>
      </c>
      <c r="P117" s="1">
        <v>76.956805949872901</v>
      </c>
      <c r="Q117" s="1">
        <v>98.1</v>
      </c>
      <c r="R117" s="1">
        <v>104.23167457577074</v>
      </c>
      <c r="S117" s="1">
        <v>105.51371769383701</v>
      </c>
      <c r="T117" s="1">
        <v>108.3</v>
      </c>
      <c r="U117" s="1">
        <v>53.2</v>
      </c>
      <c r="V117" s="1">
        <v>25869</v>
      </c>
      <c r="W117" s="1">
        <v>21582</v>
      </c>
      <c r="X117" s="1">
        <v>162.31541869633799</v>
      </c>
      <c r="Y117" s="1">
        <v>166.07350241593281</v>
      </c>
      <c r="Z117" s="1">
        <v>20553</v>
      </c>
      <c r="AA117" s="1">
        <v>1190932.5031300001</v>
      </c>
      <c r="AB117" s="1">
        <v>166.15956679621618</v>
      </c>
      <c r="AC117" s="1">
        <v>127176</v>
      </c>
      <c r="AD117" s="1">
        <v>136.9</v>
      </c>
      <c r="AE117" s="1">
        <v>106</v>
      </c>
      <c r="AF117" s="1">
        <v>109.5</v>
      </c>
      <c r="AG117" s="1">
        <v>101.9</v>
      </c>
      <c r="AH117" s="1">
        <v>89.685167823977821</v>
      </c>
      <c r="AI117" s="1">
        <v>76.988830860491575</v>
      </c>
      <c r="AJ117" s="1">
        <v>102.49111398763051</v>
      </c>
      <c r="AK117" s="1">
        <v>90.391974484432524</v>
      </c>
      <c r="AL117" s="1" t="s">
        <v>0</v>
      </c>
      <c r="AM117" s="1" t="s">
        <v>0</v>
      </c>
      <c r="AN117" s="1" t="s">
        <v>0</v>
      </c>
      <c r="AO117" s="1" t="s">
        <v>0</v>
      </c>
      <c r="AP117" s="1">
        <v>36.407621606679903</v>
      </c>
      <c r="AQ117" s="1">
        <v>199.6970400377682</v>
      </c>
    </row>
    <row r="118" spans="1:43">
      <c r="A118" s="1">
        <v>1996</v>
      </c>
      <c r="B118" s="1" t="s">
        <v>79</v>
      </c>
      <c r="C118" s="1">
        <v>73.197061680300109</v>
      </c>
      <c r="D118" s="1">
        <v>52942</v>
      </c>
      <c r="E118" s="1">
        <v>105</v>
      </c>
      <c r="F118" s="1">
        <v>21558.51</v>
      </c>
      <c r="G118" s="1">
        <v>0.48</v>
      </c>
      <c r="H118" s="1">
        <v>0.56276457576598526</v>
      </c>
      <c r="I118" s="1">
        <v>0.56276457576598526</v>
      </c>
      <c r="J118" s="1">
        <v>0.72857086956521744</v>
      </c>
      <c r="K118" s="1">
        <v>0.67985826086956525</v>
      </c>
      <c r="L118" s="1">
        <v>479199</v>
      </c>
      <c r="M118" s="1">
        <v>15.203043478260868</v>
      </c>
      <c r="N118" s="1" t="s">
        <v>0</v>
      </c>
      <c r="O118" s="1" t="s">
        <v>0</v>
      </c>
      <c r="P118" s="1">
        <v>76.569773181016487</v>
      </c>
      <c r="Q118" s="1">
        <v>98.2</v>
      </c>
      <c r="R118" s="1">
        <v>102.02033917131131</v>
      </c>
      <c r="S118" s="1">
        <v>107.0181908548708</v>
      </c>
      <c r="T118" s="1">
        <v>108.4</v>
      </c>
      <c r="U118" s="1">
        <v>53.2</v>
      </c>
      <c r="V118" s="1">
        <v>25903</v>
      </c>
      <c r="W118" s="1">
        <v>21606</v>
      </c>
      <c r="X118" s="1">
        <v>159.54114851946096</v>
      </c>
      <c r="Y118" s="1">
        <v>163.53267502468913</v>
      </c>
      <c r="Z118" s="1">
        <v>22634</v>
      </c>
      <c r="AA118" s="1">
        <v>1253363.09079</v>
      </c>
      <c r="AB118" s="1">
        <v>167.38107518235861</v>
      </c>
      <c r="AC118" s="1">
        <v>148917</v>
      </c>
      <c r="AD118" s="1">
        <v>136.5</v>
      </c>
      <c r="AE118" s="1">
        <v>106.8</v>
      </c>
      <c r="AF118" s="1">
        <v>112.7</v>
      </c>
      <c r="AG118" s="1">
        <v>101.8</v>
      </c>
      <c r="AH118" s="1">
        <v>89.016106170670994</v>
      </c>
      <c r="AI118" s="1">
        <v>76.934538024962166</v>
      </c>
      <c r="AJ118" s="1">
        <v>101.59580107083494</v>
      </c>
      <c r="AK118" s="1">
        <v>90.053736449918446</v>
      </c>
      <c r="AL118" s="1" t="s">
        <v>0</v>
      </c>
      <c r="AM118" s="1" t="s">
        <v>0</v>
      </c>
      <c r="AN118" s="1" t="s">
        <v>0</v>
      </c>
      <c r="AO118" s="1" t="s">
        <v>0</v>
      </c>
      <c r="AP118" s="1">
        <v>36.8839849825332</v>
      </c>
      <c r="AQ118" s="1">
        <v>193.04822743138294</v>
      </c>
    </row>
    <row r="119" spans="1:43">
      <c r="A119" s="1">
        <v>1996</v>
      </c>
      <c r="B119" s="1" t="s">
        <v>80</v>
      </c>
      <c r="C119" s="1">
        <v>69.318101072239202</v>
      </c>
      <c r="D119" s="1">
        <v>52965</v>
      </c>
      <c r="E119" s="1">
        <v>105.5</v>
      </c>
      <c r="F119" s="1">
        <v>20870.310000000001</v>
      </c>
      <c r="G119" s="1">
        <v>0.44</v>
      </c>
      <c r="H119" s="1">
        <v>0.42032733478139622</v>
      </c>
      <c r="I119" s="1">
        <v>0.42032733478139622</v>
      </c>
      <c r="J119" s="1">
        <v>0.66243545454545472</v>
      </c>
      <c r="K119" s="1">
        <v>0.60528333333333328</v>
      </c>
      <c r="L119" s="1">
        <v>481105</v>
      </c>
      <c r="M119" s="1">
        <v>15.608636363636361</v>
      </c>
      <c r="N119" s="1" t="s">
        <v>0</v>
      </c>
      <c r="O119" s="1" t="s">
        <v>0</v>
      </c>
      <c r="P119" s="1">
        <v>77.428042632124459</v>
      </c>
      <c r="Q119" s="1">
        <v>98.1</v>
      </c>
      <c r="R119" s="1">
        <v>103.99130296157229</v>
      </c>
      <c r="S119" s="1">
        <v>106.71729622266405</v>
      </c>
      <c r="T119" s="1">
        <v>108.4</v>
      </c>
      <c r="U119" s="1">
        <v>53.1</v>
      </c>
      <c r="V119" s="1">
        <v>26134</v>
      </c>
      <c r="W119" s="1">
        <v>21374</v>
      </c>
      <c r="X119" s="1">
        <v>164.74817298375288</v>
      </c>
      <c r="Y119" s="1">
        <v>165.11660127579069</v>
      </c>
      <c r="Z119" s="1">
        <v>21360</v>
      </c>
      <c r="AA119" s="1">
        <v>1218289.31908</v>
      </c>
      <c r="AB119" s="1">
        <v>171.58810614991282</v>
      </c>
      <c r="AC119" s="1">
        <v>132713</v>
      </c>
      <c r="AD119" s="1">
        <v>137.6</v>
      </c>
      <c r="AE119" s="1">
        <v>106.8</v>
      </c>
      <c r="AF119" s="1">
        <v>112.4</v>
      </c>
      <c r="AG119" s="1">
        <v>101.5</v>
      </c>
      <c r="AH119" s="1">
        <v>88.002262090547958</v>
      </c>
      <c r="AI119" s="1">
        <v>77.224544111532111</v>
      </c>
      <c r="AJ119" s="1">
        <v>99.415787841849919</v>
      </c>
      <c r="AK119" s="1">
        <v>90.195972983826863</v>
      </c>
      <c r="AL119" s="1" t="s">
        <v>0</v>
      </c>
      <c r="AM119" s="1" t="s">
        <v>0</v>
      </c>
      <c r="AN119" s="1" t="s">
        <v>0</v>
      </c>
      <c r="AO119" s="1" t="s">
        <v>0</v>
      </c>
      <c r="AP119" s="1">
        <v>37.12754632771594</v>
      </c>
      <c r="AQ119" s="1">
        <v>189.06503043162817</v>
      </c>
    </row>
    <row r="120" spans="1:43">
      <c r="A120" s="1">
        <v>1996</v>
      </c>
      <c r="B120" s="1" t="s">
        <v>81</v>
      </c>
      <c r="C120" s="1">
        <v>89.013925632328764</v>
      </c>
      <c r="D120" s="1">
        <v>53071</v>
      </c>
      <c r="E120" s="1">
        <v>106.6</v>
      </c>
      <c r="F120" s="1">
        <v>20823.62</v>
      </c>
      <c r="G120" s="1">
        <v>0.47</v>
      </c>
      <c r="H120" s="1">
        <v>0.22247528084932827</v>
      </c>
      <c r="I120" s="1">
        <v>0.22247528084932827</v>
      </c>
      <c r="J120" s="1">
        <v>0.55661578947368429</v>
      </c>
      <c r="K120" s="1">
        <v>0.51432476190476195</v>
      </c>
      <c r="L120" s="1">
        <v>484498</v>
      </c>
      <c r="M120" s="1">
        <v>16.630000000000003</v>
      </c>
      <c r="N120" s="1" t="s">
        <v>0</v>
      </c>
      <c r="O120" s="1" t="s">
        <v>0</v>
      </c>
      <c r="P120" s="1">
        <v>76.211670686552353</v>
      </c>
      <c r="Q120" s="1">
        <v>98.2</v>
      </c>
      <c r="R120" s="1">
        <v>103.84096605115698</v>
      </c>
      <c r="S120" s="1">
        <v>105.81461232604376</v>
      </c>
      <c r="T120" s="1">
        <v>108.4</v>
      </c>
      <c r="U120" s="1">
        <v>53.6</v>
      </c>
      <c r="V120" s="1">
        <v>26348</v>
      </c>
      <c r="W120" s="1">
        <v>21340</v>
      </c>
      <c r="X120" s="1">
        <v>166.15840358838179</v>
      </c>
      <c r="Y120" s="1">
        <v>165.96316719777113</v>
      </c>
      <c r="Z120" s="1">
        <v>21744</v>
      </c>
      <c r="AA120" s="1">
        <v>1153723.24373</v>
      </c>
      <c r="AB120" s="1">
        <v>173.47312986551648</v>
      </c>
      <c r="AC120" s="1">
        <v>141873</v>
      </c>
      <c r="AD120" s="1">
        <v>139.9</v>
      </c>
      <c r="AE120" s="1">
        <v>108.1</v>
      </c>
      <c r="AF120" s="1">
        <v>116.2</v>
      </c>
      <c r="AG120" s="1">
        <v>101.9</v>
      </c>
      <c r="AH120" s="1">
        <v>89.640866396864567</v>
      </c>
      <c r="AI120" s="1">
        <v>76.923307716830323</v>
      </c>
      <c r="AJ120" s="1">
        <v>102.8265238978025</v>
      </c>
      <c r="AK120" s="1">
        <v>90.213406803599298</v>
      </c>
      <c r="AL120" s="1" t="s">
        <v>0</v>
      </c>
      <c r="AM120" s="1" t="s">
        <v>0</v>
      </c>
      <c r="AN120" s="1" t="s">
        <v>0</v>
      </c>
      <c r="AO120" s="1" t="s">
        <v>0</v>
      </c>
      <c r="AP120" s="1">
        <v>38.67024215850747</v>
      </c>
      <c r="AQ120" s="1">
        <v>187.80971381238967</v>
      </c>
    </row>
    <row r="121" spans="1:43">
      <c r="A121" s="1">
        <v>1996</v>
      </c>
      <c r="B121" s="1" t="s">
        <v>82</v>
      </c>
      <c r="C121" s="1">
        <v>73.432090239306874</v>
      </c>
      <c r="D121" s="1">
        <v>52857</v>
      </c>
      <c r="E121" s="1">
        <v>107</v>
      </c>
      <c r="F121" s="1">
        <v>21118.92</v>
      </c>
      <c r="G121" s="1">
        <v>0.48</v>
      </c>
      <c r="H121" s="1">
        <v>0.12647056962593375</v>
      </c>
      <c r="I121" s="1">
        <v>0.12647056962593375</v>
      </c>
      <c r="J121" s="1">
        <v>0.53850727272727272</v>
      </c>
      <c r="K121" s="1">
        <v>0.49796217391304348</v>
      </c>
      <c r="L121" s="1">
        <v>485107</v>
      </c>
      <c r="M121" s="1">
        <v>15.184545454545452</v>
      </c>
      <c r="N121" s="1" t="s">
        <v>0</v>
      </c>
      <c r="O121" s="1" t="s">
        <v>0</v>
      </c>
      <c r="P121" s="1">
        <v>74.696150112993706</v>
      </c>
      <c r="Q121" s="1">
        <v>98.2</v>
      </c>
      <c r="R121" s="1">
        <v>103.14964673256675</v>
      </c>
      <c r="S121" s="1">
        <v>106.71729622266405</v>
      </c>
      <c r="T121" s="1">
        <v>108.6</v>
      </c>
      <c r="U121" s="1">
        <v>53.6</v>
      </c>
      <c r="V121" s="1">
        <v>26152</v>
      </c>
      <c r="W121" s="1">
        <v>21168</v>
      </c>
      <c r="X121" s="1">
        <v>166.57578645459225</v>
      </c>
      <c r="Y121" s="1">
        <v>165.60204572983136</v>
      </c>
      <c r="Z121" s="1">
        <v>23319</v>
      </c>
      <c r="AA121" s="1">
        <v>1499056.4228999999</v>
      </c>
      <c r="AB121" s="1">
        <v>174.93004686484014</v>
      </c>
      <c r="AC121" s="1">
        <v>149554</v>
      </c>
      <c r="AD121" s="1">
        <v>140.4</v>
      </c>
      <c r="AE121" s="1">
        <v>108.4</v>
      </c>
      <c r="AF121" s="1">
        <v>117.9</v>
      </c>
      <c r="AG121" s="1">
        <v>101.4</v>
      </c>
      <c r="AH121" s="1">
        <v>89.034043373186435</v>
      </c>
      <c r="AI121" s="1">
        <v>78.2535422382267</v>
      </c>
      <c r="AJ121" s="1">
        <v>99.966702699162084</v>
      </c>
      <c r="AK121" s="1">
        <v>90.901455243780077</v>
      </c>
      <c r="AL121" s="1" t="s">
        <v>0</v>
      </c>
      <c r="AM121" s="1" t="s">
        <v>0</v>
      </c>
      <c r="AN121" s="1" t="s">
        <v>0</v>
      </c>
      <c r="AO121" s="1" t="s">
        <v>0</v>
      </c>
      <c r="AP121" s="1">
        <v>42.681251318565415</v>
      </c>
      <c r="AQ121" s="1">
        <v>187.24706886965183</v>
      </c>
    </row>
    <row r="122" spans="1:43">
      <c r="A122" s="1">
        <v>1996</v>
      </c>
      <c r="B122" s="1" t="s">
        <v>83</v>
      </c>
      <c r="C122" s="1">
        <v>86.124536418243437</v>
      </c>
      <c r="D122" s="1">
        <v>53067</v>
      </c>
      <c r="E122" s="1">
        <v>107.4</v>
      </c>
      <c r="F122" s="1">
        <v>21040.79</v>
      </c>
      <c r="G122" s="1">
        <v>0.48</v>
      </c>
      <c r="H122" s="1">
        <v>3.5872406159197436E-2</v>
      </c>
      <c r="I122" s="1">
        <v>3.5872406159197436E-2</v>
      </c>
      <c r="J122" s="1">
        <v>0.53549899999999984</v>
      </c>
      <c r="K122" s="1">
        <v>0.49776761904761907</v>
      </c>
      <c r="L122" s="1">
        <v>488137</v>
      </c>
      <c r="M122" s="1">
        <v>15.358500000000001</v>
      </c>
      <c r="N122" s="1" t="s">
        <v>0</v>
      </c>
      <c r="O122" s="1" t="s">
        <v>0</v>
      </c>
      <c r="P122" s="1">
        <v>74.483993386760943</v>
      </c>
      <c r="Q122" s="1">
        <v>98.4</v>
      </c>
      <c r="R122" s="1">
        <v>102.25877084104629</v>
      </c>
      <c r="S122" s="1">
        <v>108.62296222664018</v>
      </c>
      <c r="T122" s="1">
        <v>108.5</v>
      </c>
      <c r="U122" s="1">
        <v>54</v>
      </c>
      <c r="V122" s="1">
        <v>26337</v>
      </c>
      <c r="W122" s="1">
        <v>21134</v>
      </c>
      <c r="X122" s="1">
        <v>165.82688815432408</v>
      </c>
      <c r="Y122" s="1">
        <v>164.50458838352299</v>
      </c>
      <c r="Z122" s="1">
        <v>22494</v>
      </c>
      <c r="AA122" s="1">
        <v>1317367.5028599999</v>
      </c>
      <c r="AB122" s="1">
        <v>175.67807452355308</v>
      </c>
      <c r="AC122" s="1">
        <v>141718</v>
      </c>
      <c r="AD122" s="1">
        <v>140.80000000000001</v>
      </c>
      <c r="AE122" s="1">
        <v>109</v>
      </c>
      <c r="AF122" s="1">
        <v>117.9</v>
      </c>
      <c r="AG122" s="1">
        <v>102.4</v>
      </c>
      <c r="AH122" s="1">
        <v>89.574616090291187</v>
      </c>
      <c r="AI122" s="1">
        <v>78.103615248213345</v>
      </c>
      <c r="AJ122" s="1">
        <v>101.75183726365785</v>
      </c>
      <c r="AK122" s="1">
        <v>91.042586618982043</v>
      </c>
      <c r="AL122" s="1" t="s">
        <v>0</v>
      </c>
      <c r="AM122" s="1" t="s">
        <v>0</v>
      </c>
      <c r="AN122" s="1" t="s">
        <v>0</v>
      </c>
      <c r="AO122" s="1" t="s">
        <v>0</v>
      </c>
      <c r="AP122" s="1">
        <v>45.467587599835191</v>
      </c>
      <c r="AQ122" s="1">
        <v>185.71441317984699</v>
      </c>
    </row>
    <row r="123" spans="1:43">
      <c r="A123" s="1">
        <v>1996</v>
      </c>
      <c r="B123" s="1" t="s">
        <v>84</v>
      </c>
      <c r="C123" s="1">
        <v>69.961181582725857</v>
      </c>
      <c r="D123" s="1">
        <v>53216</v>
      </c>
      <c r="E123" s="1">
        <v>108.4</v>
      </c>
      <c r="F123" s="1">
        <v>20147.27</v>
      </c>
      <c r="G123" s="1">
        <v>0.49</v>
      </c>
      <c r="H123" s="1">
        <v>-9.5081670869385251E-2</v>
      </c>
      <c r="I123" s="1">
        <v>-9.5081670869385251E-2</v>
      </c>
      <c r="J123" s="1">
        <v>0.53085749999999987</v>
      </c>
      <c r="K123" s="1">
        <v>0.46504050000000002</v>
      </c>
      <c r="L123" s="1">
        <v>492676</v>
      </c>
      <c r="M123" s="1">
        <v>17.407499999999995</v>
      </c>
      <c r="N123" s="1" t="s">
        <v>0</v>
      </c>
      <c r="O123" s="1" t="s">
        <v>0</v>
      </c>
      <c r="P123" s="1">
        <v>73.897859690209188</v>
      </c>
      <c r="Q123" s="1">
        <v>98.3</v>
      </c>
      <c r="R123" s="1">
        <v>104.29437338208922</v>
      </c>
      <c r="S123" s="1">
        <v>106.21580516898612</v>
      </c>
      <c r="T123" s="1">
        <v>108.5</v>
      </c>
      <c r="U123" s="1">
        <v>54.5</v>
      </c>
      <c r="V123" s="1">
        <v>26278</v>
      </c>
      <c r="W123" s="1">
        <v>21483</v>
      </c>
      <c r="X123" s="1">
        <v>166.06265323250182</v>
      </c>
      <c r="Y123" s="1">
        <v>163.10724110113648</v>
      </c>
      <c r="Z123" s="1">
        <v>21726</v>
      </c>
      <c r="AA123" s="1">
        <v>1122134.8558499999</v>
      </c>
      <c r="AB123" s="1">
        <v>175.72432184513767</v>
      </c>
      <c r="AC123" s="1">
        <v>133659</v>
      </c>
      <c r="AD123" s="1">
        <v>142.4</v>
      </c>
      <c r="AE123" s="1">
        <v>109.2</v>
      </c>
      <c r="AF123" s="1">
        <v>119.1</v>
      </c>
      <c r="AG123" s="1">
        <v>102.3</v>
      </c>
      <c r="AH123" s="1">
        <v>90.017536529535889</v>
      </c>
      <c r="AI123" s="1">
        <v>78.701166377125801</v>
      </c>
      <c r="AJ123" s="1">
        <v>101.95473334988809</v>
      </c>
      <c r="AK123" s="1">
        <v>91.235095776478062</v>
      </c>
      <c r="AL123" s="1" t="s">
        <v>0</v>
      </c>
      <c r="AM123" s="1" t="s">
        <v>0</v>
      </c>
      <c r="AN123" s="1" t="s">
        <v>0</v>
      </c>
      <c r="AO123" s="1" t="s">
        <v>0</v>
      </c>
      <c r="AP123" s="1">
        <v>45.635222313868567</v>
      </c>
      <c r="AQ123" s="1">
        <v>184.15925194106055</v>
      </c>
    </row>
    <row r="124" spans="1:43">
      <c r="A124" s="1">
        <v>1997</v>
      </c>
      <c r="B124" s="1" t="s">
        <v>72</v>
      </c>
      <c r="C124" s="1">
        <v>99.301276798541053</v>
      </c>
      <c r="D124" s="1">
        <v>53551</v>
      </c>
      <c r="E124" s="1">
        <v>109.8</v>
      </c>
      <c r="F124" s="1">
        <v>18050.439999999999</v>
      </c>
      <c r="G124" s="1">
        <v>0.48</v>
      </c>
      <c r="H124" s="1">
        <v>-4.6773309748473019E-2</v>
      </c>
      <c r="I124" s="1">
        <v>-4.6773309748473019E-2</v>
      </c>
      <c r="J124" s="1">
        <v>0.54567578947368423</v>
      </c>
      <c r="K124" s="1">
        <v>0.49733681818181819</v>
      </c>
      <c r="L124" s="1">
        <v>498617</v>
      </c>
      <c r="M124" s="1">
        <v>27.811052631578946</v>
      </c>
      <c r="N124" s="1">
        <v>82.477030091510983</v>
      </c>
      <c r="O124" s="1">
        <v>80.976326761714105</v>
      </c>
      <c r="P124" s="1">
        <v>71.99096546046313</v>
      </c>
      <c r="Q124" s="1">
        <v>98.4</v>
      </c>
      <c r="R124" s="1">
        <v>109.12261373404961</v>
      </c>
      <c r="S124" s="1">
        <v>105.81461232604377</v>
      </c>
      <c r="T124" s="1">
        <v>108.2</v>
      </c>
      <c r="U124" s="1">
        <v>54.6</v>
      </c>
      <c r="V124" s="1">
        <v>26253</v>
      </c>
      <c r="W124" s="1">
        <v>21647</v>
      </c>
      <c r="X124" s="1">
        <v>162.9730298008821</v>
      </c>
      <c r="Y124" s="1">
        <v>162.1790446503274</v>
      </c>
      <c r="Z124" s="1">
        <v>21232</v>
      </c>
      <c r="AA124" s="1">
        <v>1305911.5023699999</v>
      </c>
      <c r="AB124" s="1">
        <v>171.61163727027449</v>
      </c>
      <c r="AC124" s="1">
        <v>129461</v>
      </c>
      <c r="AD124" s="1">
        <v>143.4</v>
      </c>
      <c r="AE124" s="1">
        <v>113.6</v>
      </c>
      <c r="AF124" s="1">
        <v>128.30000000000001</v>
      </c>
      <c r="AG124" s="1">
        <v>103.9</v>
      </c>
      <c r="AH124" s="1">
        <v>91.330092469690783</v>
      </c>
      <c r="AI124" s="1">
        <v>78.950492426602807</v>
      </c>
      <c r="AJ124" s="1">
        <v>104.53888815539703</v>
      </c>
      <c r="AK124" s="1">
        <v>91.607670452912629</v>
      </c>
      <c r="AL124" s="1" t="s">
        <v>0</v>
      </c>
      <c r="AM124" s="1" t="s">
        <v>0</v>
      </c>
      <c r="AN124" s="1" t="s">
        <v>0</v>
      </c>
      <c r="AO124" s="1" t="s">
        <v>0</v>
      </c>
      <c r="AP124" s="1">
        <v>47.944012044789041</v>
      </c>
      <c r="AQ124" s="1">
        <v>182.68200949335437</v>
      </c>
    </row>
    <row r="125" spans="1:43">
      <c r="A125" s="1">
        <v>1997</v>
      </c>
      <c r="B125" s="1" t="s">
        <v>74</v>
      </c>
      <c r="C125" s="1">
        <v>97.257314716124228</v>
      </c>
      <c r="D125" s="1">
        <v>53790</v>
      </c>
      <c r="E125" s="1">
        <v>110.1</v>
      </c>
      <c r="F125" s="1">
        <v>18575.59</v>
      </c>
      <c r="G125" s="1">
        <v>0.5</v>
      </c>
      <c r="H125" s="1">
        <v>-0.10070135999988064</v>
      </c>
      <c r="I125" s="1">
        <v>-0.10070135999988064</v>
      </c>
      <c r="J125" s="1">
        <v>0.55917157894736846</v>
      </c>
      <c r="K125" s="1">
        <v>0.50195350000000005</v>
      </c>
      <c r="L125" s="1">
        <v>498583</v>
      </c>
      <c r="M125" s="1">
        <v>26.766315789473683</v>
      </c>
      <c r="N125" s="1">
        <v>84.630944307352792</v>
      </c>
      <c r="O125" s="1">
        <v>83.597021062849933</v>
      </c>
      <c r="P125" s="1">
        <v>69.826600279865318</v>
      </c>
      <c r="Q125" s="1">
        <v>98.5</v>
      </c>
      <c r="R125" s="1">
        <v>104.08482032035067</v>
      </c>
      <c r="S125" s="1">
        <v>106.71729622266406</v>
      </c>
      <c r="T125" s="1">
        <v>108.4</v>
      </c>
      <c r="U125" s="1">
        <v>54.4</v>
      </c>
      <c r="V125" s="1">
        <v>26367</v>
      </c>
      <c r="W125" s="1">
        <v>21751</v>
      </c>
      <c r="X125" s="1">
        <v>160.74444063705135</v>
      </c>
      <c r="Y125" s="1">
        <v>161.78669517686268</v>
      </c>
      <c r="Z125" s="1">
        <v>20203</v>
      </c>
      <c r="AA125" s="1">
        <v>1300597.1095100001</v>
      </c>
      <c r="AB125" s="1">
        <v>167.38747236524321</v>
      </c>
      <c r="AC125" s="1">
        <v>126070</v>
      </c>
      <c r="AD125" s="1">
        <v>147.5</v>
      </c>
      <c r="AE125" s="1">
        <v>110.2</v>
      </c>
      <c r="AF125" s="1">
        <v>117.1</v>
      </c>
      <c r="AG125" s="1">
        <v>103.9</v>
      </c>
      <c r="AH125" s="1">
        <v>90.602833442218525</v>
      </c>
      <c r="AI125" s="1">
        <v>79.19876724221767</v>
      </c>
      <c r="AJ125" s="1">
        <v>102.85366826141014</v>
      </c>
      <c r="AK125" s="1">
        <v>91.870823081521394</v>
      </c>
      <c r="AL125" s="1" t="s">
        <v>0</v>
      </c>
      <c r="AM125" s="1" t="s">
        <v>0</v>
      </c>
      <c r="AN125" s="1" t="s">
        <v>0</v>
      </c>
      <c r="AO125" s="1" t="s">
        <v>0</v>
      </c>
      <c r="AP125" s="1">
        <v>49.933953642819546</v>
      </c>
      <c r="AQ125" s="1">
        <v>178.7979473281404</v>
      </c>
    </row>
    <row r="126" spans="1:43">
      <c r="A126" s="1">
        <v>1997</v>
      </c>
      <c r="B126" s="1" t="s">
        <v>75</v>
      </c>
      <c r="C126" s="1">
        <v>92.274917294829166</v>
      </c>
      <c r="D126" s="1">
        <v>53594</v>
      </c>
      <c r="E126" s="1">
        <v>110.8</v>
      </c>
      <c r="F126" s="1">
        <v>18244.07</v>
      </c>
      <c r="G126" s="1">
        <v>0.51</v>
      </c>
      <c r="H126" s="1">
        <v>-1.2574487304339589E-2</v>
      </c>
      <c r="I126" s="1">
        <v>-1.2574487304339589E-2</v>
      </c>
      <c r="J126" s="1">
        <v>0.59664250000000008</v>
      </c>
      <c r="K126" s="1">
        <v>0.54625999999999997</v>
      </c>
      <c r="L126" s="1">
        <v>505227</v>
      </c>
      <c r="M126" s="1">
        <v>25.208500000000008</v>
      </c>
      <c r="N126" s="1">
        <v>70.006599874597001</v>
      </c>
      <c r="O126" s="1">
        <v>67.861241405632299</v>
      </c>
      <c r="P126" s="1">
        <v>70.33128020794058</v>
      </c>
      <c r="Q126" s="1">
        <v>98.5</v>
      </c>
      <c r="R126" s="1">
        <v>106.30196478501685</v>
      </c>
      <c r="S126" s="1">
        <v>104.20984095427438</v>
      </c>
      <c r="T126" s="1">
        <v>108.4</v>
      </c>
      <c r="U126" s="1">
        <v>54.6</v>
      </c>
      <c r="V126" s="1">
        <v>26114</v>
      </c>
      <c r="W126" s="1">
        <v>21821</v>
      </c>
      <c r="X126" s="1">
        <v>156.93573285535484</v>
      </c>
      <c r="Y126" s="1">
        <v>159.49629224859601</v>
      </c>
      <c r="Z126" s="1">
        <v>19510</v>
      </c>
      <c r="AA126" s="1">
        <v>1129611.11042</v>
      </c>
      <c r="AB126" s="1">
        <v>163.04250818722107</v>
      </c>
      <c r="AC126" s="1">
        <v>121598</v>
      </c>
      <c r="AD126" s="1">
        <v>144.69999999999999</v>
      </c>
      <c r="AE126" s="1">
        <v>111.8</v>
      </c>
      <c r="AF126" s="1">
        <v>125.6</v>
      </c>
      <c r="AG126" s="1">
        <v>103.2</v>
      </c>
      <c r="AH126" s="1">
        <v>91.145671923967456</v>
      </c>
      <c r="AI126" s="1">
        <v>78.733340756030316</v>
      </c>
      <c r="AJ126" s="1">
        <v>104.07462944389563</v>
      </c>
      <c r="AK126" s="1">
        <v>93.831707063689038</v>
      </c>
      <c r="AL126" s="1" t="s">
        <v>0</v>
      </c>
      <c r="AM126" s="1" t="s">
        <v>0</v>
      </c>
      <c r="AN126" s="1" t="s">
        <v>0</v>
      </c>
      <c r="AO126" s="1" t="s">
        <v>0</v>
      </c>
      <c r="AP126" s="1">
        <v>46.475917618291739</v>
      </c>
      <c r="AQ126" s="1">
        <v>178.16555978097691</v>
      </c>
    </row>
    <row r="127" spans="1:43">
      <c r="A127" s="1">
        <v>1997</v>
      </c>
      <c r="B127" s="1" t="s">
        <v>76</v>
      </c>
      <c r="C127" s="1">
        <v>89.790923850519462</v>
      </c>
      <c r="D127" s="1">
        <v>53678</v>
      </c>
      <c r="E127" s="1">
        <v>107.9</v>
      </c>
      <c r="F127" s="1">
        <v>18177.96</v>
      </c>
      <c r="G127" s="1">
        <v>0.5</v>
      </c>
      <c r="H127" s="1">
        <v>0.19979737733810204</v>
      </c>
      <c r="I127" s="1">
        <v>0.19979737733810204</v>
      </c>
      <c r="J127" s="1">
        <v>0.58105428571428575</v>
      </c>
      <c r="K127" s="1">
        <v>0.56321136363636359</v>
      </c>
      <c r="L127" s="1">
        <v>504752</v>
      </c>
      <c r="M127" s="1">
        <v>21.939523809523813</v>
      </c>
      <c r="N127" s="1">
        <v>78.811356507107931</v>
      </c>
      <c r="O127" s="1">
        <v>77.933479141016875</v>
      </c>
      <c r="P127" s="1">
        <v>68.919956180666588</v>
      </c>
      <c r="Q127" s="1">
        <v>100.1</v>
      </c>
      <c r="R127" s="1">
        <v>105.06179333364922</v>
      </c>
      <c r="S127" s="1">
        <v>105.91491053677935</v>
      </c>
      <c r="T127" s="1">
        <v>108.6</v>
      </c>
      <c r="U127" s="1">
        <v>55</v>
      </c>
      <c r="V127" s="1">
        <v>26204</v>
      </c>
      <c r="W127" s="1">
        <v>21758</v>
      </c>
      <c r="X127" s="1">
        <v>152.16582961907432</v>
      </c>
      <c r="Y127" s="1">
        <v>159.10433859017357</v>
      </c>
      <c r="Z127" s="1">
        <v>19137</v>
      </c>
      <c r="AA127" s="1">
        <v>1224758.75003</v>
      </c>
      <c r="AB127" s="1">
        <v>153.62735834224097</v>
      </c>
      <c r="AC127" s="1">
        <v>121571</v>
      </c>
      <c r="AD127" s="1">
        <v>138.4</v>
      </c>
      <c r="AE127" s="1">
        <v>111.4</v>
      </c>
      <c r="AF127" s="1">
        <v>123.5</v>
      </c>
      <c r="AG127" s="1">
        <v>103.6</v>
      </c>
      <c r="AH127" s="1">
        <v>89.706958720793267</v>
      </c>
      <c r="AI127" s="1">
        <v>79.509472704558362</v>
      </c>
      <c r="AJ127" s="1">
        <v>99.422971450798613</v>
      </c>
      <c r="AK127" s="1">
        <v>89.831181370773038</v>
      </c>
      <c r="AL127" s="1" t="s">
        <v>0</v>
      </c>
      <c r="AM127" s="1" t="s">
        <v>0</v>
      </c>
      <c r="AN127" s="1" t="s">
        <v>0</v>
      </c>
      <c r="AO127" s="1" t="s">
        <v>0</v>
      </c>
      <c r="AP127" s="1">
        <v>44.238564910190156</v>
      </c>
      <c r="AQ127" s="1">
        <v>173.23503181328866</v>
      </c>
    </row>
    <row r="128" spans="1:43">
      <c r="A128" s="1">
        <v>1997</v>
      </c>
      <c r="B128" s="1" t="s">
        <v>77</v>
      </c>
      <c r="C128" s="1">
        <v>90.508047033623839</v>
      </c>
      <c r="D128" s="1">
        <v>53549</v>
      </c>
      <c r="E128" s="1">
        <v>111</v>
      </c>
      <c r="F128" s="1">
        <v>20045.93</v>
      </c>
      <c r="G128" s="1">
        <v>0.49</v>
      </c>
      <c r="H128" s="1">
        <v>0.34067202665961932</v>
      </c>
      <c r="I128" s="1">
        <v>0.34067202665961932</v>
      </c>
      <c r="J128" s="1">
        <v>0.59792476190476174</v>
      </c>
      <c r="K128" s="1">
        <v>0.5855475</v>
      </c>
      <c r="L128" s="1">
        <v>506932</v>
      </c>
      <c r="M128" s="1">
        <v>20.656190476190474</v>
      </c>
      <c r="N128" s="1">
        <v>74.749746001941816</v>
      </c>
      <c r="O128" s="1">
        <v>73.333962568256297</v>
      </c>
      <c r="P128" s="1">
        <v>72.682483723730613</v>
      </c>
      <c r="Q128" s="1">
        <v>100.1</v>
      </c>
      <c r="R128" s="1">
        <v>102.05849648582954</v>
      </c>
      <c r="S128" s="1">
        <v>109.32504970178928</v>
      </c>
      <c r="T128" s="1">
        <v>108.6</v>
      </c>
      <c r="U128" s="1">
        <v>55.1</v>
      </c>
      <c r="V128" s="1">
        <v>26224</v>
      </c>
      <c r="W128" s="1">
        <v>21642</v>
      </c>
      <c r="X128" s="1">
        <v>149.7595738615039</v>
      </c>
      <c r="Y128" s="1">
        <v>157.6485066022538</v>
      </c>
      <c r="Z128" s="1">
        <v>19610</v>
      </c>
      <c r="AA128" s="1">
        <v>1325279.42032</v>
      </c>
      <c r="AB128" s="1">
        <v>148.24217555145029</v>
      </c>
      <c r="AC128" s="1">
        <v>124120</v>
      </c>
      <c r="AD128" s="1">
        <v>144.6</v>
      </c>
      <c r="AE128" s="1">
        <v>113.1</v>
      </c>
      <c r="AF128" s="1">
        <v>126.3</v>
      </c>
      <c r="AG128" s="1">
        <v>104.3</v>
      </c>
      <c r="AH128" s="1">
        <v>88.702415505823936</v>
      </c>
      <c r="AI128" s="1">
        <v>79.067771791160268</v>
      </c>
      <c r="AJ128" s="1">
        <v>99.028294969575882</v>
      </c>
      <c r="AK128" s="1">
        <v>90.458471136970417</v>
      </c>
      <c r="AL128" s="1" t="s">
        <v>0</v>
      </c>
      <c r="AM128" s="1" t="s">
        <v>0</v>
      </c>
      <c r="AN128" s="1" t="s">
        <v>0</v>
      </c>
      <c r="AO128" s="1" t="s">
        <v>0</v>
      </c>
      <c r="AP128" s="1">
        <v>41.397770365464723</v>
      </c>
      <c r="AQ128" s="1">
        <v>179.83589188003941</v>
      </c>
    </row>
    <row r="129" spans="1:43">
      <c r="A129" s="1">
        <v>1997</v>
      </c>
      <c r="B129" s="1" t="s">
        <v>78</v>
      </c>
      <c r="C129" s="1">
        <v>91.567277655846965</v>
      </c>
      <c r="D129" s="1">
        <v>53640</v>
      </c>
      <c r="E129" s="1">
        <v>110.2</v>
      </c>
      <c r="F129" s="1">
        <v>20505.54</v>
      </c>
      <c r="G129" s="1">
        <v>0.5</v>
      </c>
      <c r="H129" s="1">
        <v>0.37418875025206205</v>
      </c>
      <c r="I129" s="1">
        <v>0.37418875025206205</v>
      </c>
      <c r="J129" s="1">
        <v>0.63251666666666673</v>
      </c>
      <c r="K129" s="1">
        <v>0.60714333333333337</v>
      </c>
      <c r="L129" s="1">
        <v>512318</v>
      </c>
      <c r="M129" s="1">
        <v>20.382380952380952</v>
      </c>
      <c r="N129" s="1">
        <v>82.956382128667045</v>
      </c>
      <c r="O129" s="1">
        <v>82.353787044506163</v>
      </c>
      <c r="P129" s="1">
        <v>75.761055101881098</v>
      </c>
      <c r="Q129" s="1">
        <v>100.2</v>
      </c>
      <c r="R129" s="1">
        <v>105.05128421532515</v>
      </c>
      <c r="S129" s="1">
        <v>106.11550695825051</v>
      </c>
      <c r="T129" s="1">
        <v>108.6</v>
      </c>
      <c r="U129" s="1">
        <v>55.2</v>
      </c>
      <c r="V129" s="1">
        <v>26355</v>
      </c>
      <c r="W129" s="1">
        <v>21510</v>
      </c>
      <c r="X129" s="1">
        <v>146.69915480056054</v>
      </c>
      <c r="Y129" s="1">
        <v>156.72776464052598</v>
      </c>
      <c r="Z129" s="1">
        <v>18939</v>
      </c>
      <c r="AA129" s="1">
        <v>1327734.5250599999</v>
      </c>
      <c r="AB129" s="1">
        <v>145.83657723085886</v>
      </c>
      <c r="AC129" s="1">
        <v>112094</v>
      </c>
      <c r="AD129" s="1">
        <v>143.19999999999999</v>
      </c>
      <c r="AE129" s="1">
        <v>112.5</v>
      </c>
      <c r="AF129" s="1">
        <v>126.1</v>
      </c>
      <c r="AG129" s="1">
        <v>103.5</v>
      </c>
      <c r="AH129" s="1">
        <v>89.366964230266305</v>
      </c>
      <c r="AI129" s="1">
        <v>78.87557618186915</v>
      </c>
      <c r="AJ129" s="1">
        <v>99.84157122602555</v>
      </c>
      <c r="AK129" s="1">
        <v>90.078247998705749</v>
      </c>
      <c r="AL129" s="1" t="s">
        <v>0</v>
      </c>
      <c r="AM129" s="1" t="s">
        <v>0</v>
      </c>
      <c r="AN129" s="1" t="s">
        <v>0</v>
      </c>
      <c r="AO129" s="1" t="s">
        <v>0</v>
      </c>
      <c r="AP129" s="1">
        <v>40.068953045091781</v>
      </c>
      <c r="AQ129" s="1">
        <v>181.1941018072138</v>
      </c>
    </row>
    <row r="130" spans="1:43">
      <c r="A130" s="1">
        <v>1997</v>
      </c>
      <c r="B130" s="1" t="s">
        <v>79</v>
      </c>
      <c r="C130" s="1">
        <v>92.266339025010893</v>
      </c>
      <c r="D130" s="1">
        <v>53732</v>
      </c>
      <c r="E130" s="1">
        <v>110.9</v>
      </c>
      <c r="F130" s="1">
        <v>20148.13</v>
      </c>
      <c r="G130" s="1">
        <v>0.49</v>
      </c>
      <c r="H130" s="1">
        <v>0.29403328991612798</v>
      </c>
      <c r="I130" s="1">
        <v>0.29403328991612798</v>
      </c>
      <c r="J130" s="1">
        <v>0.68883090909090905</v>
      </c>
      <c r="K130" s="1">
        <v>0.59612869565217397</v>
      </c>
      <c r="L130" s="1">
        <v>513956</v>
      </c>
      <c r="M130" s="1">
        <v>18.283181818181816</v>
      </c>
      <c r="N130" s="1">
        <v>64.032724746231622</v>
      </c>
      <c r="O130" s="1">
        <v>61.212226928488946</v>
      </c>
      <c r="P130" s="1">
        <v>76.319695821658755</v>
      </c>
      <c r="Q130" s="1">
        <v>100.2</v>
      </c>
      <c r="R130" s="1">
        <v>105.8916745960492</v>
      </c>
      <c r="S130" s="1">
        <v>106.21580516898609</v>
      </c>
      <c r="T130" s="1">
        <v>108.6</v>
      </c>
      <c r="U130" s="1">
        <v>55.5</v>
      </c>
      <c r="V130" s="1">
        <v>26417</v>
      </c>
      <c r="W130" s="1">
        <v>21545</v>
      </c>
      <c r="X130" s="1">
        <v>143.3842071422556</v>
      </c>
      <c r="Y130" s="1">
        <v>157.21658337798908</v>
      </c>
      <c r="Z130" s="1">
        <v>17768</v>
      </c>
      <c r="AA130" s="1">
        <v>1322895.8181100001</v>
      </c>
      <c r="AB130" s="1">
        <v>141.30237351195228</v>
      </c>
      <c r="AC130" s="1">
        <v>109337</v>
      </c>
      <c r="AD130" s="1">
        <v>144.30000000000001</v>
      </c>
      <c r="AE130" s="1">
        <v>112.2</v>
      </c>
      <c r="AF130" s="1">
        <v>124.7</v>
      </c>
      <c r="AG130" s="1">
        <v>103.5</v>
      </c>
      <c r="AH130" s="1">
        <v>89.181945797877546</v>
      </c>
      <c r="AI130" s="1">
        <v>78.435977485796798</v>
      </c>
      <c r="AJ130" s="1">
        <v>100.05349599255987</v>
      </c>
      <c r="AK130" s="1">
        <v>90.282489525124461</v>
      </c>
      <c r="AL130" s="1" t="s">
        <v>0</v>
      </c>
      <c r="AM130" s="1" t="s">
        <v>0</v>
      </c>
      <c r="AN130" s="1" t="s">
        <v>0</v>
      </c>
      <c r="AO130" s="1" t="s">
        <v>0</v>
      </c>
      <c r="AP130" s="1">
        <v>38.630580371678228</v>
      </c>
      <c r="AQ130" s="1">
        <v>184.03550959336692</v>
      </c>
    </row>
    <row r="131" spans="1:43">
      <c r="A131" s="1">
        <v>1997</v>
      </c>
      <c r="B131" s="1" t="s">
        <v>80</v>
      </c>
      <c r="C131" s="1">
        <v>110.80910189688088</v>
      </c>
      <c r="D131" s="1">
        <v>53448</v>
      </c>
      <c r="E131" s="1">
        <v>110.3</v>
      </c>
      <c r="F131" s="1">
        <v>19090.73</v>
      </c>
      <c r="G131" s="1">
        <v>0.48</v>
      </c>
      <c r="H131" s="1">
        <v>0.18384343629868524</v>
      </c>
      <c r="I131" s="1">
        <v>0.18384343629868524</v>
      </c>
      <c r="J131" s="1">
        <v>0.60751714285714287</v>
      </c>
      <c r="K131" s="1">
        <v>0.58144649999999998</v>
      </c>
      <c r="L131" s="1">
        <v>517403</v>
      </c>
      <c r="M131" s="1">
        <v>22.295238095238094</v>
      </c>
      <c r="N131" s="1">
        <v>61.891825190346069</v>
      </c>
      <c r="O131" s="1">
        <v>56.805830959413719</v>
      </c>
      <c r="P131" s="1">
        <v>75.935871084517828</v>
      </c>
      <c r="Q131" s="1">
        <v>100.2</v>
      </c>
      <c r="R131" s="1">
        <v>107.03909017115538</v>
      </c>
      <c r="S131" s="1">
        <v>104.61103379721671</v>
      </c>
      <c r="T131" s="1">
        <v>108.4</v>
      </c>
      <c r="U131" s="1">
        <v>55.8</v>
      </c>
      <c r="V131" s="1">
        <v>26343</v>
      </c>
      <c r="W131" s="1">
        <v>21563</v>
      </c>
      <c r="X131" s="1">
        <v>141.89719404498777</v>
      </c>
      <c r="Y131" s="1">
        <v>157.10162728489217</v>
      </c>
      <c r="Z131" s="1">
        <v>18637</v>
      </c>
      <c r="AA131" s="1">
        <v>1286158.0022100001</v>
      </c>
      <c r="AB131" s="1">
        <v>136.76904984964293</v>
      </c>
      <c r="AC131" s="1">
        <v>109367</v>
      </c>
      <c r="AD131" s="1">
        <v>143.69999999999999</v>
      </c>
      <c r="AE131" s="1">
        <v>110.1</v>
      </c>
      <c r="AF131" s="1">
        <v>122</v>
      </c>
      <c r="AG131" s="1">
        <v>102</v>
      </c>
      <c r="AH131" s="1">
        <v>90.296625469105621</v>
      </c>
      <c r="AI131" s="1">
        <v>78.976505602475825</v>
      </c>
      <c r="AJ131" s="1">
        <v>102.09850895052715</v>
      </c>
      <c r="AK131" s="1">
        <v>90.255600681382603</v>
      </c>
      <c r="AL131" s="1" t="s">
        <v>0</v>
      </c>
      <c r="AM131" s="1" t="s">
        <v>0</v>
      </c>
      <c r="AN131" s="1" t="s">
        <v>0</v>
      </c>
      <c r="AO131" s="1" t="s">
        <v>0</v>
      </c>
      <c r="AP131" s="1">
        <v>38.322357655946753</v>
      </c>
      <c r="AQ131" s="1">
        <v>185.14655340706409</v>
      </c>
    </row>
    <row r="132" spans="1:43">
      <c r="A132" s="1">
        <v>1997</v>
      </c>
      <c r="B132" s="1" t="s">
        <v>81</v>
      </c>
      <c r="C132" s="1">
        <v>134.17067223696264</v>
      </c>
      <c r="D132" s="1">
        <v>53422</v>
      </c>
      <c r="E132" s="1">
        <v>109.4</v>
      </c>
      <c r="F132" s="1">
        <v>18248.45</v>
      </c>
      <c r="G132" s="1">
        <v>0.5</v>
      </c>
      <c r="H132" s="1">
        <v>9.453699349174384E-2</v>
      </c>
      <c r="I132" s="1">
        <v>9.453699349174384E-2</v>
      </c>
      <c r="J132" s="1">
        <v>0.58678600000000003</v>
      </c>
      <c r="K132" s="1">
        <v>0.5754636363636364</v>
      </c>
      <c r="L132" s="1">
        <v>519362</v>
      </c>
      <c r="M132" s="1">
        <v>23.578499999999998</v>
      </c>
      <c r="N132" s="1">
        <v>67.439713758178598</v>
      </c>
      <c r="O132" s="1">
        <v>60.432596990747946</v>
      </c>
      <c r="P132" s="1">
        <v>74.519415599740114</v>
      </c>
      <c r="Q132" s="1">
        <v>100.5</v>
      </c>
      <c r="R132" s="1">
        <v>104.69965476937524</v>
      </c>
      <c r="S132" s="1">
        <v>105.61401590457257</v>
      </c>
      <c r="T132" s="1">
        <v>108.5</v>
      </c>
      <c r="U132" s="1">
        <v>56</v>
      </c>
      <c r="V132" s="1">
        <v>26319</v>
      </c>
      <c r="W132" s="1">
        <v>21692</v>
      </c>
      <c r="X132" s="1">
        <v>141.48670278584669</v>
      </c>
      <c r="Y132" s="1">
        <v>157.974205998466</v>
      </c>
      <c r="Z132" s="1">
        <v>19087</v>
      </c>
      <c r="AA132" s="1">
        <v>1222431.7159</v>
      </c>
      <c r="AB132" s="1">
        <v>134.79592713637146</v>
      </c>
      <c r="AC132" s="1">
        <v>110198</v>
      </c>
      <c r="AD132" s="1">
        <v>141.9</v>
      </c>
      <c r="AE132" s="1">
        <v>109.7</v>
      </c>
      <c r="AF132" s="1">
        <v>119.8</v>
      </c>
      <c r="AG132" s="1">
        <v>102.3</v>
      </c>
      <c r="AH132" s="1">
        <v>89.564045376841705</v>
      </c>
      <c r="AI132" s="1">
        <v>79.497265727467862</v>
      </c>
      <c r="AJ132" s="1">
        <v>99.858831623639404</v>
      </c>
      <c r="AK132" s="1">
        <v>90.227637287153016</v>
      </c>
      <c r="AL132" s="1" t="s">
        <v>0</v>
      </c>
      <c r="AM132" s="1" t="s">
        <v>0</v>
      </c>
      <c r="AN132" s="1" t="s">
        <v>0</v>
      </c>
      <c r="AO132" s="1" t="s">
        <v>0</v>
      </c>
      <c r="AP132" s="1">
        <v>39.760730329360307</v>
      </c>
      <c r="AQ132" s="1">
        <v>183.13967703169456</v>
      </c>
    </row>
    <row r="133" spans="1:43">
      <c r="A133" s="1">
        <v>1997</v>
      </c>
      <c r="B133" s="1" t="s">
        <v>82</v>
      </c>
      <c r="C133" s="1">
        <v>127.14755380950686</v>
      </c>
      <c r="D133" s="1">
        <v>53406</v>
      </c>
      <c r="E133" s="1">
        <v>108.6</v>
      </c>
      <c r="F133" s="1">
        <v>17274.75</v>
      </c>
      <c r="G133" s="1">
        <v>0.48</v>
      </c>
      <c r="H133" s="1">
        <v>0.1432139986878877</v>
      </c>
      <c r="I133" s="1">
        <v>0.1432139986878877</v>
      </c>
      <c r="J133" s="1">
        <v>0.53490227272727264</v>
      </c>
      <c r="K133" s="1">
        <v>0.53213772727272723</v>
      </c>
      <c r="L133" s="1">
        <v>519066</v>
      </c>
      <c r="M133" s="1">
        <v>24.349090909090911</v>
      </c>
      <c r="N133" s="1">
        <v>79.440679144654524</v>
      </c>
      <c r="O133" s="1">
        <v>74.558030101371287</v>
      </c>
      <c r="P133" s="1">
        <v>75.017118967265034</v>
      </c>
      <c r="Q133" s="1">
        <v>100.5</v>
      </c>
      <c r="R133" s="1">
        <v>104.09777701379129</v>
      </c>
      <c r="S133" s="1">
        <v>106.41640159045726</v>
      </c>
      <c r="T133" s="1">
        <v>108.3</v>
      </c>
      <c r="U133" s="1">
        <v>56.7</v>
      </c>
      <c r="V133" s="1">
        <v>26294</v>
      </c>
      <c r="W133" s="1">
        <v>21572</v>
      </c>
      <c r="X133" s="1">
        <v>144.27315255977521</v>
      </c>
      <c r="Y133" s="1">
        <v>165.90198055035967</v>
      </c>
      <c r="Z133" s="1">
        <v>18551</v>
      </c>
      <c r="AA133" s="1">
        <v>1214392.25309</v>
      </c>
      <c r="AB133" s="1">
        <v>133.36453465800449</v>
      </c>
      <c r="AC133" s="1">
        <v>111895</v>
      </c>
      <c r="AD133" s="1">
        <v>139.80000000000001</v>
      </c>
      <c r="AE133" s="1">
        <v>109.2</v>
      </c>
      <c r="AF133" s="1">
        <v>118.5</v>
      </c>
      <c r="AG133" s="1">
        <v>102.3</v>
      </c>
      <c r="AH133" s="1">
        <v>90.582887590235032</v>
      </c>
      <c r="AI133" s="1">
        <v>80.295339562687005</v>
      </c>
      <c r="AJ133" s="1">
        <v>101.00226097459871</v>
      </c>
      <c r="AK133" s="1">
        <v>90.534002708182612</v>
      </c>
      <c r="AL133" s="1" t="s">
        <v>0</v>
      </c>
      <c r="AM133" s="1" t="s">
        <v>0</v>
      </c>
      <c r="AN133" s="1" t="s">
        <v>0</v>
      </c>
      <c r="AO133" s="1" t="s">
        <v>0</v>
      </c>
      <c r="AP133" s="1">
        <v>40.646672244506078</v>
      </c>
      <c r="AQ133" s="1">
        <v>181.73814197910261</v>
      </c>
    </row>
    <row r="134" spans="1:43">
      <c r="A134" s="1">
        <v>1997</v>
      </c>
      <c r="B134" s="1" t="s">
        <v>83</v>
      </c>
      <c r="C134" s="1">
        <v>212.72210146842585</v>
      </c>
      <c r="D134" s="1">
        <v>53471</v>
      </c>
      <c r="E134" s="1">
        <v>107.2</v>
      </c>
      <c r="F134" s="1">
        <v>16103.43</v>
      </c>
      <c r="G134" s="1">
        <v>0.49</v>
      </c>
      <c r="H134" s="1">
        <v>-2.1213196048410592E-2</v>
      </c>
      <c r="I134" s="1">
        <v>-2.1213196048410592E-2</v>
      </c>
      <c r="J134" s="1">
        <v>0.59714166666666668</v>
      </c>
      <c r="K134" s="1">
        <v>0.49531350000000002</v>
      </c>
      <c r="L134" s="1">
        <v>532435</v>
      </c>
      <c r="M134" s="1">
        <v>35.437222222222232</v>
      </c>
      <c r="N134" s="1">
        <v>91.863402736027879</v>
      </c>
      <c r="O134" s="1">
        <v>79.049592837330636</v>
      </c>
      <c r="P134" s="1">
        <v>73.17363565750918</v>
      </c>
      <c r="Q134" s="1">
        <v>100.5</v>
      </c>
      <c r="R134" s="1">
        <v>105.60808629186187</v>
      </c>
      <c r="S134" s="1">
        <v>104.61103379721671</v>
      </c>
      <c r="T134" s="1">
        <v>108.4</v>
      </c>
      <c r="U134" s="1">
        <v>56.9</v>
      </c>
      <c r="V134" s="1">
        <v>26190</v>
      </c>
      <c r="W134" s="1">
        <v>21657</v>
      </c>
      <c r="X134" s="1">
        <v>140.21664356818309</v>
      </c>
      <c r="Y134" s="1">
        <v>157.17907794814474</v>
      </c>
      <c r="Z134" s="1">
        <v>18003</v>
      </c>
      <c r="AA134" s="1">
        <v>1140321.60228</v>
      </c>
      <c r="AB134" s="1">
        <v>132.67366873846498</v>
      </c>
      <c r="AC134" s="1">
        <v>108725</v>
      </c>
      <c r="AD134" s="1">
        <v>137.6</v>
      </c>
      <c r="AE134" s="1">
        <v>108</v>
      </c>
      <c r="AF134" s="1">
        <v>116.4</v>
      </c>
      <c r="AG134" s="1">
        <v>101.4</v>
      </c>
      <c r="AH134" s="1">
        <v>89.733856192298433</v>
      </c>
      <c r="AI134" s="1">
        <v>80.011012660054391</v>
      </c>
      <c r="AJ134" s="1">
        <v>99.636626523448626</v>
      </c>
      <c r="AK134" s="1">
        <v>89.291447967668574</v>
      </c>
      <c r="AL134" s="1" t="s">
        <v>0</v>
      </c>
      <c r="AM134" s="1" t="s">
        <v>0</v>
      </c>
      <c r="AN134" s="1" t="s">
        <v>0</v>
      </c>
      <c r="AO134" s="1" t="s">
        <v>0</v>
      </c>
      <c r="AP134" s="1">
        <v>42.666014816532908</v>
      </c>
      <c r="AQ134" s="1">
        <v>180.90691131826384</v>
      </c>
    </row>
    <row r="135" spans="1:43">
      <c r="A135" s="1">
        <v>1997</v>
      </c>
      <c r="B135" s="1" t="s">
        <v>84</v>
      </c>
      <c r="C135" s="1">
        <v>237.04792476781924</v>
      </c>
      <c r="D135" s="1">
        <v>53685</v>
      </c>
      <c r="E135" s="1">
        <v>106.2</v>
      </c>
      <c r="F135" s="1">
        <v>15917.07</v>
      </c>
      <c r="G135" s="1">
        <v>0.39</v>
      </c>
      <c r="H135" s="1">
        <v>-2.4897207223833072E-3</v>
      </c>
      <c r="I135" s="1">
        <v>-2.4897207223833072E-3</v>
      </c>
      <c r="J135" s="1">
        <v>1.0412252380952385</v>
      </c>
      <c r="K135" s="1">
        <v>0.73437571428571424</v>
      </c>
      <c r="L135" s="1">
        <v>543632</v>
      </c>
      <c r="M135" s="1">
        <v>31.580952380952379</v>
      </c>
      <c r="N135" s="1">
        <v>99.601120396222413</v>
      </c>
      <c r="O135" s="1">
        <v>85.008805336931815</v>
      </c>
      <c r="P135" s="1">
        <v>74.226004677401178</v>
      </c>
      <c r="Q135" s="1">
        <v>100.4</v>
      </c>
      <c r="R135" s="1">
        <v>108.37469379182933</v>
      </c>
      <c r="S135" s="1">
        <v>104.61103379721671</v>
      </c>
      <c r="T135" s="1">
        <v>108.2</v>
      </c>
      <c r="U135" s="1">
        <v>56.8</v>
      </c>
      <c r="V135" s="1">
        <v>26147</v>
      </c>
      <c r="W135" s="1">
        <v>21821</v>
      </c>
      <c r="X135" s="1">
        <v>139.889118561911</v>
      </c>
      <c r="Y135" s="1">
        <v>157.8626480767856</v>
      </c>
      <c r="Z135" s="1">
        <v>18132</v>
      </c>
      <c r="AA135" s="1">
        <v>1060600.2137200001</v>
      </c>
      <c r="AB135" s="1">
        <v>131.22872788720682</v>
      </c>
      <c r="AC135" s="1">
        <v>109265</v>
      </c>
      <c r="AD135" s="1">
        <v>132.5</v>
      </c>
      <c r="AE135" s="1">
        <v>107.4</v>
      </c>
      <c r="AF135" s="1">
        <v>116.4</v>
      </c>
      <c r="AG135" s="1">
        <v>100.9</v>
      </c>
      <c r="AH135" s="1">
        <v>88.974090528445899</v>
      </c>
      <c r="AI135" s="1">
        <v>79.57852538084795</v>
      </c>
      <c r="AJ135" s="1">
        <v>98.645077416416441</v>
      </c>
      <c r="AK135" s="1">
        <v>89.965989973518333</v>
      </c>
      <c r="AL135" s="1" t="s">
        <v>0</v>
      </c>
      <c r="AM135" s="1" t="s">
        <v>0</v>
      </c>
      <c r="AN135" s="1" t="s">
        <v>0</v>
      </c>
      <c r="AO135" s="1" t="s">
        <v>0</v>
      </c>
      <c r="AP135" s="1">
        <v>44.121100760637503</v>
      </c>
      <c r="AQ135" s="1">
        <v>177.60468454276935</v>
      </c>
    </row>
    <row r="136" spans="1:43">
      <c r="A136" s="1">
        <v>1998</v>
      </c>
      <c r="B136" s="1" t="s">
        <v>72</v>
      </c>
      <c r="C136" s="1">
        <v>214.07409772914761</v>
      </c>
      <c r="D136" s="1">
        <v>53669</v>
      </c>
      <c r="E136" s="1">
        <v>107.7</v>
      </c>
      <c r="F136" s="1">
        <v>15929.69</v>
      </c>
      <c r="G136" s="1">
        <v>0.44</v>
      </c>
      <c r="H136" s="1">
        <v>0.15830270436869584</v>
      </c>
      <c r="I136" s="1">
        <v>0.15830270436869584</v>
      </c>
      <c r="J136" s="1">
        <v>1.0332715789473683</v>
      </c>
      <c r="K136" s="1">
        <v>0.75148952380952383</v>
      </c>
      <c r="L136" s="1">
        <v>544995</v>
      </c>
      <c r="M136" s="1">
        <v>30.477894736842106</v>
      </c>
      <c r="N136" s="1">
        <v>95.73921984538427</v>
      </c>
      <c r="O136" s="1">
        <v>83.758199022806565</v>
      </c>
      <c r="P136" s="1">
        <v>77.332558549460572</v>
      </c>
      <c r="Q136" s="1">
        <v>100.4</v>
      </c>
      <c r="R136" s="1">
        <v>108.91101272424079</v>
      </c>
      <c r="S136" s="1">
        <v>105.01222664015906</v>
      </c>
      <c r="T136" s="1">
        <v>108</v>
      </c>
      <c r="U136" s="1">
        <v>57.1</v>
      </c>
      <c r="V136" s="1">
        <v>26106</v>
      </c>
      <c r="W136" s="1">
        <v>21818</v>
      </c>
      <c r="X136" s="1">
        <v>139.83704116675685</v>
      </c>
      <c r="Y136" s="1">
        <v>157.76887098192367</v>
      </c>
      <c r="Z136" s="1">
        <v>17417</v>
      </c>
      <c r="AA136" s="1">
        <v>1166605.7485700001</v>
      </c>
      <c r="AB136" s="1">
        <v>131.48126212047407</v>
      </c>
      <c r="AC136" s="1">
        <v>108212</v>
      </c>
      <c r="AD136" s="1">
        <v>138.30000000000001</v>
      </c>
      <c r="AE136" s="1">
        <v>110.3</v>
      </c>
      <c r="AF136" s="1">
        <v>120.6</v>
      </c>
      <c r="AG136" s="1">
        <v>102.9</v>
      </c>
      <c r="AH136" s="1">
        <v>87.991524970988081</v>
      </c>
      <c r="AI136" s="1">
        <v>79.829312729260252</v>
      </c>
      <c r="AJ136" s="1">
        <v>96.733170280818655</v>
      </c>
      <c r="AK136" s="1">
        <v>89.957488224965289</v>
      </c>
      <c r="AL136" s="1" t="s">
        <v>0</v>
      </c>
      <c r="AM136" s="1" t="s">
        <v>0</v>
      </c>
      <c r="AN136" s="1" t="s">
        <v>0</v>
      </c>
      <c r="AO136" s="1" t="s">
        <v>0</v>
      </c>
      <c r="AP136" s="1">
        <v>40.956164672763741</v>
      </c>
      <c r="AQ136" s="1">
        <v>177.08724211320575</v>
      </c>
    </row>
    <row r="137" spans="1:43">
      <c r="A137" s="1">
        <v>1998</v>
      </c>
      <c r="B137" s="1" t="s">
        <v>74</v>
      </c>
      <c r="C137" s="1">
        <v>171.36035005836641</v>
      </c>
      <c r="D137" s="1">
        <v>53680</v>
      </c>
      <c r="E137" s="1">
        <v>105</v>
      </c>
      <c r="F137" s="1">
        <v>16797.689999999999</v>
      </c>
      <c r="G137" s="1">
        <v>0.43</v>
      </c>
      <c r="H137" s="1">
        <v>0.37716830442853855</v>
      </c>
      <c r="I137" s="1">
        <v>0.37716830442853855</v>
      </c>
      <c r="J137" s="1">
        <v>1.1507147368421051</v>
      </c>
      <c r="K137" s="1">
        <v>0.84199250000000003</v>
      </c>
      <c r="L137" s="1">
        <v>549151</v>
      </c>
      <c r="M137" s="1">
        <v>26.074210526315795</v>
      </c>
      <c r="N137" s="1">
        <v>85.712987922643407</v>
      </c>
      <c r="O137" s="1">
        <v>77.101752736782984</v>
      </c>
      <c r="P137" s="1">
        <v>78.484278460829941</v>
      </c>
      <c r="Q137" s="1">
        <v>100.3</v>
      </c>
      <c r="R137" s="1">
        <v>106.11679576340268</v>
      </c>
      <c r="S137" s="1">
        <v>104.10954274353877</v>
      </c>
      <c r="T137" s="1">
        <v>108</v>
      </c>
      <c r="U137" s="1">
        <v>57.4</v>
      </c>
      <c r="V137" s="1">
        <v>26132</v>
      </c>
      <c r="W137" s="1">
        <v>21773</v>
      </c>
      <c r="X137" s="1">
        <v>139.37780566583635</v>
      </c>
      <c r="Y137" s="1">
        <v>157.12316868282019</v>
      </c>
      <c r="Z137" s="1">
        <v>17250</v>
      </c>
      <c r="AA137" s="1">
        <v>1023120.59358</v>
      </c>
      <c r="AB137" s="1">
        <v>130.39114189209346</v>
      </c>
      <c r="AC137" s="1">
        <v>109116</v>
      </c>
      <c r="AD137" s="1">
        <v>134.5</v>
      </c>
      <c r="AE137" s="1">
        <v>106.6</v>
      </c>
      <c r="AF137" s="1">
        <v>117.3</v>
      </c>
      <c r="AG137" s="1">
        <v>99.2</v>
      </c>
      <c r="AH137" s="1">
        <v>88.809979706432657</v>
      </c>
      <c r="AI137" s="1">
        <v>80.463680569791109</v>
      </c>
      <c r="AJ137" s="1">
        <v>97.520243137106334</v>
      </c>
      <c r="AK137" s="1">
        <v>89.616963853587208</v>
      </c>
      <c r="AL137" s="1" t="s">
        <v>0</v>
      </c>
      <c r="AM137" s="1" t="s">
        <v>0</v>
      </c>
      <c r="AN137" s="1" t="s">
        <v>0</v>
      </c>
      <c r="AO137" s="1" t="s">
        <v>0</v>
      </c>
      <c r="AP137" s="1">
        <v>34.77918481564619</v>
      </c>
      <c r="AQ137" s="1">
        <v>172.96614326209303</v>
      </c>
    </row>
    <row r="138" spans="1:43">
      <c r="A138" s="1">
        <v>1998</v>
      </c>
      <c r="B138" s="1" t="s">
        <v>75</v>
      </c>
      <c r="C138" s="1">
        <v>193.03061564237242</v>
      </c>
      <c r="D138" s="1">
        <v>53541</v>
      </c>
      <c r="E138" s="1">
        <v>102.8</v>
      </c>
      <c r="F138" s="1">
        <v>16840.310000000001</v>
      </c>
      <c r="G138" s="1">
        <v>0.43</v>
      </c>
      <c r="H138" s="1">
        <v>0.3978861519099503</v>
      </c>
      <c r="I138" s="1">
        <v>0.3978861519099503</v>
      </c>
      <c r="J138" s="1">
        <v>0.82529227272727279</v>
      </c>
      <c r="K138" s="1">
        <v>0.72762863636363639</v>
      </c>
      <c r="L138" s="1">
        <v>551234</v>
      </c>
      <c r="M138" s="1">
        <v>30.754999999999995</v>
      </c>
      <c r="N138" s="1">
        <v>88.313852810556853</v>
      </c>
      <c r="O138" s="1">
        <v>77.724810482194982</v>
      </c>
      <c r="P138" s="1">
        <v>75.769802396528746</v>
      </c>
      <c r="Q138" s="1">
        <v>100.3</v>
      </c>
      <c r="R138" s="1">
        <v>105.88816463733023</v>
      </c>
      <c r="S138" s="1">
        <v>104.71133200795229</v>
      </c>
      <c r="T138" s="1">
        <v>107.9</v>
      </c>
      <c r="U138" s="1">
        <v>57.5</v>
      </c>
      <c r="V138" s="1">
        <v>26327</v>
      </c>
      <c r="W138" s="1">
        <v>21645</v>
      </c>
      <c r="X138" s="1">
        <v>138.69957573048237</v>
      </c>
      <c r="Y138" s="1">
        <v>157.33375197508144</v>
      </c>
      <c r="Z138" s="1">
        <v>17527</v>
      </c>
      <c r="AA138" s="1">
        <v>1113486.8611900001</v>
      </c>
      <c r="AB138" s="1">
        <v>129.84152294121117</v>
      </c>
      <c r="AC138" s="1">
        <v>106249</v>
      </c>
      <c r="AD138" s="1">
        <v>130.6</v>
      </c>
      <c r="AE138" s="1">
        <v>104.9</v>
      </c>
      <c r="AF138" s="1">
        <v>112.9</v>
      </c>
      <c r="AG138" s="1">
        <v>98.4</v>
      </c>
      <c r="AH138" s="1">
        <v>89.215467871327888</v>
      </c>
      <c r="AI138" s="1">
        <v>80.462889128048445</v>
      </c>
      <c r="AJ138" s="1">
        <v>98.20317100096355</v>
      </c>
      <c r="AK138" s="1">
        <v>89.741653655238906</v>
      </c>
      <c r="AL138" s="1" t="s">
        <v>0</v>
      </c>
      <c r="AM138" s="1" t="s">
        <v>0</v>
      </c>
      <c r="AN138" s="1" t="s">
        <v>0</v>
      </c>
      <c r="AO138" s="1" t="s">
        <v>0</v>
      </c>
      <c r="AP138" s="1">
        <v>31.649876883896795</v>
      </c>
      <c r="AQ138" s="1">
        <v>167.63202421139491</v>
      </c>
    </row>
    <row r="139" spans="1:43">
      <c r="A139" s="1">
        <v>1998</v>
      </c>
      <c r="B139" s="1" t="s">
        <v>76</v>
      </c>
      <c r="C139" s="1">
        <v>184.72155064851128</v>
      </c>
      <c r="D139" s="1">
        <v>53372</v>
      </c>
      <c r="E139" s="1">
        <v>102.2</v>
      </c>
      <c r="F139" s="1">
        <v>15941.29</v>
      </c>
      <c r="G139" s="1">
        <v>0.44</v>
      </c>
      <c r="H139" s="1">
        <v>0.35770917488637716</v>
      </c>
      <c r="I139" s="1">
        <v>0.35770917488637716</v>
      </c>
      <c r="J139" s="1">
        <v>0.72483142857142868</v>
      </c>
      <c r="K139" s="1">
        <v>0.65703250000000002</v>
      </c>
      <c r="L139" s="1">
        <v>551968</v>
      </c>
      <c r="M139" s="1">
        <v>26.224761904761905</v>
      </c>
      <c r="N139" s="1">
        <v>76.34108383585513</v>
      </c>
      <c r="O139" s="1">
        <v>65.326266036115911</v>
      </c>
      <c r="P139" s="1">
        <v>73.272211605706914</v>
      </c>
      <c r="Q139" s="1">
        <v>100.2</v>
      </c>
      <c r="R139" s="1">
        <v>104.42552247711809</v>
      </c>
      <c r="S139" s="1">
        <v>105.41341948310138</v>
      </c>
      <c r="T139" s="1">
        <v>107.8</v>
      </c>
      <c r="U139" s="1">
        <v>57.4</v>
      </c>
      <c r="V139" s="1">
        <v>26444</v>
      </c>
      <c r="W139" s="1">
        <v>21506</v>
      </c>
      <c r="X139" s="1">
        <v>137.51302744921267</v>
      </c>
      <c r="Y139" s="1">
        <v>156.78060847546959</v>
      </c>
      <c r="Z139" s="1">
        <v>16633</v>
      </c>
      <c r="AA139" s="1">
        <v>1022911.73684</v>
      </c>
      <c r="AB139" s="1">
        <v>128.16119369281358</v>
      </c>
      <c r="AC139" s="1">
        <v>101742</v>
      </c>
      <c r="AD139" s="1">
        <v>128.80000000000001</v>
      </c>
      <c r="AE139" s="1">
        <v>105.2</v>
      </c>
      <c r="AF139" s="1">
        <v>115.1</v>
      </c>
      <c r="AG139" s="1">
        <v>98.2</v>
      </c>
      <c r="AH139" s="1">
        <v>88.93007522240832</v>
      </c>
      <c r="AI139" s="1">
        <v>79.217131419239834</v>
      </c>
      <c r="AJ139" s="1">
        <v>98.153248268848373</v>
      </c>
      <c r="AK139" s="1">
        <v>89.842355234777528</v>
      </c>
      <c r="AL139" s="1" t="s">
        <v>0</v>
      </c>
      <c r="AM139" s="1" t="s">
        <v>0</v>
      </c>
      <c r="AN139" s="1" t="s">
        <v>0</v>
      </c>
      <c r="AO139" s="1" t="s">
        <v>0</v>
      </c>
      <c r="AP139" s="1">
        <v>30.282237003220516</v>
      </c>
      <c r="AQ139" s="1">
        <v>171.32309020763074</v>
      </c>
    </row>
    <row r="140" spans="1:43">
      <c r="A140" s="1">
        <v>1998</v>
      </c>
      <c r="B140" s="1" t="s">
        <v>77</v>
      </c>
      <c r="C140" s="1">
        <v>183.69291953823711</v>
      </c>
      <c r="D140" s="1">
        <v>53268</v>
      </c>
      <c r="E140" s="1">
        <v>101.3</v>
      </c>
      <c r="F140" s="1">
        <v>15514.28</v>
      </c>
      <c r="G140" s="1">
        <v>0.43</v>
      </c>
      <c r="H140" s="1">
        <v>0.15951745012622368</v>
      </c>
      <c r="I140" s="1">
        <v>0.15951745012622368</v>
      </c>
      <c r="J140" s="1">
        <v>0.61473736842105275</v>
      </c>
      <c r="K140" s="1">
        <v>0.56270631578947372</v>
      </c>
      <c r="L140" s="1">
        <v>554864</v>
      </c>
      <c r="M140" s="1">
        <v>23.34947368421053</v>
      </c>
      <c r="N140" s="1">
        <v>83.863841093539719</v>
      </c>
      <c r="O140" s="1">
        <v>73.767841349306764</v>
      </c>
      <c r="P140" s="1">
        <v>72.220436031202993</v>
      </c>
      <c r="Q140" s="1">
        <v>100.2</v>
      </c>
      <c r="R140" s="1">
        <v>105.03568474014449</v>
      </c>
      <c r="S140" s="1">
        <v>104.61103379721668</v>
      </c>
      <c r="T140" s="1">
        <v>107.7</v>
      </c>
      <c r="U140" s="1">
        <v>57.5</v>
      </c>
      <c r="V140" s="1">
        <v>26010</v>
      </c>
      <c r="W140" s="1">
        <v>21657</v>
      </c>
      <c r="X140" s="1">
        <v>132.40834541656619</v>
      </c>
      <c r="Y140" s="1">
        <v>142.77637506121067</v>
      </c>
      <c r="Z140" s="1">
        <v>17089</v>
      </c>
      <c r="AA140" s="1">
        <v>989071.74869000004</v>
      </c>
      <c r="AB140" s="1">
        <v>126.89666217899759</v>
      </c>
      <c r="AC140" s="1">
        <v>102588</v>
      </c>
      <c r="AD140" s="1">
        <v>125</v>
      </c>
      <c r="AE140" s="1">
        <v>104.8</v>
      </c>
      <c r="AF140" s="1">
        <v>113.9</v>
      </c>
      <c r="AG140" s="1">
        <v>98.2</v>
      </c>
      <c r="AH140" s="1">
        <v>89.049688895311192</v>
      </c>
      <c r="AI140" s="1">
        <v>80.151450460390407</v>
      </c>
      <c r="AJ140" s="1">
        <v>98.174386297913856</v>
      </c>
      <c r="AK140" s="1">
        <v>89.55328806847659</v>
      </c>
      <c r="AL140" s="1" t="s">
        <v>0</v>
      </c>
      <c r="AM140" s="1" t="s">
        <v>0</v>
      </c>
      <c r="AN140" s="1" t="s">
        <v>0</v>
      </c>
      <c r="AO140" s="1" t="s">
        <v>0</v>
      </c>
      <c r="AP140" s="1">
        <v>31.402000819037443</v>
      </c>
      <c r="AQ140" s="1">
        <v>171.74492982559775</v>
      </c>
    </row>
    <row r="141" spans="1:43">
      <c r="A141" s="1">
        <v>1998</v>
      </c>
      <c r="B141" s="1" t="s">
        <v>78</v>
      </c>
      <c r="C141" s="1">
        <v>184.33544933324353</v>
      </c>
      <c r="D141" s="1">
        <v>53268</v>
      </c>
      <c r="E141" s="1">
        <v>101.4</v>
      </c>
      <c r="F141" s="1">
        <v>15231.29</v>
      </c>
      <c r="G141" s="1">
        <v>0.44</v>
      </c>
      <c r="H141" s="1">
        <v>0.16105163443595438</v>
      </c>
      <c r="I141" s="1">
        <v>0.16105163443595438</v>
      </c>
      <c r="J141" s="1">
        <v>0.64003181818181831</v>
      </c>
      <c r="K141" s="1">
        <v>0.56782818181818184</v>
      </c>
      <c r="L141" s="1">
        <v>560088</v>
      </c>
      <c r="M141" s="1">
        <v>24.084090909090911</v>
      </c>
      <c r="N141" s="1">
        <v>85.388076263547163</v>
      </c>
      <c r="O141" s="1">
        <v>75.389561080403269</v>
      </c>
      <c r="P141" s="1">
        <v>70.729606890200671</v>
      </c>
      <c r="Q141" s="1">
        <v>100.2</v>
      </c>
      <c r="R141" s="1">
        <v>105.78082825154208</v>
      </c>
      <c r="S141" s="1">
        <v>104.91192842942344</v>
      </c>
      <c r="T141" s="1">
        <v>107.7</v>
      </c>
      <c r="U141" s="1">
        <v>57.6</v>
      </c>
      <c r="V141" s="1">
        <v>25724</v>
      </c>
      <c r="W141" s="1">
        <v>21757</v>
      </c>
      <c r="X141" s="1">
        <v>131.77389601587993</v>
      </c>
      <c r="Y141" s="1">
        <v>147.40765385209309</v>
      </c>
      <c r="Z141" s="1">
        <v>16101</v>
      </c>
      <c r="AA141" s="1">
        <v>952207.91203000001</v>
      </c>
      <c r="AB141" s="1">
        <v>126.42868704187062</v>
      </c>
      <c r="AC141" s="1">
        <v>98533</v>
      </c>
      <c r="AD141" s="1">
        <v>125.8</v>
      </c>
      <c r="AE141" s="1">
        <v>105.6</v>
      </c>
      <c r="AF141" s="1">
        <v>116</v>
      </c>
      <c r="AG141" s="1">
        <v>98</v>
      </c>
      <c r="AH141" s="1">
        <v>87.949677852463523</v>
      </c>
      <c r="AI141" s="1">
        <v>80.270882612837013</v>
      </c>
      <c r="AJ141" s="1">
        <v>95.159799391603897</v>
      </c>
      <c r="AK141" s="1">
        <v>89.390116672825641</v>
      </c>
      <c r="AL141" s="1" t="s">
        <v>0</v>
      </c>
      <c r="AM141" s="1" t="s">
        <v>0</v>
      </c>
      <c r="AN141" s="1" t="s">
        <v>0</v>
      </c>
      <c r="AO141" s="1" t="s">
        <v>0</v>
      </c>
      <c r="AP141" s="1">
        <v>33.843432707533196</v>
      </c>
      <c r="AQ141" s="1">
        <v>172.43403100349346</v>
      </c>
    </row>
    <row r="142" spans="1:43">
      <c r="A142" s="1">
        <v>1998</v>
      </c>
      <c r="B142" s="1" t="s">
        <v>79</v>
      </c>
      <c r="C142" s="1">
        <v>216.96256676953999</v>
      </c>
      <c r="D142" s="1">
        <v>53209</v>
      </c>
      <c r="E142" s="1">
        <v>101.2</v>
      </c>
      <c r="F142" s="1">
        <v>16370.17</v>
      </c>
      <c r="G142" s="1">
        <v>0.41</v>
      </c>
      <c r="H142" s="1">
        <v>0.26617694716031881</v>
      </c>
      <c r="I142" s="1">
        <v>0.26617694716031881</v>
      </c>
      <c r="J142" s="1">
        <v>0.77418772727272733</v>
      </c>
      <c r="K142" s="1">
        <v>0.64113608695652169</v>
      </c>
      <c r="L142" s="1">
        <v>556853</v>
      </c>
      <c r="M142" s="1">
        <v>24.222272727272731</v>
      </c>
      <c r="N142" s="1">
        <v>102.40156768140865</v>
      </c>
      <c r="O142" s="1">
        <v>90.838308433644812</v>
      </c>
      <c r="P142" s="1">
        <v>70.415695555082806</v>
      </c>
      <c r="Q142" s="1">
        <v>100.1</v>
      </c>
      <c r="R142" s="1">
        <v>105.30519503098658</v>
      </c>
      <c r="S142" s="1">
        <v>104.91192842942344</v>
      </c>
      <c r="T142" s="1">
        <v>107.4</v>
      </c>
      <c r="U142" s="1">
        <v>58.1</v>
      </c>
      <c r="V142" s="1">
        <v>25837</v>
      </c>
      <c r="W142" s="1">
        <v>21678</v>
      </c>
      <c r="X142" s="1">
        <v>132.85288017513869</v>
      </c>
      <c r="Y142" s="1">
        <v>149.01438095613759</v>
      </c>
      <c r="Z142" s="1">
        <v>16286</v>
      </c>
      <c r="AA142" s="1">
        <v>933959.28431999998</v>
      </c>
      <c r="AB142" s="1">
        <v>128.21183187903327</v>
      </c>
      <c r="AC142" s="1">
        <v>98179</v>
      </c>
      <c r="AD142" s="1">
        <v>124</v>
      </c>
      <c r="AE142" s="1">
        <v>107.1</v>
      </c>
      <c r="AF142" s="1">
        <v>117.8</v>
      </c>
      <c r="AG142" s="1">
        <v>99.6</v>
      </c>
      <c r="AH142" s="1">
        <v>89.360917927995757</v>
      </c>
      <c r="AI142" s="1">
        <v>81.001716979490425</v>
      </c>
      <c r="AJ142" s="1">
        <v>97.838889305699368</v>
      </c>
      <c r="AK142" s="1">
        <v>90.176759592505732</v>
      </c>
      <c r="AL142" s="1" t="s">
        <v>0</v>
      </c>
      <c r="AM142" s="1" t="s">
        <v>0</v>
      </c>
      <c r="AN142" s="1" t="s">
        <v>0</v>
      </c>
      <c r="AO142" s="1" t="s">
        <v>0</v>
      </c>
      <c r="AP142" s="1">
        <v>32.903337354546174</v>
      </c>
      <c r="AQ142" s="1">
        <v>174.32210063150814</v>
      </c>
    </row>
    <row r="143" spans="1:43">
      <c r="A143" s="1">
        <v>1998</v>
      </c>
      <c r="B143" s="1" t="s">
        <v>80</v>
      </c>
      <c r="C143" s="1">
        <v>231.12348505942225</v>
      </c>
      <c r="D143" s="1">
        <v>53290</v>
      </c>
      <c r="E143" s="1">
        <v>99</v>
      </c>
      <c r="F143" s="1">
        <v>15243.98</v>
      </c>
      <c r="G143" s="1">
        <v>0.43</v>
      </c>
      <c r="H143" s="1">
        <v>0.21262421011496485</v>
      </c>
      <c r="I143" s="1">
        <v>0.21262421011496485</v>
      </c>
      <c r="J143" s="1">
        <v>0.80006761904761925</v>
      </c>
      <c r="K143" s="1">
        <v>0.64707099999999995</v>
      </c>
      <c r="L143" s="1">
        <v>563381</v>
      </c>
      <c r="M143" s="1">
        <v>28.49095238095239</v>
      </c>
      <c r="N143" s="1">
        <v>114.34425750267128</v>
      </c>
      <c r="O143" s="1">
        <v>102.59366597906067</v>
      </c>
      <c r="P143" s="1">
        <v>68.694583433172653</v>
      </c>
      <c r="Q143" s="1">
        <v>100.1</v>
      </c>
      <c r="R143" s="1">
        <v>105.28749705068685</v>
      </c>
      <c r="S143" s="1">
        <v>103.50775347912523</v>
      </c>
      <c r="T143" s="1">
        <v>107.3</v>
      </c>
      <c r="U143" s="1">
        <v>58.1</v>
      </c>
      <c r="V143" s="1">
        <v>25878</v>
      </c>
      <c r="W143" s="1">
        <v>21777</v>
      </c>
      <c r="X143" s="1">
        <v>131.71982424025356</v>
      </c>
      <c r="Y143" s="1">
        <v>146.26449430218918</v>
      </c>
      <c r="Z143" s="1">
        <v>15674</v>
      </c>
      <c r="AA143" s="1">
        <v>945731.53764999995</v>
      </c>
      <c r="AB143" s="1">
        <v>127.57126618977206</v>
      </c>
      <c r="AC143" s="1">
        <v>96537</v>
      </c>
      <c r="AD143" s="1">
        <v>121.5</v>
      </c>
      <c r="AE143" s="1">
        <v>106.3</v>
      </c>
      <c r="AF143" s="1">
        <v>113.9</v>
      </c>
      <c r="AG143" s="1">
        <v>99.7</v>
      </c>
      <c r="AH143" s="1">
        <v>88.6945317943009</v>
      </c>
      <c r="AI143" s="1">
        <v>80.861116995214019</v>
      </c>
      <c r="AJ143" s="1">
        <v>96.700840752995774</v>
      </c>
      <c r="AK143" s="1">
        <v>89.793061386186537</v>
      </c>
      <c r="AL143" s="1" t="s">
        <v>0</v>
      </c>
      <c r="AM143" s="1" t="s">
        <v>0</v>
      </c>
      <c r="AN143" s="1" t="s">
        <v>0</v>
      </c>
      <c r="AO143" s="1" t="s">
        <v>0</v>
      </c>
      <c r="AP143" s="1">
        <v>33.495140436131408</v>
      </c>
      <c r="AQ143" s="1">
        <v>178.86985852824583</v>
      </c>
    </row>
    <row r="144" spans="1:43">
      <c r="A144" s="1">
        <v>1998</v>
      </c>
      <c r="B144" s="1" t="s">
        <v>81</v>
      </c>
      <c r="C144" s="1">
        <v>190.68440515083768</v>
      </c>
      <c r="D144" s="1">
        <v>53107</v>
      </c>
      <c r="E144" s="1">
        <v>100.6</v>
      </c>
      <c r="F144" s="1">
        <v>14140.69</v>
      </c>
      <c r="G144" s="1">
        <v>0.32</v>
      </c>
      <c r="H144" s="1">
        <v>1.7398012904043147E-2</v>
      </c>
      <c r="I144" s="1">
        <v>1.7398012904043147E-2</v>
      </c>
      <c r="J144" s="1">
        <v>0.66375050000000013</v>
      </c>
      <c r="K144" s="1">
        <v>0.48348818181818182</v>
      </c>
      <c r="L144" s="1">
        <v>565998</v>
      </c>
      <c r="M144" s="1">
        <v>36.684999999999995</v>
      </c>
      <c r="N144" s="1">
        <v>151.18383563279224</v>
      </c>
      <c r="O144" s="1">
        <v>147.62224154889236</v>
      </c>
      <c r="P144" s="1">
        <v>73.218558644972006</v>
      </c>
      <c r="Q144" s="1">
        <v>100.1</v>
      </c>
      <c r="R144" s="1">
        <v>105.45725074782828</v>
      </c>
      <c r="S144" s="1">
        <v>103.90894632206756</v>
      </c>
      <c r="T144" s="1">
        <v>107</v>
      </c>
      <c r="U144" s="1">
        <v>58.3</v>
      </c>
      <c r="V144" s="1">
        <v>25801</v>
      </c>
      <c r="W144" s="1">
        <v>21617</v>
      </c>
      <c r="X144" s="1">
        <v>130.34348644803856</v>
      </c>
      <c r="Y144" s="1">
        <v>144.77193691868155</v>
      </c>
      <c r="Z144" s="1">
        <v>15702</v>
      </c>
      <c r="AA144" s="1">
        <v>998430.96490999998</v>
      </c>
      <c r="AB144" s="1">
        <v>125.64598881076878</v>
      </c>
      <c r="AC144" s="1">
        <v>94397</v>
      </c>
      <c r="AD144" s="1">
        <v>124.5</v>
      </c>
      <c r="AE144" s="1">
        <v>106.8</v>
      </c>
      <c r="AF144" s="1">
        <v>117</v>
      </c>
      <c r="AG144" s="1">
        <v>99.4</v>
      </c>
      <c r="AH144" s="1">
        <v>89.419290054859331</v>
      </c>
      <c r="AI144" s="1">
        <v>81.716285804922293</v>
      </c>
      <c r="AJ144" s="1">
        <v>97.296599817208119</v>
      </c>
      <c r="AK144" s="1">
        <v>90.542523001244689</v>
      </c>
      <c r="AL144" s="1" t="s">
        <v>0</v>
      </c>
      <c r="AM144" s="1" t="s">
        <v>0</v>
      </c>
      <c r="AN144" s="1" t="s">
        <v>0</v>
      </c>
      <c r="AO144" s="1" t="s">
        <v>0</v>
      </c>
      <c r="AP144" s="1">
        <v>32.550774224262184</v>
      </c>
      <c r="AQ144" s="1">
        <v>184.89949148609787</v>
      </c>
    </row>
    <row r="145" spans="1:43">
      <c r="A145" s="1">
        <v>1998</v>
      </c>
      <c r="B145" s="1" t="s">
        <v>82</v>
      </c>
      <c r="C145" s="1">
        <v>199.62256592006307</v>
      </c>
      <c r="D145" s="1">
        <v>53249</v>
      </c>
      <c r="E145" s="1">
        <v>100</v>
      </c>
      <c r="F145" s="1">
        <v>13486.91</v>
      </c>
      <c r="G145" s="1">
        <v>0.24</v>
      </c>
      <c r="H145" s="1">
        <v>3.0281254663451204E-2</v>
      </c>
      <c r="I145" s="1">
        <v>3.0281254663451204E-2</v>
      </c>
      <c r="J145" s="1">
        <v>0.677889090909091</v>
      </c>
      <c r="K145" s="1">
        <v>0.41658272727272727</v>
      </c>
      <c r="L145" s="1">
        <v>568455</v>
      </c>
      <c r="M145" s="1">
        <v>36.928636363636365</v>
      </c>
      <c r="N145" s="1">
        <v>118.07889490047509</v>
      </c>
      <c r="O145" s="1">
        <v>110.01415801823755</v>
      </c>
      <c r="P145" s="1">
        <v>80.162070199066349</v>
      </c>
      <c r="Q145" s="1">
        <v>100.1</v>
      </c>
      <c r="R145" s="1">
        <v>103.53508632723032</v>
      </c>
      <c r="S145" s="1">
        <v>106.41640159045723</v>
      </c>
      <c r="T145" s="1">
        <v>107</v>
      </c>
      <c r="U145" s="1">
        <v>58</v>
      </c>
      <c r="V145" s="1">
        <v>25895</v>
      </c>
      <c r="W145" s="1">
        <v>21741</v>
      </c>
      <c r="X145" s="1">
        <v>129.35358837737289</v>
      </c>
      <c r="Y145" s="1">
        <v>145.32934576883048</v>
      </c>
      <c r="Z145" s="1">
        <v>15853</v>
      </c>
      <c r="AA145" s="1">
        <v>895478.19958999997</v>
      </c>
      <c r="AB145" s="1">
        <v>123.94037303867385</v>
      </c>
      <c r="AC145" s="1">
        <v>97933</v>
      </c>
      <c r="AD145" s="1">
        <v>119.6</v>
      </c>
      <c r="AE145" s="1">
        <v>107.8</v>
      </c>
      <c r="AF145" s="1">
        <v>119.5</v>
      </c>
      <c r="AG145" s="1">
        <v>99.6</v>
      </c>
      <c r="AH145" s="1">
        <v>88.32048302766664</v>
      </c>
      <c r="AI145" s="1">
        <v>80.559401299272253</v>
      </c>
      <c r="AJ145" s="1">
        <v>96.415449733650107</v>
      </c>
      <c r="AK145" s="1">
        <v>90.20668416675106</v>
      </c>
      <c r="AL145" s="1" t="s">
        <v>0</v>
      </c>
      <c r="AM145" s="1" t="s">
        <v>0</v>
      </c>
      <c r="AN145" s="1" t="s">
        <v>0</v>
      </c>
      <c r="AO145" s="1" t="s">
        <v>0</v>
      </c>
      <c r="AP145" s="1">
        <v>31.689352461351778</v>
      </c>
      <c r="AQ145" s="1">
        <v>195.44392716100694</v>
      </c>
    </row>
    <row r="146" spans="1:43">
      <c r="A146" s="1">
        <v>1998</v>
      </c>
      <c r="B146" s="1" t="s">
        <v>83</v>
      </c>
      <c r="C146" s="1">
        <v>131.32373726388727</v>
      </c>
      <c r="D146" s="1">
        <v>53211</v>
      </c>
      <c r="E146" s="1">
        <v>99.6</v>
      </c>
      <c r="F146" s="1">
        <v>14525.88</v>
      </c>
      <c r="G146" s="1">
        <v>0.2</v>
      </c>
      <c r="H146" s="1">
        <v>-0.1178276766971495</v>
      </c>
      <c r="I146" s="1">
        <v>-0.1178276766971495</v>
      </c>
      <c r="J146" s="1">
        <v>0.72511894736842109</v>
      </c>
      <c r="K146" s="1">
        <v>0.40113142857142858</v>
      </c>
      <c r="L146" s="1">
        <v>568012</v>
      </c>
      <c r="M146" s="1">
        <v>30.658421052631585</v>
      </c>
      <c r="N146" s="1">
        <v>95.089191625578181</v>
      </c>
      <c r="O146" s="1">
        <v>91.662034204301079</v>
      </c>
      <c r="P146" s="1">
        <v>80.101445384676595</v>
      </c>
      <c r="Q146" s="1">
        <v>100.2</v>
      </c>
      <c r="R146" s="1">
        <v>105.72137409897266</v>
      </c>
      <c r="S146" s="1">
        <v>104.31013916500991</v>
      </c>
      <c r="T146" s="1">
        <v>106.8</v>
      </c>
      <c r="U146" s="1">
        <v>58.2</v>
      </c>
      <c r="V146" s="1">
        <v>25875</v>
      </c>
      <c r="W146" s="1">
        <v>21638</v>
      </c>
      <c r="X146" s="1">
        <v>129.85017925290049</v>
      </c>
      <c r="Y146" s="1">
        <v>146.25280397090017</v>
      </c>
      <c r="Z146" s="1">
        <v>15185</v>
      </c>
      <c r="AA146" s="1">
        <v>928180.50555</v>
      </c>
      <c r="AB146" s="1">
        <v>122.31899531604658</v>
      </c>
      <c r="AC146" s="1">
        <v>91732</v>
      </c>
      <c r="AD146" s="1">
        <v>119</v>
      </c>
      <c r="AE146" s="1">
        <v>107.2</v>
      </c>
      <c r="AF146" s="1">
        <v>117.7</v>
      </c>
      <c r="AG146" s="1">
        <v>99.6</v>
      </c>
      <c r="AH146" s="1">
        <v>89.441737483783825</v>
      </c>
      <c r="AI146" s="1">
        <v>80.869047318830482</v>
      </c>
      <c r="AJ146" s="1">
        <v>98.285910978028596</v>
      </c>
      <c r="AK146" s="1">
        <v>90.773722074390719</v>
      </c>
      <c r="AL146" s="1" t="s">
        <v>0</v>
      </c>
      <c r="AM146" s="1" t="s">
        <v>0</v>
      </c>
      <c r="AN146" s="1" t="s">
        <v>0</v>
      </c>
      <c r="AO146" s="1" t="s">
        <v>0</v>
      </c>
      <c r="AP146" s="1">
        <v>30.297078447300489</v>
      </c>
      <c r="AQ146" s="1">
        <v>200.64080038552945</v>
      </c>
    </row>
    <row r="147" spans="1:43">
      <c r="A147" s="1">
        <v>1998</v>
      </c>
      <c r="B147" s="1" t="s">
        <v>84</v>
      </c>
      <c r="C147" s="1">
        <v>125.96384646233555</v>
      </c>
      <c r="D147" s="1">
        <v>53205</v>
      </c>
      <c r="E147" s="1">
        <v>99.4</v>
      </c>
      <c r="F147" s="1">
        <v>14295.8</v>
      </c>
      <c r="G147" s="1">
        <v>0.25</v>
      </c>
      <c r="H147" s="1">
        <v>-7.5605909160080281E-2</v>
      </c>
      <c r="I147" s="1">
        <v>-7.5605909160080281E-2</v>
      </c>
      <c r="J147" s="1">
        <v>0.69344428571428574</v>
      </c>
      <c r="K147" s="1">
        <v>0.49341142857142856</v>
      </c>
      <c r="L147" s="1">
        <v>567618</v>
      </c>
      <c r="M147" s="1">
        <v>26.555238095238092</v>
      </c>
      <c r="N147" s="1">
        <v>94.562620483046459</v>
      </c>
      <c r="O147" s="1">
        <v>91.637243923162941</v>
      </c>
      <c r="P147" s="1">
        <v>81.956222043008637</v>
      </c>
      <c r="Q147" s="1">
        <v>100.1</v>
      </c>
      <c r="R147" s="1">
        <v>106.03351987759784</v>
      </c>
      <c r="S147" s="1">
        <v>103.90894632206756</v>
      </c>
      <c r="T147" s="1">
        <v>106.8</v>
      </c>
      <c r="U147" s="1">
        <v>58.5</v>
      </c>
      <c r="V147" s="1">
        <v>26031</v>
      </c>
      <c r="W147" s="1">
        <v>21578</v>
      </c>
      <c r="X147" s="1">
        <v>129.37543617306883</v>
      </c>
      <c r="Y147" s="1">
        <v>145.54420205988512</v>
      </c>
      <c r="Z147" s="1">
        <v>15765</v>
      </c>
      <c r="AA147" s="1">
        <v>911790.29136000003</v>
      </c>
      <c r="AB147" s="1">
        <v>121.03188213668783</v>
      </c>
      <c r="AC147" s="1">
        <v>98319</v>
      </c>
      <c r="AD147" s="1">
        <v>117.6</v>
      </c>
      <c r="AE147" s="1">
        <v>106.4</v>
      </c>
      <c r="AF147" s="1">
        <v>118.1</v>
      </c>
      <c r="AG147" s="1">
        <v>98.4</v>
      </c>
      <c r="AH147" s="1">
        <v>89.08204930728138</v>
      </c>
      <c r="AI147" s="1">
        <v>80.094121311280091</v>
      </c>
      <c r="AJ147" s="1">
        <v>98.027072522959472</v>
      </c>
      <c r="AK147" s="1">
        <v>88.992240962688626</v>
      </c>
      <c r="AL147" s="1" t="s">
        <v>0</v>
      </c>
      <c r="AM147" s="1" t="s">
        <v>0</v>
      </c>
      <c r="AN147" s="1" t="s">
        <v>0</v>
      </c>
      <c r="AO147" s="1" t="s">
        <v>0</v>
      </c>
      <c r="AP147" s="1">
        <v>27.902872851571381</v>
      </c>
      <c r="AQ147" s="1">
        <v>195.43579045942684</v>
      </c>
    </row>
    <row r="148" spans="1:43">
      <c r="A148" s="1">
        <v>1999</v>
      </c>
      <c r="B148" s="1" t="s">
        <v>72</v>
      </c>
      <c r="C148" s="1">
        <v>116.49613303634337</v>
      </c>
      <c r="D148" s="1">
        <v>53292</v>
      </c>
      <c r="E148" s="1">
        <v>100.6</v>
      </c>
      <c r="F148" s="1">
        <v>13831.75</v>
      </c>
      <c r="G148" s="1">
        <v>0.23</v>
      </c>
      <c r="H148" s="1">
        <v>-1.9727963931684345E-2</v>
      </c>
      <c r="I148" s="1">
        <v>-1.9727963931684345E-2</v>
      </c>
      <c r="J148" s="1">
        <v>0.7468821052631579</v>
      </c>
      <c r="K148" s="1">
        <v>0.51095400000000002</v>
      </c>
      <c r="L148" s="1">
        <v>566317</v>
      </c>
      <c r="M148" s="1">
        <v>25.977894736842103</v>
      </c>
      <c r="N148" s="1">
        <v>101.73166944229695</v>
      </c>
      <c r="O148" s="1">
        <v>100.59892214490722</v>
      </c>
      <c r="P148" s="1">
        <v>85.144910300637832</v>
      </c>
      <c r="Q148" s="1">
        <v>100.3</v>
      </c>
      <c r="R148" s="1">
        <v>104.38661406816978</v>
      </c>
      <c r="S148" s="1">
        <v>104.20984095427434</v>
      </c>
      <c r="T148" s="1">
        <v>106.9</v>
      </c>
      <c r="U148" s="1">
        <v>58.7</v>
      </c>
      <c r="V148" s="1">
        <v>26118</v>
      </c>
      <c r="W148" s="1">
        <v>21586</v>
      </c>
      <c r="X148" s="1">
        <v>129.70659710644378</v>
      </c>
      <c r="Y148" s="1">
        <v>145.96115308689679</v>
      </c>
      <c r="Z148" s="1">
        <v>15118</v>
      </c>
      <c r="AA148" s="1">
        <v>900992.20230999996</v>
      </c>
      <c r="AB148" s="1">
        <v>121.4104721492253</v>
      </c>
      <c r="AC148" s="1">
        <v>95411</v>
      </c>
      <c r="AD148" s="1">
        <v>118</v>
      </c>
      <c r="AE148" s="1">
        <v>108.6</v>
      </c>
      <c r="AF148" s="1">
        <v>118.6</v>
      </c>
      <c r="AG148" s="1">
        <v>101.1</v>
      </c>
      <c r="AH148" s="1">
        <v>89.768717222918369</v>
      </c>
      <c r="AI148" s="1">
        <v>83.060199428658464</v>
      </c>
      <c r="AJ148" s="1">
        <v>97.223834958875045</v>
      </c>
      <c r="AK148" s="1">
        <v>90.452033792842656</v>
      </c>
      <c r="AL148" s="1" t="s">
        <v>0</v>
      </c>
      <c r="AM148" s="1" t="s">
        <v>0</v>
      </c>
      <c r="AN148" s="1" t="s">
        <v>0</v>
      </c>
      <c r="AO148" s="1" t="s">
        <v>0</v>
      </c>
      <c r="AP148" s="1">
        <v>24.101625891784529</v>
      </c>
      <c r="AQ148" s="1">
        <v>192.46358441744118</v>
      </c>
    </row>
    <row r="149" spans="1:43">
      <c r="A149" s="1">
        <v>1999</v>
      </c>
      <c r="B149" s="1" t="s">
        <v>74</v>
      </c>
      <c r="C149" s="1">
        <v>119.13352374678206</v>
      </c>
      <c r="D149" s="1">
        <v>52991</v>
      </c>
      <c r="E149" s="1">
        <v>100.6</v>
      </c>
      <c r="F149" s="1">
        <v>14180.22</v>
      </c>
      <c r="G149" s="1">
        <v>0.18</v>
      </c>
      <c r="H149" s="1">
        <v>-0.39484861970099355</v>
      </c>
      <c r="I149" s="1">
        <v>-0.39484861970099355</v>
      </c>
      <c r="J149" s="1">
        <v>0.60538421052631575</v>
      </c>
      <c r="K149" s="1">
        <v>0.37719599999999998</v>
      </c>
      <c r="L149" s="1">
        <v>577383</v>
      </c>
      <c r="M149" s="1">
        <v>26.530526315789476</v>
      </c>
      <c r="N149" s="1">
        <v>81.131167906724301</v>
      </c>
      <c r="O149" s="1">
        <v>77.622560162942762</v>
      </c>
      <c r="P149" s="1">
        <v>83.533340346262491</v>
      </c>
      <c r="Q149" s="1">
        <v>100.2</v>
      </c>
      <c r="R149" s="1">
        <v>106.48509919566284</v>
      </c>
      <c r="S149" s="1">
        <v>102.9059642147117</v>
      </c>
      <c r="T149" s="1">
        <v>106.8</v>
      </c>
      <c r="U149" s="1">
        <v>58.9</v>
      </c>
      <c r="V149" s="1">
        <v>25980</v>
      </c>
      <c r="W149" s="1">
        <v>21387</v>
      </c>
      <c r="X149" s="1">
        <v>127.63606986988239</v>
      </c>
      <c r="Y149" s="1">
        <v>143.10282285063238</v>
      </c>
      <c r="Z149" s="1">
        <v>16508</v>
      </c>
      <c r="AA149" s="1">
        <v>917599.75305000006</v>
      </c>
      <c r="AB149" s="1">
        <v>120.10167227235542</v>
      </c>
      <c r="AC149" s="1">
        <v>98996</v>
      </c>
      <c r="AD149" s="1">
        <v>117.7</v>
      </c>
      <c r="AE149" s="1">
        <v>107.4</v>
      </c>
      <c r="AF149" s="1">
        <v>117.7</v>
      </c>
      <c r="AG149" s="1">
        <v>100.5</v>
      </c>
      <c r="AH149" s="1">
        <v>88.22565463967382</v>
      </c>
      <c r="AI149" s="1">
        <v>81.151337361249361</v>
      </c>
      <c r="AJ149" s="1">
        <v>95.293638575140832</v>
      </c>
      <c r="AK149" s="1">
        <v>89.667280834013042</v>
      </c>
      <c r="AL149" s="1" t="s">
        <v>0</v>
      </c>
      <c r="AM149" s="1" t="s">
        <v>0</v>
      </c>
      <c r="AN149" s="1" t="s">
        <v>0</v>
      </c>
      <c r="AO149" s="1" t="s">
        <v>0</v>
      </c>
      <c r="AP149" s="1">
        <v>24.854801700902797</v>
      </c>
      <c r="AQ149" s="1">
        <v>195.59994731174154</v>
      </c>
    </row>
    <row r="150" spans="1:43">
      <c r="A150" s="1">
        <v>1999</v>
      </c>
      <c r="B150" s="1" t="s">
        <v>75</v>
      </c>
      <c r="C150" s="1">
        <v>108.08597379356267</v>
      </c>
      <c r="D150" s="1">
        <v>52979</v>
      </c>
      <c r="E150" s="1">
        <v>102.3</v>
      </c>
      <c r="F150" s="1">
        <v>15418.03</v>
      </c>
      <c r="G150" s="1">
        <v>0.04</v>
      </c>
      <c r="H150" s="1">
        <v>-0.74556609035081589</v>
      </c>
      <c r="I150" s="1">
        <v>-0.74556609035081589</v>
      </c>
      <c r="J150" s="1">
        <v>0.25174909090909092</v>
      </c>
      <c r="K150" s="1">
        <v>0.20735739130434783</v>
      </c>
      <c r="L150" s="1">
        <v>586441</v>
      </c>
      <c r="M150" s="1">
        <v>28.892727272727271</v>
      </c>
      <c r="N150" s="1">
        <v>64.581783072312305</v>
      </c>
      <c r="O150" s="1">
        <v>60.472361792816073</v>
      </c>
      <c r="P150" s="1">
        <v>82.340253883552762</v>
      </c>
      <c r="Q150" s="1">
        <v>100.2</v>
      </c>
      <c r="R150" s="1">
        <v>105.70348655048147</v>
      </c>
      <c r="S150" s="1">
        <v>104.61103379721668</v>
      </c>
      <c r="T150" s="1">
        <v>106.6</v>
      </c>
      <c r="U150" s="1">
        <v>59.2</v>
      </c>
      <c r="V150" s="1">
        <v>26078</v>
      </c>
      <c r="W150" s="1">
        <v>21289</v>
      </c>
      <c r="X150" s="1">
        <v>129.13495643583542</v>
      </c>
      <c r="Y150" s="1">
        <v>141.55909502843662</v>
      </c>
      <c r="Z150" s="1">
        <v>17274</v>
      </c>
      <c r="AA150" s="1">
        <v>1023380.41423</v>
      </c>
      <c r="AB150" s="1">
        <v>123.58416976983933</v>
      </c>
      <c r="AC150" s="1">
        <v>105724</v>
      </c>
      <c r="AD150" s="1">
        <v>120.4</v>
      </c>
      <c r="AE150" s="1">
        <v>107.2</v>
      </c>
      <c r="AF150" s="1">
        <v>118.7</v>
      </c>
      <c r="AG150" s="1">
        <v>98.4</v>
      </c>
      <c r="AH150" s="1">
        <v>89.854215619038726</v>
      </c>
      <c r="AI150" s="1">
        <v>81.753752107569071</v>
      </c>
      <c r="AJ150" s="1">
        <v>97.469278915316252</v>
      </c>
      <c r="AK150" s="1">
        <v>90.885926011366038</v>
      </c>
      <c r="AL150" s="1" t="s">
        <v>0</v>
      </c>
      <c r="AM150" s="1" t="s">
        <v>0</v>
      </c>
      <c r="AN150" s="1" t="s">
        <v>0</v>
      </c>
      <c r="AO150" s="1" t="s">
        <v>0</v>
      </c>
      <c r="AP150" s="1">
        <v>25.069994789222303</v>
      </c>
      <c r="AQ150" s="1">
        <v>192.99516611026567</v>
      </c>
    </row>
    <row r="151" spans="1:43">
      <c r="A151" s="1">
        <v>1999</v>
      </c>
      <c r="B151" s="1" t="s">
        <v>76</v>
      </c>
      <c r="C151" s="1">
        <v>100.14404246968455</v>
      </c>
      <c r="D151" s="1">
        <v>53020</v>
      </c>
      <c r="E151" s="1">
        <v>100.1</v>
      </c>
      <c r="F151" s="1">
        <v>16677.62</v>
      </c>
      <c r="G151" s="1">
        <v>0.03</v>
      </c>
      <c r="H151" s="1">
        <v>-0.75636322157983626</v>
      </c>
      <c r="I151" s="1">
        <v>-0.75636322157983626</v>
      </c>
      <c r="J151" s="1">
        <v>0.17263619047619047</v>
      </c>
      <c r="K151" s="1">
        <v>0.15184449999999999</v>
      </c>
      <c r="L151" s="1">
        <v>589807</v>
      </c>
      <c r="M151" s="1">
        <v>26.244761904761905</v>
      </c>
      <c r="N151" s="1">
        <v>62.086576539112812</v>
      </c>
      <c r="O151" s="1">
        <v>58.50999981275109</v>
      </c>
      <c r="P151" s="1">
        <v>82.225435756821568</v>
      </c>
      <c r="Q151" s="1">
        <v>100.2</v>
      </c>
      <c r="R151" s="1">
        <v>105.55329560278986</v>
      </c>
      <c r="S151" s="1">
        <v>103.90894632206758</v>
      </c>
      <c r="T151" s="1">
        <v>106.5</v>
      </c>
      <c r="U151" s="1">
        <v>59.2</v>
      </c>
      <c r="V151" s="1">
        <v>26122</v>
      </c>
      <c r="W151" s="1">
        <v>21428</v>
      </c>
      <c r="X151" s="1">
        <v>132.26221210967006</v>
      </c>
      <c r="Y151" s="1">
        <v>140.38304424994146</v>
      </c>
      <c r="Z151" s="1">
        <v>17003</v>
      </c>
      <c r="AA151" s="1">
        <v>849186.70567000005</v>
      </c>
      <c r="AB151" s="1">
        <v>131.57540174968037</v>
      </c>
      <c r="AC151" s="1">
        <v>102922</v>
      </c>
      <c r="AD151" s="1">
        <v>116.6</v>
      </c>
      <c r="AE151" s="1">
        <v>107</v>
      </c>
      <c r="AF151" s="1">
        <v>115.6</v>
      </c>
      <c r="AG151" s="1">
        <v>100.7</v>
      </c>
      <c r="AH151" s="1">
        <v>89.546671391718903</v>
      </c>
      <c r="AI151" s="1">
        <v>81.976813644606082</v>
      </c>
      <c r="AJ151" s="1">
        <v>96.507456954526148</v>
      </c>
      <c r="AK151" s="1">
        <v>90.322213953951206</v>
      </c>
      <c r="AL151" s="1" t="s">
        <v>0</v>
      </c>
      <c r="AM151" s="1" t="s">
        <v>0</v>
      </c>
      <c r="AN151" s="1" t="s">
        <v>0</v>
      </c>
      <c r="AO151" s="1" t="s">
        <v>0</v>
      </c>
      <c r="AP151" s="1">
        <v>27.466621038974203</v>
      </c>
      <c r="AQ151" s="1">
        <v>185.74093897518725</v>
      </c>
    </row>
    <row r="152" spans="1:43">
      <c r="A152" s="1">
        <v>1999</v>
      </c>
      <c r="B152" s="1" t="s">
        <v>77</v>
      </c>
      <c r="C152" s="1">
        <v>131.39039687930139</v>
      </c>
      <c r="D152" s="1">
        <v>52932</v>
      </c>
      <c r="E152" s="1">
        <v>102</v>
      </c>
      <c r="F152" s="1">
        <v>16505.22</v>
      </c>
      <c r="G152" s="1">
        <v>0.03</v>
      </c>
      <c r="H152" s="1">
        <v>-1.0134470810998175</v>
      </c>
      <c r="I152" s="1">
        <v>-1.0134470810998175</v>
      </c>
      <c r="J152" s="1">
        <v>0.12401666666666666</v>
      </c>
      <c r="K152" s="1">
        <v>0.10927684210526316</v>
      </c>
      <c r="L152" s="1">
        <v>596002</v>
      </c>
      <c r="M152" s="1">
        <v>23.886666666666667</v>
      </c>
      <c r="N152" s="1">
        <v>74.272633895383024</v>
      </c>
      <c r="O152" s="1">
        <v>68.842753511396864</v>
      </c>
      <c r="P152" s="1">
        <v>80.451553687777391</v>
      </c>
      <c r="Q152" s="1">
        <v>100.2</v>
      </c>
      <c r="R152" s="1">
        <v>107.73715689112342</v>
      </c>
      <c r="S152" s="1">
        <v>101.80268389662028</v>
      </c>
      <c r="T152" s="1">
        <v>106.3</v>
      </c>
      <c r="U152" s="1">
        <v>59.5</v>
      </c>
      <c r="V152" s="1">
        <v>25923</v>
      </c>
      <c r="W152" s="1">
        <v>21467</v>
      </c>
      <c r="X152" s="1">
        <v>131.749984548394</v>
      </c>
      <c r="Y152" s="1">
        <v>131.15448707279987</v>
      </c>
      <c r="Z152" s="1">
        <v>15936</v>
      </c>
      <c r="AA152" s="1">
        <v>893615.32148000004</v>
      </c>
      <c r="AB152" s="1">
        <v>133.78695464478281</v>
      </c>
      <c r="AC152" s="1">
        <v>101246</v>
      </c>
      <c r="AD152" s="1">
        <v>121</v>
      </c>
      <c r="AE152" s="1">
        <v>108.4</v>
      </c>
      <c r="AF152" s="1">
        <v>120</v>
      </c>
      <c r="AG152" s="1">
        <v>100.2</v>
      </c>
      <c r="AH152" s="1">
        <v>89.611339851348248</v>
      </c>
      <c r="AI152" s="1">
        <v>82.263872420176227</v>
      </c>
      <c r="AJ152" s="1">
        <v>96.618280802661573</v>
      </c>
      <c r="AK152" s="1">
        <v>90.099630282416413</v>
      </c>
      <c r="AL152" s="1" t="s">
        <v>0</v>
      </c>
      <c r="AM152" s="1" t="s">
        <v>0</v>
      </c>
      <c r="AN152" s="1" t="s">
        <v>0</v>
      </c>
      <c r="AO152" s="1" t="s">
        <v>0</v>
      </c>
      <c r="AP152" s="1">
        <v>31.276999292171961</v>
      </c>
      <c r="AQ152" s="1">
        <v>185.72786852655645</v>
      </c>
    </row>
    <row r="153" spans="1:43">
      <c r="A153" s="1">
        <v>1999</v>
      </c>
      <c r="B153" s="1" t="s">
        <v>78</v>
      </c>
      <c r="C153" s="1">
        <v>100.41809904823498</v>
      </c>
      <c r="D153" s="1">
        <v>52559</v>
      </c>
      <c r="E153" s="1">
        <v>101.1</v>
      </c>
      <c r="F153" s="1">
        <v>17135.96</v>
      </c>
      <c r="G153" s="1">
        <v>0.03</v>
      </c>
      <c r="H153" s="1">
        <v>-1.3383264730289051</v>
      </c>
      <c r="I153" s="1">
        <v>-1.3383264730289051</v>
      </c>
      <c r="J153" s="1">
        <v>0.11216636363636363</v>
      </c>
      <c r="K153" s="1">
        <v>9.7081363636363632E-2</v>
      </c>
      <c r="L153" s="1">
        <v>596042</v>
      </c>
      <c r="M153" s="1">
        <v>22.352727272727272</v>
      </c>
      <c r="N153" s="1">
        <v>74.645804191772697</v>
      </c>
      <c r="O153" s="1">
        <v>72.330747792133735</v>
      </c>
      <c r="P153" s="1">
        <v>81.486116145338556</v>
      </c>
      <c r="Q153" s="1">
        <v>100.2</v>
      </c>
      <c r="R153" s="1">
        <v>103.17343464324635</v>
      </c>
      <c r="S153" s="1">
        <v>103.30715705765408</v>
      </c>
      <c r="T153" s="1">
        <v>106.2</v>
      </c>
      <c r="U153" s="1">
        <v>59.5</v>
      </c>
      <c r="V153" s="1">
        <v>25782</v>
      </c>
      <c r="W153" s="1">
        <v>21110</v>
      </c>
      <c r="X153" s="1">
        <v>132.79910744695678</v>
      </c>
      <c r="Y153" s="1">
        <v>136.92574635938664</v>
      </c>
      <c r="Z153" s="1">
        <v>16742</v>
      </c>
      <c r="AA153" s="1">
        <v>849832.90743999998</v>
      </c>
      <c r="AB153" s="1">
        <v>136.13015142671892</v>
      </c>
      <c r="AC153" s="1">
        <v>105224</v>
      </c>
      <c r="AD153" s="1">
        <v>118.7</v>
      </c>
      <c r="AE153" s="1">
        <v>107.2</v>
      </c>
      <c r="AF153" s="1">
        <v>115.5</v>
      </c>
      <c r="AG153" s="1">
        <v>101.2</v>
      </c>
      <c r="AH153" s="1">
        <v>90.164912753801019</v>
      </c>
      <c r="AI153" s="1">
        <v>82.637466246294181</v>
      </c>
      <c r="AJ153" s="1">
        <v>97.115813497518715</v>
      </c>
      <c r="AK153" s="1">
        <v>90.920150730898328</v>
      </c>
      <c r="AL153" s="1" t="s">
        <v>0</v>
      </c>
      <c r="AM153" s="1" t="s">
        <v>0</v>
      </c>
      <c r="AN153" s="1" t="s">
        <v>0</v>
      </c>
      <c r="AO153" s="1" t="s">
        <v>0</v>
      </c>
      <c r="AP153" s="1">
        <v>34.178988917218845</v>
      </c>
      <c r="AQ153" s="1">
        <v>184.9346203004265</v>
      </c>
    </row>
    <row r="154" spans="1:43">
      <c r="A154" s="1">
        <v>1999</v>
      </c>
      <c r="B154" s="1" t="s">
        <v>79</v>
      </c>
      <c r="C154" s="1">
        <v>92.664807520254669</v>
      </c>
      <c r="D154" s="1">
        <v>52620</v>
      </c>
      <c r="E154" s="1">
        <v>101.9</v>
      </c>
      <c r="F154" s="1">
        <v>17983.68</v>
      </c>
      <c r="G154" s="1">
        <v>0.03</v>
      </c>
      <c r="H154" s="1">
        <v>-0.81181944839829723</v>
      </c>
      <c r="I154" s="1">
        <v>-0.81181944839829723</v>
      </c>
      <c r="J154" s="1">
        <v>0.14098714285714284</v>
      </c>
      <c r="K154" s="1">
        <v>0.10988636363636364</v>
      </c>
      <c r="L154" s="1">
        <v>600412</v>
      </c>
      <c r="M154" s="1">
        <v>21.181428571428569</v>
      </c>
      <c r="N154" s="1">
        <v>73.773449429724451</v>
      </c>
      <c r="O154" s="1">
        <v>72.139025719044611</v>
      </c>
      <c r="P154" s="1">
        <v>82.401853966695768</v>
      </c>
      <c r="Q154" s="1">
        <v>100.1</v>
      </c>
      <c r="R154" s="1">
        <v>105.37253807111162</v>
      </c>
      <c r="S154" s="1">
        <v>103.70834990059643</v>
      </c>
      <c r="T154" s="1">
        <v>105.9</v>
      </c>
      <c r="U154" s="1">
        <v>59.6</v>
      </c>
      <c r="V154" s="1">
        <v>25668</v>
      </c>
      <c r="W154" s="1">
        <v>21331</v>
      </c>
      <c r="X154" s="1">
        <v>131.86975946768865</v>
      </c>
      <c r="Y154" s="1">
        <v>133.57515381361372</v>
      </c>
      <c r="Z154" s="1">
        <v>14910</v>
      </c>
      <c r="AA154" s="1">
        <v>883370.90177</v>
      </c>
      <c r="AB154" s="1">
        <v>138.49221446474897</v>
      </c>
      <c r="AC154" s="1">
        <v>100618</v>
      </c>
      <c r="AD154" s="1">
        <v>121.1</v>
      </c>
      <c r="AE154" s="1">
        <v>106.9</v>
      </c>
      <c r="AF154" s="1">
        <v>116.2</v>
      </c>
      <c r="AG154" s="1">
        <v>100</v>
      </c>
      <c r="AH154" s="1">
        <v>89.824913567309167</v>
      </c>
      <c r="AI154" s="1">
        <v>82.874180401216435</v>
      </c>
      <c r="AJ154" s="1">
        <v>96.894496272277067</v>
      </c>
      <c r="AK154" s="1">
        <v>90.864410677995821</v>
      </c>
      <c r="AL154" s="1" t="s">
        <v>0</v>
      </c>
      <c r="AM154" s="1" t="s">
        <v>0</v>
      </c>
      <c r="AN154" s="1" t="s">
        <v>0</v>
      </c>
      <c r="AO154" s="1" t="s">
        <v>0</v>
      </c>
      <c r="AP154" s="1">
        <v>35.24782233111015</v>
      </c>
      <c r="AQ154" s="1">
        <v>184.02253299691284</v>
      </c>
    </row>
    <row r="155" spans="1:43">
      <c r="A155" s="1">
        <v>1999</v>
      </c>
      <c r="B155" s="1" t="s">
        <v>80</v>
      </c>
      <c r="C155" s="1">
        <v>84.228792735378391</v>
      </c>
      <c r="D155" s="1">
        <v>53090</v>
      </c>
      <c r="E155" s="1">
        <v>102.4</v>
      </c>
      <c r="F155" s="1">
        <v>17670.310000000001</v>
      </c>
      <c r="G155" s="1">
        <v>0.03</v>
      </c>
      <c r="H155" s="1">
        <v>-0.58827760497548509</v>
      </c>
      <c r="I155" s="1">
        <v>-0.58827760497548509</v>
      </c>
      <c r="J155" s="1">
        <v>0.1205845454545455</v>
      </c>
      <c r="K155" s="1">
        <v>9.482142857142857E-2</v>
      </c>
      <c r="L155" s="1">
        <v>604089</v>
      </c>
      <c r="M155" s="1">
        <v>22.870454545454539</v>
      </c>
      <c r="N155" s="1">
        <v>65.091602257528109</v>
      </c>
      <c r="O155" s="1">
        <v>63.404270121313459</v>
      </c>
      <c r="P155" s="1">
        <v>86.79594051366503</v>
      </c>
      <c r="Q155" s="1">
        <v>100</v>
      </c>
      <c r="R155" s="1">
        <v>104.38191777554671</v>
      </c>
      <c r="S155" s="1">
        <v>104.31013916500994</v>
      </c>
      <c r="T155" s="1">
        <v>106</v>
      </c>
      <c r="U155" s="1">
        <v>60</v>
      </c>
      <c r="V155" s="1">
        <v>25780</v>
      </c>
      <c r="W155" s="1">
        <v>21669</v>
      </c>
      <c r="X155" s="1">
        <v>129.32416553370854</v>
      </c>
      <c r="Y155" s="1">
        <v>131.42996000543812</v>
      </c>
      <c r="Z155" s="1">
        <v>16389</v>
      </c>
      <c r="AA155" s="1">
        <v>826831.97641</v>
      </c>
      <c r="AB155" s="1">
        <v>135.57005430032325</v>
      </c>
      <c r="AC155" s="1">
        <v>104127</v>
      </c>
      <c r="AD155" s="1">
        <v>121.9</v>
      </c>
      <c r="AE155" s="1">
        <v>107.5</v>
      </c>
      <c r="AF155" s="1">
        <v>117.7</v>
      </c>
      <c r="AG155" s="1">
        <v>99.9</v>
      </c>
      <c r="AH155" s="1">
        <v>91.097738774100321</v>
      </c>
      <c r="AI155" s="1">
        <v>84.455623472585643</v>
      </c>
      <c r="AJ155" s="1">
        <v>97.922054068712228</v>
      </c>
      <c r="AK155" s="1">
        <v>91.120519252029936</v>
      </c>
      <c r="AL155" s="1" t="s">
        <v>0</v>
      </c>
      <c r="AM155" s="1" t="s">
        <v>0</v>
      </c>
      <c r="AN155" s="1" t="s">
        <v>0</v>
      </c>
      <c r="AO155" s="1" t="s">
        <v>0</v>
      </c>
      <c r="AP155" s="1">
        <v>37.001576018620618</v>
      </c>
      <c r="AQ155" s="1">
        <v>182.29881599229233</v>
      </c>
    </row>
    <row r="156" spans="1:43">
      <c r="A156" s="1">
        <v>1999</v>
      </c>
      <c r="B156" s="1" t="s">
        <v>81</v>
      </c>
      <c r="C156" s="1">
        <v>90.54745588284942</v>
      </c>
      <c r="D156" s="1">
        <v>53167</v>
      </c>
      <c r="E156" s="1">
        <v>103.2</v>
      </c>
      <c r="F156" s="1">
        <v>17530.91</v>
      </c>
      <c r="G156" s="1">
        <v>0.03</v>
      </c>
      <c r="H156" s="1">
        <v>-0.88076633769082613</v>
      </c>
      <c r="I156" s="1">
        <v>-0.88076633769082613</v>
      </c>
      <c r="J156" s="1">
        <v>0.12575000000000003</v>
      </c>
      <c r="K156" s="1">
        <v>9.9261363636363634E-2</v>
      </c>
      <c r="L156" s="1">
        <v>606808</v>
      </c>
      <c r="M156" s="1">
        <v>21.420999999999999</v>
      </c>
      <c r="N156" s="1">
        <v>71.165891949452003</v>
      </c>
      <c r="O156" s="1">
        <v>69.474218550157772</v>
      </c>
      <c r="P156" s="1">
        <v>92.378121860637464</v>
      </c>
      <c r="Q156" s="1">
        <v>100.1</v>
      </c>
      <c r="R156" s="1">
        <v>105.24852189075098</v>
      </c>
      <c r="S156" s="1">
        <v>104.20984095427436</v>
      </c>
      <c r="T156" s="1">
        <v>106</v>
      </c>
      <c r="U156" s="1">
        <v>59.8</v>
      </c>
      <c r="V156" s="1">
        <v>25929</v>
      </c>
      <c r="W156" s="1">
        <v>21458</v>
      </c>
      <c r="X156" s="1">
        <v>128.88911901760093</v>
      </c>
      <c r="Y156" s="1">
        <v>131.74172306938561</v>
      </c>
      <c r="Z156" s="1">
        <v>16379</v>
      </c>
      <c r="AA156" s="1">
        <v>904194.31513</v>
      </c>
      <c r="AB156" s="1">
        <v>133.63867846790725</v>
      </c>
      <c r="AC156" s="1">
        <v>104384</v>
      </c>
      <c r="AD156" s="1">
        <v>121.3</v>
      </c>
      <c r="AE156" s="1">
        <v>107.8</v>
      </c>
      <c r="AF156" s="1">
        <v>120</v>
      </c>
      <c r="AG156" s="1">
        <v>99.4</v>
      </c>
      <c r="AH156" s="1">
        <v>92.252783300000132</v>
      </c>
      <c r="AI156" s="1">
        <v>87.502082802009653</v>
      </c>
      <c r="AJ156" s="1">
        <v>97.010896682575222</v>
      </c>
      <c r="AK156" s="1">
        <v>91.194792387984606</v>
      </c>
      <c r="AL156" s="1" t="s">
        <v>0</v>
      </c>
      <c r="AM156" s="1" t="s">
        <v>0</v>
      </c>
      <c r="AN156" s="1" t="s">
        <v>0</v>
      </c>
      <c r="AO156" s="1" t="s">
        <v>0</v>
      </c>
      <c r="AP156" s="1">
        <v>38.370751708953236</v>
      </c>
      <c r="AQ156" s="1">
        <v>180.26657372420567</v>
      </c>
    </row>
    <row r="157" spans="1:43">
      <c r="A157" s="1">
        <v>1999</v>
      </c>
      <c r="B157" s="1" t="s">
        <v>82</v>
      </c>
      <c r="C157" s="1">
        <v>95.147317319354386</v>
      </c>
      <c r="D157" s="1">
        <v>53186</v>
      </c>
      <c r="E157" s="1">
        <v>103.3</v>
      </c>
      <c r="F157" s="1">
        <v>17679.64</v>
      </c>
      <c r="G157" s="1">
        <v>0.02</v>
      </c>
      <c r="H157" s="1">
        <v>-1.0195290503968266</v>
      </c>
      <c r="I157" s="1">
        <v>-1.0195290503968266</v>
      </c>
      <c r="J157" s="1">
        <v>0.30378599999999994</v>
      </c>
      <c r="K157" s="1">
        <v>0.24827428571428573</v>
      </c>
      <c r="L157" s="1">
        <v>606978</v>
      </c>
      <c r="M157" s="1">
        <v>21.8735</v>
      </c>
      <c r="N157" s="1">
        <v>69.795245692306892</v>
      </c>
      <c r="O157" s="1">
        <v>67.506013689505721</v>
      </c>
      <c r="P157" s="1">
        <v>92.657234175744023</v>
      </c>
      <c r="Q157" s="1">
        <v>100.1</v>
      </c>
      <c r="R157" s="1">
        <v>106.60284148120198</v>
      </c>
      <c r="S157" s="1">
        <v>102.60506958250497</v>
      </c>
      <c r="T157" s="1">
        <v>105.8</v>
      </c>
      <c r="U157" s="1">
        <v>60.2</v>
      </c>
      <c r="V157" s="1">
        <v>25693</v>
      </c>
      <c r="W157" s="1">
        <v>21670</v>
      </c>
      <c r="X157" s="1">
        <v>126.98625928791535</v>
      </c>
      <c r="Y157" s="1">
        <v>130.22014239574688</v>
      </c>
      <c r="Z157" s="1">
        <v>15480</v>
      </c>
      <c r="AA157" s="1">
        <v>933125.70194000006</v>
      </c>
      <c r="AB157" s="1">
        <v>131.28736842445076</v>
      </c>
      <c r="AC157" s="1">
        <v>97682</v>
      </c>
      <c r="AD157" s="1">
        <v>119.7</v>
      </c>
      <c r="AE157" s="1">
        <v>107.7</v>
      </c>
      <c r="AF157" s="1">
        <v>118.3</v>
      </c>
      <c r="AG157" s="1">
        <v>100.1</v>
      </c>
      <c r="AH157" s="1">
        <v>91.997279638166575</v>
      </c>
      <c r="AI157" s="1">
        <v>85.430132453760734</v>
      </c>
      <c r="AJ157" s="1">
        <v>98.632591385191532</v>
      </c>
      <c r="AK157" s="1">
        <v>90.835943842858484</v>
      </c>
      <c r="AL157" s="1" t="s">
        <v>0</v>
      </c>
      <c r="AM157" s="1" t="s">
        <v>0</v>
      </c>
      <c r="AN157" s="1" t="s">
        <v>0</v>
      </c>
      <c r="AO157" s="1" t="s">
        <v>0</v>
      </c>
      <c r="AP157" s="1">
        <v>41.59518462567199</v>
      </c>
      <c r="AQ157" s="1">
        <v>181.03524418573966</v>
      </c>
    </row>
    <row r="158" spans="1:43">
      <c r="A158" s="1">
        <v>1999</v>
      </c>
      <c r="B158" s="1" t="s">
        <v>83</v>
      </c>
      <c r="C158" s="1">
        <v>85.036872744066599</v>
      </c>
      <c r="D158" s="1">
        <v>52988</v>
      </c>
      <c r="E158" s="1">
        <v>104.6</v>
      </c>
      <c r="F158" s="1">
        <v>18443.68</v>
      </c>
      <c r="G158" s="1">
        <v>0.03</v>
      </c>
      <c r="H158" s="1">
        <v>-0.90168300505058074</v>
      </c>
      <c r="I158" s="1">
        <v>-0.90168300505058074</v>
      </c>
      <c r="J158" s="1">
        <v>0.36832149999999991</v>
      </c>
      <c r="K158" s="1">
        <v>0.3000859090909091</v>
      </c>
      <c r="L158" s="1">
        <v>609096</v>
      </c>
      <c r="M158" s="1">
        <v>20.651500000000002</v>
      </c>
      <c r="N158" s="1">
        <v>66.83627257820261</v>
      </c>
      <c r="O158" s="1">
        <v>65.247698706914704</v>
      </c>
      <c r="P158" s="1">
        <v>94.230513064316398</v>
      </c>
      <c r="Q158" s="1">
        <v>100.1</v>
      </c>
      <c r="R158" s="1">
        <v>105.37253807111162</v>
      </c>
      <c r="S158" s="1">
        <v>103.70834990059643</v>
      </c>
      <c r="T158" s="1">
        <v>105.6</v>
      </c>
      <c r="U158" s="1">
        <v>60.4</v>
      </c>
      <c r="V158" s="1">
        <v>25627</v>
      </c>
      <c r="W158" s="1">
        <v>21570</v>
      </c>
      <c r="X158" s="1">
        <v>125.79913140819615</v>
      </c>
      <c r="Y158" s="1">
        <v>130.91183174590927</v>
      </c>
      <c r="Z158" s="1">
        <v>16296</v>
      </c>
      <c r="AA158" s="1">
        <v>933104.25517999998</v>
      </c>
      <c r="AB158" s="1">
        <v>127.76684726014382</v>
      </c>
      <c r="AC158" s="1">
        <v>99436</v>
      </c>
      <c r="AD158" s="1">
        <v>119.5</v>
      </c>
      <c r="AE158" s="1">
        <v>110.3</v>
      </c>
      <c r="AF158" s="1">
        <v>120.9</v>
      </c>
      <c r="AG158" s="1">
        <v>102.2</v>
      </c>
      <c r="AH158" s="1">
        <v>90.922851805608133</v>
      </c>
      <c r="AI158" s="1">
        <v>85.635115192701662</v>
      </c>
      <c r="AJ158" s="1">
        <v>96.158645999805373</v>
      </c>
      <c r="AK158" s="1">
        <v>91.92782119824642</v>
      </c>
      <c r="AL158" s="1" t="s">
        <v>0</v>
      </c>
      <c r="AM158" s="1" t="s">
        <v>0</v>
      </c>
      <c r="AN158" s="1" t="s">
        <v>0</v>
      </c>
      <c r="AO158" s="1" t="s">
        <v>0</v>
      </c>
      <c r="AP158" s="1">
        <v>42.455033403463659</v>
      </c>
      <c r="AQ158" s="1">
        <v>177.33416676035358</v>
      </c>
    </row>
    <row r="159" spans="1:43">
      <c r="A159" s="1">
        <v>1999</v>
      </c>
      <c r="B159" s="1" t="s">
        <v>84</v>
      </c>
      <c r="C159" s="1">
        <v>88.089294405317716</v>
      </c>
      <c r="D159" s="1">
        <v>52830</v>
      </c>
      <c r="E159" s="1">
        <v>104.4</v>
      </c>
      <c r="F159" s="1">
        <v>18405.09</v>
      </c>
      <c r="G159" s="1">
        <v>0.02</v>
      </c>
      <c r="H159" s="1">
        <v>-0.62805659687034299</v>
      </c>
      <c r="I159" s="1">
        <v>-0.62805659687034299</v>
      </c>
      <c r="J159" s="1">
        <v>0.3043190476190476</v>
      </c>
      <c r="K159" s="1">
        <v>0.31477349999999998</v>
      </c>
      <c r="L159" s="1">
        <v>651948</v>
      </c>
      <c r="M159" s="1">
        <v>20.119523809523809</v>
      </c>
      <c r="N159" s="1">
        <v>59.903039671006503</v>
      </c>
      <c r="O159" s="1">
        <v>57.299822109204563</v>
      </c>
      <c r="P159" s="1">
        <v>96.387642805109849</v>
      </c>
      <c r="Q159" s="1">
        <v>100.1</v>
      </c>
      <c r="R159" s="1">
        <v>104.89138492923441</v>
      </c>
      <c r="S159" s="1">
        <v>103.70834990059643</v>
      </c>
      <c r="T159" s="1">
        <v>105.6</v>
      </c>
      <c r="U159" s="1">
        <v>60.5</v>
      </c>
      <c r="V159" s="1">
        <v>25527</v>
      </c>
      <c r="W159" s="1">
        <v>21484</v>
      </c>
      <c r="X159" s="1">
        <v>127.08839033241647</v>
      </c>
      <c r="Y159" s="1">
        <v>132.19301910080682</v>
      </c>
      <c r="Z159" s="1">
        <v>16109</v>
      </c>
      <c r="AA159" s="1">
        <v>944559.82807000005</v>
      </c>
      <c r="AB159" s="1">
        <v>126.42406364440434</v>
      </c>
      <c r="AC159" s="1">
        <v>98464</v>
      </c>
      <c r="AD159" s="1">
        <v>120.6</v>
      </c>
      <c r="AE159" s="1">
        <v>108.4</v>
      </c>
      <c r="AF159" s="1">
        <v>119</v>
      </c>
      <c r="AG159" s="1">
        <v>101.1</v>
      </c>
      <c r="AH159" s="1">
        <v>91.434903336278566</v>
      </c>
      <c r="AI159" s="1">
        <v>85.000302615801829</v>
      </c>
      <c r="AJ159" s="1">
        <v>97.209295998109695</v>
      </c>
      <c r="AK159" s="1">
        <v>90.918552468496358</v>
      </c>
      <c r="AL159" s="1" t="s">
        <v>0</v>
      </c>
      <c r="AM159" s="1" t="s">
        <v>0</v>
      </c>
      <c r="AN159" s="1" t="s">
        <v>0</v>
      </c>
      <c r="AO159" s="1" t="s">
        <v>0</v>
      </c>
      <c r="AP159" s="1">
        <v>44.067249861823043</v>
      </c>
      <c r="AQ159" s="1">
        <v>172.51901300762049</v>
      </c>
    </row>
    <row r="160" spans="1:43">
      <c r="A160" s="1">
        <v>2000</v>
      </c>
      <c r="B160" s="1" t="s">
        <v>72</v>
      </c>
      <c r="C160" s="1">
        <v>79.700914358639182</v>
      </c>
      <c r="D160" s="1">
        <v>52889</v>
      </c>
      <c r="E160" s="1">
        <v>104.4</v>
      </c>
      <c r="F160" s="1">
        <v>18941.61</v>
      </c>
      <c r="G160" s="1">
        <v>0.02</v>
      </c>
      <c r="H160" s="1">
        <v>-0.47086515592679301</v>
      </c>
      <c r="I160" s="1">
        <v>-0.47086515592679301</v>
      </c>
      <c r="J160" s="1">
        <v>0.15947368421052632</v>
      </c>
      <c r="K160" s="1">
        <v>0.145125</v>
      </c>
      <c r="L160" s="1">
        <v>697225</v>
      </c>
      <c r="M160" s="1">
        <v>22.977368421052628</v>
      </c>
      <c r="N160" s="1">
        <v>65.691088109921097</v>
      </c>
      <c r="O160" s="1">
        <v>64.533160818645584</v>
      </c>
      <c r="P160" s="1">
        <v>93.724230909003666</v>
      </c>
      <c r="Q160" s="1">
        <v>100.1</v>
      </c>
      <c r="R160" s="1">
        <v>105.35555619551596</v>
      </c>
      <c r="S160" s="1">
        <v>104.00924453280319</v>
      </c>
      <c r="T160" s="1">
        <v>105.8</v>
      </c>
      <c r="U160" s="1">
        <v>60.1</v>
      </c>
      <c r="V160" s="1">
        <v>25583</v>
      </c>
      <c r="W160" s="1">
        <v>21688</v>
      </c>
      <c r="X160" s="1">
        <v>126.90804960421487</v>
      </c>
      <c r="Y160" s="1">
        <v>130.57153615904792</v>
      </c>
      <c r="Z160" s="1">
        <v>18517</v>
      </c>
      <c r="AA160" s="1">
        <v>1122305.11916</v>
      </c>
      <c r="AB160" s="1">
        <v>129.3976823294345</v>
      </c>
      <c r="AC160" s="1">
        <v>110381</v>
      </c>
      <c r="AD160" s="1">
        <v>121.1</v>
      </c>
      <c r="AE160" s="1">
        <v>106.3</v>
      </c>
      <c r="AF160" s="1">
        <v>119</v>
      </c>
      <c r="AG160" s="1">
        <v>97.6</v>
      </c>
      <c r="AH160" s="1">
        <v>90.754313993789779</v>
      </c>
      <c r="AI160" s="1">
        <v>85.149304596800803</v>
      </c>
      <c r="AJ160" s="1">
        <v>97.430283487672526</v>
      </c>
      <c r="AK160" s="1">
        <v>91.301058275852412</v>
      </c>
      <c r="AL160" s="1" t="s">
        <v>0</v>
      </c>
      <c r="AM160" s="1" t="s">
        <v>0</v>
      </c>
      <c r="AN160" s="1" t="s">
        <v>0</v>
      </c>
      <c r="AO160" s="1" t="s">
        <v>0</v>
      </c>
      <c r="AP160" s="1">
        <v>45.765657232013766</v>
      </c>
      <c r="AQ160" s="1">
        <v>169.07291932546573</v>
      </c>
    </row>
    <row r="161" spans="1:43">
      <c r="A161" s="1">
        <v>2000</v>
      </c>
      <c r="B161" s="1" t="s">
        <v>74</v>
      </c>
      <c r="C161" s="1">
        <v>78.237644527177991</v>
      </c>
      <c r="D161" s="1">
        <v>52902</v>
      </c>
      <c r="E161" s="1">
        <v>104.1</v>
      </c>
      <c r="F161" s="1">
        <v>19685.53</v>
      </c>
      <c r="G161" s="1">
        <v>0.03</v>
      </c>
      <c r="H161" s="1">
        <v>-0.34735009432025532</v>
      </c>
      <c r="I161" s="1">
        <v>-0.34735009432025532</v>
      </c>
      <c r="J161" s="1">
        <v>0.13410749999999999</v>
      </c>
      <c r="K161" s="1">
        <v>0.12660714285714286</v>
      </c>
      <c r="L161" s="1">
        <v>632759</v>
      </c>
      <c r="M161" s="1">
        <v>20.640999999999998</v>
      </c>
      <c r="N161" s="1">
        <v>56.939964597328839</v>
      </c>
      <c r="O161" s="1">
        <v>55.045915207046995</v>
      </c>
      <c r="P161" s="1">
        <v>90.768554690308989</v>
      </c>
      <c r="Q161" s="1">
        <v>100.1</v>
      </c>
      <c r="R161" s="1">
        <v>104.5538403304692</v>
      </c>
      <c r="S161" s="1">
        <v>104.71133200795231</v>
      </c>
      <c r="T161" s="1">
        <v>105.3</v>
      </c>
      <c r="U161" s="1">
        <v>60.4</v>
      </c>
      <c r="V161" s="1">
        <v>25597</v>
      </c>
      <c r="W161" s="1">
        <v>21641</v>
      </c>
      <c r="X161" s="1">
        <v>128.82182226163715</v>
      </c>
      <c r="Y161" s="1">
        <v>131.26340244249047</v>
      </c>
      <c r="Z161" s="1">
        <v>17059</v>
      </c>
      <c r="AA161" s="1">
        <v>982907.25942999998</v>
      </c>
      <c r="AB161" s="1">
        <v>133.24595398278825</v>
      </c>
      <c r="AC161" s="1">
        <v>101415</v>
      </c>
      <c r="AD161" s="1">
        <v>122.5</v>
      </c>
      <c r="AE161" s="1">
        <v>105.4</v>
      </c>
      <c r="AF161" s="1">
        <v>119.3</v>
      </c>
      <c r="AG161" s="1">
        <v>96.1</v>
      </c>
      <c r="AH161" s="1">
        <v>92.72227619692525</v>
      </c>
      <c r="AI161" s="1">
        <v>85.224446521113038</v>
      </c>
      <c r="AJ161" s="1">
        <v>98.578905441718746</v>
      </c>
      <c r="AK161" s="1">
        <v>92.561147987891999</v>
      </c>
      <c r="AL161" s="1" t="s">
        <v>0</v>
      </c>
      <c r="AM161" s="1" t="s">
        <v>0</v>
      </c>
      <c r="AN161" s="1" t="s">
        <v>0</v>
      </c>
      <c r="AO161" s="1" t="s">
        <v>0</v>
      </c>
      <c r="AP161" s="1">
        <v>48.01475815583639</v>
      </c>
      <c r="AQ161" s="1">
        <v>168.62928467792898</v>
      </c>
    </row>
    <row r="162" spans="1:43">
      <c r="A162" s="1">
        <v>2000</v>
      </c>
      <c r="B162" s="1" t="s">
        <v>75</v>
      </c>
      <c r="C162" s="1">
        <v>81.181948634246012</v>
      </c>
      <c r="D162" s="1">
        <v>52815</v>
      </c>
      <c r="E162" s="1">
        <v>105.9</v>
      </c>
      <c r="F162" s="1">
        <v>19834.72</v>
      </c>
      <c r="G162" s="1">
        <v>0.02</v>
      </c>
      <c r="H162" s="1">
        <v>-0.1631897381499855</v>
      </c>
      <c r="I162" s="1">
        <v>-0.1631897381499855</v>
      </c>
      <c r="J162" s="1">
        <v>0.14230545454545454</v>
      </c>
      <c r="K162" s="1">
        <v>0.14092391304347826</v>
      </c>
      <c r="L162" s="1">
        <v>650809</v>
      </c>
      <c r="M162" s="1">
        <v>19.947727272727274</v>
      </c>
      <c r="N162" s="1">
        <v>59.437488751288925</v>
      </c>
      <c r="O162" s="1">
        <v>57.507767254589673</v>
      </c>
      <c r="P162" s="1">
        <v>93.770746333361231</v>
      </c>
      <c r="Q162" s="1">
        <v>100</v>
      </c>
      <c r="R162" s="1">
        <v>102.02506756460919</v>
      </c>
      <c r="S162" s="1">
        <v>106.81759443339962</v>
      </c>
      <c r="T162" s="1">
        <v>105.2</v>
      </c>
      <c r="U162" s="1">
        <v>60.6</v>
      </c>
      <c r="V162" s="1">
        <v>25456</v>
      </c>
      <c r="W162" s="1">
        <v>21630</v>
      </c>
      <c r="X162" s="1">
        <v>132.39290513187638</v>
      </c>
      <c r="Y162" s="1">
        <v>135.24030929299272</v>
      </c>
      <c r="Z162" s="1">
        <v>16776</v>
      </c>
      <c r="AA162" s="1">
        <v>965212.299</v>
      </c>
      <c r="AB162" s="1">
        <v>134.81209908222255</v>
      </c>
      <c r="AC162" s="1">
        <v>101751</v>
      </c>
      <c r="AD162" s="1">
        <v>122.6</v>
      </c>
      <c r="AE162" s="1">
        <v>109.1</v>
      </c>
      <c r="AF162" s="1">
        <v>122.1</v>
      </c>
      <c r="AG162" s="1">
        <v>99.6</v>
      </c>
      <c r="AH162" s="1">
        <v>91.055308476773334</v>
      </c>
      <c r="AI162" s="1">
        <v>86.353188832479987</v>
      </c>
      <c r="AJ162" s="1">
        <v>94.903043210623238</v>
      </c>
      <c r="AK162" s="1">
        <v>92.460018383892063</v>
      </c>
      <c r="AL162" s="1" t="s">
        <v>0</v>
      </c>
      <c r="AM162" s="1" t="s">
        <v>0</v>
      </c>
      <c r="AN162" s="1" t="s">
        <v>0</v>
      </c>
      <c r="AO162" s="1" t="s">
        <v>0</v>
      </c>
      <c r="AP162" s="1">
        <v>48.700828568103574</v>
      </c>
      <c r="AQ162" s="1">
        <v>167.93759428502395</v>
      </c>
    </row>
    <row r="163" spans="1:43">
      <c r="A163" s="1">
        <v>2000</v>
      </c>
      <c r="B163" s="1" t="s">
        <v>76</v>
      </c>
      <c r="C163" s="1">
        <v>101.72818218769316</v>
      </c>
      <c r="D163" s="1">
        <v>52797</v>
      </c>
      <c r="E163" s="1">
        <v>107.3</v>
      </c>
      <c r="F163" s="1">
        <v>19517.669999999998</v>
      </c>
      <c r="G163" s="1">
        <v>0.02</v>
      </c>
      <c r="H163" s="1">
        <v>-9.8953834830284373E-2</v>
      </c>
      <c r="I163" s="1">
        <v>-9.8953834830284373E-2</v>
      </c>
      <c r="J163" s="1">
        <v>0.13160699999999997</v>
      </c>
      <c r="K163" s="1">
        <v>0.11760444444444444</v>
      </c>
      <c r="L163" s="1">
        <v>657023</v>
      </c>
      <c r="M163" s="1">
        <v>22.552500000000002</v>
      </c>
      <c r="N163" s="1">
        <v>62.261850836620432</v>
      </c>
      <c r="O163" s="1">
        <v>58.617224424295259</v>
      </c>
      <c r="P163" s="1">
        <v>95.004388820001566</v>
      </c>
      <c r="Q163" s="1">
        <v>100</v>
      </c>
      <c r="R163" s="1">
        <v>104.47281404999904</v>
      </c>
      <c r="S163" s="1">
        <v>104.41043737574553</v>
      </c>
      <c r="T163" s="1">
        <v>105.1</v>
      </c>
      <c r="U163" s="1">
        <v>61.2</v>
      </c>
      <c r="V163" s="1">
        <v>25603</v>
      </c>
      <c r="W163" s="1">
        <v>21476</v>
      </c>
      <c r="X163" s="1">
        <v>128.00937067416274</v>
      </c>
      <c r="Y163" s="1">
        <v>130.0805978801323</v>
      </c>
      <c r="Z163" s="1">
        <v>16961</v>
      </c>
      <c r="AA163" s="1">
        <v>958591.40147000004</v>
      </c>
      <c r="AB163" s="1">
        <v>132.89401346863335</v>
      </c>
      <c r="AC163" s="1">
        <v>103065</v>
      </c>
      <c r="AD163" s="1">
        <v>124</v>
      </c>
      <c r="AE163" s="1">
        <v>110.5</v>
      </c>
      <c r="AF163" s="1">
        <v>124.3</v>
      </c>
      <c r="AG163" s="1">
        <v>101.8</v>
      </c>
      <c r="AH163" s="1">
        <v>90.172327192216528</v>
      </c>
      <c r="AI163" s="1">
        <v>83.416358810796538</v>
      </c>
      <c r="AJ163" s="1">
        <v>96.522468973331968</v>
      </c>
      <c r="AK163" s="1">
        <v>91.637803118670007</v>
      </c>
      <c r="AL163" s="1" t="s">
        <v>0</v>
      </c>
      <c r="AM163" s="1" t="s">
        <v>0</v>
      </c>
      <c r="AN163" s="1" t="s">
        <v>0</v>
      </c>
      <c r="AO163" s="1" t="s">
        <v>0</v>
      </c>
      <c r="AP163" s="1">
        <v>48.215309027044803</v>
      </c>
      <c r="AQ163" s="1">
        <v>167.34057387996023</v>
      </c>
    </row>
    <row r="164" spans="1:43">
      <c r="A164" s="1">
        <v>2000</v>
      </c>
      <c r="B164" s="1" t="s">
        <v>77</v>
      </c>
      <c r="C164" s="1">
        <v>89.727782415785342</v>
      </c>
      <c r="D164" s="1">
        <v>53192</v>
      </c>
      <c r="E164" s="1">
        <v>106.9</v>
      </c>
      <c r="F164" s="1">
        <v>17039.97</v>
      </c>
      <c r="G164" s="1">
        <v>0.02</v>
      </c>
      <c r="H164" s="1">
        <v>-0.27058236629262106</v>
      </c>
      <c r="I164" s="1">
        <v>-0.27058236629262106</v>
      </c>
      <c r="J164" s="1">
        <v>0.11553549999999999</v>
      </c>
      <c r="K164" s="1">
        <v>0.10297619047619047</v>
      </c>
      <c r="L164" s="1">
        <v>639439</v>
      </c>
      <c r="M164" s="1">
        <v>25.642499999999995</v>
      </c>
      <c r="N164" s="1">
        <v>86.447269158602396</v>
      </c>
      <c r="O164" s="1">
        <v>86.397609895841626</v>
      </c>
      <c r="P164" s="1">
        <v>94.024737947039327</v>
      </c>
      <c r="Q164" s="1">
        <v>100</v>
      </c>
      <c r="R164" s="1">
        <v>105.1855730457975</v>
      </c>
      <c r="S164" s="1">
        <v>103.60805168986083</v>
      </c>
      <c r="T164" s="1">
        <v>105.1</v>
      </c>
      <c r="U164" s="1">
        <v>61.1</v>
      </c>
      <c r="V164" s="1">
        <v>25813</v>
      </c>
      <c r="W164" s="1">
        <v>21594</v>
      </c>
      <c r="X164" s="1">
        <v>130.25896990162818</v>
      </c>
      <c r="Y164" s="1">
        <v>130.13573633906771</v>
      </c>
      <c r="Z164" s="1">
        <v>16860</v>
      </c>
      <c r="AA164" s="1">
        <v>940128.52719000005</v>
      </c>
      <c r="AB164" s="1">
        <v>132.17431108772502</v>
      </c>
      <c r="AC164" s="1">
        <v>99853</v>
      </c>
      <c r="AD164" s="1">
        <v>123.1</v>
      </c>
      <c r="AE164" s="1">
        <v>108.1</v>
      </c>
      <c r="AF164" s="1">
        <v>122.5</v>
      </c>
      <c r="AG164" s="1">
        <v>98.9</v>
      </c>
      <c r="AH164" s="1">
        <v>91.485082118521007</v>
      </c>
      <c r="AI164" s="1">
        <v>85.688172825893716</v>
      </c>
      <c r="AJ164" s="1">
        <v>96.78235890414166</v>
      </c>
      <c r="AK164" s="1">
        <v>91.990600173687852</v>
      </c>
      <c r="AL164" s="1" t="s">
        <v>0</v>
      </c>
      <c r="AM164" s="1" t="s">
        <v>0</v>
      </c>
      <c r="AN164" s="1" t="s">
        <v>0</v>
      </c>
      <c r="AO164" s="1" t="s">
        <v>0</v>
      </c>
      <c r="AP164" s="1">
        <v>47.089581570086494</v>
      </c>
      <c r="AQ164" s="1">
        <v>168.54452886642429</v>
      </c>
    </row>
    <row r="165" spans="1:43">
      <c r="A165" s="1">
        <v>2000</v>
      </c>
      <c r="B165" s="1" t="s">
        <v>78</v>
      </c>
      <c r="C165" s="1">
        <v>156.62592538113486</v>
      </c>
      <c r="D165" s="1">
        <v>53155</v>
      </c>
      <c r="E165" s="1">
        <v>108.5</v>
      </c>
      <c r="F165" s="1">
        <v>16969.28</v>
      </c>
      <c r="G165" s="1">
        <v>0.02</v>
      </c>
      <c r="H165" s="1">
        <v>-0.18749613237408724</v>
      </c>
      <c r="I165" s="1">
        <v>-0.18749613237408724</v>
      </c>
      <c r="J165" s="1">
        <v>0.13097500000000004</v>
      </c>
      <c r="K165" s="1">
        <v>0.12778500000000001</v>
      </c>
      <c r="L165" s="1">
        <v>633398</v>
      </c>
      <c r="M165" s="1">
        <v>23.815909090909091</v>
      </c>
      <c r="N165" s="1">
        <v>87.734438182099211</v>
      </c>
      <c r="O165" s="1">
        <v>81.307178414163332</v>
      </c>
      <c r="P165" s="1">
        <v>95.150797746752829</v>
      </c>
      <c r="Q165" s="1">
        <v>99.9</v>
      </c>
      <c r="R165" s="1">
        <v>103.79960135087116</v>
      </c>
      <c r="S165" s="1">
        <v>104.51073558648112</v>
      </c>
      <c r="T165" s="1">
        <v>104.9</v>
      </c>
      <c r="U165" s="1">
        <v>61.5</v>
      </c>
      <c r="V165" s="1">
        <v>25795</v>
      </c>
      <c r="W165" s="1">
        <v>21572</v>
      </c>
      <c r="X165" s="1">
        <v>133.55603120918866</v>
      </c>
      <c r="Y165" s="1">
        <v>144.08819542759667</v>
      </c>
      <c r="Z165" s="1">
        <v>16943</v>
      </c>
      <c r="AA165" s="1">
        <v>1032313.54834</v>
      </c>
      <c r="AB165" s="1">
        <v>131.93342365453097</v>
      </c>
      <c r="AC165" s="1">
        <v>103796</v>
      </c>
      <c r="AD165" s="1">
        <v>126.2</v>
      </c>
      <c r="AE165" s="1">
        <v>109.8</v>
      </c>
      <c r="AF165" s="1">
        <v>124.7</v>
      </c>
      <c r="AG165" s="1">
        <v>99.9</v>
      </c>
      <c r="AH165" s="1">
        <v>92.44805778509604</v>
      </c>
      <c r="AI165" s="1">
        <v>86.251959227126704</v>
      </c>
      <c r="AJ165" s="1">
        <v>97.774392828412545</v>
      </c>
      <c r="AK165" s="1">
        <v>91.912452326593865</v>
      </c>
      <c r="AL165" s="1" t="s">
        <v>0</v>
      </c>
      <c r="AM165" s="1" t="s">
        <v>0</v>
      </c>
      <c r="AN165" s="1" t="s">
        <v>0</v>
      </c>
      <c r="AO165" s="1" t="s">
        <v>0</v>
      </c>
      <c r="AP165" s="1">
        <v>49.12093280153114</v>
      </c>
      <c r="AQ165" s="1">
        <v>167.21869490686555</v>
      </c>
    </row>
    <row r="166" spans="1:43">
      <c r="A166" s="1">
        <v>2000</v>
      </c>
      <c r="B166" s="1" t="s">
        <v>79</v>
      </c>
      <c r="C166" s="1">
        <v>96.049621028341718</v>
      </c>
      <c r="D166" s="1">
        <v>53138</v>
      </c>
      <c r="E166" s="1">
        <v>107.9</v>
      </c>
      <c r="F166" s="1">
        <v>16959.93</v>
      </c>
      <c r="G166" s="1">
        <v>0.02</v>
      </c>
      <c r="H166" s="1">
        <v>-0.11576932292140757</v>
      </c>
      <c r="I166" s="1">
        <v>-0.11576932292140757</v>
      </c>
      <c r="J166" s="1">
        <v>0.24378549999999999</v>
      </c>
      <c r="K166" s="1">
        <v>0.22390095238095237</v>
      </c>
      <c r="L166" s="1">
        <v>635452</v>
      </c>
      <c r="M166" s="1">
        <v>21.990000000000002</v>
      </c>
      <c r="N166" s="1">
        <v>60.612259758867268</v>
      </c>
      <c r="O166" s="1">
        <v>57.354367660263705</v>
      </c>
      <c r="P166" s="1">
        <v>93.980500660116931</v>
      </c>
      <c r="Q166" s="1">
        <v>99.9</v>
      </c>
      <c r="R166" s="1">
        <v>105.62420371836696</v>
      </c>
      <c r="S166" s="1">
        <v>102.70536779324055</v>
      </c>
      <c r="T166" s="1">
        <v>104.9</v>
      </c>
      <c r="U166" s="1">
        <v>61.6</v>
      </c>
      <c r="V166" s="1">
        <v>25776</v>
      </c>
      <c r="W166" s="1">
        <v>21640</v>
      </c>
      <c r="X166" s="1">
        <v>131.42100714297177</v>
      </c>
      <c r="Y166" s="1">
        <v>142.41298610638094</v>
      </c>
      <c r="Z166" s="1">
        <v>16116</v>
      </c>
      <c r="AA166" s="1">
        <v>1033025.7446</v>
      </c>
      <c r="AB166" s="1">
        <v>131.57915580330558</v>
      </c>
      <c r="AC166" s="1">
        <v>99826</v>
      </c>
      <c r="AD166" s="1">
        <v>123.5</v>
      </c>
      <c r="AE166" s="1">
        <v>109.9</v>
      </c>
      <c r="AF166" s="1">
        <v>124.2</v>
      </c>
      <c r="AG166" s="1">
        <v>100.2</v>
      </c>
      <c r="AH166" s="1">
        <v>90.933784397544116</v>
      </c>
      <c r="AI166" s="1">
        <v>86.624053713233906</v>
      </c>
      <c r="AJ166" s="1">
        <v>94.98908527147745</v>
      </c>
      <c r="AK166" s="1">
        <v>91.851246512731464</v>
      </c>
      <c r="AL166" s="1" t="s">
        <v>0</v>
      </c>
      <c r="AM166" s="1" t="s">
        <v>0</v>
      </c>
      <c r="AN166" s="1" t="s">
        <v>0</v>
      </c>
      <c r="AO166" s="1" t="s">
        <v>0</v>
      </c>
      <c r="AP166" s="1">
        <v>53.126567136463528</v>
      </c>
      <c r="AQ166" s="1">
        <v>166.41224074562976</v>
      </c>
    </row>
    <row r="167" spans="1:43">
      <c r="A167" s="1">
        <v>2000</v>
      </c>
      <c r="B167" s="1" t="s">
        <v>80</v>
      </c>
      <c r="C167" s="1">
        <v>81.283923630910664</v>
      </c>
      <c r="D167" s="1">
        <v>53112</v>
      </c>
      <c r="E167" s="1">
        <v>109.4</v>
      </c>
      <c r="F167" s="1">
        <v>16329.89</v>
      </c>
      <c r="G167" s="1">
        <v>0.16</v>
      </c>
      <c r="H167" s="1">
        <v>-5.6934877042099243E-2</v>
      </c>
      <c r="I167" s="1">
        <v>-5.6934877042099243E-2</v>
      </c>
      <c r="J167" s="1">
        <v>0.32493739130434784</v>
      </c>
      <c r="K167" s="1">
        <v>0.31262045454545456</v>
      </c>
      <c r="L167" s="1">
        <v>631582</v>
      </c>
      <c r="M167" s="1">
        <v>23.039130434782606</v>
      </c>
      <c r="N167" s="1">
        <v>52.841201367713303</v>
      </c>
      <c r="O167" s="1">
        <v>50.239419687262142</v>
      </c>
      <c r="P167" s="1">
        <v>94.473572442443114</v>
      </c>
      <c r="Q167" s="1">
        <v>99.9</v>
      </c>
      <c r="R167" s="1">
        <v>104.55868344704665</v>
      </c>
      <c r="S167" s="1">
        <v>104.61103379721668</v>
      </c>
      <c r="T167" s="1">
        <v>104.5</v>
      </c>
      <c r="U167" s="1">
        <v>61.8</v>
      </c>
      <c r="V167" s="1">
        <v>25852</v>
      </c>
      <c r="W167" s="1">
        <v>21635</v>
      </c>
      <c r="X167" s="1">
        <v>130.30479206922917</v>
      </c>
      <c r="Y167" s="1">
        <v>140.19657457087524</v>
      </c>
      <c r="Z167" s="1">
        <v>16723</v>
      </c>
      <c r="AA167" s="1">
        <v>1136857.74086</v>
      </c>
      <c r="AB167" s="1">
        <v>130.96770378973261</v>
      </c>
      <c r="AC167" s="1">
        <v>99846</v>
      </c>
      <c r="AD167" s="1">
        <v>131.30000000000001</v>
      </c>
      <c r="AE167" s="1">
        <v>110.7</v>
      </c>
      <c r="AF167" s="1">
        <v>125.7</v>
      </c>
      <c r="AG167" s="1">
        <v>100.5</v>
      </c>
      <c r="AH167" s="1">
        <v>91.263533242080598</v>
      </c>
      <c r="AI167" s="1">
        <v>85.793210563779709</v>
      </c>
      <c r="AJ167" s="1">
        <v>96.873284232954305</v>
      </c>
      <c r="AK167" s="1">
        <v>92.995959466573439</v>
      </c>
      <c r="AL167" s="1" t="s">
        <v>0</v>
      </c>
      <c r="AM167" s="1" t="s">
        <v>0</v>
      </c>
      <c r="AN167" s="1" t="s">
        <v>0</v>
      </c>
      <c r="AO167" s="1" t="s">
        <v>0</v>
      </c>
      <c r="AP167" s="1">
        <v>53.717173192113982</v>
      </c>
      <c r="AQ167" s="1">
        <v>165.10147949150635</v>
      </c>
    </row>
    <row r="168" spans="1:43">
      <c r="A168" s="1">
        <v>2000</v>
      </c>
      <c r="B168" s="1" t="s">
        <v>81</v>
      </c>
      <c r="C168" s="1">
        <v>65.065490652496649</v>
      </c>
      <c r="D168" s="1">
        <v>53556</v>
      </c>
      <c r="E168" s="1">
        <v>107.2</v>
      </c>
      <c r="F168" s="1">
        <v>16168.29</v>
      </c>
      <c r="G168" s="1">
        <v>0.25</v>
      </c>
      <c r="H168" s="1">
        <v>3.9755179108710646E-2</v>
      </c>
      <c r="I168" s="1">
        <v>3.9755179108710646E-2</v>
      </c>
      <c r="J168" s="1">
        <v>0.40846400000000005</v>
      </c>
      <c r="K168" s="1">
        <v>0.4080604761904762</v>
      </c>
      <c r="L168" s="1">
        <v>630089</v>
      </c>
      <c r="M168" s="1">
        <v>23.979000000000003</v>
      </c>
      <c r="N168" s="1">
        <v>63.635867342833507</v>
      </c>
      <c r="O168" s="1">
        <v>63.695140733744438</v>
      </c>
      <c r="P168" s="1">
        <v>96.792322854952488</v>
      </c>
      <c r="Q168" s="1">
        <v>99.6</v>
      </c>
      <c r="R168" s="1">
        <v>103.58900861206149</v>
      </c>
      <c r="S168" s="1">
        <v>105.01222664015904</v>
      </c>
      <c r="T168" s="1">
        <v>104.5</v>
      </c>
      <c r="U168" s="1">
        <v>62.1</v>
      </c>
      <c r="V168" s="1">
        <v>26036</v>
      </c>
      <c r="W168" s="1">
        <v>21811</v>
      </c>
      <c r="X168" s="1">
        <v>130.44912887522204</v>
      </c>
      <c r="Y168" s="1">
        <v>137.17997233677715</v>
      </c>
      <c r="Z168" s="1">
        <v>15904</v>
      </c>
      <c r="AA168" s="1">
        <v>989634.65287999995</v>
      </c>
      <c r="AB168" s="1">
        <v>133.02845412985221</v>
      </c>
      <c r="AC168" s="1">
        <v>101286</v>
      </c>
      <c r="AD168" s="1">
        <v>124.7</v>
      </c>
      <c r="AE168" s="1">
        <v>109.1</v>
      </c>
      <c r="AF168" s="1">
        <v>121.4</v>
      </c>
      <c r="AG168" s="1">
        <v>100.6</v>
      </c>
      <c r="AH168" s="1">
        <v>90.144735376636447</v>
      </c>
      <c r="AI168" s="1">
        <v>85.275608880959737</v>
      </c>
      <c r="AJ168" s="1">
        <v>95.830905373636313</v>
      </c>
      <c r="AK168" s="1">
        <v>91.490265948451622</v>
      </c>
      <c r="AL168" s="1" t="s">
        <v>0</v>
      </c>
      <c r="AM168" s="1" t="s">
        <v>0</v>
      </c>
      <c r="AN168" s="1" t="s">
        <v>0</v>
      </c>
      <c r="AO168" s="1" t="s">
        <v>0</v>
      </c>
      <c r="AP168" s="1">
        <v>53.568119044240348</v>
      </c>
      <c r="AQ168" s="1">
        <v>165.74998015268423</v>
      </c>
    </row>
    <row r="169" spans="1:43">
      <c r="A169" s="1">
        <v>2000</v>
      </c>
      <c r="B169" s="1" t="s">
        <v>82</v>
      </c>
      <c r="C169" s="1">
        <v>75.41386681599316</v>
      </c>
      <c r="D169" s="1">
        <v>53727</v>
      </c>
      <c r="E169" s="1">
        <v>108.9</v>
      </c>
      <c r="F169" s="1">
        <v>15311.7</v>
      </c>
      <c r="G169" s="1">
        <v>0.25</v>
      </c>
      <c r="H169" s="1">
        <v>-0.28542223289739699</v>
      </c>
      <c r="I169" s="1">
        <v>-0.28542223289739699</v>
      </c>
      <c r="J169" s="1">
        <v>0.53649666666666684</v>
      </c>
      <c r="K169" s="1">
        <v>0.52187499999999998</v>
      </c>
      <c r="L169" s="1">
        <v>638974</v>
      </c>
      <c r="M169" s="1">
        <v>24.339047619047623</v>
      </c>
      <c r="N169" s="1">
        <v>69.593936112568699</v>
      </c>
      <c r="O169" s="1">
        <v>69.244757551565016</v>
      </c>
      <c r="P169" s="1">
        <v>96.254775616790212</v>
      </c>
      <c r="Q169" s="1">
        <v>99.4</v>
      </c>
      <c r="R169" s="1">
        <v>103.90354051718032</v>
      </c>
      <c r="S169" s="1">
        <v>104.31013916500993</v>
      </c>
      <c r="T169" s="1">
        <v>104.4</v>
      </c>
      <c r="U169" s="1">
        <v>62.2</v>
      </c>
      <c r="V169" s="1">
        <v>26103</v>
      </c>
      <c r="W169" s="1">
        <v>21896</v>
      </c>
      <c r="X169" s="1">
        <v>131.08052901645658</v>
      </c>
      <c r="Y169" s="1">
        <v>137.18814501896935</v>
      </c>
      <c r="Z169" s="1">
        <v>15573</v>
      </c>
      <c r="AA169" s="1">
        <v>1048333.33433</v>
      </c>
      <c r="AB169" s="1">
        <v>133.59367542555896</v>
      </c>
      <c r="AC169" s="1">
        <v>99445</v>
      </c>
      <c r="AD169" s="1">
        <v>127.8</v>
      </c>
      <c r="AE169" s="1">
        <v>109.1</v>
      </c>
      <c r="AF169" s="1">
        <v>123.4</v>
      </c>
      <c r="AG169" s="1">
        <v>99.6</v>
      </c>
      <c r="AH169" s="1">
        <v>90.849208427790302</v>
      </c>
      <c r="AI169" s="1">
        <v>85.449246961456495</v>
      </c>
      <c r="AJ169" s="1">
        <v>96.393197064002479</v>
      </c>
      <c r="AK169" s="1">
        <v>93.028745308182579</v>
      </c>
      <c r="AL169" s="1" t="s">
        <v>0</v>
      </c>
      <c r="AM169" s="1" t="s">
        <v>0</v>
      </c>
      <c r="AN169" s="1" t="s">
        <v>0</v>
      </c>
      <c r="AO169" s="1" t="s">
        <v>0</v>
      </c>
      <c r="AP169" s="1">
        <v>57.977584791933445</v>
      </c>
      <c r="AQ169" s="1">
        <v>163.72809170347026</v>
      </c>
    </row>
    <row r="170" spans="1:43">
      <c r="A170" s="1">
        <v>2000</v>
      </c>
      <c r="B170" s="1" t="s">
        <v>83</v>
      </c>
      <c r="C170" s="1">
        <v>96.9239178603124</v>
      </c>
      <c r="D170" s="1">
        <v>53723</v>
      </c>
      <c r="E170" s="1">
        <v>109.3</v>
      </c>
      <c r="F170" s="1">
        <v>14760.88</v>
      </c>
      <c r="G170" s="1">
        <v>0.25</v>
      </c>
      <c r="H170" s="1">
        <v>-0.47617164115511901</v>
      </c>
      <c r="I170" s="1">
        <v>-0.47617164115511901</v>
      </c>
      <c r="J170" s="1">
        <v>0.58032099999999986</v>
      </c>
      <c r="K170" s="1">
        <v>0.55269909090909086</v>
      </c>
      <c r="L170" s="1">
        <v>643320</v>
      </c>
      <c r="M170" s="1">
        <v>23.7715</v>
      </c>
      <c r="N170" s="1">
        <v>108.46429400318453</v>
      </c>
      <c r="O170" s="1">
        <v>109.92479698738777</v>
      </c>
      <c r="P170" s="1">
        <v>96.391636135275078</v>
      </c>
      <c r="Q170" s="1">
        <v>99.4</v>
      </c>
      <c r="R170" s="1">
        <v>103.52083871048723</v>
      </c>
      <c r="S170" s="1">
        <v>104.31013916500993</v>
      </c>
      <c r="T170" s="1">
        <v>104.2</v>
      </c>
      <c r="U170" s="1">
        <v>62.5</v>
      </c>
      <c r="V170" s="1">
        <v>26297</v>
      </c>
      <c r="W170" s="1">
        <v>21595</v>
      </c>
      <c r="X170" s="1">
        <v>127.81673689569769</v>
      </c>
      <c r="Y170" s="1">
        <v>130.59085312492914</v>
      </c>
      <c r="Z170" s="1">
        <v>15888</v>
      </c>
      <c r="AA170" s="1">
        <v>1026314.55901</v>
      </c>
      <c r="AB170" s="1">
        <v>132.31998649107078</v>
      </c>
      <c r="AC170" s="1">
        <v>101894</v>
      </c>
      <c r="AD170" s="1">
        <v>129.4</v>
      </c>
      <c r="AE170" s="1">
        <v>110.6</v>
      </c>
      <c r="AF170" s="1">
        <v>122.2</v>
      </c>
      <c r="AG170" s="1">
        <v>101.8</v>
      </c>
      <c r="AH170" s="1">
        <v>90.71927187698887</v>
      </c>
      <c r="AI170" s="1">
        <v>85.75469449428472</v>
      </c>
      <c r="AJ170" s="1">
        <v>95.673819334337239</v>
      </c>
      <c r="AK170" s="1">
        <v>92.941805650405655</v>
      </c>
      <c r="AL170" s="1" t="s">
        <v>0</v>
      </c>
      <c r="AM170" s="1" t="s">
        <v>0</v>
      </c>
      <c r="AN170" s="1" t="s">
        <v>0</v>
      </c>
      <c r="AO170" s="1" t="s">
        <v>0</v>
      </c>
      <c r="AP170" s="1">
        <v>59.437046764849121</v>
      </c>
      <c r="AQ170" s="1">
        <v>164.84257836267238</v>
      </c>
    </row>
    <row r="171" spans="1:43">
      <c r="A171" s="1">
        <v>2000</v>
      </c>
      <c r="B171" s="1" t="s">
        <v>84</v>
      </c>
      <c r="C171" s="1">
        <v>117.29039536719272</v>
      </c>
      <c r="D171" s="1">
        <v>53553</v>
      </c>
      <c r="E171" s="1">
        <v>110.7</v>
      </c>
      <c r="F171" s="1">
        <v>14409.74</v>
      </c>
      <c r="G171" s="1">
        <v>0.24</v>
      </c>
      <c r="H171" s="1">
        <v>-0.10679880708698974</v>
      </c>
      <c r="I171" s="1">
        <v>-0.10679880708698974</v>
      </c>
      <c r="J171" s="1">
        <v>0.62476238095238101</v>
      </c>
      <c r="K171" s="1">
        <v>0.61697368421052634</v>
      </c>
      <c r="L171" s="1">
        <v>649084</v>
      </c>
      <c r="M171" s="1">
        <v>22.875238095238096</v>
      </c>
      <c r="N171" s="1">
        <v>99.913674304814407</v>
      </c>
      <c r="O171" s="1">
        <v>98.534924668739563</v>
      </c>
      <c r="P171" s="1">
        <v>92.897784778554808</v>
      </c>
      <c r="Q171" s="1">
        <v>99.4</v>
      </c>
      <c r="R171" s="1">
        <v>102.92375809803906</v>
      </c>
      <c r="S171" s="1">
        <v>105.01222664015904</v>
      </c>
      <c r="T171" s="1">
        <v>104.1</v>
      </c>
      <c r="U171" s="1">
        <v>62.6</v>
      </c>
      <c r="V171" s="1">
        <v>26274</v>
      </c>
      <c r="W171" s="1">
        <v>21426</v>
      </c>
      <c r="X171" s="1">
        <v>130.89485019801441</v>
      </c>
      <c r="Y171" s="1">
        <v>132.85082167394759</v>
      </c>
      <c r="Z171" s="1">
        <v>17394</v>
      </c>
      <c r="AA171" s="1">
        <v>1007488.4956199999</v>
      </c>
      <c r="AB171" s="1">
        <v>132.61311198222975</v>
      </c>
      <c r="AC171" s="1">
        <v>109620</v>
      </c>
      <c r="AD171" s="1">
        <v>131.1</v>
      </c>
      <c r="AE171" s="1">
        <v>111.8</v>
      </c>
      <c r="AF171" s="1">
        <v>128.6</v>
      </c>
      <c r="AG171" s="1">
        <v>101.5</v>
      </c>
      <c r="AH171" s="1">
        <v>91.497191532579336</v>
      </c>
      <c r="AI171" s="1">
        <v>85.918289623338197</v>
      </c>
      <c r="AJ171" s="1">
        <v>96.726986761817386</v>
      </c>
      <c r="AK171" s="1">
        <v>94.036470082899072</v>
      </c>
      <c r="AL171" s="1" t="s">
        <v>0</v>
      </c>
      <c r="AM171" s="1" t="s">
        <v>0</v>
      </c>
      <c r="AN171" s="1" t="s">
        <v>0</v>
      </c>
      <c r="AO171" s="1" t="s">
        <v>0</v>
      </c>
      <c r="AP171" s="1">
        <v>59.20252162979299</v>
      </c>
      <c r="AQ171" s="1">
        <v>164.05336793087292</v>
      </c>
    </row>
    <row r="172" spans="1:43">
      <c r="A172" s="1">
        <v>2001</v>
      </c>
      <c r="B172" s="1" t="s">
        <v>72</v>
      </c>
      <c r="C172" s="1">
        <v>123.78951328228079</v>
      </c>
      <c r="D172" s="1">
        <v>53475</v>
      </c>
      <c r="E172" s="1">
        <v>106</v>
      </c>
      <c r="F172" s="1">
        <v>13720.95</v>
      </c>
      <c r="G172" s="1">
        <v>0.25</v>
      </c>
      <c r="H172" s="1">
        <v>-0.41854105692075461</v>
      </c>
      <c r="I172" s="1">
        <v>-0.41854105692075461</v>
      </c>
      <c r="J172" s="1">
        <v>0.54605210526315795</v>
      </c>
      <c r="K172" s="1">
        <v>0.49886363636363634</v>
      </c>
      <c r="L172" s="1">
        <v>659959</v>
      </c>
      <c r="M172" s="1">
        <v>23.413157894736845</v>
      </c>
      <c r="N172" s="1">
        <v>97.671426996135182</v>
      </c>
      <c r="O172" s="1">
        <v>95.477020896196777</v>
      </c>
      <c r="P172" s="1">
        <v>88.764415057592814</v>
      </c>
      <c r="Q172" s="1">
        <v>99.3</v>
      </c>
      <c r="R172" s="1">
        <v>106.55532679076076</v>
      </c>
      <c r="S172" s="1">
        <v>104.71133200795229</v>
      </c>
      <c r="T172" s="1">
        <v>103.9</v>
      </c>
      <c r="U172" s="1">
        <v>63.1</v>
      </c>
      <c r="V172" s="1">
        <v>26142</v>
      </c>
      <c r="W172" s="1">
        <v>21426</v>
      </c>
      <c r="X172" s="1">
        <v>130.64062819480037</v>
      </c>
      <c r="Y172" s="1">
        <v>132.37478809661181</v>
      </c>
      <c r="Z172" s="1">
        <v>15275</v>
      </c>
      <c r="AA172" s="1">
        <v>999471.50511999999</v>
      </c>
      <c r="AB172" s="1">
        <v>132.95348391501099</v>
      </c>
      <c r="AC172" s="1">
        <v>96453</v>
      </c>
      <c r="AD172" s="1">
        <v>123.8</v>
      </c>
      <c r="AE172" s="1">
        <v>106.1</v>
      </c>
      <c r="AF172" s="1">
        <v>117.2</v>
      </c>
      <c r="AG172" s="1">
        <v>98.3</v>
      </c>
      <c r="AH172" s="1">
        <v>90.294507467030655</v>
      </c>
      <c r="AI172" s="1">
        <v>85.786373968270681</v>
      </c>
      <c r="AJ172" s="1">
        <v>95.01983056413043</v>
      </c>
      <c r="AK172" s="1">
        <v>93.263942155812543</v>
      </c>
      <c r="AL172" s="1" t="s">
        <v>0</v>
      </c>
      <c r="AM172" s="1" t="s">
        <v>0</v>
      </c>
      <c r="AN172" s="1" t="s">
        <v>0</v>
      </c>
      <c r="AO172" s="1" t="s">
        <v>0</v>
      </c>
      <c r="AP172" s="1">
        <v>51.590926667500142</v>
      </c>
      <c r="AQ172" s="1">
        <v>167.84715628574997</v>
      </c>
    </row>
    <row r="173" spans="1:43">
      <c r="A173" s="1">
        <v>2001</v>
      </c>
      <c r="B173" s="1" t="s">
        <v>74</v>
      </c>
      <c r="C173" s="1">
        <v>151.16011105326427</v>
      </c>
      <c r="D173" s="1">
        <v>53698</v>
      </c>
      <c r="E173" s="1">
        <v>107.2</v>
      </c>
      <c r="F173" s="1">
        <v>13266.27</v>
      </c>
      <c r="G173" s="1">
        <v>0.25</v>
      </c>
      <c r="H173" s="1">
        <v>-0.51037161141000897</v>
      </c>
      <c r="I173" s="1">
        <v>-0.51037161141000897</v>
      </c>
      <c r="J173" s="1">
        <v>0.44311947368421056</v>
      </c>
      <c r="K173" s="1">
        <v>0.40843750000000001</v>
      </c>
      <c r="L173" s="1">
        <v>654226</v>
      </c>
      <c r="M173" s="1">
        <v>22.138947368421057</v>
      </c>
      <c r="N173" s="1">
        <v>94.877559737017776</v>
      </c>
      <c r="O173" s="1">
        <v>89.809425226394225</v>
      </c>
      <c r="P173" s="1">
        <v>89.417160457231176</v>
      </c>
      <c r="Q173" s="1">
        <v>99.3</v>
      </c>
      <c r="R173" s="1">
        <v>103.82866407674038</v>
      </c>
      <c r="S173" s="1">
        <v>103.808648111332</v>
      </c>
      <c r="T173" s="1">
        <v>103.8</v>
      </c>
      <c r="U173" s="1">
        <v>63.2</v>
      </c>
      <c r="V173" s="1">
        <v>25976</v>
      </c>
      <c r="W173" s="1">
        <v>21886</v>
      </c>
      <c r="X173" s="1">
        <v>130.39758514068791</v>
      </c>
      <c r="Y173" s="1">
        <v>131.79439177233746</v>
      </c>
      <c r="Z173" s="1">
        <v>14930</v>
      </c>
      <c r="AA173" s="1">
        <v>1027971.08485</v>
      </c>
      <c r="AB173" s="1">
        <v>132.51819709542636</v>
      </c>
      <c r="AC173" s="1">
        <v>95623</v>
      </c>
      <c r="AD173" s="1">
        <v>127.4</v>
      </c>
      <c r="AE173" s="1">
        <v>109.7</v>
      </c>
      <c r="AF173" s="1">
        <v>122.6</v>
      </c>
      <c r="AG173" s="1">
        <v>100.9</v>
      </c>
      <c r="AH173" s="1">
        <v>91.972355706291367</v>
      </c>
      <c r="AI173" s="1">
        <v>85.996589383694598</v>
      </c>
      <c r="AJ173" s="1">
        <v>97.669144897356347</v>
      </c>
      <c r="AK173" s="1">
        <v>93.441662307722112</v>
      </c>
      <c r="AL173" s="1" t="s">
        <v>0</v>
      </c>
      <c r="AM173" s="1" t="s">
        <v>0</v>
      </c>
      <c r="AN173" s="1" t="s">
        <v>0</v>
      </c>
      <c r="AO173" s="1" t="s">
        <v>0</v>
      </c>
      <c r="AP173" s="1">
        <v>49.65534234889062</v>
      </c>
      <c r="AQ173" s="1">
        <v>168.25344735073031</v>
      </c>
    </row>
    <row r="174" spans="1:43">
      <c r="A174" s="1">
        <v>2001</v>
      </c>
      <c r="B174" s="1" t="s">
        <v>75</v>
      </c>
      <c r="C174" s="1">
        <v>174.59710706541699</v>
      </c>
      <c r="D174" s="1">
        <v>53467</v>
      </c>
      <c r="E174" s="1">
        <v>105.4</v>
      </c>
      <c r="F174" s="1">
        <v>12708.47</v>
      </c>
      <c r="G174" s="1">
        <v>0.11</v>
      </c>
      <c r="H174" s="1">
        <v>-0.76639124632569378</v>
      </c>
      <c r="I174" s="1">
        <v>-0.76639124632569378</v>
      </c>
      <c r="J174" s="1">
        <v>0.20612190476190473</v>
      </c>
      <c r="K174" s="1">
        <v>0.19409090909090909</v>
      </c>
      <c r="L174" s="1">
        <v>658449</v>
      </c>
      <c r="M174" s="1">
        <v>32.964761904761907</v>
      </c>
      <c r="N174" s="1">
        <v>106.74270758629417</v>
      </c>
      <c r="O174" s="1">
        <v>100.61011666044145</v>
      </c>
      <c r="P174" s="1">
        <v>86.502667974054603</v>
      </c>
      <c r="Q174" s="1">
        <v>99.1</v>
      </c>
      <c r="R174" s="1">
        <v>103.92907864547996</v>
      </c>
      <c r="S174" s="1">
        <v>103.70834990059643</v>
      </c>
      <c r="T174" s="1">
        <v>103.6</v>
      </c>
      <c r="U174" s="1">
        <v>63.2</v>
      </c>
      <c r="V174" s="1">
        <v>25906</v>
      </c>
      <c r="W174" s="1">
        <v>21829</v>
      </c>
      <c r="X174" s="1">
        <v>131.30534094152719</v>
      </c>
      <c r="Y174" s="1">
        <v>134.37089476377847</v>
      </c>
      <c r="Z174" s="1">
        <v>15524</v>
      </c>
      <c r="AA174" s="1">
        <v>1009627.39644</v>
      </c>
      <c r="AB174" s="1">
        <v>131.93194228312848</v>
      </c>
      <c r="AC174" s="1">
        <v>100616</v>
      </c>
      <c r="AD174" s="1">
        <v>125.4</v>
      </c>
      <c r="AE174" s="1">
        <v>110</v>
      </c>
      <c r="AF174" s="1">
        <v>121.9</v>
      </c>
      <c r="AG174" s="1">
        <v>101.2</v>
      </c>
      <c r="AH174" s="1">
        <v>93.423788905807669</v>
      </c>
      <c r="AI174" s="1">
        <v>89.37724335279087</v>
      </c>
      <c r="AJ174" s="1">
        <v>96.876393796045292</v>
      </c>
      <c r="AK174" s="1">
        <v>94.018627553825127</v>
      </c>
      <c r="AL174" s="1" t="s">
        <v>0</v>
      </c>
      <c r="AM174" s="1" t="s">
        <v>0</v>
      </c>
      <c r="AN174" s="1" t="s">
        <v>0</v>
      </c>
      <c r="AO174" s="1" t="s">
        <v>0</v>
      </c>
      <c r="AP174" s="1">
        <v>54.062991903651188</v>
      </c>
      <c r="AQ174" s="1">
        <v>173.89069726908556</v>
      </c>
    </row>
    <row r="175" spans="1:43">
      <c r="A175" s="1">
        <v>2001</v>
      </c>
      <c r="B175" s="1" t="s">
        <v>76</v>
      </c>
      <c r="C175" s="1">
        <v>158.03324430992473</v>
      </c>
      <c r="D175" s="1">
        <v>53442</v>
      </c>
      <c r="E175" s="1">
        <v>104.3</v>
      </c>
      <c r="F175" s="1">
        <v>13411.84</v>
      </c>
      <c r="G175" s="1">
        <v>0.02</v>
      </c>
      <c r="H175" s="1">
        <v>-1.222743199436513</v>
      </c>
      <c r="I175" s="1">
        <v>-1.222743199436513</v>
      </c>
      <c r="J175" s="1">
        <v>0.10711499999999999</v>
      </c>
      <c r="K175" s="1">
        <v>9.9539473684210525E-2</v>
      </c>
      <c r="L175" s="1">
        <v>664038</v>
      </c>
      <c r="M175" s="1">
        <v>31.590499999999999</v>
      </c>
      <c r="N175" s="1">
        <v>104.52822384100483</v>
      </c>
      <c r="O175" s="1">
        <v>99.752276604776654</v>
      </c>
      <c r="P175" s="1">
        <v>85.791300732349114</v>
      </c>
      <c r="Q175" s="1">
        <v>99.2</v>
      </c>
      <c r="R175" s="1">
        <v>104.43407902762516</v>
      </c>
      <c r="S175" s="1">
        <v>103.20685884691849</v>
      </c>
      <c r="T175" s="1">
        <v>103.5</v>
      </c>
      <c r="U175" s="1">
        <v>63</v>
      </c>
      <c r="V175" s="1">
        <v>25836</v>
      </c>
      <c r="W175" s="1">
        <v>21995</v>
      </c>
      <c r="X175" s="1">
        <v>130.14857848005826</v>
      </c>
      <c r="Y175" s="1">
        <v>131.68598208506128</v>
      </c>
      <c r="Z175" s="1">
        <v>14551</v>
      </c>
      <c r="AA175" s="1">
        <v>1060365.1708200001</v>
      </c>
      <c r="AB175" s="1">
        <v>131.33699415162334</v>
      </c>
      <c r="AC175" s="1">
        <v>96215</v>
      </c>
      <c r="AD175" s="1">
        <v>123</v>
      </c>
      <c r="AE175" s="1">
        <v>109.7</v>
      </c>
      <c r="AF175" s="1">
        <v>122.3</v>
      </c>
      <c r="AG175" s="1">
        <v>101.3</v>
      </c>
      <c r="AH175" s="1">
        <v>91.333951353433108</v>
      </c>
      <c r="AI175" s="1">
        <v>84.839449421783868</v>
      </c>
      <c r="AJ175" s="1">
        <v>96.704358586022309</v>
      </c>
      <c r="AK175" s="1">
        <v>93.784803218353218</v>
      </c>
      <c r="AL175" s="1" t="s">
        <v>0</v>
      </c>
      <c r="AM175" s="1" t="s">
        <v>0</v>
      </c>
      <c r="AN175" s="1" t="s">
        <v>0</v>
      </c>
      <c r="AO175" s="1" t="s">
        <v>0</v>
      </c>
      <c r="AP175" s="1">
        <v>55.089430609793226</v>
      </c>
      <c r="AQ175" s="1">
        <v>164.26741387307436</v>
      </c>
    </row>
    <row r="176" spans="1:43">
      <c r="A176" s="1">
        <v>2001</v>
      </c>
      <c r="B176" s="1" t="s">
        <v>77</v>
      </c>
      <c r="C176" s="1">
        <v>102.45011745803778</v>
      </c>
      <c r="D176" s="1">
        <v>53506</v>
      </c>
      <c r="E176" s="1">
        <v>102.2</v>
      </c>
      <c r="F176" s="1">
        <v>13975.55</v>
      </c>
      <c r="G176" s="1">
        <v>0.02</v>
      </c>
      <c r="H176" s="1">
        <v>-1.7154495628377331</v>
      </c>
      <c r="I176" s="1">
        <v>-1.7154495628377331</v>
      </c>
      <c r="J176" s="1">
        <v>8.3150952380952409E-2</v>
      </c>
      <c r="K176" s="1">
        <v>7.4851428571428569E-2</v>
      </c>
      <c r="L176" s="1">
        <v>670579</v>
      </c>
      <c r="M176" s="1">
        <v>27.361904761904757</v>
      </c>
      <c r="N176" s="1">
        <v>84.101562262238659</v>
      </c>
      <c r="O176" s="1">
        <v>82.605400324758165</v>
      </c>
      <c r="P176" s="1">
        <v>87.246119298431381</v>
      </c>
      <c r="Q176" s="1">
        <v>99</v>
      </c>
      <c r="R176" s="1">
        <v>103.72030082746311</v>
      </c>
      <c r="S176" s="1">
        <v>104.10954274353877</v>
      </c>
      <c r="T176" s="1">
        <v>103.5</v>
      </c>
      <c r="U176" s="1">
        <v>63.2</v>
      </c>
      <c r="V176" s="1">
        <v>25917</v>
      </c>
      <c r="W176" s="1">
        <v>21840</v>
      </c>
      <c r="X176" s="1">
        <v>127.71344592202499</v>
      </c>
      <c r="Y176" s="1">
        <v>130.94205433534933</v>
      </c>
      <c r="Z176" s="1">
        <v>15041</v>
      </c>
      <c r="AA176" s="1">
        <v>1275235.53844</v>
      </c>
      <c r="AB176" s="1">
        <v>129.01111500019519</v>
      </c>
      <c r="AC176" s="1">
        <v>99549</v>
      </c>
      <c r="AD176" s="1">
        <v>120.2</v>
      </c>
      <c r="AE176" s="1">
        <v>108.5</v>
      </c>
      <c r="AF176" s="1">
        <v>120</v>
      </c>
      <c r="AG176" s="1">
        <v>100.6</v>
      </c>
      <c r="AH176" s="1">
        <v>91.319780958658711</v>
      </c>
      <c r="AI176" s="1">
        <v>86.851376468313859</v>
      </c>
      <c r="AJ176" s="1">
        <v>95.287406175951517</v>
      </c>
      <c r="AK176" s="1">
        <v>94.940097170179328</v>
      </c>
      <c r="AL176" s="1" t="s">
        <v>0</v>
      </c>
      <c r="AM176" s="1" t="s">
        <v>0</v>
      </c>
      <c r="AN176" s="1" t="s">
        <v>0</v>
      </c>
      <c r="AO176" s="1" t="s">
        <v>0</v>
      </c>
      <c r="AP176" s="1">
        <v>55.543262851071134</v>
      </c>
      <c r="AQ176" s="1">
        <v>164.45871298606352</v>
      </c>
    </row>
    <row r="177" spans="1:43">
      <c r="A177" s="1">
        <v>2001</v>
      </c>
      <c r="B177" s="1" t="s">
        <v>78</v>
      </c>
      <c r="C177" s="1">
        <v>100.51632781567649</v>
      </c>
      <c r="D177" s="1">
        <v>53480</v>
      </c>
      <c r="E177" s="1">
        <v>101</v>
      </c>
      <c r="F177" s="1">
        <v>12974.89</v>
      </c>
      <c r="G177" s="1">
        <v>0.02</v>
      </c>
      <c r="H177" s="1">
        <v>-1.7767228178135068</v>
      </c>
      <c r="I177" s="1">
        <v>-1.7767228178135068</v>
      </c>
      <c r="J177" s="1">
        <v>8.0365714285714304E-2</v>
      </c>
      <c r="K177" s="1">
        <v>6.9137142857142855E-2</v>
      </c>
      <c r="L177" s="1">
        <v>679522</v>
      </c>
      <c r="M177" s="1">
        <v>25.575714285714287</v>
      </c>
      <c r="N177" s="1">
        <v>70.044035369102119</v>
      </c>
      <c r="O177" s="1">
        <v>67.354889831414226</v>
      </c>
      <c r="P177" s="1">
        <v>87.657592339898827</v>
      </c>
      <c r="Q177" s="1">
        <v>99</v>
      </c>
      <c r="R177" s="1">
        <v>102.85111054877424</v>
      </c>
      <c r="S177" s="1">
        <v>104.31013916500996</v>
      </c>
      <c r="T177" s="1">
        <v>103.4</v>
      </c>
      <c r="U177" s="1">
        <v>63.3</v>
      </c>
      <c r="V177" s="1">
        <v>26028</v>
      </c>
      <c r="W177" s="1">
        <v>21790</v>
      </c>
      <c r="X177" s="1">
        <v>124.78307813887272</v>
      </c>
      <c r="Y177" s="1">
        <v>129.52070695196085</v>
      </c>
      <c r="Z177" s="1">
        <v>14174</v>
      </c>
      <c r="AA177" s="1">
        <v>940328.34114999999</v>
      </c>
      <c r="AB177" s="1">
        <v>124.94127038469396</v>
      </c>
      <c r="AC177" s="1">
        <v>92993</v>
      </c>
      <c r="AD177" s="1">
        <v>118</v>
      </c>
      <c r="AE177" s="1">
        <v>108.4</v>
      </c>
      <c r="AF177" s="1">
        <v>119.9</v>
      </c>
      <c r="AG177" s="1">
        <v>100.1</v>
      </c>
      <c r="AH177" s="1">
        <v>91.413952127991223</v>
      </c>
      <c r="AI177" s="1">
        <v>87.28120195199925</v>
      </c>
      <c r="AJ177" s="1">
        <v>95.839380700551089</v>
      </c>
      <c r="AK177" s="1">
        <v>94.512571093402002</v>
      </c>
      <c r="AL177" s="1" t="s">
        <v>0</v>
      </c>
      <c r="AM177" s="1" t="s">
        <v>0</v>
      </c>
      <c r="AN177" s="1" t="s">
        <v>0</v>
      </c>
      <c r="AO177" s="1" t="s">
        <v>0</v>
      </c>
      <c r="AP177" s="1">
        <v>57.720951278470046</v>
      </c>
      <c r="AQ177" s="1">
        <v>164.61088903886321</v>
      </c>
    </row>
    <row r="178" spans="1:43">
      <c r="A178" s="1">
        <v>2001</v>
      </c>
      <c r="B178" s="1" t="s">
        <v>79</v>
      </c>
      <c r="C178" s="1">
        <v>147.22696320870108</v>
      </c>
      <c r="D178" s="1">
        <v>53341</v>
      </c>
      <c r="E178" s="1">
        <v>99.4</v>
      </c>
      <c r="F178" s="1">
        <v>12151.11</v>
      </c>
      <c r="G178" s="1">
        <v>0.01</v>
      </c>
      <c r="H178" s="1">
        <v>-2.2831186980474762</v>
      </c>
      <c r="I178" s="1">
        <v>-2.2831186980474762</v>
      </c>
      <c r="J178" s="1">
        <v>8.7140000000000023E-2</v>
      </c>
      <c r="K178" s="1">
        <v>7.9801818181818182E-2</v>
      </c>
      <c r="L178" s="1">
        <v>687024</v>
      </c>
      <c r="M178" s="1">
        <v>28.180476190476188</v>
      </c>
      <c r="N178" s="1">
        <v>96.299851021941564</v>
      </c>
      <c r="O178" s="1">
        <v>91.744641238835626</v>
      </c>
      <c r="P178" s="1">
        <v>86.050709982778983</v>
      </c>
      <c r="Q178" s="1">
        <v>98.9</v>
      </c>
      <c r="R178" s="1">
        <v>106.97728941825453</v>
      </c>
      <c r="S178" s="1">
        <v>102.80566600397616</v>
      </c>
      <c r="T178" s="1">
        <v>103.3</v>
      </c>
      <c r="U178" s="1">
        <v>63.6</v>
      </c>
      <c r="V178" s="1">
        <v>25976</v>
      </c>
      <c r="W178" s="1">
        <v>21714</v>
      </c>
      <c r="X178" s="1">
        <v>123.00743369767301</v>
      </c>
      <c r="Y178" s="1">
        <v>129.05253956253844</v>
      </c>
      <c r="Z178" s="1">
        <v>15770</v>
      </c>
      <c r="AA178" s="1">
        <v>944323.63317000004</v>
      </c>
      <c r="AB178" s="1">
        <v>123.03910284476314</v>
      </c>
      <c r="AC178" s="1">
        <v>100753</v>
      </c>
      <c r="AD178" s="1">
        <v>115.1</v>
      </c>
      <c r="AE178" s="1">
        <v>106.9</v>
      </c>
      <c r="AF178" s="1">
        <v>119.1</v>
      </c>
      <c r="AG178" s="1">
        <v>98.6</v>
      </c>
      <c r="AH178" s="1">
        <v>91.714284396146724</v>
      </c>
      <c r="AI178" s="1">
        <v>87.438574578278264</v>
      </c>
      <c r="AJ178" s="1">
        <v>95.902966738927489</v>
      </c>
      <c r="AK178" s="1">
        <v>94.593055682291777</v>
      </c>
      <c r="AL178" s="1" t="s">
        <v>0</v>
      </c>
      <c r="AM178" s="1" t="s">
        <v>0</v>
      </c>
      <c r="AN178" s="1" t="s">
        <v>0</v>
      </c>
      <c r="AO178" s="1" t="s">
        <v>0</v>
      </c>
      <c r="AP178" s="1">
        <v>58.956747866023278</v>
      </c>
      <c r="AQ178" s="1">
        <v>164.89506183854539</v>
      </c>
    </row>
    <row r="179" spans="1:43">
      <c r="A179" s="1">
        <v>2001</v>
      </c>
      <c r="B179" s="1" t="s">
        <v>80</v>
      </c>
      <c r="C179" s="1">
        <v>127.81198233631129</v>
      </c>
      <c r="D179" s="1">
        <v>53147</v>
      </c>
      <c r="E179" s="1">
        <v>98.2</v>
      </c>
      <c r="F179" s="1">
        <v>11576.21</v>
      </c>
      <c r="G179" s="1">
        <v>0.01</v>
      </c>
      <c r="H179" s="1">
        <v>-2.4036469984949194</v>
      </c>
      <c r="I179" s="1">
        <v>-2.4036469984949194</v>
      </c>
      <c r="J179" s="1">
        <v>8.0467826086956518E-2</v>
      </c>
      <c r="K179" s="1">
        <v>7.6364545454545449E-2</v>
      </c>
      <c r="L179" s="1">
        <v>688174</v>
      </c>
      <c r="M179" s="1">
        <v>33.093478260869567</v>
      </c>
      <c r="N179" s="1">
        <v>86.01509117348084</v>
      </c>
      <c r="O179" s="1">
        <v>82.297030564779561</v>
      </c>
      <c r="P179" s="1">
        <v>86.891661823863444</v>
      </c>
      <c r="Q179" s="1">
        <v>98.9</v>
      </c>
      <c r="R179" s="1">
        <v>104.21321468443199</v>
      </c>
      <c r="S179" s="1">
        <v>103.80864811133202</v>
      </c>
      <c r="T179" s="1">
        <v>103.2</v>
      </c>
      <c r="U179" s="1">
        <v>63.9</v>
      </c>
      <c r="V179" s="1">
        <v>25954</v>
      </c>
      <c r="W179" s="1">
        <v>21632</v>
      </c>
      <c r="X179" s="1">
        <v>122.92198213868532</v>
      </c>
      <c r="Y179" s="1">
        <v>128.45055726535847</v>
      </c>
      <c r="Z179" s="1">
        <v>15683</v>
      </c>
      <c r="AA179" s="1">
        <v>998680.46492000006</v>
      </c>
      <c r="AB179" s="1">
        <v>122.5048285881029</v>
      </c>
      <c r="AC179" s="1">
        <v>100990</v>
      </c>
      <c r="AD179" s="1">
        <v>113.1</v>
      </c>
      <c r="AE179" s="1">
        <v>109.1</v>
      </c>
      <c r="AF179" s="1">
        <v>121.9</v>
      </c>
      <c r="AG179" s="1">
        <v>99.9</v>
      </c>
      <c r="AH179" s="1">
        <v>91.021390179526804</v>
      </c>
      <c r="AI179" s="1">
        <v>87.665121404101214</v>
      </c>
      <c r="AJ179" s="1">
        <v>93.674586860328461</v>
      </c>
      <c r="AK179" s="1">
        <v>94.745583015493438</v>
      </c>
      <c r="AL179" s="1" t="s">
        <v>0</v>
      </c>
      <c r="AM179" s="1" t="s">
        <v>0</v>
      </c>
      <c r="AN179" s="1" t="s">
        <v>0</v>
      </c>
      <c r="AO179" s="1" t="s">
        <v>0</v>
      </c>
      <c r="AP179" s="1">
        <v>55.856991609054568</v>
      </c>
      <c r="AQ179" s="1">
        <v>164.99231359127046</v>
      </c>
    </row>
    <row r="180" spans="1:43">
      <c r="A180" s="1">
        <v>2001</v>
      </c>
      <c r="B180" s="1" t="s">
        <v>81</v>
      </c>
      <c r="C180" s="1">
        <v>126.23903023629155</v>
      </c>
      <c r="D180" s="1">
        <v>52992</v>
      </c>
      <c r="E180" s="1">
        <v>96.2</v>
      </c>
      <c r="F180" s="1">
        <v>9996.83</v>
      </c>
      <c r="G180" s="1">
        <v>5.0000000000000001E-3</v>
      </c>
      <c r="H180" s="1">
        <v>-2.2649942510519949</v>
      </c>
      <c r="I180" s="1">
        <v>-2.2649942510519949</v>
      </c>
      <c r="J180" s="1">
        <v>6.587157894736842E-2</v>
      </c>
      <c r="K180" s="1">
        <v>6.3688999999999996E-2</v>
      </c>
      <c r="L180" s="1">
        <v>718397</v>
      </c>
      <c r="M180" s="1">
        <v>46.94263157894737</v>
      </c>
      <c r="N180" s="1">
        <v>177.75524512054179</v>
      </c>
      <c r="O180" s="1">
        <v>183.17094343398276</v>
      </c>
      <c r="P180" s="1">
        <v>88.858487636425991</v>
      </c>
      <c r="Q180" s="1">
        <v>98.8</v>
      </c>
      <c r="R180" s="1">
        <v>103.38170832657245</v>
      </c>
      <c r="S180" s="1">
        <v>102.90596421471173</v>
      </c>
      <c r="T180" s="1">
        <v>103.1</v>
      </c>
      <c r="U180" s="1">
        <v>63.9</v>
      </c>
      <c r="V180" s="1">
        <v>25937</v>
      </c>
      <c r="W180" s="1">
        <v>21364</v>
      </c>
      <c r="X180" s="1">
        <v>123.67180225792097</v>
      </c>
      <c r="Y180" s="1">
        <v>130.95104740780889</v>
      </c>
      <c r="Z180" s="1">
        <v>15062</v>
      </c>
      <c r="AA180" s="1">
        <v>907394.70501999999</v>
      </c>
      <c r="AB180" s="1">
        <v>122.10816317005823</v>
      </c>
      <c r="AC180" s="1">
        <v>98365</v>
      </c>
      <c r="AD180" s="1">
        <v>110.9</v>
      </c>
      <c r="AE180" s="1">
        <v>104.9</v>
      </c>
      <c r="AF180" s="1">
        <v>116.3</v>
      </c>
      <c r="AG180" s="1">
        <v>97.2</v>
      </c>
      <c r="AH180" s="1">
        <v>91.35623552468995</v>
      </c>
      <c r="AI180" s="1">
        <v>88.897694509973945</v>
      </c>
      <c r="AJ180" s="1">
        <v>92.091992968382371</v>
      </c>
      <c r="AK180" s="1">
        <v>93.546890393063336</v>
      </c>
      <c r="AL180" s="1" t="s">
        <v>0</v>
      </c>
      <c r="AM180" s="1" t="s">
        <v>0</v>
      </c>
      <c r="AN180" s="1" t="s">
        <v>0</v>
      </c>
      <c r="AO180" s="1" t="s">
        <v>0</v>
      </c>
      <c r="AP180" s="1">
        <v>53.972660795711057</v>
      </c>
      <c r="AQ180" s="1">
        <v>163.30544384810008</v>
      </c>
    </row>
    <row r="181" spans="1:43">
      <c r="A181" s="1">
        <v>2001</v>
      </c>
      <c r="B181" s="1" t="s">
        <v>82</v>
      </c>
      <c r="C181" s="1">
        <v>103.6384793705346</v>
      </c>
      <c r="D181" s="1">
        <v>53066</v>
      </c>
      <c r="E181" s="1">
        <v>96.1</v>
      </c>
      <c r="F181" s="1">
        <v>10438.9</v>
      </c>
      <c r="G181" s="1">
        <v>3.0000000000000001E-3</v>
      </c>
      <c r="H181" s="1">
        <v>-2.4065191471340621</v>
      </c>
      <c r="I181" s="1">
        <v>-2.4065191471340621</v>
      </c>
      <c r="J181" s="1">
        <v>8.1714999999999968E-2</v>
      </c>
      <c r="K181" s="1">
        <v>7.7882608695652181E-2</v>
      </c>
      <c r="L181" s="1">
        <v>730920</v>
      </c>
      <c r="M181" s="1">
        <v>39.462727272727278</v>
      </c>
      <c r="N181" s="1">
        <v>175.61568909578133</v>
      </c>
      <c r="O181" s="1">
        <v>182.96883480040623</v>
      </c>
      <c r="P181" s="1">
        <v>87.471841297573405</v>
      </c>
      <c r="Q181" s="1">
        <v>98.7</v>
      </c>
      <c r="R181" s="1">
        <v>102.3810368493766</v>
      </c>
      <c r="S181" s="1">
        <v>104.00924453280319</v>
      </c>
      <c r="T181" s="1">
        <v>103.3</v>
      </c>
      <c r="U181" s="1">
        <v>63.7</v>
      </c>
      <c r="V181" s="1">
        <v>25961</v>
      </c>
      <c r="W181" s="1">
        <v>21380</v>
      </c>
      <c r="X181" s="1">
        <v>122.11572596432102</v>
      </c>
      <c r="Y181" s="1">
        <v>127.56394869351209</v>
      </c>
      <c r="Z181" s="1">
        <v>15075</v>
      </c>
      <c r="AA181" s="1">
        <v>785849.46027000004</v>
      </c>
      <c r="AB181" s="1">
        <v>121.85300684833386</v>
      </c>
      <c r="AC181" s="1">
        <v>95914</v>
      </c>
      <c r="AD181" s="1">
        <v>109.9</v>
      </c>
      <c r="AE181" s="1">
        <v>105.6</v>
      </c>
      <c r="AF181" s="1">
        <v>115</v>
      </c>
      <c r="AG181" s="1">
        <v>98.8</v>
      </c>
      <c r="AH181" s="1">
        <v>91.286674685601199</v>
      </c>
      <c r="AI181" s="1">
        <v>88.640133680100632</v>
      </c>
      <c r="AJ181" s="1">
        <v>92.858571301948047</v>
      </c>
      <c r="AK181" s="1">
        <v>94.026047770693069</v>
      </c>
      <c r="AL181" s="1" t="s">
        <v>0</v>
      </c>
      <c r="AM181" s="1" t="s">
        <v>0</v>
      </c>
      <c r="AN181" s="1" t="s">
        <v>0</v>
      </c>
      <c r="AO181" s="1" t="s">
        <v>0</v>
      </c>
      <c r="AP181" s="1">
        <v>54.439116623419515</v>
      </c>
      <c r="AQ181" s="1">
        <v>162.27822342273379</v>
      </c>
    </row>
    <row r="182" spans="1:43">
      <c r="A182" s="1">
        <v>2001</v>
      </c>
      <c r="B182" s="1" t="s">
        <v>83</v>
      </c>
      <c r="C182" s="1">
        <v>101.68132393789836</v>
      </c>
      <c r="D182" s="1">
        <v>53066</v>
      </c>
      <c r="E182" s="1">
        <v>94.5</v>
      </c>
      <c r="F182" s="1">
        <v>10511.22</v>
      </c>
      <c r="G182" s="1">
        <v>2E-3</v>
      </c>
      <c r="H182" s="1">
        <v>-2.4591744927730952</v>
      </c>
      <c r="I182" s="1">
        <v>-2.4591744927730952</v>
      </c>
      <c r="J182" s="1">
        <v>8.1686666666666657E-2</v>
      </c>
      <c r="K182" s="1">
        <v>7.7792727272727277E-2</v>
      </c>
      <c r="L182" s="1">
        <v>742021</v>
      </c>
      <c r="M182" s="1">
        <v>33.845238095238095</v>
      </c>
      <c r="N182" s="1">
        <v>124.73722870886525</v>
      </c>
      <c r="O182" s="1">
        <v>127.29364805772985</v>
      </c>
      <c r="P182" s="1">
        <v>86.976450898510535</v>
      </c>
      <c r="Q182" s="1">
        <v>98.7</v>
      </c>
      <c r="R182" s="1">
        <v>101.11346210743196</v>
      </c>
      <c r="S182" s="1">
        <v>105.31312127236582</v>
      </c>
      <c r="T182" s="1">
        <v>102.8</v>
      </c>
      <c r="U182" s="1">
        <v>63.9</v>
      </c>
      <c r="V182" s="1">
        <v>25891</v>
      </c>
      <c r="W182" s="1">
        <v>21467</v>
      </c>
      <c r="X182" s="1">
        <v>121.9123870968033</v>
      </c>
      <c r="Y182" s="1">
        <v>126.5611750894216</v>
      </c>
      <c r="Z182" s="1">
        <v>15226</v>
      </c>
      <c r="AA182" s="1">
        <v>1073738.9006699999</v>
      </c>
      <c r="AB182" s="1">
        <v>121.68868131349817</v>
      </c>
      <c r="AC182" s="1">
        <v>100981</v>
      </c>
      <c r="AD182" s="1">
        <v>108.4</v>
      </c>
      <c r="AE182" s="1">
        <v>102.4</v>
      </c>
      <c r="AF182" s="1">
        <v>108.2</v>
      </c>
      <c r="AG182" s="1">
        <v>97.2</v>
      </c>
      <c r="AH182" s="1">
        <v>93.683194790210933</v>
      </c>
      <c r="AI182" s="1">
        <v>89.231149628561042</v>
      </c>
      <c r="AJ182" s="1">
        <v>97.200625530164146</v>
      </c>
      <c r="AK182" s="1">
        <v>93.812697856534584</v>
      </c>
      <c r="AL182" s="1" t="s">
        <v>0</v>
      </c>
      <c r="AM182" s="1" t="s">
        <v>0</v>
      </c>
      <c r="AN182" s="1" t="s">
        <v>0</v>
      </c>
      <c r="AO182" s="1" t="s">
        <v>0</v>
      </c>
      <c r="AP182" s="1">
        <v>47.15296684311906</v>
      </c>
      <c r="AQ182" s="1">
        <v>160.72616646734028</v>
      </c>
    </row>
    <row r="183" spans="1:43">
      <c r="A183" s="1">
        <v>2001</v>
      </c>
      <c r="B183" s="1" t="s">
        <v>84</v>
      </c>
      <c r="C183" s="1">
        <v>118.32113215807165</v>
      </c>
      <c r="D183" s="1">
        <v>53068</v>
      </c>
      <c r="E183" s="1">
        <v>95.5</v>
      </c>
      <c r="F183" s="1">
        <v>10496.2</v>
      </c>
      <c r="G183" s="1">
        <v>2E-3</v>
      </c>
      <c r="H183" s="1">
        <v>-2.4353387463272584</v>
      </c>
      <c r="I183" s="1">
        <v>-2.4353387463272584</v>
      </c>
      <c r="J183" s="1">
        <v>8.7006315789473682E-2</v>
      </c>
      <c r="K183" s="1">
        <v>8.4041052631578947E-2</v>
      </c>
      <c r="L183" s="1">
        <v>764211</v>
      </c>
      <c r="M183" s="1">
        <v>32.442105263157892</v>
      </c>
      <c r="N183" s="1">
        <v>109.09522049531287</v>
      </c>
      <c r="O183" s="1">
        <v>108.53905244712945</v>
      </c>
      <c r="P183" s="1">
        <v>83.463914107926541</v>
      </c>
      <c r="Q183" s="1">
        <v>98.5</v>
      </c>
      <c r="R183" s="1">
        <v>102.79982253861799</v>
      </c>
      <c r="S183" s="1">
        <v>102.90596421471174</v>
      </c>
      <c r="T183" s="1">
        <v>102.5</v>
      </c>
      <c r="U183" s="1">
        <v>64.5</v>
      </c>
      <c r="V183" s="1">
        <v>25997</v>
      </c>
      <c r="W183" s="1">
        <v>21318</v>
      </c>
      <c r="X183" s="1">
        <v>123.640516543326</v>
      </c>
      <c r="Y183" s="1">
        <v>129.54928307453224</v>
      </c>
      <c r="Z183" s="1">
        <v>14798</v>
      </c>
      <c r="AA183" s="1">
        <v>930359.38060000003</v>
      </c>
      <c r="AB183" s="1">
        <v>122.13034811334356</v>
      </c>
      <c r="AC183" s="1">
        <v>95720</v>
      </c>
      <c r="AD183" s="1">
        <v>108.5</v>
      </c>
      <c r="AE183" s="1">
        <v>103.1</v>
      </c>
      <c r="AF183" s="1">
        <v>111.8</v>
      </c>
      <c r="AG183" s="1">
        <v>96.8</v>
      </c>
      <c r="AH183" s="1">
        <v>92.269596899748123</v>
      </c>
      <c r="AI183" s="1">
        <v>89.031071548239382</v>
      </c>
      <c r="AJ183" s="1">
        <v>95.230922712665546</v>
      </c>
      <c r="AK183" s="1">
        <v>94.570769092356429</v>
      </c>
      <c r="AL183" s="1" t="s">
        <v>0</v>
      </c>
      <c r="AM183" s="1" t="s">
        <v>0</v>
      </c>
      <c r="AN183" s="1" t="s">
        <v>0</v>
      </c>
      <c r="AO183" s="1" t="s">
        <v>0</v>
      </c>
      <c r="AP183" s="1">
        <v>44.729674705794295</v>
      </c>
      <c r="AQ183" s="1">
        <v>160.36950965334034</v>
      </c>
    </row>
    <row r="184" spans="1:43">
      <c r="A184" s="1">
        <v>2002</v>
      </c>
      <c r="B184" s="1" t="s">
        <v>72</v>
      </c>
      <c r="C184" s="1">
        <v>121.46615146077991</v>
      </c>
      <c r="D184" s="1">
        <v>52984</v>
      </c>
      <c r="E184" s="1">
        <v>94.8</v>
      </c>
      <c r="F184" s="1">
        <v>10300.790000000001</v>
      </c>
      <c r="G184" s="1">
        <v>1E-3</v>
      </c>
      <c r="H184" s="1">
        <v>-2.3302604072336908</v>
      </c>
      <c r="I184" s="1">
        <v>-2.3302604072336908</v>
      </c>
      <c r="J184" s="1">
        <v>0.10125052631578947</v>
      </c>
      <c r="K184" s="1">
        <v>8.7898636363636359E-2</v>
      </c>
      <c r="L184" s="1">
        <v>817458</v>
      </c>
      <c r="M184" s="1">
        <v>30.83</v>
      </c>
      <c r="N184" s="1">
        <v>110.90891026579553</v>
      </c>
      <c r="O184" s="1">
        <v>110.23612461538899</v>
      </c>
      <c r="P184" s="1">
        <v>80.5958012081026</v>
      </c>
      <c r="Q184" s="1">
        <v>98.5</v>
      </c>
      <c r="R184" s="1">
        <v>104.21264582258625</v>
      </c>
      <c r="S184" s="1">
        <v>101.70238568588472</v>
      </c>
      <c r="T184" s="1">
        <v>102</v>
      </c>
      <c r="U184" s="1">
        <v>65.900000000000006</v>
      </c>
      <c r="V184" s="1">
        <v>26062</v>
      </c>
      <c r="W184" s="1">
        <v>21053</v>
      </c>
      <c r="X184" s="1">
        <v>121.50164271660844</v>
      </c>
      <c r="Y184" s="1">
        <v>125.51740068801358</v>
      </c>
      <c r="Z184" s="1">
        <v>14718</v>
      </c>
      <c r="AA184" s="1">
        <v>836237.27659999998</v>
      </c>
      <c r="AB184" s="1">
        <v>121.23974069068521</v>
      </c>
      <c r="AC184" s="1">
        <v>97845</v>
      </c>
      <c r="AD184" s="1">
        <v>106.8</v>
      </c>
      <c r="AE184" s="1">
        <v>103.3</v>
      </c>
      <c r="AF184" s="1">
        <v>112.1</v>
      </c>
      <c r="AG184" s="1">
        <v>96.8</v>
      </c>
      <c r="AH184" s="1">
        <v>91.629628655040065</v>
      </c>
      <c r="AI184" s="1">
        <v>89.074590841721587</v>
      </c>
      <c r="AJ184" s="1">
        <v>94.181249631530832</v>
      </c>
      <c r="AK184" s="1">
        <v>94.63930901990112</v>
      </c>
      <c r="AL184" s="1" t="s">
        <v>0</v>
      </c>
      <c r="AM184" s="1" t="s">
        <v>0</v>
      </c>
      <c r="AN184" s="1" t="s">
        <v>0</v>
      </c>
      <c r="AO184" s="1" t="s">
        <v>0</v>
      </c>
      <c r="AP184" s="1">
        <v>45.613223835785291</v>
      </c>
      <c r="AQ184" s="1">
        <v>161.02869764055097</v>
      </c>
    </row>
    <row r="185" spans="1:43">
      <c r="A185" s="1">
        <v>2002</v>
      </c>
      <c r="B185" s="1" t="s">
        <v>74</v>
      </c>
      <c r="C185" s="1">
        <v>142.84530856115938</v>
      </c>
      <c r="D185" s="1">
        <v>52949</v>
      </c>
      <c r="E185" s="1">
        <v>96.3</v>
      </c>
      <c r="F185" s="1">
        <v>9981.65</v>
      </c>
      <c r="G185" s="1">
        <v>1E-3</v>
      </c>
      <c r="H185" s="1">
        <v>-2.083401953642813</v>
      </c>
      <c r="I185" s="1">
        <v>-2.083401953642813</v>
      </c>
      <c r="J185" s="1">
        <v>0.11324578947368422</v>
      </c>
      <c r="K185" s="1">
        <v>9.5126000000000002E-2</v>
      </c>
      <c r="L185" s="1">
        <v>832973</v>
      </c>
      <c r="M185" s="1">
        <v>32.245789473684205</v>
      </c>
      <c r="N185" s="1">
        <v>92.158348905442324</v>
      </c>
      <c r="O185" s="1">
        <v>87.728701960840425</v>
      </c>
      <c r="P185" s="1">
        <v>80.225317036678462</v>
      </c>
      <c r="Q185" s="1">
        <v>98.5</v>
      </c>
      <c r="R185" s="1">
        <v>101.91992527325635</v>
      </c>
      <c r="S185" s="1">
        <v>103.20685884691852</v>
      </c>
      <c r="T185" s="1">
        <v>101.8</v>
      </c>
      <c r="U185" s="1">
        <v>66.400000000000006</v>
      </c>
      <c r="V185" s="1">
        <v>26073</v>
      </c>
      <c r="W185" s="1">
        <v>21076</v>
      </c>
      <c r="X185" s="1">
        <v>120.52626280929044</v>
      </c>
      <c r="Y185" s="1">
        <v>124.21571662834799</v>
      </c>
      <c r="Z185" s="1">
        <v>14411</v>
      </c>
      <c r="AA185" s="1">
        <v>854847.39768000005</v>
      </c>
      <c r="AB185" s="1">
        <v>120.39533981253729</v>
      </c>
      <c r="AC185" s="1">
        <v>98677</v>
      </c>
      <c r="AD185" s="1">
        <v>106</v>
      </c>
      <c r="AE185" s="1">
        <v>104.2</v>
      </c>
      <c r="AF185" s="1">
        <v>114.1</v>
      </c>
      <c r="AG185" s="1">
        <v>97.5</v>
      </c>
      <c r="AH185" s="1">
        <v>92.036771266310055</v>
      </c>
      <c r="AI185" s="1">
        <v>89.028425055058136</v>
      </c>
      <c r="AJ185" s="1">
        <v>94.237264525512586</v>
      </c>
      <c r="AK185" s="1">
        <v>94.574092964177851</v>
      </c>
      <c r="AL185" s="1" t="s">
        <v>0</v>
      </c>
      <c r="AM185" s="1" t="s">
        <v>0</v>
      </c>
      <c r="AN185" s="1" t="s">
        <v>0</v>
      </c>
      <c r="AO185" s="1" t="s">
        <v>0</v>
      </c>
      <c r="AP185" s="1">
        <v>46.496772965776294</v>
      </c>
      <c r="AQ185" s="1">
        <v>159.96625045436937</v>
      </c>
    </row>
    <row r="186" spans="1:43">
      <c r="A186" s="1">
        <v>2002</v>
      </c>
      <c r="B186" s="1" t="s">
        <v>75</v>
      </c>
      <c r="C186" s="1">
        <v>96.546248734560123</v>
      </c>
      <c r="D186" s="1">
        <v>53059</v>
      </c>
      <c r="E186" s="1">
        <v>97.1</v>
      </c>
      <c r="F186" s="1">
        <v>11448.8</v>
      </c>
      <c r="G186" s="1">
        <v>2E-3</v>
      </c>
      <c r="H186" s="1">
        <v>-1.9357757926992312</v>
      </c>
      <c r="I186" s="1">
        <v>-1.9357757926992312</v>
      </c>
      <c r="J186" s="1">
        <v>0.13612500000000002</v>
      </c>
      <c r="K186" s="1">
        <v>0.1031565</v>
      </c>
      <c r="L186" s="1">
        <v>871821</v>
      </c>
      <c r="M186" s="1">
        <v>32.893999999999998</v>
      </c>
      <c r="N186" s="1">
        <v>81.223318057302293</v>
      </c>
      <c r="O186" s="1">
        <v>80.029578548000984</v>
      </c>
      <c r="P186" s="1">
        <v>81.548559704159985</v>
      </c>
      <c r="Q186" s="1">
        <v>98.4</v>
      </c>
      <c r="R186" s="1">
        <v>105.18272883955215</v>
      </c>
      <c r="S186" s="1">
        <v>101.90298210735588</v>
      </c>
      <c r="T186" s="1">
        <v>101.6</v>
      </c>
      <c r="U186" s="1">
        <v>66.400000000000006</v>
      </c>
      <c r="V186" s="1">
        <v>26149</v>
      </c>
      <c r="W186" s="1">
        <v>21156</v>
      </c>
      <c r="X186" s="1">
        <v>120.52224058001126</v>
      </c>
      <c r="Y186" s="1">
        <v>124.66795028945093</v>
      </c>
      <c r="Z186" s="1">
        <v>14273</v>
      </c>
      <c r="AA186" s="1">
        <v>881232.58059000003</v>
      </c>
      <c r="AB186" s="1">
        <v>120.10398503921854</v>
      </c>
      <c r="AC186" s="1">
        <v>94911</v>
      </c>
      <c r="AD186" s="1">
        <v>108.8</v>
      </c>
      <c r="AE186" s="1">
        <v>103.5</v>
      </c>
      <c r="AF186" s="1">
        <v>112.3</v>
      </c>
      <c r="AG186" s="1">
        <v>97.1</v>
      </c>
      <c r="AH186" s="1">
        <v>92.043510300548022</v>
      </c>
      <c r="AI186" s="1">
        <v>89.421004686891834</v>
      </c>
      <c r="AJ186" s="1">
        <v>94.34658523642814</v>
      </c>
      <c r="AK186" s="1">
        <v>94.368310175969768</v>
      </c>
      <c r="AL186" s="1" t="s">
        <v>0</v>
      </c>
      <c r="AM186" s="1" t="s">
        <v>0</v>
      </c>
      <c r="AN186" s="1" t="s">
        <v>0</v>
      </c>
      <c r="AO186" s="1" t="s">
        <v>0</v>
      </c>
      <c r="AP186" s="1">
        <v>47.432618257020906</v>
      </c>
      <c r="AQ186" s="1">
        <v>154.40385416764374</v>
      </c>
    </row>
    <row r="187" spans="1:43">
      <c r="A187" s="1">
        <v>2002</v>
      </c>
      <c r="B187" s="1" t="s">
        <v>76</v>
      </c>
      <c r="C187" s="1">
        <v>87.737503083390024</v>
      </c>
      <c r="D187" s="1">
        <v>52942</v>
      </c>
      <c r="E187" s="1">
        <v>96.5</v>
      </c>
      <c r="F187" s="1">
        <v>11384.49</v>
      </c>
      <c r="G187" s="1">
        <v>1E-3</v>
      </c>
      <c r="H187" s="1">
        <v>-1.9772294305551601</v>
      </c>
      <c r="I187" s="1">
        <v>-1.9772294305551601</v>
      </c>
      <c r="J187" s="1">
        <v>0.10285761904761907</v>
      </c>
      <c r="K187" s="1">
        <v>8.0800952380952376E-2</v>
      </c>
      <c r="L187" s="1">
        <v>903624</v>
      </c>
      <c r="M187" s="1">
        <v>25.680952380952384</v>
      </c>
      <c r="N187" s="1">
        <v>85.83033987869743</v>
      </c>
      <c r="O187" s="1">
        <v>85.888030799621575</v>
      </c>
      <c r="P187" s="1">
        <v>81.346072824098229</v>
      </c>
      <c r="Q187" s="1">
        <v>98.3</v>
      </c>
      <c r="R187" s="1">
        <v>102.81272802902271</v>
      </c>
      <c r="S187" s="1">
        <v>102.50477137176941</v>
      </c>
      <c r="T187" s="1">
        <v>101.1</v>
      </c>
      <c r="U187" s="1">
        <v>67.099999999999994</v>
      </c>
      <c r="V187" s="1">
        <v>26340</v>
      </c>
      <c r="W187" s="1">
        <v>21007</v>
      </c>
      <c r="X187" s="1">
        <v>119.01284535332033</v>
      </c>
      <c r="Y187" s="1">
        <v>120.1287251700204</v>
      </c>
      <c r="Z187" s="1">
        <v>14498</v>
      </c>
      <c r="AA187" s="1">
        <v>827174.43313000002</v>
      </c>
      <c r="AB187" s="1">
        <v>120.27974452712118</v>
      </c>
      <c r="AC187" s="1">
        <v>96607</v>
      </c>
      <c r="AD187" s="1">
        <v>102.5</v>
      </c>
      <c r="AE187" s="1">
        <v>103.1</v>
      </c>
      <c r="AF187" s="1">
        <v>111.5</v>
      </c>
      <c r="AG187" s="1">
        <v>97.4</v>
      </c>
      <c r="AH187" s="1">
        <v>92.141233101216514</v>
      </c>
      <c r="AI187" s="1">
        <v>88.692311584172813</v>
      </c>
      <c r="AJ187" s="1">
        <v>94.263553813870999</v>
      </c>
      <c r="AK187" s="1">
        <v>95.31817073335219</v>
      </c>
      <c r="AL187" s="1" t="s">
        <v>0</v>
      </c>
      <c r="AM187" s="1" t="s">
        <v>0</v>
      </c>
      <c r="AN187" s="1" t="s">
        <v>0</v>
      </c>
      <c r="AO187" s="1" t="s">
        <v>0</v>
      </c>
      <c r="AP187" s="1">
        <v>56.153901706915512</v>
      </c>
      <c r="AQ187" s="1">
        <v>156.60002371920422</v>
      </c>
    </row>
    <row r="188" spans="1:43">
      <c r="A188" s="1">
        <v>2002</v>
      </c>
      <c r="B188" s="1" t="s">
        <v>77</v>
      </c>
      <c r="C188" s="1">
        <v>95.26177173688464</v>
      </c>
      <c r="D188" s="1">
        <v>52462</v>
      </c>
      <c r="E188" s="1">
        <v>100.7</v>
      </c>
      <c r="F188" s="1">
        <v>11709.62</v>
      </c>
      <c r="G188" s="1">
        <v>1E-3</v>
      </c>
      <c r="H188" s="1">
        <v>-1.9784781305768155</v>
      </c>
      <c r="I188" s="1">
        <v>-1.9784781305768155</v>
      </c>
      <c r="J188" s="1">
        <v>8.6071428571428549E-2</v>
      </c>
      <c r="K188" s="1">
        <v>7.7133181818181823E-2</v>
      </c>
      <c r="L188" s="1">
        <v>868018</v>
      </c>
      <c r="M188" s="1">
        <v>24.392380952380954</v>
      </c>
      <c r="N188" s="1">
        <v>75.776346674310247</v>
      </c>
      <c r="O188" s="1">
        <v>74.183383201416717</v>
      </c>
      <c r="P188" s="1">
        <v>83.070044855730643</v>
      </c>
      <c r="Q188" s="1">
        <v>98.3</v>
      </c>
      <c r="R188" s="1">
        <v>100.36520791714771</v>
      </c>
      <c r="S188" s="1">
        <v>104.1095427435388</v>
      </c>
      <c r="T188" s="1">
        <v>100.7</v>
      </c>
      <c r="U188" s="1">
        <v>67.400000000000006</v>
      </c>
      <c r="V188" s="1">
        <v>25930</v>
      </c>
      <c r="W188" s="1">
        <v>20737</v>
      </c>
      <c r="X188" s="1">
        <v>119.16732701688916</v>
      </c>
      <c r="Y188" s="1">
        <v>118.04803519864373</v>
      </c>
      <c r="Z188" s="1">
        <v>15900</v>
      </c>
      <c r="AA188" s="1">
        <v>855911.69678999996</v>
      </c>
      <c r="AB188" s="1">
        <v>123.62084070336225</v>
      </c>
      <c r="AC188" s="1">
        <v>105210</v>
      </c>
      <c r="AD188" s="1">
        <v>107.5</v>
      </c>
      <c r="AE188" s="1">
        <v>106.5</v>
      </c>
      <c r="AF188" s="1">
        <v>117.4</v>
      </c>
      <c r="AG188" s="1">
        <v>98.4</v>
      </c>
      <c r="AH188" s="1">
        <v>92.112055851240044</v>
      </c>
      <c r="AI188" s="1">
        <v>88.8728984699883</v>
      </c>
      <c r="AJ188" s="1">
        <v>94.66790819897723</v>
      </c>
      <c r="AK188" s="1">
        <v>95.7502189355273</v>
      </c>
      <c r="AL188" s="1" t="s">
        <v>0</v>
      </c>
      <c r="AM188" s="1" t="s">
        <v>0</v>
      </c>
      <c r="AN188" s="1" t="s">
        <v>0</v>
      </c>
      <c r="AO188" s="1" t="s">
        <v>0</v>
      </c>
      <c r="AP188" s="1">
        <v>57.557612108971618</v>
      </c>
      <c r="AQ188" s="1">
        <v>160.6297990509901</v>
      </c>
    </row>
    <row r="189" spans="1:43">
      <c r="A189" s="1">
        <v>2002</v>
      </c>
      <c r="B189" s="1" t="s">
        <v>78</v>
      </c>
      <c r="C189" s="1">
        <v>103.19851046637594</v>
      </c>
      <c r="D189" s="1">
        <v>52768</v>
      </c>
      <c r="E189" s="1">
        <v>99.6</v>
      </c>
      <c r="F189" s="1">
        <v>10965.88</v>
      </c>
      <c r="G189" s="1">
        <v>1E-3</v>
      </c>
      <c r="H189" s="1">
        <v>-1.8918540040979168</v>
      </c>
      <c r="I189" s="1">
        <v>-1.8918540040979168</v>
      </c>
      <c r="J189" s="1">
        <v>7.7583499999999986E-2</v>
      </c>
      <c r="K189" s="1">
        <v>6.9792222222222228E-2</v>
      </c>
      <c r="L189" s="1">
        <v>864118</v>
      </c>
      <c r="M189" s="1">
        <v>27.190000000000005</v>
      </c>
      <c r="N189" s="1">
        <v>97.571734603693955</v>
      </c>
      <c r="O189" s="1">
        <v>97.317921890599578</v>
      </c>
      <c r="P189" s="1">
        <v>84.126023687940318</v>
      </c>
      <c r="Q189" s="1">
        <v>98.2</v>
      </c>
      <c r="R189" s="1">
        <v>101.95326948750527</v>
      </c>
      <c r="S189" s="1">
        <v>101.80268389662031</v>
      </c>
      <c r="T189" s="1">
        <v>100.4</v>
      </c>
      <c r="U189" s="1">
        <v>67.8</v>
      </c>
      <c r="V189" s="1">
        <v>25871</v>
      </c>
      <c r="W189" s="1">
        <v>21226</v>
      </c>
      <c r="X189" s="1">
        <v>118.34521832315092</v>
      </c>
      <c r="Y189" s="1">
        <v>116.01733187815475</v>
      </c>
      <c r="Z189" s="1">
        <v>13910</v>
      </c>
      <c r="AA189" s="1">
        <v>859229.70784000005</v>
      </c>
      <c r="AB189" s="1">
        <v>123.58893884406652</v>
      </c>
      <c r="AC189" s="1">
        <v>93839</v>
      </c>
      <c r="AD189" s="1">
        <v>108.4</v>
      </c>
      <c r="AE189" s="1">
        <v>104.5</v>
      </c>
      <c r="AF189" s="1">
        <v>114.4</v>
      </c>
      <c r="AG189" s="1">
        <v>97.4</v>
      </c>
      <c r="AH189" s="1">
        <v>90.915332491865144</v>
      </c>
      <c r="AI189" s="1">
        <v>88.295485293688799</v>
      </c>
      <c r="AJ189" s="1">
        <v>93.898398580363221</v>
      </c>
      <c r="AK189" s="1">
        <v>95.082192534525802</v>
      </c>
      <c r="AL189" s="1" t="s">
        <v>0</v>
      </c>
      <c r="AM189" s="1" t="s">
        <v>0</v>
      </c>
      <c r="AN189" s="1" t="s">
        <v>0</v>
      </c>
      <c r="AO189" s="1" t="s">
        <v>0</v>
      </c>
      <c r="AP189" s="1">
        <v>56.242965652994279</v>
      </c>
      <c r="AQ189" s="1">
        <v>157.38272703980863</v>
      </c>
    </row>
    <row r="190" spans="1:43">
      <c r="A190" s="1">
        <v>2002</v>
      </c>
      <c r="B190" s="1" t="s">
        <v>79</v>
      </c>
      <c r="C190" s="1">
        <v>95.295017107425949</v>
      </c>
      <c r="D190" s="1">
        <v>53178</v>
      </c>
      <c r="E190" s="1">
        <v>100.3</v>
      </c>
      <c r="F190" s="1">
        <v>10352.27</v>
      </c>
      <c r="G190" s="1">
        <v>2E-3</v>
      </c>
      <c r="H190" s="1">
        <v>-1.7906778122486866</v>
      </c>
      <c r="I190" s="1">
        <v>-1.7906778122486866</v>
      </c>
      <c r="J190" s="1">
        <v>9.2246086956521756E-2</v>
      </c>
      <c r="K190" s="1">
        <v>7.1334347826086955E-2</v>
      </c>
      <c r="L190" s="1">
        <v>861796</v>
      </c>
      <c r="M190" s="1">
        <v>32.511739130434776</v>
      </c>
      <c r="N190" s="1">
        <v>98.100578509504274</v>
      </c>
      <c r="O190" s="1">
        <v>98.626891545099923</v>
      </c>
      <c r="P190" s="1">
        <v>86.927759947040329</v>
      </c>
      <c r="Q190" s="1">
        <v>98.1</v>
      </c>
      <c r="R190" s="1">
        <v>99.310380030286311</v>
      </c>
      <c r="S190" s="1">
        <v>103.90894632206762</v>
      </c>
      <c r="T190" s="1">
        <v>100.3</v>
      </c>
      <c r="U190" s="1">
        <v>67.599999999999994</v>
      </c>
      <c r="V190" s="1">
        <v>25925</v>
      </c>
      <c r="W190" s="1">
        <v>21409</v>
      </c>
      <c r="X190" s="1">
        <v>117.03158627876076</v>
      </c>
      <c r="Y190" s="1">
        <v>114.82248090997197</v>
      </c>
      <c r="Z190" s="1">
        <v>13784</v>
      </c>
      <c r="AA190" s="1">
        <v>856099.36867</v>
      </c>
      <c r="AB190" s="1">
        <v>123.01637294600499</v>
      </c>
      <c r="AC190" s="1">
        <v>93070</v>
      </c>
      <c r="AD190" s="1">
        <v>108.6</v>
      </c>
      <c r="AE190" s="1">
        <v>104.4</v>
      </c>
      <c r="AF190" s="1">
        <v>113.9</v>
      </c>
      <c r="AG190" s="1">
        <v>97.5</v>
      </c>
      <c r="AH190" s="1">
        <v>92.436979599254656</v>
      </c>
      <c r="AI190" s="1">
        <v>89.486714703668753</v>
      </c>
      <c r="AJ190" s="1">
        <v>94.977190823580045</v>
      </c>
      <c r="AK190" s="1">
        <v>95.294511500984981</v>
      </c>
      <c r="AL190" s="1" t="s">
        <v>0</v>
      </c>
      <c r="AM190" s="1" t="s">
        <v>0</v>
      </c>
      <c r="AN190" s="1" t="s">
        <v>0</v>
      </c>
      <c r="AO190" s="1" t="s">
        <v>0</v>
      </c>
      <c r="AP190" s="1">
        <v>54.204389258221376</v>
      </c>
      <c r="AQ190" s="1">
        <v>156.72841891150986</v>
      </c>
    </row>
    <row r="191" spans="1:43">
      <c r="A191" s="1">
        <v>2002</v>
      </c>
      <c r="B191" s="1" t="s">
        <v>80</v>
      </c>
      <c r="C191" s="1">
        <v>117.14961518563695</v>
      </c>
      <c r="D191" s="1">
        <v>53067</v>
      </c>
      <c r="E191" s="1">
        <v>100.6</v>
      </c>
      <c r="F191" s="1">
        <v>9751.2000000000007</v>
      </c>
      <c r="G191" s="1">
        <v>2E-3</v>
      </c>
      <c r="H191" s="1">
        <v>-1.9281399816679767</v>
      </c>
      <c r="I191" s="1">
        <v>-1.9281399816679767</v>
      </c>
      <c r="J191" s="1">
        <v>7.9885454545454496E-2</v>
      </c>
      <c r="K191" s="1">
        <v>6.6370952380952378E-2</v>
      </c>
      <c r="L191" s="1">
        <v>867217</v>
      </c>
      <c r="M191" s="1">
        <v>31.755909090909089</v>
      </c>
      <c r="N191" s="1">
        <v>110.53772399931749</v>
      </c>
      <c r="O191" s="1">
        <v>110.22826100351948</v>
      </c>
      <c r="P191" s="1">
        <v>86.919615135020123</v>
      </c>
      <c r="Q191" s="1">
        <v>98</v>
      </c>
      <c r="R191" s="1">
        <v>100.85361869885445</v>
      </c>
      <c r="S191" s="1">
        <v>103.40745526838968</v>
      </c>
      <c r="T191" s="1">
        <v>100.1</v>
      </c>
      <c r="U191" s="1">
        <v>67.599999999999994</v>
      </c>
      <c r="V191" s="1">
        <v>25824</v>
      </c>
      <c r="W191" s="1">
        <v>21255</v>
      </c>
      <c r="X191" s="1">
        <v>116.16309238312991</v>
      </c>
      <c r="Y191" s="1">
        <v>113.88786712703704</v>
      </c>
      <c r="Z191" s="1">
        <v>13789</v>
      </c>
      <c r="AA191" s="1">
        <v>810493.17374</v>
      </c>
      <c r="AB191" s="1">
        <v>121.36121526275815</v>
      </c>
      <c r="AC191" s="1">
        <v>94259</v>
      </c>
      <c r="AD191" s="1">
        <v>109.4</v>
      </c>
      <c r="AE191" s="1">
        <v>105.3</v>
      </c>
      <c r="AF191" s="1">
        <v>117.4</v>
      </c>
      <c r="AG191" s="1">
        <v>96.3</v>
      </c>
      <c r="AH191" s="1">
        <v>92.56631594246123</v>
      </c>
      <c r="AI191" s="1">
        <v>89.781192648925597</v>
      </c>
      <c r="AJ191" s="1">
        <v>94.833109203032194</v>
      </c>
      <c r="AK191" s="1">
        <v>95.510540926043703</v>
      </c>
      <c r="AL191" s="1" t="s">
        <v>0</v>
      </c>
      <c r="AM191" s="1" t="s">
        <v>0</v>
      </c>
      <c r="AN191" s="1" t="s">
        <v>0</v>
      </c>
      <c r="AO191" s="1" t="s">
        <v>0</v>
      </c>
      <c r="AP191" s="1">
        <v>55.93608016862089</v>
      </c>
      <c r="AQ191" s="1">
        <v>156.13603801081473</v>
      </c>
    </row>
    <row r="192" spans="1:43">
      <c r="A192" s="1">
        <v>2002</v>
      </c>
      <c r="B192" s="1" t="s">
        <v>81</v>
      </c>
      <c r="C192" s="1">
        <v>121.94690469682364</v>
      </c>
      <c r="D192" s="1">
        <v>52999</v>
      </c>
      <c r="E192" s="1">
        <v>101.3</v>
      </c>
      <c r="F192" s="1">
        <v>9354.01</v>
      </c>
      <c r="G192" s="1">
        <v>5.0000000000000001E-3</v>
      </c>
      <c r="H192" s="1">
        <v>-1.9199544703571689</v>
      </c>
      <c r="I192" s="1">
        <v>-1.9199544703571689</v>
      </c>
      <c r="J192" s="1">
        <v>7.3725789473684203E-2</v>
      </c>
      <c r="K192" s="1">
        <v>6.5121904761904756E-2</v>
      </c>
      <c r="L192" s="1">
        <v>870258</v>
      </c>
      <c r="M192" s="1">
        <v>34.570526315789472</v>
      </c>
      <c r="N192" s="1">
        <v>127.74430912485914</v>
      </c>
      <c r="O192" s="1">
        <v>128.62765593350895</v>
      </c>
      <c r="P192" s="1">
        <v>85.849413947285598</v>
      </c>
      <c r="Q192" s="1">
        <v>97.9</v>
      </c>
      <c r="R192" s="1">
        <v>101.94364907632847</v>
      </c>
      <c r="S192" s="1">
        <v>102.20387673956266</v>
      </c>
      <c r="T192" s="1">
        <v>99.7</v>
      </c>
      <c r="U192" s="1">
        <v>68.3</v>
      </c>
      <c r="V192" s="1">
        <v>25803</v>
      </c>
      <c r="W192" s="1">
        <v>21341</v>
      </c>
      <c r="X192" s="1">
        <v>115.65098252989006</v>
      </c>
      <c r="Y192" s="1">
        <v>114.9584549590684</v>
      </c>
      <c r="Z192" s="1">
        <v>13981</v>
      </c>
      <c r="AA192" s="1">
        <v>888597.67287999997</v>
      </c>
      <c r="AB192" s="1">
        <v>120.08712094350939</v>
      </c>
      <c r="AC192" s="1">
        <v>93416</v>
      </c>
      <c r="AD192" s="1">
        <v>109.5</v>
      </c>
      <c r="AE192" s="1">
        <v>106.7</v>
      </c>
      <c r="AF192" s="1">
        <v>119.3</v>
      </c>
      <c r="AG192" s="1">
        <v>98</v>
      </c>
      <c r="AH192" s="1">
        <v>92.674861483455132</v>
      </c>
      <c r="AI192" s="1">
        <v>88.677748669733944</v>
      </c>
      <c r="AJ192" s="1">
        <v>95.044749436852442</v>
      </c>
      <c r="AK192" s="1">
        <v>95.931794360909507</v>
      </c>
      <c r="AL192" s="1" t="s">
        <v>0</v>
      </c>
      <c r="AM192" s="1" t="s">
        <v>0</v>
      </c>
      <c r="AN192" s="1" t="s">
        <v>0</v>
      </c>
      <c r="AO192" s="1" t="s">
        <v>0</v>
      </c>
      <c r="AP192" s="1">
        <v>57.479602453697147</v>
      </c>
      <c r="AQ192" s="1">
        <v>155.56290649509762</v>
      </c>
    </row>
    <row r="193" spans="1:43">
      <c r="A193" s="1">
        <v>2002</v>
      </c>
      <c r="B193" s="1" t="s">
        <v>82</v>
      </c>
      <c r="C193" s="1">
        <v>151.96492989671978</v>
      </c>
      <c r="D193" s="1">
        <v>52837</v>
      </c>
      <c r="E193" s="1">
        <v>101.4</v>
      </c>
      <c r="F193" s="1">
        <v>8792.5</v>
      </c>
      <c r="G193" s="1">
        <v>2E-3</v>
      </c>
      <c r="H193" s="1">
        <v>-2.0486994260448235</v>
      </c>
      <c r="I193" s="1">
        <v>-2.0486994260448235</v>
      </c>
      <c r="J193" s="1">
        <v>8.0302727272727303E-2</v>
      </c>
      <c r="K193" s="1">
        <v>7.1333478260869568E-2</v>
      </c>
      <c r="L193" s="1">
        <v>874720</v>
      </c>
      <c r="M193" s="1">
        <v>36.386363636363633</v>
      </c>
      <c r="N193" s="1">
        <v>121.64474375355509</v>
      </c>
      <c r="O193" s="1">
        <v>119.17619191041368</v>
      </c>
      <c r="P193" s="1">
        <v>83.97075826656517</v>
      </c>
      <c r="Q193" s="1">
        <v>97.8</v>
      </c>
      <c r="R193" s="1">
        <v>100.94592916584115</v>
      </c>
      <c r="S193" s="1">
        <v>103.70834990059646</v>
      </c>
      <c r="T193" s="1">
        <v>99.9</v>
      </c>
      <c r="U193" s="1">
        <v>68.2</v>
      </c>
      <c r="V193" s="1">
        <v>25909</v>
      </c>
      <c r="W193" s="1">
        <v>21212</v>
      </c>
      <c r="X193" s="1">
        <v>115.37959458090407</v>
      </c>
      <c r="Y193" s="1">
        <v>114.55186136062883</v>
      </c>
      <c r="Z193" s="1">
        <v>14902</v>
      </c>
      <c r="AA193" s="1">
        <v>790211.31012000004</v>
      </c>
      <c r="AB193" s="1">
        <v>119.75929921968543</v>
      </c>
      <c r="AC193" s="1">
        <v>97136</v>
      </c>
      <c r="AD193" s="1">
        <v>108.9</v>
      </c>
      <c r="AE193" s="1">
        <v>106</v>
      </c>
      <c r="AF193" s="1">
        <v>119</v>
      </c>
      <c r="AG193" s="1">
        <v>97.2</v>
      </c>
      <c r="AH193" s="1">
        <v>92.319717493093691</v>
      </c>
      <c r="AI193" s="1">
        <v>88.55079113886211</v>
      </c>
      <c r="AJ193" s="1">
        <v>95.043963489780822</v>
      </c>
      <c r="AK193" s="1">
        <v>95.453904095537396</v>
      </c>
      <c r="AL193" s="1" t="s">
        <v>0</v>
      </c>
      <c r="AM193" s="1" t="s">
        <v>0</v>
      </c>
      <c r="AN193" s="1" t="s">
        <v>0</v>
      </c>
      <c r="AO193" s="1" t="s">
        <v>0</v>
      </c>
      <c r="AP193" s="1">
        <v>61.636000388098488</v>
      </c>
      <c r="AQ193" s="1">
        <v>151.63488827695349</v>
      </c>
    </row>
    <row r="194" spans="1:43">
      <c r="A194" s="1">
        <v>2002</v>
      </c>
      <c r="B194" s="1" t="s">
        <v>83</v>
      </c>
      <c r="C194" s="1">
        <v>119.53667672698211</v>
      </c>
      <c r="D194" s="1">
        <v>52899</v>
      </c>
      <c r="E194" s="1">
        <v>101</v>
      </c>
      <c r="F194" s="1">
        <v>8700.33</v>
      </c>
      <c r="G194" s="1">
        <v>2E-3</v>
      </c>
      <c r="H194" s="1">
        <v>-2.0083127866481356</v>
      </c>
      <c r="I194" s="1">
        <v>-2.0083127866481356</v>
      </c>
      <c r="J194" s="1">
        <v>7.9294499999999976E-2</v>
      </c>
      <c r="K194" s="1">
        <v>7.0687142857142851E-2</v>
      </c>
      <c r="L194" s="1">
        <v>902955</v>
      </c>
      <c r="M194" s="1">
        <v>29.296999999999997</v>
      </c>
      <c r="N194" s="1">
        <v>118.95346923327982</v>
      </c>
      <c r="O194" s="1">
        <v>119.22365082098861</v>
      </c>
      <c r="P194" s="1">
        <v>84.931987291813215</v>
      </c>
      <c r="Q194" s="1">
        <v>97.9</v>
      </c>
      <c r="R194" s="1">
        <v>99.981768727397409</v>
      </c>
      <c r="S194" s="1">
        <v>104.1095427435388</v>
      </c>
      <c r="T194" s="1">
        <v>99.5</v>
      </c>
      <c r="U194" s="1">
        <v>68.900000000000006</v>
      </c>
      <c r="V194" s="1">
        <v>25975</v>
      </c>
      <c r="W194" s="1">
        <v>21099</v>
      </c>
      <c r="X194" s="1">
        <v>116.31172192532519</v>
      </c>
      <c r="Y194" s="1">
        <v>115.97646608522476</v>
      </c>
      <c r="Z194" s="1">
        <v>14468</v>
      </c>
      <c r="AA194" s="1">
        <v>806098.76861999999</v>
      </c>
      <c r="AB194" s="1">
        <v>119.75878847026156</v>
      </c>
      <c r="AC194" s="1">
        <v>94579</v>
      </c>
      <c r="AD194" s="1">
        <v>107.3</v>
      </c>
      <c r="AE194" s="1">
        <v>105.6</v>
      </c>
      <c r="AF194" s="1">
        <v>120.6</v>
      </c>
      <c r="AG194" s="1">
        <v>95.4</v>
      </c>
      <c r="AH194" s="1">
        <v>92.839968582910657</v>
      </c>
      <c r="AI194" s="1">
        <v>89.851221762632207</v>
      </c>
      <c r="AJ194" s="1">
        <v>95.141158095848127</v>
      </c>
      <c r="AK194" s="1">
        <v>95.966834594042751</v>
      </c>
      <c r="AL194" s="1" t="s">
        <v>0</v>
      </c>
      <c r="AM194" s="1" t="s">
        <v>0</v>
      </c>
      <c r="AN194" s="1" t="s">
        <v>0</v>
      </c>
      <c r="AO194" s="1" t="s">
        <v>0</v>
      </c>
      <c r="AP194" s="1">
        <v>61.259692363611464</v>
      </c>
      <c r="AQ194" s="1">
        <v>149.69019676623387</v>
      </c>
    </row>
    <row r="195" spans="1:43">
      <c r="A195" s="1">
        <v>2002</v>
      </c>
      <c r="B195" s="1" t="s">
        <v>84</v>
      </c>
      <c r="C195" s="1">
        <v>111.76385401813847</v>
      </c>
      <c r="D195" s="1">
        <v>52953</v>
      </c>
      <c r="E195" s="1">
        <v>100.9</v>
      </c>
      <c r="F195" s="1">
        <v>8692.94</v>
      </c>
      <c r="G195" s="1">
        <v>2E-3</v>
      </c>
      <c r="H195" s="1">
        <v>-1.9475222073250076</v>
      </c>
      <c r="I195" s="1">
        <v>-1.9475222073250076</v>
      </c>
      <c r="J195" s="1">
        <v>8.1127999999999992E-2</v>
      </c>
      <c r="K195" s="1">
        <v>6.1251E-2</v>
      </c>
      <c r="L195" s="1">
        <v>919510</v>
      </c>
      <c r="M195" s="1">
        <v>25.919999999999995</v>
      </c>
      <c r="N195" s="1">
        <v>112.52994620367073</v>
      </c>
      <c r="O195" s="1">
        <v>112.90723087648225</v>
      </c>
      <c r="P195" s="1">
        <v>84.29789503673527</v>
      </c>
      <c r="Q195" s="1">
        <v>97.8</v>
      </c>
      <c r="R195" s="1">
        <v>100.56926035145932</v>
      </c>
      <c r="S195" s="1">
        <v>102.90596421471176</v>
      </c>
      <c r="T195" s="1">
        <v>99.1</v>
      </c>
      <c r="U195" s="1">
        <v>69.2</v>
      </c>
      <c r="V195" s="1">
        <v>25724</v>
      </c>
      <c r="W195" s="1">
        <v>21223</v>
      </c>
      <c r="X195" s="1">
        <v>117.20871284857941</v>
      </c>
      <c r="Y195" s="1">
        <v>116.38370250864483</v>
      </c>
      <c r="Z195" s="1">
        <v>13766</v>
      </c>
      <c r="AA195" s="1">
        <v>815032.56758999999</v>
      </c>
      <c r="AB195" s="1">
        <v>120.83521052038289</v>
      </c>
      <c r="AC195" s="1">
        <v>92671</v>
      </c>
      <c r="AD195" s="1">
        <v>105.4</v>
      </c>
      <c r="AE195" s="1">
        <v>106.1</v>
      </c>
      <c r="AF195" s="1">
        <v>122.1</v>
      </c>
      <c r="AG195" s="1">
        <v>96.4</v>
      </c>
      <c r="AH195" s="1">
        <v>91.566202984112849</v>
      </c>
      <c r="AI195" s="1">
        <v>89.315117920057773</v>
      </c>
      <c r="AJ195" s="1">
        <v>93.479238310322202</v>
      </c>
      <c r="AK195" s="1">
        <v>94.551495947056793</v>
      </c>
      <c r="AL195" s="1" t="s">
        <v>0</v>
      </c>
      <c r="AM195" s="1" t="s">
        <v>0</v>
      </c>
      <c r="AN195" s="1" t="s">
        <v>0</v>
      </c>
      <c r="AO195" s="1" t="s">
        <v>0</v>
      </c>
      <c r="AP195" s="1">
        <v>56.381785986697544</v>
      </c>
      <c r="AQ195" s="1">
        <v>147.37805636880609</v>
      </c>
    </row>
    <row r="196" spans="1:43">
      <c r="A196" s="1">
        <v>2003</v>
      </c>
      <c r="B196" s="1" t="s">
        <v>72</v>
      </c>
      <c r="C196" s="1">
        <v>100.94129920255149</v>
      </c>
      <c r="D196" s="1">
        <v>52858</v>
      </c>
      <c r="E196" s="1">
        <v>101.4</v>
      </c>
      <c r="F196" s="1">
        <v>8570.73</v>
      </c>
      <c r="G196" s="1">
        <v>2E-3</v>
      </c>
      <c r="H196" s="1">
        <v>-1.6332696334561501</v>
      </c>
      <c r="I196" s="1">
        <v>-1.6332696334561501</v>
      </c>
      <c r="J196" s="1">
        <v>9.9169999999999994E-2</v>
      </c>
      <c r="K196" s="1">
        <v>6.1762272727272728E-2</v>
      </c>
      <c r="L196" s="1">
        <v>929863</v>
      </c>
      <c r="M196" s="1">
        <v>26.782631578947367</v>
      </c>
      <c r="N196" s="1">
        <v>129.11916577378898</v>
      </c>
      <c r="O196" s="1">
        <v>131.9985812563736</v>
      </c>
      <c r="P196" s="1">
        <v>85.489923860020028</v>
      </c>
      <c r="Q196" s="1">
        <v>97.7</v>
      </c>
      <c r="R196" s="1">
        <v>102.40906574041036</v>
      </c>
      <c r="S196" s="1">
        <v>103.00626242544736</v>
      </c>
      <c r="T196" s="1">
        <v>98.9</v>
      </c>
      <c r="U196" s="1">
        <v>69.599999999999994</v>
      </c>
      <c r="V196" s="1">
        <v>25825</v>
      </c>
      <c r="W196" s="1">
        <v>21233</v>
      </c>
      <c r="X196" s="1">
        <v>118.4158010846097</v>
      </c>
      <c r="Y196" s="1">
        <v>118.59397120618611</v>
      </c>
      <c r="Z196" s="1">
        <v>14087</v>
      </c>
      <c r="AA196" s="1">
        <v>970252.53709999996</v>
      </c>
      <c r="AB196" s="1">
        <v>120.89755309627434</v>
      </c>
      <c r="AC196" s="1">
        <v>94428</v>
      </c>
      <c r="AD196" s="1">
        <v>106.3</v>
      </c>
      <c r="AE196" s="1">
        <v>106.3</v>
      </c>
      <c r="AF196" s="1">
        <v>119.4</v>
      </c>
      <c r="AG196" s="1">
        <v>97</v>
      </c>
      <c r="AH196" s="1">
        <v>92.559337888617279</v>
      </c>
      <c r="AI196" s="1">
        <v>91.123823030554931</v>
      </c>
      <c r="AJ196" s="1">
        <v>93.703641000607277</v>
      </c>
      <c r="AK196" s="1">
        <v>95.750097415582388</v>
      </c>
      <c r="AL196" s="1">
        <v>97.318134864717152</v>
      </c>
      <c r="AM196" s="1">
        <v>57.687702717437141</v>
      </c>
      <c r="AN196" s="1">
        <v>104.32828578606401</v>
      </c>
      <c r="AO196" s="1">
        <v>99.249218065659505</v>
      </c>
      <c r="AP196" s="1">
        <v>60.28171189486833</v>
      </c>
      <c r="AQ196" s="1">
        <v>144.47081483231071</v>
      </c>
    </row>
    <row r="197" spans="1:43">
      <c r="A197" s="1">
        <v>2003</v>
      </c>
      <c r="B197" s="1" t="s">
        <v>74</v>
      </c>
      <c r="C197" s="1">
        <v>99.844337562273282</v>
      </c>
      <c r="D197" s="1">
        <v>52866</v>
      </c>
      <c r="E197" s="1">
        <v>101</v>
      </c>
      <c r="F197" s="1">
        <v>8538.4699999999993</v>
      </c>
      <c r="G197" s="1">
        <v>1E-3</v>
      </c>
      <c r="H197" s="1">
        <v>-1.5219351050693453</v>
      </c>
      <c r="I197" s="1">
        <v>-1.5219351050693453</v>
      </c>
      <c r="J197" s="1">
        <v>9.7764210526315787E-2</v>
      </c>
      <c r="K197" s="1">
        <v>5.9064999999999999E-2</v>
      </c>
      <c r="L197" s="1">
        <v>937096</v>
      </c>
      <c r="M197" s="1">
        <v>27.201578947368422</v>
      </c>
      <c r="N197" s="1">
        <v>134.91471867528307</v>
      </c>
      <c r="O197" s="1">
        <v>138.43219050217115</v>
      </c>
      <c r="P197" s="1">
        <v>84.905264739699007</v>
      </c>
      <c r="Q197" s="1">
        <v>97.8</v>
      </c>
      <c r="R197" s="1">
        <v>101.34152316926009</v>
      </c>
      <c r="S197" s="1">
        <v>103.10656063618293</v>
      </c>
      <c r="T197" s="1">
        <v>98.9</v>
      </c>
      <c r="U197" s="1">
        <v>69.5</v>
      </c>
      <c r="V197" s="1">
        <v>25992</v>
      </c>
      <c r="W197" s="1">
        <v>21232</v>
      </c>
      <c r="X197" s="1">
        <v>116.88294146243064</v>
      </c>
      <c r="Y197" s="1">
        <v>115.46216239512694</v>
      </c>
      <c r="Z197" s="1">
        <v>13871</v>
      </c>
      <c r="AA197" s="1">
        <v>841534.37205999997</v>
      </c>
      <c r="AB197" s="1">
        <v>120.99741690574503</v>
      </c>
      <c r="AC197" s="1">
        <v>95772</v>
      </c>
      <c r="AD197" s="1">
        <v>105.9</v>
      </c>
      <c r="AE197" s="1">
        <v>104.3</v>
      </c>
      <c r="AF197" s="1">
        <v>115.2</v>
      </c>
      <c r="AG197" s="1">
        <v>97.2</v>
      </c>
      <c r="AH197" s="1">
        <v>92.298959884580285</v>
      </c>
      <c r="AI197" s="1">
        <v>90.152074018153527</v>
      </c>
      <c r="AJ197" s="1">
        <v>93.463973599269053</v>
      </c>
      <c r="AK197" s="1">
        <v>95.568405865244955</v>
      </c>
      <c r="AL197" s="1">
        <v>98.015774667242624</v>
      </c>
      <c r="AM197" s="1">
        <v>61.159490471283604</v>
      </c>
      <c r="AN197" s="1">
        <v>105.71199920420628</v>
      </c>
      <c r="AO197" s="1">
        <v>98.916837241653184</v>
      </c>
      <c r="AP197" s="1">
        <v>65.634011224083253</v>
      </c>
      <c r="AQ197" s="1">
        <v>142.39464485696573</v>
      </c>
    </row>
    <row r="198" spans="1:43">
      <c r="A198" s="1">
        <v>2003</v>
      </c>
      <c r="B198" s="1" t="s">
        <v>75</v>
      </c>
      <c r="C198" s="1">
        <v>128.42312434541361</v>
      </c>
      <c r="D198" s="1">
        <v>53027</v>
      </c>
      <c r="E198" s="1">
        <v>101.6</v>
      </c>
      <c r="F198" s="1">
        <v>8169.75</v>
      </c>
      <c r="G198" s="1">
        <v>2E-3</v>
      </c>
      <c r="H198" s="1">
        <v>-1.3559487419890239</v>
      </c>
      <c r="I198" s="1">
        <v>-1.3559487419890239</v>
      </c>
      <c r="J198" s="1">
        <v>8.8501999999999983E-2</v>
      </c>
      <c r="K198" s="1">
        <v>5.5955714285714282E-2</v>
      </c>
      <c r="L198" s="1">
        <v>965656</v>
      </c>
      <c r="M198" s="1">
        <v>28.276499999999999</v>
      </c>
      <c r="N198" s="1">
        <v>170.75470539247303</v>
      </c>
      <c r="O198" s="1">
        <v>175.02077528636394</v>
      </c>
      <c r="P198" s="1">
        <v>85.599336587927866</v>
      </c>
      <c r="Q198" s="1">
        <v>97.8</v>
      </c>
      <c r="R198" s="1">
        <v>103.60767969019851</v>
      </c>
      <c r="S198" s="1">
        <v>102.10357852882707</v>
      </c>
      <c r="T198" s="1">
        <v>98.6</v>
      </c>
      <c r="U198" s="1">
        <v>70</v>
      </c>
      <c r="V198" s="1">
        <v>25885</v>
      </c>
      <c r="W198" s="1">
        <v>21353</v>
      </c>
      <c r="X198" s="1">
        <v>116.03884048418365</v>
      </c>
      <c r="Y198" s="1">
        <v>115.35701427792475</v>
      </c>
      <c r="Z198" s="1">
        <v>14024</v>
      </c>
      <c r="AA198" s="1">
        <v>1016035.26427</v>
      </c>
      <c r="AB198" s="1">
        <v>120.24218630123951</v>
      </c>
      <c r="AC198" s="1">
        <v>94043</v>
      </c>
      <c r="AD198" s="1">
        <v>107.3</v>
      </c>
      <c r="AE198" s="1">
        <v>105.6</v>
      </c>
      <c r="AF198" s="1">
        <v>116.2</v>
      </c>
      <c r="AG198" s="1">
        <v>98.4</v>
      </c>
      <c r="AH198" s="1">
        <v>92.516150228035755</v>
      </c>
      <c r="AI198" s="1">
        <v>90.607417467693935</v>
      </c>
      <c r="AJ198" s="1">
        <v>94.051076463942394</v>
      </c>
      <c r="AK198" s="1">
        <v>95.666407578550235</v>
      </c>
      <c r="AL198" s="1">
        <v>97.854741742036609</v>
      </c>
      <c r="AM198" s="1">
        <v>61.852228614362929</v>
      </c>
      <c r="AN198" s="1">
        <v>105.59058303537235</v>
      </c>
      <c r="AO198" s="1">
        <v>98.569238313864744</v>
      </c>
      <c r="AP198" s="1">
        <v>67.33625276403852</v>
      </c>
      <c r="AQ198" s="1">
        <v>136.79625647353632</v>
      </c>
    </row>
    <row r="199" spans="1:43">
      <c r="A199" s="1">
        <v>2003</v>
      </c>
      <c r="B199" s="1" t="s">
        <v>76</v>
      </c>
      <c r="C199" s="1">
        <v>120.11675979061643</v>
      </c>
      <c r="D199" s="1">
        <v>52811</v>
      </c>
      <c r="E199" s="1">
        <v>100.3</v>
      </c>
      <c r="F199" s="1">
        <v>7909.39</v>
      </c>
      <c r="G199" s="1">
        <v>1E-3</v>
      </c>
      <c r="H199" s="1">
        <v>-1.0023459997628905</v>
      </c>
      <c r="I199" s="1">
        <v>-1.0023459997628905</v>
      </c>
      <c r="J199" s="1">
        <v>7.9525714285714283E-2</v>
      </c>
      <c r="K199" s="1">
        <v>6.0375999999999999E-2</v>
      </c>
      <c r="L199" s="1">
        <v>1006905</v>
      </c>
      <c r="M199" s="1">
        <v>22.726666666666663</v>
      </c>
      <c r="N199" s="1">
        <v>130.18623194809825</v>
      </c>
      <c r="O199" s="1">
        <v>131.43118161072573</v>
      </c>
      <c r="P199" s="1">
        <v>84.404746272097213</v>
      </c>
      <c r="Q199" s="1">
        <v>97.9</v>
      </c>
      <c r="R199" s="1">
        <v>101.45349855864498</v>
      </c>
      <c r="S199" s="1">
        <v>102.30417495029825</v>
      </c>
      <c r="T199" s="1">
        <v>98.1</v>
      </c>
      <c r="U199" s="1">
        <v>70.2</v>
      </c>
      <c r="V199" s="1">
        <v>25895</v>
      </c>
      <c r="W199" s="1">
        <v>21156</v>
      </c>
      <c r="X199" s="1">
        <v>115.40656832540164</v>
      </c>
      <c r="Y199" s="1">
        <v>112.66485102794046</v>
      </c>
      <c r="Z199" s="1">
        <v>14455</v>
      </c>
      <c r="AA199" s="1">
        <v>792220.68443999998</v>
      </c>
      <c r="AB199" s="1">
        <v>119.78509640826059</v>
      </c>
      <c r="AC199" s="1">
        <v>98965</v>
      </c>
      <c r="AD199" s="1">
        <v>101.6</v>
      </c>
      <c r="AE199" s="1">
        <v>104.6</v>
      </c>
      <c r="AF199" s="1">
        <v>113.9</v>
      </c>
      <c r="AG199" s="1">
        <v>97.2</v>
      </c>
      <c r="AH199" s="1">
        <v>92.604137579507636</v>
      </c>
      <c r="AI199" s="1">
        <v>90.676327869127718</v>
      </c>
      <c r="AJ199" s="1">
        <v>93.37284889546676</v>
      </c>
      <c r="AK199" s="1">
        <v>94.542828328797057</v>
      </c>
      <c r="AL199" s="1">
        <v>97.016951657703743</v>
      </c>
      <c r="AM199" s="1">
        <v>60.586715066036</v>
      </c>
      <c r="AN199" s="1">
        <v>105.32621393719627</v>
      </c>
      <c r="AO199" s="1">
        <v>97.37378566508005</v>
      </c>
      <c r="AP199" s="1">
        <v>63.927991123550981</v>
      </c>
      <c r="AQ199" s="1">
        <v>145.31108830972119</v>
      </c>
    </row>
    <row r="200" spans="1:43">
      <c r="A200" s="1">
        <v>2003</v>
      </c>
      <c r="B200" s="1" t="s">
        <v>77</v>
      </c>
      <c r="C200" s="1">
        <v>132.76918037112776</v>
      </c>
      <c r="D200" s="1">
        <v>52726</v>
      </c>
      <c r="E200" s="1">
        <v>101.7</v>
      </c>
      <c r="F200" s="1">
        <v>8132.36</v>
      </c>
      <c r="G200" s="1">
        <v>1E-3</v>
      </c>
      <c r="H200" s="1">
        <v>-0.96025844364619373</v>
      </c>
      <c r="I200" s="1">
        <v>-0.96025844364619373</v>
      </c>
      <c r="J200" s="1">
        <v>7.916999999999999E-2</v>
      </c>
      <c r="K200" s="1">
        <v>5.8845500000000002E-2</v>
      </c>
      <c r="L200" s="1">
        <v>1012254</v>
      </c>
      <c r="M200" s="1">
        <v>19.701428571428572</v>
      </c>
      <c r="N200" s="1">
        <v>102.49374501168386</v>
      </c>
      <c r="O200" s="1">
        <v>100.01988486832427</v>
      </c>
      <c r="P200" s="1">
        <v>84.468402327206434</v>
      </c>
      <c r="Q200" s="1">
        <v>97.9</v>
      </c>
      <c r="R200" s="1">
        <v>98.93604201872823</v>
      </c>
      <c r="S200" s="1">
        <v>105.71431411530818</v>
      </c>
      <c r="T200" s="1">
        <v>98</v>
      </c>
      <c r="U200" s="1">
        <v>70.5</v>
      </c>
      <c r="V200" s="1">
        <v>25959</v>
      </c>
      <c r="W200" s="1">
        <v>20824</v>
      </c>
      <c r="X200" s="1">
        <v>116.08238800707382</v>
      </c>
      <c r="Y200" s="1">
        <v>113.88841494372797</v>
      </c>
      <c r="Z200" s="1">
        <v>14533</v>
      </c>
      <c r="AA200" s="1">
        <v>846046.26093999995</v>
      </c>
      <c r="AB200" s="1">
        <v>121.35339463351134</v>
      </c>
      <c r="AC200" s="1">
        <v>97068</v>
      </c>
      <c r="AD200" s="1">
        <v>105.8</v>
      </c>
      <c r="AE200" s="1">
        <v>106.6</v>
      </c>
      <c r="AF200" s="1">
        <v>118</v>
      </c>
      <c r="AG200" s="1">
        <v>97.4</v>
      </c>
      <c r="AH200" s="1">
        <v>92.952117185048095</v>
      </c>
      <c r="AI200" s="1">
        <v>91.527075700645071</v>
      </c>
      <c r="AJ200" s="1">
        <v>93.709934986123884</v>
      </c>
      <c r="AK200" s="1">
        <v>95.522770213275081</v>
      </c>
      <c r="AL200" s="1">
        <v>97.849501956137502</v>
      </c>
      <c r="AM200" s="1">
        <v>62.843320326743388</v>
      </c>
      <c r="AN200" s="1">
        <v>106.0000471358351</v>
      </c>
      <c r="AO200" s="1">
        <v>98.066089442335453</v>
      </c>
      <c r="AP200" s="1">
        <v>55.800723200379494</v>
      </c>
      <c r="AQ200" s="1">
        <v>146.27335568181425</v>
      </c>
    </row>
    <row r="201" spans="1:43">
      <c r="A201" s="1">
        <v>2003</v>
      </c>
      <c r="B201" s="1" t="s">
        <v>78</v>
      </c>
      <c r="C201" s="1">
        <v>111.0588103806878</v>
      </c>
      <c r="D201" s="1">
        <v>53043</v>
      </c>
      <c r="E201" s="1">
        <v>100.9</v>
      </c>
      <c r="F201" s="1">
        <v>8895.7099999999991</v>
      </c>
      <c r="G201" s="1">
        <v>1E-3</v>
      </c>
      <c r="H201" s="1">
        <v>-1.3069686379358503</v>
      </c>
      <c r="I201" s="1">
        <v>-1.3069686379358503</v>
      </c>
      <c r="J201" s="1">
        <v>8.0201428571428562E-2</v>
      </c>
      <c r="K201" s="1">
        <v>5.7596666666666664E-2</v>
      </c>
      <c r="L201" s="1">
        <v>1037753</v>
      </c>
      <c r="M201" s="1">
        <v>22.359999999999996</v>
      </c>
      <c r="N201" s="1">
        <v>83.50406536290032</v>
      </c>
      <c r="O201" s="1">
        <v>81.227387290598202</v>
      </c>
      <c r="P201" s="1">
        <v>83.429617784357433</v>
      </c>
      <c r="Q201" s="1">
        <v>97.8</v>
      </c>
      <c r="R201" s="1">
        <v>103.27736888405015</v>
      </c>
      <c r="S201" s="1">
        <v>103.10656063618293</v>
      </c>
      <c r="T201" s="1">
        <v>97.9</v>
      </c>
      <c r="U201" s="1">
        <v>70.8</v>
      </c>
      <c r="V201" s="1">
        <v>25808</v>
      </c>
      <c r="W201" s="1">
        <v>21241</v>
      </c>
      <c r="X201" s="1">
        <v>118.98451338450739</v>
      </c>
      <c r="Y201" s="1">
        <v>114.6458472099676</v>
      </c>
      <c r="Z201" s="1">
        <v>15326</v>
      </c>
      <c r="AA201" s="1">
        <v>879275.79581000004</v>
      </c>
      <c r="AB201" s="1">
        <v>125.71376731352521</v>
      </c>
      <c r="AC201" s="1">
        <v>107026</v>
      </c>
      <c r="AD201" s="1">
        <v>106.4</v>
      </c>
      <c r="AE201" s="1">
        <v>104.7</v>
      </c>
      <c r="AF201" s="1">
        <v>117.3</v>
      </c>
      <c r="AG201" s="1">
        <v>96.1</v>
      </c>
      <c r="AH201" s="1">
        <v>92.652014481125462</v>
      </c>
      <c r="AI201" s="1">
        <v>91.220190136857525</v>
      </c>
      <c r="AJ201" s="1">
        <v>93.925442866010727</v>
      </c>
      <c r="AK201" s="1">
        <v>96.05332797397169</v>
      </c>
      <c r="AL201" s="1">
        <v>100.04782805632712</v>
      </c>
      <c r="AM201" s="1">
        <v>61.957002016326825</v>
      </c>
      <c r="AN201" s="1">
        <v>112.00633660099533</v>
      </c>
      <c r="AO201" s="1">
        <v>97.934007551391034</v>
      </c>
      <c r="AP201" s="1">
        <v>57.705567165051072</v>
      </c>
      <c r="AQ201" s="1">
        <v>145.25348649742295</v>
      </c>
    </row>
    <row r="202" spans="1:43">
      <c r="A202" s="1">
        <v>2003</v>
      </c>
      <c r="B202" s="1" t="s">
        <v>79</v>
      </c>
      <c r="C202" s="1">
        <v>87.735971536917006</v>
      </c>
      <c r="D202" s="1">
        <v>53224</v>
      </c>
      <c r="E202" s="1">
        <v>101.6</v>
      </c>
      <c r="F202" s="1">
        <v>9676.2999999999993</v>
      </c>
      <c r="G202" s="1">
        <v>2E-3</v>
      </c>
      <c r="H202" s="1">
        <v>-1.3413083728217357</v>
      </c>
      <c r="I202" s="1">
        <v>-1.3413083728217357</v>
      </c>
      <c r="J202" s="1">
        <v>9.0000000000000024E-2</v>
      </c>
      <c r="K202" s="1">
        <v>4.9895217391304349E-2</v>
      </c>
      <c r="L202" s="1">
        <v>1039236</v>
      </c>
      <c r="M202" s="1">
        <v>24.699090909090913</v>
      </c>
      <c r="N202" s="1">
        <v>79.356402144926165</v>
      </c>
      <c r="O202" s="1">
        <v>78.802722702796416</v>
      </c>
      <c r="P202" s="1">
        <v>83.646744992266903</v>
      </c>
      <c r="Q202" s="1">
        <v>97.9</v>
      </c>
      <c r="R202" s="1">
        <v>99.11829032036313</v>
      </c>
      <c r="S202" s="1">
        <v>103.90894632206764</v>
      </c>
      <c r="T202" s="1">
        <v>97.4</v>
      </c>
      <c r="U202" s="1">
        <v>71.8</v>
      </c>
      <c r="V202" s="1">
        <v>25625</v>
      </c>
      <c r="W202" s="1">
        <v>21389</v>
      </c>
      <c r="X202" s="1">
        <v>119.54406854154253</v>
      </c>
      <c r="Y202" s="1">
        <v>113.75184365892429</v>
      </c>
      <c r="Z202" s="1">
        <v>14286</v>
      </c>
      <c r="AA202" s="1">
        <v>858315.86505999998</v>
      </c>
      <c r="AB202" s="1">
        <v>128.08327591284981</v>
      </c>
      <c r="AC202" s="1">
        <v>94743</v>
      </c>
      <c r="AD202" s="1">
        <v>105.8</v>
      </c>
      <c r="AE202" s="1">
        <v>105.6</v>
      </c>
      <c r="AF202" s="1">
        <v>118.4</v>
      </c>
      <c r="AG202" s="1">
        <v>96.3</v>
      </c>
      <c r="AH202" s="1">
        <v>91.024645953400864</v>
      </c>
      <c r="AI202" s="1">
        <v>88.836788901644525</v>
      </c>
      <c r="AJ202" s="1">
        <v>92.887832252950091</v>
      </c>
      <c r="AK202" s="1">
        <v>94.278958148016713</v>
      </c>
      <c r="AL202" s="1">
        <v>97.228556066982762</v>
      </c>
      <c r="AM202" s="1">
        <v>62.487761263790595</v>
      </c>
      <c r="AN202" s="1">
        <v>104.04059958495411</v>
      </c>
      <c r="AO202" s="1">
        <v>98.414328917816064</v>
      </c>
      <c r="AP202" s="1">
        <v>58.517646030178625</v>
      </c>
      <c r="AQ202" s="1">
        <v>140.93989275934408</v>
      </c>
    </row>
    <row r="203" spans="1:43">
      <c r="A203" s="1">
        <v>2003</v>
      </c>
      <c r="B203" s="1" t="s">
        <v>80</v>
      </c>
      <c r="C203" s="1">
        <v>67.146775579083467</v>
      </c>
      <c r="D203" s="1">
        <v>52915</v>
      </c>
      <c r="E203" s="1">
        <v>100.3</v>
      </c>
      <c r="F203" s="1">
        <v>9884.59</v>
      </c>
      <c r="G203" s="1">
        <v>1E-3</v>
      </c>
      <c r="H203" s="1">
        <v>-1.3720596378621581</v>
      </c>
      <c r="I203" s="1">
        <v>-1.3720596378621581</v>
      </c>
      <c r="J203" s="1">
        <v>8.9960476190476216E-2</v>
      </c>
      <c r="K203" s="1">
        <v>5.3338000000000003E-2</v>
      </c>
      <c r="L203" s="1">
        <v>1045060</v>
      </c>
      <c r="M203" s="1">
        <v>23.22190476190476</v>
      </c>
      <c r="N203" s="1">
        <v>71.770473321811636</v>
      </c>
      <c r="O203" s="1">
        <v>72.372945040377871</v>
      </c>
      <c r="P203" s="1">
        <v>84.08410595913368</v>
      </c>
      <c r="Q203" s="1">
        <v>97.9</v>
      </c>
      <c r="R203" s="1">
        <v>100.87356676418877</v>
      </c>
      <c r="S203" s="1">
        <v>101.90298210735591</v>
      </c>
      <c r="T203" s="1">
        <v>97.2</v>
      </c>
      <c r="U203" s="1">
        <v>72.099999999999994</v>
      </c>
      <c r="V203" s="1">
        <v>25708</v>
      </c>
      <c r="W203" s="1">
        <v>21297</v>
      </c>
      <c r="X203" s="1">
        <v>118.65183436014809</v>
      </c>
      <c r="Y203" s="1">
        <v>113.04478451855479</v>
      </c>
      <c r="Z203" s="1">
        <v>13718</v>
      </c>
      <c r="AA203" s="1">
        <v>886902.95736</v>
      </c>
      <c r="AB203" s="1">
        <v>126.3617922427245</v>
      </c>
      <c r="AC203" s="1">
        <v>89338</v>
      </c>
      <c r="AD203" s="1">
        <v>105.5</v>
      </c>
      <c r="AE203" s="1">
        <v>103.9</v>
      </c>
      <c r="AF203" s="1">
        <v>117.2</v>
      </c>
      <c r="AG203" s="1">
        <v>94.5</v>
      </c>
      <c r="AH203" s="1">
        <v>92.65078944775513</v>
      </c>
      <c r="AI203" s="1">
        <v>90.562622670747416</v>
      </c>
      <c r="AJ203" s="1">
        <v>94.413367297165664</v>
      </c>
      <c r="AK203" s="1">
        <v>95.41780094766149</v>
      </c>
      <c r="AL203" s="1">
        <v>97.89541140739702</v>
      </c>
      <c r="AM203" s="1">
        <v>62.110610964292668</v>
      </c>
      <c r="AN203" s="1">
        <v>105.53235928636656</v>
      </c>
      <c r="AO203" s="1">
        <v>98.645215151661588</v>
      </c>
      <c r="AP203" s="1">
        <v>60.125739675123803</v>
      </c>
      <c r="AQ203" s="1">
        <v>139.08717011069305</v>
      </c>
    </row>
    <row r="204" spans="1:43">
      <c r="A204" s="1">
        <v>2003</v>
      </c>
      <c r="B204" s="1" t="s">
        <v>81</v>
      </c>
      <c r="C204" s="1">
        <v>89.589337861517947</v>
      </c>
      <c r="D204" s="1">
        <v>52846</v>
      </c>
      <c r="E204" s="1">
        <v>103.2</v>
      </c>
      <c r="F204" s="1">
        <v>10649.92</v>
      </c>
      <c r="G204" s="1">
        <v>2E-3</v>
      </c>
      <c r="H204" s="1">
        <v>-0.7658623076736506</v>
      </c>
      <c r="I204" s="1">
        <v>-0.7658623076736506</v>
      </c>
      <c r="J204" s="1">
        <v>8.4124500000000019E-2</v>
      </c>
      <c r="K204" s="1">
        <v>5.4446363636363633E-2</v>
      </c>
      <c r="L204" s="1">
        <v>1049405</v>
      </c>
      <c r="M204" s="1">
        <v>26.330500000000001</v>
      </c>
      <c r="N204" s="1">
        <v>82.35289996899651</v>
      </c>
      <c r="O204" s="1">
        <v>81.910273227349151</v>
      </c>
      <c r="P204" s="1">
        <v>86.493119565788234</v>
      </c>
      <c r="Q204" s="1">
        <v>97.8</v>
      </c>
      <c r="R204" s="1">
        <v>101.14474351262072</v>
      </c>
      <c r="S204" s="1">
        <v>103.30715705765412</v>
      </c>
      <c r="T204" s="1">
        <v>97.1</v>
      </c>
      <c r="U204" s="1">
        <v>72.3</v>
      </c>
      <c r="V204" s="1">
        <v>25778</v>
      </c>
      <c r="W204" s="1">
        <v>21282</v>
      </c>
      <c r="X204" s="1">
        <v>118.01842232876055</v>
      </c>
      <c r="Y204" s="1">
        <v>111.91980332051668</v>
      </c>
      <c r="Z204" s="1">
        <v>14694</v>
      </c>
      <c r="AA204" s="1">
        <v>874425.68500000006</v>
      </c>
      <c r="AB204" s="1">
        <v>126.83392238547752</v>
      </c>
      <c r="AC204" s="1">
        <v>94510</v>
      </c>
      <c r="AD204" s="1">
        <v>109.8</v>
      </c>
      <c r="AE204" s="1">
        <v>106.6</v>
      </c>
      <c r="AF204" s="1">
        <v>119.2</v>
      </c>
      <c r="AG204" s="1">
        <v>97.6</v>
      </c>
      <c r="AH204" s="1">
        <v>94.910614975818888</v>
      </c>
      <c r="AI204" s="1">
        <v>92.900071227123533</v>
      </c>
      <c r="AJ204" s="1">
        <v>95.04106652374405</v>
      </c>
      <c r="AK204" s="1">
        <v>96.300305853201905</v>
      </c>
      <c r="AL204" s="1">
        <v>98.578480998124348</v>
      </c>
      <c r="AM204" s="1">
        <v>63.144259055873022</v>
      </c>
      <c r="AN204" s="1">
        <v>106.81531638586286</v>
      </c>
      <c r="AO204" s="1">
        <v>98.807884376229168</v>
      </c>
      <c r="AP204" s="1">
        <v>59.655731768251165</v>
      </c>
      <c r="AQ204" s="1">
        <v>135.22462708518927</v>
      </c>
    </row>
    <row r="205" spans="1:43">
      <c r="A205" s="1">
        <v>2003</v>
      </c>
      <c r="B205" s="1" t="s">
        <v>82</v>
      </c>
      <c r="C205" s="1">
        <v>105.85792876692922</v>
      </c>
      <c r="D205" s="1">
        <v>52822</v>
      </c>
      <c r="E205" s="1">
        <v>105</v>
      </c>
      <c r="F205" s="1">
        <v>10717.13</v>
      </c>
      <c r="G205" s="1">
        <v>1E-3</v>
      </c>
      <c r="H205" s="1">
        <v>-1.0725350066147867</v>
      </c>
      <c r="I205" s="1">
        <v>-1.0725350066147867</v>
      </c>
      <c r="J205" s="1">
        <v>8.8406363636363658E-2</v>
      </c>
      <c r="K205" s="1">
        <v>5.6838695652173914E-2</v>
      </c>
      <c r="L205" s="1">
        <v>1052306</v>
      </c>
      <c r="M205" s="1">
        <v>27.225909090909099</v>
      </c>
      <c r="N205" s="1">
        <v>79.460307889426929</v>
      </c>
      <c r="O205" s="1">
        <v>77.277855537826213</v>
      </c>
      <c r="P205" s="1">
        <v>89.636423936744549</v>
      </c>
      <c r="Q205" s="1">
        <v>97.9</v>
      </c>
      <c r="R205" s="1">
        <v>98.840381063230936</v>
      </c>
      <c r="S205" s="1">
        <v>105.51371769383702</v>
      </c>
      <c r="T205" s="1">
        <v>96.9</v>
      </c>
      <c r="U205" s="1">
        <v>73.3</v>
      </c>
      <c r="V205" s="1">
        <v>25601</v>
      </c>
      <c r="W205" s="1">
        <v>21415</v>
      </c>
      <c r="X205" s="1">
        <v>118.34247209868961</v>
      </c>
      <c r="Y205" s="1">
        <v>111.04039724598087</v>
      </c>
      <c r="Z205" s="1">
        <v>14560</v>
      </c>
      <c r="AA205" s="1">
        <v>951347.78567000001</v>
      </c>
      <c r="AB205" s="1">
        <v>127.72388009077608</v>
      </c>
      <c r="AC205" s="1">
        <v>97171</v>
      </c>
      <c r="AD205" s="1">
        <v>110.7</v>
      </c>
      <c r="AE205" s="1">
        <v>107.4</v>
      </c>
      <c r="AF205" s="1">
        <v>121.4</v>
      </c>
      <c r="AG205" s="1">
        <v>97.7</v>
      </c>
      <c r="AH205" s="1">
        <v>93.842104188672479</v>
      </c>
      <c r="AI205" s="1">
        <v>91.499034372024596</v>
      </c>
      <c r="AJ205" s="1">
        <v>94.974253177056809</v>
      </c>
      <c r="AK205" s="1">
        <v>96.91830633914519</v>
      </c>
      <c r="AL205" s="1">
        <v>99.569995400986897</v>
      </c>
      <c r="AM205" s="1">
        <v>65.772858155464533</v>
      </c>
      <c r="AN205" s="1">
        <v>108.67577934897119</v>
      </c>
      <c r="AO205" s="1">
        <v>98.838667757640067</v>
      </c>
      <c r="AP205" s="1">
        <v>55.438483965650036</v>
      </c>
      <c r="AQ205" s="1">
        <v>136.36825067767131</v>
      </c>
    </row>
    <row r="206" spans="1:43">
      <c r="A206" s="1">
        <v>2003</v>
      </c>
      <c r="B206" s="1" t="s">
        <v>83</v>
      </c>
      <c r="C206" s="1">
        <v>89.018506044471664</v>
      </c>
      <c r="D206" s="1">
        <v>53036</v>
      </c>
      <c r="E206" s="1">
        <v>104.7</v>
      </c>
      <c r="F206" s="1">
        <v>10205.299999999999</v>
      </c>
      <c r="G206" s="1">
        <v>1E-3</v>
      </c>
      <c r="H206" s="1">
        <v>-1.1481305988603998</v>
      </c>
      <c r="I206" s="1">
        <v>-1.1481305988603998</v>
      </c>
      <c r="J206" s="1">
        <v>8.3934444444444478E-2</v>
      </c>
      <c r="K206" s="1">
        <v>5.6037499999999997E-2</v>
      </c>
      <c r="L206" s="1">
        <v>1051440</v>
      </c>
      <c r="M206" s="1">
        <v>28.246111111111112</v>
      </c>
      <c r="N206" s="1">
        <v>75.454604053534993</v>
      </c>
      <c r="O206" s="1">
        <v>74.422174219481491</v>
      </c>
      <c r="P206" s="1">
        <v>89.944323530757259</v>
      </c>
      <c r="Q206" s="1">
        <v>97.8</v>
      </c>
      <c r="R206" s="1">
        <v>101.66130044463219</v>
      </c>
      <c r="S206" s="1">
        <v>101.70238568588474</v>
      </c>
      <c r="T206" s="1">
        <v>96.8</v>
      </c>
      <c r="U206" s="1">
        <v>72.900000000000006</v>
      </c>
      <c r="V206" s="1">
        <v>25706</v>
      </c>
      <c r="W206" s="1">
        <v>21448</v>
      </c>
      <c r="X206" s="1">
        <v>116.40587514585685</v>
      </c>
      <c r="Y206" s="1">
        <v>109.940024448626</v>
      </c>
      <c r="Z206" s="1">
        <v>13928</v>
      </c>
      <c r="AA206" s="1">
        <v>908767.06455999997</v>
      </c>
      <c r="AB206" s="1">
        <v>124.75631856811137</v>
      </c>
      <c r="AC206" s="1">
        <v>94669</v>
      </c>
      <c r="AD206" s="1">
        <v>111</v>
      </c>
      <c r="AE206" s="1">
        <v>106.7</v>
      </c>
      <c r="AF206" s="1">
        <v>118.6</v>
      </c>
      <c r="AG206" s="1">
        <v>98.2</v>
      </c>
      <c r="AH206" s="1">
        <v>93.105292753399567</v>
      </c>
      <c r="AI206" s="1">
        <v>91.352855559131342</v>
      </c>
      <c r="AJ206" s="1">
        <v>94.638841387431597</v>
      </c>
      <c r="AK206" s="1">
        <v>96.350059633866323</v>
      </c>
      <c r="AL206" s="1">
        <v>98.580176359905821</v>
      </c>
      <c r="AM206" s="1">
        <v>60.595993839868271</v>
      </c>
      <c r="AN206" s="1">
        <v>105.9405418177152</v>
      </c>
      <c r="AO206" s="1">
        <v>99.943301107232458</v>
      </c>
      <c r="AP206" s="1">
        <v>58.077471267604942</v>
      </c>
      <c r="AQ206" s="1">
        <v>133.38790596056737</v>
      </c>
    </row>
    <row r="207" spans="1:43">
      <c r="A207" s="1">
        <v>2003</v>
      </c>
      <c r="B207" s="1" t="s">
        <v>84</v>
      </c>
      <c r="C207" s="1">
        <v>70.345706126565787</v>
      </c>
      <c r="D207" s="1">
        <v>53435</v>
      </c>
      <c r="E207" s="1">
        <v>104.6</v>
      </c>
      <c r="F207" s="1">
        <v>10295.98</v>
      </c>
      <c r="G207" s="1">
        <v>1E-3</v>
      </c>
      <c r="H207" s="1">
        <v>-1.0779428719149999</v>
      </c>
      <c r="I207" s="1">
        <v>-1.0779428719149999</v>
      </c>
      <c r="J207" s="1">
        <v>8.1189999999999998E-2</v>
      </c>
      <c r="K207" s="1">
        <v>5.7351904761904764E-2</v>
      </c>
      <c r="L207" s="1">
        <v>1047560</v>
      </c>
      <c r="M207" s="1">
        <v>25.722857142857141</v>
      </c>
      <c r="N207" s="1">
        <v>77.034446158742327</v>
      </c>
      <c r="O207" s="1">
        <v>77.837148925754036</v>
      </c>
      <c r="P207" s="1">
        <v>90.121356555325178</v>
      </c>
      <c r="Q207" s="1">
        <v>97.9</v>
      </c>
      <c r="R207" s="1">
        <v>100.95718421009563</v>
      </c>
      <c r="S207" s="1">
        <v>102.90596421471177</v>
      </c>
      <c r="T207" s="1">
        <v>96.8</v>
      </c>
      <c r="U207" s="1">
        <v>73.599999999999994</v>
      </c>
      <c r="V207" s="1">
        <v>25670</v>
      </c>
      <c r="W207" s="1">
        <v>21595</v>
      </c>
      <c r="X207" s="1">
        <v>114.43830394700896</v>
      </c>
      <c r="Y207" s="1">
        <v>108.91754020251787</v>
      </c>
      <c r="Z207" s="1">
        <v>15325</v>
      </c>
      <c r="AA207" s="1">
        <v>942833.94983000006</v>
      </c>
      <c r="AB207" s="1">
        <v>121.79778986151807</v>
      </c>
      <c r="AC207" s="1">
        <v>101340</v>
      </c>
      <c r="AD207" s="1">
        <v>111.3</v>
      </c>
      <c r="AE207" s="1">
        <v>106.4</v>
      </c>
      <c r="AF207" s="1">
        <v>119.3</v>
      </c>
      <c r="AG207" s="1">
        <v>97.4</v>
      </c>
      <c r="AH207" s="1">
        <v>94.357735780211158</v>
      </c>
      <c r="AI207" s="1">
        <v>92.156265788935542</v>
      </c>
      <c r="AJ207" s="1">
        <v>95.825687649577247</v>
      </c>
      <c r="AK207" s="1">
        <v>96.680605307486317</v>
      </c>
      <c r="AL207" s="1">
        <v>98.848019743503784</v>
      </c>
      <c r="AM207" s="1">
        <v>61.420258630836912</v>
      </c>
      <c r="AN207" s="1">
        <v>107.43064944271032</v>
      </c>
      <c r="AO207" s="1">
        <v>99.179763325478305</v>
      </c>
      <c r="AP207" s="1">
        <v>58.171854476898929</v>
      </c>
      <c r="AQ207" s="1">
        <v>131.72695669275876</v>
      </c>
    </row>
    <row r="208" spans="1:43">
      <c r="A208" s="1">
        <v>2004</v>
      </c>
      <c r="B208" s="1" t="s">
        <v>72</v>
      </c>
      <c r="C208" s="1">
        <v>74.4897504830911</v>
      </c>
      <c r="D208" s="1">
        <v>53178</v>
      </c>
      <c r="E208" s="1">
        <v>106.3</v>
      </c>
      <c r="F208" s="1">
        <v>10892.76</v>
      </c>
      <c r="G208" s="1">
        <v>0</v>
      </c>
      <c r="H208" s="1">
        <v>-1.152092391810321</v>
      </c>
      <c r="I208" s="1">
        <v>-1.152092391810321</v>
      </c>
      <c r="J208" s="1">
        <v>9.0657894736842118E-2</v>
      </c>
      <c r="K208" s="1">
        <v>5.7113809523809525E-2</v>
      </c>
      <c r="L208" s="1">
        <v>1058898</v>
      </c>
      <c r="M208" s="1">
        <v>23.365789473684217</v>
      </c>
      <c r="N208" s="1">
        <v>79.889024782448786</v>
      </c>
      <c r="O208" s="1">
        <v>80.556236479859848</v>
      </c>
      <c r="P208" s="1">
        <v>90.446160588072033</v>
      </c>
      <c r="Q208" s="1">
        <v>97.6</v>
      </c>
      <c r="R208" s="1">
        <v>98.926756318376079</v>
      </c>
      <c r="S208" s="1">
        <v>104.00924453280322</v>
      </c>
      <c r="T208" s="1">
        <v>96.8</v>
      </c>
      <c r="U208" s="1">
        <v>73.8</v>
      </c>
      <c r="V208" s="1">
        <v>25487</v>
      </c>
      <c r="W208" s="1">
        <v>21717</v>
      </c>
      <c r="X208" s="1">
        <v>114.57544281285752</v>
      </c>
      <c r="Y208" s="1">
        <v>109.97727642888866</v>
      </c>
      <c r="Z208" s="1">
        <v>14935</v>
      </c>
      <c r="AA208" s="1">
        <v>946551.42128999997</v>
      </c>
      <c r="AB208" s="1">
        <v>120.68016646777032</v>
      </c>
      <c r="AC208" s="1">
        <v>100122</v>
      </c>
      <c r="AD208" s="1">
        <v>113.9</v>
      </c>
      <c r="AE208" s="1">
        <v>107.7</v>
      </c>
      <c r="AF208" s="1">
        <v>120.1</v>
      </c>
      <c r="AG208" s="1">
        <v>99.1</v>
      </c>
      <c r="AH208" s="1">
        <v>94.052143110675246</v>
      </c>
      <c r="AI208" s="1">
        <v>91.679317849874522</v>
      </c>
      <c r="AJ208" s="1">
        <v>96.445982117914767</v>
      </c>
      <c r="AK208" s="1">
        <v>97.008942786615265</v>
      </c>
      <c r="AL208" s="1">
        <v>98.321376225405118</v>
      </c>
      <c r="AM208" s="1">
        <v>65.177443747134973</v>
      </c>
      <c r="AN208" s="1">
        <v>105.47517748199439</v>
      </c>
      <c r="AO208" s="1">
        <v>98.954670771236792</v>
      </c>
      <c r="AP208" s="1">
        <v>57.864940570705173</v>
      </c>
      <c r="AQ208" s="1">
        <v>131.46094356246027</v>
      </c>
    </row>
    <row r="209" spans="1:43">
      <c r="A209" s="1">
        <v>2004</v>
      </c>
      <c r="B209" s="1" t="s">
        <v>74</v>
      </c>
      <c r="C209" s="1">
        <v>67.878446201699191</v>
      </c>
      <c r="D209" s="1">
        <v>53077</v>
      </c>
      <c r="E209" s="1">
        <v>106.1</v>
      </c>
      <c r="F209" s="1">
        <v>10631.92</v>
      </c>
      <c r="G209" s="1">
        <v>1E-3</v>
      </c>
      <c r="H209" s="1">
        <v>-1.3837266535026205</v>
      </c>
      <c r="I209" s="1">
        <v>-1.3837266535026205</v>
      </c>
      <c r="J209" s="1">
        <v>8.9169999999999985E-2</v>
      </c>
      <c r="K209" s="1">
        <v>5.1737499999999999E-2</v>
      </c>
      <c r="L209" s="1">
        <v>1087084</v>
      </c>
      <c r="M209" s="1">
        <v>23.866315789473685</v>
      </c>
      <c r="N209" s="1">
        <v>74.929484691149014</v>
      </c>
      <c r="O209" s="1">
        <v>75.73048994183533</v>
      </c>
      <c r="P209" s="1">
        <v>90.064360663248962</v>
      </c>
      <c r="Q209" s="1">
        <v>97.8</v>
      </c>
      <c r="R209" s="1">
        <v>100.46570758861426</v>
      </c>
      <c r="S209" s="1">
        <v>103.60805168986087</v>
      </c>
      <c r="T209" s="1">
        <v>96.7</v>
      </c>
      <c r="U209" s="1">
        <v>74.2</v>
      </c>
      <c r="V209" s="1">
        <v>25322</v>
      </c>
      <c r="W209" s="1">
        <v>21740</v>
      </c>
      <c r="X209" s="1">
        <v>114.99153479159543</v>
      </c>
      <c r="Y209" s="1">
        <v>109.99475377789538</v>
      </c>
      <c r="Z209" s="1">
        <v>14685</v>
      </c>
      <c r="AA209" s="1">
        <v>930416.56793999998</v>
      </c>
      <c r="AB209" s="1">
        <v>122.11291053870643</v>
      </c>
      <c r="AC209" s="1">
        <v>97714</v>
      </c>
      <c r="AD209" s="1">
        <v>113.4</v>
      </c>
      <c r="AE209" s="1">
        <v>107.7</v>
      </c>
      <c r="AF209" s="1">
        <v>120.4</v>
      </c>
      <c r="AG209" s="1">
        <v>98.1</v>
      </c>
      <c r="AH209" s="1">
        <v>94.319615049648434</v>
      </c>
      <c r="AI209" s="1">
        <v>93.00118369436899</v>
      </c>
      <c r="AJ209" s="1">
        <v>96.753490651264457</v>
      </c>
      <c r="AK209" s="1">
        <v>96.638230578831497</v>
      </c>
      <c r="AL209" s="1">
        <v>98.758493423791833</v>
      </c>
      <c r="AM209" s="1">
        <v>66.231065890866276</v>
      </c>
      <c r="AN209" s="1">
        <v>106.04950245958679</v>
      </c>
      <c r="AO209" s="1">
        <v>99.174488027956258</v>
      </c>
      <c r="AP209" s="1">
        <v>58.452481613663949</v>
      </c>
      <c r="AQ209" s="1">
        <v>129.18047419204768</v>
      </c>
    </row>
    <row r="210" spans="1:43">
      <c r="A210" s="1">
        <v>2004</v>
      </c>
      <c r="B210" s="1" t="s">
        <v>75</v>
      </c>
      <c r="C210" s="1">
        <v>67.673579260555186</v>
      </c>
      <c r="D210" s="1">
        <v>53132</v>
      </c>
      <c r="E210" s="1">
        <v>105.6</v>
      </c>
      <c r="F210" s="1">
        <v>11441.08</v>
      </c>
      <c r="G210" s="1">
        <v>1E-3</v>
      </c>
      <c r="H210" s="1">
        <v>-1.5333180988836947</v>
      </c>
      <c r="I210" s="1">
        <v>-1.5333180988836947</v>
      </c>
      <c r="J210" s="1">
        <v>8.8445217391304329E-2</v>
      </c>
      <c r="K210" s="1">
        <v>5.1603478260869563E-2</v>
      </c>
      <c r="L210" s="1">
        <v>1079336</v>
      </c>
      <c r="M210" s="1">
        <v>24.94521739130434</v>
      </c>
      <c r="N210" s="1">
        <v>76.342566843612047</v>
      </c>
      <c r="O210" s="1">
        <v>77.289626757884037</v>
      </c>
      <c r="P210" s="1">
        <v>89.154535738190916</v>
      </c>
      <c r="Q210" s="1">
        <v>97.7</v>
      </c>
      <c r="R210" s="1">
        <v>96.058511479790681</v>
      </c>
      <c r="S210" s="1">
        <v>107.21878727634198</v>
      </c>
      <c r="T210" s="1">
        <v>96.6</v>
      </c>
      <c r="U210" s="1">
        <v>74.2</v>
      </c>
      <c r="V210" s="1">
        <v>25299</v>
      </c>
      <c r="W210" s="1">
        <v>21731</v>
      </c>
      <c r="X210" s="1">
        <v>114.23029442091726</v>
      </c>
      <c r="Y210" s="1">
        <v>108.03319391198389</v>
      </c>
      <c r="Z210" s="1">
        <v>16317</v>
      </c>
      <c r="AA210" s="1">
        <v>825080.10201999999</v>
      </c>
      <c r="AB210" s="1">
        <v>123.55135836941211</v>
      </c>
      <c r="AC210" s="1">
        <v>101309</v>
      </c>
      <c r="AD210" s="1">
        <v>113.2</v>
      </c>
      <c r="AE210" s="1">
        <v>106.5</v>
      </c>
      <c r="AF210" s="1">
        <v>119.7</v>
      </c>
      <c r="AG210" s="1">
        <v>97.2</v>
      </c>
      <c r="AH210" s="1">
        <v>93.979501233003418</v>
      </c>
      <c r="AI210" s="1">
        <v>91.200419895566867</v>
      </c>
      <c r="AJ210" s="1">
        <v>95.659449022737277</v>
      </c>
      <c r="AK210" s="1">
        <v>96.385345848011298</v>
      </c>
      <c r="AL210" s="1">
        <v>98.2237396440037</v>
      </c>
      <c r="AM210" s="1">
        <v>66.307391635189944</v>
      </c>
      <c r="AN210" s="1">
        <v>106.4666122043526</v>
      </c>
      <c r="AO210" s="1">
        <v>97.803953912901918</v>
      </c>
      <c r="AP210" s="1">
        <v>58.859603974220178</v>
      </c>
      <c r="AQ210" s="1">
        <v>121.19725602301756</v>
      </c>
    </row>
    <row r="211" spans="1:43">
      <c r="A211" s="1">
        <v>2004</v>
      </c>
      <c r="B211" s="1" t="s">
        <v>76</v>
      </c>
      <c r="C211" s="1">
        <v>79.083552097631369</v>
      </c>
      <c r="D211" s="1">
        <v>53341</v>
      </c>
      <c r="E211" s="1">
        <v>107.4</v>
      </c>
      <c r="F211" s="1">
        <v>11960.82</v>
      </c>
      <c r="G211" s="1">
        <v>0</v>
      </c>
      <c r="H211" s="1">
        <v>-1.4591800020229133</v>
      </c>
      <c r="I211" s="1">
        <v>-1.4591800020229133</v>
      </c>
      <c r="J211" s="1">
        <v>8.0000000000000016E-2</v>
      </c>
      <c r="K211" s="1">
        <v>4.7469999999999998E-2</v>
      </c>
      <c r="L211" s="1">
        <v>1075027</v>
      </c>
      <c r="M211" s="1">
        <v>21.011428571428571</v>
      </c>
      <c r="N211" s="1">
        <v>73.832321786823897</v>
      </c>
      <c r="O211" s="1">
        <v>73.545859052497434</v>
      </c>
      <c r="P211" s="1">
        <v>90.254283050528457</v>
      </c>
      <c r="Q211" s="1">
        <v>97.7</v>
      </c>
      <c r="R211" s="1">
        <v>98.743632983372834</v>
      </c>
      <c r="S211" s="1">
        <v>105.21282306163026</v>
      </c>
      <c r="T211" s="1">
        <v>96.4</v>
      </c>
      <c r="U211" s="1">
        <v>75.2</v>
      </c>
      <c r="V211" s="1">
        <v>25210</v>
      </c>
      <c r="W211" s="1">
        <v>22036</v>
      </c>
      <c r="X211" s="1">
        <v>123.07344592633275</v>
      </c>
      <c r="Y211" s="1">
        <v>124.10845146367606</v>
      </c>
      <c r="Z211" s="1">
        <v>14801</v>
      </c>
      <c r="AA211" s="1">
        <v>962938.25989999995</v>
      </c>
      <c r="AB211" s="1">
        <v>124.90035582203404</v>
      </c>
      <c r="AC211" s="1">
        <v>95506</v>
      </c>
      <c r="AD211" s="1">
        <v>115.1</v>
      </c>
      <c r="AE211" s="1">
        <v>108.6</v>
      </c>
      <c r="AF211" s="1">
        <v>120.6</v>
      </c>
      <c r="AG211" s="1">
        <v>98.9</v>
      </c>
      <c r="AH211" s="1">
        <v>94.460137280210432</v>
      </c>
      <c r="AI211" s="1">
        <v>92.328040995123402</v>
      </c>
      <c r="AJ211" s="1">
        <v>95.550656564260606</v>
      </c>
      <c r="AK211" s="1">
        <v>96.540396247000061</v>
      </c>
      <c r="AL211" s="1">
        <v>98.615645775942113</v>
      </c>
      <c r="AM211" s="1">
        <v>65.084354936054353</v>
      </c>
      <c r="AN211" s="1">
        <v>105.6062806455559</v>
      </c>
      <c r="AO211" s="1">
        <v>99.443991794516663</v>
      </c>
      <c r="AP211" s="1">
        <v>60.723966451079349</v>
      </c>
      <c r="AQ211" s="1">
        <v>122.76199274590545</v>
      </c>
    </row>
    <row r="212" spans="1:43">
      <c r="A212" s="1">
        <v>2004</v>
      </c>
      <c r="B212" s="1" t="s">
        <v>77</v>
      </c>
      <c r="C212" s="1">
        <v>78.349392441166913</v>
      </c>
      <c r="D212" s="1">
        <v>53291</v>
      </c>
      <c r="E212" s="1">
        <v>107.4</v>
      </c>
      <c r="F212" s="1">
        <v>11037.51</v>
      </c>
      <c r="G212" s="1">
        <v>1E-3</v>
      </c>
      <c r="H212" s="1">
        <v>-1.40938367338477</v>
      </c>
      <c r="I212" s="1">
        <v>-1.40938367338477</v>
      </c>
      <c r="J212" s="1">
        <v>8.0000000000000016E-2</v>
      </c>
      <c r="K212" s="1">
        <v>4.7697368421052634E-2</v>
      </c>
      <c r="L212" s="1">
        <v>1085501</v>
      </c>
      <c r="M212" s="1">
        <v>25.693888888888889</v>
      </c>
      <c r="N212" s="1">
        <v>103.90739730945333</v>
      </c>
      <c r="O212" s="1">
        <v>106.40970510305917</v>
      </c>
      <c r="P212" s="1">
        <v>87.289859537186132</v>
      </c>
      <c r="Q212" s="1">
        <v>97.6</v>
      </c>
      <c r="R212" s="1">
        <v>102.05885730270501</v>
      </c>
      <c r="S212" s="1">
        <v>101.50178926441356</v>
      </c>
      <c r="T212" s="1">
        <v>96.3</v>
      </c>
      <c r="U212" s="1">
        <v>75.2</v>
      </c>
      <c r="V212" s="1">
        <v>25345</v>
      </c>
      <c r="W212" s="1">
        <v>21746</v>
      </c>
      <c r="X212" s="1">
        <v>122.13499996236001</v>
      </c>
      <c r="Y212" s="1">
        <v>121.52278095910624</v>
      </c>
      <c r="Z212" s="1">
        <v>14580</v>
      </c>
      <c r="AA212" s="1">
        <v>961343.17590999999</v>
      </c>
      <c r="AB212" s="1">
        <v>126.32686484661599</v>
      </c>
      <c r="AC212" s="1">
        <v>98427</v>
      </c>
      <c r="AD212" s="1">
        <v>116.6</v>
      </c>
      <c r="AE212" s="1">
        <v>106.3</v>
      </c>
      <c r="AF212" s="1">
        <v>119.7</v>
      </c>
      <c r="AG212" s="1">
        <v>95.8</v>
      </c>
      <c r="AH212" s="1">
        <v>93.835042998580121</v>
      </c>
      <c r="AI212" s="1">
        <v>91.788221052677514</v>
      </c>
      <c r="AJ212" s="1">
        <v>95.59754602273388</v>
      </c>
      <c r="AK212" s="1">
        <v>96.398435872653053</v>
      </c>
      <c r="AL212" s="1">
        <v>98.183320675424099</v>
      </c>
      <c r="AM212" s="1">
        <v>65.328149833246073</v>
      </c>
      <c r="AN212" s="1">
        <v>104.26734085601883</v>
      </c>
      <c r="AO212" s="1">
        <v>99.577178969078318</v>
      </c>
      <c r="AP212" s="1">
        <v>65.899983280981516</v>
      </c>
      <c r="AQ212" s="1">
        <v>119.88282396217177</v>
      </c>
    </row>
    <row r="213" spans="1:43">
      <c r="A213" s="1">
        <v>2004</v>
      </c>
      <c r="B213" s="1" t="s">
        <v>78</v>
      </c>
      <c r="C213" s="1">
        <v>85.851852299286747</v>
      </c>
      <c r="D213" s="1">
        <v>53068</v>
      </c>
      <c r="E213" s="1">
        <v>107.7</v>
      </c>
      <c r="F213" s="1">
        <v>11527.72</v>
      </c>
      <c r="G213" s="1">
        <v>1E-3</v>
      </c>
      <c r="H213" s="1">
        <v>-1.2088190003331063</v>
      </c>
      <c r="I213" s="1">
        <v>-1.2088190003331063</v>
      </c>
      <c r="J213" s="1">
        <v>8.0946818181818203E-2</v>
      </c>
      <c r="K213" s="1">
        <v>5.0340909090909089E-2</v>
      </c>
      <c r="L213" s="1">
        <v>1084390</v>
      </c>
      <c r="M213" s="1">
        <v>23.308181818181822</v>
      </c>
      <c r="N213" s="1">
        <v>74.701830064322834</v>
      </c>
      <c r="O213" s="1">
        <v>73.897277505996755</v>
      </c>
      <c r="P213" s="1">
        <v>89.060277331122307</v>
      </c>
      <c r="Q213" s="1">
        <v>97.7</v>
      </c>
      <c r="R213" s="1">
        <v>99.792001659919151</v>
      </c>
      <c r="S213" s="1">
        <v>103.4074552683897</v>
      </c>
      <c r="T213" s="1">
        <v>96.2</v>
      </c>
      <c r="U213" s="1">
        <v>75.7</v>
      </c>
      <c r="V213" s="1">
        <v>25407</v>
      </c>
      <c r="W213" s="1">
        <v>21635</v>
      </c>
      <c r="X213" s="1">
        <v>122.01245693526943</v>
      </c>
      <c r="Y213" s="1">
        <v>120.0851944988962</v>
      </c>
      <c r="Z213" s="1">
        <v>15200</v>
      </c>
      <c r="AA213" s="1">
        <v>961186.21872999996</v>
      </c>
      <c r="AB213" s="1">
        <v>127.00251888845062</v>
      </c>
      <c r="AC213" s="1">
        <v>99271</v>
      </c>
      <c r="AD213" s="1">
        <v>117.1</v>
      </c>
      <c r="AE213" s="1">
        <v>107.3</v>
      </c>
      <c r="AF213" s="1">
        <v>121.2</v>
      </c>
      <c r="AG213" s="1">
        <v>97.6</v>
      </c>
      <c r="AH213" s="1">
        <v>94.133215706937207</v>
      </c>
      <c r="AI213" s="1">
        <v>92.15285816623684</v>
      </c>
      <c r="AJ213" s="1">
        <v>95.488760318791009</v>
      </c>
      <c r="AK213" s="1">
        <v>97.107184918880066</v>
      </c>
      <c r="AL213" s="1">
        <v>98.787898734407904</v>
      </c>
      <c r="AM213" s="1">
        <v>65.824018271700581</v>
      </c>
      <c r="AN213" s="1">
        <v>105.11971710374597</v>
      </c>
      <c r="AO213" s="1">
        <v>100.01324758453787</v>
      </c>
      <c r="AP213" s="1">
        <v>69.383944488070568</v>
      </c>
      <c r="AQ213" s="1">
        <v>118.88141079477768</v>
      </c>
    </row>
    <row r="214" spans="1:43">
      <c r="A214" s="1">
        <v>2004</v>
      </c>
      <c r="B214" s="1" t="s">
        <v>79</v>
      </c>
      <c r="C214" s="1">
        <v>83.84572720216056</v>
      </c>
      <c r="D214" s="1">
        <v>53274</v>
      </c>
      <c r="E214" s="1">
        <v>109</v>
      </c>
      <c r="F214" s="1">
        <v>11388.59</v>
      </c>
      <c r="G214" s="1">
        <v>0</v>
      </c>
      <c r="H214" s="1">
        <v>-1.2999804512772657</v>
      </c>
      <c r="I214" s="1">
        <v>-1.2999804512772657</v>
      </c>
      <c r="J214" s="1">
        <v>9.0000000000000024E-2</v>
      </c>
      <c r="K214" s="1">
        <v>5.159090909090909E-2</v>
      </c>
      <c r="L214" s="1">
        <v>1088549</v>
      </c>
      <c r="M214" s="1">
        <v>20.897619047619052</v>
      </c>
      <c r="N214" s="1">
        <v>69.890112140528089</v>
      </c>
      <c r="O214" s="1">
        <v>68.826646266677514</v>
      </c>
      <c r="P214" s="1">
        <v>88.813837460627923</v>
      </c>
      <c r="Q214" s="1">
        <v>97.7</v>
      </c>
      <c r="R214" s="1">
        <v>98.542021190593573</v>
      </c>
      <c r="S214" s="1">
        <v>103.90894632206764</v>
      </c>
      <c r="T214" s="1">
        <v>96.4</v>
      </c>
      <c r="U214" s="1">
        <v>75.099999999999994</v>
      </c>
      <c r="V214" s="1">
        <v>25598</v>
      </c>
      <c r="W214" s="1">
        <v>21540</v>
      </c>
      <c r="X214" s="1">
        <v>122.83850546946675</v>
      </c>
      <c r="Y214" s="1">
        <v>120.6539678644869</v>
      </c>
      <c r="Z214" s="1">
        <v>15413</v>
      </c>
      <c r="AA214" s="1">
        <v>907645.02171999996</v>
      </c>
      <c r="AB214" s="1">
        <v>128.61733003921694</v>
      </c>
      <c r="AC214" s="1">
        <v>101478</v>
      </c>
      <c r="AD214" s="1">
        <v>119.1</v>
      </c>
      <c r="AE214" s="1">
        <v>109.2</v>
      </c>
      <c r="AF214" s="1">
        <v>122.2</v>
      </c>
      <c r="AG214" s="1">
        <v>99.5</v>
      </c>
      <c r="AH214" s="1">
        <v>94.681718603465782</v>
      </c>
      <c r="AI214" s="1">
        <v>91.966314156520923</v>
      </c>
      <c r="AJ214" s="1">
        <v>97.21882461194599</v>
      </c>
      <c r="AK214" s="1">
        <v>97.801447847151934</v>
      </c>
      <c r="AL214" s="1">
        <v>100.19246313766527</v>
      </c>
      <c r="AM214" s="1">
        <v>70.974645487914685</v>
      </c>
      <c r="AN214" s="1">
        <v>107.42446413082092</v>
      </c>
      <c r="AO214" s="1">
        <v>100.04689114299643</v>
      </c>
      <c r="AP214" s="1">
        <v>67.87636854633034</v>
      </c>
      <c r="AQ214" s="1">
        <v>118.58292270525162</v>
      </c>
    </row>
    <row r="215" spans="1:43">
      <c r="A215" s="1">
        <v>2004</v>
      </c>
      <c r="B215" s="1" t="s">
        <v>80</v>
      </c>
      <c r="C215" s="1">
        <v>70.538147715836715</v>
      </c>
      <c r="D215" s="1">
        <v>53299</v>
      </c>
      <c r="E215" s="1">
        <v>107.8</v>
      </c>
      <c r="F215" s="1">
        <v>10989.34</v>
      </c>
      <c r="G215" s="1">
        <v>1E-3</v>
      </c>
      <c r="H215" s="1">
        <v>-1.3093156644282846</v>
      </c>
      <c r="I215" s="1">
        <v>-1.3093156644282846</v>
      </c>
      <c r="J215" s="1">
        <v>8.9772727272727296E-2</v>
      </c>
      <c r="K215" s="1">
        <v>5.1399523809523812E-2</v>
      </c>
      <c r="L215" s="1">
        <v>1093136</v>
      </c>
      <c r="M215" s="1">
        <v>21.72</v>
      </c>
      <c r="N215" s="1">
        <v>69.512392695506705</v>
      </c>
      <c r="O215" s="1">
        <v>69.588209462501666</v>
      </c>
      <c r="P215" s="1">
        <v>88.151359801383919</v>
      </c>
      <c r="Q215" s="1">
        <v>97.7</v>
      </c>
      <c r="R215" s="1">
        <v>100.37106549933839</v>
      </c>
      <c r="S215" s="1">
        <v>103.4074552683897</v>
      </c>
      <c r="T215" s="1">
        <v>96.4</v>
      </c>
      <c r="U215" s="1">
        <v>75.3</v>
      </c>
      <c r="V215" s="1">
        <v>25898</v>
      </c>
      <c r="W215" s="1">
        <v>21471</v>
      </c>
      <c r="X215" s="1">
        <v>123.96505982096912</v>
      </c>
      <c r="Y215" s="1">
        <v>120.55882806491186</v>
      </c>
      <c r="Z215" s="1">
        <v>15609</v>
      </c>
      <c r="AA215" s="1">
        <v>927746.40514000005</v>
      </c>
      <c r="AB215" s="1">
        <v>130.12165245763234</v>
      </c>
      <c r="AC215" s="1">
        <v>98358</v>
      </c>
      <c r="AD215" s="1">
        <v>117.7</v>
      </c>
      <c r="AE215" s="1">
        <v>108.1</v>
      </c>
      <c r="AF215" s="1">
        <v>121.3</v>
      </c>
      <c r="AG215" s="1">
        <v>98.4</v>
      </c>
      <c r="AH215" s="1">
        <v>93.830598756168243</v>
      </c>
      <c r="AI215" s="1">
        <v>91.994966817950313</v>
      </c>
      <c r="AJ215" s="1">
        <v>94.940241816146269</v>
      </c>
      <c r="AK215" s="1">
        <v>97.344573167358732</v>
      </c>
      <c r="AL215" s="1">
        <v>99.336401922552781</v>
      </c>
      <c r="AM215" s="1">
        <v>68.139300888732336</v>
      </c>
      <c r="AN215" s="1">
        <v>106.49954820438083</v>
      </c>
      <c r="AO215" s="1">
        <v>99.605862325708443</v>
      </c>
      <c r="AP215" s="1">
        <v>70.568548710821403</v>
      </c>
      <c r="AQ215" s="1">
        <v>118.15500379609124</v>
      </c>
    </row>
    <row r="216" spans="1:43">
      <c r="A216" s="1">
        <v>2004</v>
      </c>
      <c r="B216" s="1" t="s">
        <v>81</v>
      </c>
      <c r="C216" s="1">
        <v>67.537841444994143</v>
      </c>
      <c r="D216" s="1">
        <v>53146</v>
      </c>
      <c r="E216" s="1">
        <v>108</v>
      </c>
      <c r="F216" s="1">
        <v>11079.42</v>
      </c>
      <c r="G216" s="1">
        <v>1E-3</v>
      </c>
      <c r="H216" s="1">
        <v>-1.3346671839472806</v>
      </c>
      <c r="I216" s="1">
        <v>-1.3346671839472806</v>
      </c>
      <c r="J216" s="1">
        <v>8.3374000000000018E-2</v>
      </c>
      <c r="K216" s="1">
        <v>5.2161818181818184E-2</v>
      </c>
      <c r="L216" s="1">
        <v>1096947</v>
      </c>
      <c r="M216" s="1">
        <v>18.277999999999999</v>
      </c>
      <c r="N216" s="1">
        <v>77.27488038551212</v>
      </c>
      <c r="O216" s="1">
        <v>78.318353684186889</v>
      </c>
      <c r="P216" s="1">
        <v>88.303679647538175</v>
      </c>
      <c r="Q216" s="1">
        <v>97.8</v>
      </c>
      <c r="R216" s="1">
        <v>99.983157999824044</v>
      </c>
      <c r="S216" s="1">
        <v>103.80864811133205</v>
      </c>
      <c r="T216" s="1">
        <v>96.4</v>
      </c>
      <c r="U216" s="1">
        <v>75.599999999999994</v>
      </c>
      <c r="V216" s="1">
        <v>25300</v>
      </c>
      <c r="W216" s="1">
        <v>21795</v>
      </c>
      <c r="X216" s="1">
        <v>124.16065036646484</v>
      </c>
      <c r="Y216" s="1">
        <v>119.85671309798755</v>
      </c>
      <c r="Z216" s="1">
        <v>16105</v>
      </c>
      <c r="AA216" s="1">
        <v>956872.36925999995</v>
      </c>
      <c r="AB216" s="1">
        <v>131.70578216663452</v>
      </c>
      <c r="AC216" s="1">
        <v>104131</v>
      </c>
      <c r="AD216" s="1">
        <v>118</v>
      </c>
      <c r="AE216" s="1">
        <v>109.2</v>
      </c>
      <c r="AF216" s="1">
        <v>124</v>
      </c>
      <c r="AG216" s="1">
        <v>98.8</v>
      </c>
      <c r="AH216" s="1">
        <v>95.153664662852194</v>
      </c>
      <c r="AI216" s="1">
        <v>93.429479388434956</v>
      </c>
      <c r="AJ216" s="1">
        <v>95.184593538146601</v>
      </c>
      <c r="AK216" s="1">
        <v>97.392570221237492</v>
      </c>
      <c r="AL216" s="1">
        <v>99.434937132686031</v>
      </c>
      <c r="AM216" s="1">
        <v>68.870531344050718</v>
      </c>
      <c r="AN216" s="1">
        <v>106.413108920787</v>
      </c>
      <c r="AO216" s="1">
        <v>99.729122432247081</v>
      </c>
      <c r="AP216" s="1">
        <v>75.891468131600462</v>
      </c>
      <c r="AQ216" s="1">
        <v>118.46282001085717</v>
      </c>
    </row>
    <row r="217" spans="1:43">
      <c r="A217" s="1">
        <v>2004</v>
      </c>
      <c r="B217" s="1" t="s">
        <v>82</v>
      </c>
      <c r="C217" s="1">
        <v>65.792243133346915</v>
      </c>
      <c r="D217" s="1">
        <v>53118</v>
      </c>
      <c r="E217" s="1">
        <v>106.4</v>
      </c>
      <c r="F217" s="1">
        <v>11012.91</v>
      </c>
      <c r="G217" s="1">
        <v>1E-3</v>
      </c>
      <c r="H217" s="1">
        <v>-1.5416102157444509</v>
      </c>
      <c r="I217" s="1">
        <v>-1.5416102157444509</v>
      </c>
      <c r="J217" s="1">
        <v>8.9833000000000024E-2</v>
      </c>
      <c r="K217" s="1">
        <v>5.270952380952381E-2</v>
      </c>
      <c r="L217" s="1">
        <v>1093164</v>
      </c>
      <c r="M217" s="1">
        <v>17.825499999999998</v>
      </c>
      <c r="N217" s="1">
        <v>90.073802232905209</v>
      </c>
      <c r="O217" s="1">
        <v>92.430460675492355</v>
      </c>
      <c r="P217" s="1">
        <v>88.615507710695752</v>
      </c>
      <c r="Q217" s="1">
        <v>97.7</v>
      </c>
      <c r="R217" s="1">
        <v>101.55104999956674</v>
      </c>
      <c r="S217" s="1">
        <v>102.30417495029825</v>
      </c>
      <c r="T217" s="1">
        <v>96.1</v>
      </c>
      <c r="U217" s="1">
        <v>75.900000000000006</v>
      </c>
      <c r="V217" s="1">
        <v>24994</v>
      </c>
      <c r="W217" s="1">
        <v>22219</v>
      </c>
      <c r="X217" s="1">
        <v>124.90301512323596</v>
      </c>
      <c r="Y217" s="1">
        <v>120.88315256747327</v>
      </c>
      <c r="Z217" s="1">
        <v>15000</v>
      </c>
      <c r="AA217" s="1">
        <v>970410.24785000004</v>
      </c>
      <c r="AB217" s="1">
        <v>131.83655535361561</v>
      </c>
      <c r="AC217" s="1">
        <v>98473</v>
      </c>
      <c r="AD217" s="1">
        <v>115.3</v>
      </c>
      <c r="AE217" s="1">
        <v>105.6</v>
      </c>
      <c r="AF217" s="1">
        <v>118</v>
      </c>
      <c r="AG217" s="1">
        <v>97.2</v>
      </c>
      <c r="AH217" s="1">
        <v>93.355837330739632</v>
      </c>
      <c r="AI217" s="1">
        <v>92.847351189795603</v>
      </c>
      <c r="AJ217" s="1">
        <v>93.245521333658075</v>
      </c>
      <c r="AK217" s="1">
        <v>97.19980763020034</v>
      </c>
      <c r="AL217" s="1">
        <v>99.464068440308168</v>
      </c>
      <c r="AM217" s="1">
        <v>69.302060154203431</v>
      </c>
      <c r="AN217" s="1">
        <v>105.82101037110483</v>
      </c>
      <c r="AO217" s="1">
        <v>100.15691138185056</v>
      </c>
      <c r="AP217" s="1">
        <v>71.971679246754519</v>
      </c>
      <c r="AQ217" s="1">
        <v>118.44634084523675</v>
      </c>
    </row>
    <row r="218" spans="1:43">
      <c r="A218" s="1">
        <v>2004</v>
      </c>
      <c r="B218" s="1" t="s">
        <v>83</v>
      </c>
      <c r="C218" s="1">
        <v>69.292358616492876</v>
      </c>
      <c r="D218" s="1">
        <v>53081</v>
      </c>
      <c r="E218" s="1">
        <v>107.4</v>
      </c>
      <c r="F218" s="1">
        <v>10973</v>
      </c>
      <c r="G218" s="1">
        <v>1E-3</v>
      </c>
      <c r="H218" s="1">
        <v>-1.6239049321943311</v>
      </c>
      <c r="I218" s="1">
        <v>-1.6239049321943311</v>
      </c>
      <c r="J218" s="1">
        <v>8.779099999999998E-2</v>
      </c>
      <c r="K218" s="1">
        <v>5.2332727272727274E-2</v>
      </c>
      <c r="L218" s="1">
        <v>1102210</v>
      </c>
      <c r="M218" s="1">
        <v>17.454999999999995</v>
      </c>
      <c r="N218" s="1">
        <v>83.622160682013515</v>
      </c>
      <c r="O218" s="1">
        <v>85.085817259066033</v>
      </c>
      <c r="P218" s="1">
        <v>90.428882515970955</v>
      </c>
      <c r="Q218" s="1">
        <v>97.6</v>
      </c>
      <c r="R218" s="1">
        <v>102.1158614551761</v>
      </c>
      <c r="S218" s="1">
        <v>103.10656063618295</v>
      </c>
      <c r="T218" s="1">
        <v>96.3</v>
      </c>
      <c r="U218" s="1">
        <v>75.5</v>
      </c>
      <c r="V218" s="1">
        <v>25284</v>
      </c>
      <c r="W218" s="1">
        <v>21980</v>
      </c>
      <c r="X218" s="1">
        <v>123.21341891355061</v>
      </c>
      <c r="Y218" s="1">
        <v>120.58251578771132</v>
      </c>
      <c r="Z218" s="1">
        <v>14114</v>
      </c>
      <c r="AA218" s="1">
        <v>1025893.83959</v>
      </c>
      <c r="AB218" s="1">
        <v>128.92993616958555</v>
      </c>
      <c r="AC218" s="1">
        <v>95130</v>
      </c>
      <c r="AD218" s="1">
        <v>118.2</v>
      </c>
      <c r="AE218" s="1">
        <v>107</v>
      </c>
      <c r="AF218" s="1">
        <v>119.9</v>
      </c>
      <c r="AG218" s="1">
        <v>97.4</v>
      </c>
      <c r="AH218" s="1">
        <v>94.150147380775437</v>
      </c>
      <c r="AI218" s="1">
        <v>92.218199054642511</v>
      </c>
      <c r="AJ218" s="1">
        <v>95.375287763963186</v>
      </c>
      <c r="AK218" s="1">
        <v>97.116289145710581</v>
      </c>
      <c r="AL218" s="1">
        <v>99.362317455399818</v>
      </c>
      <c r="AM218" s="1">
        <v>70.250018124863374</v>
      </c>
      <c r="AN218" s="1">
        <v>105.31217759624508</v>
      </c>
      <c r="AO218" s="1">
        <v>100.17236689313378</v>
      </c>
      <c r="AP218" s="1">
        <v>73.001442230845328</v>
      </c>
      <c r="AQ218" s="1">
        <v>119.02645163948362</v>
      </c>
    </row>
    <row r="219" spans="1:43">
      <c r="A219" s="1">
        <v>2004</v>
      </c>
      <c r="B219" s="1" t="s">
        <v>84</v>
      </c>
      <c r="C219" s="1">
        <v>85.848854542593898</v>
      </c>
      <c r="D219" s="1">
        <v>53282</v>
      </c>
      <c r="E219" s="1">
        <v>106</v>
      </c>
      <c r="F219" s="1">
        <v>11061.32</v>
      </c>
      <c r="G219" s="1">
        <v>1E-3</v>
      </c>
      <c r="H219" s="1">
        <v>-1.6796241990879341</v>
      </c>
      <c r="I219" s="1">
        <v>-1.6796241990879341</v>
      </c>
      <c r="J219" s="1">
        <v>8.8177619047619046E-2</v>
      </c>
      <c r="K219" s="1">
        <v>5.1939047619047621E-2</v>
      </c>
      <c r="L219" s="1">
        <v>1094788</v>
      </c>
      <c r="M219" s="1">
        <v>16.808095238095238</v>
      </c>
      <c r="N219" s="1">
        <v>67.754358182672092</v>
      </c>
      <c r="O219" s="1">
        <v>66.320807189572463</v>
      </c>
      <c r="P219" s="1">
        <v>90.162673684262543</v>
      </c>
      <c r="Q219" s="1">
        <v>97.7</v>
      </c>
      <c r="R219" s="1">
        <v>99.695303983892074</v>
      </c>
      <c r="S219" s="1">
        <v>103.5077534791253</v>
      </c>
      <c r="T219" s="1">
        <v>96.2</v>
      </c>
      <c r="U219" s="1">
        <v>76</v>
      </c>
      <c r="V219" s="1">
        <v>25606</v>
      </c>
      <c r="W219" s="1">
        <v>21622</v>
      </c>
      <c r="X219" s="1">
        <v>122.25908214972399</v>
      </c>
      <c r="Y219" s="1">
        <v>120.78558391578476</v>
      </c>
      <c r="Z219" s="1">
        <v>14582</v>
      </c>
      <c r="AA219" s="1">
        <v>957079.88113999995</v>
      </c>
      <c r="AB219" s="1">
        <v>126.64092054801512</v>
      </c>
      <c r="AC219" s="1">
        <v>99256</v>
      </c>
      <c r="AD219" s="1">
        <v>119.4</v>
      </c>
      <c r="AE219" s="1">
        <v>103.3</v>
      </c>
      <c r="AF219" s="1">
        <v>112.7</v>
      </c>
      <c r="AG219" s="1">
        <v>96.7</v>
      </c>
      <c r="AH219" s="1">
        <v>94.749280962191406</v>
      </c>
      <c r="AI219" s="1">
        <v>91.943129750870696</v>
      </c>
      <c r="AJ219" s="1">
        <v>96.799187293529258</v>
      </c>
      <c r="AK219" s="1">
        <v>96.886317291666217</v>
      </c>
      <c r="AL219" s="1">
        <v>98.932309959269986</v>
      </c>
      <c r="AM219" s="1">
        <v>70.008818150621067</v>
      </c>
      <c r="AN219" s="1">
        <v>104.24793836532318</v>
      </c>
      <c r="AO219" s="1">
        <v>100.19004103573465</v>
      </c>
      <c r="AP219" s="1">
        <v>67.657412518761532</v>
      </c>
      <c r="AQ219" s="1">
        <v>117.99022955572669</v>
      </c>
    </row>
    <row r="220" spans="1:43">
      <c r="A220" s="1">
        <v>2005</v>
      </c>
      <c r="B220" s="1" t="s">
        <v>72</v>
      </c>
      <c r="C220" s="1">
        <v>56.674443131177732</v>
      </c>
      <c r="D220" s="1">
        <v>53224</v>
      </c>
      <c r="E220" s="1">
        <v>108.4</v>
      </c>
      <c r="F220" s="1">
        <v>11394.84</v>
      </c>
      <c r="G220" s="1">
        <v>1E-3</v>
      </c>
      <c r="H220" s="1">
        <v>-1.7271262533813811</v>
      </c>
      <c r="I220" s="1">
        <v>-1.7271262533813811</v>
      </c>
      <c r="J220" s="1">
        <v>9.9868421052631606E-2</v>
      </c>
      <c r="K220" s="1">
        <v>5.28765E-2</v>
      </c>
      <c r="L220" s="1">
        <v>1100959</v>
      </c>
      <c r="M220" s="1">
        <v>16.144736842105264</v>
      </c>
      <c r="N220" s="1">
        <v>65.469974631934747</v>
      </c>
      <c r="O220" s="1">
        <v>66.366258096053954</v>
      </c>
      <c r="P220" s="1">
        <v>90.818093824353156</v>
      </c>
      <c r="Q220" s="1">
        <v>97.7</v>
      </c>
      <c r="R220" s="1">
        <v>100.46384625943855</v>
      </c>
      <c r="S220" s="1">
        <v>103.80864811133206</v>
      </c>
      <c r="T220" s="1">
        <v>96.5</v>
      </c>
      <c r="U220" s="1">
        <v>75.2</v>
      </c>
      <c r="V220" s="1">
        <v>25254</v>
      </c>
      <c r="W220" s="1">
        <v>21934</v>
      </c>
      <c r="X220" s="1">
        <v>121.68521913976274</v>
      </c>
      <c r="Y220" s="1">
        <v>120.37546255004165</v>
      </c>
      <c r="Z220" s="1">
        <v>16416</v>
      </c>
      <c r="AA220" s="1">
        <v>972795.83261000004</v>
      </c>
      <c r="AB220" s="1">
        <v>125.5398417098443</v>
      </c>
      <c r="AC220" s="1">
        <v>105932</v>
      </c>
      <c r="AD220" s="1">
        <v>121.1</v>
      </c>
      <c r="AE220" s="1">
        <v>107.7</v>
      </c>
      <c r="AF220" s="1">
        <v>122.2</v>
      </c>
      <c r="AG220" s="1">
        <v>97.5</v>
      </c>
      <c r="AH220" s="1">
        <v>95.270277838244965</v>
      </c>
      <c r="AI220" s="1">
        <v>93.312850472711887</v>
      </c>
      <c r="AJ220" s="1">
        <v>97.272539833663487</v>
      </c>
      <c r="AK220" s="1">
        <v>97.621741790028139</v>
      </c>
      <c r="AL220" s="1">
        <v>99.794134481863694</v>
      </c>
      <c r="AM220" s="1">
        <v>68.628441949480361</v>
      </c>
      <c r="AN220" s="1">
        <v>106.16914211385466</v>
      </c>
      <c r="AO220" s="1">
        <v>100.65715032901042</v>
      </c>
      <c r="AP220" s="1">
        <v>66.453154367133095</v>
      </c>
      <c r="AQ220" s="1">
        <v>115.88019471879569</v>
      </c>
    </row>
    <row r="221" spans="1:43">
      <c r="A221" s="1">
        <v>2005</v>
      </c>
      <c r="B221" s="1" t="s">
        <v>74</v>
      </c>
      <c r="C221" s="1">
        <v>70.861054599741237</v>
      </c>
      <c r="D221" s="1">
        <v>53088</v>
      </c>
      <c r="E221" s="1">
        <v>108.2</v>
      </c>
      <c r="F221" s="1">
        <v>11545.3</v>
      </c>
      <c r="G221" s="1">
        <v>1E-3</v>
      </c>
      <c r="H221" s="1">
        <v>-1.7023435782784597</v>
      </c>
      <c r="I221" s="1">
        <v>-1.7023435782784597</v>
      </c>
      <c r="J221" s="1">
        <v>9.8994210526315782E-2</v>
      </c>
      <c r="K221" s="1">
        <v>5.2221499999999997E-2</v>
      </c>
      <c r="L221" s="1">
        <v>1099976</v>
      </c>
      <c r="M221" s="1">
        <v>14.428421052631581</v>
      </c>
      <c r="N221" s="1">
        <v>54.282503767950267</v>
      </c>
      <c r="O221" s="1">
        <v>52.981797285363356</v>
      </c>
      <c r="P221" s="1">
        <v>89.345638332454854</v>
      </c>
      <c r="Q221" s="1">
        <v>97.6</v>
      </c>
      <c r="R221" s="1">
        <v>102.04129624977323</v>
      </c>
      <c r="S221" s="1">
        <v>102.20387673956267</v>
      </c>
      <c r="T221" s="1">
        <v>96.4</v>
      </c>
      <c r="U221" s="1">
        <v>75.2</v>
      </c>
      <c r="V221" s="1">
        <v>24986</v>
      </c>
      <c r="W221" s="1">
        <v>21940</v>
      </c>
      <c r="X221" s="1">
        <v>122.43104847697428</v>
      </c>
      <c r="Y221" s="1">
        <v>122.18601766350707</v>
      </c>
      <c r="Z221" s="1">
        <v>15974</v>
      </c>
      <c r="AA221" s="1">
        <v>997643.75659</v>
      </c>
      <c r="AB221" s="1">
        <v>125.89203846603485</v>
      </c>
      <c r="AC221" s="1">
        <v>98023</v>
      </c>
      <c r="AD221" s="1">
        <v>120.1</v>
      </c>
      <c r="AE221" s="1">
        <v>108.4</v>
      </c>
      <c r="AF221" s="1">
        <v>123.3</v>
      </c>
      <c r="AG221" s="1">
        <v>98.3</v>
      </c>
      <c r="AH221" s="1">
        <v>94.900017737096746</v>
      </c>
      <c r="AI221" s="1">
        <v>94.016727772677939</v>
      </c>
      <c r="AJ221" s="1">
        <v>94.775911856303992</v>
      </c>
      <c r="AK221" s="1">
        <v>97.062489465051527</v>
      </c>
      <c r="AL221" s="1">
        <v>99.398428327537573</v>
      </c>
      <c r="AM221" s="1">
        <v>68.552659876473015</v>
      </c>
      <c r="AN221" s="1">
        <v>105.55322105943409</v>
      </c>
      <c r="AO221" s="1">
        <v>100.37027701105647</v>
      </c>
      <c r="AP221" s="1">
        <v>72.486000476022937</v>
      </c>
      <c r="AQ221" s="1">
        <v>114.55425519055906</v>
      </c>
    </row>
    <row r="222" spans="1:43">
      <c r="A222" s="1">
        <v>2005</v>
      </c>
      <c r="B222" s="1" t="s">
        <v>75</v>
      </c>
      <c r="C222" s="1">
        <v>49.82421473947376</v>
      </c>
      <c r="D222" s="1">
        <v>53173</v>
      </c>
      <c r="E222" s="1">
        <v>108.6</v>
      </c>
      <c r="F222" s="1">
        <v>11809.38</v>
      </c>
      <c r="G222" s="1">
        <v>2E-3</v>
      </c>
      <c r="H222" s="1">
        <v>-1.543525263305116</v>
      </c>
      <c r="I222" s="1">
        <v>-1.543525263305116</v>
      </c>
      <c r="J222" s="1">
        <v>9.3446818181818159E-2</v>
      </c>
      <c r="K222" s="1">
        <v>5.3007142857142857E-2</v>
      </c>
      <c r="L222" s="1">
        <v>1101721</v>
      </c>
      <c r="M222" s="1">
        <v>14.140454545454544</v>
      </c>
      <c r="N222" s="1">
        <v>60.074342171702682</v>
      </c>
      <c r="O222" s="1">
        <v>61.083364676949252</v>
      </c>
      <c r="P222" s="1">
        <v>88.65090168230175</v>
      </c>
      <c r="Q222" s="1">
        <v>97.6</v>
      </c>
      <c r="R222" s="1">
        <v>99.214056784440771</v>
      </c>
      <c r="S222" s="1">
        <v>103.80864811133206</v>
      </c>
      <c r="T222" s="1">
        <v>96.4</v>
      </c>
      <c r="U222" s="1">
        <v>75.2</v>
      </c>
      <c r="V222" s="1">
        <v>25239</v>
      </c>
      <c r="W222" s="1">
        <v>22012</v>
      </c>
      <c r="X222" s="1">
        <v>123.92313576896751</v>
      </c>
      <c r="Y222" s="1">
        <v>122.15134598747157</v>
      </c>
      <c r="Z222" s="1">
        <v>15094</v>
      </c>
      <c r="AA222" s="1">
        <v>975498.33883999998</v>
      </c>
      <c r="AB222" s="1">
        <v>129.37508754830759</v>
      </c>
      <c r="AC222" s="1">
        <v>99302</v>
      </c>
      <c r="AD222" s="1">
        <v>120.4</v>
      </c>
      <c r="AE222" s="1">
        <v>107.4</v>
      </c>
      <c r="AF222" s="1">
        <v>121.8</v>
      </c>
      <c r="AG222" s="1">
        <v>97.4</v>
      </c>
      <c r="AH222" s="1">
        <v>95.069620275766397</v>
      </c>
      <c r="AI222" s="1">
        <v>95.495814288359085</v>
      </c>
      <c r="AJ222" s="1">
        <v>93.639010335709699</v>
      </c>
      <c r="AK222" s="1">
        <v>97.317736575654848</v>
      </c>
      <c r="AL222" s="1">
        <v>99.781691916212196</v>
      </c>
      <c r="AM222" s="1">
        <v>69.362033532850305</v>
      </c>
      <c r="AN222" s="1">
        <v>105.41001589107827</v>
      </c>
      <c r="AO222" s="1">
        <v>101.07579572692937</v>
      </c>
      <c r="AP222" s="1">
        <v>75.671345307018555</v>
      </c>
      <c r="AQ222" s="1">
        <v>116.78476547306472</v>
      </c>
    </row>
    <row r="223" spans="1:43">
      <c r="A223" s="1">
        <v>2005</v>
      </c>
      <c r="B223" s="1" t="s">
        <v>76</v>
      </c>
      <c r="C223" s="1">
        <v>73.721531060458247</v>
      </c>
      <c r="D223" s="1">
        <v>53514</v>
      </c>
      <c r="E223" s="1">
        <v>109.1</v>
      </c>
      <c r="F223" s="1">
        <v>11395.64</v>
      </c>
      <c r="G223" s="1">
        <v>1E-3</v>
      </c>
      <c r="H223" s="1">
        <v>-1.7229294024546038</v>
      </c>
      <c r="I223" s="1">
        <v>-1.7229294024546038</v>
      </c>
      <c r="J223" s="1">
        <v>8.0125000000000016E-2</v>
      </c>
      <c r="K223" s="1">
        <v>5.3334761904761906E-2</v>
      </c>
      <c r="L223" s="1">
        <v>1107367</v>
      </c>
      <c r="M223" s="1">
        <v>14.35</v>
      </c>
      <c r="N223" s="1">
        <v>69.935600673325126</v>
      </c>
      <c r="O223" s="1">
        <v>69.764433423092527</v>
      </c>
      <c r="P223" s="1">
        <v>87.551845342227537</v>
      </c>
      <c r="Q223" s="1">
        <v>97.7</v>
      </c>
      <c r="R223" s="1">
        <v>100.94872656782883</v>
      </c>
      <c r="S223" s="1">
        <v>103.5077534791253</v>
      </c>
      <c r="T223" s="1">
        <v>96.6</v>
      </c>
      <c r="U223" s="1">
        <v>74.7</v>
      </c>
      <c r="V223" s="1">
        <v>25273</v>
      </c>
      <c r="W223" s="1">
        <v>22275</v>
      </c>
      <c r="X223" s="1">
        <v>124.35222729376318</v>
      </c>
      <c r="Y223" s="1">
        <v>122.77090561680582</v>
      </c>
      <c r="Z223" s="1">
        <v>15156</v>
      </c>
      <c r="AA223" s="1">
        <v>1013413.2914099999</v>
      </c>
      <c r="AB223" s="1">
        <v>128.59043550364947</v>
      </c>
      <c r="AC223" s="1">
        <v>96157</v>
      </c>
      <c r="AD223" s="1">
        <v>121.1</v>
      </c>
      <c r="AE223" s="1">
        <v>107.1</v>
      </c>
      <c r="AF223" s="1">
        <v>126</v>
      </c>
      <c r="AG223" s="1">
        <v>92.4</v>
      </c>
      <c r="AH223" s="1">
        <v>95.302105973758117</v>
      </c>
      <c r="AI223" s="1">
        <v>93.708626035531267</v>
      </c>
      <c r="AJ223" s="1">
        <v>96.164509135270492</v>
      </c>
      <c r="AK223" s="1">
        <v>97.929093233666009</v>
      </c>
      <c r="AL223" s="1">
        <v>99.997538142870951</v>
      </c>
      <c r="AM223" s="1">
        <v>71.541257897750555</v>
      </c>
      <c r="AN223" s="1">
        <v>106.07146940719214</v>
      </c>
      <c r="AO223" s="1">
        <v>100.59303653620317</v>
      </c>
      <c r="AP223" s="1">
        <v>87.864878338729568</v>
      </c>
      <c r="AQ223" s="1">
        <v>103.62079970947441</v>
      </c>
    </row>
    <row r="224" spans="1:43">
      <c r="A224" s="1">
        <v>2005</v>
      </c>
      <c r="B224" s="1" t="s">
        <v>77</v>
      </c>
      <c r="C224" s="1">
        <v>71.247129896787655</v>
      </c>
      <c r="D224" s="1">
        <v>53602</v>
      </c>
      <c r="E224" s="1">
        <v>108.4</v>
      </c>
      <c r="F224" s="1">
        <v>11082.38</v>
      </c>
      <c r="G224" s="1">
        <v>1E-3</v>
      </c>
      <c r="H224" s="1">
        <v>-2.0344659886107572</v>
      </c>
      <c r="I224" s="1">
        <v>-2.0344659886107572</v>
      </c>
      <c r="J224" s="1">
        <v>8.0000000000000016E-2</v>
      </c>
      <c r="K224" s="1">
        <v>5.4276499999999998E-2</v>
      </c>
      <c r="L224" s="1">
        <v>1109558</v>
      </c>
      <c r="M224" s="1">
        <v>15.660000000000004</v>
      </c>
      <c r="N224" s="1">
        <v>72.885530331389845</v>
      </c>
      <c r="O224" s="1">
        <v>73.185244769176947</v>
      </c>
      <c r="P224" s="1">
        <v>88.397799671878261</v>
      </c>
      <c r="Q224" s="1">
        <v>97.7</v>
      </c>
      <c r="R224" s="1">
        <v>102.24466378816805</v>
      </c>
      <c r="S224" s="1">
        <v>101.90298210735591</v>
      </c>
      <c r="T224" s="1">
        <v>96.5</v>
      </c>
      <c r="U224" s="1">
        <v>75.099999999999994</v>
      </c>
      <c r="V224" s="1">
        <v>25271</v>
      </c>
      <c r="W224" s="1">
        <v>22281</v>
      </c>
      <c r="X224" s="1">
        <v>125.26243719205222</v>
      </c>
      <c r="Y224" s="1">
        <v>124.99298422176626</v>
      </c>
      <c r="Z224" s="1">
        <v>15585</v>
      </c>
      <c r="AA224" s="1">
        <v>966926.68021000002</v>
      </c>
      <c r="AB224" s="1">
        <v>129.05149861424542</v>
      </c>
      <c r="AC224" s="1">
        <v>102379</v>
      </c>
      <c r="AD224" s="1">
        <v>118.9</v>
      </c>
      <c r="AE224" s="1">
        <v>107.7</v>
      </c>
      <c r="AF224" s="1">
        <v>123.6</v>
      </c>
      <c r="AG224" s="1">
        <v>95.6</v>
      </c>
      <c r="AH224" s="1">
        <v>94.45085411831387</v>
      </c>
      <c r="AI224" s="1">
        <v>92.32520667518159</v>
      </c>
      <c r="AJ224" s="1">
        <v>95.969754714551939</v>
      </c>
      <c r="AK224" s="1">
        <v>97.059545183630775</v>
      </c>
      <c r="AL224" s="1">
        <v>99.284736611072333</v>
      </c>
      <c r="AM224" s="1">
        <v>71.042772822694516</v>
      </c>
      <c r="AN224" s="1">
        <v>104.25356755685662</v>
      </c>
      <c r="AO224" s="1">
        <v>100.68129692853643</v>
      </c>
      <c r="AP224" s="1">
        <v>89.137350089615936</v>
      </c>
      <c r="AQ224" s="1">
        <v>106.82053771982487</v>
      </c>
    </row>
    <row r="225" spans="1:43">
      <c r="A225" s="1">
        <v>2005</v>
      </c>
      <c r="B225" s="1" t="s">
        <v>78</v>
      </c>
      <c r="C225" s="1">
        <v>66.110396566593437</v>
      </c>
      <c r="D225" s="1">
        <v>53480</v>
      </c>
      <c r="E225" s="1">
        <v>108.7</v>
      </c>
      <c r="F225" s="1">
        <v>11402.75</v>
      </c>
      <c r="G225" s="1">
        <v>1E-3</v>
      </c>
      <c r="H225" s="1">
        <v>-2.1671786181157673</v>
      </c>
      <c r="I225" s="1">
        <v>-2.1671786181157673</v>
      </c>
      <c r="J225" s="1">
        <v>8.090909090909093E-2</v>
      </c>
      <c r="K225" s="1">
        <v>5.3838636363636366E-2</v>
      </c>
      <c r="L225" s="1">
        <v>1104119</v>
      </c>
      <c r="M225" s="1">
        <v>12.983181818181821</v>
      </c>
      <c r="N225" s="1">
        <v>67.530525897492609</v>
      </c>
      <c r="O225" s="1">
        <v>67.799838118835751</v>
      </c>
      <c r="P225" s="1">
        <v>87.730320465447079</v>
      </c>
      <c r="Q225" s="1">
        <v>97.5</v>
      </c>
      <c r="R225" s="1">
        <v>100.75467894313567</v>
      </c>
      <c r="S225" s="1">
        <v>103.60805168986087</v>
      </c>
      <c r="T225" s="1">
        <v>96.5</v>
      </c>
      <c r="U225" s="1">
        <v>75.3</v>
      </c>
      <c r="V225" s="1">
        <v>25238</v>
      </c>
      <c r="W225" s="1">
        <v>22435</v>
      </c>
      <c r="X225" s="1">
        <v>125.48709833360178</v>
      </c>
      <c r="Y225" s="1">
        <v>125.18056938480406</v>
      </c>
      <c r="Z225" s="1">
        <v>15688</v>
      </c>
      <c r="AA225" s="1">
        <v>958196.67553000001</v>
      </c>
      <c r="AB225" s="1">
        <v>129.09196230121873</v>
      </c>
      <c r="AC225" s="1">
        <v>101593</v>
      </c>
      <c r="AD225" s="1">
        <v>118.5</v>
      </c>
      <c r="AE225" s="1">
        <v>107.9</v>
      </c>
      <c r="AF225" s="1">
        <v>123.4</v>
      </c>
      <c r="AG225" s="1">
        <v>96.8</v>
      </c>
      <c r="AH225" s="1">
        <v>96.293512494598261</v>
      </c>
      <c r="AI225" s="1">
        <v>94.671594303802266</v>
      </c>
      <c r="AJ225" s="1">
        <v>97.124397279252193</v>
      </c>
      <c r="AK225" s="1">
        <v>98.372846893236201</v>
      </c>
      <c r="AL225" s="1">
        <v>100.04103080858786</v>
      </c>
      <c r="AM225" s="1">
        <v>72.051106912442989</v>
      </c>
      <c r="AN225" s="1">
        <v>105.99928398923699</v>
      </c>
      <c r="AO225" s="1">
        <v>100.63903937505178</v>
      </c>
      <c r="AP225" s="1">
        <v>87.302269214948367</v>
      </c>
      <c r="AQ225" s="1">
        <v>108.63898704973938</v>
      </c>
    </row>
    <row r="226" spans="1:43">
      <c r="A226" s="1">
        <v>2005</v>
      </c>
      <c r="B226" s="1" t="s">
        <v>79</v>
      </c>
      <c r="C226" s="1">
        <v>61.649306964237894</v>
      </c>
      <c r="D226" s="1">
        <v>53532</v>
      </c>
      <c r="E226" s="1">
        <v>107.8</v>
      </c>
      <c r="F226" s="1">
        <v>11716.87</v>
      </c>
      <c r="G226" s="1">
        <v>1E-3</v>
      </c>
      <c r="H226" s="1">
        <v>-2.2503282715665991</v>
      </c>
      <c r="I226" s="1">
        <v>-2.2503282715665991</v>
      </c>
      <c r="J226" s="1">
        <v>9.0000000000000024E-2</v>
      </c>
      <c r="K226" s="1">
        <v>5.6202380952380955E-2</v>
      </c>
      <c r="L226" s="1">
        <v>1103668</v>
      </c>
      <c r="M226" s="1">
        <v>11.920500000000001</v>
      </c>
      <c r="N226" s="1">
        <v>57.988267821624774</v>
      </c>
      <c r="O226" s="1">
        <v>57.801659204494833</v>
      </c>
      <c r="P226" s="1">
        <v>85.641254316734475</v>
      </c>
      <c r="Q226" s="1">
        <v>97.5</v>
      </c>
      <c r="R226" s="1">
        <v>102.62105840983411</v>
      </c>
      <c r="S226" s="1">
        <v>102.40447316103383</v>
      </c>
      <c r="T226" s="1">
        <v>96.4</v>
      </c>
      <c r="U226" s="1">
        <v>75.400000000000006</v>
      </c>
      <c r="V226" s="1">
        <v>25278</v>
      </c>
      <c r="W226" s="1">
        <v>22449</v>
      </c>
      <c r="X226" s="1">
        <v>126.08777426720924</v>
      </c>
      <c r="Y226" s="1">
        <v>125.71008666702242</v>
      </c>
      <c r="Z226" s="1">
        <v>15696</v>
      </c>
      <c r="AA226" s="1">
        <v>1019693.40064</v>
      </c>
      <c r="AB226" s="1">
        <v>130.29331352669948</v>
      </c>
      <c r="AC226" s="1">
        <v>109787</v>
      </c>
      <c r="AD226" s="1">
        <v>115.1</v>
      </c>
      <c r="AE226" s="1">
        <v>107.8</v>
      </c>
      <c r="AF226" s="1">
        <v>123.5</v>
      </c>
      <c r="AG226" s="1">
        <v>95.3</v>
      </c>
      <c r="AH226" s="1">
        <v>96.075206307535325</v>
      </c>
      <c r="AI226" s="1">
        <v>94.775188395669062</v>
      </c>
      <c r="AJ226" s="1">
        <v>97.246611435054746</v>
      </c>
      <c r="AK226" s="1">
        <v>98.274392771818214</v>
      </c>
      <c r="AL226" s="1">
        <v>99.926261504491123</v>
      </c>
      <c r="AM226" s="1">
        <v>70.975750488365151</v>
      </c>
      <c r="AN226" s="1">
        <v>105.53550876627236</v>
      </c>
      <c r="AO226" s="1">
        <v>100.96567196337783</v>
      </c>
      <c r="AP226" s="1">
        <v>97.840327144496598</v>
      </c>
      <c r="AQ226" s="1">
        <v>109.38890942241105</v>
      </c>
    </row>
    <row r="227" spans="1:43">
      <c r="A227" s="1">
        <v>2005</v>
      </c>
      <c r="B227" s="1" t="s">
        <v>80</v>
      </c>
      <c r="C227" s="1">
        <v>90.989001752490154</v>
      </c>
      <c r="D227" s="1">
        <v>53460</v>
      </c>
      <c r="E227" s="1">
        <v>107.9</v>
      </c>
      <c r="F227" s="1">
        <v>12204.98</v>
      </c>
      <c r="G227" s="1">
        <v>1E-3</v>
      </c>
      <c r="H227" s="1">
        <v>-1.9342493346782195</v>
      </c>
      <c r="I227" s="1">
        <v>-1.9342493346782195</v>
      </c>
      <c r="J227" s="1">
        <v>9.0000000000000038E-2</v>
      </c>
      <c r="K227" s="1">
        <v>5.5884999999999997E-2</v>
      </c>
      <c r="L227" s="1">
        <v>1105128</v>
      </c>
      <c r="M227" s="1">
        <v>15.284347826086957</v>
      </c>
      <c r="N227" s="1">
        <v>63.638317110593249</v>
      </c>
      <c r="O227" s="1">
        <v>61.435770943342021</v>
      </c>
      <c r="P227" s="1">
        <v>85.728693373563331</v>
      </c>
      <c r="Q227" s="1">
        <v>97.5</v>
      </c>
      <c r="R227" s="1">
        <v>99.406517503237282</v>
      </c>
      <c r="S227" s="1">
        <v>104.00924453280322</v>
      </c>
      <c r="T227" s="1">
        <v>96.5</v>
      </c>
      <c r="U227" s="1">
        <v>75.400000000000006</v>
      </c>
      <c r="V227" s="1">
        <v>25226</v>
      </c>
      <c r="W227" s="1">
        <v>22569</v>
      </c>
      <c r="X227" s="1">
        <v>126.75395068967852</v>
      </c>
      <c r="Y227" s="1">
        <v>125.09563462258025</v>
      </c>
      <c r="Z227" s="1">
        <v>15607</v>
      </c>
      <c r="AA227" s="1">
        <v>1056045.64812</v>
      </c>
      <c r="AB227" s="1">
        <v>131.77803852225114</v>
      </c>
      <c r="AC227" s="1">
        <v>104864</v>
      </c>
      <c r="AD227" s="1">
        <v>118.5</v>
      </c>
      <c r="AE227" s="1">
        <v>105.9</v>
      </c>
      <c r="AF227" s="1">
        <v>122</v>
      </c>
      <c r="AG227" s="1">
        <v>94.4</v>
      </c>
      <c r="AH227" s="1">
        <v>96.65011867759678</v>
      </c>
      <c r="AI227" s="1">
        <v>95.189943339302459</v>
      </c>
      <c r="AJ227" s="1">
        <v>97.019319259051315</v>
      </c>
      <c r="AK227" s="1">
        <v>99.035922520854911</v>
      </c>
      <c r="AL227" s="1">
        <v>99.883952441837963</v>
      </c>
      <c r="AM227" s="1">
        <v>70.299301401150089</v>
      </c>
      <c r="AN227" s="1">
        <v>105.46442524306086</v>
      </c>
      <c r="AO227" s="1">
        <v>101.06144014428995</v>
      </c>
      <c r="AP227" s="1">
        <v>99.749268008240605</v>
      </c>
      <c r="AQ227" s="1">
        <v>110.09038358330072</v>
      </c>
    </row>
    <row r="228" spans="1:43">
      <c r="A228" s="1">
        <v>2005</v>
      </c>
      <c r="B228" s="1" t="s">
        <v>81</v>
      </c>
      <c r="C228" s="1">
        <v>70.967553219212718</v>
      </c>
      <c r="D228" s="1">
        <v>54154</v>
      </c>
      <c r="E228" s="1">
        <v>108.9</v>
      </c>
      <c r="F228" s="1">
        <v>12979.38</v>
      </c>
      <c r="G228" s="1">
        <v>1E-3</v>
      </c>
      <c r="H228" s="1">
        <v>-1.6931301177518725</v>
      </c>
      <c r="I228" s="1">
        <v>-1.6931301177518725</v>
      </c>
      <c r="J228" s="1">
        <v>9.0125000000000011E-2</v>
      </c>
      <c r="K228" s="1">
        <v>5.8269090909090909E-2</v>
      </c>
      <c r="L228" s="1">
        <v>1115321</v>
      </c>
      <c r="M228" s="1">
        <v>14.843</v>
      </c>
      <c r="N228" s="1">
        <v>86.691385444985414</v>
      </c>
      <c r="O228" s="1">
        <v>88.227288250317287</v>
      </c>
      <c r="P228" s="1">
        <v>85.564195847301235</v>
      </c>
      <c r="Q228" s="1">
        <v>97.5</v>
      </c>
      <c r="R228" s="1">
        <v>100.75346790909032</v>
      </c>
      <c r="S228" s="1">
        <v>103.70834990059646</v>
      </c>
      <c r="T228" s="1">
        <v>96.4</v>
      </c>
      <c r="U228" s="1">
        <v>75.5</v>
      </c>
      <c r="V228" s="1">
        <v>25286</v>
      </c>
      <c r="W228" s="1">
        <v>22834</v>
      </c>
      <c r="X228" s="1">
        <v>127.08248120569471</v>
      </c>
      <c r="Y228" s="1">
        <v>125.4012655658279</v>
      </c>
      <c r="Z228" s="1">
        <v>14815</v>
      </c>
      <c r="AA228" s="1">
        <v>1001370.07875</v>
      </c>
      <c r="AB228" s="1">
        <v>132.40477843064809</v>
      </c>
      <c r="AC228" s="1">
        <v>103554</v>
      </c>
      <c r="AD228" s="1">
        <v>117.2</v>
      </c>
      <c r="AE228" s="1">
        <v>107.5</v>
      </c>
      <c r="AF228" s="1">
        <v>126.9</v>
      </c>
      <c r="AG228" s="1">
        <v>93.8</v>
      </c>
      <c r="AH228" s="1">
        <v>96.271003460369144</v>
      </c>
      <c r="AI228" s="1">
        <v>94.695704058653419</v>
      </c>
      <c r="AJ228" s="1">
        <v>96.373658122429077</v>
      </c>
      <c r="AK228" s="1">
        <v>98.940488830308311</v>
      </c>
      <c r="AL228" s="1">
        <v>99.682932487839523</v>
      </c>
      <c r="AM228" s="1">
        <v>71.152654929146237</v>
      </c>
      <c r="AN228" s="1">
        <v>104.48969780747494</v>
      </c>
      <c r="AO228" s="1">
        <v>101.25555878917767</v>
      </c>
      <c r="AP228" s="1">
        <v>106.07107180969355</v>
      </c>
      <c r="AQ228" s="1">
        <v>110.54136056541516</v>
      </c>
    </row>
    <row r="229" spans="1:43">
      <c r="A229" s="1">
        <v>2005</v>
      </c>
      <c r="B229" s="1" t="s">
        <v>82</v>
      </c>
      <c r="C229" s="1">
        <v>65.051270514353945</v>
      </c>
      <c r="D229" s="1">
        <v>54084</v>
      </c>
      <c r="E229" s="1">
        <v>108.4</v>
      </c>
      <c r="F229" s="1">
        <v>13392.79</v>
      </c>
      <c r="G229" s="1">
        <v>1E-3</v>
      </c>
      <c r="H229" s="1">
        <v>-1.066692975960168</v>
      </c>
      <c r="I229" s="1">
        <v>-1.066692975960168</v>
      </c>
      <c r="J229" s="1">
        <v>9.0000000000000024E-2</v>
      </c>
      <c r="K229" s="1">
        <v>6.3840476190476184E-2</v>
      </c>
      <c r="L229" s="1">
        <v>1121201</v>
      </c>
      <c r="M229" s="1">
        <v>17.143000000000001</v>
      </c>
      <c r="N229" s="1">
        <v>62.91347660821004</v>
      </c>
      <c r="O229" s="1">
        <v>62.868061343973189</v>
      </c>
      <c r="P229" s="1">
        <v>83.273378976987303</v>
      </c>
      <c r="Q229" s="1">
        <v>97.6</v>
      </c>
      <c r="R229" s="1">
        <v>101.83683853176871</v>
      </c>
      <c r="S229" s="1">
        <v>102.60506958250501</v>
      </c>
      <c r="T229" s="1">
        <v>96.4</v>
      </c>
      <c r="U229" s="1">
        <v>75.7</v>
      </c>
      <c r="V229" s="1">
        <v>25397</v>
      </c>
      <c r="W229" s="1">
        <v>22764</v>
      </c>
      <c r="X229" s="1">
        <v>128.09550301369697</v>
      </c>
      <c r="Y229" s="1">
        <v>126.2418103830373</v>
      </c>
      <c r="Z229" s="1">
        <v>16125</v>
      </c>
      <c r="AA229" s="1">
        <v>1041123.9318200001</v>
      </c>
      <c r="AB229" s="1">
        <v>133.47298765706932</v>
      </c>
      <c r="AC229" s="1">
        <v>107790</v>
      </c>
      <c r="AD229" s="1">
        <v>117.1</v>
      </c>
      <c r="AE229" s="1">
        <v>104.9</v>
      </c>
      <c r="AF229" s="1">
        <v>120.6</v>
      </c>
      <c r="AG229" s="1">
        <v>94.1</v>
      </c>
      <c r="AH229" s="1">
        <v>96.965539426193544</v>
      </c>
      <c r="AI229" s="1">
        <v>95.54237472296623</v>
      </c>
      <c r="AJ229" s="1">
        <v>97.780595296168698</v>
      </c>
      <c r="AK229" s="1">
        <v>98.763468025770649</v>
      </c>
      <c r="AL229" s="1">
        <v>99.92975284670176</v>
      </c>
      <c r="AM229" s="1">
        <v>71.188194657804061</v>
      </c>
      <c r="AN229" s="1">
        <v>104.00979571939675</v>
      </c>
      <c r="AO229" s="1">
        <v>102.09370212922354</v>
      </c>
      <c r="AP229" s="1">
        <v>108.94660590727509</v>
      </c>
      <c r="AQ229" s="1">
        <v>107.4105262982329</v>
      </c>
    </row>
    <row r="230" spans="1:43">
      <c r="A230" s="1">
        <v>2005</v>
      </c>
      <c r="B230" s="1" t="s">
        <v>83</v>
      </c>
      <c r="C230" s="1">
        <v>80.389894722501424</v>
      </c>
      <c r="D230" s="1">
        <v>53621</v>
      </c>
      <c r="E230" s="1">
        <v>110.1</v>
      </c>
      <c r="F230" s="1">
        <v>14368.05</v>
      </c>
      <c r="G230" s="1">
        <v>1E-3</v>
      </c>
      <c r="H230" s="1">
        <v>-0.71883986446626824</v>
      </c>
      <c r="I230" s="1">
        <v>-0.71883986446626824</v>
      </c>
      <c r="J230" s="1">
        <v>9.0000000000000024E-2</v>
      </c>
      <c r="K230" s="1">
        <v>6.4661818181818181E-2</v>
      </c>
      <c r="L230" s="1">
        <v>1120917</v>
      </c>
      <c r="M230" s="1">
        <v>16.189999999999998</v>
      </c>
      <c r="N230" s="1">
        <v>67.660677674147664</v>
      </c>
      <c r="O230" s="1">
        <v>66.718813865028906</v>
      </c>
      <c r="P230" s="1">
        <v>81.123276631215873</v>
      </c>
      <c r="Q230" s="1">
        <v>97.5</v>
      </c>
      <c r="R230" s="1">
        <v>101.72436954994235</v>
      </c>
      <c r="S230" s="1">
        <v>103.30715705765412</v>
      </c>
      <c r="T230" s="1">
        <v>96.3</v>
      </c>
      <c r="U230" s="1">
        <v>75.599999999999994</v>
      </c>
      <c r="V230" s="1">
        <v>25138</v>
      </c>
      <c r="W230" s="1">
        <v>22661</v>
      </c>
      <c r="X230" s="1">
        <v>130.12302685652398</v>
      </c>
      <c r="Y230" s="1">
        <v>129.93431358538086</v>
      </c>
      <c r="Z230" s="1">
        <v>15404</v>
      </c>
      <c r="AA230" s="1">
        <v>1083909.1485299999</v>
      </c>
      <c r="AB230" s="1">
        <v>134.53004774246611</v>
      </c>
      <c r="AC230" s="1">
        <v>107336</v>
      </c>
      <c r="AD230" s="1">
        <v>120.1</v>
      </c>
      <c r="AE230" s="1">
        <v>108.9</v>
      </c>
      <c r="AF230" s="1">
        <v>126.7</v>
      </c>
      <c r="AG230" s="1">
        <v>95.3</v>
      </c>
      <c r="AH230" s="1">
        <v>96.037776362568209</v>
      </c>
      <c r="AI230" s="1">
        <v>95.534454449092792</v>
      </c>
      <c r="AJ230" s="1">
        <v>95.916305918026239</v>
      </c>
      <c r="AK230" s="1">
        <v>98.513061410600244</v>
      </c>
      <c r="AL230" s="1">
        <v>100.22163172299652</v>
      </c>
      <c r="AM230" s="1">
        <v>70.339084214022009</v>
      </c>
      <c r="AN230" s="1">
        <v>105.01805414789465</v>
      </c>
      <c r="AO230" s="1">
        <v>102.04990635969359</v>
      </c>
      <c r="AP230" s="1">
        <v>106.32240402183564</v>
      </c>
      <c r="AQ230" s="1">
        <v>104.90367379229203</v>
      </c>
    </row>
    <row r="231" spans="1:43">
      <c r="A231" s="1">
        <v>2005</v>
      </c>
      <c r="B231" s="1" t="s">
        <v>84</v>
      </c>
      <c r="C231" s="1">
        <v>69.45870200499121</v>
      </c>
      <c r="D231" s="1">
        <v>53846</v>
      </c>
      <c r="E231" s="1">
        <v>110.3</v>
      </c>
      <c r="F231" s="1">
        <v>15650.83</v>
      </c>
      <c r="G231" s="1">
        <v>1E-3</v>
      </c>
      <c r="H231" s="1">
        <v>-0.77723292960082069</v>
      </c>
      <c r="I231" s="1">
        <v>-0.77723292960082069</v>
      </c>
      <c r="J231" s="1">
        <v>9.1190476190476197E-2</v>
      </c>
      <c r="K231" s="1">
        <v>6.5782499999999994E-2</v>
      </c>
      <c r="L231" s="1">
        <v>1106113</v>
      </c>
      <c r="M231" s="1">
        <v>18.576666666666668</v>
      </c>
      <c r="N231" s="1">
        <v>61.769843040548466</v>
      </c>
      <c r="O231" s="1">
        <v>61.246646388113135</v>
      </c>
      <c r="P231" s="1">
        <v>80.675865501019501</v>
      </c>
      <c r="Q231" s="1">
        <v>97.5</v>
      </c>
      <c r="R231" s="1">
        <v>102.19692733472195</v>
      </c>
      <c r="S231" s="1">
        <v>103.70834990059649</v>
      </c>
      <c r="T231" s="1">
        <v>96.5</v>
      </c>
      <c r="U231" s="1">
        <v>75.3</v>
      </c>
      <c r="V231" s="1">
        <v>25189</v>
      </c>
      <c r="W231" s="1">
        <v>22789</v>
      </c>
      <c r="X231" s="1">
        <v>131.2111000736339</v>
      </c>
      <c r="Y231" s="1">
        <v>128.53557655359973</v>
      </c>
      <c r="Z231" s="1">
        <v>14531</v>
      </c>
      <c r="AA231" s="1">
        <v>1091525.6636000001</v>
      </c>
      <c r="AB231" s="1">
        <v>136.96495067243205</v>
      </c>
      <c r="AC231" s="1">
        <v>97930</v>
      </c>
      <c r="AD231" s="1">
        <v>120.9</v>
      </c>
      <c r="AE231" s="1">
        <v>108.9</v>
      </c>
      <c r="AF231" s="1">
        <v>128.19999999999999</v>
      </c>
      <c r="AG231" s="1">
        <v>95.2</v>
      </c>
      <c r="AH231" s="1">
        <v>96.005430464414758</v>
      </c>
      <c r="AI231" s="1">
        <v>95.807777294616457</v>
      </c>
      <c r="AJ231" s="1">
        <v>95.562839508271921</v>
      </c>
      <c r="AK231" s="1">
        <v>98.926233340807471</v>
      </c>
      <c r="AL231" s="1">
        <v>100.46740508864302</v>
      </c>
      <c r="AM231" s="1">
        <v>70.576988078312354</v>
      </c>
      <c r="AN231" s="1">
        <v>105.3790012509281</v>
      </c>
      <c r="AO231" s="1">
        <v>102.20954212996014</v>
      </c>
      <c r="AP231" s="1">
        <v>101.11052147174566</v>
      </c>
      <c r="AQ231" s="1">
        <v>103.9547284770689</v>
      </c>
    </row>
    <row r="232" spans="1:43">
      <c r="A232" s="1">
        <v>2006</v>
      </c>
      <c r="B232" s="1" t="s">
        <v>72</v>
      </c>
      <c r="C232" s="1">
        <v>77.799444357879736</v>
      </c>
      <c r="D232" s="1">
        <v>54060</v>
      </c>
      <c r="E232" s="1">
        <v>110.8</v>
      </c>
      <c r="F232" s="1">
        <v>16085.51</v>
      </c>
      <c r="G232" s="1">
        <v>1E-3</v>
      </c>
      <c r="H232" s="1">
        <v>-0.69806073920768508</v>
      </c>
      <c r="I232" s="1">
        <v>-0.69806073920768508</v>
      </c>
      <c r="J232" s="1">
        <v>0.10311263157894736</v>
      </c>
      <c r="K232" s="1">
        <v>6.6877619047619047E-2</v>
      </c>
      <c r="L232" s="1">
        <v>1118460</v>
      </c>
      <c r="M232" s="1">
        <v>22.78</v>
      </c>
      <c r="N232" s="1">
        <v>69.640048839465379</v>
      </c>
      <c r="O232" s="1">
        <v>69.102169259610037</v>
      </c>
      <c r="P232" s="1">
        <v>81.636162560953181</v>
      </c>
      <c r="Q232" s="1">
        <v>97.6</v>
      </c>
      <c r="R232" s="1">
        <v>101.43455653128154</v>
      </c>
      <c r="S232" s="1">
        <v>103.30715705765414</v>
      </c>
      <c r="T232" s="1">
        <v>96.4</v>
      </c>
      <c r="U232" s="1">
        <v>75.599999999999994</v>
      </c>
      <c r="V232" s="1">
        <v>25618</v>
      </c>
      <c r="W232" s="1">
        <v>22575</v>
      </c>
      <c r="X232" s="1">
        <v>131.13083303588374</v>
      </c>
      <c r="Y232" s="1">
        <v>128.30628503591572</v>
      </c>
      <c r="Z232" s="1">
        <v>15442</v>
      </c>
      <c r="AA232" s="1">
        <v>995099.14263999998</v>
      </c>
      <c r="AB232" s="1">
        <v>136.5827883824972</v>
      </c>
      <c r="AC232" s="1">
        <v>102657</v>
      </c>
      <c r="AD232" s="1">
        <v>117.6</v>
      </c>
      <c r="AE232" s="1">
        <v>111.2</v>
      </c>
      <c r="AF232" s="1">
        <v>131.1</v>
      </c>
      <c r="AG232" s="1">
        <v>97.3</v>
      </c>
      <c r="AH232" s="1">
        <v>95.413906198020442</v>
      </c>
      <c r="AI232" s="1">
        <v>95.678839663583702</v>
      </c>
      <c r="AJ232" s="1">
        <v>94.692817674324743</v>
      </c>
      <c r="AK232" s="1">
        <v>99.257258190760083</v>
      </c>
      <c r="AL232" s="1">
        <v>100.4636087921847</v>
      </c>
      <c r="AM232" s="1">
        <v>72.426797998783357</v>
      </c>
      <c r="AN232" s="1">
        <v>105.29977356120885</v>
      </c>
      <c r="AO232" s="1">
        <v>101.92345889467511</v>
      </c>
      <c r="AP232" s="1">
        <v>102.15496101860639</v>
      </c>
      <c r="AQ232" s="1">
        <v>104.51456630513877</v>
      </c>
    </row>
    <row r="233" spans="1:43">
      <c r="A233" s="1">
        <v>2006</v>
      </c>
      <c r="B233" s="1" t="s">
        <v>74</v>
      </c>
      <c r="C233" s="1">
        <v>59.401696146712311</v>
      </c>
      <c r="D233" s="1">
        <v>54225</v>
      </c>
      <c r="E233" s="1">
        <v>110.7</v>
      </c>
      <c r="F233" s="1">
        <v>16187.64</v>
      </c>
      <c r="G233" s="1">
        <v>1E-3</v>
      </c>
      <c r="H233" s="1">
        <v>-0.39788784150331646</v>
      </c>
      <c r="I233" s="1">
        <v>-0.39788784150331646</v>
      </c>
      <c r="J233" s="1">
        <v>0.1062235</v>
      </c>
      <c r="K233" s="1">
        <v>7.4753E-2</v>
      </c>
      <c r="L233" s="1">
        <v>1119609</v>
      </c>
      <c r="M233" s="1">
        <v>25.0045</v>
      </c>
      <c r="N233" s="1">
        <v>55.244396169771832</v>
      </c>
      <c r="O233" s="1">
        <v>55.00848900996904</v>
      </c>
      <c r="P233" s="1">
        <v>80.004248651006222</v>
      </c>
      <c r="Q233" s="1">
        <v>97.6</v>
      </c>
      <c r="R233" s="1">
        <v>100.74386331662288</v>
      </c>
      <c r="S233" s="1">
        <v>104.51073558648118</v>
      </c>
      <c r="T233" s="1">
        <v>96.3</v>
      </c>
      <c r="U233" s="1">
        <v>75.599999999999994</v>
      </c>
      <c r="V233" s="1">
        <v>25969</v>
      </c>
      <c r="W233" s="1">
        <v>22514</v>
      </c>
      <c r="X233" s="1">
        <v>131.07603771958739</v>
      </c>
      <c r="Y233" s="1">
        <v>127.9049971810022</v>
      </c>
      <c r="Z233" s="1">
        <v>15678</v>
      </c>
      <c r="AA233" s="1">
        <v>1065044.5966099999</v>
      </c>
      <c r="AB233" s="1">
        <v>136.78537695161717</v>
      </c>
      <c r="AC233" s="1">
        <v>111893</v>
      </c>
      <c r="AD233" s="1">
        <v>118.7</v>
      </c>
      <c r="AE233" s="1">
        <v>109.9</v>
      </c>
      <c r="AF233" s="1">
        <v>130.69999999999999</v>
      </c>
      <c r="AG233" s="1">
        <v>95</v>
      </c>
      <c r="AH233" s="1">
        <v>96.258672403586942</v>
      </c>
      <c r="AI233" s="1">
        <v>94.910409769942447</v>
      </c>
      <c r="AJ233" s="1">
        <v>97.157327267570253</v>
      </c>
      <c r="AK233" s="1">
        <v>99.02047345765898</v>
      </c>
      <c r="AL233" s="1">
        <v>100.08268859463563</v>
      </c>
      <c r="AM233" s="1">
        <v>72.896743220306888</v>
      </c>
      <c r="AN233" s="1">
        <v>103.79683041294867</v>
      </c>
      <c r="AO233" s="1">
        <v>102.23983062216482</v>
      </c>
      <c r="AP233" s="1">
        <v>112.44891560028333</v>
      </c>
      <c r="AQ233" s="1">
        <v>103.11407163304858</v>
      </c>
    </row>
    <row r="234" spans="1:43">
      <c r="A234" s="1">
        <v>2006</v>
      </c>
      <c r="B234" s="1" t="s">
        <v>75</v>
      </c>
      <c r="C234" s="1">
        <v>75.447620050856074</v>
      </c>
      <c r="D234" s="1">
        <v>54228</v>
      </c>
      <c r="E234" s="1">
        <v>111.3</v>
      </c>
      <c r="F234" s="1">
        <v>16311.54</v>
      </c>
      <c r="G234" s="1">
        <v>2E-3</v>
      </c>
      <c r="H234" s="1">
        <v>-7.3652188144789771E-2</v>
      </c>
      <c r="I234" s="1">
        <v>-7.3652188144789771E-2</v>
      </c>
      <c r="J234" s="1">
        <v>0.12305727272727272</v>
      </c>
      <c r="K234" s="1">
        <v>0.10424173913043479</v>
      </c>
      <c r="L234" s="1">
        <v>1090991</v>
      </c>
      <c r="M234" s="1">
        <v>20.793181818181822</v>
      </c>
      <c r="N234" s="1">
        <v>61.364400523418773</v>
      </c>
      <c r="O234" s="1">
        <v>60.322439181585757</v>
      </c>
      <c r="P234" s="1">
        <v>80.390955232002625</v>
      </c>
      <c r="Q234" s="1">
        <v>97.7</v>
      </c>
      <c r="R234" s="1">
        <v>99.8840707746878</v>
      </c>
      <c r="S234" s="1">
        <v>104.61103379721675</v>
      </c>
      <c r="T234" s="1">
        <v>96.4</v>
      </c>
      <c r="U234" s="1">
        <v>76</v>
      </c>
      <c r="V234" s="1">
        <v>25916</v>
      </c>
      <c r="W234" s="1">
        <v>22571</v>
      </c>
      <c r="X234" s="1">
        <v>129.94202584165592</v>
      </c>
      <c r="Y234" s="1">
        <v>126.50757939111023</v>
      </c>
      <c r="Z234" s="1">
        <v>15693</v>
      </c>
      <c r="AA234" s="1">
        <v>1105376.4909999999</v>
      </c>
      <c r="AB234" s="1">
        <v>135.40615681334083</v>
      </c>
      <c r="AC234" s="1">
        <v>103134</v>
      </c>
      <c r="AD234" s="1">
        <v>119.4</v>
      </c>
      <c r="AE234" s="1">
        <v>111.5</v>
      </c>
      <c r="AF234" s="1">
        <v>134.19999999999999</v>
      </c>
      <c r="AG234" s="1">
        <v>95</v>
      </c>
      <c r="AH234" s="1">
        <v>96.910645564485392</v>
      </c>
      <c r="AI234" s="1">
        <v>95.385135961426414</v>
      </c>
      <c r="AJ234" s="1">
        <v>98.855160545192248</v>
      </c>
      <c r="AK234" s="1">
        <v>99.16483004459154</v>
      </c>
      <c r="AL234" s="1">
        <v>100.30926325655942</v>
      </c>
      <c r="AM234" s="1">
        <v>74.636179730898476</v>
      </c>
      <c r="AN234" s="1">
        <v>104.28972998935824</v>
      </c>
      <c r="AO234" s="1">
        <v>101.9866788964946</v>
      </c>
      <c r="AP234" s="1">
        <v>112.15176032724142</v>
      </c>
      <c r="AQ234" s="1">
        <v>103.93538146419347</v>
      </c>
    </row>
    <row r="235" spans="1:43">
      <c r="A235" s="1">
        <v>2006</v>
      </c>
      <c r="B235" s="1" t="s">
        <v>76</v>
      </c>
      <c r="C235" s="1">
        <v>72.91591746708346</v>
      </c>
      <c r="D235" s="1">
        <v>54066</v>
      </c>
      <c r="E235" s="1">
        <v>113.5</v>
      </c>
      <c r="F235" s="1">
        <v>17232.97</v>
      </c>
      <c r="G235" s="1">
        <v>2E-3</v>
      </c>
      <c r="H235" s="1">
        <v>2.8339329757988661E-2</v>
      </c>
      <c r="I235" s="1">
        <v>2.8339329757988661E-2</v>
      </c>
      <c r="J235" s="1">
        <v>0.13241050000000001</v>
      </c>
      <c r="K235" s="1">
        <v>0.11234777777777778</v>
      </c>
      <c r="L235" s="1">
        <v>1028447</v>
      </c>
      <c r="M235" s="1">
        <v>18.315999999999999</v>
      </c>
      <c r="N235" s="1">
        <v>78.872115279118717</v>
      </c>
      <c r="O235" s="1">
        <v>79.515142691568116</v>
      </c>
      <c r="P235" s="1">
        <v>79.776678253990667</v>
      </c>
      <c r="Q235" s="1">
        <v>97.6</v>
      </c>
      <c r="R235" s="1">
        <v>101.62776521038876</v>
      </c>
      <c r="S235" s="1">
        <v>103.30715705765412</v>
      </c>
      <c r="T235" s="1">
        <v>96.5</v>
      </c>
      <c r="U235" s="1">
        <v>76</v>
      </c>
      <c r="V235" s="1">
        <v>25759</v>
      </c>
      <c r="W235" s="1">
        <v>22681</v>
      </c>
      <c r="X235" s="1">
        <v>128.78158025400788</v>
      </c>
      <c r="Y235" s="1">
        <v>127.54841935246654</v>
      </c>
      <c r="Z235" s="1">
        <v>16355</v>
      </c>
      <c r="AA235" s="1">
        <v>1104796.21438</v>
      </c>
      <c r="AB235" s="1">
        <v>135.25997294759802</v>
      </c>
      <c r="AC235" s="1">
        <v>110762</v>
      </c>
      <c r="AD235" s="1">
        <v>121.8</v>
      </c>
      <c r="AE235" s="1">
        <v>115.5</v>
      </c>
      <c r="AF235" s="1">
        <v>136.1</v>
      </c>
      <c r="AG235" s="1">
        <v>99.5</v>
      </c>
      <c r="AH235" s="1">
        <v>96.741693844282253</v>
      </c>
      <c r="AI235" s="1">
        <v>95.350848872519791</v>
      </c>
      <c r="AJ235" s="1">
        <v>98.097808672258395</v>
      </c>
      <c r="AK235" s="1">
        <v>99.058970277963098</v>
      </c>
      <c r="AL235" s="1">
        <v>99.999977909733815</v>
      </c>
      <c r="AM235" s="1">
        <v>73.230569946743117</v>
      </c>
      <c r="AN235" s="1">
        <v>103.76017987545379</v>
      </c>
      <c r="AO235" s="1">
        <v>102.04577089941884</v>
      </c>
      <c r="AP235" s="1">
        <v>111.16565947381872</v>
      </c>
      <c r="AQ235" s="1">
        <v>104.9555909400836</v>
      </c>
    </row>
    <row r="236" spans="1:43">
      <c r="A236" s="1">
        <v>2006</v>
      </c>
      <c r="B236" s="1" t="s">
        <v>77</v>
      </c>
      <c r="C236" s="1">
        <v>66.618693123473392</v>
      </c>
      <c r="D236" s="1">
        <v>54291</v>
      </c>
      <c r="E236" s="1">
        <v>111.9</v>
      </c>
      <c r="F236" s="1">
        <v>16322.24</v>
      </c>
      <c r="G236" s="1">
        <v>0.02</v>
      </c>
      <c r="H236" s="1">
        <v>0.16649577870123042</v>
      </c>
      <c r="I236" s="1">
        <v>0.16649577870123042</v>
      </c>
      <c r="J236" s="1">
        <v>0.19136399999999995</v>
      </c>
      <c r="K236" s="1">
        <v>0.18892904761904761</v>
      </c>
      <c r="L236" s="1">
        <v>939507</v>
      </c>
      <c r="M236" s="1">
        <v>20.788000000000004</v>
      </c>
      <c r="N236" s="1">
        <v>64.093180251864524</v>
      </c>
      <c r="O236" s="1">
        <v>64.008809337320713</v>
      </c>
      <c r="P236" s="1">
        <v>82.562931462667834</v>
      </c>
      <c r="Q236" s="1">
        <v>97.7</v>
      </c>
      <c r="R236" s="1">
        <v>101.32732198447979</v>
      </c>
      <c r="S236" s="1">
        <v>103.90894632206764</v>
      </c>
      <c r="T236" s="1">
        <v>96.7</v>
      </c>
      <c r="U236" s="1">
        <v>76.099999999999994</v>
      </c>
      <c r="V236" s="1">
        <v>25744</v>
      </c>
      <c r="W236" s="1">
        <v>22783</v>
      </c>
      <c r="X236" s="1">
        <v>130.9584986807493</v>
      </c>
      <c r="Y236" s="1">
        <v>127.75120211687965</v>
      </c>
      <c r="Z236" s="1">
        <v>16384</v>
      </c>
      <c r="AA236" s="1">
        <v>1109383.23526</v>
      </c>
      <c r="AB236" s="1">
        <v>135.31832712995242</v>
      </c>
      <c r="AC236" s="1">
        <v>110561</v>
      </c>
      <c r="AD236" s="1">
        <v>120.6</v>
      </c>
      <c r="AE236" s="1">
        <v>111.3</v>
      </c>
      <c r="AF236" s="1">
        <v>131.9</v>
      </c>
      <c r="AG236" s="1">
        <v>96</v>
      </c>
      <c r="AH236" s="1">
        <v>96.955248364214071</v>
      </c>
      <c r="AI236" s="1">
        <v>94.916679035949983</v>
      </c>
      <c r="AJ236" s="1">
        <v>98.907757437292773</v>
      </c>
      <c r="AK236" s="1">
        <v>99.064819109812888</v>
      </c>
      <c r="AL236" s="1">
        <v>100.16893719129483</v>
      </c>
      <c r="AM236" s="1">
        <v>73.247895228426543</v>
      </c>
      <c r="AN236" s="1">
        <v>104.27176380327833</v>
      </c>
      <c r="AO236" s="1">
        <v>101.9819787586804</v>
      </c>
      <c r="AP236" s="1">
        <v>116.18354212869849</v>
      </c>
      <c r="AQ236" s="1">
        <v>102.22827629578801</v>
      </c>
    </row>
    <row r="237" spans="1:43">
      <c r="A237" s="1">
        <v>2006</v>
      </c>
      <c r="B237" s="1" t="s">
        <v>78</v>
      </c>
      <c r="C237" s="1">
        <v>68.426766225922222</v>
      </c>
      <c r="D237" s="1">
        <v>54385</v>
      </c>
      <c r="E237" s="1">
        <v>113.3</v>
      </c>
      <c r="F237" s="1">
        <v>14990.31</v>
      </c>
      <c r="G237" s="1">
        <v>3.5999999999999997E-2</v>
      </c>
      <c r="H237" s="1">
        <v>0.26649038610331099</v>
      </c>
      <c r="I237" s="1">
        <v>0.26649038610331099</v>
      </c>
      <c r="J237" s="1">
        <v>0.31111590909090914</v>
      </c>
      <c r="K237" s="1">
        <v>0.32473045454545457</v>
      </c>
      <c r="L237" s="1">
        <v>923900</v>
      </c>
      <c r="M237" s="1">
        <v>25.793636363636359</v>
      </c>
      <c r="N237" s="1">
        <v>78.196353320091077</v>
      </c>
      <c r="O237" s="1">
        <v>79.152288910527943</v>
      </c>
      <c r="P237" s="1">
        <v>81.21694196944803</v>
      </c>
      <c r="Q237" s="1">
        <v>97.7</v>
      </c>
      <c r="R237" s="1">
        <v>102.37826366333699</v>
      </c>
      <c r="S237" s="1">
        <v>104.10954274353881</v>
      </c>
      <c r="T237" s="1">
        <v>96.8</v>
      </c>
      <c r="U237" s="1">
        <v>75.8</v>
      </c>
      <c r="V237" s="1">
        <v>25797</v>
      </c>
      <c r="W237" s="1">
        <v>22760</v>
      </c>
      <c r="X237" s="1">
        <v>130.53371395081254</v>
      </c>
      <c r="Y237" s="1">
        <v>126.16458782777944</v>
      </c>
      <c r="Z237" s="1">
        <v>15453</v>
      </c>
      <c r="AA237" s="1">
        <v>1138325.77519</v>
      </c>
      <c r="AB237" s="1">
        <v>136.95316367712198</v>
      </c>
      <c r="AC237" s="1">
        <v>106361</v>
      </c>
      <c r="AD237" s="1">
        <v>124.7</v>
      </c>
      <c r="AE237" s="1">
        <v>111.5</v>
      </c>
      <c r="AF237" s="1">
        <v>133.80000000000001</v>
      </c>
      <c r="AG237" s="1">
        <v>95.6</v>
      </c>
      <c r="AH237" s="1">
        <v>96.649700010972765</v>
      </c>
      <c r="AI237" s="1">
        <v>94.768609750771546</v>
      </c>
      <c r="AJ237" s="1">
        <v>98.958755387946638</v>
      </c>
      <c r="AK237" s="1">
        <v>99.150699308509189</v>
      </c>
      <c r="AL237" s="1">
        <v>101.38914889628356</v>
      </c>
      <c r="AM237" s="1">
        <v>73.83802687728263</v>
      </c>
      <c r="AN237" s="1">
        <v>107.9081419256332</v>
      </c>
      <c r="AO237" s="1">
        <v>101.480359843098</v>
      </c>
      <c r="AP237" s="1">
        <v>119.57376150816125</v>
      </c>
      <c r="AQ237" s="1">
        <v>101.03176928775224</v>
      </c>
    </row>
    <row r="238" spans="1:43">
      <c r="A238" s="1">
        <v>2006</v>
      </c>
      <c r="B238" s="1" t="s">
        <v>79</v>
      </c>
      <c r="C238" s="1">
        <v>67.436062802007626</v>
      </c>
      <c r="D238" s="1">
        <v>54334</v>
      </c>
      <c r="E238" s="1">
        <v>113.7</v>
      </c>
      <c r="F238" s="1">
        <v>15147.55</v>
      </c>
      <c r="G238" s="1">
        <v>0.155</v>
      </c>
      <c r="H238" s="1">
        <v>0.31359291018977575</v>
      </c>
      <c r="I238" s="1">
        <v>0.31359291018977575</v>
      </c>
      <c r="J238" s="1">
        <v>0.40963650000000013</v>
      </c>
      <c r="K238" s="1">
        <v>0.3964961904761905</v>
      </c>
      <c r="L238" s="1">
        <v>906863</v>
      </c>
      <c r="M238" s="1">
        <v>24.880000000000003</v>
      </c>
      <c r="N238" s="1">
        <v>65.255922630554352</v>
      </c>
      <c r="O238" s="1">
        <v>65.202254001442171</v>
      </c>
      <c r="P238" s="1">
        <v>80.331516555285702</v>
      </c>
      <c r="Q238" s="1">
        <v>97.7</v>
      </c>
      <c r="R238" s="1">
        <v>103.78214585806805</v>
      </c>
      <c r="S238" s="1">
        <v>102.60506958250501</v>
      </c>
      <c r="T238" s="1">
        <v>96.9</v>
      </c>
      <c r="U238" s="1">
        <v>76.099999999999994</v>
      </c>
      <c r="V238" s="1">
        <v>25811</v>
      </c>
      <c r="W238" s="1">
        <v>22833</v>
      </c>
      <c r="X238" s="1">
        <v>130.99064661867732</v>
      </c>
      <c r="Y238" s="1">
        <v>124.91446787778756</v>
      </c>
      <c r="Z238" s="1">
        <v>14991</v>
      </c>
      <c r="AA238" s="1">
        <v>1066579.2027100001</v>
      </c>
      <c r="AB238" s="1">
        <v>138.34650003515731</v>
      </c>
      <c r="AC238" s="1">
        <v>101254</v>
      </c>
      <c r="AD238" s="1">
        <v>122.4</v>
      </c>
      <c r="AE238" s="1">
        <v>110.9</v>
      </c>
      <c r="AF238" s="1">
        <v>129.6</v>
      </c>
      <c r="AG238" s="1">
        <v>96</v>
      </c>
      <c r="AH238" s="1">
        <v>96.724737181528127</v>
      </c>
      <c r="AI238" s="1">
        <v>95.520824018916841</v>
      </c>
      <c r="AJ238" s="1">
        <v>98.091307885681019</v>
      </c>
      <c r="AK238" s="1">
        <v>98.08067949788591</v>
      </c>
      <c r="AL238" s="1">
        <v>98.666046878869636</v>
      </c>
      <c r="AM238" s="1">
        <v>72.138030878662846</v>
      </c>
      <c r="AN238" s="1">
        <v>101.29561293082081</v>
      </c>
      <c r="AO238" s="1">
        <v>101.52735819591925</v>
      </c>
      <c r="AP238" s="1">
        <v>120.14602570453889</v>
      </c>
      <c r="AQ238" s="1">
        <v>95.879540451177277</v>
      </c>
    </row>
    <row r="239" spans="1:43">
      <c r="A239" s="1">
        <v>2006</v>
      </c>
      <c r="B239" s="1" t="s">
        <v>80</v>
      </c>
      <c r="C239" s="1">
        <v>48.569433591765971</v>
      </c>
      <c r="D239" s="1">
        <v>54310</v>
      </c>
      <c r="E239" s="1">
        <v>114.1</v>
      </c>
      <c r="F239" s="1">
        <v>15786.78</v>
      </c>
      <c r="G239" s="1">
        <v>0.25</v>
      </c>
      <c r="H239" s="1">
        <v>0.28463306640976116</v>
      </c>
      <c r="I239" s="1">
        <v>0.28463306640976116</v>
      </c>
      <c r="J239" s="1">
        <v>0.44138478260869562</v>
      </c>
      <c r="K239" s="1">
        <v>0.41247681818181819</v>
      </c>
      <c r="L239" s="1">
        <v>880772</v>
      </c>
      <c r="M239" s="1">
        <v>20.984782608695649</v>
      </c>
      <c r="N239" s="1">
        <v>56.349326074366793</v>
      </c>
      <c r="O239" s="1">
        <v>57.099143264972163</v>
      </c>
      <c r="P239" s="1">
        <v>79.809471006852547</v>
      </c>
      <c r="Q239" s="1">
        <v>97.7</v>
      </c>
      <c r="R239" s="1">
        <v>99.502469740209563</v>
      </c>
      <c r="S239" s="1">
        <v>104.10954274353881</v>
      </c>
      <c r="T239" s="1">
        <v>97</v>
      </c>
      <c r="U239" s="1">
        <v>76.099999999999994</v>
      </c>
      <c r="V239" s="1">
        <v>25948</v>
      </c>
      <c r="W239" s="1">
        <v>22768</v>
      </c>
      <c r="X239" s="1">
        <v>132.74207165856666</v>
      </c>
      <c r="Y239" s="1">
        <v>127.83087981234445</v>
      </c>
      <c r="Z239" s="1">
        <v>15991</v>
      </c>
      <c r="AA239" s="1">
        <v>1036957.17177</v>
      </c>
      <c r="AB239" s="1">
        <v>138.52050628749717</v>
      </c>
      <c r="AC239" s="1">
        <v>106170</v>
      </c>
      <c r="AD239" s="1">
        <v>121.9</v>
      </c>
      <c r="AE239" s="1">
        <v>113.1</v>
      </c>
      <c r="AF239" s="1">
        <v>136.30000000000001</v>
      </c>
      <c r="AG239" s="1">
        <v>97.3</v>
      </c>
      <c r="AH239" s="1">
        <v>96.597421500783398</v>
      </c>
      <c r="AI239" s="1">
        <v>95.216585494105914</v>
      </c>
      <c r="AJ239" s="1">
        <v>98.023326472841276</v>
      </c>
      <c r="AK239" s="1">
        <v>98.493941017373885</v>
      </c>
      <c r="AL239" s="1">
        <v>99.388145338078317</v>
      </c>
      <c r="AM239" s="1">
        <v>72.538952834643325</v>
      </c>
      <c r="AN239" s="1">
        <v>103.03242159712424</v>
      </c>
      <c r="AO239" s="1">
        <v>101.53670903679523</v>
      </c>
      <c r="AP239" s="1">
        <v>128.05956852602196</v>
      </c>
      <c r="AQ239" s="1">
        <v>98.150242867254889</v>
      </c>
    </row>
    <row r="240" spans="1:43">
      <c r="A240" s="1">
        <v>2006</v>
      </c>
      <c r="B240" s="1" t="s">
        <v>81</v>
      </c>
      <c r="C240" s="1">
        <v>60.461590514079674</v>
      </c>
      <c r="D240" s="1">
        <v>54525</v>
      </c>
      <c r="E240" s="1">
        <v>114.1</v>
      </c>
      <c r="F240" s="1">
        <v>15934.09</v>
      </c>
      <c r="G240" s="1">
        <v>0.26100000000000001</v>
      </c>
      <c r="H240" s="1">
        <v>0.15522307148593401</v>
      </c>
      <c r="I240" s="1">
        <v>0.15522307148593401</v>
      </c>
      <c r="J240" s="1">
        <v>0.43990900000000022</v>
      </c>
      <c r="K240" s="1">
        <v>0.41766714285714285</v>
      </c>
      <c r="L240" s="1">
        <v>878900</v>
      </c>
      <c r="M240" s="1">
        <v>18.658500000000004</v>
      </c>
      <c r="N240" s="1">
        <v>60.391027403723399</v>
      </c>
      <c r="O240" s="1">
        <v>60.501790943804188</v>
      </c>
      <c r="P240" s="1">
        <v>79.076366380223561</v>
      </c>
      <c r="Q240" s="1">
        <v>97.7</v>
      </c>
      <c r="R240" s="1">
        <v>101.03918741959505</v>
      </c>
      <c r="S240" s="1">
        <v>103.90894632206764</v>
      </c>
      <c r="T240" s="1">
        <v>97.2</v>
      </c>
      <c r="U240" s="1">
        <v>76.2</v>
      </c>
      <c r="V240" s="1">
        <v>25976</v>
      </c>
      <c r="W240" s="1">
        <v>22672</v>
      </c>
      <c r="X240" s="1">
        <v>133.4690114739343</v>
      </c>
      <c r="Y240" s="1">
        <v>128.86023228181944</v>
      </c>
      <c r="Z240" s="1">
        <v>15895</v>
      </c>
      <c r="AA240" s="1">
        <v>1099520.7340599999</v>
      </c>
      <c r="AB240" s="1">
        <v>139.72444686506401</v>
      </c>
      <c r="AC240" s="1">
        <v>108041</v>
      </c>
      <c r="AD240" s="1">
        <v>122.4</v>
      </c>
      <c r="AE240" s="1">
        <v>112.3</v>
      </c>
      <c r="AF240" s="1">
        <v>133.1</v>
      </c>
      <c r="AG240" s="1">
        <v>97.8</v>
      </c>
      <c r="AH240" s="1">
        <v>96.756707051017855</v>
      </c>
      <c r="AI240" s="1">
        <v>95.288857049017835</v>
      </c>
      <c r="AJ240" s="1">
        <v>98.286030130783857</v>
      </c>
      <c r="AK240" s="1">
        <v>98.500838125778543</v>
      </c>
      <c r="AL240" s="1">
        <v>99.085721954939274</v>
      </c>
      <c r="AM240" s="1">
        <v>72.782812087401652</v>
      </c>
      <c r="AN240" s="1">
        <v>103.06965374678224</v>
      </c>
      <c r="AO240" s="1">
        <v>100.87590908184323</v>
      </c>
      <c r="AP240" s="1">
        <v>127.84763546669674</v>
      </c>
      <c r="AQ240" s="1">
        <v>98.430331846533434</v>
      </c>
    </row>
    <row r="241" spans="1:43">
      <c r="A241" s="1">
        <v>2006</v>
      </c>
      <c r="B241" s="1" t="s">
        <v>82</v>
      </c>
      <c r="C241" s="1">
        <v>63.391494985202179</v>
      </c>
      <c r="D241" s="1">
        <v>54468</v>
      </c>
      <c r="E241" s="1">
        <v>115</v>
      </c>
      <c r="F241" s="1">
        <v>16519.439999999999</v>
      </c>
      <c r="G241" s="1">
        <v>0.254</v>
      </c>
      <c r="H241" s="1">
        <v>0.20287342054095764</v>
      </c>
      <c r="I241" s="1">
        <v>0.20287342054095764</v>
      </c>
      <c r="J241" s="1">
        <v>0.44484904761904753</v>
      </c>
      <c r="K241" s="1">
        <v>0.4378309090909091</v>
      </c>
      <c r="L241" s="1">
        <v>881400</v>
      </c>
      <c r="M241" s="1">
        <v>18.323809523809523</v>
      </c>
      <c r="N241" s="1">
        <v>61.028336780451546</v>
      </c>
      <c r="O241" s="1">
        <v>60.951427120058028</v>
      </c>
      <c r="P241" s="1">
        <v>78.117801457843896</v>
      </c>
      <c r="Q241" s="1">
        <v>97.7</v>
      </c>
      <c r="R241" s="1">
        <v>100.74864710689812</v>
      </c>
      <c r="S241" s="1">
        <v>104.10954274353881</v>
      </c>
      <c r="T241" s="1">
        <v>97.3</v>
      </c>
      <c r="U241" s="1">
        <v>76.3</v>
      </c>
      <c r="V241" s="1">
        <v>25712</v>
      </c>
      <c r="W241" s="1">
        <v>22723</v>
      </c>
      <c r="X241" s="1">
        <v>133.92276420440308</v>
      </c>
      <c r="Y241" s="1">
        <v>129.99782248237796</v>
      </c>
      <c r="Z241" s="1">
        <v>15433</v>
      </c>
      <c r="AA241" s="1">
        <v>1012748.70094</v>
      </c>
      <c r="AB241" s="1">
        <v>139.1032412420796</v>
      </c>
      <c r="AC241" s="1">
        <v>110992</v>
      </c>
      <c r="AD241" s="1">
        <v>123.5</v>
      </c>
      <c r="AE241" s="1">
        <v>113.6</v>
      </c>
      <c r="AF241" s="1">
        <v>135.6</v>
      </c>
      <c r="AG241" s="1">
        <v>98.5</v>
      </c>
      <c r="AH241" s="1">
        <v>96.779583689483601</v>
      </c>
      <c r="AI241" s="1">
        <v>95.369642463745734</v>
      </c>
      <c r="AJ241" s="1">
        <v>98.474923839122908</v>
      </c>
      <c r="AK241" s="1">
        <v>99.759324302956458</v>
      </c>
      <c r="AL241" s="1">
        <v>100.46070013850195</v>
      </c>
      <c r="AM241" s="1">
        <v>72.73515957644193</v>
      </c>
      <c r="AN241" s="1">
        <v>103.84409591521788</v>
      </c>
      <c r="AO241" s="1">
        <v>102.96821847220063</v>
      </c>
      <c r="AP241" s="1">
        <v>114.6271260169881</v>
      </c>
      <c r="AQ241" s="1">
        <v>98.423812637174052</v>
      </c>
    </row>
    <row r="242" spans="1:43">
      <c r="A242" s="1">
        <v>2006</v>
      </c>
      <c r="B242" s="1" t="s">
        <v>83</v>
      </c>
      <c r="C242" s="1">
        <v>65.530728480852417</v>
      </c>
      <c r="D242" s="1">
        <v>54364</v>
      </c>
      <c r="E242" s="1">
        <v>115.4</v>
      </c>
      <c r="F242" s="1">
        <v>16101.07</v>
      </c>
      <c r="G242" s="1">
        <v>0.25700000000000001</v>
      </c>
      <c r="H242" s="1">
        <v>0.33086022688220484</v>
      </c>
      <c r="I242" s="1">
        <v>0.33086022688220484</v>
      </c>
      <c r="J242" s="1">
        <v>0.47622850000000005</v>
      </c>
      <c r="K242" s="1">
        <v>0.4789781818181818</v>
      </c>
      <c r="L242" s="1">
        <v>874271</v>
      </c>
      <c r="M242" s="1">
        <v>16.435500000000001</v>
      </c>
      <c r="N242" s="1">
        <v>57.656188255900403</v>
      </c>
      <c r="O242" s="1">
        <v>57.118646531815386</v>
      </c>
      <c r="P242" s="1">
        <v>78.20237307391757</v>
      </c>
      <c r="Q242" s="1">
        <v>97.7</v>
      </c>
      <c r="R242" s="1">
        <v>101.13208629664845</v>
      </c>
      <c r="S242" s="1">
        <v>104.10954274353881</v>
      </c>
      <c r="T242" s="1">
        <v>97.2</v>
      </c>
      <c r="U242" s="1">
        <v>76.3</v>
      </c>
      <c r="V242" s="1">
        <v>25583</v>
      </c>
      <c r="W242" s="1">
        <v>22955</v>
      </c>
      <c r="X242" s="1">
        <v>132.56486772580439</v>
      </c>
      <c r="Y242" s="1">
        <v>129.02492143010846</v>
      </c>
      <c r="Z242" s="1">
        <v>15735</v>
      </c>
      <c r="AA242" s="1">
        <v>1089138.1010400001</v>
      </c>
      <c r="AB242" s="1">
        <v>138.22967937551741</v>
      </c>
      <c r="AC242" s="1">
        <v>111408</v>
      </c>
      <c r="AD242" s="1">
        <v>124</v>
      </c>
      <c r="AE242" s="1">
        <v>116.2</v>
      </c>
      <c r="AF242" s="1">
        <v>138.69999999999999</v>
      </c>
      <c r="AG242" s="1">
        <v>98.7</v>
      </c>
      <c r="AH242" s="1">
        <v>97.486577311583432</v>
      </c>
      <c r="AI242" s="1">
        <v>96.807657109717752</v>
      </c>
      <c r="AJ242" s="1">
        <v>98.649807370148324</v>
      </c>
      <c r="AK242" s="1">
        <v>99.955829154720234</v>
      </c>
      <c r="AL242" s="1">
        <v>100.1770136375292</v>
      </c>
      <c r="AM242" s="1">
        <v>74.307384062576048</v>
      </c>
      <c r="AN242" s="1">
        <v>103.62868238495398</v>
      </c>
      <c r="AO242" s="1">
        <v>102.29254810331314</v>
      </c>
      <c r="AP242" s="1">
        <v>107.17531513580779</v>
      </c>
      <c r="AQ242" s="1">
        <v>98.621089207504284</v>
      </c>
    </row>
    <row r="243" spans="1:43">
      <c r="A243" s="1">
        <v>2006</v>
      </c>
      <c r="B243" s="1" t="s">
        <v>84</v>
      </c>
      <c r="C243" s="1">
        <v>63.814574056276491</v>
      </c>
      <c r="D243" s="1">
        <v>54321</v>
      </c>
      <c r="E243" s="1">
        <v>115.7</v>
      </c>
      <c r="F243" s="1">
        <v>16790.21</v>
      </c>
      <c r="G243" s="1">
        <v>0.255</v>
      </c>
      <c r="H243" s="1">
        <v>0.39896497678961501</v>
      </c>
      <c r="I243" s="1">
        <v>0.39896497678961501</v>
      </c>
      <c r="J243" s="1">
        <v>0.53294190476190462</v>
      </c>
      <c r="K243" s="1">
        <v>0.55506631578947363</v>
      </c>
      <c r="L243" s="1">
        <v>884941</v>
      </c>
      <c r="M243" s="1">
        <v>14.780952380952382</v>
      </c>
      <c r="N243" s="1">
        <v>56.121790073576705</v>
      </c>
      <c r="O243" s="1">
        <v>55.5962625832464</v>
      </c>
      <c r="P243" s="1">
        <v>77.379174701382439</v>
      </c>
      <c r="Q243" s="1">
        <v>97.7</v>
      </c>
      <c r="R243" s="1">
        <v>103.13115865587939</v>
      </c>
      <c r="S243" s="1">
        <v>104.51073558648116</v>
      </c>
      <c r="T243" s="1">
        <v>97.1</v>
      </c>
      <c r="U243" s="1">
        <v>77.400000000000006</v>
      </c>
      <c r="V243" s="1">
        <v>25281</v>
      </c>
      <c r="W243" s="1">
        <v>23090</v>
      </c>
      <c r="X243" s="1">
        <v>131.58372814382003</v>
      </c>
      <c r="Y243" s="1">
        <v>129.20194966482006</v>
      </c>
      <c r="Z243" s="1">
        <v>15805</v>
      </c>
      <c r="AA243" s="1">
        <v>1062645.23808</v>
      </c>
      <c r="AB243" s="1">
        <v>136.12216024880354</v>
      </c>
      <c r="AC243" s="1">
        <v>107235</v>
      </c>
      <c r="AD243" s="1">
        <v>124.8</v>
      </c>
      <c r="AE243" s="1">
        <v>115.1</v>
      </c>
      <c r="AF243" s="1">
        <v>138.1</v>
      </c>
      <c r="AG243" s="1">
        <v>98.7</v>
      </c>
      <c r="AH243" s="1">
        <v>97.262390599681879</v>
      </c>
      <c r="AI243" s="1">
        <v>95.960528130181515</v>
      </c>
      <c r="AJ243" s="1">
        <v>98.726694732140132</v>
      </c>
      <c r="AK243" s="1">
        <v>99.761042110250969</v>
      </c>
      <c r="AL243" s="1">
        <v>99.885628708102857</v>
      </c>
      <c r="AM243" s="1">
        <v>75.865071617591056</v>
      </c>
      <c r="AN243" s="1">
        <v>103.62827667571308</v>
      </c>
      <c r="AO243" s="1">
        <v>101.44108371448384</v>
      </c>
      <c r="AP243" s="1">
        <v>106.16039737883992</v>
      </c>
      <c r="AQ243" s="1">
        <v>99.52106074944048</v>
      </c>
    </row>
    <row r="244" spans="1:43">
      <c r="A244" s="1">
        <v>2007</v>
      </c>
      <c r="B244" s="1" t="s">
        <v>72</v>
      </c>
      <c r="C244" s="1">
        <v>73.41982557942471</v>
      </c>
      <c r="D244" s="1">
        <v>54450</v>
      </c>
      <c r="E244" s="1">
        <v>114.4</v>
      </c>
      <c r="F244" s="1">
        <v>17286.32</v>
      </c>
      <c r="G244" s="1">
        <v>0.26700000000000002</v>
      </c>
      <c r="H244" s="1">
        <v>0.37792959584387115</v>
      </c>
      <c r="I244" s="1">
        <v>0.37792959584387115</v>
      </c>
      <c r="J244" s="1">
        <v>0.55267999999999995</v>
      </c>
      <c r="K244" s="1">
        <v>0.56207499999999999</v>
      </c>
      <c r="L244" s="1">
        <v>883236</v>
      </c>
      <c r="M244" s="1">
        <v>16.63315789473684</v>
      </c>
      <c r="N244" s="1">
        <v>68.177740141991393</v>
      </c>
      <c r="O244" s="1">
        <v>67.87682611942239</v>
      </c>
      <c r="P244" s="1">
        <v>75.647313912846499</v>
      </c>
      <c r="Q244" s="1">
        <v>97.6</v>
      </c>
      <c r="R244" s="1">
        <v>99.982230925070752</v>
      </c>
      <c r="S244" s="1">
        <v>104.00924453280324</v>
      </c>
      <c r="T244" s="1">
        <v>97.2</v>
      </c>
      <c r="U244" s="1">
        <v>78.2</v>
      </c>
      <c r="V244" s="1">
        <v>25578</v>
      </c>
      <c r="W244" s="1">
        <v>23101</v>
      </c>
      <c r="X244" s="1">
        <v>129.51028350180033</v>
      </c>
      <c r="Y244" s="1">
        <v>128.83208837166734</v>
      </c>
      <c r="Z244" s="1">
        <v>15039</v>
      </c>
      <c r="AA244" s="1">
        <v>1065965.4533899999</v>
      </c>
      <c r="AB244" s="1">
        <v>132.8378312053035</v>
      </c>
      <c r="AC244" s="1">
        <v>100667</v>
      </c>
      <c r="AD244" s="1">
        <v>123.9</v>
      </c>
      <c r="AE244" s="1">
        <v>112.5</v>
      </c>
      <c r="AF244" s="1">
        <v>134.19999999999999</v>
      </c>
      <c r="AG244" s="1">
        <v>97.3</v>
      </c>
      <c r="AH244" s="1">
        <v>97.392081696338181</v>
      </c>
      <c r="AI244" s="1">
        <v>95.74581834561728</v>
      </c>
      <c r="AJ244" s="1">
        <v>98.643142831288074</v>
      </c>
      <c r="AK244" s="1">
        <v>99.603338999063538</v>
      </c>
      <c r="AL244" s="1">
        <v>100.16692927421627</v>
      </c>
      <c r="AM244" s="1">
        <v>74.860277630224587</v>
      </c>
      <c r="AN244" s="1">
        <v>102.78968479869945</v>
      </c>
      <c r="AO244" s="1">
        <v>102.80962244882407</v>
      </c>
      <c r="AP244" s="1">
        <v>111.89790873086932</v>
      </c>
      <c r="AQ244" s="1">
        <v>98.194201098192352</v>
      </c>
    </row>
    <row r="245" spans="1:43">
      <c r="A245" s="1">
        <v>2007</v>
      </c>
      <c r="B245" s="1" t="s">
        <v>74</v>
      </c>
      <c r="C245" s="1">
        <v>70.378470932109394</v>
      </c>
      <c r="D245" s="1">
        <v>54683</v>
      </c>
      <c r="E245" s="1">
        <v>115.1</v>
      </c>
      <c r="F245" s="1">
        <v>17741.23</v>
      </c>
      <c r="G245" s="1">
        <v>0.35699999999999998</v>
      </c>
      <c r="H245" s="1">
        <v>0.37665065754601873</v>
      </c>
      <c r="I245" s="1">
        <v>0.37665065754601873</v>
      </c>
      <c r="J245" s="1">
        <v>0.57469000000000003</v>
      </c>
      <c r="K245" s="1">
        <v>0.589202</v>
      </c>
      <c r="L245" s="1">
        <v>883069</v>
      </c>
      <c r="M245" s="1">
        <v>15.723684210526315</v>
      </c>
      <c r="N245" s="1">
        <v>57.172635300808594</v>
      </c>
      <c r="O245" s="1">
        <v>56.220698227109345</v>
      </c>
      <c r="P245" s="1">
        <v>75.286289189363288</v>
      </c>
      <c r="Q245" s="1">
        <v>97.5</v>
      </c>
      <c r="R245" s="1">
        <v>100.65723728071487</v>
      </c>
      <c r="S245" s="1">
        <v>103.70834990059649</v>
      </c>
      <c r="T245" s="1">
        <v>97.1</v>
      </c>
      <c r="U245" s="1">
        <v>79.099999999999994</v>
      </c>
      <c r="V245" s="1">
        <v>25825</v>
      </c>
      <c r="W245" s="1">
        <v>23228</v>
      </c>
      <c r="X245" s="1">
        <v>129.41263099729611</v>
      </c>
      <c r="Y245" s="1">
        <v>127.7030270110814</v>
      </c>
      <c r="Z245" s="1">
        <v>15045</v>
      </c>
      <c r="AA245" s="1">
        <v>1080530.8622600001</v>
      </c>
      <c r="AB245" s="1">
        <v>133.78461881666985</v>
      </c>
      <c r="AC245" s="1">
        <v>100747</v>
      </c>
      <c r="AD245" s="1">
        <v>124.3</v>
      </c>
      <c r="AE245" s="1">
        <v>113.4</v>
      </c>
      <c r="AF245" s="1">
        <v>136</v>
      </c>
      <c r="AG245" s="1">
        <v>97.2</v>
      </c>
      <c r="AH245" s="1">
        <v>98.453633304381782</v>
      </c>
      <c r="AI245" s="1">
        <v>96.158916237167105</v>
      </c>
      <c r="AJ245" s="1">
        <v>100.42462530773911</v>
      </c>
      <c r="AK245" s="1">
        <v>100.40442270600948</v>
      </c>
      <c r="AL245" s="1">
        <v>100.747764831731</v>
      </c>
      <c r="AM245" s="1">
        <v>77.053058079599197</v>
      </c>
      <c r="AN245" s="1">
        <v>103.16841891625504</v>
      </c>
      <c r="AO245" s="1">
        <v>103.24877343498086</v>
      </c>
      <c r="AP245" s="1">
        <v>100.17238261272945</v>
      </c>
      <c r="AQ245" s="1">
        <v>98.960269526996882</v>
      </c>
    </row>
    <row r="246" spans="1:43">
      <c r="A246" s="1">
        <v>2007</v>
      </c>
      <c r="B246" s="1" t="s">
        <v>75</v>
      </c>
      <c r="C246" s="1">
        <v>80.265250600425944</v>
      </c>
      <c r="D246" s="1">
        <v>54761</v>
      </c>
      <c r="E246" s="1">
        <v>115.1</v>
      </c>
      <c r="F246" s="1">
        <v>17128.37</v>
      </c>
      <c r="G246" s="1">
        <v>0.50900000000000001</v>
      </c>
      <c r="H246" s="1">
        <v>0.44965395809550773</v>
      </c>
      <c r="I246" s="1">
        <v>0.44965395809550773</v>
      </c>
      <c r="J246" s="1">
        <v>0.67238142857142857</v>
      </c>
      <c r="K246" s="1">
        <v>0.70709272727272732</v>
      </c>
      <c r="L246" s="1">
        <v>882427</v>
      </c>
      <c r="M246" s="1">
        <v>21.747619047619043</v>
      </c>
      <c r="N246" s="1">
        <v>62.524408037060489</v>
      </c>
      <c r="O246" s="1">
        <v>61.221401289224644</v>
      </c>
      <c r="P246" s="1">
        <v>77.155685653478486</v>
      </c>
      <c r="Q246" s="1">
        <v>97.4</v>
      </c>
      <c r="R246" s="1">
        <v>101.33439505519404</v>
      </c>
      <c r="S246" s="1">
        <v>103.5077534791253</v>
      </c>
      <c r="T246" s="1">
        <v>97.4</v>
      </c>
      <c r="U246" s="1">
        <v>78.7</v>
      </c>
      <c r="V246" s="1">
        <v>25512</v>
      </c>
      <c r="W246" s="1">
        <v>23534</v>
      </c>
      <c r="X246" s="1">
        <v>129.3403167665133</v>
      </c>
      <c r="Y246" s="1">
        <v>127.77821136184384</v>
      </c>
      <c r="Z246" s="1">
        <v>14948</v>
      </c>
      <c r="AA246" s="1">
        <v>993443.28008000006</v>
      </c>
      <c r="AB246" s="1">
        <v>133.27019948824358</v>
      </c>
      <c r="AC246" s="1">
        <v>108600</v>
      </c>
      <c r="AD246" s="1">
        <v>122.6</v>
      </c>
      <c r="AE246" s="1">
        <v>113.5</v>
      </c>
      <c r="AF246" s="1">
        <v>135.4</v>
      </c>
      <c r="AG246" s="1">
        <v>98</v>
      </c>
      <c r="AH246" s="1">
        <v>97.707857769385683</v>
      </c>
      <c r="AI246" s="1">
        <v>96.166302756027832</v>
      </c>
      <c r="AJ246" s="1">
        <v>99.593885654245597</v>
      </c>
      <c r="AK246" s="1">
        <v>99.783283253584372</v>
      </c>
      <c r="AL246" s="1">
        <v>100.0513426334591</v>
      </c>
      <c r="AM246" s="1">
        <v>76.377462365491098</v>
      </c>
      <c r="AN246" s="1">
        <v>103.03123325633108</v>
      </c>
      <c r="AO246" s="1">
        <v>102.12328456190698</v>
      </c>
      <c r="AP246" s="1">
        <v>103.92377750814542</v>
      </c>
      <c r="AQ246" s="1">
        <v>95.821741805062246</v>
      </c>
    </row>
    <row r="247" spans="1:43">
      <c r="A247" s="1">
        <v>2007</v>
      </c>
      <c r="B247" s="1" t="s">
        <v>76</v>
      </c>
      <c r="C247" s="1">
        <v>75.927658206138133</v>
      </c>
      <c r="D247" s="1">
        <v>54833</v>
      </c>
      <c r="E247" s="1">
        <v>114.6</v>
      </c>
      <c r="F247" s="1">
        <v>17469.810000000001</v>
      </c>
      <c r="G247" s="1">
        <v>0.51100000000000001</v>
      </c>
      <c r="H247" s="1">
        <v>0.44733842094130088</v>
      </c>
      <c r="I247" s="1">
        <v>0.44733842094130088</v>
      </c>
      <c r="J247" s="1">
        <v>0.654833</v>
      </c>
      <c r="K247" s="1">
        <v>0.66388999999999998</v>
      </c>
      <c r="L247" s="1">
        <v>900674</v>
      </c>
      <c r="M247" s="1">
        <v>17.702999999999996</v>
      </c>
      <c r="N247" s="1">
        <v>63.131938578450132</v>
      </c>
      <c r="O247" s="1">
        <v>62.222652289437136</v>
      </c>
      <c r="P247" s="1">
        <v>75.387606245240221</v>
      </c>
      <c r="Q247" s="1">
        <v>97.5</v>
      </c>
      <c r="R247" s="1">
        <v>101.9246330737103</v>
      </c>
      <c r="S247" s="1">
        <v>103.00626242544736</v>
      </c>
      <c r="T247" s="1">
        <v>97.5</v>
      </c>
      <c r="U247" s="1">
        <v>79.5</v>
      </c>
      <c r="V247" s="1">
        <v>25763</v>
      </c>
      <c r="W247" s="1">
        <v>23329</v>
      </c>
      <c r="X247" s="1">
        <v>125.67247834886264</v>
      </c>
      <c r="Y247" s="1">
        <v>125.34617763257472</v>
      </c>
      <c r="Z247" s="1">
        <v>15690</v>
      </c>
      <c r="AA247" s="1">
        <v>1016607.7779099999</v>
      </c>
      <c r="AB247" s="1">
        <v>130.76900265424899</v>
      </c>
      <c r="AC247" s="1">
        <v>106610</v>
      </c>
      <c r="AD247" s="1">
        <v>122</v>
      </c>
      <c r="AE247" s="1">
        <v>113.3</v>
      </c>
      <c r="AF247" s="1">
        <v>134.9</v>
      </c>
      <c r="AG247" s="1">
        <v>96.8</v>
      </c>
      <c r="AH247" s="1">
        <v>98.302003714461904</v>
      </c>
      <c r="AI247" s="1">
        <v>96.811989909398534</v>
      </c>
      <c r="AJ247" s="1">
        <v>99.680289802314647</v>
      </c>
      <c r="AK247" s="1">
        <v>100.36022515181745</v>
      </c>
      <c r="AL247" s="1">
        <v>100.46118282327573</v>
      </c>
      <c r="AM247" s="1">
        <v>75.398655860461744</v>
      </c>
      <c r="AN247" s="1">
        <v>103.69350287968311</v>
      </c>
      <c r="AO247" s="1">
        <v>102.59562318898992</v>
      </c>
      <c r="AP247" s="1">
        <v>109.96968151098042</v>
      </c>
      <c r="AQ247" s="1">
        <v>94.920984137055811</v>
      </c>
    </row>
    <row r="248" spans="1:43">
      <c r="A248" s="1">
        <v>2007</v>
      </c>
      <c r="B248" s="1" t="s">
        <v>77</v>
      </c>
      <c r="C248" s="1">
        <v>68.458398659192454</v>
      </c>
      <c r="D248" s="1">
        <v>54764</v>
      </c>
      <c r="E248" s="1">
        <v>115.9</v>
      </c>
      <c r="F248" s="1">
        <v>17595.14</v>
      </c>
      <c r="G248" s="1">
        <v>0.52100000000000002</v>
      </c>
      <c r="H248" s="1">
        <v>0.49794365095033888</v>
      </c>
      <c r="I248" s="1">
        <v>0.49794365095033888</v>
      </c>
      <c r="J248" s="1">
        <v>0.65710333333333348</v>
      </c>
      <c r="K248" s="1">
        <v>0.6708709523809524</v>
      </c>
      <c r="L248" s="1">
        <v>885062</v>
      </c>
      <c r="M248" s="1">
        <v>17.883809523809521</v>
      </c>
      <c r="N248" s="1">
        <v>55.92657868976324</v>
      </c>
      <c r="O248" s="1">
        <v>55.026056844625025</v>
      </c>
      <c r="P248" s="1">
        <v>73.945918034920524</v>
      </c>
      <c r="Q248" s="1">
        <v>97.6</v>
      </c>
      <c r="R248" s="1">
        <v>99.219524328626036</v>
      </c>
      <c r="S248" s="1">
        <v>105.81461232604379</v>
      </c>
      <c r="T248" s="1">
        <v>97.8</v>
      </c>
      <c r="U248" s="1">
        <v>79.7</v>
      </c>
      <c r="V248" s="1">
        <v>25621</v>
      </c>
      <c r="W248" s="1">
        <v>23288</v>
      </c>
      <c r="X248" s="1">
        <v>125.14787816898516</v>
      </c>
      <c r="Y248" s="1">
        <v>121.1567438801403</v>
      </c>
      <c r="Z248" s="1">
        <v>16202</v>
      </c>
      <c r="AA248" s="1">
        <v>1031891.56149</v>
      </c>
      <c r="AB248" s="1">
        <v>129.79313018565063</v>
      </c>
      <c r="AC248" s="1">
        <v>100193</v>
      </c>
      <c r="AD248" s="1">
        <v>124.6</v>
      </c>
      <c r="AE248" s="1">
        <v>114.3</v>
      </c>
      <c r="AF248" s="1">
        <v>137.80000000000001</v>
      </c>
      <c r="AG248" s="1">
        <v>97.4</v>
      </c>
      <c r="AH248" s="1">
        <v>98.543531561174873</v>
      </c>
      <c r="AI248" s="1">
        <v>97.125309227539503</v>
      </c>
      <c r="AJ248" s="1">
        <v>99.947309281159448</v>
      </c>
      <c r="AK248" s="1">
        <v>100.99865124582651</v>
      </c>
      <c r="AL248" s="1">
        <v>100.96365993291315</v>
      </c>
      <c r="AM248" s="1">
        <v>76.314909025433096</v>
      </c>
      <c r="AN248" s="1">
        <v>104.51812763171861</v>
      </c>
      <c r="AO248" s="1">
        <v>102.77731681892068</v>
      </c>
      <c r="AP248" s="1">
        <v>119.96929617255741</v>
      </c>
      <c r="AQ248" s="1">
        <v>95.393031840925872</v>
      </c>
    </row>
    <row r="249" spans="1:43">
      <c r="A249" s="1">
        <v>2007</v>
      </c>
      <c r="B249" s="1" t="s">
        <v>78</v>
      </c>
      <c r="C249" s="1">
        <v>65.016904707951156</v>
      </c>
      <c r="D249" s="1">
        <v>54877</v>
      </c>
      <c r="E249" s="1">
        <v>116</v>
      </c>
      <c r="F249" s="1">
        <v>18001.37</v>
      </c>
      <c r="G249" s="1">
        <v>0.51</v>
      </c>
      <c r="H249" s="1">
        <v>0.59878533897243491</v>
      </c>
      <c r="I249" s="1">
        <v>0.59878533897243491</v>
      </c>
      <c r="J249" s="1">
        <v>0.69849333333333341</v>
      </c>
      <c r="K249" s="1">
        <v>0.73375095238095234</v>
      </c>
      <c r="L249" s="1">
        <v>883345</v>
      </c>
      <c r="M249" s="1">
        <v>17.125238095238096</v>
      </c>
      <c r="N249" s="1">
        <v>58.929886771414111</v>
      </c>
      <c r="O249" s="1">
        <v>58.546228764930703</v>
      </c>
      <c r="P249" s="1">
        <v>72.747265668249938</v>
      </c>
      <c r="Q249" s="1">
        <v>97.6</v>
      </c>
      <c r="R249" s="1">
        <v>102.58483085510474</v>
      </c>
      <c r="S249" s="1">
        <v>103.60805168986087</v>
      </c>
      <c r="T249" s="1">
        <v>98</v>
      </c>
      <c r="U249" s="1">
        <v>80.3</v>
      </c>
      <c r="V249" s="1">
        <v>25730</v>
      </c>
      <c r="W249" s="1">
        <v>23130</v>
      </c>
      <c r="X249" s="1">
        <v>126.08919166782056</v>
      </c>
      <c r="Y249" s="1">
        <v>125.15450584581578</v>
      </c>
      <c r="Z249" s="1">
        <v>18684</v>
      </c>
      <c r="AA249" s="1">
        <v>997317.30053000001</v>
      </c>
      <c r="AB249" s="1">
        <v>129.89915997240612</v>
      </c>
      <c r="AC249" s="1">
        <v>113134</v>
      </c>
      <c r="AD249" s="1">
        <v>124.5</v>
      </c>
      <c r="AE249" s="1">
        <v>115.4</v>
      </c>
      <c r="AF249" s="1">
        <v>138.9</v>
      </c>
      <c r="AG249" s="1">
        <v>98.8</v>
      </c>
      <c r="AH249" s="1">
        <v>98.225296707896092</v>
      </c>
      <c r="AI249" s="1">
        <v>97.464652668056488</v>
      </c>
      <c r="AJ249" s="1">
        <v>99.353367848524272</v>
      </c>
      <c r="AK249" s="1">
        <v>100.58517256213899</v>
      </c>
      <c r="AL249" s="1">
        <v>100.77816321028416</v>
      </c>
      <c r="AM249" s="1">
        <v>75.625340866311149</v>
      </c>
      <c r="AN249" s="1">
        <v>104.07686441117498</v>
      </c>
      <c r="AO249" s="1">
        <v>102.87867180809459</v>
      </c>
      <c r="AP249" s="1">
        <v>122.37808319190593</v>
      </c>
      <c r="AQ249" s="1">
        <v>93.064679778920592</v>
      </c>
    </row>
    <row r="250" spans="1:43">
      <c r="A250" s="1">
        <v>2007</v>
      </c>
      <c r="B250" s="1" t="s">
        <v>79</v>
      </c>
      <c r="C250" s="1">
        <v>86.079672506809999</v>
      </c>
      <c r="D250" s="1">
        <v>54889</v>
      </c>
      <c r="E250" s="1">
        <v>116.1</v>
      </c>
      <c r="F250" s="1">
        <v>17974.77</v>
      </c>
      <c r="G250" s="1">
        <v>0.499</v>
      </c>
      <c r="H250" s="1">
        <v>0.61614339790814299</v>
      </c>
      <c r="I250" s="1">
        <v>0.61614339790814299</v>
      </c>
      <c r="J250" s="1">
        <v>0.75202333333333327</v>
      </c>
      <c r="K250" s="1">
        <v>0.77331045454545455</v>
      </c>
      <c r="L250" s="1">
        <v>886597</v>
      </c>
      <c r="M250" s="1">
        <v>17.888095238095236</v>
      </c>
      <c r="N250" s="1">
        <v>57.998356290117876</v>
      </c>
      <c r="O250" s="1">
        <v>55.866553643686743</v>
      </c>
      <c r="P250" s="1">
        <v>72.516977980446583</v>
      </c>
      <c r="Q250" s="1">
        <v>97.6</v>
      </c>
      <c r="R250" s="1">
        <v>100.95576774031004</v>
      </c>
      <c r="S250" s="1">
        <v>103.00626242544735</v>
      </c>
      <c r="T250" s="1">
        <v>98</v>
      </c>
      <c r="U250" s="1">
        <v>80.5</v>
      </c>
      <c r="V250" s="1">
        <v>25675</v>
      </c>
      <c r="W250" s="1">
        <v>23178</v>
      </c>
      <c r="X250" s="1">
        <v>125.8294011835319</v>
      </c>
      <c r="Y250" s="1">
        <v>127.0630941045882</v>
      </c>
      <c r="Z250" s="1">
        <v>11564</v>
      </c>
      <c r="AA250" s="1">
        <v>1043020.26361</v>
      </c>
      <c r="AB250" s="1">
        <v>126.23234064947233</v>
      </c>
      <c r="AC250" s="1">
        <v>78020</v>
      </c>
      <c r="AD250" s="1">
        <v>124</v>
      </c>
      <c r="AE250" s="1">
        <v>113.2</v>
      </c>
      <c r="AF250" s="1">
        <v>129</v>
      </c>
      <c r="AG250" s="1">
        <v>99.4</v>
      </c>
      <c r="AH250" s="1">
        <v>96.897515525158752</v>
      </c>
      <c r="AI250" s="1">
        <v>96.561413440226062</v>
      </c>
      <c r="AJ250" s="1">
        <v>97.262540646366347</v>
      </c>
      <c r="AK250" s="1">
        <v>99.238269514450479</v>
      </c>
      <c r="AL250" s="1">
        <v>99.259448877669442</v>
      </c>
      <c r="AM250" s="1">
        <v>71.345399664933524</v>
      </c>
      <c r="AN250" s="1">
        <v>102.6788226669152</v>
      </c>
      <c r="AO250" s="1">
        <v>101.77415049814702</v>
      </c>
      <c r="AP250" s="1">
        <v>123.05489746446078</v>
      </c>
      <c r="AQ250" s="1">
        <v>93.242474633972492</v>
      </c>
    </row>
    <row r="251" spans="1:43">
      <c r="A251" s="1">
        <v>2007</v>
      </c>
      <c r="B251" s="1" t="s">
        <v>80</v>
      </c>
      <c r="C251" s="1">
        <v>98.599974669852628</v>
      </c>
      <c r="D251" s="1">
        <v>54882</v>
      </c>
      <c r="E251" s="1">
        <v>119.1</v>
      </c>
      <c r="F251" s="1">
        <v>16460.95</v>
      </c>
      <c r="G251" s="1">
        <v>0.48499999999999999</v>
      </c>
      <c r="H251" s="1">
        <v>0.56471237851353306</v>
      </c>
      <c r="I251" s="1">
        <v>0.56471237851353306</v>
      </c>
      <c r="J251" s="1">
        <v>0.80692043478260878</v>
      </c>
      <c r="K251" s="1">
        <v>0.91818181818181821</v>
      </c>
      <c r="L251" s="1">
        <v>886722</v>
      </c>
      <c r="M251" s="1">
        <v>29.073043478260871</v>
      </c>
      <c r="N251" s="1">
        <v>73.410362905865682</v>
      </c>
      <c r="O251" s="1">
        <v>71.534268584250739</v>
      </c>
      <c r="P251" s="1">
        <v>76.140509957214618</v>
      </c>
      <c r="Q251" s="1">
        <v>97.6</v>
      </c>
      <c r="R251" s="1">
        <v>99.982694015017557</v>
      </c>
      <c r="S251" s="1">
        <v>103.90894632206761</v>
      </c>
      <c r="T251" s="1">
        <v>98</v>
      </c>
      <c r="U251" s="1">
        <v>81.2</v>
      </c>
      <c r="V251" s="1">
        <v>25683</v>
      </c>
      <c r="W251" s="1">
        <v>23355</v>
      </c>
      <c r="X251" s="1">
        <v>121.01540402898519</v>
      </c>
      <c r="Y251" s="1">
        <v>125.58862464831275</v>
      </c>
      <c r="Z251" s="1">
        <v>9239</v>
      </c>
      <c r="AA251" s="1">
        <v>1020045.44291</v>
      </c>
      <c r="AB251" s="1">
        <v>118.85556467958637</v>
      </c>
      <c r="AC251" s="1">
        <v>59989</v>
      </c>
      <c r="AD251" s="1">
        <v>125.3</v>
      </c>
      <c r="AE251" s="1">
        <v>120.2</v>
      </c>
      <c r="AF251" s="1">
        <v>150.30000000000001</v>
      </c>
      <c r="AG251" s="1">
        <v>100.3</v>
      </c>
      <c r="AH251" s="1">
        <v>98.26745727515798</v>
      </c>
      <c r="AI251" s="1">
        <v>97.081993806424904</v>
      </c>
      <c r="AJ251" s="1">
        <v>99.57985940180393</v>
      </c>
      <c r="AK251" s="1">
        <v>100.32567934051535</v>
      </c>
      <c r="AL251" s="1">
        <v>100.77125430094667</v>
      </c>
      <c r="AM251" s="1">
        <v>77.966792654191025</v>
      </c>
      <c r="AN251" s="1">
        <v>104.10239198699396</v>
      </c>
      <c r="AO251" s="1">
        <v>102.41679542148758</v>
      </c>
      <c r="AP251" s="1">
        <v>125.63491927685182</v>
      </c>
      <c r="AQ251" s="1">
        <v>92.679183678167362</v>
      </c>
    </row>
    <row r="252" spans="1:43">
      <c r="A252" s="1">
        <v>2007</v>
      </c>
      <c r="B252" s="1" t="s">
        <v>81</v>
      </c>
      <c r="C252" s="1">
        <v>85.835851390070729</v>
      </c>
      <c r="D252" s="1">
        <v>54621</v>
      </c>
      <c r="E252" s="1">
        <v>117.2</v>
      </c>
      <c r="F252" s="1">
        <v>16235.39</v>
      </c>
      <c r="G252" s="1">
        <v>0.51</v>
      </c>
      <c r="H252" s="1">
        <v>0.45684451237118395</v>
      </c>
      <c r="I252" s="1">
        <v>0.45684451237118395</v>
      </c>
      <c r="J252" s="1">
        <v>0.84375000000000011</v>
      </c>
      <c r="K252" s="1">
        <v>0.98650649999999995</v>
      </c>
      <c r="L252" s="1">
        <v>885830</v>
      </c>
      <c r="M252" s="1">
        <v>28.936111111111114</v>
      </c>
      <c r="N252" s="1">
        <v>92.470967821399427</v>
      </c>
      <c r="O252" s="1">
        <v>93.154328456675742</v>
      </c>
      <c r="P252" s="1">
        <v>76.68372147345427</v>
      </c>
      <c r="Q252" s="1">
        <v>97.6</v>
      </c>
      <c r="R252" s="1">
        <v>102.34820112331224</v>
      </c>
      <c r="S252" s="1">
        <v>101.70238568588471</v>
      </c>
      <c r="T252" s="1">
        <v>98.3</v>
      </c>
      <c r="U252" s="1">
        <v>81.3</v>
      </c>
      <c r="V252" s="1">
        <v>25512</v>
      </c>
      <c r="W252" s="1">
        <v>23120</v>
      </c>
      <c r="X252" s="1">
        <v>116.38467900455066</v>
      </c>
      <c r="Y252" s="1">
        <v>122.32061753629048</v>
      </c>
      <c r="Z252" s="1">
        <v>8821</v>
      </c>
      <c r="AA252" s="1">
        <v>1053362.99765</v>
      </c>
      <c r="AB252" s="1">
        <v>114.45201885260208</v>
      </c>
      <c r="AC252" s="1">
        <v>60593</v>
      </c>
      <c r="AD252" s="1">
        <v>122.9</v>
      </c>
      <c r="AE252" s="1">
        <v>116.8</v>
      </c>
      <c r="AF252" s="1">
        <v>141.5</v>
      </c>
      <c r="AG252" s="1">
        <v>99.3</v>
      </c>
      <c r="AH252" s="1">
        <v>98.033228819958367</v>
      </c>
      <c r="AI252" s="1">
        <v>96.724207822081894</v>
      </c>
      <c r="AJ252" s="1">
        <v>99.467983067021294</v>
      </c>
      <c r="AK252" s="1">
        <v>99.522557114445036</v>
      </c>
      <c r="AL252" s="1">
        <v>100.58667173662654</v>
      </c>
      <c r="AM252" s="1">
        <v>77.094915320085306</v>
      </c>
      <c r="AN252" s="1">
        <v>104.11972577602226</v>
      </c>
      <c r="AO252" s="1">
        <v>102.20460971197249</v>
      </c>
      <c r="AP252" s="1">
        <v>123.01524577515839</v>
      </c>
      <c r="AQ252" s="1">
        <v>91.662948917448162</v>
      </c>
    </row>
    <row r="253" spans="1:43">
      <c r="A253" s="1">
        <v>2007</v>
      </c>
      <c r="B253" s="1" t="s">
        <v>82</v>
      </c>
      <c r="C253" s="1">
        <v>89.131708955341765</v>
      </c>
      <c r="D253" s="1">
        <v>54707</v>
      </c>
      <c r="E253" s="1">
        <v>119.4</v>
      </c>
      <c r="F253" s="1">
        <v>16903.36</v>
      </c>
      <c r="G253" s="1">
        <v>0.50600000000000001</v>
      </c>
      <c r="H253" s="1">
        <v>0.44501046438897107</v>
      </c>
      <c r="I253" s="1">
        <v>0.44501046438897107</v>
      </c>
      <c r="J253" s="1">
        <v>0.84958363636363654</v>
      </c>
      <c r="K253" s="1">
        <v>0.97114782608695649</v>
      </c>
      <c r="L253" s="1">
        <v>885785</v>
      </c>
      <c r="M253" s="1">
        <v>23.762727272727275</v>
      </c>
      <c r="N253" s="1">
        <v>78.692866926843578</v>
      </c>
      <c r="O253" s="1">
        <v>77.997070315942992</v>
      </c>
      <c r="P253" s="1">
        <v>74.987109684142098</v>
      </c>
      <c r="Q253" s="1">
        <v>97.8</v>
      </c>
      <c r="R253" s="1">
        <v>100.07762852483511</v>
      </c>
      <c r="S253" s="1">
        <v>104.10954274353878</v>
      </c>
      <c r="T253" s="1">
        <v>98.3</v>
      </c>
      <c r="U253" s="1">
        <v>81.599999999999994</v>
      </c>
      <c r="V253" s="1">
        <v>25402</v>
      </c>
      <c r="W253" s="1">
        <v>23805</v>
      </c>
      <c r="X253" s="1">
        <v>113.79357700037924</v>
      </c>
      <c r="Y253" s="1">
        <v>118.60399486114216</v>
      </c>
      <c r="Z253" s="1">
        <v>10598</v>
      </c>
      <c r="AA253" s="1">
        <v>1099006.6523899999</v>
      </c>
      <c r="AB253" s="1">
        <v>111.29099132796564</v>
      </c>
      <c r="AC253" s="1">
        <v>72550</v>
      </c>
      <c r="AD253" s="1">
        <v>123.4</v>
      </c>
      <c r="AE253" s="1">
        <v>118.9</v>
      </c>
      <c r="AF253" s="1">
        <v>144.4</v>
      </c>
      <c r="AG253" s="1">
        <v>101.1</v>
      </c>
      <c r="AH253" s="1">
        <v>98.060806834612023</v>
      </c>
      <c r="AI253" s="1">
        <v>96.808842123627414</v>
      </c>
      <c r="AJ253" s="1">
        <v>99.405839096064099</v>
      </c>
      <c r="AK253" s="1">
        <v>99.562324372794905</v>
      </c>
      <c r="AL253" s="1">
        <v>100.27750477626837</v>
      </c>
      <c r="AM253" s="1">
        <v>78.140575050329545</v>
      </c>
      <c r="AN253" s="1">
        <v>104.18823863921185</v>
      </c>
      <c r="AO253" s="1">
        <v>101.3599982895024</v>
      </c>
      <c r="AP253" s="1">
        <v>132.09437355285633</v>
      </c>
      <c r="AQ253" s="1">
        <v>91.451584111218835</v>
      </c>
    </row>
    <row r="254" spans="1:43">
      <c r="A254" s="1">
        <v>2007</v>
      </c>
      <c r="B254" s="1" t="s">
        <v>83</v>
      </c>
      <c r="C254" s="1">
        <v>84.739919694437262</v>
      </c>
      <c r="D254" s="1">
        <v>54999</v>
      </c>
      <c r="E254" s="1">
        <v>117.7</v>
      </c>
      <c r="F254" s="1">
        <v>15543.76</v>
      </c>
      <c r="G254" s="1">
        <v>0.5</v>
      </c>
      <c r="H254" s="1">
        <v>0.40783376189487719</v>
      </c>
      <c r="I254" s="1">
        <v>0.40783376189487719</v>
      </c>
      <c r="J254" s="1">
        <v>0.85249952380952365</v>
      </c>
      <c r="K254" s="1">
        <v>0.9109095454545455</v>
      </c>
      <c r="L254" s="1">
        <v>886246</v>
      </c>
      <c r="M254" s="1">
        <v>28.397142857142864</v>
      </c>
      <c r="N254" s="1">
        <v>83.071602151092833</v>
      </c>
      <c r="O254" s="1">
        <v>83.07968242137504</v>
      </c>
      <c r="P254" s="1">
        <v>77.586273397681737</v>
      </c>
      <c r="Q254" s="1">
        <v>98.1</v>
      </c>
      <c r="R254" s="1">
        <v>98.937114798503885</v>
      </c>
      <c r="S254" s="1">
        <v>105.91491053677933</v>
      </c>
      <c r="T254" s="1">
        <v>98.7</v>
      </c>
      <c r="U254" s="1">
        <v>82</v>
      </c>
      <c r="V254" s="1">
        <v>25572</v>
      </c>
      <c r="W254" s="1">
        <v>23971</v>
      </c>
      <c r="X254" s="1">
        <v>112.62843655330693</v>
      </c>
      <c r="Y254" s="1">
        <v>115.31834387949017</v>
      </c>
      <c r="Z254" s="1">
        <v>12510</v>
      </c>
      <c r="AA254" s="1">
        <v>1118074.9604100001</v>
      </c>
      <c r="AB254" s="1">
        <v>113.4501365256472</v>
      </c>
      <c r="AC254" s="1">
        <v>81057</v>
      </c>
      <c r="AD254" s="1">
        <v>121.8</v>
      </c>
      <c r="AE254" s="1">
        <v>116.8</v>
      </c>
      <c r="AF254" s="1">
        <v>143.6</v>
      </c>
      <c r="AG254" s="1">
        <v>95.8</v>
      </c>
      <c r="AH254" s="1">
        <v>98.095157606007476</v>
      </c>
      <c r="AI254" s="1">
        <v>96.775166814935929</v>
      </c>
      <c r="AJ254" s="1">
        <v>100.03675308397276</v>
      </c>
      <c r="AK254" s="1">
        <v>99.934653819508696</v>
      </c>
      <c r="AL254" s="1">
        <v>100.61690109102086</v>
      </c>
      <c r="AM254" s="1">
        <v>80.010742598693213</v>
      </c>
      <c r="AN254" s="1">
        <v>103.31959567221938</v>
      </c>
      <c r="AO254" s="1">
        <v>102.33751174990613</v>
      </c>
      <c r="AP254" s="1">
        <v>135.88516152657229</v>
      </c>
      <c r="AQ254" s="1">
        <v>92.29561600297167</v>
      </c>
    </row>
    <row r="255" spans="1:43">
      <c r="A255" s="1">
        <v>2007</v>
      </c>
      <c r="B255" s="1" t="s">
        <v>84</v>
      </c>
      <c r="C255" s="1">
        <v>91.856312810900434</v>
      </c>
      <c r="D255" s="1">
        <v>54928</v>
      </c>
      <c r="E255" s="1">
        <v>118.5</v>
      </c>
      <c r="F255" s="1">
        <v>15545.07</v>
      </c>
      <c r="G255" s="1">
        <v>0.497</v>
      </c>
      <c r="H255" s="1">
        <v>0.36237861848729402</v>
      </c>
      <c r="I255" s="1">
        <v>0.36237861848729402</v>
      </c>
      <c r="J255" s="1">
        <v>0.87096526315789513</v>
      </c>
      <c r="K255" s="1">
        <v>0.99031052631578942</v>
      </c>
      <c r="L255" s="1">
        <v>888305</v>
      </c>
      <c r="M255" s="1">
        <v>23.817894736842103</v>
      </c>
      <c r="N255" s="1">
        <v>92.756221258755815</v>
      </c>
      <c r="O255" s="1">
        <v>92.984631374683573</v>
      </c>
      <c r="P255" s="1">
        <v>76.639422055510934</v>
      </c>
      <c r="Q255" s="1">
        <v>98.4</v>
      </c>
      <c r="R255" s="1">
        <v>102.42043072965859</v>
      </c>
      <c r="S255" s="1">
        <v>102.60506958250498</v>
      </c>
      <c r="T255" s="1">
        <v>99.1</v>
      </c>
      <c r="U255" s="1">
        <v>81.8</v>
      </c>
      <c r="V255" s="1">
        <v>25331</v>
      </c>
      <c r="W255" s="1">
        <v>23799</v>
      </c>
      <c r="X255" s="1">
        <v>112.17146393178564</v>
      </c>
      <c r="Y255" s="1">
        <v>112.27467373881852</v>
      </c>
      <c r="Z255" s="1">
        <v>13473</v>
      </c>
      <c r="AA255" s="1">
        <v>1047120.1435</v>
      </c>
      <c r="AB255" s="1">
        <v>114.01859316181921</v>
      </c>
      <c r="AC255" s="1">
        <v>85685</v>
      </c>
      <c r="AD255" s="1">
        <v>121.8</v>
      </c>
      <c r="AE255" s="1">
        <v>117.8</v>
      </c>
      <c r="AF255" s="1">
        <v>144</v>
      </c>
      <c r="AG255" s="1">
        <v>99.3</v>
      </c>
      <c r="AH255" s="1">
        <v>98.147825025643371</v>
      </c>
      <c r="AI255" s="1">
        <v>97.258587639812134</v>
      </c>
      <c r="AJ255" s="1">
        <v>99.077777698007296</v>
      </c>
      <c r="AK255" s="1">
        <v>100.38974430304864</v>
      </c>
      <c r="AL255" s="1">
        <v>99.275761501519241</v>
      </c>
      <c r="AM255" s="1">
        <v>79.218983191614512</v>
      </c>
      <c r="AN255" s="1">
        <v>101.95501164591758</v>
      </c>
      <c r="AO255" s="1">
        <v>100.91353381359116</v>
      </c>
      <c r="AP255" s="1">
        <v>151.37375533249821</v>
      </c>
      <c r="AQ255" s="1">
        <v>90.916170454562334</v>
      </c>
    </row>
    <row r="256" spans="1:43">
      <c r="A256" s="1">
        <v>2008</v>
      </c>
      <c r="B256" s="1" t="s">
        <v>72</v>
      </c>
      <c r="C256" s="1">
        <v>126.83692820582934</v>
      </c>
      <c r="D256" s="1">
        <v>54667</v>
      </c>
      <c r="E256" s="1">
        <v>119.1</v>
      </c>
      <c r="F256" s="1">
        <v>13731.31</v>
      </c>
      <c r="G256" s="1">
        <v>0.502</v>
      </c>
      <c r="H256" s="1">
        <v>0.27484868141558649</v>
      </c>
      <c r="I256" s="1">
        <v>0.27484868141558649</v>
      </c>
      <c r="J256" s="1">
        <v>0.85482315789473684</v>
      </c>
      <c r="K256" s="1">
        <v>0.89433181818181817</v>
      </c>
      <c r="L256" s="1">
        <v>883004</v>
      </c>
      <c r="M256" s="1">
        <v>35.239999999999995</v>
      </c>
      <c r="N256" s="1">
        <v>133.40223748993054</v>
      </c>
      <c r="O256" s="1">
        <v>134.09822928365693</v>
      </c>
      <c r="P256" s="1">
        <v>79.240164461810352</v>
      </c>
      <c r="Q256" s="1">
        <v>98.4</v>
      </c>
      <c r="R256" s="1">
        <v>102.92684185516275</v>
      </c>
      <c r="S256" s="1">
        <v>102.00328031809147</v>
      </c>
      <c r="T256" s="1">
        <v>99.2</v>
      </c>
      <c r="U256" s="1">
        <v>81.8</v>
      </c>
      <c r="V256" s="1">
        <v>25330</v>
      </c>
      <c r="W256" s="1">
        <v>23909</v>
      </c>
      <c r="X256" s="1">
        <v>110.81042656467275</v>
      </c>
      <c r="Y256" s="1">
        <v>112.83772842958318</v>
      </c>
      <c r="Z256" s="1">
        <v>13255</v>
      </c>
      <c r="AA256" s="1">
        <v>1202023.0243200001</v>
      </c>
      <c r="AB256" s="1">
        <v>111.28188343960132</v>
      </c>
      <c r="AC256" s="1">
        <v>93750</v>
      </c>
      <c r="AD256" s="1">
        <v>122.5</v>
      </c>
      <c r="AE256" s="1">
        <v>119.7</v>
      </c>
      <c r="AF256" s="1">
        <v>145.5</v>
      </c>
      <c r="AG256" s="1">
        <v>100.2</v>
      </c>
      <c r="AH256" s="1">
        <v>98.102451053326419</v>
      </c>
      <c r="AI256" s="1">
        <v>95.730757411206753</v>
      </c>
      <c r="AJ256" s="1">
        <v>100.10372042001978</v>
      </c>
      <c r="AK256" s="1">
        <v>100.43901677617173</v>
      </c>
      <c r="AL256" s="1">
        <v>99.40108971540414</v>
      </c>
      <c r="AM256" s="1">
        <v>80.68895633492879</v>
      </c>
      <c r="AN256" s="1">
        <v>102.23678335950082</v>
      </c>
      <c r="AO256" s="1">
        <v>100.6735141184419</v>
      </c>
      <c r="AP256" s="1">
        <v>143.25623261024319</v>
      </c>
      <c r="AQ256" s="1">
        <v>91.253563692892413</v>
      </c>
    </row>
    <row r="257" spans="1:43">
      <c r="A257" s="1">
        <v>2008</v>
      </c>
      <c r="B257" s="1" t="s">
        <v>74</v>
      </c>
      <c r="C257" s="1">
        <v>106.86124067661629</v>
      </c>
      <c r="D257" s="1">
        <v>54486</v>
      </c>
      <c r="E257" s="1">
        <v>119.4</v>
      </c>
      <c r="F257" s="1">
        <v>13547.84</v>
      </c>
      <c r="G257" s="1">
        <v>0.504</v>
      </c>
      <c r="H257" s="1">
        <v>0.26430955394434652</v>
      </c>
      <c r="I257" s="1">
        <v>0.26430955394434652</v>
      </c>
      <c r="J257" s="1">
        <v>0.85133450000000011</v>
      </c>
      <c r="K257" s="1">
        <v>0.89565571428571433</v>
      </c>
      <c r="L257" s="1">
        <v>884226</v>
      </c>
      <c r="M257" s="1">
        <v>36.243499999999997</v>
      </c>
      <c r="N257" s="1">
        <v>106.71638573435939</v>
      </c>
      <c r="O257" s="1">
        <v>106.86060809570517</v>
      </c>
      <c r="P257" s="1">
        <v>79.457436642102024</v>
      </c>
      <c r="Q257" s="1">
        <v>98.5</v>
      </c>
      <c r="R257" s="1">
        <v>99.313121558020825</v>
      </c>
      <c r="S257" s="1">
        <v>105.41341948310141</v>
      </c>
      <c r="T257" s="1">
        <v>99.5</v>
      </c>
      <c r="U257" s="1">
        <v>82</v>
      </c>
      <c r="V257" s="1">
        <v>25253</v>
      </c>
      <c r="W257" s="1">
        <v>23955</v>
      </c>
      <c r="X257" s="1">
        <v>112.41193311863815</v>
      </c>
      <c r="Y257" s="1">
        <v>113.62012700478959</v>
      </c>
      <c r="Z257" s="1">
        <v>12786</v>
      </c>
      <c r="AA257" s="1">
        <v>1060552.21842</v>
      </c>
      <c r="AB257" s="1">
        <v>113.15274905032314</v>
      </c>
      <c r="AC257" s="1">
        <v>95806</v>
      </c>
      <c r="AD257" s="1">
        <v>122.6</v>
      </c>
      <c r="AE257" s="1">
        <v>119.4</v>
      </c>
      <c r="AF257" s="1">
        <v>147.19999999999999</v>
      </c>
      <c r="AG257" s="1">
        <v>99.4</v>
      </c>
      <c r="AH257" s="1">
        <v>97.246876657406119</v>
      </c>
      <c r="AI257" s="1">
        <v>96.039493957927732</v>
      </c>
      <c r="AJ257" s="1">
        <v>99.641291403305175</v>
      </c>
      <c r="AK257" s="1">
        <v>100.84409115872184</v>
      </c>
      <c r="AL257" s="1">
        <v>99.880423831988111</v>
      </c>
      <c r="AM257" s="1">
        <v>82.407063822037657</v>
      </c>
      <c r="AN257" s="1">
        <v>103.16575978193745</v>
      </c>
      <c r="AO257" s="1">
        <v>100.58394764654324</v>
      </c>
      <c r="AP257" s="1">
        <v>145.33680945546294</v>
      </c>
      <c r="AQ257" s="1">
        <v>90.447800148234876</v>
      </c>
    </row>
    <row r="258" spans="1:43">
      <c r="A258" s="1">
        <v>2008</v>
      </c>
      <c r="B258" s="1" t="s">
        <v>75</v>
      </c>
      <c r="C258" s="1">
        <v>152.98434433277617</v>
      </c>
      <c r="D258" s="1">
        <v>54653</v>
      </c>
      <c r="E258" s="1">
        <v>118.3</v>
      </c>
      <c r="F258" s="1">
        <v>12602.93</v>
      </c>
      <c r="G258" s="1">
        <v>0.51100000000000001</v>
      </c>
      <c r="H258" s="1">
        <v>0.23381650771290965</v>
      </c>
      <c r="I258" s="1">
        <v>0.23381650771290965</v>
      </c>
      <c r="J258" s="1">
        <v>0.85587700000000022</v>
      </c>
      <c r="K258" s="1">
        <v>0.96626684210526315</v>
      </c>
      <c r="L258" s="1">
        <v>882305</v>
      </c>
      <c r="M258" s="1">
        <v>40.445999999999991</v>
      </c>
      <c r="N258" s="1">
        <v>120.20451702304602</v>
      </c>
      <c r="O258" s="1">
        <v>117.87369759842056</v>
      </c>
      <c r="P258" s="1">
        <v>83.415327649537019</v>
      </c>
      <c r="Q258" s="1">
        <v>98.4</v>
      </c>
      <c r="R258" s="1">
        <v>102.41473714724015</v>
      </c>
      <c r="S258" s="1">
        <v>102.80566600397616</v>
      </c>
      <c r="T258" s="1">
        <v>99.7</v>
      </c>
      <c r="U258" s="1">
        <v>81.900000000000006</v>
      </c>
      <c r="V258" s="1">
        <v>25412</v>
      </c>
      <c r="W258" s="1">
        <v>23980</v>
      </c>
      <c r="X258" s="1">
        <v>112.64925665584906</v>
      </c>
      <c r="Y258" s="1">
        <v>114.94460093021711</v>
      </c>
      <c r="Z258" s="1">
        <v>14321</v>
      </c>
      <c r="AA258" s="1">
        <v>1113107.99606</v>
      </c>
      <c r="AB258" s="1">
        <v>113.27588101549964</v>
      </c>
      <c r="AC258" s="1">
        <v>91118</v>
      </c>
      <c r="AD258" s="1">
        <v>120.8</v>
      </c>
      <c r="AE258" s="1">
        <v>117.2</v>
      </c>
      <c r="AF258" s="1">
        <v>144.69999999999999</v>
      </c>
      <c r="AG258" s="1">
        <v>96.6</v>
      </c>
      <c r="AH258" s="1">
        <v>97.511897501627473</v>
      </c>
      <c r="AI258" s="1">
        <v>96.045205149871833</v>
      </c>
      <c r="AJ258" s="1">
        <v>99.153614963764412</v>
      </c>
      <c r="AK258" s="1">
        <v>100.14735915997903</v>
      </c>
      <c r="AL258" s="1">
        <v>99.611743393085774</v>
      </c>
      <c r="AM258" s="1">
        <v>82.595089511372862</v>
      </c>
      <c r="AN258" s="1">
        <v>101.96731235340386</v>
      </c>
      <c r="AO258" s="1">
        <v>100.93858913095173</v>
      </c>
      <c r="AP258" s="1">
        <v>140.29935055122627</v>
      </c>
      <c r="AQ258" s="1">
        <v>89.204326016331123</v>
      </c>
    </row>
    <row r="259" spans="1:43">
      <c r="A259" s="1">
        <v>2008</v>
      </c>
      <c r="B259" s="1" t="s">
        <v>76</v>
      </c>
      <c r="C259" s="1">
        <v>104.52938726726909</v>
      </c>
      <c r="D259" s="1">
        <v>54760</v>
      </c>
      <c r="E259" s="1">
        <v>117.6</v>
      </c>
      <c r="F259" s="1">
        <v>13357.7</v>
      </c>
      <c r="G259" s="1">
        <v>0.50600000000000001</v>
      </c>
      <c r="H259" s="1">
        <v>0.29019448197577635</v>
      </c>
      <c r="I259" s="1">
        <v>0.29019448197577635</v>
      </c>
      <c r="J259" s="1">
        <v>0.83825476190476167</v>
      </c>
      <c r="K259" s="1">
        <v>0.92056818181818179</v>
      </c>
      <c r="L259" s="1">
        <v>874211</v>
      </c>
      <c r="M259" s="1">
        <v>30.210952380952378</v>
      </c>
      <c r="N259" s="1">
        <v>97.869662942411466</v>
      </c>
      <c r="O259" s="1">
        <v>97.503004295839673</v>
      </c>
      <c r="P259" s="1">
        <v>81.393360179322215</v>
      </c>
      <c r="Q259" s="1">
        <v>98.3</v>
      </c>
      <c r="R259" s="1">
        <v>101.34870697171743</v>
      </c>
      <c r="S259" s="1">
        <v>102.70536779324057</v>
      </c>
      <c r="T259" s="1">
        <v>99.8</v>
      </c>
      <c r="U259" s="1">
        <v>82.3</v>
      </c>
      <c r="V259" s="1">
        <v>25347</v>
      </c>
      <c r="W259" s="1">
        <v>24052</v>
      </c>
      <c r="X259" s="1">
        <v>114.04812301549241</v>
      </c>
      <c r="Y259" s="1">
        <v>120.2805995733308</v>
      </c>
      <c r="Z259" s="1">
        <v>13823</v>
      </c>
      <c r="AA259" s="1">
        <v>1070819.85666</v>
      </c>
      <c r="AB259" s="1">
        <v>112.2661332392306</v>
      </c>
      <c r="AC259" s="1">
        <v>97629</v>
      </c>
      <c r="AD259" s="1">
        <v>120</v>
      </c>
      <c r="AE259" s="1">
        <v>117.1</v>
      </c>
      <c r="AF259" s="1">
        <v>141.19999999999999</v>
      </c>
      <c r="AG259" s="1">
        <v>99.5</v>
      </c>
      <c r="AH259" s="1">
        <v>97.323216734300587</v>
      </c>
      <c r="AI259" s="1">
        <v>95.782672007408692</v>
      </c>
      <c r="AJ259" s="1">
        <v>98.813645372546702</v>
      </c>
      <c r="AK259" s="1">
        <v>99.780396225772336</v>
      </c>
      <c r="AL259" s="1">
        <v>99.48629586849168</v>
      </c>
      <c r="AM259" s="1">
        <v>83.831804960515186</v>
      </c>
      <c r="AN259" s="1">
        <v>102.16250091688926</v>
      </c>
      <c r="AO259" s="1">
        <v>100.31972965605701</v>
      </c>
      <c r="AP259" s="1">
        <v>149.26348402559023</v>
      </c>
      <c r="AQ259" s="1">
        <v>86.650276384936646</v>
      </c>
    </row>
    <row r="260" spans="1:43">
      <c r="A260" s="1">
        <v>2008</v>
      </c>
      <c r="B260" s="1" t="s">
        <v>77</v>
      </c>
      <c r="C260" s="1">
        <v>91.628404260976183</v>
      </c>
      <c r="D260" s="1">
        <v>54864</v>
      </c>
      <c r="E260" s="1">
        <v>118.2</v>
      </c>
      <c r="F260" s="1">
        <v>13995.33</v>
      </c>
      <c r="G260" s="1">
        <v>0.505</v>
      </c>
      <c r="H260" s="1">
        <v>0.43345393326193021</v>
      </c>
      <c r="I260" s="1">
        <v>0.43345393326193021</v>
      </c>
      <c r="J260" s="1">
        <v>0.84154150000000016</v>
      </c>
      <c r="K260" s="1">
        <v>0.9163135</v>
      </c>
      <c r="L260" s="1">
        <v>875540</v>
      </c>
      <c r="M260" s="1">
        <v>25.777499999999996</v>
      </c>
      <c r="N260" s="1">
        <v>79.089454259908308</v>
      </c>
      <c r="O260" s="1">
        <v>78.24604887579703</v>
      </c>
      <c r="P260" s="1">
        <v>80.497173860605713</v>
      </c>
      <c r="Q260" s="1">
        <v>99</v>
      </c>
      <c r="R260" s="1">
        <v>99.312398164774663</v>
      </c>
      <c r="S260" s="1">
        <v>105.01222664015904</v>
      </c>
      <c r="T260" s="1">
        <v>99.9</v>
      </c>
      <c r="U260" s="1">
        <v>82.9</v>
      </c>
      <c r="V260" s="1">
        <v>25249</v>
      </c>
      <c r="W260" s="1">
        <v>24310</v>
      </c>
      <c r="X260" s="1">
        <v>113.49567663693516</v>
      </c>
      <c r="Y260" s="1">
        <v>115.55999261051176</v>
      </c>
      <c r="Z260" s="1">
        <v>13867</v>
      </c>
      <c r="AA260" s="1">
        <v>1109331.2339000001</v>
      </c>
      <c r="AB260" s="1">
        <v>113.13402287736768</v>
      </c>
      <c r="AC260" s="1">
        <v>95389</v>
      </c>
      <c r="AD260" s="1">
        <v>122.3</v>
      </c>
      <c r="AE260" s="1">
        <v>118.5</v>
      </c>
      <c r="AF260" s="1">
        <v>144.80000000000001</v>
      </c>
      <c r="AG260" s="1">
        <v>100.8</v>
      </c>
      <c r="AH260" s="1">
        <v>97.056209916464354</v>
      </c>
      <c r="AI260" s="1">
        <v>95.911934367921788</v>
      </c>
      <c r="AJ260" s="1">
        <v>98.268210479637474</v>
      </c>
      <c r="AK260" s="1">
        <v>98.966062808228642</v>
      </c>
      <c r="AL260" s="1">
        <v>98.999708525555917</v>
      </c>
      <c r="AM260" s="1">
        <v>81.601712068577797</v>
      </c>
      <c r="AN260" s="1">
        <v>101.01079328770446</v>
      </c>
      <c r="AO260" s="1">
        <v>100.65837978684324</v>
      </c>
      <c r="AP260" s="1">
        <v>160.2572100666043</v>
      </c>
      <c r="AQ260" s="1">
        <v>84.831963583082313</v>
      </c>
    </row>
    <row r="261" spans="1:43">
      <c r="A261" s="1">
        <v>2008</v>
      </c>
      <c r="B261" s="1" t="s">
        <v>78</v>
      </c>
      <c r="C261" s="1">
        <v>94.667017760393435</v>
      </c>
      <c r="D261" s="1">
        <v>54901</v>
      </c>
      <c r="E261" s="1">
        <v>114.9</v>
      </c>
      <c r="F261" s="1">
        <v>14084.6</v>
      </c>
      <c r="G261" s="1">
        <v>0.50900000000000001</v>
      </c>
      <c r="H261" s="1">
        <v>0.49007886780149068</v>
      </c>
      <c r="I261" s="1">
        <v>0.49007886780149068</v>
      </c>
      <c r="J261" s="1">
        <v>0.84440428571428561</v>
      </c>
      <c r="K261" s="1">
        <v>0.92395904761904757</v>
      </c>
      <c r="L261" s="1">
        <v>884988</v>
      </c>
      <c r="M261" s="1">
        <v>29.076666666666668</v>
      </c>
      <c r="N261" s="1">
        <v>98.27265116189983</v>
      </c>
      <c r="O261" s="1">
        <v>98.691279449918952</v>
      </c>
      <c r="P261" s="1">
        <v>78.471417339491524</v>
      </c>
      <c r="Q261" s="1">
        <v>99.4</v>
      </c>
      <c r="R261" s="1">
        <v>104.6051604961178</v>
      </c>
      <c r="S261" s="1">
        <v>101.70238568588469</v>
      </c>
      <c r="T261" s="1">
        <v>99.9</v>
      </c>
      <c r="U261" s="1">
        <v>83.4</v>
      </c>
      <c r="V261" s="1">
        <v>25153</v>
      </c>
      <c r="W261" s="1">
        <v>24492</v>
      </c>
      <c r="X261" s="1">
        <v>112.22015075694961</v>
      </c>
      <c r="Y261" s="1">
        <v>114.13245100799236</v>
      </c>
      <c r="Z261" s="1">
        <v>13400</v>
      </c>
      <c r="AA261" s="1">
        <v>1123450.9794699999</v>
      </c>
      <c r="AB261" s="1">
        <v>112.75028067290127</v>
      </c>
      <c r="AC261" s="1">
        <v>94915</v>
      </c>
      <c r="AD261" s="1">
        <v>117.8</v>
      </c>
      <c r="AE261" s="1">
        <v>115.2</v>
      </c>
      <c r="AF261" s="1">
        <v>138.4</v>
      </c>
      <c r="AG261" s="1">
        <v>98.2</v>
      </c>
      <c r="AH261" s="1">
        <v>96.255828402471465</v>
      </c>
      <c r="AI261" s="1">
        <v>95.210651483960831</v>
      </c>
      <c r="AJ261" s="1">
        <v>97.740794551474849</v>
      </c>
      <c r="AK261" s="1">
        <v>99.230734030661395</v>
      </c>
      <c r="AL261" s="1">
        <v>98.790524246722057</v>
      </c>
      <c r="AM261" s="1">
        <v>81.343900262512321</v>
      </c>
      <c r="AN261" s="1">
        <v>100.44640978285004</v>
      </c>
      <c r="AO261" s="1">
        <v>100.72820376249049</v>
      </c>
      <c r="AP261" s="1">
        <v>182.61916213155484</v>
      </c>
      <c r="AQ261" s="1">
        <v>85.218156152536366</v>
      </c>
    </row>
    <row r="262" spans="1:43">
      <c r="A262" s="1">
        <v>2008</v>
      </c>
      <c r="B262" s="1" t="s">
        <v>79</v>
      </c>
      <c r="C262" s="1">
        <v>101.15370766185025</v>
      </c>
      <c r="D262" s="1">
        <v>54800</v>
      </c>
      <c r="E262" s="1">
        <v>114.7</v>
      </c>
      <c r="F262" s="1">
        <v>13168.91</v>
      </c>
      <c r="G262" s="1">
        <v>0.503</v>
      </c>
      <c r="H262" s="1">
        <v>0.43647548890795596</v>
      </c>
      <c r="I262" s="1">
        <v>0.43647548890795596</v>
      </c>
      <c r="J262" s="1">
        <v>0.85533863636363627</v>
      </c>
      <c r="K262" s="1">
        <v>0.9157895652173913</v>
      </c>
      <c r="L262" s="1">
        <v>880376</v>
      </c>
      <c r="M262" s="1">
        <v>27.040000000000006</v>
      </c>
      <c r="N262" s="1">
        <v>98.881735547253598</v>
      </c>
      <c r="O262" s="1">
        <v>98.851956539399097</v>
      </c>
      <c r="P262" s="1">
        <v>77.941066944590276</v>
      </c>
      <c r="Q262" s="1">
        <v>99.9</v>
      </c>
      <c r="R262" s="1">
        <v>100.17738959309865</v>
      </c>
      <c r="S262" s="1">
        <v>103.50775347912526</v>
      </c>
      <c r="T262" s="1">
        <v>100.1</v>
      </c>
      <c r="U262" s="1">
        <v>83.5</v>
      </c>
      <c r="V262" s="1">
        <v>24943</v>
      </c>
      <c r="W262" s="1">
        <v>24475</v>
      </c>
      <c r="X262" s="1">
        <v>112.01808837038759</v>
      </c>
      <c r="Y262" s="1">
        <v>113.095296540409</v>
      </c>
      <c r="Z262" s="1">
        <v>13418</v>
      </c>
      <c r="AA262" s="1">
        <v>1059099.14219</v>
      </c>
      <c r="AB262" s="1">
        <v>112.49543450665534</v>
      </c>
      <c r="AC262" s="1">
        <v>93096</v>
      </c>
      <c r="AD262" s="1">
        <v>116.1</v>
      </c>
      <c r="AE262" s="1">
        <v>116.9</v>
      </c>
      <c r="AF262" s="1">
        <v>138.30000000000001</v>
      </c>
      <c r="AG262" s="1">
        <v>101.2</v>
      </c>
      <c r="AH262" s="1">
        <v>97.22781797875308</v>
      </c>
      <c r="AI262" s="1">
        <v>95.982291259371848</v>
      </c>
      <c r="AJ262" s="1">
        <v>98.536239426446969</v>
      </c>
      <c r="AK262" s="1">
        <v>99.448861840861738</v>
      </c>
      <c r="AL262" s="1">
        <v>98.782457284359225</v>
      </c>
      <c r="AM262" s="1">
        <v>81.148202577259326</v>
      </c>
      <c r="AN262" s="1">
        <v>99.192151357148532</v>
      </c>
      <c r="AO262" s="1">
        <v>101.70213708906076</v>
      </c>
      <c r="AP262" s="1">
        <v>189.50090481840209</v>
      </c>
      <c r="AQ262" s="1">
        <v>85.198049912285015</v>
      </c>
    </row>
    <row r="263" spans="1:43">
      <c r="A263" s="1">
        <v>2008</v>
      </c>
      <c r="B263" s="1" t="s">
        <v>80</v>
      </c>
      <c r="C263" s="1">
        <v>108.43049359165614</v>
      </c>
      <c r="D263" s="1">
        <v>54885</v>
      </c>
      <c r="E263" s="1">
        <v>110.7</v>
      </c>
      <c r="F263" s="1">
        <v>12989.35</v>
      </c>
      <c r="G263" s="1">
        <v>0.504</v>
      </c>
      <c r="H263" s="1">
        <v>0.39378516600466773</v>
      </c>
      <c r="I263" s="1">
        <v>0.39378516600466773</v>
      </c>
      <c r="J263" s="1">
        <v>0.85210380952380949</v>
      </c>
      <c r="K263" s="1">
        <v>0.88728149999999995</v>
      </c>
      <c r="L263" s="1">
        <v>884489</v>
      </c>
      <c r="M263" s="1">
        <v>25.129047619047615</v>
      </c>
      <c r="N263" s="1">
        <v>98.410941065482461</v>
      </c>
      <c r="O263" s="1">
        <v>97.788239408808622</v>
      </c>
      <c r="P263" s="1">
        <v>77.625917695948743</v>
      </c>
      <c r="Q263" s="1">
        <v>99.9</v>
      </c>
      <c r="R263" s="1">
        <v>102.67702510579954</v>
      </c>
      <c r="S263" s="1">
        <v>100.59910536779324</v>
      </c>
      <c r="T263" s="1">
        <v>100.1</v>
      </c>
      <c r="U263" s="1">
        <v>83.8</v>
      </c>
      <c r="V263" s="1">
        <v>24988</v>
      </c>
      <c r="W263" s="1">
        <v>24481</v>
      </c>
      <c r="X263" s="1">
        <v>115.01951663409312</v>
      </c>
      <c r="Y263" s="1">
        <v>118.81693487012853</v>
      </c>
      <c r="Z263" s="1">
        <v>13499</v>
      </c>
      <c r="AA263" s="1">
        <v>994148.44565999997</v>
      </c>
      <c r="AB263" s="1">
        <v>115.15480808887786</v>
      </c>
      <c r="AC263" s="1">
        <v>91573</v>
      </c>
      <c r="AD263" s="1">
        <v>112.5</v>
      </c>
      <c r="AE263" s="1">
        <v>112.2</v>
      </c>
      <c r="AF263" s="1">
        <v>131.19999999999999</v>
      </c>
      <c r="AG263" s="1">
        <v>99.9</v>
      </c>
      <c r="AH263" s="1">
        <v>95.797098396670833</v>
      </c>
      <c r="AI263" s="1">
        <v>95.158392793716956</v>
      </c>
      <c r="AJ263" s="1">
        <v>96.578829715569853</v>
      </c>
      <c r="AK263" s="1">
        <v>98.811000708588381</v>
      </c>
      <c r="AL263" s="1">
        <v>98.055736186183367</v>
      </c>
      <c r="AM263" s="1">
        <v>79.447160898128701</v>
      </c>
      <c r="AN263" s="1">
        <v>99.437838089194102</v>
      </c>
      <c r="AO263" s="1">
        <v>100.4145146262676</v>
      </c>
      <c r="AP263" s="1">
        <v>200.07975892225059</v>
      </c>
      <c r="AQ263" s="1">
        <v>87.557337154186797</v>
      </c>
    </row>
    <row r="264" spans="1:43">
      <c r="A264" s="1">
        <v>2008</v>
      </c>
      <c r="B264" s="1" t="s">
        <v>81</v>
      </c>
      <c r="C264" s="1">
        <v>142.56999158919174</v>
      </c>
      <c r="D264" s="1">
        <v>54822</v>
      </c>
      <c r="E264" s="1">
        <v>112</v>
      </c>
      <c r="F264" s="1">
        <v>12123.53</v>
      </c>
      <c r="G264" s="1">
        <v>0.495</v>
      </c>
      <c r="H264" s="1">
        <v>0.42596276888427687</v>
      </c>
      <c r="I264" s="1">
        <v>0.42596276888427687</v>
      </c>
      <c r="J264" s="1">
        <v>0.85508150000000005</v>
      </c>
      <c r="K264" s="1">
        <v>0.90700090909090914</v>
      </c>
      <c r="L264" s="1">
        <v>894325</v>
      </c>
      <c r="M264" s="1">
        <v>31.879000000000001</v>
      </c>
      <c r="N264" s="1">
        <v>177.06586964914786</v>
      </c>
      <c r="O264" s="1">
        <v>179.96045914624781</v>
      </c>
      <c r="P264" s="1">
        <v>81.353802487932896</v>
      </c>
      <c r="Q264" s="1">
        <v>99.8</v>
      </c>
      <c r="R264" s="1">
        <v>100.87627109756949</v>
      </c>
      <c r="S264" s="1">
        <v>101.70238568588471</v>
      </c>
      <c r="T264" s="1">
        <v>99.9</v>
      </c>
      <c r="U264" s="1">
        <v>84.3</v>
      </c>
      <c r="V264" s="1">
        <v>24932</v>
      </c>
      <c r="W264" s="1">
        <v>24445</v>
      </c>
      <c r="X264" s="1">
        <v>118.11380843238226</v>
      </c>
      <c r="Y264" s="1">
        <v>122.20934314630294</v>
      </c>
      <c r="Z264" s="1">
        <v>13285</v>
      </c>
      <c r="AA264" s="1">
        <v>973360.13277000003</v>
      </c>
      <c r="AB264" s="1">
        <v>116.91128327931577</v>
      </c>
      <c r="AC264" s="1">
        <v>93722</v>
      </c>
      <c r="AD264" s="1">
        <v>114.2</v>
      </c>
      <c r="AE264" s="1">
        <v>113.4</v>
      </c>
      <c r="AF264" s="1">
        <v>131.9</v>
      </c>
      <c r="AG264" s="1">
        <v>99.5</v>
      </c>
      <c r="AH264" s="1">
        <v>97.321098993440657</v>
      </c>
      <c r="AI264" s="1">
        <v>96.394135591363948</v>
      </c>
      <c r="AJ264" s="1">
        <v>98.174503311941763</v>
      </c>
      <c r="AK264" s="1">
        <v>98.84585410002687</v>
      </c>
      <c r="AL264" s="1">
        <v>98.071667360977628</v>
      </c>
      <c r="AM264" s="1">
        <v>79.18603525386969</v>
      </c>
      <c r="AN264" s="1">
        <v>99.560805615010239</v>
      </c>
      <c r="AO264" s="1">
        <v>100.39982057161734</v>
      </c>
      <c r="AP264" s="1">
        <v>171.49223377984825</v>
      </c>
      <c r="AQ264" s="1">
        <v>85.161921445253313</v>
      </c>
    </row>
    <row r="265" spans="1:43">
      <c r="A265" s="1">
        <v>2008</v>
      </c>
      <c r="B265" s="1" t="s">
        <v>82</v>
      </c>
      <c r="C265" s="1">
        <v>236.24327576482366</v>
      </c>
      <c r="D265" s="1">
        <v>54861</v>
      </c>
      <c r="E265" s="1">
        <v>109.3</v>
      </c>
      <c r="F265" s="1">
        <v>9117.0300000000007</v>
      </c>
      <c r="G265" s="1">
        <v>0.48699999999999999</v>
      </c>
      <c r="H265" s="1">
        <v>0.45814635740113557</v>
      </c>
      <c r="I265" s="1">
        <v>0.45814635740113557</v>
      </c>
      <c r="J265" s="1">
        <v>0.87829454545454555</v>
      </c>
      <c r="K265" s="1">
        <v>1.0377447826086956</v>
      </c>
      <c r="L265" s="1">
        <v>898423</v>
      </c>
      <c r="M265" s="1">
        <v>66.888181818181835</v>
      </c>
      <c r="N265" s="1">
        <v>198.96601276942829</v>
      </c>
      <c r="O265" s="1">
        <v>196.406017033659</v>
      </c>
      <c r="P265" s="1">
        <v>90.531918341818567</v>
      </c>
      <c r="Q265" s="1">
        <v>99.6</v>
      </c>
      <c r="R265" s="1">
        <v>98.542947370487227</v>
      </c>
      <c r="S265" s="1">
        <v>104.00924453280319</v>
      </c>
      <c r="T265" s="1">
        <v>100</v>
      </c>
      <c r="U265" s="1">
        <v>84.4</v>
      </c>
      <c r="V265" s="1">
        <v>25021</v>
      </c>
      <c r="W265" s="1">
        <v>24378</v>
      </c>
      <c r="X265" s="1">
        <v>119.89569099716614</v>
      </c>
      <c r="Y265" s="1">
        <v>123.86657712209168</v>
      </c>
      <c r="Z265" s="1">
        <v>12362</v>
      </c>
      <c r="AA265" s="1">
        <v>940444.66411999997</v>
      </c>
      <c r="AB265" s="1">
        <v>118.25975883392601</v>
      </c>
      <c r="AC265" s="1">
        <v>87514</v>
      </c>
      <c r="AD265" s="1">
        <v>113.3</v>
      </c>
      <c r="AE265" s="1">
        <v>112.6</v>
      </c>
      <c r="AF265" s="1">
        <v>129.9</v>
      </c>
      <c r="AG265" s="1">
        <v>99.8</v>
      </c>
      <c r="AH265" s="1">
        <v>97.210564379649611</v>
      </c>
      <c r="AI265" s="1">
        <v>95.809612528092345</v>
      </c>
      <c r="AJ265" s="1">
        <v>98.6658613015545</v>
      </c>
      <c r="AK265" s="1">
        <v>98.320817146846252</v>
      </c>
      <c r="AL265" s="1">
        <v>97.81951735270944</v>
      </c>
      <c r="AM265" s="1">
        <v>77.774729020047417</v>
      </c>
      <c r="AN265" s="1">
        <v>99.870899235308883</v>
      </c>
      <c r="AO265" s="1">
        <v>99.932531638067246</v>
      </c>
      <c r="AP265" s="1">
        <v>141.31461118581475</v>
      </c>
      <c r="AQ265" s="1">
        <v>86.54072613642586</v>
      </c>
    </row>
    <row r="266" spans="1:43">
      <c r="A266" s="1">
        <v>2008</v>
      </c>
      <c r="B266" s="1" t="s">
        <v>83</v>
      </c>
      <c r="C266" s="1">
        <v>130.31723317890871</v>
      </c>
      <c r="D266" s="1">
        <v>54887</v>
      </c>
      <c r="E266" s="1">
        <v>102</v>
      </c>
      <c r="F266" s="1">
        <v>8531.4500000000007</v>
      </c>
      <c r="G266" s="1">
        <v>0.30099999999999999</v>
      </c>
      <c r="H266" s="1">
        <v>0.21661472681667815</v>
      </c>
      <c r="I266" s="1">
        <v>0.21661472681667815</v>
      </c>
      <c r="J266" s="1">
        <v>0.82050944444444451</v>
      </c>
      <c r="K266" s="1">
        <v>0.90943799999999997</v>
      </c>
      <c r="L266" s="1">
        <v>904640</v>
      </c>
      <c r="M266" s="1">
        <v>76.979444444444454</v>
      </c>
      <c r="N266" s="1">
        <v>144.48144611958762</v>
      </c>
      <c r="O266" s="1">
        <v>145.77443299673294</v>
      </c>
      <c r="P266" s="1">
        <v>95.733114245169986</v>
      </c>
      <c r="Q266" s="1">
        <v>99</v>
      </c>
      <c r="R266" s="1">
        <v>102.78933811000633</v>
      </c>
      <c r="S266" s="1">
        <v>100.19791252485091</v>
      </c>
      <c r="T266" s="1">
        <v>100.2</v>
      </c>
      <c r="U266" s="1">
        <v>84.6</v>
      </c>
      <c r="V266" s="1">
        <v>25173</v>
      </c>
      <c r="W266" s="1">
        <v>24285</v>
      </c>
      <c r="X266" s="1">
        <v>119.05915978291786</v>
      </c>
      <c r="Y266" s="1">
        <v>124.828232522653</v>
      </c>
      <c r="Z266" s="1">
        <v>11627</v>
      </c>
      <c r="AA266" s="1">
        <v>860915.29833000002</v>
      </c>
      <c r="AB266" s="1">
        <v>119.36633892273592</v>
      </c>
      <c r="AC266" s="1">
        <v>80714</v>
      </c>
      <c r="AD266" s="1">
        <v>105.2</v>
      </c>
      <c r="AE266" s="1">
        <v>106.7</v>
      </c>
      <c r="AF266" s="1">
        <v>117.8</v>
      </c>
      <c r="AG266" s="1">
        <v>99.4</v>
      </c>
      <c r="AH266" s="1">
        <v>97.613240165873577</v>
      </c>
      <c r="AI266" s="1">
        <v>95.74273961592101</v>
      </c>
      <c r="AJ266" s="1">
        <v>100.11518571291127</v>
      </c>
      <c r="AK266" s="1">
        <v>97.583950066526441</v>
      </c>
      <c r="AL266" s="1">
        <v>97.956957455966105</v>
      </c>
      <c r="AM266" s="1">
        <v>75.805930672380001</v>
      </c>
      <c r="AN266" s="1">
        <v>100.41465499320303</v>
      </c>
      <c r="AO266" s="1">
        <v>100.14694122743551</v>
      </c>
      <c r="AP266" s="1">
        <v>103.51473885299716</v>
      </c>
      <c r="AQ266" s="1">
        <v>86.389860068595212</v>
      </c>
    </row>
    <row r="267" spans="1:43">
      <c r="A267" s="1">
        <v>2008</v>
      </c>
      <c r="B267" s="1" t="s">
        <v>84</v>
      </c>
      <c r="C267" s="1">
        <v>144.61440905199154</v>
      </c>
      <c r="D267" s="1">
        <v>54830</v>
      </c>
      <c r="E267" s="1">
        <v>93.6</v>
      </c>
      <c r="F267" s="1">
        <v>8463.6200000000008</v>
      </c>
      <c r="G267" s="1">
        <v>0.21099999999999999</v>
      </c>
      <c r="H267" s="1">
        <v>0.16132852760499533</v>
      </c>
      <c r="I267" s="1">
        <v>0.16132852760499533</v>
      </c>
      <c r="J267" s="1">
        <v>0.86464333333333343</v>
      </c>
      <c r="K267" s="1">
        <v>0.92210142857142852</v>
      </c>
      <c r="L267" s="1">
        <v>905084</v>
      </c>
      <c r="M267" s="1">
        <v>58.426190476190477</v>
      </c>
      <c r="N267" s="1">
        <v>152.77836172607297</v>
      </c>
      <c r="O267" s="1">
        <v>153.62475282926394</v>
      </c>
      <c r="P267" s="1">
        <v>100.75290620662904</v>
      </c>
      <c r="Q267" s="1">
        <v>98.6</v>
      </c>
      <c r="R267" s="1">
        <v>103.99355413169351</v>
      </c>
      <c r="S267" s="1">
        <v>99.997316103379731</v>
      </c>
      <c r="T267" s="1">
        <v>100.1</v>
      </c>
      <c r="U267" s="1">
        <v>85</v>
      </c>
      <c r="V267" s="1">
        <v>24810</v>
      </c>
      <c r="W267" s="1">
        <v>24418</v>
      </c>
      <c r="X267" s="1">
        <v>119.3344837741457</v>
      </c>
      <c r="Y267" s="1">
        <v>126.49952631511597</v>
      </c>
      <c r="Z267" s="1">
        <v>11931</v>
      </c>
      <c r="AA267" s="1">
        <v>813611.80197000003</v>
      </c>
      <c r="AB267" s="1">
        <v>113.82150155654021</v>
      </c>
      <c r="AC267" s="1">
        <v>79905</v>
      </c>
      <c r="AD267" s="1">
        <v>99.3</v>
      </c>
      <c r="AE267" s="1">
        <v>99.8</v>
      </c>
      <c r="AF267" s="1">
        <v>102.6</v>
      </c>
      <c r="AG267" s="1">
        <v>97.6</v>
      </c>
      <c r="AH267" s="1">
        <v>96.895301110075124</v>
      </c>
      <c r="AI267" s="1">
        <v>95.130337066931361</v>
      </c>
      <c r="AJ267" s="1">
        <v>98.690019090619046</v>
      </c>
      <c r="AK267" s="1">
        <v>96.523730839068605</v>
      </c>
      <c r="AL267" s="1">
        <v>97.427048667890318</v>
      </c>
      <c r="AM267" s="1">
        <v>75.647038953664108</v>
      </c>
      <c r="AN267" s="1">
        <v>100.03222500883768</v>
      </c>
      <c r="AO267" s="1">
        <v>99.436904303250344</v>
      </c>
      <c r="AP267" s="1">
        <v>73.148190143169572</v>
      </c>
      <c r="AQ267" s="1">
        <v>89.403782005677868</v>
      </c>
    </row>
    <row r="268" spans="1:43">
      <c r="A268" s="1">
        <v>2009</v>
      </c>
      <c r="B268" s="1" t="s">
        <v>72</v>
      </c>
      <c r="C268" s="1">
        <v>128.66820299819426</v>
      </c>
      <c r="D268" s="1">
        <v>54624</v>
      </c>
      <c r="E268" s="1">
        <v>85.3</v>
      </c>
      <c r="F268" s="1">
        <v>8331.49</v>
      </c>
      <c r="G268" s="1">
        <v>0.12</v>
      </c>
      <c r="H268" s="1">
        <v>-0.18829499308610276</v>
      </c>
      <c r="I268" s="1">
        <v>-0.18829499308610276</v>
      </c>
      <c r="J268" s="1">
        <v>0.73613999999999979</v>
      </c>
      <c r="K268" s="1">
        <v>0.73407761904761903</v>
      </c>
      <c r="L268" s="1">
        <v>917948</v>
      </c>
      <c r="M268" s="1">
        <v>54.977368421052631</v>
      </c>
      <c r="N268" s="1">
        <v>148.13265976480739</v>
      </c>
      <c r="O268" s="1">
        <v>149.70821596645675</v>
      </c>
      <c r="P268" s="1">
        <v>101.90197707719568</v>
      </c>
      <c r="Q268" s="1">
        <v>98.5</v>
      </c>
      <c r="R268" s="1">
        <v>100.3988883865178</v>
      </c>
      <c r="S268" s="1">
        <v>100.19791252485091</v>
      </c>
      <c r="T268" s="1">
        <v>100</v>
      </c>
      <c r="U268" s="1">
        <v>85.2</v>
      </c>
      <c r="V268" s="1">
        <v>24673</v>
      </c>
      <c r="W268" s="1">
        <v>24481</v>
      </c>
      <c r="X268" s="1">
        <v>113.57374189805053</v>
      </c>
      <c r="Y268" s="1">
        <v>123.2791882831277</v>
      </c>
      <c r="Z268" s="1">
        <v>11607</v>
      </c>
      <c r="AA268" s="1">
        <v>799098.63722999999</v>
      </c>
      <c r="AB268" s="1">
        <v>107.24870978216191</v>
      </c>
      <c r="AC268" s="1">
        <v>75117</v>
      </c>
      <c r="AD268" s="1">
        <v>93.6</v>
      </c>
      <c r="AE268" s="1">
        <v>94.9</v>
      </c>
      <c r="AF268" s="1">
        <v>90.7</v>
      </c>
      <c r="AG268" s="1">
        <v>99.3</v>
      </c>
      <c r="AH268" s="1">
        <v>96.564218227995454</v>
      </c>
      <c r="AI268" s="1">
        <v>95.326321693874306</v>
      </c>
      <c r="AJ268" s="1">
        <v>97.370623796863214</v>
      </c>
      <c r="AK268" s="1">
        <v>97.754595103237321</v>
      </c>
      <c r="AL268" s="1">
        <v>97.550285863958578</v>
      </c>
      <c r="AM268" s="1">
        <v>76.570538218379241</v>
      </c>
      <c r="AN268" s="1">
        <v>100.22450765084227</v>
      </c>
      <c r="AO268" s="1">
        <v>99.361002282119358</v>
      </c>
      <c r="AP268" s="1">
        <v>59.999623989800639</v>
      </c>
      <c r="AQ268" s="1">
        <v>89.432355141027799</v>
      </c>
    </row>
    <row r="269" spans="1:43">
      <c r="A269" s="1">
        <v>2009</v>
      </c>
      <c r="B269" s="1" t="s">
        <v>74</v>
      </c>
      <c r="C269" s="1">
        <v>166.51154196006581</v>
      </c>
      <c r="D269" s="1">
        <v>54386</v>
      </c>
      <c r="E269" s="1">
        <v>78</v>
      </c>
      <c r="F269" s="1">
        <v>7694.78</v>
      </c>
      <c r="G269" s="1">
        <v>0.111</v>
      </c>
      <c r="H269" s="1">
        <v>-0.1223202514236178</v>
      </c>
      <c r="I269" s="1">
        <v>-0.1223202514236178</v>
      </c>
      <c r="J269" s="1">
        <v>0.72368315789473692</v>
      </c>
      <c r="K269" s="1">
        <v>0.64383900000000005</v>
      </c>
      <c r="L269" s="1">
        <v>944123</v>
      </c>
      <c r="M269" s="1">
        <v>51.180526315789471</v>
      </c>
      <c r="N269" s="1">
        <v>147.80375586591001</v>
      </c>
      <c r="O269" s="1">
        <v>146.61706236405888</v>
      </c>
      <c r="P269" s="1">
        <v>101.53040758980089</v>
      </c>
      <c r="Q269" s="1">
        <v>98.4</v>
      </c>
      <c r="R269" s="1">
        <v>102.33384083037819</v>
      </c>
      <c r="S269" s="1">
        <v>98.693439363817106</v>
      </c>
      <c r="T269" s="1">
        <v>100.2</v>
      </c>
      <c r="U269" s="1">
        <v>84.4</v>
      </c>
      <c r="V269" s="1">
        <v>25186</v>
      </c>
      <c r="W269" s="1">
        <v>23924</v>
      </c>
      <c r="X269" s="1">
        <v>114.98204337747138</v>
      </c>
      <c r="Y269" s="1">
        <v>123.87757519631256</v>
      </c>
      <c r="Z269" s="1">
        <v>11102</v>
      </c>
      <c r="AA269" s="1">
        <v>799318.38836999994</v>
      </c>
      <c r="AB269" s="1">
        <v>109.09893564017885</v>
      </c>
      <c r="AC269" s="1">
        <v>71586</v>
      </c>
      <c r="AD269" s="1">
        <v>84.7</v>
      </c>
      <c r="AE269" s="1">
        <v>87.6</v>
      </c>
      <c r="AF269" s="1">
        <v>73.900000000000006</v>
      </c>
      <c r="AG269" s="1">
        <v>99.3</v>
      </c>
      <c r="AH269" s="1">
        <v>96.594697119605641</v>
      </c>
      <c r="AI269" s="1">
        <v>95.675228932063931</v>
      </c>
      <c r="AJ269" s="1">
        <v>97.261902412434537</v>
      </c>
      <c r="AK269" s="1">
        <v>96.752049393684203</v>
      </c>
      <c r="AL269" s="1">
        <v>97.031167229451228</v>
      </c>
      <c r="AM269" s="1">
        <v>74.03580223297601</v>
      </c>
      <c r="AN269" s="1">
        <v>99.680454776569675</v>
      </c>
      <c r="AO269" s="1">
        <v>99.230176025953142</v>
      </c>
      <c r="AP269" s="1">
        <v>65.777093562093071</v>
      </c>
      <c r="AQ269" s="1">
        <v>90.907620012924397</v>
      </c>
    </row>
    <row r="270" spans="1:43">
      <c r="A270" s="1">
        <v>2009</v>
      </c>
      <c r="B270" s="1" t="s">
        <v>75</v>
      </c>
      <c r="C270" s="1">
        <v>127.70420952580398</v>
      </c>
      <c r="D270" s="1">
        <v>54094</v>
      </c>
      <c r="E270" s="1">
        <v>79</v>
      </c>
      <c r="F270" s="1">
        <v>7764.58</v>
      </c>
      <c r="G270" s="1">
        <v>0.1</v>
      </c>
      <c r="H270" s="1">
        <v>-0.15281859823527777</v>
      </c>
      <c r="I270" s="1">
        <v>-0.15281859823527777</v>
      </c>
      <c r="J270" s="1">
        <v>0.68809476190476193</v>
      </c>
      <c r="K270" s="1">
        <v>0.62012590909090914</v>
      </c>
      <c r="L270" s="1">
        <v>946340</v>
      </c>
      <c r="M270" s="1">
        <v>48.793333333333337</v>
      </c>
      <c r="N270" s="1">
        <v>135.93280961511468</v>
      </c>
      <c r="O270" s="1">
        <v>136.68164350973714</v>
      </c>
      <c r="P270" s="1">
        <v>95.829189419774139</v>
      </c>
      <c r="Q270" s="1">
        <v>98.3</v>
      </c>
      <c r="R270" s="1">
        <v>101.95932084490617</v>
      </c>
      <c r="S270" s="1">
        <v>97.489860834990068</v>
      </c>
      <c r="T270" s="1">
        <v>99.5</v>
      </c>
      <c r="U270" s="1">
        <v>86.3</v>
      </c>
      <c r="V270" s="1">
        <v>24621</v>
      </c>
      <c r="W270" s="1">
        <v>24094</v>
      </c>
      <c r="X270" s="1">
        <v>113.80120184161103</v>
      </c>
      <c r="Y270" s="1">
        <v>121.64852755570503</v>
      </c>
      <c r="Z270" s="1">
        <v>10675</v>
      </c>
      <c r="AA270" s="1">
        <v>780183.25410999998</v>
      </c>
      <c r="AB270" s="1">
        <v>108.74774344005949</v>
      </c>
      <c r="AC270" s="1">
        <v>72031</v>
      </c>
      <c r="AD270" s="1">
        <v>82.7</v>
      </c>
      <c r="AE270" s="1">
        <v>87.4</v>
      </c>
      <c r="AF270" s="1">
        <v>77.099999999999994</v>
      </c>
      <c r="AG270" s="1">
        <v>96.7</v>
      </c>
      <c r="AH270" s="1">
        <v>96.375553566416713</v>
      </c>
      <c r="AI270" s="1">
        <v>95.68499386702608</v>
      </c>
      <c r="AJ270" s="1">
        <v>97.009420604758049</v>
      </c>
      <c r="AK270" s="1">
        <v>96.37350556039992</v>
      </c>
      <c r="AL270" s="1">
        <v>96.90163374601218</v>
      </c>
      <c r="AM270" s="1">
        <v>72.021066900345261</v>
      </c>
      <c r="AN270" s="1">
        <v>99.937853346280804</v>
      </c>
      <c r="AO270" s="1">
        <v>99.151849876099078</v>
      </c>
      <c r="AP270" s="1">
        <v>69.748125910102942</v>
      </c>
      <c r="AQ270" s="1">
        <v>93.143429807566719</v>
      </c>
    </row>
    <row r="271" spans="1:43">
      <c r="A271" s="1">
        <v>2009</v>
      </c>
      <c r="B271" s="1" t="s">
        <v>76</v>
      </c>
      <c r="C271" s="1">
        <v>118.50177633766029</v>
      </c>
      <c r="D271" s="1">
        <v>54101</v>
      </c>
      <c r="E271" s="1">
        <v>82.5</v>
      </c>
      <c r="F271" s="1">
        <v>8767.9599999999991</v>
      </c>
      <c r="G271" s="1">
        <v>0.104</v>
      </c>
      <c r="H271" s="1">
        <v>-0.20979774680232191</v>
      </c>
      <c r="I271" s="1">
        <v>-0.20979774680232191</v>
      </c>
      <c r="J271" s="1">
        <v>0.62471857142857135</v>
      </c>
      <c r="K271" s="1">
        <v>0.56667749999999995</v>
      </c>
      <c r="L271" s="1">
        <v>943216</v>
      </c>
      <c r="M271" s="1">
        <v>38.101428571428571</v>
      </c>
      <c r="N271" s="1">
        <v>108.10402243444041</v>
      </c>
      <c r="O271" s="1">
        <v>107.47376373600133</v>
      </c>
      <c r="P271" s="1">
        <v>93.155635105186064</v>
      </c>
      <c r="Q271" s="1">
        <v>98.2</v>
      </c>
      <c r="R271" s="1">
        <v>100.3049090123081</v>
      </c>
      <c r="S271" s="1">
        <v>99.495825049701807</v>
      </c>
      <c r="T271" s="1">
        <v>99.8</v>
      </c>
      <c r="U271" s="1">
        <v>85.9</v>
      </c>
      <c r="V271" s="1">
        <v>24706</v>
      </c>
      <c r="W271" s="1">
        <v>24150</v>
      </c>
      <c r="X271" s="1">
        <v>112.70009197435948</v>
      </c>
      <c r="Y271" s="1">
        <v>121.56740032431274</v>
      </c>
      <c r="Z271" s="1">
        <v>9379</v>
      </c>
      <c r="AA271" s="1">
        <v>759867.95345000003</v>
      </c>
      <c r="AB271" s="1">
        <v>108.31119025998704</v>
      </c>
      <c r="AC271" s="1">
        <v>66244</v>
      </c>
      <c r="AD271" s="1">
        <v>78.900000000000006</v>
      </c>
      <c r="AE271" s="1">
        <v>93.1</v>
      </c>
      <c r="AF271" s="1">
        <v>86.6</v>
      </c>
      <c r="AG271" s="1">
        <v>97.2</v>
      </c>
      <c r="AH271" s="1">
        <v>96.395509671426908</v>
      </c>
      <c r="AI271" s="1">
        <v>95.755429806559121</v>
      </c>
      <c r="AJ271" s="1">
        <v>97.022834054734858</v>
      </c>
      <c r="AK271" s="1">
        <v>97.585964324275835</v>
      </c>
      <c r="AL271" s="1">
        <v>97.408582148586149</v>
      </c>
      <c r="AM271" s="1">
        <v>76.736185261180495</v>
      </c>
      <c r="AN271" s="1">
        <v>99.625045448030875</v>
      </c>
      <c r="AO271" s="1">
        <v>99.511066423756787</v>
      </c>
      <c r="AP271" s="1">
        <v>74.895239336620151</v>
      </c>
      <c r="AQ271" s="1">
        <v>96.861494899239304</v>
      </c>
    </row>
    <row r="272" spans="1:43">
      <c r="A272" s="1">
        <v>2009</v>
      </c>
      <c r="B272" s="1" t="s">
        <v>77</v>
      </c>
      <c r="C272" s="1">
        <v>116.72781816914171</v>
      </c>
      <c r="D272" s="1">
        <v>54009</v>
      </c>
      <c r="E272" s="1">
        <v>85.5</v>
      </c>
      <c r="F272" s="1">
        <v>9304.43</v>
      </c>
      <c r="G272" s="1">
        <v>0.10199999999999999</v>
      </c>
      <c r="H272" s="1">
        <v>-0.32094276629469848</v>
      </c>
      <c r="I272" s="1">
        <v>-0.32094276629469848</v>
      </c>
      <c r="J272" s="1">
        <v>0.59181777777777778</v>
      </c>
      <c r="K272" s="1">
        <v>0.53264842105263155</v>
      </c>
      <c r="L272" s="1">
        <v>942365</v>
      </c>
      <c r="M272" s="1">
        <v>33.283333333333331</v>
      </c>
      <c r="N272" s="1">
        <v>99.367182431101895</v>
      </c>
      <c r="O272" s="1">
        <v>98.223273981407999</v>
      </c>
      <c r="P272" s="1">
        <v>93.27742602695119</v>
      </c>
      <c r="Q272" s="1">
        <v>98</v>
      </c>
      <c r="R272" s="1">
        <v>102.44693057946075</v>
      </c>
      <c r="S272" s="1">
        <v>98.29224652087477</v>
      </c>
      <c r="T272" s="1">
        <v>99.6</v>
      </c>
      <c r="U272" s="1">
        <v>86</v>
      </c>
      <c r="V272" s="1">
        <v>24551</v>
      </c>
      <c r="W272" s="1">
        <v>24134</v>
      </c>
      <c r="X272" s="1">
        <v>110.53108350393259</v>
      </c>
      <c r="Y272" s="1">
        <v>117.97230702315116</v>
      </c>
      <c r="Z272" s="1">
        <v>9287</v>
      </c>
      <c r="AA272" s="1">
        <v>926185.89950000006</v>
      </c>
      <c r="AB272" s="1">
        <v>106.58077223626752</v>
      </c>
      <c r="AC272" s="1">
        <v>66930</v>
      </c>
      <c r="AD272" s="1">
        <v>80.400000000000006</v>
      </c>
      <c r="AE272" s="1">
        <v>96.9</v>
      </c>
      <c r="AF272" s="1">
        <v>97.7</v>
      </c>
      <c r="AG272" s="1">
        <v>98.4</v>
      </c>
      <c r="AH272" s="1">
        <v>96.147055068169877</v>
      </c>
      <c r="AI272" s="1">
        <v>96.053444425542082</v>
      </c>
      <c r="AJ272" s="1">
        <v>96.301139587108906</v>
      </c>
      <c r="AK272" s="1">
        <v>98.009142501499809</v>
      </c>
      <c r="AL272" s="1">
        <v>97.535299400011411</v>
      </c>
      <c r="AM272" s="1">
        <v>79.422128166017714</v>
      </c>
      <c r="AN272" s="1">
        <v>99.729427747938033</v>
      </c>
      <c r="AO272" s="1">
        <v>99.185827205981596</v>
      </c>
      <c r="AP272" s="1">
        <v>80.158862655583718</v>
      </c>
      <c r="AQ272" s="1">
        <v>100.61720920242475</v>
      </c>
    </row>
    <row r="273" spans="1:43">
      <c r="A273" s="1">
        <v>2009</v>
      </c>
      <c r="B273" s="1" t="s">
        <v>78</v>
      </c>
      <c r="C273" s="1">
        <v>118.70215116030268</v>
      </c>
      <c r="D273" s="1">
        <v>53889</v>
      </c>
      <c r="E273" s="1">
        <v>87.1</v>
      </c>
      <c r="F273" s="1">
        <v>9810.31</v>
      </c>
      <c r="G273" s="1">
        <v>0.104</v>
      </c>
      <c r="H273" s="1">
        <v>-0.46757539571633733</v>
      </c>
      <c r="I273" s="1">
        <v>-0.46757539571633733</v>
      </c>
      <c r="J273" s="1">
        <v>0.57115772727272729</v>
      </c>
      <c r="K273" s="1">
        <v>0.48889272727272726</v>
      </c>
      <c r="L273" s="1">
        <v>940340</v>
      </c>
      <c r="M273" s="1">
        <v>31.274999999999999</v>
      </c>
      <c r="N273" s="1">
        <v>103.02799493230526</v>
      </c>
      <c r="O273" s="1">
        <v>102.01024152156296</v>
      </c>
      <c r="P273" s="1">
        <v>92.519074554093649</v>
      </c>
      <c r="Q273" s="1">
        <v>97.8</v>
      </c>
      <c r="R273" s="1">
        <v>96.992316618610005</v>
      </c>
      <c r="S273" s="1">
        <v>99.395526838966219</v>
      </c>
      <c r="T273" s="1">
        <v>99.6</v>
      </c>
      <c r="U273" s="1">
        <v>86.1</v>
      </c>
      <c r="V273" s="1">
        <v>24370</v>
      </c>
      <c r="W273" s="1">
        <v>24312</v>
      </c>
      <c r="X273" s="1">
        <v>103.40605339554087</v>
      </c>
      <c r="Y273" s="1">
        <v>115.76940061691094</v>
      </c>
      <c r="Z273" s="1">
        <v>9641</v>
      </c>
      <c r="AA273" s="1">
        <v>735980.56954000005</v>
      </c>
      <c r="AB273" s="1">
        <v>93.455915836029789</v>
      </c>
      <c r="AC273" s="1">
        <v>65086</v>
      </c>
      <c r="AD273" s="1">
        <v>79.2</v>
      </c>
      <c r="AE273" s="1">
        <v>98.3</v>
      </c>
      <c r="AF273" s="1">
        <v>98.9</v>
      </c>
      <c r="AG273" s="1">
        <v>98.6</v>
      </c>
      <c r="AH273" s="1">
        <v>97.079018373569824</v>
      </c>
      <c r="AI273" s="1">
        <v>97.058075892973363</v>
      </c>
      <c r="AJ273" s="1">
        <v>97.336527249449404</v>
      </c>
      <c r="AK273" s="1">
        <v>98.441583005478805</v>
      </c>
      <c r="AL273" s="1">
        <v>97.995421161498584</v>
      </c>
      <c r="AM273" s="1">
        <v>82.053962479936047</v>
      </c>
      <c r="AN273" s="1">
        <v>100.45977782439354</v>
      </c>
      <c r="AO273" s="1">
        <v>99.0425297381544</v>
      </c>
      <c r="AP273" s="1">
        <v>90.552487831548746</v>
      </c>
      <c r="AQ273" s="1">
        <v>100.70529036972501</v>
      </c>
    </row>
    <row r="274" spans="1:43">
      <c r="A274" s="1">
        <v>2009</v>
      </c>
      <c r="B274" s="1" t="s">
        <v>79</v>
      </c>
      <c r="C274" s="1">
        <v>135.58554812371176</v>
      </c>
      <c r="D274" s="1">
        <v>54013</v>
      </c>
      <c r="E274" s="1">
        <v>88.3</v>
      </c>
      <c r="F274" s="1">
        <v>9691.1200000000008</v>
      </c>
      <c r="G274" s="1">
        <v>0.10199999999999999</v>
      </c>
      <c r="H274" s="1">
        <v>-0.7819276621552631</v>
      </c>
      <c r="I274" s="1">
        <v>-0.7819276621552631</v>
      </c>
      <c r="J274" s="1">
        <v>0.56372090909090911</v>
      </c>
      <c r="K274" s="1">
        <v>0.43057304347826086</v>
      </c>
      <c r="L274" s="1">
        <v>933163</v>
      </c>
      <c r="M274" s="1">
        <v>29.394545454545451</v>
      </c>
      <c r="N274" s="1">
        <v>97.685824418912475</v>
      </c>
      <c r="O274" s="1">
        <v>95.053951947904267</v>
      </c>
      <c r="P274" s="1">
        <v>94.480096199643754</v>
      </c>
      <c r="Q274" s="1">
        <v>97.7</v>
      </c>
      <c r="R274" s="1">
        <v>95.952332068606509</v>
      </c>
      <c r="S274" s="1">
        <v>101.2008946322068</v>
      </c>
      <c r="T274" s="1">
        <v>99.5</v>
      </c>
      <c r="U274" s="1">
        <v>86.4</v>
      </c>
      <c r="V274" s="1">
        <v>24485</v>
      </c>
      <c r="W274" s="1">
        <v>24259</v>
      </c>
      <c r="X274" s="1">
        <v>97.905726511526851</v>
      </c>
      <c r="Y274" s="1">
        <v>105.29550437479068</v>
      </c>
      <c r="Z274" s="1">
        <v>9366</v>
      </c>
      <c r="AA274" s="1">
        <v>719351.88708999997</v>
      </c>
      <c r="AB274" s="1">
        <v>93.219818580913184</v>
      </c>
      <c r="AC274" s="1">
        <v>63461</v>
      </c>
      <c r="AD274" s="1">
        <v>79</v>
      </c>
      <c r="AE274" s="1">
        <v>97.4</v>
      </c>
      <c r="AF274" s="1">
        <v>98.8</v>
      </c>
      <c r="AG274" s="1">
        <v>96.8</v>
      </c>
      <c r="AH274" s="1">
        <v>96.281116269406454</v>
      </c>
      <c r="AI274" s="1">
        <v>95.778749300764588</v>
      </c>
      <c r="AJ274" s="1">
        <v>96.777073295265893</v>
      </c>
      <c r="AK274" s="1">
        <v>98.189763771742136</v>
      </c>
      <c r="AL274" s="1">
        <v>98.412775076445513</v>
      </c>
      <c r="AM274" s="1">
        <v>84.746626941684084</v>
      </c>
      <c r="AN274" s="1">
        <v>100.52351062213771</v>
      </c>
      <c r="AO274" s="1">
        <v>99.311864614044566</v>
      </c>
      <c r="AP274" s="1">
        <v>103.70543345176762</v>
      </c>
      <c r="AQ274" s="1">
        <v>110.04010527286597</v>
      </c>
    </row>
    <row r="275" spans="1:43">
      <c r="A275" s="1">
        <v>2009</v>
      </c>
      <c r="B275" s="1" t="s">
        <v>80</v>
      </c>
      <c r="C275" s="1">
        <v>146.34526610892931</v>
      </c>
      <c r="D275" s="1">
        <v>54083</v>
      </c>
      <c r="E275" s="1">
        <v>89.6</v>
      </c>
      <c r="F275" s="1">
        <v>10430.35</v>
      </c>
      <c r="G275" s="1">
        <v>0.106</v>
      </c>
      <c r="H275" s="1">
        <v>-0.95012139965520503</v>
      </c>
      <c r="I275" s="1">
        <v>-0.95012139965520503</v>
      </c>
      <c r="J275" s="1">
        <v>0.55350714285714298</v>
      </c>
      <c r="K275" s="1">
        <v>0.3991575</v>
      </c>
      <c r="L275" s="1">
        <v>937339</v>
      </c>
      <c r="M275" s="1">
        <v>28.46952380952381</v>
      </c>
      <c r="N275" s="1">
        <v>90.561325834948164</v>
      </c>
      <c r="O275" s="1">
        <v>86.62743203566761</v>
      </c>
      <c r="P275" s="1">
        <v>93.46653214440839</v>
      </c>
      <c r="Q275" s="1">
        <v>97.6</v>
      </c>
      <c r="R275" s="1">
        <v>101.01466532896661</v>
      </c>
      <c r="S275" s="1">
        <v>98.994333996023897</v>
      </c>
      <c r="T275" s="1">
        <v>99.6</v>
      </c>
      <c r="U275" s="1">
        <v>86.3</v>
      </c>
      <c r="V275" s="1">
        <v>24627</v>
      </c>
      <c r="W275" s="1">
        <v>24098</v>
      </c>
      <c r="X275" s="1">
        <v>96.893250775789866</v>
      </c>
      <c r="Y275" s="1">
        <v>106.79037238883481</v>
      </c>
      <c r="Z275" s="1">
        <v>8456</v>
      </c>
      <c r="AA275" s="1">
        <v>804872.74701000005</v>
      </c>
      <c r="AB275" s="1">
        <v>92.045870292755041</v>
      </c>
      <c r="AC275" s="1">
        <v>56227</v>
      </c>
      <c r="AD275" s="1">
        <v>80.400000000000006</v>
      </c>
      <c r="AE275" s="1">
        <v>98.7</v>
      </c>
      <c r="AF275" s="1">
        <v>100.1</v>
      </c>
      <c r="AG275" s="1">
        <v>98.3</v>
      </c>
      <c r="AH275" s="1">
        <v>97.193361967074438</v>
      </c>
      <c r="AI275" s="1">
        <v>97.024281642432484</v>
      </c>
      <c r="AJ275" s="1">
        <v>97.497438135194102</v>
      </c>
      <c r="AK275" s="1">
        <v>98.673076757210993</v>
      </c>
      <c r="AL275" s="1">
        <v>98.230728606300417</v>
      </c>
      <c r="AM275" s="1">
        <v>87.76524054903102</v>
      </c>
      <c r="AN275" s="1">
        <v>99.929838755894323</v>
      </c>
      <c r="AO275" s="1">
        <v>98.856349676354199</v>
      </c>
      <c r="AP275" s="1">
        <v>101.93525062972365</v>
      </c>
      <c r="AQ275" s="1">
        <v>100.31871044925357</v>
      </c>
    </row>
    <row r="276" spans="1:43">
      <c r="A276" s="1">
        <v>2009</v>
      </c>
      <c r="B276" s="1" t="s">
        <v>81</v>
      </c>
      <c r="C276" s="1">
        <v>121.13499782031062</v>
      </c>
      <c r="D276" s="1">
        <v>54101</v>
      </c>
      <c r="E276" s="1">
        <v>92.6</v>
      </c>
      <c r="F276" s="1">
        <v>10302.870000000001</v>
      </c>
      <c r="G276" s="1">
        <v>0.10199999999999999</v>
      </c>
      <c r="H276" s="1">
        <v>-1.0739808995688904</v>
      </c>
      <c r="I276" s="1">
        <v>-1.0739808995688904</v>
      </c>
      <c r="J276" s="1">
        <v>0.54081263157894732</v>
      </c>
      <c r="K276" s="1">
        <v>0.360655</v>
      </c>
      <c r="L276" s="1">
        <v>934465</v>
      </c>
      <c r="M276" s="1">
        <v>26.780000000000005</v>
      </c>
      <c r="N276" s="1">
        <v>95.852766931974188</v>
      </c>
      <c r="O276" s="1">
        <v>94.131739065400126</v>
      </c>
      <c r="P276" s="1">
        <v>96.186118014493857</v>
      </c>
      <c r="Q276" s="1">
        <v>97.6</v>
      </c>
      <c r="R276" s="1">
        <v>100.80906782770731</v>
      </c>
      <c r="S276" s="1">
        <v>99.29522862823066</v>
      </c>
      <c r="T276" s="1">
        <v>99.5</v>
      </c>
      <c r="U276" s="1">
        <v>86.5</v>
      </c>
      <c r="V276" s="1">
        <v>24605</v>
      </c>
      <c r="W276" s="1">
        <v>24159</v>
      </c>
      <c r="X276" s="1">
        <v>95.327216735013252</v>
      </c>
      <c r="Y276" s="1">
        <v>102.43663623970241</v>
      </c>
      <c r="Z276" s="1">
        <v>8568</v>
      </c>
      <c r="AA276" s="1">
        <v>793599.98387999996</v>
      </c>
      <c r="AB276" s="1">
        <v>91.47549569633226</v>
      </c>
      <c r="AC276" s="1">
        <v>58823</v>
      </c>
      <c r="AD276" s="1">
        <v>82.9</v>
      </c>
      <c r="AE276" s="1">
        <v>101.6</v>
      </c>
      <c r="AF276" s="1">
        <v>107.2</v>
      </c>
      <c r="AG276" s="1">
        <v>98</v>
      </c>
      <c r="AH276" s="1">
        <v>98.144045982537492</v>
      </c>
      <c r="AI276" s="1">
        <v>97.070673702335341</v>
      </c>
      <c r="AJ276" s="1">
        <v>99.150100219439068</v>
      </c>
      <c r="AK276" s="1">
        <v>99.362099500642927</v>
      </c>
      <c r="AL276" s="1">
        <v>99.192033655839367</v>
      </c>
      <c r="AM276" s="1">
        <v>90.403379724432483</v>
      </c>
      <c r="AN276" s="1">
        <v>100.72950799284772</v>
      </c>
      <c r="AO276" s="1">
        <v>99.633309587823263</v>
      </c>
      <c r="AP276" s="1">
        <v>106.82283125091897</v>
      </c>
      <c r="AQ276" s="1">
        <v>100.52191914127341</v>
      </c>
    </row>
    <row r="277" spans="1:43">
      <c r="A277" s="1">
        <v>2009</v>
      </c>
      <c r="B277" s="1" t="s">
        <v>82</v>
      </c>
      <c r="C277" s="1">
        <v>109.34800387210217</v>
      </c>
      <c r="D277" s="1">
        <v>53986</v>
      </c>
      <c r="E277" s="1">
        <v>95</v>
      </c>
      <c r="F277" s="1">
        <v>10066.24</v>
      </c>
      <c r="G277" s="1">
        <v>0.106</v>
      </c>
      <c r="H277" s="1">
        <v>-1.0676211302945133</v>
      </c>
      <c r="I277" s="1">
        <v>-1.0676211302945133</v>
      </c>
      <c r="J277" s="1">
        <v>0.53705428571428582</v>
      </c>
      <c r="K277" s="1">
        <v>0.33477499999999999</v>
      </c>
      <c r="L277" s="1">
        <v>935986</v>
      </c>
      <c r="M277" s="1">
        <v>25.114761904761902</v>
      </c>
      <c r="N277" s="1">
        <v>78.379596110167085</v>
      </c>
      <c r="O277" s="1">
        <v>76.227428588364901</v>
      </c>
      <c r="P277" s="1">
        <v>96.25204750014268</v>
      </c>
      <c r="Q277" s="1">
        <v>97.5</v>
      </c>
      <c r="R277" s="1">
        <v>100.20108286777378</v>
      </c>
      <c r="S277" s="1">
        <v>99.99731610337976</v>
      </c>
      <c r="T277" s="1">
        <v>99.4</v>
      </c>
      <c r="U277" s="1">
        <v>86.7</v>
      </c>
      <c r="V277" s="1">
        <v>24835</v>
      </c>
      <c r="W277" s="1">
        <v>23586</v>
      </c>
      <c r="X277" s="1">
        <v>93.882956235388946</v>
      </c>
      <c r="Y277" s="1">
        <v>99.800180317473917</v>
      </c>
      <c r="Z277" s="1">
        <v>9299</v>
      </c>
      <c r="AA277" s="1">
        <v>808478.99896</v>
      </c>
      <c r="AB277" s="1">
        <v>91.220446668830576</v>
      </c>
      <c r="AC277" s="1">
        <v>63959</v>
      </c>
      <c r="AD277" s="1">
        <v>84.5</v>
      </c>
      <c r="AE277" s="1">
        <v>104.3</v>
      </c>
      <c r="AF277" s="1">
        <v>111.4</v>
      </c>
      <c r="AG277" s="1">
        <v>99.2</v>
      </c>
      <c r="AH277" s="1">
        <v>97.376499766559164</v>
      </c>
      <c r="AI277" s="1">
        <v>97.404335077415226</v>
      </c>
      <c r="AJ277" s="1">
        <v>97.249378116958141</v>
      </c>
      <c r="AK277" s="1">
        <v>99.47092190336538</v>
      </c>
      <c r="AL277" s="1">
        <v>98.941043343407415</v>
      </c>
      <c r="AM277" s="1">
        <v>93.627530256048885</v>
      </c>
      <c r="AN277" s="1">
        <v>99.9964974189744</v>
      </c>
      <c r="AO277" s="1">
        <v>99.112085412140374</v>
      </c>
      <c r="AP277" s="1">
        <v>100.59107595698327</v>
      </c>
      <c r="AQ277" s="1">
        <v>98.806958269596123</v>
      </c>
    </row>
    <row r="278" spans="1:43">
      <c r="A278" s="1">
        <v>2009</v>
      </c>
      <c r="B278" s="1" t="s">
        <v>83</v>
      </c>
      <c r="C278" s="1">
        <v>110.96579318678701</v>
      </c>
      <c r="D278" s="1">
        <v>53915</v>
      </c>
      <c r="E278" s="1">
        <v>97</v>
      </c>
      <c r="F278" s="1">
        <v>9640.99</v>
      </c>
      <c r="G278" s="1">
        <v>0.105</v>
      </c>
      <c r="H278" s="1">
        <v>-0.91385014592069314</v>
      </c>
      <c r="I278" s="1">
        <v>-0.91385014592069314</v>
      </c>
      <c r="J278" s="1">
        <v>0.52426000000000017</v>
      </c>
      <c r="K278" s="1">
        <v>0.31053809523809522</v>
      </c>
      <c r="L278" s="1">
        <v>938773</v>
      </c>
      <c r="M278" s="1">
        <v>26.287368421052626</v>
      </c>
      <c r="N278" s="1">
        <v>86.966551983926792</v>
      </c>
      <c r="O278" s="1">
        <v>85.328319711647751</v>
      </c>
      <c r="P278" s="1">
        <v>97.251036182688665</v>
      </c>
      <c r="Q278" s="1">
        <v>97.5</v>
      </c>
      <c r="R278" s="1">
        <v>100.00348922530635</v>
      </c>
      <c r="S278" s="1">
        <v>99.596123260437409</v>
      </c>
      <c r="T278" s="1">
        <v>99.2</v>
      </c>
      <c r="U278" s="1">
        <v>86.8</v>
      </c>
      <c r="V278" s="1">
        <v>24562</v>
      </c>
      <c r="W278" s="1">
        <v>24025</v>
      </c>
      <c r="X278" s="1">
        <v>91.669368868775322</v>
      </c>
      <c r="Y278" s="1">
        <v>100.4595556594081</v>
      </c>
      <c r="Z278" s="1">
        <v>9396</v>
      </c>
      <c r="AA278" s="1">
        <v>720567.42515000002</v>
      </c>
      <c r="AB278" s="1">
        <v>88.045370148228102</v>
      </c>
      <c r="AC278" s="1">
        <v>64910</v>
      </c>
      <c r="AD278" s="1">
        <v>85.2</v>
      </c>
      <c r="AE278" s="1">
        <v>105.9</v>
      </c>
      <c r="AF278" s="1">
        <v>114.8</v>
      </c>
      <c r="AG278" s="1">
        <v>99.7</v>
      </c>
      <c r="AH278" s="1">
        <v>97.268785662480695</v>
      </c>
      <c r="AI278" s="1">
        <v>97.095751627633362</v>
      </c>
      <c r="AJ278" s="1">
        <v>97.77347288661683</v>
      </c>
      <c r="AK278" s="1">
        <v>99.267105486538497</v>
      </c>
      <c r="AL278" s="1">
        <v>98.981957867677622</v>
      </c>
      <c r="AM278" s="1">
        <v>98.764718129541123</v>
      </c>
      <c r="AN278" s="1">
        <v>99.169131763407634</v>
      </c>
      <c r="AO278" s="1">
        <v>98.879434441365163</v>
      </c>
      <c r="AP278" s="1">
        <v>106.23077488753476</v>
      </c>
      <c r="AQ278" s="1">
        <v>97.843700203208115</v>
      </c>
    </row>
    <row r="279" spans="1:43">
      <c r="A279" s="1">
        <v>2009</v>
      </c>
      <c r="B279" s="1" t="s">
        <v>84</v>
      </c>
      <c r="C279" s="1">
        <v>127.66261299237746</v>
      </c>
      <c r="D279" s="1">
        <v>54030</v>
      </c>
      <c r="E279" s="1">
        <v>97.8</v>
      </c>
      <c r="F279" s="1">
        <v>10169.01</v>
      </c>
      <c r="G279" s="1">
        <v>0.10100000000000001</v>
      </c>
      <c r="H279" s="1">
        <v>-1.2871627013763338</v>
      </c>
      <c r="I279" s="1">
        <v>-1.2871627013763338</v>
      </c>
      <c r="J279" s="1">
        <v>0.4726428571428572</v>
      </c>
      <c r="K279" s="1">
        <v>0.28022333333333332</v>
      </c>
      <c r="L279" s="1">
        <v>951969</v>
      </c>
      <c r="M279" s="1">
        <v>23.982380952380954</v>
      </c>
      <c r="N279" s="1">
        <v>89.997738785579216</v>
      </c>
      <c r="O279" s="1">
        <v>87.374178465124615</v>
      </c>
      <c r="P279" s="1">
        <v>96.935203492816612</v>
      </c>
      <c r="Q279" s="1">
        <v>97.5</v>
      </c>
      <c r="R279" s="1">
        <v>97.904036491370931</v>
      </c>
      <c r="S279" s="1">
        <v>99.897017892644172</v>
      </c>
      <c r="T279" s="1">
        <v>99.3</v>
      </c>
      <c r="U279" s="1">
        <v>87.1</v>
      </c>
      <c r="V279" s="1">
        <v>24484</v>
      </c>
      <c r="W279" s="1">
        <v>24141</v>
      </c>
      <c r="X279" s="1">
        <v>88.282444384124261</v>
      </c>
      <c r="Y279" s="1">
        <v>89.722417268309769</v>
      </c>
      <c r="Z279" s="1">
        <v>9364</v>
      </c>
      <c r="AA279" s="1">
        <v>831531.88760999998</v>
      </c>
      <c r="AB279" s="1">
        <v>87.582823572496082</v>
      </c>
      <c r="AC279" s="1">
        <v>66816</v>
      </c>
      <c r="AD279" s="1">
        <v>87.2</v>
      </c>
      <c r="AE279" s="1">
        <v>105.5</v>
      </c>
      <c r="AF279" s="1">
        <v>114.5</v>
      </c>
      <c r="AG279" s="1">
        <v>99.1</v>
      </c>
      <c r="AH279" s="1">
        <v>98.039370560955405</v>
      </c>
      <c r="AI279" s="1">
        <v>97.442931563584622</v>
      </c>
      <c r="AJ279" s="1">
        <v>98.648423714148052</v>
      </c>
      <c r="AK279" s="1">
        <v>99.712344135784051</v>
      </c>
      <c r="AL279" s="1">
        <v>99.908346869809577</v>
      </c>
      <c r="AM279" s="1">
        <v>99.479585449636971</v>
      </c>
      <c r="AN279" s="1">
        <v>100.55000874725322</v>
      </c>
      <c r="AO279" s="1">
        <v>99.498983259529339</v>
      </c>
      <c r="AP279" s="1">
        <v>113.26545336916504</v>
      </c>
      <c r="AQ279" s="1">
        <v>90.600154020188654</v>
      </c>
    </row>
    <row r="280" spans="1:43">
      <c r="A280" s="1">
        <v>2010</v>
      </c>
      <c r="B280" s="1" t="s">
        <v>72</v>
      </c>
      <c r="C280" s="1">
        <v>108.04354351953253</v>
      </c>
      <c r="D280" s="1">
        <v>54168</v>
      </c>
      <c r="E280" s="1">
        <v>100.3</v>
      </c>
      <c r="F280" s="1">
        <v>10661.62</v>
      </c>
      <c r="G280" s="1">
        <v>9.6000000000000002E-2</v>
      </c>
      <c r="H280" s="1">
        <v>-1.5121621397353526</v>
      </c>
      <c r="I280" s="1">
        <v>-1.5121621397353526</v>
      </c>
      <c r="J280" s="1">
        <v>0.45636105263157889</v>
      </c>
      <c r="K280" s="1">
        <v>0.26047049999999999</v>
      </c>
      <c r="L280" s="1">
        <v>963269</v>
      </c>
      <c r="M280" s="1">
        <v>23.047368421052635</v>
      </c>
      <c r="N280" s="1">
        <v>104.08778590483168</v>
      </c>
      <c r="O280" s="1">
        <v>103.91575526316099</v>
      </c>
      <c r="P280" s="1">
        <v>95.337110792404189</v>
      </c>
      <c r="Q280" s="1">
        <v>97.5</v>
      </c>
      <c r="R280" s="1">
        <v>99.008905902212547</v>
      </c>
      <c r="S280" s="1">
        <v>101.10059642147121</v>
      </c>
      <c r="T280" s="1">
        <v>99.3</v>
      </c>
      <c r="U280" s="1">
        <v>86.8</v>
      </c>
      <c r="V280" s="1">
        <v>24624</v>
      </c>
      <c r="W280" s="1">
        <v>24155</v>
      </c>
      <c r="X280" s="1">
        <v>100.27707586600057</v>
      </c>
      <c r="Y280" s="1">
        <v>105.37162805630182</v>
      </c>
      <c r="Z280" s="1">
        <v>9799</v>
      </c>
      <c r="AA280" s="1">
        <v>820631.94</v>
      </c>
      <c r="AB280" s="1">
        <v>96.566802385095954</v>
      </c>
      <c r="AC280" s="1">
        <v>68467</v>
      </c>
      <c r="AD280" s="1">
        <v>89.5</v>
      </c>
      <c r="AE280" s="1">
        <v>107.1</v>
      </c>
      <c r="AF280" s="1">
        <v>116.7</v>
      </c>
      <c r="AG280" s="1">
        <v>100.2</v>
      </c>
      <c r="AH280" s="1">
        <v>99.2943094426047</v>
      </c>
      <c r="AI280" s="1">
        <v>98.795508756149587</v>
      </c>
      <c r="AJ280" s="1">
        <v>99.239151975927427</v>
      </c>
      <c r="AK280" s="1">
        <v>99.211816705194508</v>
      </c>
      <c r="AL280" s="1">
        <v>100.11395603155542</v>
      </c>
      <c r="AM280" s="1">
        <v>100.42418613427431</v>
      </c>
      <c r="AN280" s="1">
        <v>100.30575956354106</v>
      </c>
      <c r="AO280" s="1">
        <v>99.911261124592414</v>
      </c>
      <c r="AP280" s="1">
        <v>111.38263898314783</v>
      </c>
      <c r="AQ280" s="1">
        <v>91.74405962776811</v>
      </c>
    </row>
    <row r="281" spans="1:43">
      <c r="A281" s="1">
        <v>2010</v>
      </c>
      <c r="B281" s="1" t="s">
        <v>74</v>
      </c>
      <c r="C281" s="1">
        <v>104.47074120763102</v>
      </c>
      <c r="D281" s="1">
        <v>54006</v>
      </c>
      <c r="E281" s="1">
        <v>100.7</v>
      </c>
      <c r="F281" s="1">
        <v>10175.129999999999</v>
      </c>
      <c r="G281" s="1">
        <v>0.10100000000000001</v>
      </c>
      <c r="H281" s="1">
        <v>-1.5143251430254814</v>
      </c>
      <c r="I281" s="1">
        <v>-1.5143251430254814</v>
      </c>
      <c r="J281" s="1">
        <v>0.44722210526315803</v>
      </c>
      <c r="K281" s="1">
        <v>0.25384699999999999</v>
      </c>
      <c r="L281" s="1">
        <v>970884</v>
      </c>
      <c r="M281" s="1">
        <v>25.328947368421055</v>
      </c>
      <c r="N281" s="1">
        <v>107.26644823272629</v>
      </c>
      <c r="O281" s="1">
        <v>107.58112237371355</v>
      </c>
      <c r="P281" s="1">
        <v>97.727231108688514</v>
      </c>
      <c r="Q281" s="1">
        <v>97.4</v>
      </c>
      <c r="R281" s="1">
        <v>99.303862016177263</v>
      </c>
      <c r="S281" s="1">
        <v>100.49880715705768</v>
      </c>
      <c r="T281" s="1">
        <v>99.4</v>
      </c>
      <c r="U281" s="1">
        <v>87.2</v>
      </c>
      <c r="V281" s="1">
        <v>24432</v>
      </c>
      <c r="W281" s="1">
        <v>24397</v>
      </c>
      <c r="X281" s="1">
        <v>95.421031524368345</v>
      </c>
      <c r="Y281" s="1">
        <v>102.84319839472154</v>
      </c>
      <c r="Z281" s="1">
        <v>9751</v>
      </c>
      <c r="AA281" s="1">
        <v>817573.18070000003</v>
      </c>
      <c r="AB281" s="1">
        <v>90.123715959116311</v>
      </c>
      <c r="AC281" s="1">
        <v>64521</v>
      </c>
      <c r="AD281" s="1">
        <v>91.4</v>
      </c>
      <c r="AE281" s="1">
        <v>106.8</v>
      </c>
      <c r="AF281" s="1">
        <v>118</v>
      </c>
      <c r="AG281" s="1">
        <v>98.1</v>
      </c>
      <c r="AH281" s="1">
        <v>97.534338013496992</v>
      </c>
      <c r="AI281" s="1">
        <v>97.62783238780392</v>
      </c>
      <c r="AJ281" s="1">
        <v>97.025243518144066</v>
      </c>
      <c r="AK281" s="1">
        <v>99.124241333774563</v>
      </c>
      <c r="AL281" s="1">
        <v>99.799148099011603</v>
      </c>
      <c r="AM281" s="1">
        <v>99.509568653241786</v>
      </c>
      <c r="AN281" s="1">
        <v>100.66920889584614</v>
      </c>
      <c r="AO281" s="1">
        <v>99.19060402642053</v>
      </c>
      <c r="AP281" s="1">
        <v>111.90892076057237</v>
      </c>
      <c r="AQ281" s="1">
        <v>93.137586884395702</v>
      </c>
    </row>
    <row r="282" spans="1:43">
      <c r="A282" s="1">
        <v>2010</v>
      </c>
      <c r="B282" s="1" t="s">
        <v>75</v>
      </c>
      <c r="C282" s="1">
        <v>84.287980047444321</v>
      </c>
      <c r="D282" s="1">
        <v>54304</v>
      </c>
      <c r="E282" s="1">
        <v>100.9</v>
      </c>
      <c r="F282" s="1">
        <v>10671.49</v>
      </c>
      <c r="G282" s="1">
        <v>9.7000000000000003E-2</v>
      </c>
      <c r="H282" s="1">
        <v>-1.5700220484223391</v>
      </c>
      <c r="I282" s="1">
        <v>-1.5700220484223391</v>
      </c>
      <c r="J282" s="1">
        <v>0.44520363636363636</v>
      </c>
      <c r="K282" s="1">
        <v>0.24598130434782609</v>
      </c>
      <c r="L282" s="1">
        <v>971914</v>
      </c>
      <c r="M282" s="1">
        <v>20.392272727272729</v>
      </c>
      <c r="N282" s="1">
        <v>94.801460588436598</v>
      </c>
      <c r="O282" s="1">
        <v>95.655309228603684</v>
      </c>
      <c r="P282" s="1">
        <v>96.812556857444619</v>
      </c>
      <c r="Q282" s="1">
        <v>97.3</v>
      </c>
      <c r="R282" s="1">
        <v>98.427295705688707</v>
      </c>
      <c r="S282" s="1">
        <v>102.10357852882706</v>
      </c>
      <c r="T282" s="1">
        <v>99.4</v>
      </c>
      <c r="U282" s="1">
        <v>87.1</v>
      </c>
      <c r="V282" s="1">
        <v>24341</v>
      </c>
      <c r="W282" s="1">
        <v>24549</v>
      </c>
      <c r="X282" s="1">
        <v>91.65285398864826</v>
      </c>
      <c r="Y282" s="1">
        <v>96.125468357709295</v>
      </c>
      <c r="Z282" s="1">
        <v>11002</v>
      </c>
      <c r="AA282" s="1">
        <v>798264.30769000005</v>
      </c>
      <c r="AB282" s="1">
        <v>89.188823362715453</v>
      </c>
      <c r="AC282" s="1">
        <v>70072</v>
      </c>
      <c r="AD282" s="1">
        <v>92.5</v>
      </c>
      <c r="AE282" s="1">
        <v>106.6</v>
      </c>
      <c r="AF282" s="1">
        <v>117.8</v>
      </c>
      <c r="AG282" s="1">
        <v>98.5</v>
      </c>
      <c r="AH282" s="1">
        <v>99.310243390730705</v>
      </c>
      <c r="AI282" s="1">
        <v>99.118440170721556</v>
      </c>
      <c r="AJ282" s="1">
        <v>99.557453638393937</v>
      </c>
      <c r="AK282" s="1">
        <v>100.14250892841775</v>
      </c>
      <c r="AL282" s="1">
        <v>101.39229016504446</v>
      </c>
      <c r="AM282" s="1">
        <v>101.75722011782993</v>
      </c>
      <c r="AN282" s="1">
        <v>100.87437795878333</v>
      </c>
      <c r="AO282" s="1">
        <v>101.71924913409592</v>
      </c>
      <c r="AP282" s="1">
        <v>107.68788511090955</v>
      </c>
      <c r="AQ282" s="1">
        <v>93.835802802752085</v>
      </c>
    </row>
    <row r="283" spans="1:43">
      <c r="A283" s="1">
        <v>2010</v>
      </c>
      <c r="B283" s="1" t="s">
        <v>76</v>
      </c>
      <c r="C283" s="1">
        <v>112.31329704801166</v>
      </c>
      <c r="D283" s="1">
        <v>54021</v>
      </c>
      <c r="E283" s="1">
        <v>102</v>
      </c>
      <c r="F283" s="1">
        <v>11139.77</v>
      </c>
      <c r="G283" s="1">
        <v>9.2999999999999999E-2</v>
      </c>
      <c r="H283" s="1">
        <v>-1.4603770084635965</v>
      </c>
      <c r="I283" s="1">
        <v>-1.4603770084635965</v>
      </c>
      <c r="J283" s="1">
        <v>0.41157619047619048</v>
      </c>
      <c r="K283" s="1">
        <v>0.23850250000000001</v>
      </c>
      <c r="L283" s="1">
        <v>969044</v>
      </c>
      <c r="M283" s="1">
        <v>18.677619047619046</v>
      </c>
      <c r="N283" s="1">
        <v>90.022824457781709</v>
      </c>
      <c r="O283" s="1">
        <v>88.523265566125076</v>
      </c>
      <c r="P283" s="1">
        <v>93.48619190564618</v>
      </c>
      <c r="Q283" s="1">
        <v>96.9</v>
      </c>
      <c r="R283" s="1">
        <v>99.404918299287871</v>
      </c>
      <c r="S283" s="1">
        <v>102.30417495029822</v>
      </c>
      <c r="T283" s="1">
        <v>99.1</v>
      </c>
      <c r="U283" s="1">
        <v>87.6</v>
      </c>
      <c r="V283" s="1">
        <v>24298</v>
      </c>
      <c r="W283" s="1">
        <v>24466</v>
      </c>
      <c r="X283" s="1">
        <v>91.006973728031809</v>
      </c>
      <c r="Y283" s="1">
        <v>94.612882333574234</v>
      </c>
      <c r="Z283" s="1">
        <v>9868</v>
      </c>
      <c r="AA283" s="1">
        <v>841097.66206999996</v>
      </c>
      <c r="AB283" s="1">
        <v>90.312898260771021</v>
      </c>
      <c r="AC283" s="1">
        <v>67230</v>
      </c>
      <c r="AD283" s="1">
        <v>94</v>
      </c>
      <c r="AE283" s="1">
        <v>106.6</v>
      </c>
      <c r="AF283" s="1">
        <v>117.7</v>
      </c>
      <c r="AG283" s="1">
        <v>99.1</v>
      </c>
      <c r="AH283" s="1">
        <v>98.926624210993424</v>
      </c>
      <c r="AI283" s="1">
        <v>99.818180523015457</v>
      </c>
      <c r="AJ283" s="1">
        <v>97.891990968313735</v>
      </c>
      <c r="AK283" s="1">
        <v>100.64981344852008</v>
      </c>
      <c r="AL283" s="1">
        <v>101.10985328109933</v>
      </c>
      <c r="AM283" s="1">
        <v>102.76295945511163</v>
      </c>
      <c r="AN283" s="1">
        <v>101.17623299068885</v>
      </c>
      <c r="AO283" s="1">
        <v>100.75647005525778</v>
      </c>
      <c r="AP283" s="1">
        <v>115.63045586870393</v>
      </c>
      <c r="AQ283" s="1">
        <v>100.55325876841788</v>
      </c>
    </row>
    <row r="284" spans="1:43">
      <c r="A284" s="1">
        <v>2010</v>
      </c>
      <c r="B284" s="1" t="s">
        <v>77</v>
      </c>
      <c r="C284" s="1">
        <v>181.12908403432101</v>
      </c>
      <c r="D284" s="1">
        <v>53855</v>
      </c>
      <c r="E284" s="1">
        <v>101.8</v>
      </c>
      <c r="F284" s="1">
        <v>10103.98</v>
      </c>
      <c r="G284" s="1">
        <v>9.0999999999999998E-2</v>
      </c>
      <c r="H284" s="1">
        <v>-1.4694203298236714</v>
      </c>
      <c r="I284" s="1">
        <v>-1.4694203298236714</v>
      </c>
      <c r="J284" s="1">
        <v>0.39140999999999987</v>
      </c>
      <c r="K284" s="1">
        <v>0.2443778947368421</v>
      </c>
      <c r="L284" s="1">
        <v>977665</v>
      </c>
      <c r="M284" s="1">
        <v>34.71</v>
      </c>
      <c r="N284" s="1">
        <v>140.84098332188887</v>
      </c>
      <c r="O284" s="1">
        <v>138.1073099664514</v>
      </c>
      <c r="P284" s="1">
        <v>96.971902215862741</v>
      </c>
      <c r="Q284" s="1">
        <v>96.9</v>
      </c>
      <c r="R284" s="1">
        <v>100.10008217108175</v>
      </c>
      <c r="S284" s="1">
        <v>100.19791252485091</v>
      </c>
      <c r="T284" s="1">
        <v>99</v>
      </c>
      <c r="U284" s="1">
        <v>87.7</v>
      </c>
      <c r="V284" s="1">
        <v>24425</v>
      </c>
      <c r="W284" s="1">
        <v>24287</v>
      </c>
      <c r="X284" s="1">
        <v>91.441519350345303</v>
      </c>
      <c r="Y284" s="1">
        <v>94.136079724254245</v>
      </c>
      <c r="Z284" s="1">
        <v>9819</v>
      </c>
      <c r="AA284" s="1">
        <v>794174.93701999995</v>
      </c>
      <c r="AB284" s="1">
        <v>91.613077052674399</v>
      </c>
      <c r="AC284" s="1">
        <v>64331</v>
      </c>
      <c r="AD284" s="1">
        <v>93.3</v>
      </c>
      <c r="AE284" s="1">
        <v>105.4</v>
      </c>
      <c r="AF284" s="1">
        <v>119.7</v>
      </c>
      <c r="AG284" s="1">
        <v>97.7</v>
      </c>
      <c r="AH284" s="1">
        <v>99.102173220442694</v>
      </c>
      <c r="AI284" s="1">
        <v>99.397430266429097</v>
      </c>
      <c r="AJ284" s="1">
        <v>98.818505317398504</v>
      </c>
      <c r="AK284" s="1">
        <v>100.3213539739444</v>
      </c>
      <c r="AL284" s="1">
        <v>99.91731611030994</v>
      </c>
      <c r="AM284" s="1">
        <v>99.694743059043745</v>
      </c>
      <c r="AN284" s="1">
        <v>100.25157818852581</v>
      </c>
      <c r="AO284" s="1">
        <v>99.703922222350144</v>
      </c>
      <c r="AP284" s="1">
        <v>119.88175606797236</v>
      </c>
      <c r="AQ284" s="1">
        <v>99.316778998253696</v>
      </c>
    </row>
    <row r="285" spans="1:43">
      <c r="A285" s="1">
        <v>2010</v>
      </c>
      <c r="B285" s="1" t="s">
        <v>78</v>
      </c>
      <c r="C285" s="1">
        <v>201.45672165200801</v>
      </c>
      <c r="D285" s="1">
        <v>53808</v>
      </c>
      <c r="E285" s="1">
        <v>101</v>
      </c>
      <c r="F285" s="1">
        <v>9786.0499999999993</v>
      </c>
      <c r="G285" s="1">
        <v>9.5000000000000001E-2</v>
      </c>
      <c r="H285" s="1">
        <v>-1.4653136992430023</v>
      </c>
      <c r="I285" s="1">
        <v>-1.4653136992430023</v>
      </c>
      <c r="J285" s="1">
        <v>0.38992999999999989</v>
      </c>
      <c r="K285" s="1">
        <v>0.24360954545454547</v>
      </c>
      <c r="L285" s="1">
        <v>972648</v>
      </c>
      <c r="M285" s="1">
        <v>29.222727272727273</v>
      </c>
      <c r="N285" s="1">
        <v>123.61392369287144</v>
      </c>
      <c r="O285" s="1">
        <v>118.17346328976505</v>
      </c>
      <c r="P285" s="1">
        <v>99.125663702216968</v>
      </c>
      <c r="Q285" s="1">
        <v>96.9</v>
      </c>
      <c r="R285" s="1">
        <v>98.810794180943034</v>
      </c>
      <c r="S285" s="1">
        <v>101.00029821073559</v>
      </c>
      <c r="T285" s="1">
        <v>98.8</v>
      </c>
      <c r="U285" s="1">
        <v>87.7</v>
      </c>
      <c r="V285" s="1">
        <v>24378</v>
      </c>
      <c r="W285" s="1">
        <v>24350</v>
      </c>
      <c r="X285" s="1">
        <v>92.762101081410918</v>
      </c>
      <c r="Y285" s="1">
        <v>92.439258985427429</v>
      </c>
      <c r="Z285" s="1">
        <v>9949</v>
      </c>
      <c r="AA285" s="1">
        <v>803120.38006</v>
      </c>
      <c r="AB285" s="1">
        <v>93.33538779560827</v>
      </c>
      <c r="AC285" s="1">
        <v>66409</v>
      </c>
      <c r="AD285" s="1">
        <v>95.3</v>
      </c>
      <c r="AE285" s="1">
        <v>105</v>
      </c>
      <c r="AF285" s="1">
        <v>114.8</v>
      </c>
      <c r="AG285" s="1">
        <v>98.2</v>
      </c>
      <c r="AH285" s="1">
        <v>99.12551113319293</v>
      </c>
      <c r="AI285" s="1">
        <v>100.063426136384</v>
      </c>
      <c r="AJ285" s="1">
        <v>98.351972865246893</v>
      </c>
      <c r="AK285" s="1">
        <v>100.47549681622741</v>
      </c>
      <c r="AL285" s="1">
        <v>100.09856398281376</v>
      </c>
      <c r="AM285" s="1">
        <v>100.31733655944852</v>
      </c>
      <c r="AN285" s="1">
        <v>100.57207011012245</v>
      </c>
      <c r="AO285" s="1">
        <v>99.69841710204868</v>
      </c>
      <c r="AP285" s="1">
        <v>111.54164076202697</v>
      </c>
      <c r="AQ285" s="1">
        <v>98.570251145316647</v>
      </c>
    </row>
    <row r="286" spans="1:43">
      <c r="A286" s="1">
        <v>2010</v>
      </c>
      <c r="B286" s="1" t="s">
        <v>79</v>
      </c>
      <c r="C286" s="1">
        <v>141.45891396754678</v>
      </c>
      <c r="D286" s="1">
        <v>54108</v>
      </c>
      <c r="E286" s="1">
        <v>102.1</v>
      </c>
      <c r="F286" s="1">
        <v>9456.84</v>
      </c>
      <c r="G286" s="1">
        <v>9.4E-2</v>
      </c>
      <c r="H286" s="1">
        <v>-1.49143593985232</v>
      </c>
      <c r="I286" s="1">
        <v>-1.49143593985232</v>
      </c>
      <c r="J286" s="1">
        <v>0.38043952380952373</v>
      </c>
      <c r="K286" s="1">
        <v>0.24412227272727272</v>
      </c>
      <c r="L286" s="1">
        <v>985528</v>
      </c>
      <c r="M286" s="1">
        <v>27.189523809523806</v>
      </c>
      <c r="N286" s="1">
        <v>121.61055613298871</v>
      </c>
      <c r="O286" s="1">
        <v>120.31954835476812</v>
      </c>
      <c r="P286" s="1">
        <v>101.58324211554155</v>
      </c>
      <c r="Q286" s="1">
        <v>96.6</v>
      </c>
      <c r="R286" s="1">
        <v>98.026171969583373</v>
      </c>
      <c r="S286" s="1">
        <v>101.40149105367793</v>
      </c>
      <c r="T286" s="1">
        <v>98.7</v>
      </c>
      <c r="U286" s="1">
        <v>88.5</v>
      </c>
      <c r="V286" s="1">
        <v>24363</v>
      </c>
      <c r="W286" s="1">
        <v>24491</v>
      </c>
      <c r="X286" s="1">
        <v>90.979773864138252</v>
      </c>
      <c r="Y286" s="1">
        <v>91.552697277437318</v>
      </c>
      <c r="Z286" s="1">
        <v>9932</v>
      </c>
      <c r="AA286" s="1">
        <v>869426.43759999995</v>
      </c>
      <c r="AB286" s="1">
        <v>92.841422325613493</v>
      </c>
      <c r="AC286" s="1">
        <v>66203</v>
      </c>
      <c r="AD286" s="1">
        <v>97.2</v>
      </c>
      <c r="AE286" s="1">
        <v>104.9</v>
      </c>
      <c r="AF286" s="1">
        <v>113.2</v>
      </c>
      <c r="AG286" s="1">
        <v>99.1</v>
      </c>
      <c r="AH286" s="1">
        <v>99.564401177467502</v>
      </c>
      <c r="AI286" s="1">
        <v>100.18570422621266</v>
      </c>
      <c r="AJ286" s="1">
        <v>98.998964226582629</v>
      </c>
      <c r="AK286" s="1">
        <v>101.25247446904588</v>
      </c>
      <c r="AL286" s="1">
        <v>100.97087509264698</v>
      </c>
      <c r="AM286" s="1">
        <v>101.72161383274339</v>
      </c>
      <c r="AN286" s="1">
        <v>102.00962520159251</v>
      </c>
      <c r="AO286" s="1">
        <v>100.04343461512563</v>
      </c>
      <c r="AP286" s="1">
        <v>105.31998706353774</v>
      </c>
      <c r="AQ286" s="1">
        <v>97.410995824507054</v>
      </c>
    </row>
    <row r="287" spans="1:43">
      <c r="A287" s="1">
        <v>2010</v>
      </c>
      <c r="B287" s="1" t="s">
        <v>80</v>
      </c>
      <c r="C287" s="1">
        <v>146.0562942433136</v>
      </c>
      <c r="D287" s="1">
        <v>54119</v>
      </c>
      <c r="E287" s="1">
        <v>102.5</v>
      </c>
      <c r="F287" s="1">
        <v>9268.24</v>
      </c>
      <c r="G287" s="1">
        <v>9.5000000000000001E-2</v>
      </c>
      <c r="H287" s="1">
        <v>-1.5243706801924617</v>
      </c>
      <c r="I287" s="1">
        <v>-1.5243706801924617</v>
      </c>
      <c r="J287" s="1">
        <v>0.37636409090909079</v>
      </c>
      <c r="K287" s="1">
        <v>0.23866238095238096</v>
      </c>
      <c r="L287" s="1">
        <v>986544</v>
      </c>
      <c r="M287" s="1">
        <v>28.088181818181809</v>
      </c>
      <c r="N287" s="1">
        <v>111.59021412987549</v>
      </c>
      <c r="O287" s="1">
        <v>109.2420817593847</v>
      </c>
      <c r="P287" s="1">
        <v>103.4369973775442</v>
      </c>
      <c r="Q287" s="1">
        <v>96.5</v>
      </c>
      <c r="R287" s="1">
        <v>99.206037357666801</v>
      </c>
      <c r="S287" s="1">
        <v>101.00029821073559</v>
      </c>
      <c r="T287" s="1">
        <v>98.8</v>
      </c>
      <c r="U287" s="1">
        <v>88.4</v>
      </c>
      <c r="V287" s="1">
        <v>24214</v>
      </c>
      <c r="W287" s="1">
        <v>24671</v>
      </c>
      <c r="X287" s="1">
        <v>88.897269406562671</v>
      </c>
      <c r="Y287" s="1">
        <v>91.242452721204458</v>
      </c>
      <c r="Z287" s="1">
        <v>10126</v>
      </c>
      <c r="AA287" s="1">
        <v>1028643.02803</v>
      </c>
      <c r="AB287" s="1">
        <v>89.69529711589125</v>
      </c>
      <c r="AC287" s="1">
        <v>67626</v>
      </c>
      <c r="AD287" s="1">
        <v>97.8</v>
      </c>
      <c r="AE287" s="1">
        <v>106.7</v>
      </c>
      <c r="AF287" s="1">
        <v>114.8</v>
      </c>
      <c r="AG287" s="1">
        <v>101.8</v>
      </c>
      <c r="AH287" s="1">
        <v>100.08669416066344</v>
      </c>
      <c r="AI287" s="1">
        <v>100.50082975382369</v>
      </c>
      <c r="AJ287" s="1">
        <v>99.732411059630664</v>
      </c>
      <c r="AK287" s="1">
        <v>102.28008767565478</v>
      </c>
      <c r="AL287" s="1">
        <v>103.35200515056582</v>
      </c>
      <c r="AM287" s="1">
        <v>119.39105565618166</v>
      </c>
      <c r="AN287" s="1">
        <v>102.78047183644807</v>
      </c>
      <c r="AO287" s="1">
        <v>100.84768752569302</v>
      </c>
      <c r="AP287" s="1">
        <v>100.27586647906493</v>
      </c>
      <c r="AQ287" s="1">
        <v>96.862041862648866</v>
      </c>
    </row>
    <row r="288" spans="1:43">
      <c r="A288" s="1">
        <v>2010</v>
      </c>
      <c r="B288" s="1" t="s">
        <v>81</v>
      </c>
      <c r="C288" s="1">
        <v>123.97824740725413</v>
      </c>
      <c r="D288" s="1">
        <v>54456</v>
      </c>
      <c r="E288" s="1">
        <v>104.1</v>
      </c>
      <c r="F288" s="1">
        <v>9346.7199999999993</v>
      </c>
      <c r="G288" s="1">
        <v>9.0999999999999998E-2</v>
      </c>
      <c r="H288" s="1">
        <v>-1.828148234292545</v>
      </c>
      <c r="I288" s="1">
        <v>-1.828148234292545</v>
      </c>
      <c r="J288" s="1">
        <v>0.36007700000000009</v>
      </c>
      <c r="K288" s="1">
        <v>0.22497318181818182</v>
      </c>
      <c r="L288" s="1">
        <v>985292</v>
      </c>
      <c r="M288" s="1">
        <v>26.078499999999998</v>
      </c>
      <c r="N288" s="1">
        <v>124.13327617290346</v>
      </c>
      <c r="O288" s="1">
        <v>124.27692526309878</v>
      </c>
      <c r="P288" s="1">
        <v>103.63614989281457</v>
      </c>
      <c r="Q288" s="1">
        <v>96.4</v>
      </c>
      <c r="R288" s="1">
        <v>98.913697729912528</v>
      </c>
      <c r="S288" s="1">
        <v>101.70238568588469</v>
      </c>
      <c r="T288" s="1">
        <v>98.9</v>
      </c>
      <c r="U288" s="1">
        <v>88.8</v>
      </c>
      <c r="V288" s="1">
        <v>24177</v>
      </c>
      <c r="W288" s="1">
        <v>24947</v>
      </c>
      <c r="X288" s="1">
        <v>93.138338306959554</v>
      </c>
      <c r="Y288" s="1">
        <v>92.200645148265266</v>
      </c>
      <c r="Z288" s="1">
        <v>10821</v>
      </c>
      <c r="AA288" s="1">
        <v>798732.10225</v>
      </c>
      <c r="AB288" s="1">
        <v>95.404003454195916</v>
      </c>
      <c r="AC288" s="1">
        <v>69234</v>
      </c>
      <c r="AD288" s="1">
        <v>98.6</v>
      </c>
      <c r="AE288" s="1">
        <v>110.4</v>
      </c>
      <c r="AF288" s="1">
        <v>121.9</v>
      </c>
      <c r="AG288" s="1">
        <v>102</v>
      </c>
      <c r="AH288" s="1">
        <v>99.884754002449128</v>
      </c>
      <c r="AI288" s="1">
        <v>100.12761505657116</v>
      </c>
      <c r="AJ288" s="1">
        <v>99.390493003645048</v>
      </c>
      <c r="AK288" s="1">
        <v>102.42874499343716</v>
      </c>
      <c r="AL288" s="1">
        <v>103.7772243917392</v>
      </c>
      <c r="AM288" s="1">
        <v>104.67079551426617</v>
      </c>
      <c r="AN288" s="1">
        <v>108.47365756697549</v>
      </c>
      <c r="AO288" s="1">
        <v>100.04226357492374</v>
      </c>
      <c r="AP288" s="1">
        <v>101.0011096664025</v>
      </c>
      <c r="AQ288" s="1">
        <v>98.652539260095054</v>
      </c>
    </row>
    <row r="289" spans="1:43">
      <c r="A289" s="1">
        <v>2010</v>
      </c>
      <c r="B289" s="1" t="s">
        <v>82</v>
      </c>
      <c r="C289" s="1">
        <v>95.404852673282818</v>
      </c>
      <c r="D289" s="1">
        <v>54314</v>
      </c>
      <c r="E289" s="1">
        <v>101.2</v>
      </c>
      <c r="F289" s="1">
        <v>9455.09</v>
      </c>
      <c r="G289" s="1">
        <v>9.0999999999999998E-2</v>
      </c>
      <c r="H289" s="1">
        <v>-2.1355706945404553</v>
      </c>
      <c r="I289" s="1">
        <v>-2.1355706945404553</v>
      </c>
      <c r="J289" s="1">
        <v>0.34576949999999995</v>
      </c>
      <c r="K289" s="1">
        <v>0.20149047619047619</v>
      </c>
      <c r="L289" s="1">
        <v>991888</v>
      </c>
      <c r="M289" s="1">
        <v>22.3215</v>
      </c>
      <c r="N289" s="1">
        <v>108.10523377222302</v>
      </c>
      <c r="O289" s="1">
        <v>109.12983989521844</v>
      </c>
      <c r="P289" s="1">
        <v>104.50566129319958</v>
      </c>
      <c r="Q289" s="1">
        <v>96.7</v>
      </c>
      <c r="R289" s="1">
        <v>100.10008217108175</v>
      </c>
      <c r="S289" s="1">
        <v>100.19791252485091</v>
      </c>
      <c r="T289" s="1">
        <v>98.9</v>
      </c>
      <c r="U289" s="1">
        <v>88.9</v>
      </c>
      <c r="V289" s="1">
        <v>24210</v>
      </c>
      <c r="W289" s="1">
        <v>24643</v>
      </c>
      <c r="X289" s="1">
        <v>94.171176297199153</v>
      </c>
      <c r="Y289" s="1">
        <v>95.22784662812478</v>
      </c>
      <c r="Z289" s="1">
        <v>10089</v>
      </c>
      <c r="AA289" s="1">
        <v>856612.85725</v>
      </c>
      <c r="AB289" s="1">
        <v>96.411235354957242</v>
      </c>
      <c r="AC289" s="1">
        <v>67936</v>
      </c>
      <c r="AD289" s="1">
        <v>99.1</v>
      </c>
      <c r="AE289" s="1">
        <v>103.6</v>
      </c>
      <c r="AF289" s="1">
        <v>113</v>
      </c>
      <c r="AG289" s="1">
        <v>96.9</v>
      </c>
      <c r="AH289" s="1">
        <v>99.606092248833022</v>
      </c>
      <c r="AI289" s="1">
        <v>99.906416868269631</v>
      </c>
      <c r="AJ289" s="1">
        <v>99.200119062363996</v>
      </c>
      <c r="AK289" s="1">
        <v>99.786437250020029</v>
      </c>
      <c r="AL289" s="1">
        <v>99.127141835262492</v>
      </c>
      <c r="AM289" s="1">
        <v>104.06298942236971</v>
      </c>
      <c r="AN289" s="1">
        <v>96.977347849693871</v>
      </c>
      <c r="AO289" s="1">
        <v>99.857451277912674</v>
      </c>
      <c r="AP289" s="1">
        <v>100.17238261272945</v>
      </c>
      <c r="AQ289" s="1">
        <v>96.113797411967866</v>
      </c>
    </row>
    <row r="290" spans="1:43">
      <c r="A290" s="1">
        <v>2010</v>
      </c>
      <c r="B290" s="1" t="s">
        <v>83</v>
      </c>
      <c r="C290" s="1">
        <v>108.7274792089343</v>
      </c>
      <c r="D290" s="1">
        <v>53906</v>
      </c>
      <c r="E290" s="1">
        <v>102.8</v>
      </c>
      <c r="F290" s="1">
        <v>9797.18</v>
      </c>
      <c r="G290" s="1">
        <v>9.0999999999999998E-2</v>
      </c>
      <c r="H290" s="1">
        <v>-2.3200611510522728</v>
      </c>
      <c r="I290" s="1">
        <v>-2.3200611510522728</v>
      </c>
      <c r="J290" s="1">
        <v>0.33999999999999991</v>
      </c>
      <c r="K290" s="1">
        <v>0.19395136363636364</v>
      </c>
      <c r="L290" s="1">
        <v>1008816</v>
      </c>
      <c r="M290" s="1">
        <v>22.07</v>
      </c>
      <c r="N290" s="1">
        <v>114.07617263616672</v>
      </c>
      <c r="O290" s="1">
        <v>114.58087645957632</v>
      </c>
      <c r="P290" s="1">
        <v>103.85439922461767</v>
      </c>
      <c r="Q290" s="1">
        <v>96.7</v>
      </c>
      <c r="R290" s="1">
        <v>98.911365959574709</v>
      </c>
      <c r="S290" s="1">
        <v>101.30119284294236</v>
      </c>
      <c r="T290" s="1">
        <v>98.6</v>
      </c>
      <c r="U290" s="1">
        <v>89.1</v>
      </c>
      <c r="V290" s="1">
        <v>24257</v>
      </c>
      <c r="W290" s="1">
        <v>24465</v>
      </c>
      <c r="X290" s="1">
        <v>96.449053095246356</v>
      </c>
      <c r="Y290" s="1">
        <v>96.235384887172685</v>
      </c>
      <c r="Z290" s="1">
        <v>10046</v>
      </c>
      <c r="AA290" s="1">
        <v>826975.50982000004</v>
      </c>
      <c r="AB290" s="1">
        <v>99.696831502201235</v>
      </c>
      <c r="AC290" s="1">
        <v>68607</v>
      </c>
      <c r="AD290" s="1">
        <v>99.5</v>
      </c>
      <c r="AE290" s="1">
        <v>104.8</v>
      </c>
      <c r="AF290" s="1">
        <v>115.3</v>
      </c>
      <c r="AG290" s="1">
        <v>97.2</v>
      </c>
      <c r="AH290" s="1">
        <v>99.903232412578973</v>
      </c>
      <c r="AI290" s="1">
        <v>100.39199151951438</v>
      </c>
      <c r="AJ290" s="1">
        <v>99.407589639215928</v>
      </c>
      <c r="AK290" s="1">
        <v>101.53504755291209</v>
      </c>
      <c r="AL290" s="1">
        <v>101.76027586955112</v>
      </c>
      <c r="AM290" s="1">
        <v>124.13313749512858</v>
      </c>
      <c r="AN290" s="1">
        <v>99.007009873694557</v>
      </c>
      <c r="AO290" s="1">
        <v>99.754398134744619</v>
      </c>
      <c r="AP290" s="1">
        <v>107.00231779087012</v>
      </c>
      <c r="AQ290" s="1">
        <v>96.724035325200958</v>
      </c>
    </row>
    <row r="291" spans="1:43">
      <c r="A291" s="1">
        <v>2010</v>
      </c>
      <c r="B291" s="1" t="s">
        <v>84</v>
      </c>
      <c r="C291" s="1">
        <v>106.34073040768503</v>
      </c>
      <c r="D291" s="1">
        <v>54166</v>
      </c>
      <c r="E291" s="1">
        <v>103.4</v>
      </c>
      <c r="F291" s="1">
        <v>10254.459999999999</v>
      </c>
      <c r="G291" s="1">
        <v>8.6999999999999994E-2</v>
      </c>
      <c r="H291" s="1">
        <v>-1.6335130302668914</v>
      </c>
      <c r="I291" s="1">
        <v>-1.6335130302668914</v>
      </c>
      <c r="J291" s="1">
        <v>0.33999999999999991</v>
      </c>
      <c r="K291" s="1">
        <v>0.18459809523809523</v>
      </c>
      <c r="L291" s="1">
        <v>1019083</v>
      </c>
      <c r="M291" s="1">
        <v>18.117142857142859</v>
      </c>
      <c r="N291" s="1">
        <v>120.79901085700186</v>
      </c>
      <c r="O291" s="1">
        <v>121.96301260653397</v>
      </c>
      <c r="P291" s="1">
        <v>103.52289351401927</v>
      </c>
      <c r="Q291" s="1">
        <v>96.7</v>
      </c>
      <c r="R291" s="1">
        <v>97.534072712707953</v>
      </c>
      <c r="S291" s="1">
        <v>101.40149105367794</v>
      </c>
      <c r="T291" s="1">
        <v>98.9</v>
      </c>
      <c r="U291" s="1">
        <v>88.9</v>
      </c>
      <c r="V291" s="1">
        <v>24393</v>
      </c>
      <c r="W291" s="1">
        <v>24511</v>
      </c>
      <c r="X291" s="1">
        <v>97.977607357379767</v>
      </c>
      <c r="Y291" s="1">
        <v>96.130898766869137</v>
      </c>
      <c r="Z291" s="1">
        <v>10285</v>
      </c>
      <c r="AA291" s="1">
        <v>988514.46571999998</v>
      </c>
      <c r="AB291" s="1">
        <v>100.42338526679949</v>
      </c>
      <c r="AC291" s="1">
        <v>71717</v>
      </c>
      <c r="AD291" s="1">
        <v>98.9</v>
      </c>
      <c r="AE291" s="1">
        <v>106.4</v>
      </c>
      <c r="AF291" s="1">
        <v>117.4</v>
      </c>
      <c r="AG291" s="1">
        <v>98.2</v>
      </c>
      <c r="AH291" s="1">
        <v>99.839869360325466</v>
      </c>
      <c r="AI291" s="1">
        <v>100.32909826268191</v>
      </c>
      <c r="AJ291" s="1">
        <v>99.427746415861762</v>
      </c>
      <c r="AK291" s="1">
        <v>100.21214863440761</v>
      </c>
      <c r="AL291" s="1">
        <v>98.949691233148357</v>
      </c>
      <c r="AM291" s="1">
        <v>91.999427036440991</v>
      </c>
      <c r="AN291" s="1">
        <v>98.434949190161745</v>
      </c>
      <c r="AO291" s="1">
        <v>100.61464070185615</v>
      </c>
      <c r="AP291" s="1">
        <v>112.59129480139777</v>
      </c>
      <c r="AQ291" s="1">
        <v>96.428921743404061</v>
      </c>
    </row>
    <row r="292" spans="1:43">
      <c r="A292" s="1">
        <v>2011</v>
      </c>
      <c r="B292" s="1" t="s">
        <v>72</v>
      </c>
      <c r="C292" s="1">
        <v>106.92923537648282</v>
      </c>
      <c r="D292" s="1">
        <v>54417</v>
      </c>
      <c r="E292" s="1">
        <v>103.9</v>
      </c>
      <c r="F292" s="1">
        <v>10449.530000000001</v>
      </c>
      <c r="G292" s="1">
        <v>8.5000000000000006E-2</v>
      </c>
      <c r="H292" s="1">
        <v>-1.3368815168760544</v>
      </c>
      <c r="I292" s="1">
        <v>-1.3368815168760544</v>
      </c>
      <c r="J292" s="1">
        <v>0.33999999999999991</v>
      </c>
      <c r="K292" s="1">
        <v>0.1882945</v>
      </c>
      <c r="L292" s="1">
        <v>1020242</v>
      </c>
      <c r="M292" s="1">
        <v>17.532105263157892</v>
      </c>
      <c r="N292" s="1">
        <v>109.04444991607205</v>
      </c>
      <c r="O292" s="1">
        <v>109.27988443112876</v>
      </c>
      <c r="P292" s="1">
        <v>103.52678705799934</v>
      </c>
      <c r="Q292" s="1">
        <v>96.7</v>
      </c>
      <c r="R292" s="1">
        <v>99.897712916933401</v>
      </c>
      <c r="S292" s="1">
        <v>101.00029821073561</v>
      </c>
      <c r="T292" s="1">
        <v>99</v>
      </c>
      <c r="U292" s="1">
        <v>89</v>
      </c>
      <c r="V292" s="1">
        <v>24601</v>
      </c>
      <c r="W292" s="1">
        <v>24668</v>
      </c>
      <c r="X292" s="1">
        <v>103.873113115498</v>
      </c>
      <c r="Y292" s="1">
        <v>103.845038500805</v>
      </c>
      <c r="Z292" s="1">
        <v>10574</v>
      </c>
      <c r="AA292" s="1">
        <v>898448.11448999995</v>
      </c>
      <c r="AB292" s="1">
        <v>103.138037148111</v>
      </c>
      <c r="AC292" s="1">
        <v>70112</v>
      </c>
      <c r="AD292" s="1">
        <v>100.3</v>
      </c>
      <c r="AE292" s="1">
        <v>104.6</v>
      </c>
      <c r="AF292" s="1">
        <v>114.4</v>
      </c>
      <c r="AG292" s="1">
        <v>97.4</v>
      </c>
      <c r="AH292" s="1">
        <v>100.171307516829</v>
      </c>
      <c r="AI292" s="1">
        <v>101.291076561924</v>
      </c>
      <c r="AJ292" s="1">
        <v>98.288000728083901</v>
      </c>
      <c r="AK292" s="1">
        <v>99.820419481442073</v>
      </c>
      <c r="AL292" s="1">
        <v>100.05894788418597</v>
      </c>
      <c r="AM292" s="1">
        <v>94.754409614144095</v>
      </c>
      <c r="AN292" s="1">
        <v>100.92237657542368</v>
      </c>
      <c r="AO292" s="1">
        <v>100.37436397883938</v>
      </c>
      <c r="AP292" s="1">
        <v>117.90381147805493</v>
      </c>
      <c r="AQ292" s="1">
        <v>96.598592134738297</v>
      </c>
    </row>
    <row r="293" spans="1:43">
      <c r="A293" s="1">
        <v>2011</v>
      </c>
      <c r="B293" s="1" t="s">
        <v>74</v>
      </c>
      <c r="C293" s="1">
        <v>103.4663327921707</v>
      </c>
      <c r="D293" s="1">
        <v>54528</v>
      </c>
      <c r="E293" s="1">
        <v>104.5</v>
      </c>
      <c r="F293" s="1">
        <v>10622.27</v>
      </c>
      <c r="G293" s="1">
        <v>9.2999999999999999E-2</v>
      </c>
      <c r="H293" s="1">
        <v>-1.1438217397378456</v>
      </c>
      <c r="I293" s="1">
        <v>-1.1438217397378456</v>
      </c>
      <c r="J293" s="1">
        <v>0.33999999999999991</v>
      </c>
      <c r="K293" s="1">
        <v>0.18975</v>
      </c>
      <c r="L293" s="1">
        <v>1033594</v>
      </c>
      <c r="M293" s="1">
        <v>18.134210526315787</v>
      </c>
      <c r="N293" s="1">
        <v>86.626620680748374</v>
      </c>
      <c r="O293" s="1">
        <v>85.543398544520244</v>
      </c>
      <c r="P293" s="1">
        <v>102.96285070420195</v>
      </c>
      <c r="Q293" s="1">
        <v>96.6</v>
      </c>
      <c r="R293" s="1">
        <v>99.700879450559</v>
      </c>
      <c r="S293" s="1">
        <v>100.59910536779326</v>
      </c>
      <c r="T293" s="1">
        <v>98.9</v>
      </c>
      <c r="U293" s="1">
        <v>89.4</v>
      </c>
      <c r="V293" s="1">
        <v>24380</v>
      </c>
      <c r="W293" s="1">
        <v>25059</v>
      </c>
      <c r="X293" s="1">
        <v>103.752587792833</v>
      </c>
      <c r="Y293" s="1">
        <v>105.80066180793401</v>
      </c>
      <c r="Z293" s="1">
        <v>10081</v>
      </c>
      <c r="AA293" s="1">
        <v>1087854.60525</v>
      </c>
      <c r="AB293" s="1">
        <v>102.36282073315201</v>
      </c>
      <c r="AC293" s="1">
        <v>70444</v>
      </c>
      <c r="AD293" s="1">
        <v>102.8</v>
      </c>
      <c r="AE293" s="1">
        <v>104.7</v>
      </c>
      <c r="AF293" s="1">
        <v>113.1</v>
      </c>
      <c r="AG293" s="1">
        <v>98</v>
      </c>
      <c r="AH293" s="1">
        <v>101.23333166573001</v>
      </c>
      <c r="AI293" s="1">
        <v>101.297951132142</v>
      </c>
      <c r="AJ293" s="1">
        <v>100.739068060242</v>
      </c>
      <c r="AK293" s="1">
        <v>100.14949202009005</v>
      </c>
      <c r="AL293" s="1">
        <v>101.00421146657739</v>
      </c>
      <c r="AM293" s="1">
        <v>99.517535588354789</v>
      </c>
      <c r="AN293" s="1">
        <v>101.17505614833233</v>
      </c>
      <c r="AO293" s="1">
        <v>101.14671037785095</v>
      </c>
      <c r="AP293" s="1">
        <v>122.17380672908804</v>
      </c>
      <c r="AQ293" s="1">
        <v>97.272772890228396</v>
      </c>
    </row>
    <row r="294" spans="1:43">
      <c r="A294" s="1">
        <v>2011</v>
      </c>
      <c r="B294" s="1" t="s">
        <v>75</v>
      </c>
      <c r="C294" s="1">
        <v>108.5692525809896</v>
      </c>
      <c r="D294" s="1">
        <v>54209</v>
      </c>
      <c r="E294" s="1">
        <v>87.3</v>
      </c>
      <c r="F294" s="1">
        <v>9852.4500000000007</v>
      </c>
      <c r="G294" s="1">
        <v>8.5000000000000006E-2</v>
      </c>
      <c r="H294" s="1">
        <v>-1.2002967545631922</v>
      </c>
      <c r="I294" s="1">
        <v>-1.2002967545631922</v>
      </c>
      <c r="J294" s="1">
        <v>0.33999999999999991</v>
      </c>
      <c r="K294" s="1">
        <v>0.19646739130434782</v>
      </c>
      <c r="L294" s="1">
        <v>1145394</v>
      </c>
      <c r="M294" s="1">
        <v>35.062272727272727</v>
      </c>
      <c r="N294" s="1">
        <v>118.33297616724869</v>
      </c>
      <c r="O294" s="1">
        <v>119.10070339199945</v>
      </c>
      <c r="P294" s="1">
        <v>103.41416422734197</v>
      </c>
      <c r="Q294" s="1">
        <v>96.6</v>
      </c>
      <c r="R294" s="1">
        <v>99.403363694651631</v>
      </c>
      <c r="S294" s="1">
        <v>100.69940357852886</v>
      </c>
      <c r="T294" s="1">
        <v>99</v>
      </c>
      <c r="U294" s="1">
        <v>89.5</v>
      </c>
      <c r="V294" s="1">
        <v>24004</v>
      </c>
      <c r="W294" s="1">
        <v>24724</v>
      </c>
      <c r="X294" s="1">
        <v>100.96253869508099</v>
      </c>
      <c r="Y294" s="1">
        <v>100.73141119216901</v>
      </c>
      <c r="Z294" s="1">
        <v>10707</v>
      </c>
      <c r="AA294" s="1">
        <v>769986.04527999996</v>
      </c>
      <c r="AB294" s="1">
        <v>102.372298456428</v>
      </c>
      <c r="AC294" s="1">
        <v>68599</v>
      </c>
      <c r="AD294" s="1">
        <v>87.5</v>
      </c>
      <c r="AE294" s="1">
        <v>79.400000000000006</v>
      </c>
      <c r="AF294" s="1">
        <v>68.900000000000006</v>
      </c>
      <c r="AG294" s="1">
        <v>88.6</v>
      </c>
      <c r="AH294" s="1">
        <v>93.924933237824803</v>
      </c>
      <c r="AI294" s="1">
        <v>99.409447051314899</v>
      </c>
      <c r="AJ294" s="1">
        <v>87.860835463545598</v>
      </c>
      <c r="AK294" s="1">
        <v>95.359642343509705</v>
      </c>
      <c r="AL294" s="1">
        <v>93.197542939643952</v>
      </c>
      <c r="AM294" s="1">
        <v>83.119071567794464</v>
      </c>
      <c r="AN294" s="1">
        <v>96.823502614625752</v>
      </c>
      <c r="AO294" s="1">
        <v>92.287048201789929</v>
      </c>
      <c r="AP294" s="1">
        <v>129.2384655194351</v>
      </c>
      <c r="AQ294" s="1">
        <v>96.863369171308705</v>
      </c>
    </row>
    <row r="295" spans="1:43">
      <c r="A295" s="1">
        <v>2011</v>
      </c>
      <c r="B295" s="1" t="s">
        <v>76</v>
      </c>
      <c r="C295" s="1">
        <v>118.07834296094074</v>
      </c>
      <c r="D295" s="1">
        <v>54237</v>
      </c>
      <c r="E295" s="1">
        <v>89.2</v>
      </c>
      <c r="F295" s="1">
        <v>9644.6299999999992</v>
      </c>
      <c r="G295" s="1">
        <v>6.2E-2</v>
      </c>
      <c r="H295" s="1">
        <v>-1.4875203964782944</v>
      </c>
      <c r="I295" s="1">
        <v>-1.4875203964782944</v>
      </c>
      <c r="J295" s="1">
        <v>0.33999999999999991</v>
      </c>
      <c r="K295" s="1">
        <v>0.19806000000000001</v>
      </c>
      <c r="L295" s="1">
        <v>1198207</v>
      </c>
      <c r="M295" s="1">
        <v>26.173500000000001</v>
      </c>
      <c r="N295" s="1">
        <v>109.6289195464234</v>
      </c>
      <c r="O295" s="1">
        <v>109.14023078807223</v>
      </c>
      <c r="P295" s="1">
        <v>100.07095612058917</v>
      </c>
      <c r="Q295" s="1">
        <v>96.7</v>
      </c>
      <c r="R295" s="1">
        <v>99.903689376258853</v>
      </c>
      <c r="S295" s="1">
        <v>99.495825049701807</v>
      </c>
      <c r="T295" s="1">
        <v>98.7</v>
      </c>
      <c r="U295" s="1">
        <v>89.4</v>
      </c>
      <c r="V295" s="1">
        <v>24128</v>
      </c>
      <c r="W295" s="1">
        <v>24594</v>
      </c>
      <c r="X295" s="1">
        <v>102.941223214039</v>
      </c>
      <c r="Y295" s="1">
        <v>103.600296721877</v>
      </c>
      <c r="Z295" s="1">
        <v>10769</v>
      </c>
      <c r="AA295" s="1">
        <v>831488.74818</v>
      </c>
      <c r="AB295" s="1">
        <v>102.377939971673</v>
      </c>
      <c r="AC295" s="1">
        <v>67574</v>
      </c>
      <c r="AD295" s="1">
        <v>92.1</v>
      </c>
      <c r="AE295" s="1">
        <v>84.4</v>
      </c>
      <c r="AF295" s="1">
        <v>68</v>
      </c>
      <c r="AG295" s="1">
        <v>95.5</v>
      </c>
      <c r="AH295" s="1">
        <v>99.8149235564549</v>
      </c>
      <c r="AI295" s="1">
        <v>102.488588369152</v>
      </c>
      <c r="AJ295" s="1">
        <v>94.469817492199198</v>
      </c>
      <c r="AK295" s="1">
        <v>97.691581922672057</v>
      </c>
      <c r="AL295" s="1">
        <v>96.161254768387607</v>
      </c>
      <c r="AM295" s="1">
        <v>91.36204258844424</v>
      </c>
      <c r="AN295" s="1">
        <v>97.973926297176689</v>
      </c>
      <c r="AO295" s="1">
        <v>95.662261083910821</v>
      </c>
      <c r="AP295" s="1">
        <v>141.07116604632904</v>
      </c>
      <c r="AQ295" s="1">
        <v>104.402208715314</v>
      </c>
    </row>
    <row r="296" spans="1:43">
      <c r="A296" s="1">
        <v>2011</v>
      </c>
      <c r="B296" s="1" t="s">
        <v>77</v>
      </c>
      <c r="C296" s="1">
        <v>116.98328049511444</v>
      </c>
      <c r="D296" s="1">
        <v>54414</v>
      </c>
      <c r="E296" s="1">
        <v>95.3</v>
      </c>
      <c r="F296" s="1">
        <v>9650.7800000000007</v>
      </c>
      <c r="G296" s="1">
        <v>6.9000000000000006E-2</v>
      </c>
      <c r="H296" s="1">
        <v>-1.6340913344632662</v>
      </c>
      <c r="I296" s="1">
        <v>-1.6340913344632662</v>
      </c>
      <c r="J296" s="1">
        <v>0.33999999999999991</v>
      </c>
      <c r="K296" s="1">
        <v>0.19563</v>
      </c>
      <c r="L296" s="1">
        <v>1138751</v>
      </c>
      <c r="M296" s="1">
        <v>24.367894736842103</v>
      </c>
      <c r="N296" s="1">
        <v>75.7245804700012</v>
      </c>
      <c r="O296" s="1">
        <v>72.957474736442933</v>
      </c>
      <c r="P296" s="1">
        <v>102.55308758374161</v>
      </c>
      <c r="Q296" s="1">
        <v>96.7</v>
      </c>
      <c r="R296" s="1">
        <v>101.81414327962861</v>
      </c>
      <c r="S296" s="1">
        <v>99.295228628230646</v>
      </c>
      <c r="T296" s="1">
        <v>98.7</v>
      </c>
      <c r="U296" s="1">
        <v>89.2</v>
      </c>
      <c r="V296" s="1">
        <v>24451</v>
      </c>
      <c r="W296" s="1">
        <v>24641</v>
      </c>
      <c r="X296" s="1">
        <v>101.620492198123</v>
      </c>
      <c r="Y296" s="1">
        <v>101.761171032341</v>
      </c>
      <c r="Z296" s="1">
        <v>10588</v>
      </c>
      <c r="AA296" s="1">
        <v>935639.88199999998</v>
      </c>
      <c r="AB296" s="1">
        <v>100.984714646592</v>
      </c>
      <c r="AC296" s="1">
        <v>68541</v>
      </c>
      <c r="AD296" s="1">
        <v>99.7</v>
      </c>
      <c r="AE296" s="1">
        <v>95.1</v>
      </c>
      <c r="AF296" s="1">
        <v>89</v>
      </c>
      <c r="AG296" s="1">
        <v>102.1</v>
      </c>
      <c r="AH296" s="1">
        <v>99.346031578740707</v>
      </c>
      <c r="AI296" s="1">
        <v>101.718172398321</v>
      </c>
      <c r="AJ296" s="1">
        <v>96.417634419557103</v>
      </c>
      <c r="AK296" s="1">
        <v>99.073309541101338</v>
      </c>
      <c r="AL296" s="1">
        <v>98.893261499078804</v>
      </c>
      <c r="AM296" s="1">
        <v>98.96675478918398</v>
      </c>
      <c r="AN296" s="1">
        <v>99.833609420362933</v>
      </c>
      <c r="AO296" s="1">
        <v>98.164742500201328</v>
      </c>
      <c r="AP296" s="1">
        <v>147.44029859385947</v>
      </c>
      <c r="AQ296" s="1">
        <v>98.0393311548859</v>
      </c>
    </row>
    <row r="297" spans="1:43">
      <c r="A297" s="1">
        <v>2011</v>
      </c>
      <c r="B297" s="1" t="s">
        <v>78</v>
      </c>
      <c r="C297" s="1">
        <v>118.36199285707441</v>
      </c>
      <c r="D297" s="1">
        <v>54300</v>
      </c>
      <c r="E297" s="1">
        <v>99.3</v>
      </c>
      <c r="F297" s="1">
        <v>9541.5300000000007</v>
      </c>
      <c r="G297" s="1">
        <v>6.9000000000000006E-2</v>
      </c>
      <c r="H297" s="1">
        <v>-1.7368001974180849</v>
      </c>
      <c r="I297" s="1">
        <v>-1.7368001974180849</v>
      </c>
      <c r="J297" s="1">
        <v>0.33999999999999991</v>
      </c>
      <c r="K297" s="1">
        <v>0.19531000000000001</v>
      </c>
      <c r="L297" s="1">
        <v>1132291</v>
      </c>
      <c r="M297" s="1">
        <v>24.17</v>
      </c>
      <c r="N297" s="1">
        <v>99.782866362892207</v>
      </c>
      <c r="O297" s="1">
        <v>98.591242737958538</v>
      </c>
      <c r="P297" s="1">
        <v>103.36788508913993</v>
      </c>
      <c r="Q297" s="1">
        <v>96.7</v>
      </c>
      <c r="R297" s="1">
        <v>98.125953360404324</v>
      </c>
      <c r="S297" s="1">
        <v>101.50178926441355</v>
      </c>
      <c r="T297" s="1">
        <v>98.8</v>
      </c>
      <c r="U297" s="1">
        <v>89.2</v>
      </c>
      <c r="V297" s="1">
        <v>24612</v>
      </c>
      <c r="W297" s="1">
        <v>24437</v>
      </c>
      <c r="X297" s="1">
        <v>101.010466356759</v>
      </c>
      <c r="Y297" s="1">
        <v>101.083246015592</v>
      </c>
      <c r="Z297" s="1">
        <v>10793</v>
      </c>
      <c r="AA297" s="1">
        <v>1036114.87971</v>
      </c>
      <c r="AB297" s="1">
        <v>100.296709903506</v>
      </c>
      <c r="AC297" s="1">
        <v>71024</v>
      </c>
      <c r="AD297" s="1">
        <v>101.1</v>
      </c>
      <c r="AE297" s="1">
        <v>101.5</v>
      </c>
      <c r="AF297" s="1">
        <v>103.9</v>
      </c>
      <c r="AG297" s="1">
        <v>100.5</v>
      </c>
      <c r="AH297" s="1">
        <v>100.722034402311</v>
      </c>
      <c r="AI297" s="1">
        <v>102.12996536102</v>
      </c>
      <c r="AJ297" s="1">
        <v>98.5206177825807</v>
      </c>
      <c r="AK297" s="1">
        <v>101.12508893768715</v>
      </c>
      <c r="AL297" s="1">
        <v>101.43055306462323</v>
      </c>
      <c r="AM297" s="1">
        <v>109.71984359278643</v>
      </c>
      <c r="AN297" s="1">
        <v>101.62605523859855</v>
      </c>
      <c r="AO297" s="1">
        <v>99.763000855600026</v>
      </c>
      <c r="AP297" s="1">
        <v>137.56346008302549</v>
      </c>
      <c r="AQ297" s="1">
        <v>97.756649875791595</v>
      </c>
    </row>
    <row r="298" spans="1:43">
      <c r="A298" s="1">
        <v>2011</v>
      </c>
      <c r="B298" s="1" t="s">
        <v>79</v>
      </c>
      <c r="C298" s="1">
        <v>145.80718562730553</v>
      </c>
      <c r="D298" s="1">
        <v>53985</v>
      </c>
      <c r="E298" s="1">
        <v>100.5</v>
      </c>
      <c r="F298" s="1">
        <v>9996.68</v>
      </c>
      <c r="G298" s="1">
        <v>7.2999999999999995E-2</v>
      </c>
      <c r="H298" s="1">
        <v>-1.8007676998858764</v>
      </c>
      <c r="I298" s="1">
        <v>-1.8007676998858764</v>
      </c>
      <c r="J298" s="1">
        <v>0.33999999999999991</v>
      </c>
      <c r="K298" s="1">
        <v>0.19531000000000001</v>
      </c>
      <c r="L298" s="1">
        <v>1126436</v>
      </c>
      <c r="M298" s="1">
        <v>21.412999999999993</v>
      </c>
      <c r="N298" s="1">
        <v>157.93829116357523</v>
      </c>
      <c r="O298" s="1">
        <v>158.90121008174282</v>
      </c>
      <c r="P298" s="1">
        <v>104.39562725508219</v>
      </c>
      <c r="Q298" s="1">
        <v>96.7</v>
      </c>
      <c r="R298" s="1">
        <v>100.40068661850637</v>
      </c>
      <c r="S298" s="1">
        <v>99.997316103379745</v>
      </c>
      <c r="T298" s="1">
        <v>98.8</v>
      </c>
      <c r="U298" s="1">
        <v>89.6</v>
      </c>
      <c r="V298" s="1">
        <v>24312</v>
      </c>
      <c r="W298" s="1">
        <v>24429</v>
      </c>
      <c r="X298" s="1">
        <v>102.337727152108</v>
      </c>
      <c r="Y298" s="1">
        <v>99.071913871739795</v>
      </c>
      <c r="Z298" s="1">
        <v>11498</v>
      </c>
      <c r="AA298" s="1">
        <v>889573.20582999999</v>
      </c>
      <c r="AB298" s="1">
        <v>104.180403747489</v>
      </c>
      <c r="AC298" s="1">
        <v>80635</v>
      </c>
      <c r="AD298" s="1">
        <v>101.6</v>
      </c>
      <c r="AE298" s="1">
        <v>103.2</v>
      </c>
      <c r="AF298" s="1">
        <v>110</v>
      </c>
      <c r="AG298" s="1">
        <v>98.6</v>
      </c>
      <c r="AH298" s="1">
        <v>101.13775832329701</v>
      </c>
      <c r="AI298" s="1">
        <v>101.937339697097</v>
      </c>
      <c r="AJ298" s="1">
        <v>100.29201306954999</v>
      </c>
      <c r="AK298" s="1">
        <v>101.6255066171793</v>
      </c>
      <c r="AL298" s="1">
        <v>102.34258322612904</v>
      </c>
      <c r="AM298" s="1">
        <v>106.28692357269369</v>
      </c>
      <c r="AN298" s="1">
        <v>102.02829544757586</v>
      </c>
      <c r="AO298" s="1">
        <v>101.8588295945205</v>
      </c>
      <c r="AP298" s="1">
        <v>135.1139350458258</v>
      </c>
      <c r="AQ298" s="1">
        <v>97.608313145976993</v>
      </c>
    </row>
    <row r="299" spans="1:43">
      <c r="A299" s="1">
        <v>2011</v>
      </c>
      <c r="B299" s="1" t="s">
        <v>80</v>
      </c>
      <c r="C299" s="1">
        <v>231.59491086282031</v>
      </c>
      <c r="D299" s="1">
        <v>53821</v>
      </c>
      <c r="E299" s="1">
        <v>102.2</v>
      </c>
      <c r="F299" s="1">
        <v>9072.94</v>
      </c>
      <c r="G299" s="1">
        <v>8.1000000000000003E-2</v>
      </c>
      <c r="H299" s="1">
        <v>-1.88661759615174</v>
      </c>
      <c r="I299" s="1">
        <v>-1.88661759615174</v>
      </c>
      <c r="J299" s="1">
        <v>0.33773260869565208</v>
      </c>
      <c r="K299" s="1">
        <v>0.19336909090909091</v>
      </c>
      <c r="L299" s="1">
        <v>1142363</v>
      </c>
      <c r="M299" s="1">
        <v>33.980869565217397</v>
      </c>
      <c r="N299" s="1">
        <v>206.43010791186887</v>
      </c>
      <c r="O299" s="1">
        <v>204.87515556728837</v>
      </c>
      <c r="P299" s="1">
        <v>107.55066120969218</v>
      </c>
      <c r="Q299" s="1">
        <v>96.7</v>
      </c>
      <c r="R299" s="1">
        <v>97.930861136218127</v>
      </c>
      <c r="S299" s="1">
        <v>101.60208747514913</v>
      </c>
      <c r="T299" s="1">
        <v>98.8</v>
      </c>
      <c r="U299" s="1">
        <v>89.7</v>
      </c>
      <c r="V299" s="1">
        <v>24069</v>
      </c>
      <c r="W299" s="1">
        <v>24489</v>
      </c>
      <c r="X299" s="1">
        <v>105.304070046316</v>
      </c>
      <c r="Y299" s="1">
        <v>102.315786211606</v>
      </c>
      <c r="Z299" s="1">
        <v>11693</v>
      </c>
      <c r="AA299" s="1">
        <v>926078.70959999994</v>
      </c>
      <c r="AB299" s="1">
        <v>108.76018160771</v>
      </c>
      <c r="AC299" s="1">
        <v>77375</v>
      </c>
      <c r="AD299" s="1">
        <v>102.4</v>
      </c>
      <c r="AE299" s="1">
        <v>104.7</v>
      </c>
      <c r="AF299" s="1">
        <v>114.6</v>
      </c>
      <c r="AG299" s="1">
        <v>98.2</v>
      </c>
      <c r="AH299" s="1">
        <v>101.443473430944</v>
      </c>
      <c r="AI299" s="1">
        <v>102.323654696387</v>
      </c>
      <c r="AJ299" s="1">
        <v>100.62169675849201</v>
      </c>
      <c r="AK299" s="1">
        <v>100.70254058814476</v>
      </c>
      <c r="AL299" s="1">
        <v>100.49162767836339</v>
      </c>
      <c r="AM299" s="1">
        <v>103.56310848510452</v>
      </c>
      <c r="AN299" s="1">
        <v>99.812176558655224</v>
      </c>
      <c r="AO299" s="1">
        <v>100.44548746570958</v>
      </c>
      <c r="AP299" s="1">
        <v>132.90000314856658</v>
      </c>
      <c r="AQ299" s="1">
        <v>96.401244481777496</v>
      </c>
    </row>
    <row r="300" spans="1:43">
      <c r="A300" s="1">
        <v>2011</v>
      </c>
      <c r="B300" s="1" t="s">
        <v>81</v>
      </c>
      <c r="C300" s="1">
        <v>149.29694483726607</v>
      </c>
      <c r="D300" s="1">
        <v>54143</v>
      </c>
      <c r="E300" s="1">
        <v>101.3</v>
      </c>
      <c r="F300" s="1">
        <v>8695.42</v>
      </c>
      <c r="G300" s="1">
        <v>0.08</v>
      </c>
      <c r="H300" s="1">
        <v>-1.9497826047040718</v>
      </c>
      <c r="I300" s="1">
        <v>-1.9497826047040718</v>
      </c>
      <c r="J300" s="1">
        <v>0.33643000000000001</v>
      </c>
      <c r="K300" s="1">
        <v>0.19344454545454545</v>
      </c>
      <c r="L300" s="1">
        <v>1143282</v>
      </c>
      <c r="M300" s="1">
        <v>33.359500000000011</v>
      </c>
      <c r="N300" s="1">
        <v>179.92985306845753</v>
      </c>
      <c r="O300" s="1">
        <v>182.17999655139843</v>
      </c>
      <c r="P300" s="1">
        <v>109.97492892337112</v>
      </c>
      <c r="Q300" s="1">
        <v>96.6</v>
      </c>
      <c r="R300" s="1">
        <v>98.326085861507579</v>
      </c>
      <c r="S300" s="1">
        <v>101.80268389662031</v>
      </c>
      <c r="T300" s="1">
        <v>98.7</v>
      </c>
      <c r="U300" s="1">
        <v>89.8</v>
      </c>
      <c r="V300" s="1">
        <v>24032</v>
      </c>
      <c r="W300" s="1">
        <v>24619</v>
      </c>
      <c r="X300" s="1">
        <v>106.160194804925</v>
      </c>
      <c r="Y300" s="1">
        <v>102.212106842906</v>
      </c>
      <c r="Z300" s="1">
        <v>9310</v>
      </c>
      <c r="AA300" s="1">
        <v>930975.92093999998</v>
      </c>
      <c r="AB300" s="1">
        <v>108.852933806371</v>
      </c>
      <c r="AC300" s="1">
        <v>61563</v>
      </c>
      <c r="AD300" s="1">
        <v>99.1</v>
      </c>
      <c r="AE300" s="1">
        <v>105.2</v>
      </c>
      <c r="AF300" s="1">
        <v>113.9</v>
      </c>
      <c r="AG300" s="1">
        <v>98.8</v>
      </c>
      <c r="AH300" s="1">
        <v>101.407501336194</v>
      </c>
      <c r="AI300" s="1">
        <v>103.029862036106</v>
      </c>
      <c r="AJ300" s="1">
        <v>99.187009202264903</v>
      </c>
      <c r="AK300" s="1">
        <v>100.32931225145927</v>
      </c>
      <c r="AL300" s="1">
        <v>100.61011992757412</v>
      </c>
      <c r="AM300" s="1">
        <v>102.10622734678454</v>
      </c>
      <c r="AN300" s="1">
        <v>99.563590778455762</v>
      </c>
      <c r="AO300" s="1">
        <v>101.13177435901477</v>
      </c>
      <c r="AP300" s="1">
        <v>128.49284642831631</v>
      </c>
      <c r="AQ300" s="1">
        <v>99.737429687425305</v>
      </c>
    </row>
    <row r="301" spans="1:43">
      <c r="A301" s="1">
        <v>2011</v>
      </c>
      <c r="B301" s="1" t="s">
        <v>82</v>
      </c>
      <c r="C301" s="1">
        <v>161.28971060593176</v>
      </c>
      <c r="D301" s="1">
        <v>54079</v>
      </c>
      <c r="E301" s="1">
        <v>103.1</v>
      </c>
      <c r="F301" s="1">
        <v>8733.56</v>
      </c>
      <c r="G301" s="1">
        <v>8.1000000000000003E-2</v>
      </c>
      <c r="H301" s="1">
        <v>-1.8678392405788065</v>
      </c>
      <c r="I301" s="1">
        <v>-1.8678392405788065</v>
      </c>
      <c r="J301" s="1">
        <v>0.33643000000000001</v>
      </c>
      <c r="K301" s="1">
        <v>0.19484428571428572</v>
      </c>
      <c r="L301" s="1">
        <v>1154494</v>
      </c>
      <c r="M301" s="1">
        <v>29.952499999999997</v>
      </c>
      <c r="N301" s="1">
        <v>167.5579432404796</v>
      </c>
      <c r="O301" s="1">
        <v>168.12671034052286</v>
      </c>
      <c r="P301" s="1">
        <v>110.92621886802402</v>
      </c>
      <c r="Q301" s="1">
        <v>96.5</v>
      </c>
      <c r="R301" s="1">
        <v>100.30008472810705</v>
      </c>
      <c r="S301" s="1">
        <v>100.09761431411533</v>
      </c>
      <c r="T301" s="1">
        <v>98.7</v>
      </c>
      <c r="U301" s="1">
        <v>89.9</v>
      </c>
      <c r="V301" s="1">
        <v>23835</v>
      </c>
      <c r="W301" s="1">
        <v>24795</v>
      </c>
      <c r="X301" s="1">
        <v>105.12848038206801</v>
      </c>
      <c r="Y301" s="1">
        <v>104.337471670079</v>
      </c>
      <c r="Z301" s="1">
        <v>9817</v>
      </c>
      <c r="AA301" s="1">
        <v>886959.75953000004</v>
      </c>
      <c r="AB301" s="1">
        <v>105.030609012799</v>
      </c>
      <c r="AC301" s="1">
        <v>63635</v>
      </c>
      <c r="AD301" s="1">
        <v>102.4</v>
      </c>
      <c r="AE301" s="1">
        <v>106.9</v>
      </c>
      <c r="AF301" s="1">
        <v>119.3</v>
      </c>
      <c r="AG301" s="1">
        <v>97.9</v>
      </c>
      <c r="AH301" s="1">
        <v>102.112258183601</v>
      </c>
      <c r="AI301" s="1">
        <v>103.055794864155</v>
      </c>
      <c r="AJ301" s="1">
        <v>101.90612441299</v>
      </c>
      <c r="AK301" s="1">
        <v>101.14577180930365</v>
      </c>
      <c r="AL301" s="1">
        <v>101.91293709990879</v>
      </c>
      <c r="AM301" s="1">
        <v>103.69461203292751</v>
      </c>
      <c r="AN301" s="1">
        <v>100.53137536676324</v>
      </c>
      <c r="AO301" s="1">
        <v>102.63702851812779</v>
      </c>
      <c r="AP301" s="1">
        <v>129.83067112042576</v>
      </c>
      <c r="AQ301" s="1">
        <v>97.9950334796833</v>
      </c>
    </row>
    <row r="302" spans="1:43">
      <c r="A302" s="1">
        <v>2011</v>
      </c>
      <c r="B302" s="1" t="s">
        <v>83</v>
      </c>
      <c r="C302" s="1">
        <v>155.88642284360449</v>
      </c>
      <c r="D302" s="1">
        <v>54243</v>
      </c>
      <c r="E302" s="1">
        <v>100.9</v>
      </c>
      <c r="F302" s="1">
        <v>8506.11</v>
      </c>
      <c r="G302" s="1">
        <v>7.6999999999999999E-2</v>
      </c>
      <c r="H302" s="1">
        <v>-1.9346962868081339</v>
      </c>
      <c r="I302" s="1">
        <v>-1.9346962868081339</v>
      </c>
      <c r="J302" s="1">
        <v>0.33643000000000001</v>
      </c>
      <c r="K302" s="1">
        <v>0.19625181818181819</v>
      </c>
      <c r="L302" s="1">
        <v>1203886</v>
      </c>
      <c r="M302" s="1">
        <v>27.8565</v>
      </c>
      <c r="N302" s="1">
        <v>212.65130071863638</v>
      </c>
      <c r="O302" s="1">
        <v>216.72089776366275</v>
      </c>
      <c r="P302" s="1">
        <v>109.98538670385334</v>
      </c>
      <c r="Q302" s="1">
        <v>96.5</v>
      </c>
      <c r="R302" s="1">
        <v>99.20633143741135</v>
      </c>
      <c r="S302" s="1">
        <v>101.1005964214712</v>
      </c>
      <c r="T302" s="1">
        <v>98.7</v>
      </c>
      <c r="U302" s="1">
        <v>90.2</v>
      </c>
      <c r="V302" s="1">
        <v>24179</v>
      </c>
      <c r="W302" s="1">
        <v>24927</v>
      </c>
      <c r="X302" s="1">
        <v>102.569312011771</v>
      </c>
      <c r="Y302" s="1">
        <v>103.660867967149</v>
      </c>
      <c r="Z302" s="1">
        <v>10425</v>
      </c>
      <c r="AA302" s="1">
        <v>1010118.74008</v>
      </c>
      <c r="AB302" s="1">
        <v>102.05364107578001</v>
      </c>
      <c r="AC302" s="1">
        <v>67754</v>
      </c>
      <c r="AD302" s="1">
        <v>103.1</v>
      </c>
      <c r="AE302" s="1">
        <v>101.9</v>
      </c>
      <c r="AF302" s="1">
        <v>104.4</v>
      </c>
      <c r="AG302" s="1">
        <v>100.3</v>
      </c>
      <c r="AH302" s="1">
        <v>102.63617058166599</v>
      </c>
      <c r="AI302" s="1">
        <v>103.71078829085999</v>
      </c>
      <c r="AJ302" s="1">
        <v>102.369475640017</v>
      </c>
      <c r="AK302" s="1">
        <v>100.73766112333338</v>
      </c>
      <c r="AL302" s="1">
        <v>101.22565082563233</v>
      </c>
      <c r="AM302" s="1">
        <v>100.61503914891834</v>
      </c>
      <c r="AN302" s="1">
        <v>99.76952301729753</v>
      </c>
      <c r="AO302" s="1">
        <v>102.44479436746002</v>
      </c>
      <c r="AP302" s="1">
        <v>130.3350637821213</v>
      </c>
      <c r="AQ302" s="1">
        <v>96.331262742817998</v>
      </c>
    </row>
    <row r="303" spans="1:43">
      <c r="A303" s="1">
        <v>2011</v>
      </c>
      <c r="B303" s="1" t="s">
        <v>84</v>
      </c>
      <c r="C303" s="1">
        <v>135.07011737178729</v>
      </c>
      <c r="D303" s="1">
        <v>54333</v>
      </c>
      <c r="E303" s="1">
        <v>102.9</v>
      </c>
      <c r="F303" s="1">
        <v>8505.99</v>
      </c>
      <c r="G303" s="1">
        <v>7.8E-2</v>
      </c>
      <c r="H303" s="1">
        <v>-1.9963386719966523</v>
      </c>
      <c r="I303" s="1">
        <v>-1.9963386719966523</v>
      </c>
      <c r="J303" s="1">
        <v>0.33643000000000001</v>
      </c>
      <c r="K303" s="1">
        <v>0.19588900000000001</v>
      </c>
      <c r="L303" s="1">
        <v>1160165</v>
      </c>
      <c r="M303" s="1">
        <v>21.847619047619055</v>
      </c>
      <c r="N303" s="1">
        <v>194.48918156839727</v>
      </c>
      <c r="O303" s="1">
        <v>198.72577454156951</v>
      </c>
      <c r="P303" s="1">
        <v>110.2277343993764</v>
      </c>
      <c r="Q303" s="1">
        <v>96.6</v>
      </c>
      <c r="R303" s="1">
        <v>98.912534148864466</v>
      </c>
      <c r="S303" s="1">
        <v>101.50178926441355</v>
      </c>
      <c r="T303" s="1">
        <v>98.7</v>
      </c>
      <c r="U303" s="1">
        <v>90.1</v>
      </c>
      <c r="V303" s="1">
        <v>24245</v>
      </c>
      <c r="W303" s="1">
        <v>24815</v>
      </c>
      <c r="X303" s="1">
        <v>101.67362319940101</v>
      </c>
      <c r="Y303" s="1">
        <v>104.06024628688</v>
      </c>
      <c r="Z303" s="1">
        <v>10223</v>
      </c>
      <c r="AA303" s="1">
        <v>868170.79671999998</v>
      </c>
      <c r="AB303" s="1">
        <v>100.67802184222801</v>
      </c>
      <c r="AC303" s="1">
        <v>66463</v>
      </c>
      <c r="AD303" s="1">
        <v>103.4</v>
      </c>
      <c r="AE303" s="1">
        <v>107</v>
      </c>
      <c r="AF303" s="1">
        <v>118.8</v>
      </c>
      <c r="AG303" s="1">
        <v>98.4</v>
      </c>
      <c r="AH303" s="1">
        <v>102.630618278724</v>
      </c>
      <c r="AI303" s="1">
        <v>104.08530965541399</v>
      </c>
      <c r="AJ303" s="1">
        <v>101.730700331568</v>
      </c>
      <c r="AK303" s="1">
        <v>102.23967336407713</v>
      </c>
      <c r="AL303" s="1">
        <v>102.67130961989525</v>
      </c>
      <c r="AM303" s="1">
        <v>106.29443167286357</v>
      </c>
      <c r="AN303" s="1">
        <v>99.940512536732385</v>
      </c>
      <c r="AO303" s="1">
        <v>104.08395869697513</v>
      </c>
      <c r="AP303" s="1">
        <v>136.75444990490325</v>
      </c>
      <c r="AQ303" s="1">
        <v>97.918585966785301</v>
      </c>
    </row>
    <row r="304" spans="1:43">
      <c r="A304" s="1">
        <v>2012</v>
      </c>
      <c r="B304" s="1" t="s">
        <v>72</v>
      </c>
      <c r="C304" s="1">
        <v>137.10835301761691</v>
      </c>
      <c r="D304" s="1">
        <v>54495</v>
      </c>
      <c r="E304" s="1">
        <v>103.3</v>
      </c>
      <c r="F304" s="1">
        <v>8616.7099999999991</v>
      </c>
      <c r="G304" s="1">
        <v>0.08</v>
      </c>
      <c r="H304" s="1">
        <v>-2.1159207055069107</v>
      </c>
      <c r="I304" s="1">
        <v>-2.1159207055069107</v>
      </c>
      <c r="J304" s="1">
        <v>0.33643000000000001</v>
      </c>
      <c r="K304" s="1">
        <v>0.19571</v>
      </c>
      <c r="L304" s="1">
        <v>1178967</v>
      </c>
      <c r="M304" s="1">
        <v>20.823157894736841</v>
      </c>
      <c r="N304" s="1">
        <v>175.98182303577042</v>
      </c>
      <c r="O304" s="1">
        <v>178.72852469317905</v>
      </c>
      <c r="P304" s="1">
        <v>111.34398879432769</v>
      </c>
      <c r="Q304" s="1">
        <v>96.6</v>
      </c>
      <c r="R304" s="1">
        <v>98.513379583746286</v>
      </c>
      <c r="S304" s="1">
        <v>100.9</v>
      </c>
      <c r="T304" s="1">
        <v>98.7</v>
      </c>
      <c r="U304" s="1">
        <v>90.6</v>
      </c>
      <c r="V304" s="1">
        <v>24126</v>
      </c>
      <c r="W304" s="1">
        <v>25025</v>
      </c>
      <c r="X304" s="1">
        <v>102.835482412391</v>
      </c>
      <c r="Y304" s="1">
        <v>104.467627281451</v>
      </c>
      <c r="Z304" s="1">
        <v>10778</v>
      </c>
      <c r="AA304" s="1">
        <v>867457.17458999995</v>
      </c>
      <c r="AB304" s="1">
        <v>101.401065127</v>
      </c>
      <c r="AC304" s="1">
        <v>69805</v>
      </c>
      <c r="AD304" s="1">
        <v>103.4</v>
      </c>
      <c r="AE304" s="1">
        <v>108.7</v>
      </c>
      <c r="AF304" s="1">
        <v>122.7</v>
      </c>
      <c r="AG304" s="1">
        <v>98</v>
      </c>
      <c r="AH304" s="1">
        <v>102.850225766552</v>
      </c>
      <c r="AI304" s="1">
        <v>103.209901939685</v>
      </c>
      <c r="AJ304" s="1">
        <v>102.605144993248</v>
      </c>
      <c r="AK304" s="1">
        <v>101.79009348025336</v>
      </c>
      <c r="AL304" s="1">
        <v>103.15924866528552</v>
      </c>
      <c r="AM304" s="1">
        <v>116.12046306079328</v>
      </c>
      <c r="AN304" s="1">
        <v>100.98526995817268</v>
      </c>
      <c r="AO304" s="1">
        <v>102.43741870803001</v>
      </c>
      <c r="AP304" s="1">
        <v>133.69822552962879</v>
      </c>
      <c r="AQ304" s="1">
        <v>101.914843712799</v>
      </c>
    </row>
    <row r="305" spans="1:43">
      <c r="A305" s="1">
        <v>2012</v>
      </c>
      <c r="B305" s="1" t="s">
        <v>74</v>
      </c>
      <c r="C305" s="1">
        <v>131.05341585348756</v>
      </c>
      <c r="D305" s="1">
        <v>54547</v>
      </c>
      <c r="E305" s="1">
        <v>103.1</v>
      </c>
      <c r="F305" s="1">
        <v>9242.33</v>
      </c>
      <c r="G305" s="1">
        <v>8.5000000000000006E-2</v>
      </c>
      <c r="H305" s="1">
        <v>-2.2643168793075725</v>
      </c>
      <c r="I305" s="1">
        <v>-2.2643168793075725</v>
      </c>
      <c r="J305" s="1">
        <v>0.33643000000000001</v>
      </c>
      <c r="K305" s="1">
        <v>0.19571</v>
      </c>
      <c r="L305" s="1">
        <v>1158824</v>
      </c>
      <c r="M305" s="1">
        <v>21.375714285714288</v>
      </c>
      <c r="N305" s="1">
        <v>148.50117772814232</v>
      </c>
      <c r="O305" s="1">
        <v>149.78474139318067</v>
      </c>
      <c r="P305" s="1">
        <v>107.80715877454897</v>
      </c>
      <c r="Q305" s="1">
        <v>96.7</v>
      </c>
      <c r="R305" s="1">
        <v>96.538461538461533</v>
      </c>
      <c r="S305" s="1">
        <v>104</v>
      </c>
      <c r="T305" s="1">
        <v>99</v>
      </c>
      <c r="U305" s="1">
        <v>90.1</v>
      </c>
      <c r="V305" s="1">
        <v>24069</v>
      </c>
      <c r="W305" s="1">
        <v>25097</v>
      </c>
      <c r="X305" s="1">
        <v>103.34098217568599</v>
      </c>
      <c r="Y305" s="1">
        <v>103.701477223171</v>
      </c>
      <c r="Z305" s="1">
        <v>10906</v>
      </c>
      <c r="AA305" s="1">
        <v>913588.73667999997</v>
      </c>
      <c r="AB305" s="1">
        <v>103.34322195204</v>
      </c>
      <c r="AC305" s="1">
        <v>75271</v>
      </c>
      <c r="AD305" s="1">
        <v>100.6</v>
      </c>
      <c r="AE305" s="1">
        <v>108.4</v>
      </c>
      <c r="AF305" s="1">
        <v>122.2</v>
      </c>
      <c r="AG305" s="1">
        <v>98.8</v>
      </c>
      <c r="AH305" s="1">
        <v>102.278857948688</v>
      </c>
      <c r="AI305" s="1">
        <v>102.769058602966</v>
      </c>
      <c r="AJ305" s="1">
        <v>101.786982055216</v>
      </c>
      <c r="AK305" s="1">
        <v>102.01438754978922</v>
      </c>
      <c r="AL305" s="1">
        <v>102.23325060328963</v>
      </c>
      <c r="AM305" s="1">
        <v>112.04558473012656</v>
      </c>
      <c r="AN305" s="1">
        <v>100.11504324420983</v>
      </c>
      <c r="AO305" s="1">
        <v>102.04599714376883</v>
      </c>
      <c r="AP305" s="1">
        <v>139.93930837356174</v>
      </c>
      <c r="AQ305" s="1">
        <v>108.043375422091</v>
      </c>
    </row>
    <row r="306" spans="1:43">
      <c r="A306" s="1">
        <v>2012</v>
      </c>
      <c r="B306" s="1" t="s">
        <v>75</v>
      </c>
      <c r="C306" s="1">
        <v>113.56016178315684</v>
      </c>
      <c r="D306" s="1">
        <v>54420</v>
      </c>
      <c r="E306" s="1">
        <v>102.9</v>
      </c>
      <c r="F306" s="1">
        <v>9962.35</v>
      </c>
      <c r="G306" s="1">
        <v>8.4000000000000005E-2</v>
      </c>
      <c r="H306" s="1">
        <v>-2.3827220703042751</v>
      </c>
      <c r="I306" s="1">
        <v>-2.3827220703042751</v>
      </c>
      <c r="J306" s="1">
        <v>0.33643000000000001</v>
      </c>
      <c r="K306" s="1">
        <v>0.19571</v>
      </c>
      <c r="L306" s="1">
        <v>1148870</v>
      </c>
      <c r="M306" s="1">
        <v>21.648095238095241</v>
      </c>
      <c r="N306" s="1">
        <v>148.96419678456792</v>
      </c>
      <c r="O306" s="1">
        <v>151.45749909022999</v>
      </c>
      <c r="P306" s="1">
        <v>102.77270097386851</v>
      </c>
      <c r="Q306" s="1">
        <v>96.9</v>
      </c>
      <c r="R306" s="1">
        <v>97.090203685741997</v>
      </c>
      <c r="S306" s="1">
        <v>103.1</v>
      </c>
      <c r="T306" s="1">
        <v>98.7</v>
      </c>
      <c r="U306" s="1">
        <v>90.9</v>
      </c>
      <c r="V306" s="1">
        <v>24055</v>
      </c>
      <c r="W306" s="1">
        <v>24877</v>
      </c>
      <c r="X306" s="1">
        <v>103.666427401089</v>
      </c>
      <c r="Y306" s="1">
        <v>103.732054304675</v>
      </c>
      <c r="Z306" s="1">
        <v>10581</v>
      </c>
      <c r="AA306" s="1">
        <v>834213.77780000004</v>
      </c>
      <c r="AB306" s="1">
        <v>104.262928300862</v>
      </c>
      <c r="AC306" s="1">
        <v>72266</v>
      </c>
      <c r="AD306" s="1">
        <v>100.1</v>
      </c>
      <c r="AE306" s="1">
        <v>107.1</v>
      </c>
      <c r="AF306" s="1">
        <v>118.8</v>
      </c>
      <c r="AG306" s="1">
        <v>98.8</v>
      </c>
      <c r="AH306" s="1">
        <v>101.825907234883</v>
      </c>
      <c r="AI306" s="1">
        <v>102.45203018685</v>
      </c>
      <c r="AJ306" s="1">
        <v>101.667935942337</v>
      </c>
      <c r="AK306" s="1">
        <v>101.81382039318943</v>
      </c>
      <c r="AL306" s="1">
        <v>101.34619406887512</v>
      </c>
      <c r="AM306" s="1">
        <v>112.47630683683258</v>
      </c>
      <c r="AN306" s="1">
        <v>99.459790244105974</v>
      </c>
      <c r="AO306" s="1">
        <v>100.74121082780454</v>
      </c>
      <c r="AP306" s="1">
        <v>151.54537330048296</v>
      </c>
      <c r="AQ306" s="1">
        <v>109.281638222559</v>
      </c>
    </row>
    <row r="307" spans="1:43">
      <c r="A307" s="1">
        <v>2012</v>
      </c>
      <c r="B307" s="1" t="s">
        <v>76</v>
      </c>
      <c r="C307" s="1">
        <v>139.6668068375896</v>
      </c>
      <c r="D307" s="1">
        <v>54392</v>
      </c>
      <c r="E307" s="1">
        <v>102.4</v>
      </c>
      <c r="F307" s="1">
        <v>9627.42</v>
      </c>
      <c r="G307" s="1">
        <v>7.4999999999999997E-2</v>
      </c>
      <c r="H307" s="1">
        <v>-2.3071205103561501</v>
      </c>
      <c r="I307" s="1">
        <v>-2.3071205103561501</v>
      </c>
      <c r="J307" s="1">
        <v>0.33615</v>
      </c>
      <c r="K307" s="1">
        <v>0.19571</v>
      </c>
      <c r="L307" s="1">
        <v>1193963</v>
      </c>
      <c r="M307" s="1">
        <v>20.061499999999995</v>
      </c>
      <c r="N307" s="1">
        <v>124.37927635142248</v>
      </c>
      <c r="O307" s="1">
        <v>123.44042482823595</v>
      </c>
      <c r="P307" s="1">
        <v>104.36704698544129</v>
      </c>
      <c r="Q307" s="1">
        <v>96.9</v>
      </c>
      <c r="R307" s="1">
        <v>98.803589232303096</v>
      </c>
      <c r="S307" s="1">
        <v>100.3</v>
      </c>
      <c r="T307" s="1">
        <v>98.3</v>
      </c>
      <c r="U307" s="1">
        <v>91.5</v>
      </c>
      <c r="V307" s="1">
        <v>24078</v>
      </c>
      <c r="W307" s="1">
        <v>24896</v>
      </c>
      <c r="X307" s="1">
        <v>104.90953944739699</v>
      </c>
      <c r="Y307" s="1">
        <v>104.70074099446001</v>
      </c>
      <c r="Z307" s="1">
        <v>10772</v>
      </c>
      <c r="AA307" s="1">
        <v>943461.23624</v>
      </c>
      <c r="AB307" s="1">
        <v>104.94112541285701</v>
      </c>
      <c r="AC307" s="1">
        <v>74624</v>
      </c>
      <c r="AD307" s="1">
        <v>100.6</v>
      </c>
      <c r="AE307" s="1">
        <v>105.7</v>
      </c>
      <c r="AF307" s="1">
        <v>118.7</v>
      </c>
      <c r="AG307" s="1">
        <v>97.5</v>
      </c>
      <c r="AH307" s="1">
        <v>104.262521189162</v>
      </c>
      <c r="AI307" s="1">
        <v>103.23511642381401</v>
      </c>
      <c r="AJ307" s="1">
        <v>103.389816781335</v>
      </c>
      <c r="AK307" s="1">
        <v>102.04690200770749</v>
      </c>
      <c r="AL307" s="1">
        <v>102.12689214680475</v>
      </c>
      <c r="AM307" s="1">
        <v>108.78156988855616</v>
      </c>
      <c r="AN307" s="1">
        <v>100.47834682654724</v>
      </c>
      <c r="AO307" s="1">
        <v>102.16109556783562</v>
      </c>
      <c r="AP307" s="1">
        <v>156.5935862582391</v>
      </c>
      <c r="AQ307" s="1">
        <v>106.12093400606599</v>
      </c>
    </row>
    <row r="308" spans="1:43">
      <c r="A308" s="1">
        <v>2012</v>
      </c>
      <c r="B308" s="1" t="s">
        <v>77</v>
      </c>
      <c r="C308" s="1">
        <v>144.13775388467039</v>
      </c>
      <c r="D308" s="1">
        <v>54369</v>
      </c>
      <c r="E308" s="1">
        <v>100.6</v>
      </c>
      <c r="F308" s="1">
        <v>8842.5400000000009</v>
      </c>
      <c r="G308" s="1">
        <v>8.4000000000000005E-2</v>
      </c>
      <c r="H308" s="1">
        <v>-2.4151783534134483</v>
      </c>
      <c r="I308" s="1">
        <v>-2.4151783534134483</v>
      </c>
      <c r="J308" s="1">
        <v>0.33615</v>
      </c>
      <c r="K308" s="1">
        <v>0.19571</v>
      </c>
      <c r="L308" s="1">
        <v>1169843</v>
      </c>
      <c r="M308" s="1">
        <v>23.935714285714283</v>
      </c>
      <c r="N308" s="1">
        <v>163.16807623390281</v>
      </c>
      <c r="O308" s="1">
        <v>164.56893686669883</v>
      </c>
      <c r="P308" s="1">
        <v>107.75289768291192</v>
      </c>
      <c r="Q308" s="1">
        <v>96.6</v>
      </c>
      <c r="R308" s="1">
        <v>98.311817279046679</v>
      </c>
      <c r="S308" s="1">
        <v>100.7</v>
      </c>
      <c r="T308" s="1">
        <v>98.5</v>
      </c>
      <c r="U308" s="1">
        <v>91.1</v>
      </c>
      <c r="V308" s="1">
        <v>23862</v>
      </c>
      <c r="W308" s="1">
        <v>25030</v>
      </c>
      <c r="X308" s="1">
        <v>104.81318190403</v>
      </c>
      <c r="Y308" s="1">
        <v>103.992590809273</v>
      </c>
      <c r="Z308" s="1">
        <v>11232</v>
      </c>
      <c r="AA308" s="1">
        <v>812865.33788000001</v>
      </c>
      <c r="AB308" s="1">
        <v>105.431285985701</v>
      </c>
      <c r="AC308" s="1">
        <v>74843</v>
      </c>
      <c r="AD308" s="1">
        <v>99</v>
      </c>
      <c r="AE308" s="1">
        <v>101.9</v>
      </c>
      <c r="AF308" s="1">
        <v>112.1</v>
      </c>
      <c r="AG308" s="1">
        <v>97.3</v>
      </c>
      <c r="AH308" s="1">
        <v>102.96717526689299</v>
      </c>
      <c r="AI308" s="1">
        <v>104.390697707231</v>
      </c>
      <c r="AJ308" s="1">
        <v>100.25008056831599</v>
      </c>
      <c r="AK308" s="1">
        <v>102.18240323747477</v>
      </c>
      <c r="AL308" s="1">
        <v>102.42250841970322</v>
      </c>
      <c r="AM308" s="1">
        <v>113.21149053643198</v>
      </c>
      <c r="AN308" s="1">
        <v>99.809828964828554</v>
      </c>
      <c r="AO308" s="1">
        <v>102.43230149044398</v>
      </c>
      <c r="AP308" s="1">
        <v>148.15915272661178</v>
      </c>
      <c r="AQ308" s="1">
        <v>105.237447287371</v>
      </c>
    </row>
    <row r="309" spans="1:43">
      <c r="A309" s="1">
        <v>2012</v>
      </c>
      <c r="B309" s="1" t="s">
        <v>78</v>
      </c>
      <c r="C309" s="1">
        <v>172.86694168362337</v>
      </c>
      <c r="D309" s="1">
        <v>54549</v>
      </c>
      <c r="E309" s="1">
        <v>99.8</v>
      </c>
      <c r="F309" s="1">
        <v>8638.08</v>
      </c>
      <c r="G309" s="1">
        <v>7.5999999999999998E-2</v>
      </c>
      <c r="H309" s="1">
        <v>-2.5179779068653065</v>
      </c>
      <c r="I309" s="1">
        <v>-2.5179779068653065</v>
      </c>
      <c r="J309" s="1">
        <v>0.33639761904761895</v>
      </c>
      <c r="K309" s="1">
        <v>0.19571</v>
      </c>
      <c r="L309" s="1">
        <v>1192653</v>
      </c>
      <c r="M309" s="1">
        <v>24.888095238095243</v>
      </c>
      <c r="N309" s="1">
        <v>200.24915614537468</v>
      </c>
      <c r="O309" s="1">
        <v>202.23960879613446</v>
      </c>
      <c r="P309" s="1">
        <v>109.66678165251578</v>
      </c>
      <c r="Q309" s="1">
        <v>96.5</v>
      </c>
      <c r="R309" s="1">
        <v>96.948818897637807</v>
      </c>
      <c r="S309" s="1">
        <v>101.6</v>
      </c>
      <c r="T309" s="1">
        <v>98.4</v>
      </c>
      <c r="U309" s="1">
        <v>91.6</v>
      </c>
      <c r="V309" s="1">
        <v>24009</v>
      </c>
      <c r="W309" s="1">
        <v>25051</v>
      </c>
      <c r="X309" s="1">
        <v>104.99050261329801</v>
      </c>
      <c r="Y309" s="1">
        <v>103.40444110629301</v>
      </c>
      <c r="Z309" s="1">
        <v>10856</v>
      </c>
      <c r="AA309" s="1">
        <v>890569.59825000004</v>
      </c>
      <c r="AB309" s="1">
        <v>105.54247265692101</v>
      </c>
      <c r="AC309" s="1">
        <v>70985</v>
      </c>
      <c r="AD309" s="1">
        <v>97.8</v>
      </c>
      <c r="AE309" s="1">
        <v>102.2</v>
      </c>
      <c r="AF309" s="1">
        <v>109.2</v>
      </c>
      <c r="AG309" s="1">
        <v>98</v>
      </c>
      <c r="AH309" s="1">
        <v>102.671977339663</v>
      </c>
      <c r="AI309" s="1">
        <v>103.89937922746699</v>
      </c>
      <c r="AJ309" s="1">
        <v>100.90182727806599</v>
      </c>
      <c r="AK309" s="1">
        <v>101.40961773696498</v>
      </c>
      <c r="AL309" s="1">
        <v>103.10133070234077</v>
      </c>
      <c r="AM309" s="1">
        <v>115.60639188778114</v>
      </c>
      <c r="AN309" s="1">
        <v>99.846798383304616</v>
      </c>
      <c r="AO309" s="1">
        <v>103.28475069316659</v>
      </c>
      <c r="AP309" s="1">
        <v>138.62238806003975</v>
      </c>
      <c r="AQ309" s="1">
        <v>104.974187794855</v>
      </c>
    </row>
    <row r="310" spans="1:43">
      <c r="A310" s="1">
        <v>2012</v>
      </c>
      <c r="B310" s="1" t="s">
        <v>79</v>
      </c>
      <c r="C310" s="1">
        <v>98.381171839567713</v>
      </c>
      <c r="D310" s="1">
        <v>54530</v>
      </c>
      <c r="E310" s="1">
        <v>99.3</v>
      </c>
      <c r="F310" s="1">
        <v>8760.68</v>
      </c>
      <c r="G310" s="1">
        <v>8.4000000000000005E-2</v>
      </c>
      <c r="H310" s="1">
        <v>-2.7746807036478813</v>
      </c>
      <c r="I310" s="1">
        <v>-2.7746807036478813</v>
      </c>
      <c r="J310" s="1">
        <v>0.3325395238095239</v>
      </c>
      <c r="K310" s="1">
        <v>0.19571</v>
      </c>
      <c r="L310" s="1">
        <v>1213570</v>
      </c>
      <c r="M310" s="1">
        <v>19.828571428571429</v>
      </c>
      <c r="N310" s="1">
        <v>170.62467446697607</v>
      </c>
      <c r="O310" s="1">
        <v>175.6150216416778</v>
      </c>
      <c r="P310" s="1">
        <v>109.97401955115528</v>
      </c>
      <c r="Q310" s="1">
        <v>96.4</v>
      </c>
      <c r="R310" s="1">
        <v>97.690763052208837</v>
      </c>
      <c r="S310" s="1">
        <v>99.6</v>
      </c>
      <c r="T310" s="1">
        <v>98.4</v>
      </c>
      <c r="U310" s="1">
        <v>91.3</v>
      </c>
      <c r="V310" s="1">
        <v>24142</v>
      </c>
      <c r="W310" s="1">
        <v>24951</v>
      </c>
      <c r="X310" s="1">
        <v>104.800694941445</v>
      </c>
      <c r="Y310" s="1">
        <v>102.98852256108501</v>
      </c>
      <c r="Z310" s="1">
        <v>10759</v>
      </c>
      <c r="AA310" s="1">
        <v>878250.97655999998</v>
      </c>
      <c r="AB310" s="1">
        <v>105.81666941447099</v>
      </c>
      <c r="AC310" s="1">
        <v>73031</v>
      </c>
      <c r="AD310" s="1">
        <v>97.6</v>
      </c>
      <c r="AE310" s="1">
        <v>102.7</v>
      </c>
      <c r="AF310" s="1">
        <v>109.3</v>
      </c>
      <c r="AG310" s="1">
        <v>98.2</v>
      </c>
      <c r="AH310" s="1">
        <v>102.459261886961</v>
      </c>
      <c r="AI310" s="1">
        <v>103.418976182918</v>
      </c>
      <c r="AJ310" s="1">
        <v>101.315818329802</v>
      </c>
      <c r="AK310" s="1">
        <v>101.28220408206698</v>
      </c>
      <c r="AL310" s="1">
        <v>103.25559546996095</v>
      </c>
      <c r="AM310" s="1">
        <v>117.47838597053418</v>
      </c>
      <c r="AN310" s="1">
        <v>100.61714480391647</v>
      </c>
      <c r="AO310" s="1">
        <v>102.65579069699882</v>
      </c>
      <c r="AP310" s="1">
        <v>123.37557736078006</v>
      </c>
      <c r="AQ310" s="1">
        <v>103.866119541481</v>
      </c>
    </row>
    <row r="311" spans="1:43">
      <c r="A311" s="1">
        <v>2012</v>
      </c>
      <c r="B311" s="1" t="s">
        <v>80</v>
      </c>
      <c r="C311" s="1">
        <v>96.838815085021409</v>
      </c>
      <c r="D311" s="1">
        <v>54604</v>
      </c>
      <c r="E311" s="1">
        <v>97.8</v>
      </c>
      <c r="F311" s="1">
        <v>8949.8799999999992</v>
      </c>
      <c r="G311" s="1">
        <v>8.5999999999999993E-2</v>
      </c>
      <c r="H311" s="1">
        <v>-2.9973559778580654</v>
      </c>
      <c r="I311" s="1">
        <v>-2.9973559778580654</v>
      </c>
      <c r="J311" s="1">
        <v>0.32833000000000018</v>
      </c>
      <c r="K311" s="1">
        <v>0.19454545454545455</v>
      </c>
      <c r="L311" s="1">
        <v>1217077</v>
      </c>
      <c r="M311" s="1">
        <v>18.853913043478261</v>
      </c>
      <c r="N311" s="1">
        <v>133.78444516955227</v>
      </c>
      <c r="O311" s="1">
        <v>136.37049591571042</v>
      </c>
      <c r="P311" s="1">
        <v>109.83963015282215</v>
      </c>
      <c r="Q311" s="1">
        <v>96.4</v>
      </c>
      <c r="R311" s="1">
        <v>98.22660098522168</v>
      </c>
      <c r="S311" s="1">
        <v>101.5</v>
      </c>
      <c r="T311" s="1">
        <v>98.3</v>
      </c>
      <c r="U311" s="1">
        <v>91.8</v>
      </c>
      <c r="V311" s="1">
        <v>24238</v>
      </c>
      <c r="W311" s="1">
        <v>25027</v>
      </c>
      <c r="X311" s="1">
        <v>104.35663661612</v>
      </c>
      <c r="Y311" s="1">
        <v>102.30389394617301</v>
      </c>
      <c r="Z311" s="1">
        <v>11138</v>
      </c>
      <c r="AA311" s="1">
        <v>810156.18958000001</v>
      </c>
      <c r="AB311" s="1">
        <v>106.986022814558</v>
      </c>
      <c r="AC311" s="1">
        <v>73358</v>
      </c>
      <c r="AD311" s="1">
        <v>96.2</v>
      </c>
      <c r="AE311" s="1">
        <v>101.2</v>
      </c>
      <c r="AF311" s="1">
        <v>107.1</v>
      </c>
      <c r="AG311" s="1">
        <v>97.5</v>
      </c>
      <c r="AH311" s="1">
        <v>102.276825803056</v>
      </c>
      <c r="AI311" s="1">
        <v>103.550683699993</v>
      </c>
      <c r="AJ311" s="1">
        <v>101.017002489814</v>
      </c>
      <c r="AK311" s="1">
        <v>102.3911858469418</v>
      </c>
      <c r="AL311" s="1">
        <v>103.58993469277233</v>
      </c>
      <c r="AM311" s="1">
        <v>116.80015402691546</v>
      </c>
      <c r="AN311" s="1">
        <v>101.07866526447373</v>
      </c>
      <c r="AO311" s="1">
        <v>103.0789583894401</v>
      </c>
      <c r="AP311" s="1">
        <v>127.1026361868237</v>
      </c>
      <c r="AQ311" s="1">
        <v>103.419757394187</v>
      </c>
    </row>
    <row r="312" spans="1:43">
      <c r="A312" s="1">
        <v>2012</v>
      </c>
      <c r="B312" s="1" t="s">
        <v>81</v>
      </c>
      <c r="C312" s="1">
        <v>103.22757283446484</v>
      </c>
      <c r="D312" s="1">
        <v>54540</v>
      </c>
      <c r="E312" s="1">
        <v>95.7</v>
      </c>
      <c r="F312" s="1">
        <v>8948.59</v>
      </c>
      <c r="G312" s="1">
        <v>8.5000000000000006E-2</v>
      </c>
      <c r="H312" s="1">
        <v>-3.0545256438853823</v>
      </c>
      <c r="I312" s="1">
        <v>-3.0545256438853823</v>
      </c>
      <c r="J312" s="1">
        <v>0.32833000000000012</v>
      </c>
      <c r="K312" s="1">
        <v>0.19342899999999999</v>
      </c>
      <c r="L312" s="1">
        <v>1241315</v>
      </c>
      <c r="M312" s="1">
        <v>19.223684210526315</v>
      </c>
      <c r="N312" s="1">
        <v>148.32924590825411</v>
      </c>
      <c r="O312" s="1">
        <v>151.47524523359289</v>
      </c>
      <c r="P312" s="1">
        <v>109.34782584332352</v>
      </c>
      <c r="Q312" s="1">
        <v>96.6</v>
      </c>
      <c r="R312" s="1">
        <v>98.510427010923536</v>
      </c>
      <c r="S312" s="1">
        <v>100.7</v>
      </c>
      <c r="T312" s="1">
        <v>98.3</v>
      </c>
      <c r="U312" s="1">
        <v>91.8</v>
      </c>
      <c r="V312" s="1">
        <v>24183</v>
      </c>
      <c r="W312" s="1">
        <v>24966</v>
      </c>
      <c r="X312" s="1">
        <v>107.257936710357</v>
      </c>
      <c r="Y312" s="1">
        <v>105.773357245518</v>
      </c>
      <c r="Z312" s="1">
        <v>11171</v>
      </c>
      <c r="AA312" s="1">
        <v>855778.57027999999</v>
      </c>
      <c r="AB312" s="1">
        <v>107.028091822211</v>
      </c>
      <c r="AC312" s="1">
        <v>71007</v>
      </c>
      <c r="AD312" s="1">
        <v>93.7</v>
      </c>
      <c r="AE312" s="1">
        <v>98.2</v>
      </c>
      <c r="AF312" s="1">
        <v>100.5</v>
      </c>
      <c r="AG312" s="1">
        <v>96.7</v>
      </c>
      <c r="AH312" s="1">
        <v>101.76554796229701</v>
      </c>
      <c r="AI312" s="1">
        <v>102.343253285562</v>
      </c>
      <c r="AJ312" s="1">
        <v>100.42108534042499</v>
      </c>
      <c r="AK312" s="1">
        <v>101.50697291900457</v>
      </c>
      <c r="AL312" s="1">
        <v>102.82242571470606</v>
      </c>
      <c r="AM312" s="1">
        <v>113.64641722784484</v>
      </c>
      <c r="AN312" s="1">
        <v>100.12320976041318</v>
      </c>
      <c r="AO312" s="1">
        <v>102.89160727889535</v>
      </c>
      <c r="AP312" s="1">
        <v>136.81091363926981</v>
      </c>
      <c r="AQ312" s="1">
        <v>102.931383621637</v>
      </c>
    </row>
    <row r="313" spans="1:43">
      <c r="A313" s="1">
        <v>2012</v>
      </c>
      <c r="B313" s="1" t="s">
        <v>82</v>
      </c>
      <c r="C313" s="1">
        <v>116.52518450374706</v>
      </c>
      <c r="D313" s="1">
        <v>54713</v>
      </c>
      <c r="E313" s="1">
        <v>96</v>
      </c>
      <c r="F313" s="1">
        <v>8827.39</v>
      </c>
      <c r="G313" s="1">
        <v>8.5000000000000006E-2</v>
      </c>
      <c r="H313" s="1">
        <v>-3.2149788005257656</v>
      </c>
      <c r="I313" s="1">
        <v>-3.2149788005257656</v>
      </c>
      <c r="J313" s="1">
        <v>0.32833000000000018</v>
      </c>
      <c r="K313" s="1">
        <v>0.18918434782608695</v>
      </c>
      <c r="L313" s="1">
        <v>1274350</v>
      </c>
      <c r="M313" s="1">
        <v>18.634545454545453</v>
      </c>
      <c r="N313" s="1">
        <v>171.90495114154001</v>
      </c>
      <c r="O313" s="1">
        <v>175.76041751226873</v>
      </c>
      <c r="P313" s="1">
        <v>107.57458165276121</v>
      </c>
      <c r="Q313" s="1">
        <v>96.5</v>
      </c>
      <c r="R313" s="1">
        <v>98.804780876494021</v>
      </c>
      <c r="S313" s="1">
        <v>100.4</v>
      </c>
      <c r="T313" s="1">
        <v>98.3</v>
      </c>
      <c r="U313" s="1">
        <v>92.1</v>
      </c>
      <c r="V313" s="1">
        <v>23962</v>
      </c>
      <c r="W313" s="1">
        <v>25371</v>
      </c>
      <c r="X313" s="1">
        <v>104.029694596436</v>
      </c>
      <c r="Y313" s="1">
        <v>99.866706584925595</v>
      </c>
      <c r="Z313" s="1">
        <v>11551</v>
      </c>
      <c r="AA313" s="1">
        <v>826839.68594</v>
      </c>
      <c r="AB313" s="1">
        <v>107.83523892458901</v>
      </c>
      <c r="AC313" s="1">
        <v>79509</v>
      </c>
      <c r="AD313" s="1">
        <v>93.2</v>
      </c>
      <c r="AE313" s="1">
        <v>98.5</v>
      </c>
      <c r="AF313" s="1">
        <v>97.8</v>
      </c>
      <c r="AG313" s="1">
        <v>99.3</v>
      </c>
      <c r="AH313" s="1">
        <v>103.029889851717</v>
      </c>
      <c r="AI313" s="1">
        <v>104.575143125932</v>
      </c>
      <c r="AJ313" s="1">
        <v>101.736960510603</v>
      </c>
      <c r="AK313" s="1">
        <v>102.02191713963479</v>
      </c>
      <c r="AL313" s="1">
        <v>103.55599059208436</v>
      </c>
      <c r="AM313" s="1">
        <v>111.66281624122038</v>
      </c>
      <c r="AN313" s="1">
        <v>100.59286897742777</v>
      </c>
      <c r="AO313" s="1">
        <v>104.32372981091078</v>
      </c>
      <c r="AP313" s="1">
        <v>140.99466455145355</v>
      </c>
      <c r="AQ313" s="1">
        <v>104.46413936992499</v>
      </c>
    </row>
    <row r="314" spans="1:43">
      <c r="A314" s="1">
        <v>2012</v>
      </c>
      <c r="B314" s="1" t="s">
        <v>83</v>
      </c>
      <c r="C314" s="1">
        <v>124.46522813058577</v>
      </c>
      <c r="D314" s="1">
        <v>54764</v>
      </c>
      <c r="E314" s="1">
        <v>95.1</v>
      </c>
      <c r="F314" s="1">
        <v>9059.86</v>
      </c>
      <c r="G314" s="1">
        <v>8.5999999999999993E-2</v>
      </c>
      <c r="H314" s="1">
        <v>-3.4234800362052278</v>
      </c>
      <c r="I314" s="1">
        <v>-3.4234800362052278</v>
      </c>
      <c r="J314" s="1">
        <v>0.31944761904761898</v>
      </c>
      <c r="K314" s="1">
        <v>0.18837499999999999</v>
      </c>
      <c r="L314" s="1">
        <v>1261630</v>
      </c>
      <c r="M314" s="1">
        <v>18.140952380952385</v>
      </c>
      <c r="N314" s="1">
        <v>179.62191690725342</v>
      </c>
      <c r="O314" s="1">
        <v>183.4679921511937</v>
      </c>
      <c r="P314" s="1">
        <v>104.88335388684774</v>
      </c>
      <c r="Q314" s="1">
        <v>96.4</v>
      </c>
      <c r="R314" s="1">
        <v>95.635305528613003</v>
      </c>
      <c r="S314" s="1">
        <v>103.1</v>
      </c>
      <c r="T314" s="1">
        <v>98.4</v>
      </c>
      <c r="U314" s="1">
        <v>91.9</v>
      </c>
      <c r="V314" s="1">
        <v>23844</v>
      </c>
      <c r="W314" s="1">
        <v>25545</v>
      </c>
      <c r="X314" s="1">
        <v>105.560013543335</v>
      </c>
      <c r="Y314" s="1">
        <v>101.871757565325</v>
      </c>
      <c r="Z314" s="1">
        <v>11212</v>
      </c>
      <c r="AA314" s="1">
        <v>853389.30215999996</v>
      </c>
      <c r="AB314" s="1">
        <v>109.285642779355</v>
      </c>
      <c r="AC314" s="1">
        <v>74376</v>
      </c>
      <c r="AD314" s="1">
        <v>92.5</v>
      </c>
      <c r="AE314" s="1">
        <v>96.6</v>
      </c>
      <c r="AF314" s="1">
        <v>94.8</v>
      </c>
      <c r="AG314" s="1">
        <v>97.9</v>
      </c>
      <c r="AH314" s="1">
        <v>102.01820246324201</v>
      </c>
      <c r="AI314" s="1">
        <v>103.03145307218</v>
      </c>
      <c r="AJ314" s="1">
        <v>100.900230159334</v>
      </c>
      <c r="AK314" s="1">
        <v>102.02745247427607</v>
      </c>
      <c r="AL314" s="1">
        <v>103.56185843484627</v>
      </c>
      <c r="AM314" s="1">
        <v>113.96798175691683</v>
      </c>
      <c r="AN314" s="1">
        <v>100.73040089715543</v>
      </c>
      <c r="AO314" s="1">
        <v>103.80816633539702</v>
      </c>
      <c r="AP314" s="1">
        <v>141.92780781945541</v>
      </c>
      <c r="AQ314" s="1">
        <v>106.57142170949101</v>
      </c>
    </row>
    <row r="315" spans="1:43">
      <c r="A315" s="1">
        <v>2012</v>
      </c>
      <c r="B315" s="1" t="s">
        <v>84</v>
      </c>
      <c r="C315" s="1">
        <v>138.95823607935296</v>
      </c>
      <c r="D315" s="1">
        <v>54280</v>
      </c>
      <c r="E315" s="1">
        <v>96.4</v>
      </c>
      <c r="F315" s="1">
        <v>9814.3799999999992</v>
      </c>
      <c r="G315" s="1">
        <v>8.2000000000000003E-2</v>
      </c>
      <c r="H315" s="1">
        <v>-3.837481221057637</v>
      </c>
      <c r="I315" s="1">
        <v>-3.837481221057637</v>
      </c>
      <c r="J315" s="1">
        <v>0.3168452631578948</v>
      </c>
      <c r="K315" s="1">
        <v>0.18067736842105264</v>
      </c>
      <c r="L315" s="1">
        <v>1305063</v>
      </c>
      <c r="M315" s="1">
        <v>18.96473684210526</v>
      </c>
      <c r="N315" s="1">
        <v>161.51998082942222</v>
      </c>
      <c r="O315" s="1">
        <v>163.15748854887786</v>
      </c>
      <c r="P315" s="1">
        <v>100.92502984502421</v>
      </c>
      <c r="Q315" s="1">
        <v>96.4</v>
      </c>
      <c r="R315" s="1">
        <v>97.81094527363183</v>
      </c>
      <c r="S315" s="1">
        <v>100.5</v>
      </c>
      <c r="T315" s="1">
        <v>98.2</v>
      </c>
      <c r="U315" s="1">
        <v>92.5</v>
      </c>
      <c r="V315" s="1">
        <v>23728</v>
      </c>
      <c r="W315" s="1">
        <v>25050</v>
      </c>
      <c r="X315" s="1">
        <v>106.283671068717</v>
      </c>
      <c r="Y315" s="1">
        <v>102.981933428586</v>
      </c>
      <c r="Z315" s="1">
        <v>11640</v>
      </c>
      <c r="AA315" s="1">
        <v>874723.91608999996</v>
      </c>
      <c r="AB315" s="1">
        <v>109.22249794794099</v>
      </c>
      <c r="AC315" s="1">
        <v>73604</v>
      </c>
      <c r="AD315" s="1">
        <v>95.8</v>
      </c>
      <c r="AE315" s="1">
        <v>97.9</v>
      </c>
      <c r="AF315" s="1">
        <v>96.9</v>
      </c>
      <c r="AG315" s="1">
        <v>98.3</v>
      </c>
      <c r="AH315" s="1">
        <v>102.322859359562</v>
      </c>
      <c r="AI315" s="1">
        <v>103.47624842508399</v>
      </c>
      <c r="AJ315" s="1">
        <v>101.895527493891</v>
      </c>
      <c r="AK315" s="1">
        <v>102.53202483616846</v>
      </c>
      <c r="AL315" s="1">
        <v>103.64455026388254</v>
      </c>
      <c r="AM315" s="1">
        <v>118.00076039823797</v>
      </c>
      <c r="AN315" s="1">
        <v>101.19032152073689</v>
      </c>
      <c r="AO315" s="1">
        <v>102.88021363860101</v>
      </c>
      <c r="AP315" s="1">
        <v>143.86566306893505</v>
      </c>
      <c r="AQ315" s="1">
        <v>109.02250429331001</v>
      </c>
    </row>
    <row r="316" spans="1:43">
      <c r="A316" s="1">
        <v>2013</v>
      </c>
      <c r="B316" s="1" t="s">
        <v>72</v>
      </c>
      <c r="C316" s="1">
        <v>94.739293308465591</v>
      </c>
      <c r="D316" s="1">
        <v>54584</v>
      </c>
      <c r="E316" s="1">
        <v>94.8</v>
      </c>
      <c r="F316" s="1">
        <v>10750.85</v>
      </c>
      <c r="G316" s="1">
        <v>8.3000000000000004E-2</v>
      </c>
      <c r="H316" s="1">
        <v>-4.0136636166295609</v>
      </c>
      <c r="I316" s="1">
        <v>-4.0136636166295609</v>
      </c>
      <c r="J316" s="1">
        <v>0.30351105263157896</v>
      </c>
      <c r="K316" s="1">
        <v>0.16996727272727272</v>
      </c>
      <c r="L316" s="1">
        <v>1316525</v>
      </c>
      <c r="M316" s="1">
        <v>21.916315789473686</v>
      </c>
      <c r="N316" s="1">
        <v>164.40720557659043</v>
      </c>
      <c r="O316" s="1">
        <v>169.14326998794468</v>
      </c>
      <c r="P316" s="1">
        <v>94.639275875339294</v>
      </c>
      <c r="Q316" s="1">
        <v>96.4</v>
      </c>
      <c r="R316" s="1">
        <v>100.10050251256281</v>
      </c>
      <c r="S316" s="1">
        <v>99.5</v>
      </c>
      <c r="T316" s="1">
        <v>98</v>
      </c>
      <c r="U316" s="1">
        <v>92.8</v>
      </c>
      <c r="V316" s="1">
        <v>23907</v>
      </c>
      <c r="W316" s="1">
        <v>25064</v>
      </c>
      <c r="X316" s="1">
        <v>106.742847352219</v>
      </c>
      <c r="Y316" s="1">
        <v>104.40304311389001</v>
      </c>
      <c r="Z316" s="1">
        <v>11366</v>
      </c>
      <c r="AA316" s="1">
        <v>772661.12014999997</v>
      </c>
      <c r="AB316" s="1">
        <v>109.535819711941</v>
      </c>
      <c r="AC316" s="1">
        <v>73829</v>
      </c>
      <c r="AD316" s="1">
        <v>91</v>
      </c>
      <c r="AE316" s="1">
        <v>98</v>
      </c>
      <c r="AF316" s="1">
        <v>98.3</v>
      </c>
      <c r="AG316" s="1">
        <v>97.9</v>
      </c>
      <c r="AH316" s="1">
        <v>102.347110364068</v>
      </c>
      <c r="AI316" s="1">
        <v>102.415385375334</v>
      </c>
      <c r="AJ316" s="1">
        <v>102.33799525452901</v>
      </c>
      <c r="AK316" s="1">
        <v>102.56799639430734</v>
      </c>
      <c r="AL316" s="1">
        <v>103.78979002637747</v>
      </c>
      <c r="AM316" s="1">
        <v>119.20800600062904</v>
      </c>
      <c r="AN316" s="1">
        <v>100.76713254705629</v>
      </c>
      <c r="AO316" s="1">
        <v>103.26309693161167</v>
      </c>
      <c r="AP316" s="1">
        <v>150.45693507278273</v>
      </c>
      <c r="AQ316" s="1">
        <v>110.453991631045</v>
      </c>
    </row>
    <row r="317" spans="1:43">
      <c r="A317" s="1">
        <v>2013</v>
      </c>
      <c r="B317" s="1" t="s">
        <v>74</v>
      </c>
      <c r="C317" s="1">
        <v>103.07020358453104</v>
      </c>
      <c r="D317" s="1">
        <v>54783</v>
      </c>
      <c r="E317" s="1">
        <v>96.5</v>
      </c>
      <c r="F317" s="1">
        <v>11336.44</v>
      </c>
      <c r="G317" s="1">
        <v>8.6999999999999994E-2</v>
      </c>
      <c r="H317" s="1">
        <v>-4.0283878002654134</v>
      </c>
      <c r="I317" s="1">
        <v>-4.0283878002654134</v>
      </c>
      <c r="J317" s="1">
        <v>0.28043947368421046</v>
      </c>
      <c r="K317" s="1">
        <v>0.163358</v>
      </c>
      <c r="L317" s="1">
        <v>1335349</v>
      </c>
      <c r="M317" s="1">
        <v>26.728421052631578</v>
      </c>
      <c r="N317" s="1">
        <v>126.68341014056769</v>
      </c>
      <c r="O317" s="1">
        <v>128.33523689537088</v>
      </c>
      <c r="P317" s="1">
        <v>90.603527450024245</v>
      </c>
      <c r="Q317" s="1">
        <v>96.5</v>
      </c>
      <c r="R317" s="1">
        <v>99.398797595190388</v>
      </c>
      <c r="S317" s="1">
        <v>99.8</v>
      </c>
      <c r="T317" s="1">
        <v>98</v>
      </c>
      <c r="U317" s="1">
        <v>92.9</v>
      </c>
      <c r="V317" s="1">
        <v>24126</v>
      </c>
      <c r="W317" s="1">
        <v>25018</v>
      </c>
      <c r="X317" s="1">
        <v>107.66154180642</v>
      </c>
      <c r="Y317" s="1">
        <v>105.81628957405501</v>
      </c>
      <c r="Z317" s="1">
        <v>11807</v>
      </c>
      <c r="AA317" s="1">
        <v>816388.25260999997</v>
      </c>
      <c r="AB317" s="1">
        <v>109.114195728308</v>
      </c>
      <c r="AC317" s="1">
        <v>77128</v>
      </c>
      <c r="AD317" s="1">
        <v>93.6</v>
      </c>
      <c r="AE317" s="1">
        <v>98.8</v>
      </c>
      <c r="AF317" s="1">
        <v>101.9</v>
      </c>
      <c r="AG317" s="1">
        <v>97.7</v>
      </c>
      <c r="AH317" s="1">
        <v>104.805011937469</v>
      </c>
      <c r="AI317" s="1">
        <v>104.49565376969601</v>
      </c>
      <c r="AJ317" s="1">
        <v>104.42158371892</v>
      </c>
      <c r="AK317" s="1">
        <v>103.86088939995123</v>
      </c>
      <c r="AL317" s="1">
        <v>104.29702678589048</v>
      </c>
      <c r="AM317" s="1">
        <v>118.60403640140385</v>
      </c>
      <c r="AN317" s="1">
        <v>101.03478994598645</v>
      </c>
      <c r="AO317" s="1">
        <v>104.15612499379714</v>
      </c>
      <c r="AP317" s="1">
        <v>157.60977616562522</v>
      </c>
      <c r="AQ317" s="1">
        <v>110.984001115049</v>
      </c>
    </row>
    <row r="318" spans="1:43">
      <c r="A318" s="1">
        <v>2013</v>
      </c>
      <c r="B318" s="1" t="s">
        <v>75</v>
      </c>
      <c r="C318" s="1">
        <v>122.91372654653317</v>
      </c>
      <c r="D318" s="1">
        <v>54789</v>
      </c>
      <c r="E318" s="1">
        <v>97.7</v>
      </c>
      <c r="F318" s="1">
        <v>12244.03</v>
      </c>
      <c r="G318" s="1">
        <v>7.8E-2</v>
      </c>
      <c r="H318" s="1">
        <v>-4.0313088619501833</v>
      </c>
      <c r="I318" s="1">
        <v>-4.0313088619501833</v>
      </c>
      <c r="J318" s="1">
        <v>0.25270799999999999</v>
      </c>
      <c r="K318" s="1">
        <v>0.16028600000000001</v>
      </c>
      <c r="L318" s="1">
        <v>1381484</v>
      </c>
      <c r="M318" s="1">
        <v>25.554499999999997</v>
      </c>
      <c r="N318" s="1">
        <v>130.74311895388465</v>
      </c>
      <c r="O318" s="1">
        <v>131.34907294538897</v>
      </c>
      <c r="P318" s="1">
        <v>89.531981690513405</v>
      </c>
      <c r="Q318" s="1">
        <v>96.5</v>
      </c>
      <c r="R318" s="1">
        <v>99.696663296258833</v>
      </c>
      <c r="S318" s="1">
        <v>98.9</v>
      </c>
      <c r="T318" s="1">
        <v>97.9</v>
      </c>
      <c r="U318" s="1">
        <v>93.3</v>
      </c>
      <c r="V318" s="1">
        <v>24135</v>
      </c>
      <c r="W318" s="1">
        <v>24806</v>
      </c>
      <c r="X318" s="1">
        <v>109.058782089291</v>
      </c>
      <c r="Y318" s="1">
        <v>108.47161094549099</v>
      </c>
      <c r="Z318" s="1">
        <v>12256</v>
      </c>
      <c r="AA318" s="1">
        <v>879192.89304</v>
      </c>
      <c r="AB318" s="1">
        <v>109.613043990962</v>
      </c>
      <c r="AC318" s="1">
        <v>77795</v>
      </c>
      <c r="AD318" s="1">
        <v>96.1</v>
      </c>
      <c r="AE318" s="1">
        <v>98.8</v>
      </c>
      <c r="AF318" s="1">
        <v>99.4</v>
      </c>
      <c r="AG318" s="1">
        <v>98.6</v>
      </c>
      <c r="AH318" s="1">
        <v>103.949084310692</v>
      </c>
      <c r="AI318" s="1">
        <v>105.075339835802</v>
      </c>
      <c r="AJ318" s="1">
        <v>103.04855274070501</v>
      </c>
      <c r="AK318" s="1">
        <v>103.95459099660347</v>
      </c>
      <c r="AL318" s="1">
        <v>104.65862642293476</v>
      </c>
      <c r="AM318" s="1">
        <v>115.38372450741512</v>
      </c>
      <c r="AN318" s="1">
        <v>102.14024916056272</v>
      </c>
      <c r="AO318" s="1">
        <v>104.60841671903198</v>
      </c>
      <c r="AP318" s="1">
        <v>162.69477526585467</v>
      </c>
      <c r="AQ318" s="1">
        <v>112.148425617832</v>
      </c>
    </row>
    <row r="319" spans="1:43">
      <c r="A319" s="1">
        <v>2013</v>
      </c>
      <c r="B319" s="1" t="s">
        <v>76</v>
      </c>
      <c r="C319" s="1">
        <v>96.07356676001055</v>
      </c>
      <c r="D319" s="1">
        <v>55011</v>
      </c>
      <c r="E319" s="1">
        <v>97.7</v>
      </c>
      <c r="F319" s="1">
        <v>13224.06</v>
      </c>
      <c r="G319" s="1">
        <v>7.1999999999999995E-2</v>
      </c>
      <c r="H319" s="1">
        <v>-3.8285998891543911</v>
      </c>
      <c r="I319" s="1">
        <v>-3.8285998891543911</v>
      </c>
      <c r="J319" s="1">
        <v>0.23654809523809531</v>
      </c>
      <c r="K319" s="1">
        <v>0.15632285714285715</v>
      </c>
      <c r="L319" s="1">
        <v>1469468</v>
      </c>
      <c r="M319" s="1">
        <v>27.071904761904769</v>
      </c>
      <c r="N319" s="1">
        <v>129.63738818919012</v>
      </c>
      <c r="O319" s="1">
        <v>131.95218588437072</v>
      </c>
      <c r="P319" s="1">
        <v>86.644530039726632</v>
      </c>
      <c r="Q319" s="1">
        <v>96.5</v>
      </c>
      <c r="R319" s="1">
        <v>98.308457711442784</v>
      </c>
      <c r="S319" s="1">
        <v>100.5</v>
      </c>
      <c r="T319" s="1">
        <v>98.2</v>
      </c>
      <c r="U319" s="1">
        <v>93.1</v>
      </c>
      <c r="V319" s="1">
        <v>24158</v>
      </c>
      <c r="W319" s="1">
        <v>25281</v>
      </c>
      <c r="X319" s="1">
        <v>110.195033457782</v>
      </c>
      <c r="Y319" s="1">
        <v>109.56882536497599</v>
      </c>
      <c r="Z319" s="1">
        <v>12122</v>
      </c>
      <c r="AA319" s="1">
        <v>838873.89310999995</v>
      </c>
      <c r="AB319" s="1">
        <v>111.012227400781</v>
      </c>
      <c r="AC319" s="1">
        <v>78457</v>
      </c>
      <c r="AD319" s="1">
        <v>95.5</v>
      </c>
      <c r="AE319" s="1">
        <v>99.4</v>
      </c>
      <c r="AF319" s="1">
        <v>103.9</v>
      </c>
      <c r="AG319" s="1">
        <v>97.2</v>
      </c>
      <c r="AH319" s="1">
        <v>104.57282022559799</v>
      </c>
      <c r="AI319" s="1">
        <v>104.20659512196799</v>
      </c>
      <c r="AJ319" s="1">
        <v>103.22770725210999</v>
      </c>
      <c r="AK319" s="1">
        <v>104.35607309873555</v>
      </c>
      <c r="AL319" s="1">
        <v>104.15826341605656</v>
      </c>
      <c r="AM319" s="1">
        <v>120.07861992439912</v>
      </c>
      <c r="AN319" s="1">
        <v>101.32137505756249</v>
      </c>
      <c r="AO319" s="1">
        <v>103.39829930873576</v>
      </c>
      <c r="AP319" s="1">
        <v>157.71821943280807</v>
      </c>
      <c r="AQ319" s="1">
        <v>113.120250192283</v>
      </c>
    </row>
    <row r="320" spans="1:43">
      <c r="A320" s="1">
        <v>2013</v>
      </c>
      <c r="B320" s="1" t="s">
        <v>77</v>
      </c>
      <c r="C320" s="1">
        <v>93.123154941756511</v>
      </c>
      <c r="D320" s="1">
        <v>54962</v>
      </c>
      <c r="E320" s="1">
        <v>99.3</v>
      </c>
      <c r="F320" s="1">
        <v>14532.41</v>
      </c>
      <c r="G320" s="1">
        <v>7.2999999999999995E-2</v>
      </c>
      <c r="H320" s="1">
        <v>-3.3974596326087014</v>
      </c>
      <c r="I320" s="1">
        <v>-3.3974596326087014</v>
      </c>
      <c r="J320" s="1">
        <v>0.23000000000000009</v>
      </c>
      <c r="K320" s="1">
        <v>0.155</v>
      </c>
      <c r="L320" s="1">
        <v>1540125</v>
      </c>
      <c r="M320" s="1">
        <v>30.268571428571427</v>
      </c>
      <c r="N320" s="1">
        <v>100.39670336251733</v>
      </c>
      <c r="O320" s="1">
        <v>100.94580837415303</v>
      </c>
      <c r="P320" s="1">
        <v>83.983370863819715</v>
      </c>
      <c r="Q320" s="1">
        <v>96.6</v>
      </c>
      <c r="R320" s="1">
        <v>97.433366238894379</v>
      </c>
      <c r="S320" s="1">
        <v>101.3</v>
      </c>
      <c r="T320" s="1">
        <v>98.2</v>
      </c>
      <c r="U320" s="1">
        <v>93.6</v>
      </c>
      <c r="V320" s="1">
        <v>23957</v>
      </c>
      <c r="W320" s="1">
        <v>25347</v>
      </c>
      <c r="X320" s="1">
        <v>112.931683635098</v>
      </c>
      <c r="Y320" s="1">
        <v>112.424272419091</v>
      </c>
      <c r="Z320" s="1">
        <v>12646</v>
      </c>
      <c r="AA320" s="1">
        <v>953334.21615999995</v>
      </c>
      <c r="AB320" s="1">
        <v>113.211119656531</v>
      </c>
      <c r="AC320" s="1">
        <v>85255</v>
      </c>
      <c r="AD320" s="1">
        <v>95.9</v>
      </c>
      <c r="AE320" s="1">
        <v>101.3</v>
      </c>
      <c r="AF320" s="1">
        <v>103.2</v>
      </c>
      <c r="AG320" s="1">
        <v>100.2</v>
      </c>
      <c r="AH320" s="1">
        <v>104.813394032586</v>
      </c>
      <c r="AI320" s="1">
        <v>104.62365372393801</v>
      </c>
      <c r="AJ320" s="1">
        <v>104.10911738427301</v>
      </c>
      <c r="AK320" s="1">
        <v>104.25021414311792</v>
      </c>
      <c r="AL320" s="1">
        <v>104.29945868964867</v>
      </c>
      <c r="AM320" s="1">
        <v>118.64345411332309</v>
      </c>
      <c r="AN320" s="1">
        <v>101.99803653673779</v>
      </c>
      <c r="AO320" s="1">
        <v>103.4211641675378</v>
      </c>
      <c r="AP320" s="1">
        <v>155.52317840549125</v>
      </c>
      <c r="AQ320" s="1">
        <v>114.676287376087</v>
      </c>
    </row>
    <row r="321" spans="1:43">
      <c r="A321" s="1">
        <v>2013</v>
      </c>
      <c r="B321" s="1" t="s">
        <v>78</v>
      </c>
      <c r="C321" s="1">
        <v>111.94930032169155</v>
      </c>
      <c r="D321" s="1">
        <v>54939</v>
      </c>
      <c r="E321" s="1">
        <v>98.2</v>
      </c>
      <c r="F321" s="1">
        <v>13106.62</v>
      </c>
      <c r="G321" s="1">
        <v>7.3999999999999996E-2</v>
      </c>
      <c r="H321" s="1">
        <v>-2.3924466854647575</v>
      </c>
      <c r="I321" s="1">
        <v>-2.3924466854647575</v>
      </c>
      <c r="J321" s="1">
        <v>0.23000000000000007</v>
      </c>
      <c r="K321" s="1">
        <v>0.154753</v>
      </c>
      <c r="L321" s="1">
        <v>1614836</v>
      </c>
      <c r="M321" s="1">
        <v>39.024499999999996</v>
      </c>
      <c r="N321" s="1">
        <v>104.72734109419467</v>
      </c>
      <c r="O321" s="1">
        <v>104.31633499741072</v>
      </c>
      <c r="P321" s="1">
        <v>87.540079797892048</v>
      </c>
      <c r="Q321" s="1">
        <v>96.8</v>
      </c>
      <c r="R321" s="1">
        <v>100.20100502512564</v>
      </c>
      <c r="S321" s="1">
        <v>99.5</v>
      </c>
      <c r="T321" s="1">
        <v>98.1</v>
      </c>
      <c r="U321" s="1">
        <v>93.8</v>
      </c>
      <c r="V321" s="1">
        <v>23822</v>
      </c>
      <c r="W321" s="1">
        <v>25488</v>
      </c>
      <c r="X321" s="1">
        <v>114.54230190368099</v>
      </c>
      <c r="Y321" s="1">
        <v>113.43771955542699</v>
      </c>
      <c r="Z321" s="1">
        <v>12037</v>
      </c>
      <c r="AA321" s="1">
        <v>944625.03128999996</v>
      </c>
      <c r="AB321" s="1">
        <v>114.49520855856299</v>
      </c>
      <c r="AC321" s="1">
        <v>81523</v>
      </c>
      <c r="AD321" s="1">
        <v>95.2</v>
      </c>
      <c r="AE321" s="1">
        <v>99.8</v>
      </c>
      <c r="AF321" s="1">
        <v>102.9</v>
      </c>
      <c r="AG321" s="1">
        <v>98</v>
      </c>
      <c r="AH321" s="1">
        <v>104.65950071293901</v>
      </c>
      <c r="AI321" s="1">
        <v>104.12007397093799</v>
      </c>
      <c r="AJ321" s="1">
        <v>105.28418500172501</v>
      </c>
      <c r="AK321" s="1">
        <v>104.46832821510495</v>
      </c>
      <c r="AL321" s="1">
        <v>104.18933976428954</v>
      </c>
      <c r="AM321" s="1">
        <v>121.3870780744037</v>
      </c>
      <c r="AN321" s="1">
        <v>101.68094943082284</v>
      </c>
      <c r="AO321" s="1">
        <v>102.94552028627774</v>
      </c>
      <c r="AP321" s="1">
        <v>149.8205022750152</v>
      </c>
      <c r="AQ321" s="1">
        <v>117.632958044519</v>
      </c>
    </row>
    <row r="322" spans="1:43">
      <c r="A322" s="1">
        <v>2013</v>
      </c>
      <c r="B322" s="1" t="s">
        <v>79</v>
      </c>
      <c r="C322" s="1">
        <v>121.36237980806396</v>
      </c>
      <c r="D322" s="1">
        <v>55093</v>
      </c>
      <c r="E322" s="1">
        <v>99.8</v>
      </c>
      <c r="F322" s="1">
        <v>14317.54</v>
      </c>
      <c r="G322" s="1">
        <v>7.2999999999999995E-2</v>
      </c>
      <c r="H322" s="1">
        <v>-2.1482685425908326</v>
      </c>
      <c r="I322" s="1">
        <v>-2.1482685425908326</v>
      </c>
      <c r="J322" s="1">
        <v>0.23000000000000009</v>
      </c>
      <c r="K322" s="1">
        <v>0.15683173913043477</v>
      </c>
      <c r="L322" s="1">
        <v>1667365</v>
      </c>
      <c r="M322" s="1">
        <v>30.740454545454551</v>
      </c>
      <c r="N322" s="1">
        <v>106.80628710605204</v>
      </c>
      <c r="O322" s="1">
        <v>105.90943044193976</v>
      </c>
      <c r="P322" s="1">
        <v>85.800019785623633</v>
      </c>
      <c r="Q322" s="1">
        <v>97</v>
      </c>
      <c r="R322" s="1">
        <v>96.019900497512438</v>
      </c>
      <c r="S322" s="1">
        <v>100.5</v>
      </c>
      <c r="T322" s="1">
        <v>98.2</v>
      </c>
      <c r="U322" s="1">
        <v>93.9</v>
      </c>
      <c r="V322" s="1">
        <v>23896</v>
      </c>
      <c r="W322" s="1">
        <v>25580</v>
      </c>
      <c r="X322" s="1">
        <v>114.780267087889</v>
      </c>
      <c r="Y322" s="1">
        <v>114.59922000633399</v>
      </c>
      <c r="Z322" s="1">
        <v>12440</v>
      </c>
      <c r="AA322" s="1">
        <v>912826.40644000005</v>
      </c>
      <c r="AB322" s="1">
        <v>114.955184333331</v>
      </c>
      <c r="AC322" s="1">
        <v>82226</v>
      </c>
      <c r="AD322" s="1">
        <v>96.5</v>
      </c>
      <c r="AE322" s="1">
        <v>101.4</v>
      </c>
      <c r="AF322" s="1">
        <v>103.4</v>
      </c>
      <c r="AG322" s="1">
        <v>100.3</v>
      </c>
      <c r="AH322" s="1">
        <v>104.806811998862</v>
      </c>
      <c r="AI322" s="1">
        <v>105.315287576763</v>
      </c>
      <c r="AJ322" s="1">
        <v>104.074705681241</v>
      </c>
      <c r="AK322" s="1">
        <v>104.60869388584412</v>
      </c>
      <c r="AL322" s="1">
        <v>104.16998170492211</v>
      </c>
      <c r="AM322" s="1">
        <v>119.8177234050986</v>
      </c>
      <c r="AN322" s="1">
        <v>100.49131411183933</v>
      </c>
      <c r="AO322" s="1">
        <v>104.10006979477777</v>
      </c>
      <c r="AP322" s="1">
        <v>153.68781170381152</v>
      </c>
      <c r="AQ322" s="1">
        <v>121.681661130617</v>
      </c>
    </row>
    <row r="323" spans="1:43">
      <c r="A323" s="1">
        <v>2013</v>
      </c>
      <c r="B323" s="1" t="s">
        <v>80</v>
      </c>
      <c r="C323" s="1">
        <v>81.938097804264444</v>
      </c>
      <c r="D323" s="1">
        <v>55139</v>
      </c>
      <c r="E323" s="1">
        <v>100</v>
      </c>
      <c r="F323" s="1">
        <v>13726.66</v>
      </c>
      <c r="G323" s="1">
        <v>7.2999999999999995E-2</v>
      </c>
      <c r="H323" s="1">
        <v>-2.3055250280118589</v>
      </c>
      <c r="I323" s="1">
        <v>-2.3055250280118589</v>
      </c>
      <c r="J323" s="1">
        <v>0.23000000000000009</v>
      </c>
      <c r="K323" s="1">
        <v>0.15452238095238094</v>
      </c>
      <c r="L323" s="1">
        <v>1728051</v>
      </c>
      <c r="M323" s="1">
        <v>28.810454545454547</v>
      </c>
      <c r="N323" s="1">
        <v>121.73773219115088</v>
      </c>
      <c r="O323" s="1">
        <v>124.46159615694648</v>
      </c>
      <c r="P323" s="1">
        <v>87.342927901496594</v>
      </c>
      <c r="Q323" s="1">
        <v>97.2</v>
      </c>
      <c r="R323" s="1">
        <v>97.433366238894379</v>
      </c>
      <c r="S323" s="1">
        <v>101.3</v>
      </c>
      <c r="T323" s="1">
        <v>98.1</v>
      </c>
      <c r="U323" s="1">
        <v>94.3</v>
      </c>
      <c r="V323" s="1">
        <v>23994</v>
      </c>
      <c r="W323" s="1">
        <v>25541</v>
      </c>
      <c r="X323" s="1">
        <v>114.412832775456</v>
      </c>
      <c r="Y323" s="1">
        <v>113.67964527315701</v>
      </c>
      <c r="Z323" s="1">
        <v>12003</v>
      </c>
      <c r="AA323" s="1">
        <v>1006879.36061</v>
      </c>
      <c r="AB323" s="1">
        <v>115.285036990154</v>
      </c>
      <c r="AC323" s="1">
        <v>80374</v>
      </c>
      <c r="AD323" s="1">
        <v>98.1</v>
      </c>
      <c r="AE323" s="1">
        <v>101.1</v>
      </c>
      <c r="AF323" s="1">
        <v>105.8</v>
      </c>
      <c r="AG323" s="1">
        <v>99.4</v>
      </c>
      <c r="AH323" s="1">
        <v>104.76441352241</v>
      </c>
      <c r="AI323" s="1">
        <v>104.934387749317</v>
      </c>
      <c r="AJ323" s="1">
        <v>104.95079023960299</v>
      </c>
      <c r="AK323" s="1">
        <v>104.72674659980115</v>
      </c>
      <c r="AL323" s="1">
        <v>105.20077545404077</v>
      </c>
      <c r="AM323" s="1">
        <v>125.76226698968979</v>
      </c>
      <c r="AN323" s="1">
        <v>101.114464993588</v>
      </c>
      <c r="AO323" s="1">
        <v>104.54046835064416</v>
      </c>
      <c r="AP323" s="1">
        <v>154.22292496843966</v>
      </c>
      <c r="AQ323" s="1">
        <v>120.008625153539</v>
      </c>
    </row>
    <row r="324" spans="1:43">
      <c r="A324" s="1">
        <v>2013</v>
      </c>
      <c r="B324" s="1" t="s">
        <v>81</v>
      </c>
      <c r="C324" s="1">
        <v>98.905094426909912</v>
      </c>
      <c r="D324" s="1">
        <v>55042</v>
      </c>
      <c r="E324" s="1">
        <v>101</v>
      </c>
      <c r="F324" s="1">
        <v>14372.12</v>
      </c>
      <c r="G324" s="1">
        <v>7.1999999999999995E-2</v>
      </c>
      <c r="H324" s="1">
        <v>-2.4639221751464611</v>
      </c>
      <c r="I324" s="1">
        <v>-2.4639221751464611</v>
      </c>
      <c r="J324" s="1">
        <v>0.23000000000000007</v>
      </c>
      <c r="K324" s="1">
        <v>0.15340142857142858</v>
      </c>
      <c r="L324" s="1">
        <v>1810946</v>
      </c>
      <c r="M324" s="1">
        <v>27.465789473684211</v>
      </c>
      <c r="N324" s="1">
        <v>121.46568977774677</v>
      </c>
      <c r="O324" s="1">
        <v>123.04416464717798</v>
      </c>
      <c r="P324" s="1">
        <v>85.977072485014858</v>
      </c>
      <c r="Q324" s="1">
        <v>97.2</v>
      </c>
      <c r="R324" s="1">
        <v>98.998998998998999</v>
      </c>
      <c r="S324" s="1">
        <v>99.9</v>
      </c>
      <c r="T324" s="1">
        <v>98.1</v>
      </c>
      <c r="U324" s="1">
        <v>94.2</v>
      </c>
      <c r="V324" s="1">
        <v>24185</v>
      </c>
      <c r="W324" s="1">
        <v>25301</v>
      </c>
      <c r="X324" s="1">
        <v>115.221883594053</v>
      </c>
      <c r="Y324" s="1">
        <v>113.856512627013</v>
      </c>
      <c r="Z324" s="1">
        <v>12910</v>
      </c>
      <c r="AA324" s="1">
        <v>942468.35837999999</v>
      </c>
      <c r="AB324" s="1">
        <v>115.64811373962399</v>
      </c>
      <c r="AC324" s="1">
        <v>84568</v>
      </c>
      <c r="AD324" s="1">
        <v>98.1</v>
      </c>
      <c r="AE324" s="1">
        <v>102.7</v>
      </c>
      <c r="AF324" s="1">
        <v>110.1</v>
      </c>
      <c r="AG324" s="1">
        <v>99</v>
      </c>
      <c r="AH324" s="1">
        <v>105.279548607736</v>
      </c>
      <c r="AI324" s="1">
        <v>105.126039144776</v>
      </c>
      <c r="AJ324" s="1">
        <v>105.608906872419</v>
      </c>
      <c r="AK324" s="1">
        <v>105.00809329764616</v>
      </c>
      <c r="AL324" s="1">
        <v>105.14760444978623</v>
      </c>
      <c r="AM324" s="1">
        <v>127.84373456019547</v>
      </c>
      <c r="AN324" s="1">
        <v>100.82297732029073</v>
      </c>
      <c r="AO324" s="1">
        <v>104.2773754063558</v>
      </c>
      <c r="AP324" s="1">
        <v>163.46442493467453</v>
      </c>
      <c r="AQ324" s="1">
        <v>121.736309356747</v>
      </c>
    </row>
    <row r="325" spans="1:43">
      <c r="A325" s="1">
        <v>2013</v>
      </c>
      <c r="B325" s="1" t="s">
        <v>82</v>
      </c>
      <c r="C325" s="1">
        <v>103.63955279521336</v>
      </c>
      <c r="D325" s="1">
        <v>55162</v>
      </c>
      <c r="E325" s="1">
        <v>101.2</v>
      </c>
      <c r="F325" s="1">
        <v>14329.02</v>
      </c>
      <c r="G325" s="1">
        <v>7.0000000000000007E-2</v>
      </c>
      <c r="H325" s="1">
        <v>-2.5919909135323738</v>
      </c>
      <c r="I325" s="1">
        <v>-2.5919909135323738</v>
      </c>
      <c r="J325" s="1">
        <v>0.22285181818181818</v>
      </c>
      <c r="K325" s="1">
        <v>0.14509521739130435</v>
      </c>
      <c r="L325" s="1">
        <v>1857177</v>
      </c>
      <c r="M325" s="1">
        <v>23.155909090909095</v>
      </c>
      <c r="N325" s="1">
        <v>135.86785029592107</v>
      </c>
      <c r="O325" s="1">
        <v>138.09801803650799</v>
      </c>
      <c r="P325" s="1">
        <v>86.377589756453304</v>
      </c>
      <c r="Q325" s="1">
        <v>97.3</v>
      </c>
      <c r="R325" s="1">
        <v>98.214285714285722</v>
      </c>
      <c r="S325" s="1">
        <v>100.8</v>
      </c>
      <c r="T325" s="1">
        <v>98.2</v>
      </c>
      <c r="U325" s="1">
        <v>94.5</v>
      </c>
      <c r="V325" s="1">
        <v>24177</v>
      </c>
      <c r="W325" s="1">
        <v>25454</v>
      </c>
      <c r="X325" s="1">
        <v>115.447141621927</v>
      </c>
      <c r="Y325" s="1">
        <v>113.673649664124</v>
      </c>
      <c r="Z325" s="1">
        <v>12543</v>
      </c>
      <c r="AA325" s="1">
        <v>1003620.74314</v>
      </c>
      <c r="AB325" s="1">
        <v>117.231185189896</v>
      </c>
      <c r="AC325" s="1">
        <v>84881</v>
      </c>
      <c r="AD325" s="1">
        <v>99.3</v>
      </c>
      <c r="AE325" s="1">
        <v>102.8</v>
      </c>
      <c r="AF325" s="1">
        <v>110.2</v>
      </c>
      <c r="AG325" s="1">
        <v>99.4</v>
      </c>
      <c r="AH325" s="1">
        <v>104.60664233193199</v>
      </c>
      <c r="AI325" s="1">
        <v>104.440619852395</v>
      </c>
      <c r="AJ325" s="1">
        <v>105.361589117094</v>
      </c>
      <c r="AK325" s="1">
        <v>104.58501310509433</v>
      </c>
      <c r="AL325" s="1">
        <v>105.08045504347577</v>
      </c>
      <c r="AM325" s="1">
        <v>131.99787053839646</v>
      </c>
      <c r="AN325" s="1">
        <v>100.53192818595423</v>
      </c>
      <c r="AO325" s="1">
        <v>103.60699407075526</v>
      </c>
      <c r="AP325" s="1">
        <v>162.78012174568536</v>
      </c>
      <c r="AQ325" s="1">
        <v>121.75140456048101</v>
      </c>
    </row>
    <row r="326" spans="1:43">
      <c r="A326" s="1">
        <v>2013</v>
      </c>
      <c r="B326" s="1" t="s">
        <v>83</v>
      </c>
      <c r="C326" s="1">
        <v>69.287647466954738</v>
      </c>
      <c r="D326" s="1">
        <v>55344</v>
      </c>
      <c r="E326" s="1">
        <v>101.8</v>
      </c>
      <c r="F326" s="1">
        <v>14931.74</v>
      </c>
      <c r="G326" s="1">
        <v>7.2999999999999995E-2</v>
      </c>
      <c r="H326" s="1">
        <v>-2.9250522769625262</v>
      </c>
      <c r="I326" s="1">
        <v>-2.9250522769625262</v>
      </c>
      <c r="J326" s="1">
        <v>0.22091</v>
      </c>
      <c r="K326" s="1">
        <v>0.14275619047619048</v>
      </c>
      <c r="L326" s="1">
        <v>1916798</v>
      </c>
      <c r="M326" s="1">
        <v>23.235999999999994</v>
      </c>
      <c r="N326" s="1">
        <v>84.664036980680621</v>
      </c>
      <c r="O326" s="1">
        <v>85.741094559111815</v>
      </c>
      <c r="P326" s="1">
        <v>84.876255766013514</v>
      </c>
      <c r="Q326" s="1">
        <v>97.5</v>
      </c>
      <c r="R326" s="1">
        <v>97.838899803536336</v>
      </c>
      <c r="S326" s="1">
        <v>101.8</v>
      </c>
      <c r="T326" s="1">
        <v>98.3</v>
      </c>
      <c r="U326" s="1">
        <v>94.8</v>
      </c>
      <c r="V326" s="1">
        <v>24130</v>
      </c>
      <c r="W326" s="1">
        <v>25655</v>
      </c>
      <c r="X326" s="1">
        <v>117.036216866985</v>
      </c>
      <c r="Y326" s="1">
        <v>114.150979295285</v>
      </c>
      <c r="Z326" s="1">
        <v>12799</v>
      </c>
      <c r="AA326" s="1">
        <v>1017161.90814</v>
      </c>
      <c r="AB326" s="1">
        <v>119.691380194068</v>
      </c>
      <c r="AC326" s="1">
        <v>85043</v>
      </c>
      <c r="AD326" s="1">
        <v>99.6</v>
      </c>
      <c r="AE326" s="1">
        <v>104.3</v>
      </c>
      <c r="AF326" s="1">
        <v>111.2</v>
      </c>
      <c r="AG326" s="1">
        <v>99.9</v>
      </c>
      <c r="AH326" s="1">
        <v>105.150459920507</v>
      </c>
      <c r="AI326" s="1">
        <v>104.66828443898601</v>
      </c>
      <c r="AJ326" s="1">
        <v>105.879853064307</v>
      </c>
      <c r="AK326" s="1">
        <v>105.22863493619042</v>
      </c>
      <c r="AL326" s="1">
        <v>105.29921530702615</v>
      </c>
      <c r="AM326" s="1">
        <v>131.67812109135232</v>
      </c>
      <c r="AN326" s="1">
        <v>100.59012085805192</v>
      </c>
      <c r="AO326" s="1">
        <v>104.04652589918018</v>
      </c>
      <c r="AP326" s="1">
        <v>163.78760260529612</v>
      </c>
      <c r="AQ326" s="1">
        <v>123.53540554352</v>
      </c>
    </row>
    <row r="327" spans="1:43">
      <c r="A327" s="1">
        <v>2013</v>
      </c>
      <c r="B327" s="1" t="s">
        <v>84</v>
      </c>
      <c r="C327" s="1">
        <v>86.938444938258314</v>
      </c>
      <c r="D327" s="1">
        <v>55184</v>
      </c>
      <c r="E327" s="1">
        <v>101.8</v>
      </c>
      <c r="F327" s="1">
        <v>15655.23</v>
      </c>
      <c r="G327" s="1">
        <v>7.3999999999999996E-2</v>
      </c>
      <c r="H327" s="1">
        <v>-3.084624088714234</v>
      </c>
      <c r="I327" s="1">
        <v>-3.084624088714234</v>
      </c>
      <c r="J327" s="1">
        <v>0.22091</v>
      </c>
      <c r="K327" s="1">
        <v>0.146144</v>
      </c>
      <c r="L327" s="1">
        <v>1928520</v>
      </c>
      <c r="M327" s="1">
        <v>24.517499999999995</v>
      </c>
      <c r="N327" s="1">
        <v>112.80525299080493</v>
      </c>
      <c r="O327" s="1">
        <v>114.59767771384494</v>
      </c>
      <c r="P327" s="1">
        <v>82.024009811011624</v>
      </c>
      <c r="Q327" s="1">
        <v>97.6</v>
      </c>
      <c r="R327" s="1">
        <v>98.608349900596423</v>
      </c>
      <c r="S327" s="1">
        <v>100.6</v>
      </c>
      <c r="T327" s="1">
        <v>98.2</v>
      </c>
      <c r="U327" s="1">
        <v>95</v>
      </c>
      <c r="V327" s="1">
        <v>24055</v>
      </c>
      <c r="W327" s="1">
        <v>25474</v>
      </c>
      <c r="X327" s="1">
        <v>117.24235459921699</v>
      </c>
      <c r="Y327" s="1">
        <v>113.214025502401</v>
      </c>
      <c r="Z327" s="1">
        <v>12876</v>
      </c>
      <c r="AA327" s="1">
        <v>923582.03775000002</v>
      </c>
      <c r="AB327" s="1">
        <v>120.88965828349799</v>
      </c>
      <c r="AC327" s="1">
        <v>87654</v>
      </c>
      <c r="AD327" s="1">
        <v>101.2</v>
      </c>
      <c r="AE327" s="1">
        <v>102.9</v>
      </c>
      <c r="AF327" s="1">
        <v>109.2</v>
      </c>
      <c r="AG327" s="1">
        <v>99.9</v>
      </c>
      <c r="AH327" s="1">
        <v>104.963095688664</v>
      </c>
      <c r="AI327" s="1">
        <v>104.06259666185299</v>
      </c>
      <c r="AJ327" s="1">
        <v>106.78614094205101</v>
      </c>
      <c r="AK327" s="1">
        <v>104.24117906979602</v>
      </c>
      <c r="AL327" s="1">
        <v>105.49809969352289</v>
      </c>
      <c r="AM327" s="1">
        <v>132.06050681663669</v>
      </c>
      <c r="AN327" s="1">
        <v>100.26102853369045</v>
      </c>
      <c r="AO327" s="1">
        <v>104.61326654126624</v>
      </c>
      <c r="AP327" s="1">
        <v>167.84101299248596</v>
      </c>
      <c r="AQ327" s="1">
        <v>122.176794906555</v>
      </c>
    </row>
    <row r="328" spans="1:43">
      <c r="A328" s="1">
        <v>2014</v>
      </c>
      <c r="B328" s="1" t="s">
        <v>72</v>
      </c>
      <c r="C328" s="1">
        <v>99.465292164720196</v>
      </c>
      <c r="D328" s="1">
        <v>55073</v>
      </c>
      <c r="E328" s="1">
        <v>103.8</v>
      </c>
      <c r="F328" s="1">
        <v>15578.28</v>
      </c>
      <c r="G328" s="1">
        <v>7.2999999999999995E-2</v>
      </c>
      <c r="H328" s="1">
        <v>-3.0167198898631242</v>
      </c>
      <c r="I328" s="1">
        <v>-3.0167198898631242</v>
      </c>
      <c r="J328" s="1">
        <v>0.22086210526315786</v>
      </c>
      <c r="K328" s="1">
        <v>0.14454500000000001</v>
      </c>
      <c r="L328" s="1">
        <v>2007787</v>
      </c>
      <c r="M328" s="1">
        <v>24.158421052631578</v>
      </c>
      <c r="N328" s="1">
        <v>105.73913042547767</v>
      </c>
      <c r="O328" s="1">
        <v>106.19275067059179</v>
      </c>
      <c r="P328" s="1">
        <v>81.98144723751777</v>
      </c>
      <c r="Q328" s="1">
        <v>97.7</v>
      </c>
      <c r="R328" s="1">
        <v>98.021760633036592</v>
      </c>
      <c r="S328" s="1">
        <v>101.1</v>
      </c>
      <c r="T328" s="1">
        <v>98.4</v>
      </c>
      <c r="U328" s="1">
        <v>94.9</v>
      </c>
      <c r="V328" s="1">
        <v>23915</v>
      </c>
      <c r="W328" s="1">
        <v>25351</v>
      </c>
      <c r="X328" s="1">
        <v>116.19056999818299</v>
      </c>
      <c r="Y328" s="1">
        <v>112.325266648823</v>
      </c>
      <c r="Z328" s="1">
        <v>13424</v>
      </c>
      <c r="AA328" s="1">
        <v>1005954.32568</v>
      </c>
      <c r="AB328" s="1">
        <v>120.484291233555</v>
      </c>
      <c r="AC328" s="1">
        <v>83634</v>
      </c>
      <c r="AD328" s="1">
        <v>104.8</v>
      </c>
      <c r="AE328" s="1">
        <v>106</v>
      </c>
      <c r="AF328" s="1">
        <v>111.5</v>
      </c>
      <c r="AG328" s="1">
        <v>102.7</v>
      </c>
      <c r="AH328" s="1">
        <v>105.205575440072</v>
      </c>
      <c r="AI328" s="1">
        <v>104.308733507716</v>
      </c>
      <c r="AJ328" s="1">
        <v>106.32504086491799</v>
      </c>
      <c r="AK328" s="1">
        <v>105.9476862379918</v>
      </c>
      <c r="AL328" s="1">
        <v>106.40905545937665</v>
      </c>
      <c r="AM328" s="1">
        <v>136.25179339093296</v>
      </c>
      <c r="AN328" s="1">
        <v>101.08303635771776</v>
      </c>
      <c r="AO328" s="1">
        <v>104.99078734330405</v>
      </c>
      <c r="AP328" s="1">
        <v>167.86921963361939</v>
      </c>
      <c r="AQ328" s="1">
        <v>120.019529562381</v>
      </c>
    </row>
    <row r="329" spans="1:43">
      <c r="A329" s="1">
        <v>2014</v>
      </c>
      <c r="B329" s="1" t="s">
        <v>74</v>
      </c>
      <c r="C329" s="1">
        <v>124.09934261117242</v>
      </c>
      <c r="D329" s="1">
        <v>55049</v>
      </c>
      <c r="E329" s="1">
        <v>102.7</v>
      </c>
      <c r="F329" s="1">
        <v>14617.57</v>
      </c>
      <c r="G329" s="1">
        <v>7.6999999999999999E-2</v>
      </c>
      <c r="H329" s="1">
        <v>-3.1376492591348804</v>
      </c>
      <c r="I329" s="1">
        <v>-3.1376492591348804</v>
      </c>
      <c r="J329" s="1">
        <v>0.21674684210526318</v>
      </c>
      <c r="K329" s="1">
        <v>0.13924900000000001</v>
      </c>
      <c r="L329" s="1">
        <v>2074340</v>
      </c>
      <c r="M329" s="1">
        <v>28.54894736842105</v>
      </c>
      <c r="N329" s="1">
        <v>90.120425052595664</v>
      </c>
      <c r="O329" s="1">
        <v>87.981663195335599</v>
      </c>
      <c r="P329" s="1">
        <v>83.667881965596962</v>
      </c>
      <c r="Q329" s="1">
        <v>97.7</v>
      </c>
      <c r="R329" s="1">
        <v>99.498495486459376</v>
      </c>
      <c r="S329" s="1">
        <v>99.7</v>
      </c>
      <c r="T329" s="1">
        <v>98.4</v>
      </c>
      <c r="U329" s="1">
        <v>95.1</v>
      </c>
      <c r="V329" s="1">
        <v>23909</v>
      </c>
      <c r="W329" s="1">
        <v>25462</v>
      </c>
      <c r="X329" s="1">
        <v>114.615536998868</v>
      </c>
      <c r="Y329" s="1">
        <v>111.34370323270601</v>
      </c>
      <c r="Z329" s="1">
        <v>11410</v>
      </c>
      <c r="AA329" s="1">
        <v>933823.28966000001</v>
      </c>
      <c r="AB329" s="1">
        <v>117.075653928004</v>
      </c>
      <c r="AC329" s="1">
        <v>77808</v>
      </c>
      <c r="AD329" s="1">
        <v>103.3</v>
      </c>
      <c r="AE329" s="1">
        <v>103.9</v>
      </c>
      <c r="AF329" s="1">
        <v>108.6</v>
      </c>
      <c r="AG329" s="1">
        <v>101.7</v>
      </c>
      <c r="AH329" s="1">
        <v>103.48141298778999</v>
      </c>
      <c r="AI329" s="1">
        <v>104.363914918145</v>
      </c>
      <c r="AJ329" s="1">
        <v>101.608722221121</v>
      </c>
      <c r="AK329" s="1">
        <v>105.18460390905179</v>
      </c>
      <c r="AL329" s="1">
        <v>105.26496576801338</v>
      </c>
      <c r="AM329" s="1">
        <v>134.60264600225617</v>
      </c>
      <c r="AN329" s="1">
        <v>101.27995177234128</v>
      </c>
      <c r="AO329" s="1">
        <v>102.91952477891699</v>
      </c>
      <c r="AP329" s="1">
        <v>163.20861577777401</v>
      </c>
      <c r="AQ329" s="1">
        <v>121.19894439849099</v>
      </c>
    </row>
    <row r="330" spans="1:43">
      <c r="A330" s="1">
        <v>2014</v>
      </c>
      <c r="B330" s="1" t="s">
        <v>75</v>
      </c>
      <c r="C330" s="1">
        <v>106.79542374980025</v>
      </c>
      <c r="D330" s="1">
        <v>55310</v>
      </c>
      <c r="E330" s="1">
        <v>104.2</v>
      </c>
      <c r="F330" s="1">
        <v>14694.83</v>
      </c>
      <c r="G330" s="1">
        <v>7.1999999999999995E-2</v>
      </c>
      <c r="H330" s="1">
        <v>-3.3244447863104667</v>
      </c>
      <c r="I330" s="1">
        <v>-3.3244447863104667</v>
      </c>
      <c r="J330" s="1">
        <v>0.21181999999999995</v>
      </c>
      <c r="K330" s="1">
        <v>0.13816333333333333</v>
      </c>
      <c r="L330" s="1">
        <v>2136357</v>
      </c>
      <c r="M330" s="1">
        <v>26.345500000000005</v>
      </c>
      <c r="N330" s="1">
        <v>107.41044679701638</v>
      </c>
      <c r="O330" s="1">
        <v>107.50148014950344</v>
      </c>
      <c r="P330" s="1">
        <v>83.475346215782878</v>
      </c>
      <c r="Q330" s="1">
        <v>97.8</v>
      </c>
      <c r="R330" s="1">
        <v>100.20181634712412</v>
      </c>
      <c r="S330" s="1">
        <v>99.1</v>
      </c>
      <c r="T330" s="1">
        <v>98.7</v>
      </c>
      <c r="U330" s="1">
        <v>94.9</v>
      </c>
      <c r="V330" s="1">
        <v>23956</v>
      </c>
      <c r="W330" s="1">
        <v>25616</v>
      </c>
      <c r="X330" s="1">
        <v>113.183333040018</v>
      </c>
      <c r="Y330" s="1">
        <v>112.917879870194</v>
      </c>
      <c r="Z330" s="1">
        <v>11572</v>
      </c>
      <c r="AA330" s="1">
        <v>982016.67348</v>
      </c>
      <c r="AB330" s="1">
        <v>113.45784079287699</v>
      </c>
      <c r="AC330" s="1">
        <v>75442</v>
      </c>
      <c r="AD330" s="1">
        <v>106.2</v>
      </c>
      <c r="AE330" s="1">
        <v>104.8</v>
      </c>
      <c r="AF330" s="1">
        <v>111</v>
      </c>
      <c r="AG330" s="1">
        <v>101.8</v>
      </c>
      <c r="AH330" s="1">
        <v>108.027295306662</v>
      </c>
      <c r="AI330" s="1">
        <v>105.67340580874701</v>
      </c>
      <c r="AJ330" s="1">
        <v>110.972342800156</v>
      </c>
      <c r="AK330" s="1">
        <v>109.4474017421723</v>
      </c>
      <c r="AL330" s="1">
        <v>109.88386305993099</v>
      </c>
      <c r="AM330" s="1">
        <v>147.1672861123503</v>
      </c>
      <c r="AN330" s="1">
        <v>107.72362942250294</v>
      </c>
      <c r="AO330" s="1">
        <v>104.6948961814326</v>
      </c>
      <c r="AP330" s="1">
        <v>162.6014126901203</v>
      </c>
      <c r="AQ330" s="1">
        <v>120.084441584251</v>
      </c>
    </row>
    <row r="331" spans="1:43">
      <c r="A331" s="1">
        <v>2014</v>
      </c>
      <c r="B331" s="1" t="s">
        <v>76</v>
      </c>
      <c r="C331" s="1">
        <v>109.9504706695754</v>
      </c>
      <c r="D331" s="1">
        <v>55218</v>
      </c>
      <c r="E331" s="1">
        <v>99.6</v>
      </c>
      <c r="F331" s="1">
        <v>14475.33</v>
      </c>
      <c r="G331" s="1">
        <v>6.5000000000000002E-2</v>
      </c>
      <c r="H331" s="1">
        <v>-3.415133137872338</v>
      </c>
      <c r="I331" s="1">
        <v>-3.415133137872338</v>
      </c>
      <c r="J331" s="1">
        <v>0.21181999999999995</v>
      </c>
      <c r="K331" s="1">
        <v>0.135572</v>
      </c>
      <c r="L331" s="1">
        <v>2183911</v>
      </c>
      <c r="M331" s="1">
        <v>23.467142857142854</v>
      </c>
      <c r="N331" s="1">
        <v>91.735637285756681</v>
      </c>
      <c r="O331" s="1">
        <v>90.609963468028198</v>
      </c>
      <c r="P331" s="1">
        <v>83.257118535699163</v>
      </c>
      <c r="Q331" s="1">
        <v>99.6</v>
      </c>
      <c r="R331" s="1">
        <v>99.699699699699678</v>
      </c>
      <c r="S331" s="1">
        <v>99.9</v>
      </c>
      <c r="T331" s="1">
        <v>98.6</v>
      </c>
      <c r="U331" s="1">
        <v>95.7</v>
      </c>
      <c r="V331" s="1">
        <v>23913</v>
      </c>
      <c r="W331" s="1">
        <v>25738</v>
      </c>
      <c r="X331" s="1">
        <v>110.970821437243</v>
      </c>
      <c r="Y331" s="1">
        <v>113.871400460221</v>
      </c>
      <c r="Z331" s="1">
        <v>11315</v>
      </c>
      <c r="AA331" s="1">
        <v>1033087.28629</v>
      </c>
      <c r="AB331" s="1">
        <v>108.72292639871399</v>
      </c>
      <c r="AC331" s="1">
        <v>75366</v>
      </c>
      <c r="AD331" s="1">
        <v>100.9</v>
      </c>
      <c r="AE331" s="1">
        <v>98.5</v>
      </c>
      <c r="AF331" s="1">
        <v>106.3</v>
      </c>
      <c r="AG331" s="1">
        <v>95.2</v>
      </c>
      <c r="AH331" s="1">
        <v>103.331207017601</v>
      </c>
      <c r="AI331" s="1">
        <v>104.44829627392301</v>
      </c>
      <c r="AJ331" s="1">
        <v>100.676472785686</v>
      </c>
      <c r="AK331" s="1">
        <v>101.00359029669174</v>
      </c>
      <c r="AL331" s="1">
        <v>100.5522054679171</v>
      </c>
      <c r="AM331" s="1">
        <v>105.22661179019299</v>
      </c>
      <c r="AN331" s="1">
        <v>94.020257130914032</v>
      </c>
      <c r="AO331" s="1">
        <v>104.66266569205646</v>
      </c>
      <c r="AP331" s="1">
        <v>161.457674734504</v>
      </c>
      <c r="AQ331" s="1">
        <v>115.488931713542</v>
      </c>
    </row>
    <row r="332" spans="1:43">
      <c r="A332" s="1">
        <v>2014</v>
      </c>
      <c r="B332" s="1" t="s">
        <v>77</v>
      </c>
      <c r="C332" s="1">
        <v>84.572342196774187</v>
      </c>
      <c r="D332" s="1">
        <v>55414</v>
      </c>
      <c r="E332" s="1">
        <v>101.9</v>
      </c>
      <c r="F332" s="1">
        <v>14343.14</v>
      </c>
      <c r="G332" s="1">
        <v>6.8000000000000005E-2</v>
      </c>
      <c r="H332" s="1">
        <v>-3.5320415393621922</v>
      </c>
      <c r="I332" s="1">
        <v>-3.5320415393621922</v>
      </c>
      <c r="J332" s="1">
        <v>0.21004549999999997</v>
      </c>
      <c r="K332" s="1">
        <v>0.13500000000000001</v>
      </c>
      <c r="L332" s="1">
        <v>2240888</v>
      </c>
      <c r="M332" s="1">
        <v>20.900500000000001</v>
      </c>
      <c r="N332" s="1">
        <v>100.16693272118569</v>
      </c>
      <c r="O332" s="1">
        <v>101.21642457698948</v>
      </c>
      <c r="P332" s="1">
        <v>83.775460698731592</v>
      </c>
      <c r="Q332" s="1">
        <v>99.9</v>
      </c>
      <c r="R332" s="1">
        <v>98.805970149253724</v>
      </c>
      <c r="S332" s="1">
        <v>100.5</v>
      </c>
      <c r="T332" s="1">
        <v>98.7</v>
      </c>
      <c r="U332" s="1">
        <v>96</v>
      </c>
      <c r="V332" s="1">
        <v>23855</v>
      </c>
      <c r="W332" s="1">
        <v>25790</v>
      </c>
      <c r="X332" s="1">
        <v>109.859851462626</v>
      </c>
      <c r="Y332" s="1">
        <v>114.429581285541</v>
      </c>
      <c r="Z332" s="1">
        <v>10480</v>
      </c>
      <c r="AA332" s="1">
        <v>907592.20947</v>
      </c>
      <c r="AB332" s="1">
        <v>105.19788467684999</v>
      </c>
      <c r="AC332" s="1">
        <v>71834</v>
      </c>
      <c r="AD332" s="1">
        <v>100</v>
      </c>
      <c r="AE332" s="1">
        <v>104.3</v>
      </c>
      <c r="AF332" s="1">
        <v>110.7</v>
      </c>
      <c r="AG332" s="1">
        <v>100.9</v>
      </c>
      <c r="AH332" s="1">
        <v>103.812651622937</v>
      </c>
      <c r="AI332" s="1">
        <v>104.81658126937</v>
      </c>
      <c r="AJ332" s="1">
        <v>101.94554909547</v>
      </c>
      <c r="AK332" s="1">
        <v>101.82238334570407</v>
      </c>
      <c r="AL332" s="1">
        <v>102.24159892804498</v>
      </c>
      <c r="AM332" s="1">
        <v>110.67548792528446</v>
      </c>
      <c r="AN332" s="1">
        <v>97.294677828974898</v>
      </c>
      <c r="AO332" s="1">
        <v>104.45791481869608</v>
      </c>
      <c r="AP332" s="1">
        <v>160.46661671867707</v>
      </c>
      <c r="AQ332" s="1">
        <v>116.385350261024</v>
      </c>
    </row>
    <row r="333" spans="1:43">
      <c r="A333" s="1">
        <v>2014</v>
      </c>
      <c r="B333" s="1" t="s">
        <v>78</v>
      </c>
      <c r="C333" s="1">
        <v>62.652880851771059</v>
      </c>
      <c r="D333" s="1">
        <v>55432</v>
      </c>
      <c r="E333" s="1">
        <v>100.3</v>
      </c>
      <c r="F333" s="1">
        <v>15131.8</v>
      </c>
      <c r="G333" s="1">
        <v>6.7000000000000004E-2</v>
      </c>
      <c r="H333" s="1">
        <v>-3.7541332986572411</v>
      </c>
      <c r="I333" s="1">
        <v>-3.7541332986572411</v>
      </c>
      <c r="J333" s="1">
        <v>0.21000000000000002</v>
      </c>
      <c r="K333" s="1">
        <v>0.13394619047619047</v>
      </c>
      <c r="L333" s="1">
        <v>2300921</v>
      </c>
      <c r="M333" s="1">
        <v>18.925714285714282</v>
      </c>
      <c r="N333" s="1">
        <v>81.685254453479018</v>
      </c>
      <c r="O333" s="1">
        <v>82.946640355585444</v>
      </c>
      <c r="P333" s="1">
        <v>83.673026414132323</v>
      </c>
      <c r="Q333" s="1">
        <v>100</v>
      </c>
      <c r="R333" s="1">
        <v>101.4985014985015</v>
      </c>
      <c r="S333" s="1">
        <v>100.1</v>
      </c>
      <c r="T333" s="1">
        <v>98.9</v>
      </c>
      <c r="U333" s="1">
        <v>95.9</v>
      </c>
      <c r="V333" s="1">
        <v>23818</v>
      </c>
      <c r="W333" s="1">
        <v>25999</v>
      </c>
      <c r="X333" s="1">
        <v>109.077182259884</v>
      </c>
      <c r="Y333" s="1">
        <v>117.01366766304901</v>
      </c>
      <c r="Z333" s="1">
        <v>11067</v>
      </c>
      <c r="AA333" s="1">
        <v>875126.51336999994</v>
      </c>
      <c r="AB333" s="1">
        <v>102.02331921568999</v>
      </c>
      <c r="AC333" s="1">
        <v>72967</v>
      </c>
      <c r="AD333" s="1">
        <v>100.2</v>
      </c>
      <c r="AE333" s="1">
        <v>101.3</v>
      </c>
      <c r="AF333" s="1">
        <v>104.4</v>
      </c>
      <c r="AG333" s="1">
        <v>99.7</v>
      </c>
      <c r="AH333" s="1">
        <v>103.420776583169</v>
      </c>
      <c r="AI333" s="1">
        <v>105.457740640786</v>
      </c>
      <c r="AJ333" s="1">
        <v>100.771878032034</v>
      </c>
      <c r="AK333" s="1">
        <v>102.46001084231375</v>
      </c>
      <c r="AL333" s="1">
        <v>102.44208512726706</v>
      </c>
      <c r="AM333" s="1">
        <v>114.94481285451468</v>
      </c>
      <c r="AN333" s="1">
        <v>97.728526187338844</v>
      </c>
      <c r="AO333" s="1">
        <v>103.73539496686415</v>
      </c>
      <c r="AP333" s="1">
        <v>161.78030233747847</v>
      </c>
      <c r="AQ333" s="1">
        <v>116.796899273059</v>
      </c>
    </row>
    <row r="334" spans="1:43">
      <c r="A334" s="1">
        <v>2014</v>
      </c>
      <c r="B334" s="1" t="s">
        <v>79</v>
      </c>
      <c r="C334" s="1">
        <v>73.651475697344665</v>
      </c>
      <c r="D334" s="1">
        <v>55566</v>
      </c>
      <c r="E334" s="1">
        <v>100.1</v>
      </c>
      <c r="F334" s="1">
        <v>15379.29</v>
      </c>
      <c r="G334" s="1">
        <v>6.6000000000000003E-2</v>
      </c>
      <c r="H334" s="1">
        <v>-4.121818412106534</v>
      </c>
      <c r="I334" s="1">
        <v>-4.121818412106534</v>
      </c>
      <c r="J334" s="1">
        <v>0.21</v>
      </c>
      <c r="K334" s="1">
        <v>0.13205173913043478</v>
      </c>
      <c r="L334" s="1">
        <v>2373120</v>
      </c>
      <c r="M334" s="1">
        <v>15.570909090909089</v>
      </c>
      <c r="N334" s="1">
        <v>93.753689946696312</v>
      </c>
      <c r="O334" s="1">
        <v>95.089567982322933</v>
      </c>
      <c r="P334" s="1">
        <v>83.73677284163567</v>
      </c>
      <c r="Q334" s="1">
        <v>100.2</v>
      </c>
      <c r="R334" s="1">
        <v>98.422090729783037</v>
      </c>
      <c r="S334" s="1">
        <v>101.4</v>
      </c>
      <c r="T334" s="1">
        <v>99</v>
      </c>
      <c r="U334" s="1">
        <v>96.2</v>
      </c>
      <c r="V334" s="1">
        <v>23766</v>
      </c>
      <c r="W334" s="1">
        <v>26055</v>
      </c>
      <c r="X334" s="1">
        <v>106.758423569774</v>
      </c>
      <c r="Y334" s="1">
        <v>115.126129039942</v>
      </c>
      <c r="Z334" s="1">
        <v>10789</v>
      </c>
      <c r="AA334" s="1">
        <v>987427.53411999997</v>
      </c>
      <c r="AB334" s="1">
        <v>99.732673894873301</v>
      </c>
      <c r="AC334" s="1">
        <v>70630</v>
      </c>
      <c r="AD334" s="1">
        <v>101</v>
      </c>
      <c r="AE334" s="1">
        <v>99.4</v>
      </c>
      <c r="AF334" s="1">
        <v>100.9</v>
      </c>
      <c r="AG334" s="1">
        <v>98.6</v>
      </c>
      <c r="AH334" s="1">
        <v>103.41261476830201</v>
      </c>
      <c r="AI334" s="1">
        <v>105.542468692198</v>
      </c>
      <c r="AJ334" s="1">
        <v>100.839107240239</v>
      </c>
      <c r="AK334" s="1">
        <v>101.9830337854785</v>
      </c>
      <c r="AL334" s="1">
        <v>102.01284017967866</v>
      </c>
      <c r="AM334" s="1">
        <v>115.50196402032704</v>
      </c>
      <c r="AN334" s="1">
        <v>96.857482016538469</v>
      </c>
      <c r="AO334" s="1">
        <v>103.46135723226031</v>
      </c>
      <c r="AP334" s="1">
        <v>164.22948496660007</v>
      </c>
      <c r="AQ334" s="1">
        <v>115.407215993176</v>
      </c>
    </row>
    <row r="335" spans="1:43">
      <c r="A335" s="1">
        <v>2014</v>
      </c>
      <c r="B335" s="1" t="s">
        <v>80</v>
      </c>
      <c r="C335" s="1">
        <v>75.478919063299671</v>
      </c>
      <c r="D335" s="1">
        <v>55525</v>
      </c>
      <c r="E335" s="1">
        <v>99.5</v>
      </c>
      <c r="F335" s="1">
        <v>15358.7</v>
      </c>
      <c r="G335" s="1">
        <v>6.9000000000000006E-2</v>
      </c>
      <c r="H335" s="1">
        <v>-4.4656671863076474</v>
      </c>
      <c r="I335" s="1">
        <v>-4.4656671863076474</v>
      </c>
      <c r="J335" s="1">
        <v>0.21000000000000002</v>
      </c>
      <c r="K335" s="1">
        <v>0.1290385</v>
      </c>
      <c r="L335" s="1">
        <v>2426146</v>
      </c>
      <c r="M335" s="1">
        <v>17.636666666666667</v>
      </c>
      <c r="N335" s="1">
        <v>108.12195327951899</v>
      </c>
      <c r="O335" s="1">
        <v>110.27005217337498</v>
      </c>
      <c r="P335" s="1">
        <v>82.968999105311866</v>
      </c>
      <c r="Q335" s="1">
        <v>100.2</v>
      </c>
      <c r="R335" s="1">
        <v>100.30150753768845</v>
      </c>
      <c r="S335" s="1">
        <v>99.5</v>
      </c>
      <c r="T335" s="1">
        <v>99.1</v>
      </c>
      <c r="U335" s="1">
        <v>96.3</v>
      </c>
      <c r="V335" s="1">
        <v>23735</v>
      </c>
      <c r="W335" s="1">
        <v>26077</v>
      </c>
      <c r="X335" s="1">
        <v>106.622846654539</v>
      </c>
      <c r="Y335" s="1">
        <v>117.20599050293301</v>
      </c>
      <c r="Z335" s="1">
        <v>10825</v>
      </c>
      <c r="AA335" s="1">
        <v>933730.17935999995</v>
      </c>
      <c r="AB335" s="1">
        <v>97.191897573595099</v>
      </c>
      <c r="AC335" s="1">
        <v>70987</v>
      </c>
      <c r="AD335" s="1">
        <v>99</v>
      </c>
      <c r="AE335" s="1">
        <v>99.6</v>
      </c>
      <c r="AF335" s="1">
        <v>99</v>
      </c>
      <c r="AG335" s="1">
        <v>100.1</v>
      </c>
      <c r="AH335" s="1">
        <v>102.576094956768</v>
      </c>
      <c r="AI335" s="1">
        <v>105.19976726031901</v>
      </c>
      <c r="AJ335" s="1">
        <v>99.852785036258496</v>
      </c>
      <c r="AK335" s="1">
        <v>102.21623687283012</v>
      </c>
      <c r="AL335" s="1">
        <v>102.66429555262266</v>
      </c>
      <c r="AM335" s="1">
        <v>117.7286616227279</v>
      </c>
      <c r="AN335" s="1">
        <v>97.423530584620508</v>
      </c>
      <c r="AO335" s="1">
        <v>103.88911717893359</v>
      </c>
      <c r="AP335" s="1">
        <v>163.40916632844301</v>
      </c>
      <c r="AQ335" s="1">
        <v>119.001580827257</v>
      </c>
    </row>
    <row r="336" spans="1:43">
      <c r="A336" s="1">
        <v>2014</v>
      </c>
      <c r="B336" s="1" t="s">
        <v>81</v>
      </c>
      <c r="C336" s="1">
        <v>89.975523855758738</v>
      </c>
      <c r="D336" s="1">
        <v>55597</v>
      </c>
      <c r="E336" s="1">
        <v>100.7</v>
      </c>
      <c r="F336" s="1">
        <v>15948.47</v>
      </c>
      <c r="G336" s="1">
        <v>6.6000000000000003E-2</v>
      </c>
      <c r="H336" s="1">
        <v>-4.7110983130570849</v>
      </c>
      <c r="I336" s="1">
        <v>-4.7110983130570849</v>
      </c>
      <c r="J336" s="1">
        <v>0.21000000000000002</v>
      </c>
      <c r="K336" s="1">
        <v>0.12156</v>
      </c>
      <c r="L336" s="1">
        <v>2454349</v>
      </c>
      <c r="M336" s="1">
        <v>17.226500000000001</v>
      </c>
      <c r="N336" s="1">
        <v>128.00002027894402</v>
      </c>
      <c r="O336" s="1">
        <v>130.50323549377674</v>
      </c>
      <c r="P336" s="1">
        <v>80.321210336839428</v>
      </c>
      <c r="Q336" s="1">
        <v>100.2</v>
      </c>
      <c r="R336" s="1">
        <v>99.303482587064678</v>
      </c>
      <c r="S336" s="1">
        <v>100.5</v>
      </c>
      <c r="T336" s="1">
        <v>99</v>
      </c>
      <c r="U336" s="1">
        <v>96.8</v>
      </c>
      <c r="V336" s="1">
        <v>23834</v>
      </c>
      <c r="W336" s="1">
        <v>26028</v>
      </c>
      <c r="X336" s="1">
        <v>105.891655815267</v>
      </c>
      <c r="Y336" s="1">
        <v>117.926307699148</v>
      </c>
      <c r="Z336" s="1">
        <v>10454</v>
      </c>
      <c r="AA336" s="1">
        <v>1035246.3179500001</v>
      </c>
      <c r="AB336" s="1">
        <v>95.635399264263199</v>
      </c>
      <c r="AC336" s="1">
        <v>72527</v>
      </c>
      <c r="AD336" s="1">
        <v>101.2</v>
      </c>
      <c r="AE336" s="1">
        <v>99.1</v>
      </c>
      <c r="AF336" s="1">
        <v>100.8</v>
      </c>
      <c r="AG336" s="1">
        <v>98.4</v>
      </c>
      <c r="AH336" s="1">
        <v>105.36297788556099</v>
      </c>
      <c r="AI336" s="1">
        <v>107.06251633221299</v>
      </c>
      <c r="AJ336" s="1">
        <v>103.348961582436</v>
      </c>
      <c r="AK336" s="1">
        <v>103.52459249960705</v>
      </c>
      <c r="AL336" s="1">
        <v>104.05305637026908</v>
      </c>
      <c r="AM336" s="1">
        <v>122.18073349631635</v>
      </c>
      <c r="AN336" s="1">
        <v>99.007097623295437</v>
      </c>
      <c r="AO336" s="1">
        <v>104.568438441941</v>
      </c>
      <c r="AP336" s="1">
        <v>163.20538186055069</v>
      </c>
      <c r="AQ336" s="1">
        <v>119.9426868868</v>
      </c>
    </row>
    <row r="337" spans="1:43">
      <c r="A337" s="1">
        <v>2014</v>
      </c>
      <c r="B337" s="1" t="s">
        <v>82</v>
      </c>
      <c r="C337" s="1">
        <v>102.55578221693094</v>
      </c>
      <c r="D337" s="1">
        <v>55491</v>
      </c>
      <c r="E337" s="1">
        <v>100.4</v>
      </c>
      <c r="F337" s="1">
        <v>15394.11</v>
      </c>
      <c r="G337" s="1">
        <v>5.8999999999999997E-2</v>
      </c>
      <c r="H337" s="1">
        <v>-4.8193477953020745</v>
      </c>
      <c r="I337" s="1">
        <v>-4.8193477953020745</v>
      </c>
      <c r="J337" s="1">
        <v>0.20305863636363633</v>
      </c>
      <c r="K337" s="1">
        <v>0.11208260869565217</v>
      </c>
      <c r="L337" s="1">
        <v>2544971</v>
      </c>
      <c r="M337" s="1">
        <v>22.679545454545458</v>
      </c>
      <c r="N337" s="1">
        <v>129.44934851284151</v>
      </c>
      <c r="O337" s="1">
        <v>131.2384707021599</v>
      </c>
      <c r="P337" s="1">
        <v>80.444450041047816</v>
      </c>
      <c r="Q337" s="1">
        <v>100.2</v>
      </c>
      <c r="R337" s="1">
        <v>97.740667976424362</v>
      </c>
      <c r="S337" s="1">
        <v>101.8</v>
      </c>
      <c r="T337" s="1">
        <v>99.1</v>
      </c>
      <c r="U337" s="1">
        <v>96.9</v>
      </c>
      <c r="V337" s="1">
        <v>24033</v>
      </c>
      <c r="W337" s="1">
        <v>25771</v>
      </c>
      <c r="X337" s="1">
        <v>105.611590782034</v>
      </c>
      <c r="Y337" s="1">
        <v>118.09593767935699</v>
      </c>
      <c r="Z337" s="1">
        <v>11830</v>
      </c>
      <c r="AA337" s="1">
        <v>950215.60673</v>
      </c>
      <c r="AB337" s="1">
        <v>95.331558574092696</v>
      </c>
      <c r="AC337" s="1">
        <v>74456</v>
      </c>
      <c r="AD337" s="1">
        <v>101.9</v>
      </c>
      <c r="AE337" s="1">
        <v>98.6</v>
      </c>
      <c r="AF337" s="1">
        <v>97.9</v>
      </c>
      <c r="AG337" s="1">
        <v>98.7</v>
      </c>
      <c r="AH337" s="1">
        <v>103.69476145118</v>
      </c>
      <c r="AI337" s="1">
        <v>106.312163869961</v>
      </c>
      <c r="AJ337" s="1">
        <v>100.84046667008199</v>
      </c>
      <c r="AK337" s="1">
        <v>102.55772284556912</v>
      </c>
      <c r="AL337" s="1">
        <v>103.26776376234517</v>
      </c>
      <c r="AM337" s="1">
        <v>120.40289746844009</v>
      </c>
      <c r="AN337" s="1">
        <v>98.299529648391555</v>
      </c>
      <c r="AO337" s="1">
        <v>103.90591194243611</v>
      </c>
      <c r="AP337" s="1">
        <v>157.75479130241089</v>
      </c>
      <c r="AQ337" s="1">
        <v>119.17352717351299</v>
      </c>
    </row>
    <row r="338" spans="1:43">
      <c r="A338" s="1">
        <v>2014</v>
      </c>
      <c r="B338" s="1" t="s">
        <v>83</v>
      </c>
      <c r="C338" s="1">
        <v>106.40366398957087</v>
      </c>
      <c r="D338" s="1">
        <v>55560</v>
      </c>
      <c r="E338" s="1">
        <v>100.4</v>
      </c>
      <c r="F338" s="1">
        <v>17179.03</v>
      </c>
      <c r="G338" s="1">
        <v>6.5000000000000002E-2</v>
      </c>
      <c r="H338" s="1">
        <v>-4.7828901884706463</v>
      </c>
      <c r="I338" s="1">
        <v>-4.7828901884706463</v>
      </c>
      <c r="J338" s="1">
        <v>0.18338611111111114</v>
      </c>
      <c r="K338" s="1">
        <v>0.1059635</v>
      </c>
      <c r="L338" s="1">
        <v>2612519</v>
      </c>
      <c r="M338" s="1">
        <v>26.402777777777782</v>
      </c>
      <c r="N338" s="1">
        <v>109.9330806478053</v>
      </c>
      <c r="O338" s="1">
        <v>110.2124763532661</v>
      </c>
      <c r="P338" s="1">
        <v>75.377317348169498</v>
      </c>
      <c r="Q338" s="1">
        <v>100.1</v>
      </c>
      <c r="R338" s="1">
        <v>100.70850202429149</v>
      </c>
      <c r="S338" s="1">
        <v>98.8</v>
      </c>
      <c r="T338" s="1">
        <v>99.3</v>
      </c>
      <c r="U338" s="1">
        <v>97</v>
      </c>
      <c r="V338" s="1">
        <v>24365</v>
      </c>
      <c r="W338" s="1">
        <v>25490</v>
      </c>
      <c r="X338" s="1">
        <v>106.379669265877</v>
      </c>
      <c r="Y338" s="1">
        <v>118.510822254365</v>
      </c>
      <c r="Z338" s="1">
        <v>10649</v>
      </c>
      <c r="AA338" s="1">
        <v>912240.76231000002</v>
      </c>
      <c r="AB338" s="1">
        <v>95.693019388869303</v>
      </c>
      <c r="AC338" s="1">
        <v>73129</v>
      </c>
      <c r="AD338" s="1">
        <v>101.3</v>
      </c>
      <c r="AE338" s="1">
        <v>98.8</v>
      </c>
      <c r="AF338" s="1">
        <v>97.2</v>
      </c>
      <c r="AG338" s="1">
        <v>99.5</v>
      </c>
      <c r="AH338" s="1">
        <v>103.936361954354</v>
      </c>
      <c r="AI338" s="1">
        <v>106.09719385842899</v>
      </c>
      <c r="AJ338" s="1">
        <v>102.281985407646</v>
      </c>
      <c r="AK338" s="1">
        <v>103.01528926242814</v>
      </c>
      <c r="AL338" s="1">
        <v>104.172700307561</v>
      </c>
      <c r="AM338" s="1">
        <v>122.14567161795269</v>
      </c>
      <c r="AN338" s="1">
        <v>99.070034355818763</v>
      </c>
      <c r="AO338" s="1">
        <v>104.75955080675323</v>
      </c>
      <c r="AP338" s="1">
        <v>151.44545049033505</v>
      </c>
      <c r="AQ338" s="1">
        <v>119.865465653104</v>
      </c>
    </row>
    <row r="339" spans="1:43">
      <c r="A339" s="1">
        <v>2014</v>
      </c>
      <c r="B339" s="1" t="s">
        <v>84</v>
      </c>
      <c r="C339" s="1">
        <v>103.33264811937076</v>
      </c>
      <c r="D339" s="1">
        <v>55749</v>
      </c>
      <c r="E339" s="1">
        <v>99.9</v>
      </c>
      <c r="F339" s="1">
        <v>17541.689999999999</v>
      </c>
      <c r="G339" s="1">
        <v>6.8000000000000005E-2</v>
      </c>
      <c r="H339" s="1">
        <v>-4.6585473842035343</v>
      </c>
      <c r="I339" s="1">
        <v>-4.6585473842035343</v>
      </c>
      <c r="J339" s="1">
        <v>0.18090999999999993</v>
      </c>
      <c r="K339" s="1">
        <v>0.10955809523809523</v>
      </c>
      <c r="L339" s="1">
        <v>2680624</v>
      </c>
      <c r="M339" s="1">
        <v>25.806190476190473</v>
      </c>
      <c r="N339" s="1">
        <v>111.74885535118192</v>
      </c>
      <c r="O339" s="1">
        <v>112.34293450420948</v>
      </c>
      <c r="P339" s="1">
        <v>74.413019050486085</v>
      </c>
      <c r="Q339" s="1">
        <v>100</v>
      </c>
      <c r="R339" s="1">
        <v>100.8008008008008</v>
      </c>
      <c r="S339" s="1">
        <v>99.9</v>
      </c>
      <c r="T339" s="1">
        <v>99.3</v>
      </c>
      <c r="U339" s="1">
        <v>97.2</v>
      </c>
      <c r="V339" s="1">
        <v>24217</v>
      </c>
      <c r="W339" s="1">
        <v>25917</v>
      </c>
      <c r="X339" s="1">
        <v>106.450881474026</v>
      </c>
      <c r="Y339" s="1">
        <v>118.77751867607201</v>
      </c>
      <c r="Z339" s="1">
        <v>10579</v>
      </c>
      <c r="AA339" s="1">
        <v>1035133.9131</v>
      </c>
      <c r="AB339" s="1">
        <v>96.252345025370602</v>
      </c>
      <c r="AC339" s="1">
        <v>75590</v>
      </c>
      <c r="AD339" s="1">
        <v>100.5</v>
      </c>
      <c r="AE339" s="1">
        <v>98.1</v>
      </c>
      <c r="AF339" s="1">
        <v>97.5</v>
      </c>
      <c r="AG339" s="1">
        <v>98.2</v>
      </c>
      <c r="AH339" s="1">
        <v>104.778864049323</v>
      </c>
      <c r="AI339" s="1">
        <v>107.29411785641901</v>
      </c>
      <c r="AJ339" s="1">
        <v>102.154316721081</v>
      </c>
      <c r="AK339" s="1">
        <v>102.81306185921792</v>
      </c>
      <c r="AL339" s="1">
        <v>104.0254718466451</v>
      </c>
      <c r="AM339" s="1">
        <v>123.1283054425691</v>
      </c>
      <c r="AN339" s="1">
        <v>98.280316784748635</v>
      </c>
      <c r="AO339" s="1">
        <v>104.8938486304402</v>
      </c>
      <c r="AP339" s="1">
        <v>135.06066472498733</v>
      </c>
      <c r="AQ339" s="1">
        <v>120.63145465073001</v>
      </c>
    </row>
    <row r="340" spans="1:43">
      <c r="A340" s="1">
        <v>2015</v>
      </c>
      <c r="B340" s="1" t="s">
        <v>72</v>
      </c>
      <c r="C340" s="1">
        <v>89.437535782125096</v>
      </c>
      <c r="D340" s="1">
        <v>55686</v>
      </c>
      <c r="E340" s="1">
        <v>102.9</v>
      </c>
      <c r="F340" s="1">
        <v>17274.400000000001</v>
      </c>
      <c r="G340" s="1">
        <v>7.3999999999999996E-2</v>
      </c>
      <c r="H340" s="1">
        <v>-4.5034757421377796</v>
      </c>
      <c r="I340" s="1">
        <v>-4.5034757421377796</v>
      </c>
      <c r="J340" s="1">
        <v>0.17732210526315789</v>
      </c>
      <c r="K340" s="1">
        <v>0.10340142857142857</v>
      </c>
      <c r="L340" s="1">
        <v>2761408</v>
      </c>
      <c r="M340" s="1">
        <v>23.893157894736841</v>
      </c>
      <c r="N340" s="1">
        <v>149.8757370729877</v>
      </c>
      <c r="O340" s="1">
        <v>153.71997622838464</v>
      </c>
      <c r="P340" s="1">
        <v>76.023971930857812</v>
      </c>
      <c r="Q340" s="1">
        <v>100</v>
      </c>
      <c r="R340" s="1">
        <v>98.712871287128706</v>
      </c>
      <c r="S340" s="1">
        <v>101</v>
      </c>
      <c r="T340" s="1">
        <v>99.4</v>
      </c>
      <c r="U340" s="1">
        <v>98.2</v>
      </c>
      <c r="V340" s="1">
        <v>24043</v>
      </c>
      <c r="W340" s="1">
        <v>26071</v>
      </c>
      <c r="X340" s="1">
        <v>106.940549681234</v>
      </c>
      <c r="Y340" s="1">
        <v>119.083434970261</v>
      </c>
      <c r="Z340" s="1">
        <v>10990</v>
      </c>
      <c r="AA340" s="1">
        <v>1070562.46105</v>
      </c>
      <c r="AB340" s="1">
        <v>97.145998065525006</v>
      </c>
      <c r="AC340" s="1">
        <v>72966</v>
      </c>
      <c r="AD340" s="1">
        <v>105.7</v>
      </c>
      <c r="AE340" s="1">
        <v>101.3</v>
      </c>
      <c r="AF340" s="1">
        <v>99.6</v>
      </c>
      <c r="AG340" s="1">
        <v>102.1</v>
      </c>
      <c r="AH340" s="1">
        <v>104.503339997447</v>
      </c>
      <c r="AI340" s="1">
        <v>107.03879457678499</v>
      </c>
      <c r="AJ340" s="1">
        <v>101.485837943509</v>
      </c>
      <c r="AK340" s="1">
        <v>103.1835936067058</v>
      </c>
      <c r="AL340" s="1">
        <v>103.28460594069443</v>
      </c>
      <c r="AM340" s="1">
        <v>118.28933322131037</v>
      </c>
      <c r="AN340" s="1">
        <v>98.183841180920879</v>
      </c>
      <c r="AO340" s="1">
        <v>104.41389756587145</v>
      </c>
      <c r="AP340" s="1">
        <v>109.49302546112247</v>
      </c>
      <c r="AQ340" s="1">
        <v>118.22915991890299</v>
      </c>
    </row>
    <row r="341" spans="1:43">
      <c r="A341" s="1">
        <v>2015</v>
      </c>
      <c r="B341" s="1" t="s">
        <v>74</v>
      </c>
      <c r="C341" s="1">
        <v>72.96691608352431</v>
      </c>
      <c r="D341" s="1">
        <v>55650</v>
      </c>
      <c r="E341" s="1">
        <v>99.8</v>
      </c>
      <c r="F341" s="1">
        <v>18053.2</v>
      </c>
      <c r="G341" s="1">
        <v>7.5999999999999998E-2</v>
      </c>
      <c r="H341" s="1">
        <v>-4.5737666980955884</v>
      </c>
      <c r="I341" s="1">
        <v>-4.5737666980955884</v>
      </c>
      <c r="J341" s="1">
        <v>0.17258631578947367</v>
      </c>
      <c r="K341" s="1">
        <v>0.101645</v>
      </c>
      <c r="L341" s="1">
        <v>2824291</v>
      </c>
      <c r="M341" s="1">
        <v>21.577894736842108</v>
      </c>
      <c r="N341" s="1">
        <v>113.54165145868504</v>
      </c>
      <c r="O341" s="1">
        <v>116.12710429088523</v>
      </c>
      <c r="P341" s="1">
        <v>76.395132200755455</v>
      </c>
      <c r="Q341" s="1">
        <v>99.8</v>
      </c>
      <c r="R341" s="1">
        <v>99.599198396793597</v>
      </c>
      <c r="S341" s="1">
        <v>99.8</v>
      </c>
      <c r="T341" s="1">
        <v>99.2</v>
      </c>
      <c r="U341" s="1">
        <v>99.3</v>
      </c>
      <c r="V341" s="1">
        <v>24050</v>
      </c>
      <c r="W341" s="1">
        <v>26023</v>
      </c>
      <c r="X341" s="1">
        <v>107.88511435670399</v>
      </c>
      <c r="Y341" s="1">
        <v>118.89945002589501</v>
      </c>
      <c r="Z341" s="1">
        <v>11266</v>
      </c>
      <c r="AA341" s="1">
        <v>995098.93067000003</v>
      </c>
      <c r="AB341" s="1">
        <v>97.980294018881594</v>
      </c>
      <c r="AC341" s="1">
        <v>75616</v>
      </c>
      <c r="AD341" s="1">
        <v>99.5</v>
      </c>
      <c r="AE341" s="1">
        <v>98.6</v>
      </c>
      <c r="AF341" s="1">
        <v>100.4</v>
      </c>
      <c r="AG341" s="1">
        <v>97.7</v>
      </c>
      <c r="AH341" s="1">
        <v>104.830237495251</v>
      </c>
      <c r="AI341" s="1">
        <v>106.969580699023</v>
      </c>
      <c r="AJ341" s="1">
        <v>101.453119075179</v>
      </c>
      <c r="AK341" s="1">
        <v>103.48567862504157</v>
      </c>
      <c r="AL341" s="1">
        <v>103.40510926456672</v>
      </c>
      <c r="AM341" s="1">
        <v>119.54892268976643</v>
      </c>
      <c r="AN341" s="1">
        <v>98.454906526699858</v>
      </c>
      <c r="AO341" s="1">
        <v>104.21119093772123</v>
      </c>
      <c r="AP341" s="1">
        <v>82.647194402152536</v>
      </c>
      <c r="AQ341" s="1">
        <v>116.666482998367</v>
      </c>
    </row>
    <row r="342" spans="1:43">
      <c r="A342" s="1">
        <v>2015</v>
      </c>
      <c r="B342" s="1" t="s">
        <v>75</v>
      </c>
      <c r="C342" s="1">
        <v>76.911752639947053</v>
      </c>
      <c r="D342" s="1">
        <v>55698</v>
      </c>
      <c r="E342" s="1">
        <v>99.3</v>
      </c>
      <c r="F342" s="1">
        <v>19197.57</v>
      </c>
      <c r="G342" s="1">
        <v>7.0000000000000007E-2</v>
      </c>
      <c r="H342" s="1">
        <v>-4.3468500953482616</v>
      </c>
      <c r="I342" s="1">
        <v>-4.3468500953482616</v>
      </c>
      <c r="J342" s="1">
        <v>0.17181999999999997</v>
      </c>
      <c r="K342" s="1">
        <v>9.6624090909090909E-2</v>
      </c>
      <c r="L342" s="1">
        <v>2885041</v>
      </c>
      <c r="M342" s="1">
        <v>20.53409090909091</v>
      </c>
      <c r="N342" s="1">
        <v>95.091057736013425</v>
      </c>
      <c r="O342" s="1">
        <v>96.265372455671411</v>
      </c>
      <c r="P342" s="1">
        <v>76.114454466334493</v>
      </c>
      <c r="Q342" s="1">
        <v>100</v>
      </c>
      <c r="R342" s="1">
        <v>98.417408506429283</v>
      </c>
      <c r="S342" s="1">
        <v>101.1</v>
      </c>
      <c r="T342" s="1">
        <v>99.2</v>
      </c>
      <c r="U342" s="1">
        <v>99.1</v>
      </c>
      <c r="V342" s="1">
        <v>23887</v>
      </c>
      <c r="W342" s="1">
        <v>26060</v>
      </c>
      <c r="X342" s="1">
        <v>109.713039079526</v>
      </c>
      <c r="Y342" s="1">
        <v>121.4449202509</v>
      </c>
      <c r="Z342" s="1">
        <v>10639</v>
      </c>
      <c r="AA342" s="1">
        <v>1057752.0237700001</v>
      </c>
      <c r="AB342" s="1">
        <v>100.253770787563</v>
      </c>
      <c r="AC342" s="1">
        <v>75759</v>
      </c>
      <c r="AD342" s="1">
        <v>99.6</v>
      </c>
      <c r="AE342" s="1">
        <v>95.5</v>
      </c>
      <c r="AF342" s="1">
        <v>97.7</v>
      </c>
      <c r="AG342" s="1">
        <v>94.3</v>
      </c>
      <c r="AH342" s="1">
        <v>106.326501651033</v>
      </c>
      <c r="AI342" s="1">
        <v>108.03329825376299</v>
      </c>
      <c r="AJ342" s="1">
        <v>103.211460540283</v>
      </c>
      <c r="AK342" s="1">
        <v>102.92782486367774</v>
      </c>
      <c r="AL342" s="1">
        <v>103.62096827097535</v>
      </c>
      <c r="AM342" s="1">
        <v>118.47271614051351</v>
      </c>
      <c r="AN342" s="1">
        <v>98.291214768472571</v>
      </c>
      <c r="AO342" s="1">
        <v>104.95241704378053</v>
      </c>
      <c r="AP342" s="1">
        <v>102.15011968306962</v>
      </c>
      <c r="AQ342" s="1">
        <v>117.533643062274</v>
      </c>
    </row>
    <row r="343" spans="1:43">
      <c r="A343" s="1">
        <v>2015</v>
      </c>
      <c r="B343" s="1" t="s">
        <v>76</v>
      </c>
      <c r="C343" s="1">
        <v>80.616088052030094</v>
      </c>
      <c r="D343" s="1">
        <v>55502</v>
      </c>
      <c r="E343" s="1">
        <v>99.5</v>
      </c>
      <c r="F343" s="1">
        <v>19767.919999999998</v>
      </c>
      <c r="G343" s="1">
        <v>6.0999999999999999E-2</v>
      </c>
      <c r="H343" s="1">
        <v>-4.0123914706973078</v>
      </c>
      <c r="I343" s="1">
        <v>-4.0123914706973078</v>
      </c>
      <c r="J343" s="1">
        <v>0.17181999999999997</v>
      </c>
      <c r="K343" s="1">
        <v>9.5253000000000004E-2</v>
      </c>
      <c r="L343" s="1">
        <v>2955872</v>
      </c>
      <c r="M343" s="1">
        <v>20.559047619047618</v>
      </c>
      <c r="N343" s="1">
        <v>99.140343904638371</v>
      </c>
      <c r="O343" s="1">
        <v>100.33774915691181</v>
      </c>
      <c r="P343" s="1">
        <v>76.106270116391869</v>
      </c>
      <c r="Q343" s="1">
        <v>100.1</v>
      </c>
      <c r="R343" s="1">
        <v>99.01477832512316</v>
      </c>
      <c r="S343" s="1">
        <v>101.5</v>
      </c>
      <c r="T343" s="1">
        <v>99.7</v>
      </c>
      <c r="U343" s="1">
        <v>99.1</v>
      </c>
      <c r="V343" s="1">
        <v>23674</v>
      </c>
      <c r="W343" s="1">
        <v>26255</v>
      </c>
      <c r="X343" s="1">
        <v>112.37405186177401</v>
      </c>
      <c r="Y343" s="1">
        <v>123.598692307691</v>
      </c>
      <c r="Z343" s="1">
        <v>11054</v>
      </c>
      <c r="AA343" s="1">
        <v>1046594.07393</v>
      </c>
      <c r="AB343" s="1">
        <v>103.055253617454</v>
      </c>
      <c r="AC343" s="1">
        <v>75023</v>
      </c>
      <c r="AD343" s="1">
        <v>100.1</v>
      </c>
      <c r="AE343" s="1">
        <v>97.8</v>
      </c>
      <c r="AF343" s="1">
        <v>98.8</v>
      </c>
      <c r="AG343" s="1">
        <v>98.1</v>
      </c>
      <c r="AH343" s="1">
        <v>104.593008657575</v>
      </c>
      <c r="AI343" s="1">
        <v>108.08664826011299</v>
      </c>
      <c r="AJ343" s="1">
        <v>99.489948490587594</v>
      </c>
      <c r="AK343" s="1">
        <v>103.06280013538712</v>
      </c>
      <c r="AL343" s="1">
        <v>102.87148928007896</v>
      </c>
      <c r="AM343" s="1">
        <v>112.17270847772072</v>
      </c>
      <c r="AN343" s="1">
        <v>98.257723797504397</v>
      </c>
      <c r="AO343" s="1">
        <v>104.67554399968509</v>
      </c>
      <c r="AP343" s="1">
        <v>100.56949810376106</v>
      </c>
      <c r="AQ343" s="1">
        <v>113.132401028087</v>
      </c>
    </row>
    <row r="344" spans="1:43">
      <c r="A344" s="1">
        <v>2015</v>
      </c>
      <c r="B344" s="1" t="s">
        <v>77</v>
      </c>
      <c r="C344" s="1">
        <v>87.422577295829697</v>
      </c>
      <c r="D344" s="1">
        <v>55720</v>
      </c>
      <c r="E344" s="1">
        <v>99.5</v>
      </c>
      <c r="F344" s="1">
        <v>19974.189999999999</v>
      </c>
      <c r="G344" s="1">
        <v>6.9000000000000006E-2</v>
      </c>
      <c r="H344" s="1">
        <v>-3.8342688524290867</v>
      </c>
      <c r="I344" s="1">
        <v>-3.8342688524290867</v>
      </c>
      <c r="J344" s="1">
        <v>0.17091000000000006</v>
      </c>
      <c r="K344" s="1">
        <v>9.9510000000000001E-2</v>
      </c>
      <c r="L344" s="1">
        <v>3033862</v>
      </c>
      <c r="M344" s="1">
        <v>18.661666666666665</v>
      </c>
      <c r="N344" s="1">
        <v>103.3444554004237</v>
      </c>
      <c r="O344" s="1">
        <v>104.38016943273473</v>
      </c>
      <c r="P344" s="1">
        <v>74.944612065806538</v>
      </c>
      <c r="Q344" s="1">
        <v>100.1</v>
      </c>
      <c r="R344" s="1">
        <v>103.28542094455851</v>
      </c>
      <c r="S344" s="1">
        <v>97.4</v>
      </c>
      <c r="T344" s="1">
        <v>100.1</v>
      </c>
      <c r="U344" s="1">
        <v>99.2</v>
      </c>
      <c r="V344" s="1">
        <v>23770</v>
      </c>
      <c r="W344" s="1">
        <v>26291</v>
      </c>
      <c r="X344" s="1">
        <v>110.097087412999</v>
      </c>
      <c r="Y344" s="1">
        <v>121.59531813955699</v>
      </c>
      <c r="Z344" s="1">
        <v>10776</v>
      </c>
      <c r="AA344" s="1">
        <v>1103058.0830399999</v>
      </c>
      <c r="AB344" s="1">
        <v>98.997885680623696</v>
      </c>
      <c r="AC344" s="1">
        <v>75425</v>
      </c>
      <c r="AD344" s="1">
        <v>99.9</v>
      </c>
      <c r="AE344" s="1">
        <v>98.8</v>
      </c>
      <c r="AF344" s="1">
        <v>99.6</v>
      </c>
      <c r="AG344" s="1">
        <v>97.6</v>
      </c>
      <c r="AH344" s="1">
        <v>105.206635037955</v>
      </c>
      <c r="AI344" s="1">
        <v>107.648984431926</v>
      </c>
      <c r="AJ344" s="1">
        <v>102.62326113571901</v>
      </c>
      <c r="AK344" s="1">
        <v>103.21551276733825</v>
      </c>
      <c r="AL344" s="1">
        <v>103.51722997779385</v>
      </c>
      <c r="AM344" s="1">
        <v>116.29330275834495</v>
      </c>
      <c r="AN344" s="1">
        <v>98.11118789799032</v>
      </c>
      <c r="AO344" s="1">
        <v>105.28702630827109</v>
      </c>
      <c r="AP344" s="1">
        <v>109.67490112144685</v>
      </c>
      <c r="AQ344" s="1">
        <v>114.02510688918299</v>
      </c>
    </row>
    <row r="345" spans="1:43">
      <c r="A345" s="1">
        <v>2015</v>
      </c>
      <c r="B345" s="1" t="s">
        <v>78</v>
      </c>
      <c r="C345" s="1">
        <v>83.038259298514348</v>
      </c>
      <c r="D345" s="1">
        <v>55914</v>
      </c>
      <c r="E345" s="1">
        <v>100.4</v>
      </c>
      <c r="F345" s="1">
        <v>20403.84</v>
      </c>
      <c r="G345" s="1">
        <v>7.1999999999999995E-2</v>
      </c>
      <c r="H345" s="1">
        <v>-3.5260538637850067</v>
      </c>
      <c r="I345" s="1">
        <v>-3.5260538637850067</v>
      </c>
      <c r="J345" s="1">
        <v>0.17091000000000009</v>
      </c>
      <c r="K345" s="1">
        <v>9.7206818181818186E-2</v>
      </c>
      <c r="L345" s="1">
        <v>3092633</v>
      </c>
      <c r="M345" s="1">
        <v>18.605909090909087</v>
      </c>
      <c r="N345" s="1">
        <v>111.33201527690099</v>
      </c>
      <c r="O345" s="1">
        <v>113.14648880363681</v>
      </c>
      <c r="P345" s="1">
        <v>73.482276587567412</v>
      </c>
      <c r="Q345" s="1">
        <v>100.1</v>
      </c>
      <c r="R345" s="1">
        <v>98.501498501498503</v>
      </c>
      <c r="S345" s="1">
        <v>100.1</v>
      </c>
      <c r="T345" s="1">
        <v>100.1</v>
      </c>
      <c r="U345" s="1">
        <v>99.9</v>
      </c>
      <c r="V345" s="1">
        <v>23986</v>
      </c>
      <c r="W345" s="1">
        <v>26228</v>
      </c>
      <c r="X345" s="1">
        <v>110.446664448333</v>
      </c>
      <c r="Y345" s="1">
        <v>122.62905828701599</v>
      </c>
      <c r="Z345" s="1">
        <v>11261</v>
      </c>
      <c r="AA345" s="1">
        <v>1047685.40276</v>
      </c>
      <c r="AB345" s="1">
        <v>100.301413290415</v>
      </c>
      <c r="AC345" s="1">
        <v>83992</v>
      </c>
      <c r="AD345" s="1">
        <v>101.2</v>
      </c>
      <c r="AE345" s="1">
        <v>100.1</v>
      </c>
      <c r="AF345" s="1">
        <v>99.2</v>
      </c>
      <c r="AG345" s="1">
        <v>100.5</v>
      </c>
      <c r="AH345" s="1">
        <v>104.955799637048</v>
      </c>
      <c r="AI345" s="1">
        <v>108.076497787691</v>
      </c>
      <c r="AJ345" s="1">
        <v>100.849511763127</v>
      </c>
      <c r="AK345" s="1">
        <v>103.41503792397727</v>
      </c>
      <c r="AL345" s="1">
        <v>103.63430596250274</v>
      </c>
      <c r="AM345" s="1">
        <v>115.71603746043108</v>
      </c>
      <c r="AN345" s="1">
        <v>98.187667625794433</v>
      </c>
      <c r="AO345" s="1">
        <v>105.56219996998098</v>
      </c>
      <c r="AP345" s="1">
        <v>120.95544331212562</v>
      </c>
      <c r="AQ345" s="1">
        <v>112.52306576709999</v>
      </c>
    </row>
    <row r="346" spans="1:43">
      <c r="A346" s="1">
        <v>2015</v>
      </c>
      <c r="B346" s="1" t="s">
        <v>79</v>
      </c>
      <c r="C346" s="1">
        <v>98.396967628702754</v>
      </c>
      <c r="D346" s="1">
        <v>55841</v>
      </c>
      <c r="E346" s="1">
        <v>100.3</v>
      </c>
      <c r="F346" s="1">
        <v>20372.580000000002</v>
      </c>
      <c r="G346" s="1">
        <v>7.3999999999999996E-2</v>
      </c>
      <c r="H346" s="1">
        <v>-3.1774753854127398</v>
      </c>
      <c r="I346" s="1">
        <v>-3.1774753854127398</v>
      </c>
      <c r="J346" s="1">
        <v>0.17091000000000009</v>
      </c>
      <c r="K346" s="1">
        <v>9.7734347826086962E-2</v>
      </c>
      <c r="L346" s="1">
        <v>3158002</v>
      </c>
      <c r="M346" s="1">
        <v>19.502727272727274</v>
      </c>
      <c r="N346" s="1">
        <v>134.88485479005251</v>
      </c>
      <c r="O346" s="1">
        <v>137.22168876124402</v>
      </c>
      <c r="P346" s="1">
        <v>74.382139933069752</v>
      </c>
      <c r="Q346" s="1">
        <v>100.1</v>
      </c>
      <c r="R346" s="1">
        <v>99.114173228346473</v>
      </c>
      <c r="S346" s="1">
        <v>101.6</v>
      </c>
      <c r="T346" s="1">
        <v>100</v>
      </c>
      <c r="U346" s="1">
        <v>100.5</v>
      </c>
      <c r="V346" s="1">
        <v>23717</v>
      </c>
      <c r="W346" s="1">
        <v>26285</v>
      </c>
      <c r="X346" s="1">
        <v>111.483489587431</v>
      </c>
      <c r="Y346" s="1">
        <v>122.87532248936699</v>
      </c>
      <c r="Z346" s="1">
        <v>11001</v>
      </c>
      <c r="AA346" s="1">
        <v>985253.92254000006</v>
      </c>
      <c r="AB346" s="1">
        <v>102.052957606935</v>
      </c>
      <c r="AC346" s="1">
        <v>75711</v>
      </c>
      <c r="AD346" s="1">
        <v>101.5</v>
      </c>
      <c r="AE346" s="1">
        <v>99.8</v>
      </c>
      <c r="AF346" s="1">
        <v>98.6</v>
      </c>
      <c r="AG346" s="1">
        <v>100.5</v>
      </c>
      <c r="AH346" s="1">
        <v>104.936682200815</v>
      </c>
      <c r="AI346" s="1">
        <v>107.80250875282699</v>
      </c>
      <c r="AJ346" s="1">
        <v>101.570468842097</v>
      </c>
      <c r="AK346" s="1">
        <v>103.02318708708005</v>
      </c>
      <c r="AL346" s="1">
        <v>103.7953784125595</v>
      </c>
      <c r="AM346" s="1">
        <v>117.1409110124429</v>
      </c>
      <c r="AN346" s="1">
        <v>98.279122903111102</v>
      </c>
      <c r="AO346" s="1">
        <v>105.54463733821945</v>
      </c>
      <c r="AP346" s="1">
        <v>116.91732095254277</v>
      </c>
      <c r="AQ346" s="1">
        <v>111.513290381578</v>
      </c>
    </row>
    <row r="347" spans="1:43">
      <c r="A347" s="1">
        <v>2015</v>
      </c>
      <c r="B347" s="1" t="s">
        <v>80</v>
      </c>
      <c r="C347" s="1">
        <v>113.617230511462</v>
      </c>
      <c r="D347" s="1">
        <v>55920</v>
      </c>
      <c r="E347" s="1">
        <v>98.6</v>
      </c>
      <c r="F347" s="1">
        <v>19919.09</v>
      </c>
      <c r="G347" s="1">
        <v>7.5999999999999998E-2</v>
      </c>
      <c r="H347" s="1">
        <v>-3.2642396258907227</v>
      </c>
      <c r="I347" s="1">
        <v>-3.2642396258907227</v>
      </c>
      <c r="J347" s="1">
        <v>0.17091000000000006</v>
      </c>
      <c r="K347" s="1">
        <v>9.2966499999999994E-2</v>
      </c>
      <c r="L347" s="1">
        <v>3230678</v>
      </c>
      <c r="M347" s="1">
        <v>23.57</v>
      </c>
      <c r="N347" s="1">
        <v>142.96056506801671</v>
      </c>
      <c r="O347" s="1">
        <v>144.85224532718922</v>
      </c>
      <c r="P347" s="1">
        <v>75.774392561046838</v>
      </c>
      <c r="Q347" s="1">
        <v>100</v>
      </c>
      <c r="R347" s="1">
        <v>100.70210631895687</v>
      </c>
      <c r="S347" s="1">
        <v>99.7</v>
      </c>
      <c r="T347" s="1">
        <v>100.1</v>
      </c>
      <c r="U347" s="1">
        <v>100.6</v>
      </c>
      <c r="V347" s="1">
        <v>23697</v>
      </c>
      <c r="W347" s="1">
        <v>26404</v>
      </c>
      <c r="X347" s="1">
        <v>111.998607700504</v>
      </c>
      <c r="Y347" s="1">
        <v>122.361130897979</v>
      </c>
      <c r="Z347" s="1">
        <v>10575</v>
      </c>
      <c r="AA347" s="1">
        <v>981872.28640999994</v>
      </c>
      <c r="AB347" s="1">
        <v>102.68310395494601</v>
      </c>
      <c r="AC347" s="1">
        <v>77870</v>
      </c>
      <c r="AD347" s="1">
        <v>99.1</v>
      </c>
      <c r="AE347" s="1">
        <v>99.8</v>
      </c>
      <c r="AF347" s="1">
        <v>98.5</v>
      </c>
      <c r="AG347" s="1">
        <v>100.6</v>
      </c>
      <c r="AH347" s="1">
        <v>105.55932492558399</v>
      </c>
      <c r="AI347" s="1">
        <v>108.531490350224</v>
      </c>
      <c r="AJ347" s="1">
        <v>102.306239540608</v>
      </c>
      <c r="AK347" s="1">
        <v>103.70811864122132</v>
      </c>
      <c r="AL347" s="1">
        <v>104.64063819929987</v>
      </c>
      <c r="AM347" s="1">
        <v>121.23187799264386</v>
      </c>
      <c r="AN347" s="1">
        <v>99.03493828319229</v>
      </c>
      <c r="AO347" s="1">
        <v>105.86318394461713</v>
      </c>
      <c r="AP347" s="1">
        <v>108.49501299997324</v>
      </c>
      <c r="AQ347" s="1">
        <v>111.139621118527</v>
      </c>
    </row>
    <row r="348" spans="1:43">
      <c r="A348" s="1">
        <v>2015</v>
      </c>
      <c r="B348" s="1" t="s">
        <v>81</v>
      </c>
      <c r="C348" s="1">
        <v>119.45628734703662</v>
      </c>
      <c r="D348" s="1">
        <v>56084</v>
      </c>
      <c r="E348" s="1">
        <v>100.6</v>
      </c>
      <c r="F348" s="1">
        <v>17944.22</v>
      </c>
      <c r="G348" s="1">
        <v>7.2999999999999995E-2</v>
      </c>
      <c r="H348" s="1">
        <v>-3.4699804533298879</v>
      </c>
      <c r="I348" s="1">
        <v>-3.4699804533298879</v>
      </c>
      <c r="J348" s="1">
        <v>0.17091000000000006</v>
      </c>
      <c r="K348" s="1">
        <v>8.4044999999999995E-2</v>
      </c>
      <c r="L348" s="1">
        <v>3317165</v>
      </c>
      <c r="M348" s="1">
        <v>33.283157894736846</v>
      </c>
      <c r="N348" s="1">
        <v>202.5944797411573</v>
      </c>
      <c r="O348" s="1">
        <v>207.88129108082882</v>
      </c>
      <c r="P348" s="1">
        <v>78.195098096190804</v>
      </c>
      <c r="Q348" s="1">
        <v>100</v>
      </c>
      <c r="R348" s="1">
        <v>100.90543259557343</v>
      </c>
      <c r="S348" s="1">
        <v>99.4</v>
      </c>
      <c r="T348" s="1">
        <v>100.4</v>
      </c>
      <c r="U348" s="1">
        <v>100.4</v>
      </c>
      <c r="V348" s="1">
        <v>23889</v>
      </c>
      <c r="W348" s="1">
        <v>26415</v>
      </c>
      <c r="X348" s="1">
        <v>111.947702471905</v>
      </c>
      <c r="Y348" s="1">
        <v>122.611472816419</v>
      </c>
      <c r="Z348" s="1">
        <v>10351</v>
      </c>
      <c r="AA348" s="1">
        <v>1009931.96892</v>
      </c>
      <c r="AB348" s="1">
        <v>102.972708332658</v>
      </c>
      <c r="AC348" s="1">
        <v>74497</v>
      </c>
      <c r="AD348" s="1">
        <v>99.1</v>
      </c>
      <c r="AE348" s="1">
        <v>101.7</v>
      </c>
      <c r="AF348" s="1">
        <v>100.4</v>
      </c>
      <c r="AG348" s="1">
        <v>102.3</v>
      </c>
      <c r="AH348" s="1">
        <v>104.91876084865299</v>
      </c>
      <c r="AI348" s="1">
        <v>107.38389724365599</v>
      </c>
      <c r="AJ348" s="1">
        <v>103.046429399185</v>
      </c>
      <c r="AK348" s="1">
        <v>103.70817594950451</v>
      </c>
      <c r="AL348" s="1">
        <v>103.88858165800619</v>
      </c>
      <c r="AM348" s="1">
        <v>115.28614324597454</v>
      </c>
      <c r="AN348" s="1">
        <v>98.618774553195692</v>
      </c>
      <c r="AO348" s="1">
        <v>105.80737497924216</v>
      </c>
      <c r="AP348" s="1">
        <v>90.825669427768915</v>
      </c>
      <c r="AQ348" s="1">
        <v>108.349397744193</v>
      </c>
    </row>
    <row r="349" spans="1:43">
      <c r="A349" s="1">
        <v>2015</v>
      </c>
      <c r="B349" s="1" t="s">
        <v>82</v>
      </c>
      <c r="C349" s="1">
        <v>111.52253519668166</v>
      </c>
      <c r="D349" s="1">
        <v>56172</v>
      </c>
      <c r="E349" s="1">
        <v>100.7</v>
      </c>
      <c r="F349" s="1">
        <v>18374.11</v>
      </c>
      <c r="G349" s="1">
        <v>7.5999999999999998E-2</v>
      </c>
      <c r="H349" s="1">
        <v>-3.6627801922639023</v>
      </c>
      <c r="I349" s="1">
        <v>-3.6627801922639023</v>
      </c>
      <c r="J349" s="1">
        <v>0.17091000000000006</v>
      </c>
      <c r="K349" s="1">
        <v>8.1135909090909092E-2</v>
      </c>
      <c r="L349" s="1">
        <v>3377793</v>
      </c>
      <c r="M349" s="1">
        <v>27.908571428571435</v>
      </c>
      <c r="N349" s="1">
        <v>135.81197906604979</v>
      </c>
      <c r="O349" s="1">
        <v>137.38413886487126</v>
      </c>
      <c r="P349" s="1">
        <v>77.730863580001298</v>
      </c>
      <c r="Q349" s="1">
        <v>99.9</v>
      </c>
      <c r="R349" s="1">
        <v>101.30784708249496</v>
      </c>
      <c r="S349" s="1">
        <v>99.4</v>
      </c>
      <c r="T349" s="1">
        <v>100.5</v>
      </c>
      <c r="U349" s="1">
        <v>100.9</v>
      </c>
      <c r="V349" s="1">
        <v>24401</v>
      </c>
      <c r="W349" s="1">
        <v>26074</v>
      </c>
      <c r="X349" s="1">
        <v>112.44044140713299</v>
      </c>
      <c r="Y349" s="1">
        <v>124.08643554441301</v>
      </c>
      <c r="Z349" s="1">
        <v>10474</v>
      </c>
      <c r="AA349" s="1">
        <v>1211219.90313</v>
      </c>
      <c r="AB349" s="1">
        <v>102.45885432267499</v>
      </c>
      <c r="AC349" s="1">
        <v>72623</v>
      </c>
      <c r="AD349" s="1">
        <v>99.4</v>
      </c>
      <c r="AE349" s="1">
        <v>103.3</v>
      </c>
      <c r="AF349" s="1">
        <v>103.9</v>
      </c>
      <c r="AG349" s="1">
        <v>102.5</v>
      </c>
      <c r="AH349" s="1">
        <v>105.322619920433</v>
      </c>
      <c r="AI349" s="1">
        <v>108.593099797579</v>
      </c>
      <c r="AJ349" s="1">
        <v>101.594710856934</v>
      </c>
      <c r="AK349" s="1">
        <v>103.23244156466912</v>
      </c>
      <c r="AL349" s="1">
        <v>104.13584366752764</v>
      </c>
      <c r="AM349" s="1">
        <v>116.98090780078986</v>
      </c>
      <c r="AN349" s="1">
        <v>98.946366807977896</v>
      </c>
      <c r="AO349" s="1">
        <v>105.72831942329887</v>
      </c>
      <c r="AP349" s="1">
        <v>87.574015474318699</v>
      </c>
      <c r="AQ349" s="1">
        <v>109.38670185558701</v>
      </c>
    </row>
    <row r="350" spans="1:43">
      <c r="A350" s="1">
        <v>2015</v>
      </c>
      <c r="B350" s="1" t="s">
        <v>83</v>
      </c>
      <c r="C350" s="1">
        <v>90.685792029215861</v>
      </c>
      <c r="D350" s="1">
        <v>55943</v>
      </c>
      <c r="E350" s="1">
        <v>99.9</v>
      </c>
      <c r="F350" s="1">
        <v>19581.77</v>
      </c>
      <c r="G350" s="1">
        <v>7.8E-2</v>
      </c>
      <c r="H350" s="1">
        <v>-3.8801377885203348</v>
      </c>
      <c r="I350" s="1">
        <v>-3.8801377885203348</v>
      </c>
      <c r="J350" s="1">
        <v>0.17091000000000006</v>
      </c>
      <c r="K350" s="1">
        <v>7.5475714285714285E-2</v>
      </c>
      <c r="L350" s="1">
        <v>3454640</v>
      </c>
      <c r="M350" s="1">
        <v>21.660526315789475</v>
      </c>
      <c r="N350" s="1">
        <v>94.006209767532923</v>
      </c>
      <c r="O350" s="1">
        <v>94.248280222734252</v>
      </c>
      <c r="P350" s="1">
        <v>76.957615724179419</v>
      </c>
      <c r="Q350" s="1">
        <v>100</v>
      </c>
      <c r="R350" s="1">
        <v>100.90634441087613</v>
      </c>
      <c r="S350" s="1">
        <v>99.3</v>
      </c>
      <c r="T350" s="1">
        <v>100.5</v>
      </c>
      <c r="U350" s="1">
        <v>101.3</v>
      </c>
      <c r="V350" s="1">
        <v>24300</v>
      </c>
      <c r="W350" s="1">
        <v>25986</v>
      </c>
      <c r="X350" s="1">
        <v>111.332191459299</v>
      </c>
      <c r="Y350" s="1">
        <v>122.27312403375601</v>
      </c>
      <c r="Z350" s="1">
        <v>10513</v>
      </c>
      <c r="AA350" s="1">
        <v>917626.04515000002</v>
      </c>
      <c r="AB350" s="1">
        <v>102.084927179335</v>
      </c>
      <c r="AC350" s="1">
        <v>74809</v>
      </c>
      <c r="AD350" s="1">
        <v>98.3</v>
      </c>
      <c r="AE350" s="1">
        <v>101.8</v>
      </c>
      <c r="AF350" s="1">
        <v>102.2</v>
      </c>
      <c r="AG350" s="1">
        <v>101.8</v>
      </c>
      <c r="AH350" s="1">
        <v>104.51349656949201</v>
      </c>
      <c r="AI350" s="1">
        <v>108.496689421268</v>
      </c>
      <c r="AJ350" s="1">
        <v>100.31452989551001</v>
      </c>
      <c r="AK350" s="1">
        <v>102.20504563380703</v>
      </c>
      <c r="AL350" s="1">
        <v>103.22786110453312</v>
      </c>
      <c r="AM350" s="1">
        <v>115.26974879893766</v>
      </c>
      <c r="AN350" s="1">
        <v>97.747211513669086</v>
      </c>
      <c r="AO350" s="1">
        <v>105.18891848708006</v>
      </c>
      <c r="AP350" s="1">
        <v>89.940269986301516</v>
      </c>
      <c r="AQ350" s="1">
        <v>107.92388966225499</v>
      </c>
    </row>
    <row r="351" spans="1:43">
      <c r="A351" s="1">
        <v>2015</v>
      </c>
      <c r="B351" s="1" t="s">
        <v>84</v>
      </c>
      <c r="C351" s="1">
        <v>93.984631414614199</v>
      </c>
      <c r="D351" s="1">
        <v>56303</v>
      </c>
      <c r="E351" s="1">
        <v>98.5</v>
      </c>
      <c r="F351" s="1">
        <v>19202.580000000002</v>
      </c>
      <c r="G351" s="1">
        <v>7.4999999999999997E-2</v>
      </c>
      <c r="H351" s="1">
        <v>-4.1001617416266996</v>
      </c>
      <c r="I351" s="1">
        <v>-4.1001617416266996</v>
      </c>
      <c r="J351" s="1">
        <v>0.17091000000000006</v>
      </c>
      <c r="K351" s="1">
        <v>7.892571428571428E-2</v>
      </c>
      <c r="L351" s="1">
        <v>3484091</v>
      </c>
      <c r="M351" s="1">
        <v>21.535238095238096</v>
      </c>
      <c r="N351" s="1">
        <v>116.42553685669152</v>
      </c>
      <c r="O351" s="1">
        <v>117.87479054780394</v>
      </c>
      <c r="P351" s="1">
        <v>78.031529711105776</v>
      </c>
      <c r="Q351" s="1">
        <v>100</v>
      </c>
      <c r="R351" s="1">
        <v>100.2002002002002</v>
      </c>
      <c r="S351" s="1">
        <v>99.9</v>
      </c>
      <c r="T351" s="1">
        <v>100.8</v>
      </c>
      <c r="U351" s="1">
        <v>101.3</v>
      </c>
      <c r="V351" s="1">
        <v>23965</v>
      </c>
      <c r="W351" s="1">
        <v>26734</v>
      </c>
      <c r="X351" s="1">
        <v>111.829015937619</v>
      </c>
      <c r="Y351" s="1">
        <v>124.03775190582699</v>
      </c>
      <c r="Z351" s="1">
        <v>10655</v>
      </c>
      <c r="AA351" s="1">
        <v>991288.59872999997</v>
      </c>
      <c r="AB351" s="1">
        <v>101.588995462852</v>
      </c>
      <c r="AC351" s="1">
        <v>75338</v>
      </c>
      <c r="AD351" s="1">
        <v>97.2</v>
      </c>
      <c r="AE351" s="1">
        <v>101</v>
      </c>
      <c r="AF351" s="1">
        <v>99.2</v>
      </c>
      <c r="AG351" s="1">
        <v>101.7</v>
      </c>
      <c r="AH351" s="1">
        <v>104.12017328454399</v>
      </c>
      <c r="AI351" s="1">
        <v>107.93132423092599</v>
      </c>
      <c r="AJ351" s="1">
        <v>99.724830587515797</v>
      </c>
      <c r="AK351" s="1">
        <v>102.51510363719991</v>
      </c>
      <c r="AL351" s="1">
        <v>103.56184342201371</v>
      </c>
      <c r="AM351" s="1">
        <v>114.65524380593264</v>
      </c>
      <c r="AN351" s="1">
        <v>98.564339126704851</v>
      </c>
      <c r="AO351" s="1">
        <v>105.3293072883253</v>
      </c>
      <c r="AP351" s="1">
        <v>80.75752907541694</v>
      </c>
      <c r="AQ351" s="1">
        <v>107.40850409120701</v>
      </c>
    </row>
    <row r="352" spans="1:43">
      <c r="A352" s="1">
        <v>2016</v>
      </c>
      <c r="B352" s="1" t="s">
        <v>72</v>
      </c>
      <c r="C352" s="1">
        <v>131.4189074919941</v>
      </c>
      <c r="D352" s="1">
        <v>56696</v>
      </c>
      <c r="E352" s="1">
        <v>100.1</v>
      </c>
      <c r="F352" s="1">
        <v>17302.3</v>
      </c>
      <c r="G352" s="1">
        <v>7.3999999999999996E-2</v>
      </c>
      <c r="H352" s="1">
        <v>-4.2258830877209306</v>
      </c>
      <c r="I352" s="1">
        <v>-4.2258830877209306</v>
      </c>
      <c r="J352" s="1">
        <v>0.17091000000000006</v>
      </c>
      <c r="K352" s="1">
        <v>7.9601500000000006E-2</v>
      </c>
      <c r="L352" s="1">
        <v>3557736</v>
      </c>
      <c r="M352" s="1">
        <v>32.97</v>
      </c>
      <c r="N352" s="1">
        <v>153.36446815995009</v>
      </c>
      <c r="O352" s="1">
        <v>154.73609713561981</v>
      </c>
      <c r="P352" s="1">
        <v>81.403753004646177</v>
      </c>
      <c r="Q352" s="1">
        <v>99.9</v>
      </c>
      <c r="R352" s="1">
        <v>100.59880239520957</v>
      </c>
      <c r="S352" s="1">
        <v>100.2</v>
      </c>
      <c r="T352" s="1">
        <v>100.9</v>
      </c>
      <c r="U352" s="1">
        <v>101.6</v>
      </c>
      <c r="V352" s="1">
        <v>24153</v>
      </c>
      <c r="W352" s="1">
        <v>26860</v>
      </c>
      <c r="X352" s="1">
        <v>112.616798085127</v>
      </c>
      <c r="Y352" s="1">
        <v>122.848484815627</v>
      </c>
      <c r="Z352" s="1">
        <v>10472</v>
      </c>
      <c r="AA352" s="1">
        <v>1104928.3816</v>
      </c>
      <c r="AB352" s="1">
        <v>103.84018892542301</v>
      </c>
      <c r="AC352" s="1">
        <v>73224</v>
      </c>
      <c r="AD352" s="1">
        <v>98.4</v>
      </c>
      <c r="AE352" s="1">
        <v>102.7</v>
      </c>
      <c r="AF352" s="1">
        <v>102.4</v>
      </c>
      <c r="AG352" s="1">
        <v>102.9</v>
      </c>
      <c r="AH352" s="1">
        <v>104.32085907594001</v>
      </c>
      <c r="AI352" s="1">
        <v>109.025104671267</v>
      </c>
      <c r="AJ352" s="1">
        <v>98.782633707480301</v>
      </c>
      <c r="AK352" s="1">
        <v>102.98348218069368</v>
      </c>
      <c r="AL352" s="1">
        <v>103.51380025374188</v>
      </c>
      <c r="AM352" s="1">
        <v>120.53447210235564</v>
      </c>
      <c r="AN352" s="1">
        <v>97.57361457553958</v>
      </c>
      <c r="AO352" s="1">
        <v>104.91200612614946</v>
      </c>
      <c r="AP352" s="1">
        <v>67.766775171098317</v>
      </c>
      <c r="AQ352" s="1">
        <v>108.70937787619</v>
      </c>
    </row>
    <row r="353" spans="1:43">
      <c r="A353" s="1">
        <v>2016</v>
      </c>
      <c r="B353" s="1" t="s">
        <v>74</v>
      </c>
      <c r="C353" s="1">
        <v>167.02903220398244</v>
      </c>
      <c r="D353" s="1">
        <v>56531</v>
      </c>
      <c r="E353" s="1">
        <v>99.2</v>
      </c>
      <c r="F353" s="1">
        <v>16346.96</v>
      </c>
      <c r="G353" s="1">
        <v>3.3000000000000002E-2</v>
      </c>
      <c r="H353" s="1">
        <v>-4.5240692852129918</v>
      </c>
      <c r="I353" s="1">
        <v>-4.5240692852129918</v>
      </c>
      <c r="J353" s="1">
        <v>0.117272</v>
      </c>
      <c r="K353" s="1">
        <v>1.3816666666666666E-2</v>
      </c>
      <c r="L353" s="1">
        <v>3631484</v>
      </c>
      <c r="M353" s="1">
        <v>36.549500000000002</v>
      </c>
      <c r="N353" s="1">
        <v>164.20461650831348</v>
      </c>
      <c r="O353" s="1">
        <v>164.06859349107054</v>
      </c>
      <c r="P353" s="1">
        <v>83.366741191147526</v>
      </c>
      <c r="Q353" s="1">
        <v>99.8</v>
      </c>
      <c r="R353" s="1">
        <v>100</v>
      </c>
      <c r="S353" s="1">
        <v>100.9</v>
      </c>
      <c r="T353" s="1">
        <v>101.2</v>
      </c>
      <c r="U353" s="1">
        <v>101.5</v>
      </c>
      <c r="V353" s="1">
        <v>24086</v>
      </c>
      <c r="W353" s="1">
        <v>26810</v>
      </c>
      <c r="X353" s="1">
        <v>114.18894846988999</v>
      </c>
      <c r="Y353" s="1">
        <v>124.06355250556599</v>
      </c>
      <c r="Z353" s="1">
        <v>10974</v>
      </c>
      <c r="AA353" s="1">
        <v>1132290.6022000001</v>
      </c>
      <c r="AB353" s="1">
        <v>105.442335349742</v>
      </c>
      <c r="AC353" s="1">
        <v>81670</v>
      </c>
      <c r="AD353" s="1">
        <v>97.4</v>
      </c>
      <c r="AE353" s="1">
        <v>101.2</v>
      </c>
      <c r="AF353" s="1">
        <v>97.5</v>
      </c>
      <c r="AG353" s="1">
        <v>103.3</v>
      </c>
      <c r="AH353" s="1">
        <v>105.16559593306199</v>
      </c>
      <c r="AI353" s="1">
        <v>109.377856504815</v>
      </c>
      <c r="AJ353" s="1">
        <v>101.154491225616</v>
      </c>
      <c r="AK353" s="1">
        <v>103.16674325252336</v>
      </c>
      <c r="AL353" s="1">
        <v>103.32385726081172</v>
      </c>
      <c r="AM353" s="1">
        <v>116.63836589607727</v>
      </c>
      <c r="AN353" s="1">
        <v>97.322293133997121</v>
      </c>
      <c r="AO353" s="1">
        <v>105.44783567355935</v>
      </c>
      <c r="AP353" s="1">
        <v>52.384703820957768</v>
      </c>
      <c r="AQ353" s="1">
        <v>108.221685713917</v>
      </c>
    </row>
    <row r="354" spans="1:43">
      <c r="A354" s="1">
        <v>2016</v>
      </c>
      <c r="B354" s="1" t="s">
        <v>75</v>
      </c>
      <c r="C354" s="1">
        <v>139.29241707571342</v>
      </c>
      <c r="D354" s="1">
        <v>56462</v>
      </c>
      <c r="E354" s="1">
        <v>99.7</v>
      </c>
      <c r="F354" s="1">
        <v>16897.34</v>
      </c>
      <c r="G354" s="1">
        <v>-3.0000000000000001E-3</v>
      </c>
      <c r="H354" s="1">
        <v>-4.6538738913031379</v>
      </c>
      <c r="I354" s="1">
        <v>-4.6538738913031379</v>
      </c>
      <c r="J354" s="1">
        <v>9.9089999999999956E-2</v>
      </c>
      <c r="K354" s="1">
        <v>-5.4833333333333331E-3</v>
      </c>
      <c r="L354" s="1">
        <v>3697952</v>
      </c>
      <c r="M354" s="1">
        <v>26.560909090909092</v>
      </c>
      <c r="N354" s="1">
        <v>177.8422300118786</v>
      </c>
      <c r="O354" s="1">
        <v>180.23148574163713</v>
      </c>
      <c r="P354" s="1">
        <v>83.778089970573049</v>
      </c>
      <c r="Q354" s="1">
        <v>99.7</v>
      </c>
      <c r="R354" s="1">
        <v>99.11937377690802</v>
      </c>
      <c r="S354" s="1">
        <v>102.2</v>
      </c>
      <c r="T354" s="1">
        <v>101.2</v>
      </c>
      <c r="U354" s="1">
        <v>101.8</v>
      </c>
      <c r="V354" s="1">
        <v>24068</v>
      </c>
      <c r="W354" s="1">
        <v>26875</v>
      </c>
      <c r="X354" s="1">
        <v>113.213989838014</v>
      </c>
      <c r="Y354" s="1">
        <v>122.632578371783</v>
      </c>
      <c r="Z354" s="1">
        <v>11455</v>
      </c>
      <c r="AA354" s="1">
        <v>1092823.38173</v>
      </c>
      <c r="AB354" s="1">
        <v>106.24877996406001</v>
      </c>
      <c r="AC354" s="1">
        <v>81897</v>
      </c>
      <c r="AD354" s="1">
        <v>97.7</v>
      </c>
      <c r="AE354" s="1">
        <v>102.1</v>
      </c>
      <c r="AF354" s="1">
        <v>100.9</v>
      </c>
      <c r="AG354" s="1">
        <v>102.7</v>
      </c>
      <c r="AH354" s="1">
        <v>106.290199151313</v>
      </c>
      <c r="AI354" s="1">
        <v>110.037159024998</v>
      </c>
      <c r="AJ354" s="1">
        <v>101.32111347097199</v>
      </c>
      <c r="AK354" s="1">
        <v>103.06535188241944</v>
      </c>
      <c r="AL354" s="1">
        <v>104.0467204619089</v>
      </c>
      <c r="AM354" s="1">
        <v>114.442225305523</v>
      </c>
      <c r="AN354" s="1">
        <v>98.928895916440524</v>
      </c>
      <c r="AO354" s="1">
        <v>106.03355640214174</v>
      </c>
      <c r="AP354" s="1">
        <v>57.548121200882086</v>
      </c>
      <c r="AQ354" s="1">
        <v>106.539023491695</v>
      </c>
    </row>
    <row r="355" spans="1:43">
      <c r="A355" s="1">
        <v>2016</v>
      </c>
      <c r="B355" s="1" t="s">
        <v>76</v>
      </c>
      <c r="C355" s="1">
        <v>134.61908952830703</v>
      </c>
      <c r="D355" s="1">
        <v>56503</v>
      </c>
      <c r="E355" s="1">
        <v>99.3</v>
      </c>
      <c r="F355" s="1">
        <v>16543.47</v>
      </c>
      <c r="G355" s="1">
        <v>-3.6999999999999998E-2</v>
      </c>
      <c r="H355" s="1">
        <v>-4.6538738913031379</v>
      </c>
      <c r="I355" s="1">
        <v>-4.6538738913031379</v>
      </c>
      <c r="J355" s="1">
        <v>8.6090499999999986E-2</v>
      </c>
      <c r="K355" s="1">
        <v>-1.9369999999999998E-2</v>
      </c>
      <c r="L355" s="1">
        <v>3752664</v>
      </c>
      <c r="M355" s="1">
        <v>28.127499999999998</v>
      </c>
      <c r="N355" s="1">
        <v>151.23374853131568</v>
      </c>
      <c r="O355" s="1">
        <v>152.27992331019604</v>
      </c>
      <c r="P355" s="1">
        <v>85.365454714699965</v>
      </c>
      <c r="Q355" s="1">
        <v>99.7</v>
      </c>
      <c r="R355" s="1">
        <v>100.5994005994006</v>
      </c>
      <c r="S355" s="1">
        <v>100.1</v>
      </c>
      <c r="T355" s="1">
        <v>101.2</v>
      </c>
      <c r="U355" s="1">
        <v>102.2</v>
      </c>
      <c r="V355" s="1">
        <v>24040</v>
      </c>
      <c r="W355" s="1">
        <v>26794</v>
      </c>
      <c r="X355" s="1">
        <v>113.97896735453</v>
      </c>
      <c r="Y355" s="1">
        <v>121.505055417522</v>
      </c>
      <c r="Z355" s="1">
        <v>10224</v>
      </c>
      <c r="AA355" s="1">
        <v>1011043.01737</v>
      </c>
      <c r="AB355" s="1">
        <v>107.363872847227</v>
      </c>
      <c r="AC355" s="1">
        <v>81261</v>
      </c>
      <c r="AD355" s="1">
        <v>97.5</v>
      </c>
      <c r="AE355" s="1">
        <v>102.2</v>
      </c>
      <c r="AF355" s="1">
        <v>98.8</v>
      </c>
      <c r="AG355" s="1">
        <v>105</v>
      </c>
      <c r="AH355" s="1">
        <v>105.07911503394099</v>
      </c>
      <c r="AI355" s="1">
        <v>108.015931807087</v>
      </c>
      <c r="AJ355" s="1">
        <v>100.897664023174</v>
      </c>
      <c r="AK355" s="1">
        <v>102.48664812860676</v>
      </c>
      <c r="AL355" s="1">
        <v>102.80897527345461</v>
      </c>
      <c r="AM355" s="1">
        <v>116.1260382499276</v>
      </c>
      <c r="AN355" s="1">
        <v>97.254634123800088</v>
      </c>
      <c r="AO355" s="1">
        <v>104.59241163854011</v>
      </c>
      <c r="AP355" s="1">
        <v>67.249347379019881</v>
      </c>
      <c r="AQ355" s="1">
        <v>116.051727955095</v>
      </c>
    </row>
    <row r="356" spans="1:43">
      <c r="A356" s="1">
        <v>2016</v>
      </c>
      <c r="B356" s="1" t="s">
        <v>77</v>
      </c>
      <c r="C356" s="1">
        <v>157.06707626491871</v>
      </c>
      <c r="D356" s="1">
        <v>56575</v>
      </c>
      <c r="E356" s="1">
        <v>98.5</v>
      </c>
      <c r="F356" s="1">
        <v>16612.669999999998</v>
      </c>
      <c r="G356" s="1">
        <v>-5.8999999999999997E-2</v>
      </c>
      <c r="H356" s="1">
        <v>-4.6538738913031379</v>
      </c>
      <c r="I356" s="1">
        <v>-4.6538738913031379</v>
      </c>
      <c r="J356" s="1">
        <v>6.272999999999998E-2</v>
      </c>
      <c r="K356" s="1">
        <v>-2.5159999999999998E-2</v>
      </c>
      <c r="L356" s="1">
        <v>3803907</v>
      </c>
      <c r="M356" s="1">
        <v>26.930000000000003</v>
      </c>
      <c r="N356" s="1">
        <v>137.7100393493451</v>
      </c>
      <c r="O356" s="1">
        <v>136.56031225074057</v>
      </c>
      <c r="P356" s="1">
        <v>86.609973895524476</v>
      </c>
      <c r="Q356" s="1">
        <v>99.7</v>
      </c>
      <c r="R356" s="1">
        <v>103.69989722507708</v>
      </c>
      <c r="S356" s="1">
        <v>97.3</v>
      </c>
      <c r="T356" s="1">
        <v>101.4</v>
      </c>
      <c r="U356" s="1">
        <v>102.2</v>
      </c>
      <c r="V356" s="1">
        <v>23977</v>
      </c>
      <c r="W356" s="1">
        <v>26880</v>
      </c>
      <c r="X356" s="1">
        <v>114.433343063298</v>
      </c>
      <c r="Y356" s="1">
        <v>122.03319392234999</v>
      </c>
      <c r="Z356" s="1">
        <v>12193</v>
      </c>
      <c r="AA356" s="1">
        <v>980848.49979999999</v>
      </c>
      <c r="AB356" s="1">
        <v>107.210075977385</v>
      </c>
      <c r="AC356" s="1">
        <v>82310</v>
      </c>
      <c r="AD356" s="1">
        <v>97.3</v>
      </c>
      <c r="AE356" s="1">
        <v>100.7</v>
      </c>
      <c r="AF356" s="1">
        <v>99.4</v>
      </c>
      <c r="AG356" s="1">
        <v>100.3</v>
      </c>
      <c r="AH356" s="1">
        <v>104.60373221688999</v>
      </c>
      <c r="AI356" s="1">
        <v>108.105430958052</v>
      </c>
      <c r="AJ356" s="1">
        <v>100.56799882493</v>
      </c>
      <c r="AK356" s="1">
        <v>102.4265449126526</v>
      </c>
      <c r="AL356" s="1">
        <v>103.41337615639787</v>
      </c>
      <c r="AM356" s="1">
        <v>118.50353333628094</v>
      </c>
      <c r="AN356" s="1">
        <v>98.009024848491975</v>
      </c>
      <c r="AO356" s="1">
        <v>104.75786506305514</v>
      </c>
      <c r="AP356" s="1">
        <v>72.646566269791947</v>
      </c>
      <c r="AQ356" s="1">
        <v>117.08956211270799</v>
      </c>
    </row>
    <row r="357" spans="1:43">
      <c r="A357" s="1">
        <v>2016</v>
      </c>
      <c r="B357" s="1" t="s">
        <v>78</v>
      </c>
      <c r="C357" s="1">
        <v>206.51187102144857</v>
      </c>
      <c r="D357" s="1">
        <v>56606</v>
      </c>
      <c r="E357" s="1">
        <v>99.2</v>
      </c>
      <c r="F357" s="1">
        <v>16068.81</v>
      </c>
      <c r="G357" s="1">
        <v>-5.5E-2</v>
      </c>
      <c r="H357" s="1">
        <v>-4.6538738913031379</v>
      </c>
      <c r="I357" s="1">
        <v>-4.6538738913031379</v>
      </c>
      <c r="J357" s="1">
        <v>6.2233636363636352E-2</v>
      </c>
      <c r="K357" s="1">
        <v>-3.2257272727272725E-2</v>
      </c>
      <c r="L357" s="1">
        <v>3889420</v>
      </c>
      <c r="M357" s="1">
        <v>31.178181818181823</v>
      </c>
      <c r="N357" s="1">
        <v>246.5478760778241</v>
      </c>
      <c r="O357" s="1">
        <v>249.04286379594686</v>
      </c>
      <c r="P357" s="1">
        <v>89.774134520561617</v>
      </c>
      <c r="Q357" s="1">
        <v>99.7</v>
      </c>
      <c r="R357" s="1">
        <v>100.69790628115653</v>
      </c>
      <c r="S357" s="1">
        <v>100.3</v>
      </c>
      <c r="T357" s="1">
        <v>101.6</v>
      </c>
      <c r="U357" s="1">
        <v>102.6</v>
      </c>
      <c r="V357" s="1">
        <v>24014</v>
      </c>
      <c r="W357" s="1">
        <v>26923</v>
      </c>
      <c r="X357" s="1">
        <v>115.45821575936</v>
      </c>
      <c r="Y357" s="1">
        <v>123.709320103672</v>
      </c>
      <c r="Z357" s="1">
        <v>11037</v>
      </c>
      <c r="AA357" s="1">
        <v>1023565.65701</v>
      </c>
      <c r="AB357" s="1">
        <v>108.539626846811</v>
      </c>
      <c r="AC357" s="1">
        <v>81271</v>
      </c>
      <c r="AD357" s="1">
        <v>97.1</v>
      </c>
      <c r="AE357" s="1">
        <v>101.5</v>
      </c>
      <c r="AF357" s="1">
        <v>100.5</v>
      </c>
      <c r="AG357" s="1">
        <v>102</v>
      </c>
      <c r="AH357" s="1">
        <v>104.659489275379</v>
      </c>
      <c r="AI357" s="1">
        <v>106.88657105337001</v>
      </c>
      <c r="AJ357" s="1">
        <v>101.863891635459</v>
      </c>
      <c r="AK357" s="1">
        <v>102.49799966369561</v>
      </c>
      <c r="AL357" s="1">
        <v>103.47124419712218</v>
      </c>
      <c r="AM357" s="1">
        <v>120.22544171780243</v>
      </c>
      <c r="AN357" s="1">
        <v>97.053546447675203</v>
      </c>
      <c r="AO357" s="1">
        <v>105.28138376106666</v>
      </c>
      <c r="AP357" s="1">
        <v>80.592251670068521</v>
      </c>
      <c r="AQ357" s="1">
        <v>116.26845205086499</v>
      </c>
    </row>
    <row r="358" spans="1:43">
      <c r="A358" s="1">
        <v>2016</v>
      </c>
      <c r="B358" s="1" t="s">
        <v>79</v>
      </c>
      <c r="C358" s="1">
        <v>212.49132620279556</v>
      </c>
      <c r="D358" s="1">
        <v>56686</v>
      </c>
      <c r="E358" s="1">
        <v>99.8</v>
      </c>
      <c r="F358" s="1">
        <v>16168.32</v>
      </c>
      <c r="G358" s="1">
        <v>-4.2999999999999997E-2</v>
      </c>
      <c r="H358" s="1">
        <v>-4.6538738913031379</v>
      </c>
      <c r="I358" s="1">
        <v>-4.6538738913031379</v>
      </c>
      <c r="J358" s="1">
        <v>6.0409500000000026E-2</v>
      </c>
      <c r="K358" s="1">
        <v>-3.2156190476190477E-2</v>
      </c>
      <c r="L358" s="1">
        <v>3946900</v>
      </c>
      <c r="M358" s="1">
        <v>29.099499999999999</v>
      </c>
      <c r="N358" s="1">
        <v>264.83070444855974</v>
      </c>
      <c r="O358" s="1">
        <v>268.07976245209079</v>
      </c>
      <c r="P358" s="1">
        <v>91.365405987976075</v>
      </c>
      <c r="Q358" s="1">
        <v>99.6</v>
      </c>
      <c r="R358" s="1">
        <v>102.7217741935484</v>
      </c>
      <c r="S358" s="1">
        <v>99.2</v>
      </c>
      <c r="T358" s="1">
        <v>101.8</v>
      </c>
      <c r="U358" s="1">
        <v>102.7</v>
      </c>
      <c r="V358" s="1">
        <v>24192</v>
      </c>
      <c r="W358" s="1">
        <v>26725</v>
      </c>
      <c r="X358" s="1">
        <v>116.778988853171</v>
      </c>
      <c r="Y358" s="1">
        <v>124.64997044414901</v>
      </c>
      <c r="Z358" s="1">
        <v>10701</v>
      </c>
      <c r="AA358" s="1">
        <v>1019823.08655</v>
      </c>
      <c r="AB358" s="1">
        <v>109.43434775780899</v>
      </c>
      <c r="AC358" s="1">
        <v>82129</v>
      </c>
      <c r="AD358" s="1">
        <v>98</v>
      </c>
      <c r="AE358" s="1">
        <v>103.2</v>
      </c>
      <c r="AF358" s="1">
        <v>104.1</v>
      </c>
      <c r="AG358" s="1">
        <v>102.9</v>
      </c>
      <c r="AH358" s="1">
        <v>104.893430781492</v>
      </c>
      <c r="AI358" s="1">
        <v>107.209851972503</v>
      </c>
      <c r="AJ358" s="1">
        <v>102.62287319847</v>
      </c>
      <c r="AK358" s="1">
        <v>103.13846638388806</v>
      </c>
      <c r="AL358" s="1">
        <v>103.78513941525982</v>
      </c>
      <c r="AM358" s="1">
        <v>121.95139513020827</v>
      </c>
      <c r="AN358" s="1">
        <v>97.550808329780736</v>
      </c>
      <c r="AO358" s="1">
        <v>105.19710587219035</v>
      </c>
      <c r="AP358" s="1">
        <v>82.953562250108931</v>
      </c>
      <c r="AQ358" s="1">
        <v>116.163297403047</v>
      </c>
    </row>
    <row r="359" spans="1:43">
      <c r="A359" s="1">
        <v>2016</v>
      </c>
      <c r="B359" s="1" t="s">
        <v>80</v>
      </c>
      <c r="C359" s="1">
        <v>115.09935029486931</v>
      </c>
      <c r="D359" s="1">
        <v>56766</v>
      </c>
      <c r="E359" s="1">
        <v>100.5</v>
      </c>
      <c r="F359" s="1">
        <v>16586.07</v>
      </c>
      <c r="G359" s="1">
        <v>-4.2999999999999997E-2</v>
      </c>
      <c r="H359" s="1">
        <v>-4.6538738913031379</v>
      </c>
      <c r="I359" s="1">
        <v>-4.6538738913031379</v>
      </c>
      <c r="J359" s="1">
        <v>6.0000000000000032E-2</v>
      </c>
      <c r="K359" s="1">
        <v>-2.157590909090909E-2</v>
      </c>
      <c r="L359" s="1">
        <v>4006236</v>
      </c>
      <c r="M359" s="1">
        <v>22.025454545454537</v>
      </c>
      <c r="N359" s="1">
        <v>157.26477293347386</v>
      </c>
      <c r="O359" s="1">
        <v>159.86991372273235</v>
      </c>
      <c r="P359" s="1">
        <v>93.279724874726639</v>
      </c>
      <c r="Q359" s="1">
        <v>99.6</v>
      </c>
      <c r="R359" s="1">
        <v>101.40421263791373</v>
      </c>
      <c r="S359" s="1">
        <v>99.7</v>
      </c>
      <c r="T359" s="1">
        <v>102.1</v>
      </c>
      <c r="U359" s="1">
        <v>103</v>
      </c>
      <c r="V359" s="1">
        <v>24162</v>
      </c>
      <c r="W359" s="1">
        <v>26946</v>
      </c>
      <c r="X359" s="1">
        <v>117.478001802485</v>
      </c>
      <c r="Y359" s="1">
        <v>125.719189190062</v>
      </c>
      <c r="Z359" s="1">
        <v>11446</v>
      </c>
      <c r="AA359" s="1">
        <v>993891.40630999999</v>
      </c>
      <c r="AB359" s="1">
        <v>110.998074744834</v>
      </c>
      <c r="AC359" s="1">
        <v>79985</v>
      </c>
      <c r="AD359" s="1">
        <v>99.1</v>
      </c>
      <c r="AE359" s="1">
        <v>102.9</v>
      </c>
      <c r="AF359" s="1">
        <v>103.1</v>
      </c>
      <c r="AG359" s="1">
        <v>102.8</v>
      </c>
      <c r="AH359" s="1">
        <v>104.69503833784501</v>
      </c>
      <c r="AI359" s="1">
        <v>108.05011037531</v>
      </c>
      <c r="AJ359" s="1">
        <v>101.305154799628</v>
      </c>
      <c r="AK359" s="1">
        <v>102.68435256799228</v>
      </c>
      <c r="AL359" s="1">
        <v>103.65594888720393</v>
      </c>
      <c r="AM359" s="1">
        <v>121.5643446386307</v>
      </c>
      <c r="AN359" s="1">
        <v>97.824669077452853</v>
      </c>
      <c r="AO359" s="1">
        <v>104.80867908600364</v>
      </c>
      <c r="AP359" s="1">
        <v>74.775032070002595</v>
      </c>
      <c r="AQ359" s="1">
        <v>114.753811554533</v>
      </c>
    </row>
    <row r="360" spans="1:43">
      <c r="A360" s="1">
        <v>2016</v>
      </c>
      <c r="B360" s="1" t="s">
        <v>81</v>
      </c>
      <c r="C360" s="1">
        <v>111.22017011651526</v>
      </c>
      <c r="D360" s="1">
        <v>56937</v>
      </c>
      <c r="E360" s="1">
        <v>100.7</v>
      </c>
      <c r="F360" s="1">
        <v>16737.04</v>
      </c>
      <c r="G360" s="1">
        <v>-5.1999999999999998E-2</v>
      </c>
      <c r="H360" s="1">
        <v>-4.6538738913031379</v>
      </c>
      <c r="I360" s="1">
        <v>-4.6538738913031379</v>
      </c>
      <c r="J360" s="1">
        <v>5.9317500000000002E-2</v>
      </c>
      <c r="K360" s="1">
        <v>-3.1250909090909093E-2</v>
      </c>
      <c r="L360" s="1">
        <v>4068734</v>
      </c>
      <c r="M360" s="1">
        <v>22.210499999999996</v>
      </c>
      <c r="N360" s="1">
        <v>171.94258567921591</v>
      </c>
      <c r="O360" s="1">
        <v>175.68223903493103</v>
      </c>
      <c r="P360" s="1">
        <v>92.95557321769985</v>
      </c>
      <c r="Q360" s="1">
        <v>99.6</v>
      </c>
      <c r="R360" s="1">
        <v>100.29850746268656</v>
      </c>
      <c r="S360" s="1">
        <v>100.5</v>
      </c>
      <c r="T360" s="1">
        <v>102.1</v>
      </c>
      <c r="U360" s="1">
        <v>103.5</v>
      </c>
      <c r="V360" s="1">
        <v>24130</v>
      </c>
      <c r="W360" s="1">
        <v>27116</v>
      </c>
      <c r="X360" s="1">
        <v>119.871657472016</v>
      </c>
      <c r="Y360" s="1">
        <v>128.65722914131601</v>
      </c>
      <c r="Z360" s="1">
        <v>11355</v>
      </c>
      <c r="AA360" s="1">
        <v>996246.51445999998</v>
      </c>
      <c r="AB360" s="1">
        <v>112.65773776751401</v>
      </c>
      <c r="AC360" s="1">
        <v>81966</v>
      </c>
      <c r="AD360" s="1">
        <v>98.7</v>
      </c>
      <c r="AE360" s="1">
        <v>102.6</v>
      </c>
      <c r="AF360" s="1">
        <v>102.2</v>
      </c>
      <c r="AG360" s="1">
        <v>102.9</v>
      </c>
      <c r="AH360" s="1">
        <v>105.43808326700599</v>
      </c>
      <c r="AI360" s="1">
        <v>108.332972081411</v>
      </c>
      <c r="AJ360" s="1">
        <v>102.340812862376</v>
      </c>
      <c r="AK360" s="1">
        <v>102.92844041063816</v>
      </c>
      <c r="AL360" s="1">
        <v>103.80856816276119</v>
      </c>
      <c r="AM360" s="1">
        <v>125.45242407034711</v>
      </c>
      <c r="AN360" s="1">
        <v>97.321307239547593</v>
      </c>
      <c r="AO360" s="1">
        <v>104.77564686448319</v>
      </c>
      <c r="AP360" s="1">
        <v>76.24412617972132</v>
      </c>
      <c r="AQ360" s="1">
        <v>117.53852483437799</v>
      </c>
    </row>
    <row r="361" spans="1:43">
      <c r="A361" s="1">
        <v>2016</v>
      </c>
      <c r="B361" s="1" t="s">
        <v>82</v>
      </c>
      <c r="C361" s="1">
        <v>91.077681348294362</v>
      </c>
      <c r="D361" s="1">
        <v>57020</v>
      </c>
      <c r="E361" s="1">
        <v>101</v>
      </c>
      <c r="F361" s="1">
        <v>17044.509999999998</v>
      </c>
      <c r="G361" s="1">
        <v>-3.6999999999999998E-2</v>
      </c>
      <c r="H361" s="1">
        <v>-4.6538738913031379</v>
      </c>
      <c r="I361" s="1">
        <v>-4.6538738913031379</v>
      </c>
      <c r="J361" s="1">
        <v>5.7270000000000008E-2</v>
      </c>
      <c r="K361" s="1">
        <v>-1.5750952380952379E-2</v>
      </c>
      <c r="L361" s="1">
        <v>4127616</v>
      </c>
      <c r="M361" s="1">
        <v>19.517000000000003</v>
      </c>
      <c r="N361" s="1">
        <v>140.56533543883134</v>
      </c>
      <c r="O361" s="1">
        <v>143.61318013659366</v>
      </c>
      <c r="P361" s="1">
        <v>91.993695582248165</v>
      </c>
      <c r="Q361" s="1">
        <v>99.6</v>
      </c>
      <c r="R361" s="1">
        <v>102.73833671399595</v>
      </c>
      <c r="S361" s="1">
        <v>98.6</v>
      </c>
      <c r="T361" s="1">
        <v>102.4</v>
      </c>
      <c r="U361" s="1">
        <v>103.5</v>
      </c>
      <c r="V361" s="1">
        <v>24127</v>
      </c>
      <c r="W361" s="1">
        <v>27269</v>
      </c>
      <c r="X361" s="1">
        <v>120.421095088456</v>
      </c>
      <c r="Y361" s="1">
        <v>129.144573782392</v>
      </c>
      <c r="Z361" s="1">
        <v>10912</v>
      </c>
      <c r="AA361" s="1">
        <v>1010200.22005</v>
      </c>
      <c r="AB361" s="1">
        <v>112.47258103856601</v>
      </c>
      <c r="AC361" s="1">
        <v>82499</v>
      </c>
      <c r="AD361" s="1">
        <v>98.4</v>
      </c>
      <c r="AE361" s="1">
        <v>104.1</v>
      </c>
      <c r="AF361" s="1">
        <v>103.9</v>
      </c>
      <c r="AG361" s="1">
        <v>103.7</v>
      </c>
      <c r="AH361" s="1">
        <v>105.211898166339</v>
      </c>
      <c r="AI361" s="1">
        <v>107.85759726771801</v>
      </c>
      <c r="AJ361" s="1">
        <v>102.147522772828</v>
      </c>
      <c r="AK361" s="1">
        <v>102.99840654592909</v>
      </c>
      <c r="AL361" s="1">
        <v>104.00967518282496</v>
      </c>
      <c r="AM361" s="1">
        <v>125.79524796395857</v>
      </c>
      <c r="AN361" s="1">
        <v>97.544181002401686</v>
      </c>
      <c r="AO361" s="1">
        <v>104.93423465730865</v>
      </c>
      <c r="AP361" s="1">
        <v>76.078916805550762</v>
      </c>
      <c r="AQ361" s="1">
        <v>114.82585600774</v>
      </c>
    </row>
    <row r="362" spans="1:43">
      <c r="A362" s="1">
        <v>2016</v>
      </c>
      <c r="B362" s="1" t="s">
        <v>83</v>
      </c>
      <c r="C362" s="1">
        <v>136.41320591063769</v>
      </c>
      <c r="D362" s="1">
        <v>56843</v>
      </c>
      <c r="E362" s="1">
        <v>102</v>
      </c>
      <c r="F362" s="1">
        <v>17689.54</v>
      </c>
      <c r="G362" s="1">
        <v>-4.9000000000000002E-2</v>
      </c>
      <c r="H362" s="1">
        <v>-4.6920302460306385</v>
      </c>
      <c r="I362" s="1">
        <v>-4.6920302460306385</v>
      </c>
      <c r="J362" s="1">
        <v>5.7270000000000008E-2</v>
      </c>
      <c r="K362" s="1">
        <v>-5.8331818181818179E-2</v>
      </c>
      <c r="L362" s="1">
        <v>4196389</v>
      </c>
      <c r="M362" s="1">
        <v>21.238000000000003</v>
      </c>
      <c r="N362" s="1">
        <v>266.21702382284434</v>
      </c>
      <c r="O362" s="1">
        <v>274.18881137667324</v>
      </c>
      <c r="P362" s="1">
        <v>89.604081916198368</v>
      </c>
      <c r="Q362" s="1">
        <v>99.6</v>
      </c>
      <c r="R362" s="1">
        <v>101.30130130130131</v>
      </c>
      <c r="S362" s="1">
        <v>99.9</v>
      </c>
      <c r="T362" s="1">
        <v>102.5</v>
      </c>
      <c r="U362" s="1">
        <v>103.9</v>
      </c>
      <c r="V362" s="1">
        <v>24027</v>
      </c>
      <c r="W362" s="1">
        <v>27290</v>
      </c>
      <c r="X362" s="1">
        <v>120.72912663184999</v>
      </c>
      <c r="Y362" s="1">
        <v>131.76142106780199</v>
      </c>
      <c r="Z362" s="1">
        <v>11079</v>
      </c>
      <c r="AA362" s="1">
        <v>1063733.3492999999</v>
      </c>
      <c r="AB362" s="1">
        <v>111.722434712232</v>
      </c>
      <c r="AC362" s="1">
        <v>80142</v>
      </c>
      <c r="AD362" s="1">
        <v>99.7</v>
      </c>
      <c r="AE362" s="1">
        <v>104.1</v>
      </c>
      <c r="AF362" s="1">
        <v>107</v>
      </c>
      <c r="AG362" s="1">
        <v>102.7</v>
      </c>
      <c r="AH362" s="1">
        <v>104.896840893705</v>
      </c>
      <c r="AI362" s="1">
        <v>108.194560673277</v>
      </c>
      <c r="AJ362" s="1">
        <v>101.222738343497</v>
      </c>
      <c r="AK362" s="1">
        <v>102.57191649681954</v>
      </c>
      <c r="AL362" s="1">
        <v>103.95747880974125</v>
      </c>
      <c r="AM362" s="1">
        <v>125.8397095736936</v>
      </c>
      <c r="AN362" s="1">
        <v>98.065811045897632</v>
      </c>
      <c r="AO362" s="1">
        <v>104.42798228113901</v>
      </c>
      <c r="AP362" s="1">
        <v>88.95905620085675</v>
      </c>
      <c r="AQ362" s="1">
        <v>112.70358077715299</v>
      </c>
    </row>
    <row r="363" spans="1:43">
      <c r="A363" s="1">
        <v>2016</v>
      </c>
      <c r="B363" s="1" t="s">
        <v>84</v>
      </c>
      <c r="C363" s="1">
        <v>136.19829402878872</v>
      </c>
      <c r="D363" s="1">
        <v>57326</v>
      </c>
      <c r="E363" s="1">
        <v>102</v>
      </c>
      <c r="F363" s="1">
        <v>19066.03</v>
      </c>
      <c r="G363" s="1">
        <v>-4.3999999999999997E-2</v>
      </c>
      <c r="H363" s="1">
        <v>-5.1558449070602208</v>
      </c>
      <c r="I363" s="1">
        <v>-5.1558449070602208</v>
      </c>
      <c r="J363" s="1">
        <v>5.7270000000000008E-2</v>
      </c>
      <c r="K363" s="1">
        <v>-3.8818499999999999E-2</v>
      </c>
      <c r="L363" s="1">
        <v>4290681</v>
      </c>
      <c r="M363" s="1">
        <v>18.734285714285715</v>
      </c>
      <c r="N363" s="1">
        <v>280.55832004525371</v>
      </c>
      <c r="O363" s="1">
        <v>289.42064829966296</v>
      </c>
      <c r="P363" s="1">
        <v>84.473858560501512</v>
      </c>
      <c r="Q363" s="1">
        <v>99.7</v>
      </c>
      <c r="R363" s="1">
        <v>101.50150150150151</v>
      </c>
      <c r="S363" s="1">
        <v>99.9</v>
      </c>
      <c r="T363" s="1">
        <v>102.8</v>
      </c>
      <c r="U363" s="1">
        <v>104.2</v>
      </c>
      <c r="V363" s="1">
        <v>24203</v>
      </c>
      <c r="W363" s="1">
        <v>27360</v>
      </c>
      <c r="X363" s="1">
        <v>120.777201518621</v>
      </c>
      <c r="Y363" s="1">
        <v>132.753252368495</v>
      </c>
      <c r="Z363" s="1">
        <v>11203</v>
      </c>
      <c r="AA363" s="1">
        <v>1264052.0673400001</v>
      </c>
      <c r="AB363" s="1">
        <v>110.24550949523601</v>
      </c>
      <c r="AC363" s="1">
        <v>79129</v>
      </c>
      <c r="AD363" s="1">
        <v>99.2</v>
      </c>
      <c r="AE363" s="1">
        <v>103.4</v>
      </c>
      <c r="AF363" s="1">
        <v>106</v>
      </c>
      <c r="AG363" s="1">
        <v>102.3</v>
      </c>
      <c r="AH363" s="1">
        <v>104.522828618632</v>
      </c>
      <c r="AI363" s="1">
        <v>107.63847261224601</v>
      </c>
      <c r="AJ363" s="1">
        <v>101.038669068998</v>
      </c>
      <c r="AK363" s="1">
        <v>103.02235152620085</v>
      </c>
      <c r="AL363" s="1">
        <v>103.85099244714925</v>
      </c>
      <c r="AM363" s="1">
        <v>124.03755499469544</v>
      </c>
      <c r="AN363" s="1">
        <v>97.158684019061624</v>
      </c>
      <c r="AO363" s="1">
        <v>105.24101931631678</v>
      </c>
      <c r="AP363" s="1">
        <v>85.472032963062645</v>
      </c>
      <c r="AQ363" s="1">
        <v>111.66313982265601</v>
      </c>
    </row>
    <row r="364" spans="1:43">
      <c r="A364" s="1">
        <v>2017</v>
      </c>
      <c r="B364" s="1" t="s">
        <v>72</v>
      </c>
      <c r="C364" s="1">
        <v>139.72112473418215</v>
      </c>
      <c r="D364" s="1">
        <v>57456</v>
      </c>
      <c r="E364" s="1">
        <v>100.9</v>
      </c>
      <c r="F364" s="1">
        <v>19194.060000000001</v>
      </c>
      <c r="G364" s="1">
        <v>-4.4999999999999998E-2</v>
      </c>
      <c r="H364" s="1">
        <v>-5.6687482205702491</v>
      </c>
      <c r="I364" s="1">
        <v>-5.6687482205702491</v>
      </c>
      <c r="J364" s="1">
        <v>5.7270000000000015E-2</v>
      </c>
      <c r="K364" s="1">
        <v>-2.2992857142857141E-2</v>
      </c>
      <c r="L364" s="1">
        <v>4357265</v>
      </c>
      <c r="M364" s="1">
        <v>19.827894736842108</v>
      </c>
      <c r="N364" s="1">
        <v>304.73795374590833</v>
      </c>
      <c r="O364" s="1">
        <v>314.63859170309831</v>
      </c>
      <c r="P364" s="1">
        <v>84.944913368309898</v>
      </c>
      <c r="Q364" s="1">
        <v>99.9</v>
      </c>
      <c r="R364" s="1">
        <v>102.41448692152917</v>
      </c>
      <c r="S364" s="1">
        <v>99.4</v>
      </c>
      <c r="T364" s="1">
        <v>103.3</v>
      </c>
      <c r="U364" s="1">
        <v>103.7</v>
      </c>
      <c r="V364" s="1">
        <v>24255</v>
      </c>
      <c r="W364" s="1">
        <v>27398</v>
      </c>
      <c r="X364" s="1">
        <v>121.416432221934</v>
      </c>
      <c r="Y364" s="1">
        <v>134.1075284257</v>
      </c>
      <c r="Z364" s="1">
        <v>12601</v>
      </c>
      <c r="AA364" s="1">
        <v>940077.08851999999</v>
      </c>
      <c r="AB364" s="1">
        <v>110.948446388503</v>
      </c>
      <c r="AC364" s="1">
        <v>82686</v>
      </c>
      <c r="AD364" s="1">
        <v>97.5</v>
      </c>
      <c r="AE364" s="1">
        <v>101.9</v>
      </c>
      <c r="AF364" s="1">
        <v>101.1</v>
      </c>
      <c r="AG364" s="1">
        <v>102.1</v>
      </c>
      <c r="AH364" s="1">
        <v>104.79201890176201</v>
      </c>
      <c r="AI364" s="1">
        <v>107.85465643589301</v>
      </c>
      <c r="AJ364" s="1">
        <v>100.977557524057</v>
      </c>
      <c r="AK364" s="1">
        <v>103.44431980896071</v>
      </c>
      <c r="AL364" s="1">
        <v>104.19685846363103</v>
      </c>
      <c r="AM364" s="1">
        <v>125.49662728136745</v>
      </c>
      <c r="AN364" s="1">
        <v>97.493926451646246</v>
      </c>
      <c r="AO364" s="1">
        <v>105.39098505618509</v>
      </c>
      <c r="AP364" s="1">
        <v>99.028149789531099</v>
      </c>
      <c r="AQ364" s="1">
        <v>113.46078756837601</v>
      </c>
    </row>
    <row r="365" spans="1:43">
      <c r="A365" s="1">
        <v>2017</v>
      </c>
      <c r="B365" s="1" t="s">
        <v>74</v>
      </c>
      <c r="C365" s="1">
        <v>121.06845779898184</v>
      </c>
      <c r="D365" s="1">
        <v>57167</v>
      </c>
      <c r="E365" s="1">
        <v>101.6</v>
      </c>
      <c r="F365" s="1">
        <v>19188.73</v>
      </c>
      <c r="G365" s="1">
        <v>-3.7999999999999999E-2</v>
      </c>
      <c r="H365" s="1">
        <v>-6.1565872246617568</v>
      </c>
      <c r="I365" s="1">
        <v>-6.1565872246617568</v>
      </c>
      <c r="J365" s="1">
        <v>5.7270000000000008E-2</v>
      </c>
      <c r="K365" s="1">
        <v>-7.7070000000000003E-3</v>
      </c>
      <c r="L365" s="1">
        <v>4400898</v>
      </c>
      <c r="M365" s="1">
        <v>18.264499999999998</v>
      </c>
      <c r="N365" s="1">
        <v>230.48734003926694</v>
      </c>
      <c r="O365" s="1">
        <v>237.0557749868758</v>
      </c>
      <c r="P365" s="1">
        <v>85.853558086383515</v>
      </c>
      <c r="Q365" s="1">
        <v>99.9</v>
      </c>
      <c r="R365" s="1">
        <v>100.99403578528828</v>
      </c>
      <c r="S365" s="1">
        <v>100.6</v>
      </c>
      <c r="T365" s="1">
        <v>103.3</v>
      </c>
      <c r="U365" s="1">
        <v>104.6</v>
      </c>
      <c r="V365" s="1">
        <v>23859</v>
      </c>
      <c r="W365" s="1">
        <v>27608</v>
      </c>
      <c r="X365" s="1">
        <v>121.680727732923</v>
      </c>
      <c r="Y365" s="1">
        <v>133.93566769854399</v>
      </c>
      <c r="Z365" s="1">
        <v>11058</v>
      </c>
      <c r="AA365" s="1">
        <v>967570.25702999998</v>
      </c>
      <c r="AB365" s="1">
        <v>110.83624822599501</v>
      </c>
      <c r="AC365" s="1">
        <v>79484</v>
      </c>
      <c r="AD365" s="1">
        <v>98</v>
      </c>
      <c r="AE365" s="1">
        <v>103.7</v>
      </c>
      <c r="AF365" s="1">
        <v>105.1</v>
      </c>
      <c r="AG365" s="1">
        <v>103</v>
      </c>
      <c r="AH365" s="1">
        <v>104.76802645254401</v>
      </c>
      <c r="AI365" s="1">
        <v>107.119501332845</v>
      </c>
      <c r="AJ365" s="1">
        <v>100.864033738703</v>
      </c>
      <c r="AK365" s="1">
        <v>103.24380292912353</v>
      </c>
      <c r="AL365" s="1">
        <v>104.08611831767702</v>
      </c>
      <c r="AM365" s="1">
        <v>125.51323631559256</v>
      </c>
      <c r="AN365" s="1">
        <v>97.391530542103922</v>
      </c>
      <c r="AO365" s="1">
        <v>105.25056499373726</v>
      </c>
      <c r="AP365" s="1">
        <v>98.511493367337039</v>
      </c>
      <c r="AQ365" s="1">
        <v>113.638643658128</v>
      </c>
    </row>
    <row r="366" spans="1:43">
      <c r="A366" s="1">
        <v>2017</v>
      </c>
      <c r="B366" s="1" t="s">
        <v>75</v>
      </c>
      <c r="C366" s="1">
        <v>123.42667124001053</v>
      </c>
      <c r="D366" s="1">
        <v>57174</v>
      </c>
      <c r="E366" s="1">
        <v>101.5</v>
      </c>
      <c r="F366" s="1">
        <v>19340.18</v>
      </c>
      <c r="G366" s="1">
        <v>-4.2000000000000003E-2</v>
      </c>
      <c r="H366" s="1">
        <v>-6.4020926270522391</v>
      </c>
      <c r="I366" s="1">
        <v>-6.4020926270522391</v>
      </c>
      <c r="J366" s="1">
        <v>5.7270000000000001E-2</v>
      </c>
      <c r="K366" s="1">
        <v>7.304347826086957E-4</v>
      </c>
      <c r="L366" s="1">
        <v>4444614</v>
      </c>
      <c r="M366" s="1">
        <v>16.535454545454549</v>
      </c>
      <c r="N366" s="1">
        <v>248.23404846710955</v>
      </c>
      <c r="O366" s="1">
        <v>255.72442613431662</v>
      </c>
      <c r="P366" s="1">
        <v>85.752178899485628</v>
      </c>
      <c r="Q366" s="1">
        <v>100</v>
      </c>
      <c r="R366" s="1">
        <v>100.89641434262948</v>
      </c>
      <c r="S366" s="1">
        <v>100.4</v>
      </c>
      <c r="T366" s="1">
        <v>103.5</v>
      </c>
      <c r="U366" s="1">
        <v>104.3</v>
      </c>
      <c r="V366" s="1">
        <v>23745</v>
      </c>
      <c r="W366" s="1">
        <v>27727</v>
      </c>
      <c r="X366" s="1">
        <v>121.180231247573</v>
      </c>
      <c r="Y366" s="1">
        <v>134.434467523195</v>
      </c>
      <c r="Z366" s="1">
        <v>10687</v>
      </c>
      <c r="AA366" s="1">
        <v>944089.07646000001</v>
      </c>
      <c r="AB366" s="1">
        <v>110.79544403119699</v>
      </c>
      <c r="AC366" s="1">
        <v>81928</v>
      </c>
      <c r="AD366" s="1">
        <v>95.9</v>
      </c>
      <c r="AE366" s="1">
        <v>103</v>
      </c>
      <c r="AF366" s="1">
        <v>104.2</v>
      </c>
      <c r="AG366" s="1">
        <v>102.4</v>
      </c>
      <c r="AH366" s="1">
        <v>104.310197853676</v>
      </c>
      <c r="AI366" s="1">
        <v>107.142669950551</v>
      </c>
      <c r="AJ366" s="1">
        <v>100.579856905242</v>
      </c>
      <c r="AK366" s="1">
        <v>103.93058326632524</v>
      </c>
      <c r="AL366" s="1">
        <v>104.12195758921206</v>
      </c>
      <c r="AM366" s="1">
        <v>129.2378886817699</v>
      </c>
      <c r="AN366" s="1">
        <v>97.839818671070461</v>
      </c>
      <c r="AO366" s="1">
        <v>104.29685250298775</v>
      </c>
      <c r="AP366" s="1">
        <v>100.17238261272945</v>
      </c>
      <c r="AQ366" s="1">
        <v>115.12424176770899</v>
      </c>
    </row>
    <row r="367" spans="1:43">
      <c r="A367" s="1">
        <v>2017</v>
      </c>
      <c r="B367" s="1" t="s">
        <v>76</v>
      </c>
      <c r="C367" s="1">
        <v>104.23452177271446</v>
      </c>
      <c r="D367" s="1">
        <v>57340</v>
      </c>
      <c r="E367" s="1">
        <v>104.1</v>
      </c>
      <c r="F367" s="1">
        <v>18736.39</v>
      </c>
      <c r="G367" s="1">
        <v>-5.3999999999999999E-2</v>
      </c>
      <c r="H367" s="1">
        <v>-6.4918714104428146</v>
      </c>
      <c r="I367" s="1">
        <v>-6.4918714104428146</v>
      </c>
      <c r="J367" s="1">
        <v>5.7270000000000008E-2</v>
      </c>
      <c r="K367" s="1">
        <v>1.5396666666666666E-2</v>
      </c>
      <c r="L367" s="1">
        <v>4498689</v>
      </c>
      <c r="M367" s="1">
        <v>19.240500000000004</v>
      </c>
      <c r="N367" s="1">
        <v>186.00146590734454</v>
      </c>
      <c r="O367" s="1">
        <v>190.91166827478122</v>
      </c>
      <c r="P367" s="1">
        <v>87.616603469855534</v>
      </c>
      <c r="Q367" s="1">
        <v>100</v>
      </c>
      <c r="R367" s="1">
        <v>101.90571715145435</v>
      </c>
      <c r="S367" s="1">
        <v>99.7</v>
      </c>
      <c r="T367" s="1">
        <v>104</v>
      </c>
      <c r="U367" s="1">
        <v>104.7</v>
      </c>
      <c r="V367" s="1">
        <v>24069</v>
      </c>
      <c r="W367" s="1">
        <v>27497</v>
      </c>
      <c r="X367" s="1">
        <v>122.884680488298</v>
      </c>
      <c r="Y367" s="1">
        <v>135.57117889552799</v>
      </c>
      <c r="Z367" s="1">
        <v>11121</v>
      </c>
      <c r="AA367" s="1">
        <v>953891.75789999997</v>
      </c>
      <c r="AB367" s="1">
        <v>111.433628469543</v>
      </c>
      <c r="AC367" s="1">
        <v>82378</v>
      </c>
      <c r="AD367" s="1">
        <v>101.2</v>
      </c>
      <c r="AE367" s="1">
        <v>105.1</v>
      </c>
      <c r="AF367" s="1">
        <v>112.8</v>
      </c>
      <c r="AG367" s="1">
        <v>103.2</v>
      </c>
      <c r="AH367" s="1">
        <v>105.621814063622</v>
      </c>
      <c r="AI367" s="1">
        <v>107.51060383710799</v>
      </c>
      <c r="AJ367" s="1">
        <v>102.132083439138</v>
      </c>
      <c r="AK367" s="1">
        <v>104.86484965861594</v>
      </c>
      <c r="AL367" s="1">
        <v>105.40936020172738</v>
      </c>
      <c r="AM367" s="1">
        <v>127.19503810723654</v>
      </c>
      <c r="AN367" s="1">
        <v>98.727390946385142</v>
      </c>
      <c r="AO367" s="1">
        <v>106.49851079581696</v>
      </c>
      <c r="AP367" s="1">
        <v>92.49872183287232</v>
      </c>
      <c r="AQ367" s="1">
        <v>117.348894263638</v>
      </c>
    </row>
    <row r="368" spans="1:43">
      <c r="A368" s="1">
        <v>2017</v>
      </c>
      <c r="B368" s="1" t="s">
        <v>77</v>
      </c>
      <c r="C368" s="1">
        <v>101.06346676495727</v>
      </c>
      <c r="D368" s="1">
        <v>57425</v>
      </c>
      <c r="E368" s="1">
        <v>102.3</v>
      </c>
      <c r="F368" s="1">
        <v>19726.759999999998</v>
      </c>
      <c r="G368" s="1">
        <v>-5.2999999999999999E-2</v>
      </c>
      <c r="H368" s="1">
        <v>-6.7071490920329868</v>
      </c>
      <c r="I368" s="1">
        <v>-6.7071490920329868</v>
      </c>
      <c r="J368" s="1">
        <v>5.7270000000000008E-2</v>
      </c>
      <c r="K368" s="1">
        <v>-7.2938095238095236E-3</v>
      </c>
      <c r="L368" s="1">
        <v>4535987</v>
      </c>
      <c r="M368" s="1">
        <v>15.1815</v>
      </c>
      <c r="N368" s="1">
        <v>195.91427451049233</v>
      </c>
      <c r="O368" s="1">
        <v>201.60770020736123</v>
      </c>
      <c r="P368" s="1">
        <v>85.522107728876506</v>
      </c>
      <c r="Q368" s="1">
        <v>100.1</v>
      </c>
      <c r="R368" s="1">
        <v>102.62891809908999</v>
      </c>
      <c r="S368" s="1">
        <v>98.9</v>
      </c>
      <c r="T368" s="1">
        <v>104.2</v>
      </c>
      <c r="U368" s="1">
        <v>105.3</v>
      </c>
      <c r="V368" s="1">
        <v>24329</v>
      </c>
      <c r="W368" s="1">
        <v>27249</v>
      </c>
      <c r="X368" s="1">
        <v>123.38678691968499</v>
      </c>
      <c r="Y368" s="1">
        <v>136.725792832211</v>
      </c>
      <c r="Z368" s="1">
        <v>11314</v>
      </c>
      <c r="AA368" s="1">
        <v>961502.82606999995</v>
      </c>
      <c r="AB368" s="1">
        <v>111.871492316934</v>
      </c>
      <c r="AC368" s="1">
        <v>81593</v>
      </c>
      <c r="AD368" s="1">
        <v>100.3</v>
      </c>
      <c r="AE368" s="1">
        <v>103.4</v>
      </c>
      <c r="AF368" s="1">
        <v>101.2</v>
      </c>
      <c r="AG368" s="1">
        <v>103.3</v>
      </c>
      <c r="AH368" s="1">
        <v>105.029434037158</v>
      </c>
      <c r="AI368" s="1">
        <v>107.455299778807</v>
      </c>
      <c r="AJ368" s="1">
        <v>101.998480724944</v>
      </c>
      <c r="AK368" s="1">
        <v>104.5784464074971</v>
      </c>
      <c r="AL368" s="1">
        <v>104.63133372117659</v>
      </c>
      <c r="AM368" s="1">
        <v>127.74835794558577</v>
      </c>
      <c r="AN368" s="1">
        <v>97.649991779081063</v>
      </c>
      <c r="AO368" s="1">
        <v>105.70418156725221</v>
      </c>
      <c r="AP368" s="1">
        <v>94.796774877061821</v>
      </c>
      <c r="AQ368" s="1">
        <v>122.53280282440301</v>
      </c>
    </row>
    <row r="369" spans="1:43">
      <c r="A369" s="1">
        <v>2017</v>
      </c>
      <c r="B369" s="1" t="s">
        <v>78</v>
      </c>
      <c r="C369" s="1">
        <v>88.026196165686571</v>
      </c>
      <c r="D369" s="1">
        <v>57682</v>
      </c>
      <c r="E369" s="1">
        <v>103.3</v>
      </c>
      <c r="F369" s="1">
        <v>20045.63</v>
      </c>
      <c r="G369" s="1">
        <v>-5.6000000000000001E-2</v>
      </c>
      <c r="H369" s="1">
        <v>-6.9182416498735035</v>
      </c>
      <c r="I369" s="1">
        <v>-6.9182416498735035</v>
      </c>
      <c r="J369" s="1">
        <v>5.7270000000000001E-2</v>
      </c>
      <c r="K369" s="1">
        <v>-6.484090909090909E-3</v>
      </c>
      <c r="L369" s="1">
        <v>4562371</v>
      </c>
      <c r="M369" s="1">
        <v>13.986363636363636</v>
      </c>
      <c r="N369" s="1">
        <v>168.70138388034638</v>
      </c>
      <c r="O369" s="1">
        <v>173.54417513730911</v>
      </c>
      <c r="P369" s="1">
        <v>85.84837466475318</v>
      </c>
      <c r="Q369" s="1">
        <v>100.1</v>
      </c>
      <c r="R369" s="1">
        <v>101.09780439121757</v>
      </c>
      <c r="S369" s="1">
        <v>100.2</v>
      </c>
      <c r="T369" s="1">
        <v>104.3</v>
      </c>
      <c r="U369" s="1">
        <v>105.4</v>
      </c>
      <c r="V369" s="1">
        <v>24716</v>
      </c>
      <c r="W369" s="1">
        <v>27440</v>
      </c>
      <c r="X369" s="1">
        <v>123.72540558031901</v>
      </c>
      <c r="Y369" s="1">
        <v>137.50512464222399</v>
      </c>
      <c r="Z369" s="1">
        <v>11322</v>
      </c>
      <c r="AA369" s="1">
        <v>998717.13144000003</v>
      </c>
      <c r="AB369" s="1">
        <v>111.999174533301</v>
      </c>
      <c r="AC369" s="1">
        <v>82501</v>
      </c>
      <c r="AD369" s="1">
        <v>101.1</v>
      </c>
      <c r="AE369" s="1">
        <v>103.9</v>
      </c>
      <c r="AF369" s="1">
        <v>105.1</v>
      </c>
      <c r="AG369" s="1">
        <v>103.3</v>
      </c>
      <c r="AH369" s="1">
        <v>104.819074480428</v>
      </c>
      <c r="AI369" s="1">
        <v>107.042012378414</v>
      </c>
      <c r="AJ369" s="1">
        <v>102.136118860728</v>
      </c>
      <c r="AK369" s="1">
        <v>104.34180299526416</v>
      </c>
      <c r="AL369" s="1">
        <v>104.480929415061</v>
      </c>
      <c r="AM369" s="1">
        <v>127.53557251525342</v>
      </c>
      <c r="AN369" s="1">
        <v>97.424980501584173</v>
      </c>
      <c r="AO369" s="1">
        <v>105.62193976318012</v>
      </c>
      <c r="AP369" s="1">
        <v>90.217363222644536</v>
      </c>
      <c r="AQ369" s="1">
        <v>119.386116541066</v>
      </c>
    </row>
    <row r="370" spans="1:43">
      <c r="A370" s="1">
        <v>2017</v>
      </c>
      <c r="B370" s="1" t="s">
        <v>79</v>
      </c>
      <c r="C370" s="1">
        <v>78.717119167737991</v>
      </c>
      <c r="D370" s="1">
        <v>57720</v>
      </c>
      <c r="E370" s="1">
        <v>102.5</v>
      </c>
      <c r="F370" s="1">
        <v>20044.86</v>
      </c>
      <c r="G370" s="1">
        <v>-5.3999999999999999E-2</v>
      </c>
      <c r="H370" s="1">
        <v>-7.2763392084531713</v>
      </c>
      <c r="I370" s="1">
        <v>-7.2763392084531713</v>
      </c>
      <c r="J370" s="1">
        <v>5.7270000000000008E-2</v>
      </c>
      <c r="K370" s="1">
        <v>-7.7042857142857139E-3</v>
      </c>
      <c r="L370" s="1">
        <v>4575888</v>
      </c>
      <c r="M370" s="1">
        <v>13.789499999999999</v>
      </c>
      <c r="N370" s="1">
        <v>126.4688925791167</v>
      </c>
      <c r="O370" s="1">
        <v>129.33867128484738</v>
      </c>
      <c r="P370" s="1">
        <v>84.10697017484641</v>
      </c>
      <c r="Q370" s="1">
        <v>100.2</v>
      </c>
      <c r="R370" s="1">
        <v>102.93522267206478</v>
      </c>
      <c r="S370" s="1">
        <v>98.8</v>
      </c>
      <c r="T370" s="1">
        <v>104.7</v>
      </c>
      <c r="U370" s="1">
        <v>105.3</v>
      </c>
      <c r="V370" s="1">
        <v>24590</v>
      </c>
      <c r="W370" s="1">
        <v>27632</v>
      </c>
      <c r="X370" s="1">
        <v>124.021476974438</v>
      </c>
      <c r="Y370" s="1">
        <v>137.84638116960301</v>
      </c>
      <c r="Z370" s="1">
        <v>11217</v>
      </c>
      <c r="AA370" s="1">
        <v>984445.36806999997</v>
      </c>
      <c r="AB370" s="1">
        <v>111.72448141773999</v>
      </c>
      <c r="AC370" s="1">
        <v>79893</v>
      </c>
      <c r="AD370" s="1">
        <v>99.7</v>
      </c>
      <c r="AE370" s="1">
        <v>103</v>
      </c>
      <c r="AF370" s="1">
        <v>103.3</v>
      </c>
      <c r="AG370" s="1">
        <v>102.9</v>
      </c>
      <c r="AH370" s="1">
        <v>104.95377929604</v>
      </c>
      <c r="AI370" s="1">
        <v>108.25928421077499</v>
      </c>
      <c r="AJ370" s="1">
        <v>101.50826251571701</v>
      </c>
      <c r="AK370" s="1">
        <v>103.83142200322337</v>
      </c>
      <c r="AL370" s="1">
        <v>105.03866063362044</v>
      </c>
      <c r="AM370" s="1">
        <v>127.41292213169355</v>
      </c>
      <c r="AN370" s="1">
        <v>98.013726234807692</v>
      </c>
      <c r="AO370" s="1">
        <v>106.28075701826982</v>
      </c>
      <c r="AP370" s="1">
        <v>84.028899464397028</v>
      </c>
      <c r="AQ370" s="1">
        <v>119.029388735916</v>
      </c>
    </row>
    <row r="371" spans="1:43">
      <c r="A371" s="1">
        <v>2017</v>
      </c>
      <c r="B371" s="1" t="s">
        <v>80</v>
      </c>
      <c r="C371" s="1">
        <v>79.288034733525549</v>
      </c>
      <c r="D371" s="1">
        <v>57801</v>
      </c>
      <c r="E371" s="1">
        <v>104</v>
      </c>
      <c r="F371" s="1">
        <v>19670.169999999998</v>
      </c>
      <c r="G371" s="1">
        <v>-4.9000000000000002E-2</v>
      </c>
      <c r="H371" s="1">
        <v>-7.5694461091003227</v>
      </c>
      <c r="I371" s="1">
        <v>-7.5694461091003227</v>
      </c>
      <c r="J371" s="1">
        <v>5.7270000000000001E-2</v>
      </c>
      <c r="K371" s="1">
        <v>-2.6346363636363637E-2</v>
      </c>
      <c r="L371" s="1">
        <v>4652217</v>
      </c>
      <c r="M371" s="1">
        <v>15.027727272727274</v>
      </c>
      <c r="N371" s="1">
        <v>142.50562917225042</v>
      </c>
      <c r="O371" s="1">
        <v>146.301758669001</v>
      </c>
      <c r="P371" s="1">
        <v>85.25985268941092</v>
      </c>
      <c r="Q371" s="1">
        <v>100.2</v>
      </c>
      <c r="R371" s="1">
        <v>102.31621349446122</v>
      </c>
      <c r="S371" s="1">
        <v>99.3</v>
      </c>
      <c r="T371" s="1">
        <v>104.8</v>
      </c>
      <c r="U371" s="1">
        <v>105.5</v>
      </c>
      <c r="V371" s="1">
        <v>24395</v>
      </c>
      <c r="W371" s="1">
        <v>27872</v>
      </c>
      <c r="X371" s="1">
        <v>123.683990161709</v>
      </c>
      <c r="Y371" s="1">
        <v>138.516100862337</v>
      </c>
      <c r="Z371" s="1">
        <v>11066</v>
      </c>
      <c r="AA371" s="1">
        <v>1015569.82679</v>
      </c>
      <c r="AB371" s="1">
        <v>111.488804163751</v>
      </c>
      <c r="AC371" s="1">
        <v>78386</v>
      </c>
      <c r="AD371" s="1">
        <v>104.2</v>
      </c>
      <c r="AE371" s="1">
        <v>104.4</v>
      </c>
      <c r="AF371" s="1">
        <v>105.6</v>
      </c>
      <c r="AG371" s="1">
        <v>103.7</v>
      </c>
      <c r="AH371" s="1">
        <v>104.52941967814201</v>
      </c>
      <c r="AI371" s="1">
        <v>106.65009415597601</v>
      </c>
      <c r="AJ371" s="1">
        <v>102.496176256209</v>
      </c>
      <c r="AK371" s="1">
        <v>103.61023563731763</v>
      </c>
      <c r="AL371" s="1">
        <v>104.4545774344073</v>
      </c>
      <c r="AM371" s="1">
        <v>127.62811331807909</v>
      </c>
      <c r="AN371" s="1">
        <v>96.993787157858407</v>
      </c>
      <c r="AO371" s="1">
        <v>105.88164892602738</v>
      </c>
      <c r="AP371" s="1">
        <v>85.431990559871835</v>
      </c>
      <c r="AQ371" s="1">
        <v>116.162743376885</v>
      </c>
    </row>
    <row r="372" spans="1:43">
      <c r="A372" s="1">
        <v>2017</v>
      </c>
      <c r="B372" s="1" t="s">
        <v>81</v>
      </c>
      <c r="C372" s="1">
        <v>85.993150877602105</v>
      </c>
      <c r="D372" s="1">
        <v>57909</v>
      </c>
      <c r="E372" s="1">
        <v>103</v>
      </c>
      <c r="F372" s="1">
        <v>19924.400000000001</v>
      </c>
      <c r="G372" s="1">
        <v>-5.8000000000000003E-2</v>
      </c>
      <c r="H372" s="1">
        <v>-7.8996619415473468</v>
      </c>
      <c r="I372" s="1">
        <v>-7.8996619415473468</v>
      </c>
      <c r="J372" s="1">
        <v>5.7270000000000008E-2</v>
      </c>
      <c r="K372" s="1">
        <v>-3.2717142857142854E-2</v>
      </c>
      <c r="L372" s="1">
        <v>4696904</v>
      </c>
      <c r="M372" s="1">
        <v>15.095000000000002</v>
      </c>
      <c r="N372" s="1">
        <v>160.18685640728634</v>
      </c>
      <c r="O372" s="1">
        <v>164.64120467470184</v>
      </c>
      <c r="P372" s="1">
        <v>83.878804355546677</v>
      </c>
      <c r="Q372" s="1">
        <v>100.3</v>
      </c>
      <c r="R372" s="1">
        <v>102.40240240240239</v>
      </c>
      <c r="S372" s="1">
        <v>99.9</v>
      </c>
      <c r="T372" s="1">
        <v>104.9</v>
      </c>
      <c r="U372" s="1">
        <v>106</v>
      </c>
      <c r="V372" s="1">
        <v>24169</v>
      </c>
      <c r="W372" s="1">
        <v>28042</v>
      </c>
      <c r="X372" s="1">
        <v>123.44555171567001</v>
      </c>
      <c r="Y372" s="1">
        <v>137.14617657312701</v>
      </c>
      <c r="Z372" s="1">
        <v>11245</v>
      </c>
      <c r="AA372" s="1">
        <v>1046991.26484</v>
      </c>
      <c r="AB372" s="1">
        <v>111.651852298747</v>
      </c>
      <c r="AC372" s="1">
        <v>79703</v>
      </c>
      <c r="AD372" s="1">
        <v>100.7</v>
      </c>
      <c r="AE372" s="1">
        <v>104</v>
      </c>
      <c r="AF372" s="1">
        <v>105.1</v>
      </c>
      <c r="AG372" s="1">
        <v>103.4</v>
      </c>
      <c r="AH372" s="1">
        <v>104.86777562565899</v>
      </c>
      <c r="AI372" s="1">
        <v>107.132728431719</v>
      </c>
      <c r="AJ372" s="1">
        <v>102.036865493207</v>
      </c>
      <c r="AK372" s="1">
        <v>103.64910062892154</v>
      </c>
      <c r="AL372" s="1">
        <v>104.62798583235782</v>
      </c>
      <c r="AM372" s="1">
        <v>127.44162758572853</v>
      </c>
      <c r="AN372" s="1">
        <v>97.259816113052622</v>
      </c>
      <c r="AO372" s="1">
        <v>106.05057275833694</v>
      </c>
      <c r="AP372" s="1">
        <v>90.175755952817141</v>
      </c>
      <c r="AQ372" s="1">
        <v>114.747472253279</v>
      </c>
    </row>
    <row r="373" spans="1:43">
      <c r="A373" s="1">
        <v>2017</v>
      </c>
      <c r="B373" s="1" t="s">
        <v>82</v>
      </c>
      <c r="C373" s="1">
        <v>94.378105093893325</v>
      </c>
      <c r="D373" s="1">
        <v>57846</v>
      </c>
      <c r="E373" s="1">
        <v>103.3</v>
      </c>
      <c r="F373" s="1">
        <v>21267.49</v>
      </c>
      <c r="G373" s="1">
        <v>-3.6999999999999998E-2</v>
      </c>
      <c r="H373" s="1">
        <v>-8.3017496671817295</v>
      </c>
      <c r="I373" s="1">
        <v>-8.3017496671817295</v>
      </c>
      <c r="J373" s="1">
        <v>6.5841428571428537E-2</v>
      </c>
      <c r="K373" s="1">
        <v>-4.1410000000000002E-2</v>
      </c>
      <c r="L373" s="1">
        <v>4723912</v>
      </c>
      <c r="M373" s="1">
        <v>15.374285714285712</v>
      </c>
      <c r="N373" s="1">
        <v>161.74077549655422</v>
      </c>
      <c r="O373" s="1">
        <v>165.7870460152088</v>
      </c>
      <c r="P373" s="1">
        <v>82.937474201829204</v>
      </c>
      <c r="Q373" s="1">
        <v>100.4</v>
      </c>
      <c r="R373" s="1">
        <v>102.0060180541625</v>
      </c>
      <c r="S373" s="1">
        <v>99.7</v>
      </c>
      <c r="T373" s="1">
        <v>105.1</v>
      </c>
      <c r="U373" s="1">
        <v>106.6</v>
      </c>
      <c r="V373" s="1">
        <v>24067</v>
      </c>
      <c r="W373" s="1">
        <v>28095</v>
      </c>
      <c r="X373" s="1">
        <v>123.42620297754</v>
      </c>
      <c r="Y373" s="1">
        <v>137.31132711126401</v>
      </c>
      <c r="Z373" s="1">
        <v>11165</v>
      </c>
      <c r="AA373" s="1">
        <v>1017118.53042</v>
      </c>
      <c r="AB373" s="1">
        <v>111.549001357523</v>
      </c>
      <c r="AC373" s="1">
        <v>78754</v>
      </c>
      <c r="AD373" s="1">
        <v>101.9</v>
      </c>
      <c r="AE373" s="1">
        <v>102.8</v>
      </c>
      <c r="AF373" s="1">
        <v>104.3</v>
      </c>
      <c r="AG373" s="1">
        <v>101.3</v>
      </c>
      <c r="AH373" s="1">
        <v>104.627694620041</v>
      </c>
      <c r="AI373" s="1">
        <v>107.005232710407</v>
      </c>
      <c r="AJ373" s="1">
        <v>101.443581233584</v>
      </c>
      <c r="AK373" s="1">
        <v>103.28268414474717</v>
      </c>
      <c r="AL373" s="1">
        <v>104.41900431552651</v>
      </c>
      <c r="AM373" s="1">
        <v>123.29785443625883</v>
      </c>
      <c r="AN373" s="1">
        <v>97.526792224409135</v>
      </c>
      <c r="AO373" s="1">
        <v>106.20065941618606</v>
      </c>
      <c r="AP373" s="1">
        <v>97.823794641177173</v>
      </c>
      <c r="AQ373" s="1">
        <v>114.574964320251</v>
      </c>
    </row>
    <row r="374" spans="1:43">
      <c r="A374" s="1">
        <v>2017</v>
      </c>
      <c r="B374" s="1" t="s">
        <v>83</v>
      </c>
      <c r="C374" s="1">
        <v>84.013963120861746</v>
      </c>
      <c r="D374" s="1">
        <v>57904</v>
      </c>
      <c r="E374" s="1">
        <v>104.2</v>
      </c>
      <c r="F374" s="1">
        <v>22525.15</v>
      </c>
      <c r="G374" s="1">
        <v>-4.8000000000000001E-2</v>
      </c>
      <c r="H374" s="1">
        <v>-8.4670492037456455</v>
      </c>
      <c r="I374" s="1">
        <v>-8.4670492037456455</v>
      </c>
      <c r="J374" s="1">
        <v>6.7269999999999969E-2</v>
      </c>
      <c r="K374" s="1">
        <v>-3.497181818181818E-2</v>
      </c>
      <c r="L374" s="1">
        <v>4743917</v>
      </c>
      <c r="M374" s="1">
        <v>18.288999999999998</v>
      </c>
      <c r="N374" s="1">
        <v>155.32318686782347</v>
      </c>
      <c r="O374" s="1">
        <v>159.60453054803136</v>
      </c>
      <c r="P374" s="1">
        <v>82.926561735239062</v>
      </c>
      <c r="Q374" s="1">
        <v>100.5</v>
      </c>
      <c r="R374" s="1">
        <v>101.998001998002</v>
      </c>
      <c r="S374" s="1">
        <v>100.1</v>
      </c>
      <c r="T374" s="1">
        <v>105.4</v>
      </c>
      <c r="U374" s="1">
        <v>106.6</v>
      </c>
      <c r="V374" s="1">
        <v>23916</v>
      </c>
      <c r="W374" s="1">
        <v>28199</v>
      </c>
      <c r="X374" s="1">
        <v>123.742955566139</v>
      </c>
      <c r="Y374" s="1">
        <v>138.27228460115199</v>
      </c>
      <c r="Z374" s="1">
        <v>11350</v>
      </c>
      <c r="AA374" s="1">
        <v>1098607.5454899999</v>
      </c>
      <c r="AB374" s="1">
        <v>111.538813261621</v>
      </c>
      <c r="AC374" s="1">
        <v>79993</v>
      </c>
      <c r="AD374" s="1">
        <v>103</v>
      </c>
      <c r="AE374" s="1">
        <v>103.8</v>
      </c>
      <c r="AF374" s="1">
        <v>104.2</v>
      </c>
      <c r="AG374" s="1">
        <v>103.7</v>
      </c>
      <c r="AH374" s="1">
        <v>105.415901011697</v>
      </c>
      <c r="AI374" s="1">
        <v>107.533792996572</v>
      </c>
      <c r="AJ374" s="1">
        <v>103.17691492188</v>
      </c>
      <c r="AK374" s="1">
        <v>104.30930335530482</v>
      </c>
      <c r="AL374" s="1">
        <v>105.2024121001423</v>
      </c>
      <c r="AM374" s="1">
        <v>128.62744600146439</v>
      </c>
      <c r="AN374" s="1">
        <v>97.806229973667712</v>
      </c>
      <c r="AO374" s="1">
        <v>106.53427144620269</v>
      </c>
      <c r="AP374" s="1">
        <v>101.28879214539411</v>
      </c>
      <c r="AQ374" s="1">
        <v>113.605687721658</v>
      </c>
    </row>
    <row r="375" spans="1:43">
      <c r="A375" s="1">
        <v>2017</v>
      </c>
      <c r="B375" s="1" t="s">
        <v>84</v>
      </c>
      <c r="C375" s="1">
        <v>70.85946650668815</v>
      </c>
      <c r="D375" s="1">
        <v>58030</v>
      </c>
      <c r="E375" s="1">
        <v>105.8</v>
      </c>
      <c r="F375" s="1">
        <v>22769.89</v>
      </c>
      <c r="G375" s="1">
        <v>-4.2000000000000003E-2</v>
      </c>
      <c r="H375" s="1">
        <v>-8.5786443232740712</v>
      </c>
      <c r="I375" s="1">
        <v>-8.5786443232740712</v>
      </c>
      <c r="J375" s="1">
        <v>6.7269999999999969E-2</v>
      </c>
      <c r="K375" s="1">
        <v>-2.1527368421052632E-2</v>
      </c>
      <c r="L375" s="1">
        <v>4774490</v>
      </c>
      <c r="M375" s="1">
        <v>15.295714285714283</v>
      </c>
      <c r="N375" s="1">
        <v>155.94594884633815</v>
      </c>
      <c r="O375" s="1">
        <v>161.05079826925831</v>
      </c>
      <c r="P375" s="1">
        <v>82.363573726752506</v>
      </c>
      <c r="Q375" s="1">
        <v>100.6</v>
      </c>
      <c r="R375" s="1">
        <v>101.79282868525897</v>
      </c>
      <c r="S375" s="1">
        <v>100.4</v>
      </c>
      <c r="T375" s="1">
        <v>105.6</v>
      </c>
      <c r="U375" s="1">
        <v>106.8</v>
      </c>
      <c r="V375" s="1">
        <v>23788</v>
      </c>
      <c r="W375" s="1">
        <v>28273</v>
      </c>
      <c r="X375" s="1">
        <v>123.589208428091</v>
      </c>
      <c r="Y375" s="1">
        <v>137.629034588905</v>
      </c>
      <c r="Z375" s="1">
        <v>10646</v>
      </c>
      <c r="AA375" s="1">
        <v>1022526.49118</v>
      </c>
      <c r="AB375" s="1">
        <v>110.95760194680901</v>
      </c>
      <c r="AC375" s="1">
        <v>78097</v>
      </c>
      <c r="AD375" s="1">
        <v>105.1</v>
      </c>
      <c r="AE375" s="1">
        <v>105.8</v>
      </c>
      <c r="AF375" s="1">
        <v>107</v>
      </c>
      <c r="AG375" s="1">
        <v>105.2</v>
      </c>
      <c r="AH375" s="1">
        <v>106.0805993707</v>
      </c>
      <c r="AI375" s="1">
        <v>108.03475260326</v>
      </c>
      <c r="AJ375" s="1">
        <v>103.19187138854601</v>
      </c>
      <c r="AK375" s="1">
        <v>104.86716630893349</v>
      </c>
      <c r="AL375" s="1">
        <v>105.13964629757236</v>
      </c>
      <c r="AM375" s="1">
        <v>129.84258568976287</v>
      </c>
      <c r="AN375" s="1">
        <v>97.405988305872953</v>
      </c>
      <c r="AO375" s="1">
        <v>106.49396927527106</v>
      </c>
      <c r="AP375" s="1">
        <v>110.05847878196155</v>
      </c>
      <c r="AQ375" s="1">
        <v>113.15152985629</v>
      </c>
    </row>
    <row r="376" spans="1:43">
      <c r="A376" s="1">
        <v>2018</v>
      </c>
      <c r="B376" s="1" t="s">
        <v>72</v>
      </c>
      <c r="C376" s="1">
        <v>63.285137594254422</v>
      </c>
      <c r="D376" s="1">
        <v>58342</v>
      </c>
      <c r="E376" s="1">
        <v>101.4</v>
      </c>
      <c r="F376" s="1">
        <v>23712.21</v>
      </c>
      <c r="G376" s="1">
        <v>-0.04</v>
      </c>
      <c r="H376" s="1">
        <v>-8.6584935644194694</v>
      </c>
      <c r="I376" s="1">
        <v>-8.6584935644194694</v>
      </c>
      <c r="J376" s="1">
        <v>6.8227894736842126E-2</v>
      </c>
      <c r="K376" s="1">
        <v>-3.2370909090909089E-2</v>
      </c>
      <c r="L376" s="1">
        <v>4781358</v>
      </c>
      <c r="M376" s="1">
        <v>16.12157894736842</v>
      </c>
      <c r="N376" s="1">
        <v>113.2709885271772</v>
      </c>
      <c r="O376" s="1">
        <v>116.16428674817384</v>
      </c>
      <c r="P376" s="1">
        <v>82.225435756821582</v>
      </c>
      <c r="Q376" s="1">
        <v>100.8</v>
      </c>
      <c r="R376" s="1">
        <v>102.32088799192735</v>
      </c>
      <c r="S376" s="1">
        <v>99.1</v>
      </c>
      <c r="T376" s="1">
        <v>105</v>
      </c>
      <c r="U376" s="1">
        <v>106.6</v>
      </c>
      <c r="V376" s="1">
        <v>24111</v>
      </c>
      <c r="W376" s="1">
        <v>28244</v>
      </c>
      <c r="X376" s="1">
        <v>124.058770183977</v>
      </c>
      <c r="Y376" s="1">
        <v>139.983741643363</v>
      </c>
      <c r="Z376" s="1">
        <v>10815</v>
      </c>
      <c r="AA376" s="1">
        <v>991728.98123999999</v>
      </c>
      <c r="AB376" s="1">
        <v>111.10250031411</v>
      </c>
      <c r="AC376" s="1">
        <v>71805</v>
      </c>
      <c r="AD376" s="1">
        <v>100.1</v>
      </c>
      <c r="AE376" s="1">
        <v>100.1</v>
      </c>
      <c r="AF376" s="1">
        <v>98.2</v>
      </c>
      <c r="AG376" s="1">
        <v>102</v>
      </c>
      <c r="AH376" s="1">
        <v>105.481757720966</v>
      </c>
      <c r="AI376" s="1">
        <v>106.831723022205</v>
      </c>
      <c r="AJ376" s="1">
        <v>103.513669690718</v>
      </c>
      <c r="AK376" s="1">
        <v>103.96996660652304</v>
      </c>
      <c r="AL376" s="1">
        <v>105.30711305026989</v>
      </c>
      <c r="AM376" s="1">
        <v>127.4794581338039</v>
      </c>
      <c r="AN376" s="1">
        <v>97.562269635020428</v>
      </c>
      <c r="AO376" s="1">
        <v>107.13363554344299</v>
      </c>
      <c r="AP376" s="1">
        <v>110.65319528045968</v>
      </c>
      <c r="AQ376" s="1">
        <v>112.98399133281799</v>
      </c>
    </row>
    <row r="377" spans="1:43">
      <c r="A377" s="1">
        <v>2018</v>
      </c>
      <c r="B377" s="1" t="s">
        <v>74</v>
      </c>
      <c r="C377" s="1">
        <v>88.864319543489898</v>
      </c>
      <c r="D377" s="1">
        <v>58393</v>
      </c>
      <c r="E377" s="1">
        <v>104</v>
      </c>
      <c r="F377" s="1">
        <v>21991.68</v>
      </c>
      <c r="G377" s="1">
        <v>-4.2000000000000003E-2</v>
      </c>
      <c r="H377" s="1">
        <v>-8.546180309631449</v>
      </c>
      <c r="I377" s="1">
        <v>-8.546180309631449</v>
      </c>
      <c r="J377" s="1">
        <v>6.9090000000000013E-2</v>
      </c>
      <c r="K377" s="1">
        <v>-6.2084500000000001E-2</v>
      </c>
      <c r="L377" s="1">
        <v>4814428</v>
      </c>
      <c r="M377" s="1">
        <v>24.938421052631572</v>
      </c>
      <c r="N377" s="1">
        <v>125.1699089194833</v>
      </c>
      <c r="O377" s="1">
        <v>127.2704339118679</v>
      </c>
      <c r="P377" s="1">
        <v>83.901454219237095</v>
      </c>
      <c r="Q377" s="1">
        <v>100.9</v>
      </c>
      <c r="R377" s="1">
        <v>103.7716615698267</v>
      </c>
      <c r="S377" s="1">
        <v>98.1</v>
      </c>
      <c r="T377" s="1">
        <v>105</v>
      </c>
      <c r="U377" s="1">
        <v>107.7</v>
      </c>
      <c r="V377" s="1">
        <v>24331</v>
      </c>
      <c r="W377" s="1">
        <v>28353</v>
      </c>
      <c r="X377" s="1">
        <v>123.545896552437</v>
      </c>
      <c r="Y377" s="1">
        <v>138.812922842391</v>
      </c>
      <c r="Z377" s="1">
        <v>10771</v>
      </c>
      <c r="AA377" s="1">
        <v>1069033.9512</v>
      </c>
      <c r="AB377" s="1">
        <v>110.332523759767</v>
      </c>
      <c r="AC377" s="1">
        <v>77349</v>
      </c>
      <c r="AD377" s="1">
        <v>102.3</v>
      </c>
      <c r="AE377" s="1">
        <v>104</v>
      </c>
      <c r="AF377" s="1">
        <v>107.4</v>
      </c>
      <c r="AG377" s="1">
        <v>102.1</v>
      </c>
      <c r="AH377" s="1">
        <v>105.156842131587</v>
      </c>
      <c r="AI377" s="1">
        <v>107.56456142368</v>
      </c>
      <c r="AJ377" s="1">
        <v>102.295301436681</v>
      </c>
      <c r="AK377" s="1">
        <v>104.41801794729352</v>
      </c>
      <c r="AL377" s="1">
        <v>105.37009102343082</v>
      </c>
      <c r="AM377" s="1">
        <v>126.2818885904335</v>
      </c>
      <c r="AN377" s="1">
        <v>97.676420514697639</v>
      </c>
      <c r="AO377" s="1">
        <v>107.38867768009241</v>
      </c>
      <c r="AP377" s="1">
        <v>115.49049343479672</v>
      </c>
      <c r="AQ377" s="1">
        <v>111.958114806691</v>
      </c>
    </row>
    <row r="378" spans="1:43">
      <c r="A378" s="1">
        <v>2018</v>
      </c>
      <c r="B378" s="1" t="s">
        <v>75</v>
      </c>
      <c r="C378" s="1">
        <v>78.615091333550694</v>
      </c>
      <c r="D378" s="1">
        <v>58588</v>
      </c>
      <c r="E378" s="1">
        <v>105.1</v>
      </c>
      <c r="F378" s="1">
        <v>21395.51</v>
      </c>
      <c r="G378" s="1">
        <v>-6.2E-2</v>
      </c>
      <c r="H378" s="1">
        <v>-8.4925720310304307</v>
      </c>
      <c r="I378" s="1">
        <v>-8.4925720310304307</v>
      </c>
      <c r="J378" s="1">
        <v>6.9090000000000026E-2</v>
      </c>
      <c r="K378" s="1">
        <v>-4.9522857142857146E-2</v>
      </c>
      <c r="L378" s="1">
        <v>4844318</v>
      </c>
      <c r="M378" s="1">
        <v>23.820476190476192</v>
      </c>
      <c r="N378" s="1">
        <v>145.57153552656712</v>
      </c>
      <c r="O378" s="1">
        <v>149.44726457507468</v>
      </c>
      <c r="P378" s="1">
        <v>85.41960566498166</v>
      </c>
      <c r="Q378" s="1">
        <v>100.8</v>
      </c>
      <c r="R378" s="1">
        <v>104.77642276422763</v>
      </c>
      <c r="S378" s="1">
        <v>98.4</v>
      </c>
      <c r="T378" s="1">
        <v>105.2</v>
      </c>
      <c r="U378" s="1">
        <v>107.5</v>
      </c>
      <c r="V378" s="1">
        <v>24319</v>
      </c>
      <c r="W378" s="1">
        <v>28523</v>
      </c>
      <c r="X378" s="1">
        <v>122.455683598519</v>
      </c>
      <c r="Y378" s="1">
        <v>138.42910611649401</v>
      </c>
      <c r="Z378" s="1">
        <v>10906</v>
      </c>
      <c r="AA378" s="1">
        <v>932365.30582000001</v>
      </c>
      <c r="AB378" s="1">
        <v>109.108518593003</v>
      </c>
      <c r="AC378" s="1">
        <v>74995</v>
      </c>
      <c r="AD378" s="1">
        <v>104.4</v>
      </c>
      <c r="AE378" s="1">
        <v>104.6</v>
      </c>
      <c r="AF378" s="1">
        <v>107</v>
      </c>
      <c r="AG378" s="1">
        <v>103.4</v>
      </c>
      <c r="AH378" s="1">
        <v>105.62048885457899</v>
      </c>
      <c r="AI378" s="1">
        <v>107.74159350672799</v>
      </c>
      <c r="AJ378" s="1">
        <v>103.094259430051</v>
      </c>
      <c r="AK378" s="1">
        <v>103.55467442738056</v>
      </c>
      <c r="AL378" s="1">
        <v>104.1983295444987</v>
      </c>
      <c r="AM378" s="1">
        <v>124.88096560326638</v>
      </c>
      <c r="AN378" s="1">
        <v>96.590738893873223</v>
      </c>
      <c r="AO378" s="1">
        <v>106.19345044640174</v>
      </c>
      <c r="AP378" s="1">
        <v>107.76887269964017</v>
      </c>
      <c r="AQ378" s="1">
        <v>112.645740838257</v>
      </c>
    </row>
    <row r="379" spans="1:43">
      <c r="A379" s="1">
        <v>2018</v>
      </c>
      <c r="B379" s="1" t="s">
        <v>76</v>
      </c>
      <c r="C379" s="1">
        <v>88.104850095929748</v>
      </c>
      <c r="D379" s="1">
        <v>58852</v>
      </c>
      <c r="E379" s="1">
        <v>104.5</v>
      </c>
      <c r="F379" s="1">
        <v>21868.79</v>
      </c>
      <c r="G379" s="1">
        <v>-6.3E-2</v>
      </c>
      <c r="H379" s="1">
        <v>-8.5189068531669303</v>
      </c>
      <c r="I379" s="1">
        <v>-8.5189068531669303</v>
      </c>
      <c r="J379" s="1">
        <v>6.9090000000000013E-2</v>
      </c>
      <c r="K379" s="1">
        <v>-3.5817500000000002E-2</v>
      </c>
      <c r="L379" s="1">
        <v>4855680</v>
      </c>
      <c r="M379" s="1">
        <v>19.026500000000002</v>
      </c>
      <c r="N379" s="1">
        <v>152.79631069652876</v>
      </c>
      <c r="O379" s="1">
        <v>156.54066997853818</v>
      </c>
      <c r="P379" s="1">
        <v>84.310842764951389</v>
      </c>
      <c r="Q379" s="1">
        <v>100.8</v>
      </c>
      <c r="R379" s="1">
        <v>103.45879959308242</v>
      </c>
      <c r="S379" s="1">
        <v>98.3</v>
      </c>
      <c r="T379" s="1">
        <v>105.3</v>
      </c>
      <c r="U379" s="1">
        <v>107.9</v>
      </c>
      <c r="V379" s="1">
        <v>24561</v>
      </c>
      <c r="W379" s="1">
        <v>28435</v>
      </c>
      <c r="X379" s="1">
        <v>122.870289916194</v>
      </c>
      <c r="Y379" s="1">
        <v>138.62064983587899</v>
      </c>
      <c r="Z379" s="1">
        <v>10962</v>
      </c>
      <c r="AA379" s="1">
        <v>1077285.3037099999</v>
      </c>
      <c r="AB379" s="1">
        <v>109.387966837596</v>
      </c>
      <c r="AC379" s="1">
        <v>82429</v>
      </c>
      <c r="AD379" s="1">
        <v>103.8</v>
      </c>
      <c r="AE379" s="1">
        <v>104</v>
      </c>
      <c r="AF379" s="1">
        <v>107.1</v>
      </c>
      <c r="AG379" s="1">
        <v>102.4</v>
      </c>
      <c r="AH379" s="1">
        <v>105.994350148159</v>
      </c>
      <c r="AI379" s="1">
        <v>108.55558336742</v>
      </c>
      <c r="AJ379" s="1">
        <v>102.48225589738099</v>
      </c>
      <c r="AK379" s="1">
        <v>104.57113880914584</v>
      </c>
      <c r="AL379" s="1">
        <v>105.52429682206525</v>
      </c>
      <c r="AM379" s="1">
        <v>128.37965347066924</v>
      </c>
      <c r="AN379" s="1">
        <v>97.44754207091367</v>
      </c>
      <c r="AO379" s="1">
        <v>107.47805712154378</v>
      </c>
      <c r="AP379" s="1">
        <v>108.63765438281925</v>
      </c>
      <c r="AQ379" s="1">
        <v>112.815389966605</v>
      </c>
    </row>
    <row r="380" spans="1:43">
      <c r="A380" s="1">
        <v>2018</v>
      </c>
      <c r="B380" s="1" t="s">
        <v>77</v>
      </c>
      <c r="C380" s="1">
        <v>82.738212427654929</v>
      </c>
      <c r="D380" s="1">
        <v>58707</v>
      </c>
      <c r="E380" s="1">
        <v>104.8</v>
      </c>
      <c r="F380" s="1">
        <v>22590.05</v>
      </c>
      <c r="G380" s="1">
        <v>-6.0999999999999999E-2</v>
      </c>
      <c r="H380" s="1">
        <v>-8.5913459967867656</v>
      </c>
      <c r="I380" s="1">
        <v>-8.5913459967867656</v>
      </c>
      <c r="J380" s="1">
        <v>6.9090000000000026E-2</v>
      </c>
      <c r="K380" s="1">
        <v>-2.7921428571428573E-2</v>
      </c>
      <c r="L380" s="1">
        <v>4898320</v>
      </c>
      <c r="M380" s="1">
        <v>15.428571428571425</v>
      </c>
      <c r="N380" s="1">
        <v>182.37199736403565</v>
      </c>
      <c r="O380" s="1">
        <v>188.13997292464069</v>
      </c>
      <c r="P380" s="1">
        <v>84.145160042395517</v>
      </c>
      <c r="Q380" s="1">
        <v>100.8</v>
      </c>
      <c r="R380" s="1">
        <v>102.59740259740259</v>
      </c>
      <c r="S380" s="1">
        <v>100.1</v>
      </c>
      <c r="T380" s="1">
        <v>105.5</v>
      </c>
      <c r="U380" s="1">
        <v>107.9</v>
      </c>
      <c r="V380" s="1">
        <v>24517</v>
      </c>
      <c r="W380" s="1">
        <v>28388</v>
      </c>
      <c r="X380" s="1">
        <v>122.43579212812099</v>
      </c>
      <c r="Y380" s="1">
        <v>137.58705675964401</v>
      </c>
      <c r="Z380" s="1">
        <v>10946</v>
      </c>
      <c r="AA380" s="1">
        <v>1090143.04523</v>
      </c>
      <c r="AB380" s="1">
        <v>109.41601719753</v>
      </c>
      <c r="AC380" s="1">
        <v>82367</v>
      </c>
      <c r="AD380" s="1">
        <v>102.5</v>
      </c>
      <c r="AE380" s="1">
        <v>104.9</v>
      </c>
      <c r="AF380" s="1">
        <v>104.8</v>
      </c>
      <c r="AG380" s="1">
        <v>104.8</v>
      </c>
      <c r="AH380" s="1">
        <v>105.26058502108199</v>
      </c>
      <c r="AI380" s="1">
        <v>108.682377171894</v>
      </c>
      <c r="AJ380" s="1">
        <v>100.226863636834</v>
      </c>
      <c r="AK380" s="1">
        <v>104.61725039384912</v>
      </c>
      <c r="AL380" s="1">
        <v>105.17229815142105</v>
      </c>
      <c r="AM380" s="1">
        <v>127.80204022512436</v>
      </c>
      <c r="AN380" s="1">
        <v>96.835262349774553</v>
      </c>
      <c r="AO380" s="1">
        <v>107.36531998417924</v>
      </c>
      <c r="AP380" s="1">
        <v>118.51240092192569</v>
      </c>
      <c r="AQ380" s="1">
        <v>112.74064305824101</v>
      </c>
    </row>
    <row r="381" spans="1:43">
      <c r="A381" s="1">
        <v>2018</v>
      </c>
      <c r="B381" s="1" t="s">
        <v>78</v>
      </c>
      <c r="C381" s="1">
        <v>89.030860058046244</v>
      </c>
      <c r="D381" s="1">
        <v>58656</v>
      </c>
      <c r="E381" s="1">
        <v>103.7</v>
      </c>
      <c r="F381" s="1">
        <v>22562.880000000001</v>
      </c>
      <c r="G381" s="1">
        <v>-7.0999999999999994E-2</v>
      </c>
      <c r="H381" s="1">
        <v>-8.5596691635584907</v>
      </c>
      <c r="I381" s="1">
        <v>-8.5596691635584907</v>
      </c>
      <c r="J381" s="1">
        <v>6.9090000000000026E-2</v>
      </c>
      <c r="K381" s="1">
        <v>-3.7239047619047616E-2</v>
      </c>
      <c r="L381" s="1">
        <v>4904998</v>
      </c>
      <c r="M381" s="1">
        <v>16.658571428571427</v>
      </c>
      <c r="N381" s="1">
        <v>196.49495884233741</v>
      </c>
      <c r="O381" s="1">
        <v>202.7162496211609</v>
      </c>
      <c r="P381" s="1">
        <v>84.797183686673733</v>
      </c>
      <c r="Q381" s="1">
        <v>100.9</v>
      </c>
      <c r="R381" s="1">
        <v>104.74268415741675</v>
      </c>
      <c r="S381" s="1">
        <v>99.1</v>
      </c>
      <c r="T381" s="1">
        <v>105.5</v>
      </c>
      <c r="U381" s="1">
        <v>107.6</v>
      </c>
      <c r="V381" s="1">
        <v>24366</v>
      </c>
      <c r="W381" s="1">
        <v>28600</v>
      </c>
      <c r="X381" s="1">
        <v>122.574057358342</v>
      </c>
      <c r="Y381" s="1">
        <v>137.148689142195</v>
      </c>
      <c r="Z381" s="1">
        <v>10414</v>
      </c>
      <c r="AA381" s="1">
        <v>1044747.937</v>
      </c>
      <c r="AB381" s="1">
        <v>109.612596514358</v>
      </c>
      <c r="AC381" s="1">
        <v>76599</v>
      </c>
      <c r="AD381" s="1">
        <v>101.4</v>
      </c>
      <c r="AE381" s="1">
        <v>103.6</v>
      </c>
      <c r="AF381" s="1">
        <v>103.6</v>
      </c>
      <c r="AG381" s="1">
        <v>103.7</v>
      </c>
      <c r="AH381" s="1">
        <v>106.185933224172</v>
      </c>
      <c r="AI381" s="1">
        <v>109.594797448834</v>
      </c>
      <c r="AJ381" s="1">
        <v>102.322448984215</v>
      </c>
      <c r="AK381" s="1">
        <v>104.61099085401636</v>
      </c>
      <c r="AL381" s="1">
        <v>105.47834301580244</v>
      </c>
      <c r="AM381" s="1">
        <v>128.42923366643015</v>
      </c>
      <c r="AN381" s="1">
        <v>97.389659316176093</v>
      </c>
      <c r="AO381" s="1">
        <v>107.42366904555465</v>
      </c>
      <c r="AP381" s="1">
        <v>127.88806159648858</v>
      </c>
      <c r="AQ381" s="1">
        <v>110.112763028323</v>
      </c>
    </row>
    <row r="382" spans="1:43">
      <c r="A382" s="1">
        <v>2018</v>
      </c>
      <c r="B382" s="1" t="s">
        <v>79</v>
      </c>
      <c r="C382" s="1">
        <v>86.353452216911876</v>
      </c>
      <c r="D382" s="1">
        <v>58874</v>
      </c>
      <c r="E382" s="1">
        <v>103.8</v>
      </c>
      <c r="F382" s="1">
        <v>22309.06</v>
      </c>
      <c r="G382" s="1">
        <v>-7.0000000000000007E-2</v>
      </c>
      <c r="H382" s="1">
        <v>-8.5773350211709385</v>
      </c>
      <c r="I382" s="1">
        <v>-8.5773350211709385</v>
      </c>
      <c r="J382" s="1">
        <v>6.9090000000000026E-2</v>
      </c>
      <c r="K382" s="1">
        <v>-3.9423636363636362E-2</v>
      </c>
      <c r="L382" s="1">
        <v>4907102</v>
      </c>
      <c r="M382" s="1">
        <v>17.465238095238096</v>
      </c>
      <c r="N382" s="1">
        <v>226.72443258631537</v>
      </c>
      <c r="O382" s="1">
        <v>234.85140957304353</v>
      </c>
      <c r="P382" s="1">
        <v>85.134062789205927</v>
      </c>
      <c r="Q382" s="1">
        <v>101</v>
      </c>
      <c r="R382" s="1">
        <v>103.52467270896273</v>
      </c>
      <c r="S382" s="1">
        <v>99.3</v>
      </c>
      <c r="T382" s="1">
        <v>105.4</v>
      </c>
      <c r="U382" s="1">
        <v>108.4</v>
      </c>
      <c r="V382" s="1">
        <v>24194</v>
      </c>
      <c r="W382" s="1">
        <v>28831</v>
      </c>
      <c r="X382" s="1">
        <v>122.25354143808499</v>
      </c>
      <c r="Y382" s="1">
        <v>137.31795432772401</v>
      </c>
      <c r="Z382" s="1">
        <v>11533</v>
      </c>
      <c r="AA382" s="1">
        <v>1122487.71985</v>
      </c>
      <c r="AB382" s="1">
        <v>109.52569037155</v>
      </c>
      <c r="AC382" s="1">
        <v>79129</v>
      </c>
      <c r="AD382" s="1">
        <v>101.2</v>
      </c>
      <c r="AE382" s="1">
        <v>103.8</v>
      </c>
      <c r="AF382" s="1">
        <v>99.7</v>
      </c>
      <c r="AG382" s="1">
        <v>105.6</v>
      </c>
      <c r="AH382" s="1">
        <v>106.37951446588001</v>
      </c>
      <c r="AI382" s="1">
        <v>110.112057764672</v>
      </c>
      <c r="AJ382" s="1">
        <v>102.21992220030801</v>
      </c>
      <c r="AK382" s="1">
        <v>104.20617368491399</v>
      </c>
      <c r="AL382" s="1">
        <v>105.4043299897871</v>
      </c>
      <c r="AM382" s="1">
        <v>129.14561277318796</v>
      </c>
      <c r="AN382" s="1">
        <v>97.278715252103126</v>
      </c>
      <c r="AO382" s="1">
        <v>107.23291117952999</v>
      </c>
      <c r="AP382" s="1">
        <v>128.11831253612351</v>
      </c>
      <c r="AQ382" s="1">
        <v>108.773037761452</v>
      </c>
    </row>
    <row r="383" spans="1:43">
      <c r="A383" s="1">
        <v>2018</v>
      </c>
      <c r="B383" s="1" t="s">
        <v>80</v>
      </c>
      <c r="C383" s="1">
        <v>117.07401621404757</v>
      </c>
      <c r="D383" s="1">
        <v>58882</v>
      </c>
      <c r="E383" s="1">
        <v>103.6</v>
      </c>
      <c r="F383" s="1">
        <v>22494.14</v>
      </c>
      <c r="G383" s="1">
        <v>-5.8999999999999997E-2</v>
      </c>
      <c r="H383" s="1">
        <v>-8.592879568889721</v>
      </c>
      <c r="I383" s="1">
        <v>-8.592879568889721</v>
      </c>
      <c r="J383" s="1">
        <v>6.9090000000000026E-2</v>
      </c>
      <c r="K383" s="1">
        <v>-3.5023181818181821E-2</v>
      </c>
      <c r="L383" s="1">
        <v>4963647</v>
      </c>
      <c r="M383" s="1">
        <v>15.68695652173913</v>
      </c>
      <c r="N383" s="1">
        <v>203.61941488732026</v>
      </c>
      <c r="O383" s="1">
        <v>208.62870320512164</v>
      </c>
      <c r="P383" s="1">
        <v>86.382808762213813</v>
      </c>
      <c r="Q383" s="1">
        <v>101.2</v>
      </c>
      <c r="R383" s="1">
        <v>102.19560878243514</v>
      </c>
      <c r="S383" s="1">
        <v>100.2</v>
      </c>
      <c r="T383" s="1">
        <v>105.5</v>
      </c>
      <c r="U383" s="1">
        <v>108.7</v>
      </c>
      <c r="V383" s="1">
        <v>24237</v>
      </c>
      <c r="W383" s="1">
        <v>28658</v>
      </c>
      <c r="X383" s="1">
        <v>122.87624796182899</v>
      </c>
      <c r="Y383" s="1">
        <v>139.42381152847301</v>
      </c>
      <c r="Z383" s="1">
        <v>10532</v>
      </c>
      <c r="AA383" s="1">
        <v>1141317.1624799999</v>
      </c>
      <c r="AB383" s="1">
        <v>109.105757582431</v>
      </c>
      <c r="AC383" s="1">
        <v>79818</v>
      </c>
      <c r="AD383" s="1">
        <v>102.3</v>
      </c>
      <c r="AE383" s="1">
        <v>104.8</v>
      </c>
      <c r="AF383" s="1">
        <v>104.7</v>
      </c>
      <c r="AG383" s="1">
        <v>105.1</v>
      </c>
      <c r="AH383" s="1">
        <v>106.935726283745</v>
      </c>
      <c r="AI383" s="1">
        <v>109.841328120646</v>
      </c>
      <c r="AJ383" s="1">
        <v>102.953927124141</v>
      </c>
      <c r="AK383" s="1">
        <v>104.28858307310014</v>
      </c>
      <c r="AL383" s="1">
        <v>105.76198310795588</v>
      </c>
      <c r="AM383" s="1">
        <v>129.60050599020093</v>
      </c>
      <c r="AN383" s="1">
        <v>97.326813976332971</v>
      </c>
      <c r="AO383" s="1">
        <v>107.80813556014029</v>
      </c>
      <c r="AP383" s="1">
        <v>127.58175502054323</v>
      </c>
      <c r="AQ383" s="1">
        <v>108.847228013549</v>
      </c>
    </row>
    <row r="384" spans="1:43">
      <c r="A384" s="1">
        <v>2018</v>
      </c>
      <c r="B384" s="1" t="s">
        <v>81</v>
      </c>
      <c r="C384" s="1">
        <v>101.62620617178329</v>
      </c>
      <c r="D384" s="1">
        <v>58837</v>
      </c>
      <c r="E384" s="1">
        <v>103.5</v>
      </c>
      <c r="F384" s="1">
        <v>23159.29</v>
      </c>
      <c r="G384" s="1">
        <v>-5.8999999999999997E-2</v>
      </c>
      <c r="H384" s="1">
        <v>-8.3559928833354302</v>
      </c>
      <c r="I384" s="1">
        <v>-8.3559928833354302</v>
      </c>
      <c r="J384" s="1">
        <v>6.9090000000000013E-2</v>
      </c>
      <c r="K384" s="1">
        <v>-3.9808000000000003E-2</v>
      </c>
      <c r="L384" s="1">
        <v>4972061</v>
      </c>
      <c r="M384" s="1">
        <v>16.397777777777776</v>
      </c>
      <c r="N384" s="1">
        <v>212.17694641104433</v>
      </c>
      <c r="O384" s="1">
        <v>218.57671138080104</v>
      </c>
      <c r="P384" s="1">
        <v>85.735021418047964</v>
      </c>
      <c r="Q384" s="1">
        <v>101.3</v>
      </c>
      <c r="R384" s="1">
        <v>106.31469979296067</v>
      </c>
      <c r="S384" s="1">
        <v>96.6</v>
      </c>
      <c r="V384" s="1">
        <v>24206</v>
      </c>
      <c r="W384" s="1">
        <v>28800</v>
      </c>
      <c r="X384" s="1">
        <v>122.450720062776</v>
      </c>
      <c r="Y384" s="1">
        <v>137.624745260232</v>
      </c>
      <c r="Z384" s="1">
        <v>10748</v>
      </c>
      <c r="AA384" s="1">
        <v>987651.05402000004</v>
      </c>
      <c r="AB384" s="1">
        <v>109.007007702344</v>
      </c>
      <c r="AC384" s="1">
        <v>78558</v>
      </c>
      <c r="AD384" s="1">
        <v>102.9</v>
      </c>
      <c r="AE384" s="1">
        <v>103.2</v>
      </c>
      <c r="AF384" s="1">
        <v>103.7</v>
      </c>
      <c r="AG384" s="1">
        <v>103.2</v>
      </c>
      <c r="AH384" s="1">
        <v>104.60756845443299</v>
      </c>
      <c r="AI384" s="1">
        <v>109.11879760717299</v>
      </c>
      <c r="AJ384" s="1">
        <v>100.13561033459099</v>
      </c>
      <c r="AK384" s="1">
        <v>104.32010478412019</v>
      </c>
      <c r="AL384" s="1">
        <v>105.37292285195865</v>
      </c>
      <c r="AM384" s="1">
        <v>128.78406515010121</v>
      </c>
      <c r="AN384" s="1">
        <v>97.716037652571259</v>
      </c>
      <c r="AO384" s="1">
        <v>106.90556953941703</v>
      </c>
      <c r="AP384" s="1">
        <v>126.39397688488509</v>
      </c>
      <c r="AQ384" s="1">
        <v>108.12148139041</v>
      </c>
    </row>
    <row r="385" spans="1:43">
      <c r="A385" s="1">
        <v>2018</v>
      </c>
      <c r="B385" s="1" t="s">
        <v>82</v>
      </c>
      <c r="C385" s="1">
        <v>98.381364759206903</v>
      </c>
      <c r="D385" s="1">
        <v>59050</v>
      </c>
      <c r="E385" s="1">
        <v>105.6</v>
      </c>
      <c r="F385" s="1">
        <v>22690.78</v>
      </c>
      <c r="G385" s="1">
        <v>-0.06</v>
      </c>
      <c r="H385" s="1">
        <v>-7.979842815221927</v>
      </c>
      <c r="I385" s="1">
        <v>-7.979842815221927</v>
      </c>
      <c r="J385" s="1">
        <v>6.9090000000000026E-2</v>
      </c>
      <c r="K385" s="1">
        <v>-8.1956521739130428E-2</v>
      </c>
      <c r="L385" s="1">
        <v>4996360</v>
      </c>
      <c r="M385" s="1">
        <v>23.020000000000003</v>
      </c>
      <c r="N385" s="1">
        <v>247.05832881346203</v>
      </c>
      <c r="O385" s="1">
        <v>255.66604291037993</v>
      </c>
      <c r="P385" s="1">
        <v>85.619964086886071</v>
      </c>
      <c r="Q385" s="1">
        <v>101.4</v>
      </c>
      <c r="R385" s="1">
        <v>102.79720279720281</v>
      </c>
      <c r="S385" s="1">
        <v>100.1</v>
      </c>
      <c r="X385" s="1">
        <v>122.208136381969</v>
      </c>
      <c r="Y385" s="1">
        <v>137.96552188274899</v>
      </c>
      <c r="Z385" s="1">
        <v>11182</v>
      </c>
      <c r="AA385" s="1">
        <v>1068515.4230299999</v>
      </c>
      <c r="AB385" s="1">
        <v>109.178657761512</v>
      </c>
      <c r="AC385" s="1">
        <v>79126</v>
      </c>
      <c r="AD385" s="1">
        <v>104.6</v>
      </c>
      <c r="AE385" s="1">
        <v>104.7</v>
      </c>
      <c r="AF385" s="1">
        <v>106.6</v>
      </c>
      <c r="AG385" s="1">
        <v>103.6</v>
      </c>
      <c r="AH385" s="1">
        <v>107.796170659738</v>
      </c>
      <c r="AI385" s="1">
        <v>110.158086532819</v>
      </c>
      <c r="AJ385" s="1">
        <v>104.22592909170901</v>
      </c>
      <c r="AK385" s="1">
        <v>105.2093065880204</v>
      </c>
      <c r="AL385" s="1">
        <v>106.39830769352565</v>
      </c>
      <c r="AM385" s="1">
        <v>130.46016462167032</v>
      </c>
      <c r="AN385" s="1">
        <v>97.227084305503567</v>
      </c>
      <c r="AO385" s="1">
        <v>108.96324244152289</v>
      </c>
      <c r="AP385" s="1">
        <v>134.31097454501307</v>
      </c>
      <c r="AQ385" s="1">
        <v>106.63401602608999</v>
      </c>
    </row>
    <row r="386" spans="1:43">
      <c r="A386" s="94">
        <v>2018</v>
      </c>
      <c r="B386" s="94" t="s">
        <v>83</v>
      </c>
      <c r="C386" s="1">
        <v>104.18404535759716</v>
      </c>
      <c r="D386" s="1">
        <v>59090</v>
      </c>
      <c r="E386" s="1">
        <v>104.6</v>
      </c>
      <c r="F386" s="1">
        <v>21967.87</v>
      </c>
      <c r="G386" s="1">
        <v>-7.0000000000000007E-2</v>
      </c>
      <c r="H386" s="1">
        <v>-7.6263001119301119</v>
      </c>
      <c r="I386" s="1">
        <v>-7.6263001119301119</v>
      </c>
      <c r="K386" s="1">
        <v>-0.10480227272727273</v>
      </c>
      <c r="L386" s="1">
        <v>5027804</v>
      </c>
      <c r="M386" s="1">
        <v>22.280476190476193</v>
      </c>
      <c r="N386" s="1">
        <v>267.23854020007178</v>
      </c>
      <c r="O386" s="1">
        <v>276.67872761265858</v>
      </c>
      <c r="P386" s="1">
        <v>85.413694745578667</v>
      </c>
      <c r="Q386" s="1">
        <v>101.4</v>
      </c>
      <c r="R386" s="1">
        <v>102.16322517207472</v>
      </c>
      <c r="S386" s="1">
        <v>101.7</v>
      </c>
      <c r="X386" s="1">
        <v>122.09584081861701</v>
      </c>
      <c r="Y386" s="1">
        <v>137.04842085155701</v>
      </c>
      <c r="Z386" s="1">
        <v>10955</v>
      </c>
      <c r="AA386" s="1">
        <v>966532.68594999996</v>
      </c>
      <c r="AB386" s="1">
        <v>109.33180288509099</v>
      </c>
      <c r="AC386" s="1">
        <v>79564</v>
      </c>
      <c r="AD386" s="1">
        <v>102.7</v>
      </c>
      <c r="AE386" s="1">
        <v>105.2</v>
      </c>
      <c r="AF386" s="1">
        <v>105.8</v>
      </c>
      <c r="AG386" s="1">
        <v>104.9</v>
      </c>
      <c r="AH386" s="1">
        <v>107.265547867367</v>
      </c>
      <c r="AI386" s="1">
        <v>108.976529072216</v>
      </c>
      <c r="AJ386" s="1">
        <v>104.69272238449101</v>
      </c>
      <c r="AK386" s="1">
        <v>104.9637616960844</v>
      </c>
      <c r="AL386" s="1">
        <v>106.08356407657824</v>
      </c>
      <c r="AM386" s="1">
        <v>129.89805532592229</v>
      </c>
      <c r="AN386" s="1">
        <v>96.983338178939164</v>
      </c>
      <c r="AO386" s="1">
        <v>108.63983753780356</v>
      </c>
      <c r="AP386" s="1">
        <v>139.12830918434648</v>
      </c>
      <c r="AQ386" s="1">
        <v>107.51285902491099</v>
      </c>
    </row>
    <row r="387" spans="1:43">
      <c r="A387" s="94">
        <v>2018</v>
      </c>
      <c r="B387" s="94" t="s">
        <v>84</v>
      </c>
      <c r="C387" s="1">
        <v>125.44501224209411</v>
      </c>
      <c r="D387" s="1">
        <v>59028</v>
      </c>
      <c r="E387" s="1">
        <v>104.7</v>
      </c>
      <c r="F387" s="1">
        <v>21032.42</v>
      </c>
      <c r="G387" s="1">
        <v>-6.8000000000000005E-2</v>
      </c>
      <c r="H387" s="1">
        <v>-7.6313449385192316</v>
      </c>
      <c r="I387" s="1">
        <v>-7.6313449385192316</v>
      </c>
      <c r="K387" s="1">
        <v>-9.9580000000000002E-2</v>
      </c>
      <c r="L387" s="1">
        <v>5009879</v>
      </c>
      <c r="M387" s="1">
        <v>23.55473684210526</v>
      </c>
      <c r="N387" s="1">
        <v>341.52110431008617</v>
      </c>
      <c r="O387" s="1">
        <v>354.03129786378958</v>
      </c>
      <c r="P387" s="1">
        <v>86.028040632541106</v>
      </c>
      <c r="Q387" s="1">
        <v>101.3</v>
      </c>
      <c r="R387" s="1">
        <v>105.58943089430895</v>
      </c>
      <c r="S387" s="1">
        <v>98.4</v>
      </c>
      <c r="X387" s="1">
        <v>120.62923240638899</v>
      </c>
      <c r="Y387" s="1">
        <v>133.92185949591499</v>
      </c>
      <c r="Z387" s="1">
        <v>11420</v>
      </c>
      <c r="AA387" s="1">
        <v>1031803.5695700001</v>
      </c>
      <c r="AB387" s="1">
        <v>108.904240262549</v>
      </c>
      <c r="AC387" s="1">
        <v>80057</v>
      </c>
      <c r="AD387" s="1">
        <v>103.4</v>
      </c>
      <c r="AE387" s="1">
        <v>104.4</v>
      </c>
      <c r="AF387" s="1">
        <v>105.7</v>
      </c>
      <c r="AG387" s="1">
        <v>103.5</v>
      </c>
      <c r="AH387" s="1">
        <v>107.120977846874</v>
      </c>
      <c r="AI387" s="1">
        <v>109.279335220371</v>
      </c>
      <c r="AJ387" s="1">
        <v>104.784051466056</v>
      </c>
      <c r="AK387" s="1">
        <v>103.55660717675238</v>
      </c>
      <c r="AL387" s="1">
        <v>106.1941016078874</v>
      </c>
      <c r="AM387" s="1">
        <v>130.86135777929098</v>
      </c>
      <c r="AN387" s="1">
        <v>97.734127820673962</v>
      </c>
      <c r="AO387" s="1">
        <v>108.10726271580049</v>
      </c>
      <c r="AP387" s="1">
        <v>117.01640342792629</v>
      </c>
      <c r="AQ387" s="1">
        <v>102.074237332558</v>
      </c>
    </row>
    <row r="388" spans="1:43">
      <c r="A388" s="94">
        <v>2019</v>
      </c>
      <c r="B388" s="94" t="s">
        <v>72</v>
      </c>
      <c r="C388" s="1">
        <v>118.96064274524979</v>
      </c>
      <c r="D388" s="1">
        <v>59052</v>
      </c>
      <c r="E388" s="1">
        <v>102.1</v>
      </c>
      <c r="F388" s="1">
        <v>20460.509999999998</v>
      </c>
      <c r="G388" s="1">
        <v>-6.4000000000000001E-2</v>
      </c>
      <c r="H388" s="1">
        <v>-7.791131719064313</v>
      </c>
      <c r="I388" s="1">
        <v>-7.791131719064313</v>
      </c>
      <c r="K388" s="1">
        <v>-7.8372272727272721E-2</v>
      </c>
      <c r="L388" s="1">
        <v>5008110</v>
      </c>
      <c r="M388" s="1">
        <v>21.9721052631579</v>
      </c>
      <c r="N388" s="1">
        <v>288.77913333385652</v>
      </c>
      <c r="O388" s="1">
        <v>298.3137382605878</v>
      </c>
      <c r="P388" s="1">
        <v>87.811511589153199</v>
      </c>
      <c r="Q388" s="1">
        <v>101.5</v>
      </c>
      <c r="R388" s="1">
        <v>104.30769230769231</v>
      </c>
      <c r="S388" s="1">
        <v>97.5</v>
      </c>
      <c r="X388" s="1">
        <v>121.85541838774201</v>
      </c>
      <c r="Y388" s="1">
        <v>136.72316426714301</v>
      </c>
      <c r="Z388" s="1">
        <v>11120</v>
      </c>
      <c r="AA388" s="1">
        <v>1032240.30985</v>
      </c>
      <c r="AB388" s="1">
        <v>109.612010802561</v>
      </c>
      <c r="AC388" s="1">
        <v>72630</v>
      </c>
      <c r="AD388" s="1">
        <v>97.2</v>
      </c>
      <c r="AE388" s="1">
        <v>107</v>
      </c>
      <c r="AF388" s="1">
        <v>102.7</v>
      </c>
      <c r="AG388" s="1">
        <v>110.4</v>
      </c>
      <c r="AH388" s="1">
        <v>107.697314552317</v>
      </c>
      <c r="AI388" s="1">
        <v>109.536093829254</v>
      </c>
      <c r="AJ388" s="1">
        <v>105.11658805625299</v>
      </c>
      <c r="AK388" s="1">
        <v>104.80925214376865</v>
      </c>
      <c r="AL388" s="1">
        <v>106.98119891874435</v>
      </c>
      <c r="AM388" s="1">
        <v>133.26034639703624</v>
      </c>
      <c r="AN388" s="1">
        <v>97.674017124241402</v>
      </c>
      <c r="AO388" s="1">
        <v>109.24323245855878</v>
      </c>
      <c r="AP388" s="1">
        <v>101.68556059781599</v>
      </c>
      <c r="AQ388" s="1">
        <v>107.301643090019</v>
      </c>
    </row>
    <row r="389" spans="1:43">
      <c r="A389" s="94">
        <v>2019</v>
      </c>
      <c r="B389" s="94" t="s">
        <v>74</v>
      </c>
      <c r="C389" s="1">
        <v>110.58334187711867</v>
      </c>
      <c r="D389" s="1">
        <v>59217</v>
      </c>
      <c r="E389" s="1">
        <v>102.8</v>
      </c>
      <c r="F389" s="1">
        <v>21123.64</v>
      </c>
      <c r="G389" s="1">
        <v>-5.5E-2</v>
      </c>
      <c r="H389" s="1">
        <v>-7.9836289691612343</v>
      </c>
      <c r="I389" s="1">
        <v>-7.9836289691612343</v>
      </c>
      <c r="K389" s="1">
        <v>-8.3900500000000003E-2</v>
      </c>
      <c r="L389" s="1">
        <v>5034657</v>
      </c>
      <c r="M389" s="1">
        <v>17.64842105263158</v>
      </c>
      <c r="N389" s="1">
        <v>260.81799968478487</v>
      </c>
      <c r="O389" s="1">
        <v>269.252281790891</v>
      </c>
      <c r="P389" s="1">
        <v>86.41173075246995</v>
      </c>
      <c r="Q389" s="1">
        <v>101.6</v>
      </c>
      <c r="R389" s="1">
        <v>104.20512820512819</v>
      </c>
      <c r="S389" s="1">
        <v>97.5</v>
      </c>
      <c r="X389" s="1">
        <v>122.511477638828</v>
      </c>
      <c r="Y389" s="1">
        <v>137.325718538974</v>
      </c>
      <c r="Z389" s="1">
        <v>10450</v>
      </c>
      <c r="AA389" s="1">
        <v>1020849.7120300001</v>
      </c>
      <c r="AB389" s="1">
        <v>109.816697478929</v>
      </c>
      <c r="AC389" s="1">
        <v>80553</v>
      </c>
      <c r="AD389" s="1">
        <v>101.1</v>
      </c>
      <c r="AE389" s="1">
        <v>105.6</v>
      </c>
      <c r="AF389" s="1">
        <v>107.1</v>
      </c>
      <c r="AG389" s="1">
        <v>104.7</v>
      </c>
      <c r="AH389" s="1">
        <v>107.927601307369</v>
      </c>
      <c r="AI389" s="1">
        <v>109.496205834777</v>
      </c>
      <c r="AJ389" s="1">
        <v>106.139067575214</v>
      </c>
      <c r="AK389" s="1">
        <v>104.25430104481579</v>
      </c>
      <c r="AL389" s="1">
        <v>106.23355496861278</v>
      </c>
      <c r="AM389" s="1">
        <v>131.54406777709769</v>
      </c>
      <c r="AN389" s="1">
        <v>96.555642595931289</v>
      </c>
      <c r="AO389" s="1">
        <v>108.95498470075462</v>
      </c>
      <c r="AP389" s="1">
        <v>103.78581525206639</v>
      </c>
      <c r="AQ389" s="1">
        <v>108.17702460523699</v>
      </c>
    </row>
    <row r="390" spans="1:43">
      <c r="A390" s="94">
        <v>2019</v>
      </c>
      <c r="B390" s="94" t="s">
        <v>75</v>
      </c>
      <c r="C390" s="1">
        <v>119.77152353496787</v>
      </c>
      <c r="D390" s="1">
        <v>59288</v>
      </c>
      <c r="E390" s="1">
        <v>102.2</v>
      </c>
      <c r="F390" s="1">
        <v>21414.880000000001</v>
      </c>
      <c r="G390" s="1">
        <v>-4.3999999999999997E-2</v>
      </c>
      <c r="H390" s="1">
        <v>-8.1989173864895513</v>
      </c>
      <c r="I390" s="1">
        <v>-8.1989173864895513</v>
      </c>
      <c r="K390" s="1">
        <v>-7.1913333333333329E-2</v>
      </c>
      <c r="L390" s="1">
        <v>5030461</v>
      </c>
      <c r="M390" s="1">
        <v>17.263500000000001</v>
      </c>
      <c r="N390" s="1">
        <v>279.97875900962794</v>
      </c>
      <c r="O390" s="1">
        <v>288.97264188020466</v>
      </c>
      <c r="P390" s="1">
        <v>85.868467460379506</v>
      </c>
      <c r="Q390" s="1">
        <v>101.6</v>
      </c>
      <c r="R390" s="1">
        <v>106.14583333333334</v>
      </c>
      <c r="S390" s="1">
        <v>96</v>
      </c>
      <c r="X390" s="1">
        <v>124.480392000938</v>
      </c>
      <c r="Y390" s="1">
        <v>140.71604608458</v>
      </c>
      <c r="Z390" s="1">
        <v>10875</v>
      </c>
      <c r="AA390" s="1">
        <v>984748.84788999998</v>
      </c>
      <c r="AB390" s="1">
        <v>110.258805279218</v>
      </c>
      <c r="AC390" s="1">
        <v>82384</v>
      </c>
      <c r="AD390" s="1">
        <v>99.2</v>
      </c>
      <c r="AE390" s="1">
        <v>104.4</v>
      </c>
      <c r="AF390" s="1">
        <v>105</v>
      </c>
      <c r="AG390" s="1">
        <v>104.4</v>
      </c>
      <c r="AH390" s="1">
        <v>107.397462024512</v>
      </c>
      <c r="AI390" s="1">
        <v>109.40161687609699</v>
      </c>
      <c r="AJ390" s="1">
        <v>105.354692606086</v>
      </c>
      <c r="AK390" s="1">
        <v>104.37219018623651</v>
      </c>
      <c r="AL390" s="1">
        <v>105.51390135926198</v>
      </c>
      <c r="AM390" s="1">
        <v>128.29490692507522</v>
      </c>
      <c r="AN390" s="1">
        <v>95.963023491143346</v>
      </c>
      <c r="AO390" s="1">
        <v>108.6022272383933</v>
      </c>
      <c r="AP390" s="1">
        <v>113.14291024186772</v>
      </c>
      <c r="AQ390" s="1">
        <v>107.027436421974</v>
      </c>
    </row>
    <row r="391" spans="1:43">
      <c r="A391" s="94">
        <v>2019</v>
      </c>
      <c r="B391" s="94" t="s">
        <v>76</v>
      </c>
      <c r="C391" s="1">
        <v>118.32189491822326</v>
      </c>
      <c r="D391" s="1">
        <v>59289</v>
      </c>
      <c r="E391" s="1">
        <v>102.8</v>
      </c>
      <c r="F391" s="1">
        <v>21964.86</v>
      </c>
      <c r="G391" s="1">
        <v>-6.8000000000000005E-2</v>
      </c>
      <c r="H391" s="1">
        <v>-8.3220372371227409</v>
      </c>
      <c r="I391" s="1">
        <v>-8.3220372371227409</v>
      </c>
      <c r="K391" s="1">
        <v>-6.2983499999999998E-2</v>
      </c>
      <c r="L391" s="1">
        <v>5008159</v>
      </c>
      <c r="M391" s="1">
        <v>15.942000000000002</v>
      </c>
      <c r="N391" s="1">
        <v>207.00243620280236</v>
      </c>
      <c r="O391" s="1">
        <v>211.97336180220856</v>
      </c>
      <c r="P391" s="1">
        <v>85.681504863145392</v>
      </c>
      <c r="Q391" s="1">
        <v>101.7</v>
      </c>
      <c r="R391" s="1">
        <v>104.94845360824743</v>
      </c>
      <c r="S391" s="1">
        <v>97</v>
      </c>
      <c r="X391" s="1">
        <v>123.26210085956799</v>
      </c>
      <c r="Y391" s="1">
        <v>139.393162122679</v>
      </c>
      <c r="Z391" s="1">
        <v>10472</v>
      </c>
      <c r="AA391" s="1">
        <v>1090295.3225700001</v>
      </c>
      <c r="AB391" s="1">
        <v>110.01128797151399</v>
      </c>
      <c r="AC391" s="1">
        <v>77606</v>
      </c>
      <c r="AD391" s="1">
        <v>99.8</v>
      </c>
      <c r="AE391" s="1">
        <v>105.9</v>
      </c>
      <c r="AF391" s="1">
        <v>107.8</v>
      </c>
      <c r="AG391" s="1">
        <v>104.6</v>
      </c>
      <c r="AH391" s="1">
        <v>107.608919796649</v>
      </c>
      <c r="AI391" s="1">
        <v>108.988689530831</v>
      </c>
      <c r="AJ391" s="1">
        <v>106.208056619809</v>
      </c>
      <c r="AK391" s="1">
        <v>106.24759907974408</v>
      </c>
      <c r="AL391" s="1">
        <v>107.33660432456101</v>
      </c>
      <c r="AM391" s="1">
        <v>134.07902364380436</v>
      </c>
      <c r="AN391" s="1">
        <v>97.121317889036902</v>
      </c>
      <c r="AO391" s="1">
        <v>110.20428439435912</v>
      </c>
      <c r="AP391" s="1">
        <v>117.36466653336656</v>
      </c>
      <c r="AQ391" s="1">
        <v>108.30574895975001</v>
      </c>
    </row>
    <row r="392" spans="1:43">
      <c r="A392" s="94">
        <v>2019</v>
      </c>
      <c r="B392" s="94" t="s">
        <v>77</v>
      </c>
      <c r="C392" s="1">
        <v>124.2440375052133</v>
      </c>
      <c r="D392" s="1">
        <v>59292</v>
      </c>
      <c r="E392" s="1">
        <v>104.9</v>
      </c>
      <c r="F392" s="1">
        <v>21218.38</v>
      </c>
      <c r="G392" s="1">
        <v>-0.05</v>
      </c>
      <c r="H392" s="1">
        <v>-8.525707889103451</v>
      </c>
      <c r="I392" s="1">
        <v>-8.525707889103451</v>
      </c>
      <c r="K392" s="1">
        <v>-7.0492380952380959E-2</v>
      </c>
      <c r="L392" s="1">
        <v>5071625</v>
      </c>
      <c r="M392" s="1">
        <v>19.670000000000005</v>
      </c>
      <c r="N392" s="1">
        <v>283.41372958604029</v>
      </c>
      <c r="O392" s="1">
        <v>292.34860751333997</v>
      </c>
      <c r="P392" s="1">
        <v>88.088988728753591</v>
      </c>
      <c r="Q392" s="1">
        <v>101.6</v>
      </c>
      <c r="R392" s="1">
        <v>106.30816959669079</v>
      </c>
      <c r="S392" s="1">
        <v>96.7</v>
      </c>
      <c r="Z392" s="1">
        <v>10557</v>
      </c>
      <c r="AA392" s="1">
        <v>1003540.25192</v>
      </c>
      <c r="AC392" s="1">
        <v>75013</v>
      </c>
      <c r="AD392" s="1">
        <v>103.7</v>
      </c>
      <c r="AE392" s="1">
        <v>106.6</v>
      </c>
      <c r="AF392" s="1">
        <v>113.4</v>
      </c>
      <c r="AG392" s="1">
        <v>102.9</v>
      </c>
      <c r="AK392" s="1">
        <v>106.02017204801253</v>
      </c>
      <c r="AL392" s="1">
        <v>106.9511628197304</v>
      </c>
      <c r="AM392" s="1">
        <v>138.63072777394967</v>
      </c>
      <c r="AN392" s="1">
        <v>95.763546494936008</v>
      </c>
      <c r="AO392" s="1">
        <v>109.65355590822901</v>
      </c>
      <c r="AP392" s="1">
        <v>123.19707951177473</v>
      </c>
    </row>
    <row r="393" spans="1:43">
      <c r="A393" s="94">
        <v>2019</v>
      </c>
      <c r="B393" s="94" t="s">
        <v>78</v>
      </c>
      <c r="C393" s="1">
        <v>144.57814816113176</v>
      </c>
      <c r="F393" s="1">
        <v>21060.21</v>
      </c>
      <c r="G393" s="1">
        <v>-6.3E-2</v>
      </c>
      <c r="H393" s="1">
        <v>-8.4011061097943394</v>
      </c>
      <c r="I393" s="1">
        <v>-8.4011061097943394</v>
      </c>
      <c r="K393" s="1">
        <v>-6.6507999999999998E-2</v>
      </c>
      <c r="L393" s="1">
        <v>5101159</v>
      </c>
      <c r="M393" s="1">
        <v>17.232999999999997</v>
      </c>
      <c r="N393" s="1">
        <v>340.2930159932381</v>
      </c>
      <c r="O393" s="1">
        <v>351.28051505024303</v>
      </c>
      <c r="P393" s="1">
        <v>89.449670513947666</v>
      </c>
      <c r="AP393" s="1">
        <v>120.46809102573982</v>
      </c>
    </row>
  </sheetData>
  <mergeCells count="1">
    <mergeCell ref="V3:W3"/>
  </mergeCells>
  <phoneticPr fontId="9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131"/>
  <sheetViews>
    <sheetView zoomScale="70" zoomScaleNormal="70" workbookViewId="0">
      <pane xSplit="2" ySplit="2" topLeftCell="C111" activePane="bottomRight" state="frozen"/>
      <selection pane="topRight" activeCell="C1" sqref="C1"/>
      <selection pane="bottomLeft" activeCell="A3" sqref="A3"/>
      <selection pane="bottomRight" activeCell="C135" sqref="C135"/>
    </sheetView>
  </sheetViews>
  <sheetFormatPr defaultRowHeight="15"/>
  <cols>
    <col min="1" max="1" width="5.77734375" style="19" bestFit="1" customWidth="1"/>
    <col min="2" max="2" width="3.88671875" style="19" bestFit="1" customWidth="1"/>
    <col min="3" max="10" width="18.77734375" style="19" customWidth="1"/>
    <col min="11" max="16384" width="8.88671875" style="19"/>
  </cols>
  <sheetData>
    <row r="1" spans="1:10">
      <c r="C1" s="24" t="s">
        <v>257</v>
      </c>
    </row>
    <row r="2" spans="1:10" ht="128.25" customHeight="1">
      <c r="C2" s="33" t="s">
        <v>216</v>
      </c>
      <c r="D2" s="26" t="s">
        <v>217</v>
      </c>
      <c r="E2" s="43" t="s">
        <v>61</v>
      </c>
      <c r="F2" s="43" t="s">
        <v>63</v>
      </c>
      <c r="G2" s="43" t="s">
        <v>64</v>
      </c>
      <c r="H2" s="43" t="s">
        <v>65</v>
      </c>
      <c r="I2" s="43" t="s">
        <v>62</v>
      </c>
      <c r="J2" s="43" t="s">
        <v>66</v>
      </c>
    </row>
    <row r="3" spans="1:10">
      <c r="A3" s="19">
        <v>1987</v>
      </c>
      <c r="B3" s="19" t="s">
        <v>8</v>
      </c>
      <c r="C3" s="19">
        <v>84.084408250465671</v>
      </c>
      <c r="D3" s="19">
        <v>20220.396666666667</v>
      </c>
      <c r="E3" s="19">
        <v>3352784</v>
      </c>
      <c r="F3" s="19">
        <v>226805</v>
      </c>
      <c r="G3" s="19">
        <v>496684</v>
      </c>
      <c r="H3" s="19">
        <v>723489</v>
      </c>
      <c r="I3" s="19">
        <v>1006791</v>
      </c>
      <c r="J3" s="19">
        <v>1919470</v>
      </c>
    </row>
    <row r="4" spans="1:10">
      <c r="A4" s="19">
        <v>1987</v>
      </c>
      <c r="B4" s="19" t="s">
        <v>9</v>
      </c>
      <c r="C4" s="19">
        <v>84.721743859713214</v>
      </c>
      <c r="D4" s="19">
        <v>24276.26</v>
      </c>
      <c r="E4" s="19">
        <v>3416619</v>
      </c>
      <c r="F4" s="19">
        <v>243111</v>
      </c>
      <c r="G4" s="19">
        <v>513001</v>
      </c>
      <c r="H4" s="19">
        <v>756112</v>
      </c>
      <c r="I4" s="19">
        <v>1038355</v>
      </c>
      <c r="J4" s="19">
        <v>1935005</v>
      </c>
    </row>
    <row r="5" spans="1:10">
      <c r="A5" s="19">
        <v>1987</v>
      </c>
      <c r="B5" s="19" t="s">
        <v>10</v>
      </c>
      <c r="C5" s="19">
        <v>56.089696194897805</v>
      </c>
      <c r="D5" s="19">
        <v>24856.993333333336</v>
      </c>
      <c r="E5" s="19">
        <v>3479454</v>
      </c>
      <c r="F5" s="19">
        <v>260754</v>
      </c>
      <c r="G5" s="19">
        <v>526687</v>
      </c>
      <c r="H5" s="19">
        <v>787441</v>
      </c>
      <c r="I5" s="19">
        <v>1080616</v>
      </c>
      <c r="J5" s="19">
        <v>1963741</v>
      </c>
    </row>
    <row r="6" spans="1:10">
      <c r="A6" s="19">
        <v>1987</v>
      </c>
      <c r="B6" s="19" t="s">
        <v>11</v>
      </c>
      <c r="C6" s="19">
        <v>100.39118949880775</v>
      </c>
      <c r="D6" s="19">
        <v>23350.466666666664</v>
      </c>
      <c r="E6" s="19">
        <v>3572949</v>
      </c>
      <c r="F6" s="19">
        <v>278800</v>
      </c>
      <c r="G6" s="19">
        <v>537345</v>
      </c>
      <c r="H6" s="19">
        <v>816145</v>
      </c>
      <c r="I6" s="19">
        <v>1125828</v>
      </c>
      <c r="J6" s="19">
        <v>2003023</v>
      </c>
    </row>
    <row r="7" spans="1:10">
      <c r="A7" s="19">
        <v>1988</v>
      </c>
      <c r="B7" s="19" t="s">
        <v>8</v>
      </c>
      <c r="C7" s="19">
        <v>56.863745846986497</v>
      </c>
      <c r="D7" s="19">
        <v>24295.126666666667</v>
      </c>
      <c r="E7" s="19">
        <v>3633288</v>
      </c>
      <c r="F7" s="19">
        <v>288722</v>
      </c>
      <c r="G7" s="19">
        <v>564303</v>
      </c>
      <c r="H7" s="19">
        <v>853025</v>
      </c>
      <c r="I7" s="19">
        <v>1162794</v>
      </c>
      <c r="J7" s="19">
        <v>2019597</v>
      </c>
    </row>
    <row r="8" spans="1:10">
      <c r="A8" s="19">
        <v>1988</v>
      </c>
      <c r="B8" s="19" t="s">
        <v>9</v>
      </c>
      <c r="C8" s="19">
        <v>53.298728036093785</v>
      </c>
      <c r="D8" s="19">
        <v>27377.543333333335</v>
      </c>
      <c r="E8" s="19">
        <v>3654436</v>
      </c>
      <c r="F8" s="19">
        <v>283931</v>
      </c>
      <c r="G8" s="19">
        <v>591995</v>
      </c>
      <c r="H8" s="19">
        <v>875926</v>
      </c>
      <c r="I8" s="19">
        <v>1185744</v>
      </c>
      <c r="J8" s="19">
        <v>2055635</v>
      </c>
    </row>
    <row r="9" spans="1:10">
      <c r="A9" s="19">
        <v>1988</v>
      </c>
      <c r="B9" s="19" t="s">
        <v>10</v>
      </c>
      <c r="C9" s="19">
        <v>60.200727290628301</v>
      </c>
      <c r="D9" s="19">
        <v>27735.503333333338</v>
      </c>
      <c r="E9" s="19">
        <v>3721258</v>
      </c>
      <c r="F9" s="19">
        <v>277869</v>
      </c>
      <c r="G9" s="19">
        <v>629873</v>
      </c>
      <c r="H9" s="19">
        <v>907742</v>
      </c>
      <c r="I9" s="19">
        <v>1219511</v>
      </c>
      <c r="J9" s="19">
        <v>2063886</v>
      </c>
    </row>
    <row r="10" spans="1:10">
      <c r="A10" s="19">
        <v>1988</v>
      </c>
      <c r="B10" s="19" t="s">
        <v>11</v>
      </c>
      <c r="C10" s="19">
        <v>64.579440758215355</v>
      </c>
      <c r="D10" s="19">
        <v>28637.149999999998</v>
      </c>
      <c r="E10" s="19">
        <v>3764941</v>
      </c>
      <c r="F10" s="19">
        <v>284383</v>
      </c>
      <c r="G10" s="19">
        <v>649729</v>
      </c>
      <c r="H10" s="19">
        <v>934112</v>
      </c>
      <c r="I10" s="19">
        <v>1241523</v>
      </c>
      <c r="J10" s="19">
        <v>2087324</v>
      </c>
    </row>
    <row r="11" spans="1:10">
      <c r="A11" s="19">
        <v>1989</v>
      </c>
      <c r="B11" s="19" t="s">
        <v>8</v>
      </c>
      <c r="C11" s="19">
        <v>72.935079194937344</v>
      </c>
      <c r="D11" s="19">
        <v>31710.473333333332</v>
      </c>
      <c r="E11" s="19">
        <v>3844162</v>
      </c>
      <c r="F11" s="19">
        <v>287775</v>
      </c>
      <c r="G11" s="19">
        <v>679047</v>
      </c>
      <c r="H11" s="19">
        <v>966822</v>
      </c>
      <c r="I11" s="19">
        <v>1290320</v>
      </c>
      <c r="J11" s="19">
        <v>2142041</v>
      </c>
    </row>
    <row r="12" spans="1:10">
      <c r="A12" s="19">
        <f>A11</f>
        <v>1989</v>
      </c>
      <c r="B12" s="19" t="s">
        <v>9</v>
      </c>
      <c r="C12" s="19">
        <v>85.189792781683977</v>
      </c>
      <c r="D12" s="19">
        <v>33529.706666666665</v>
      </c>
      <c r="E12" s="19">
        <v>3802974</v>
      </c>
      <c r="F12" s="19">
        <v>281330</v>
      </c>
      <c r="G12" s="19">
        <v>658748</v>
      </c>
      <c r="H12" s="19">
        <v>940078</v>
      </c>
      <c r="I12" s="19">
        <v>1254711</v>
      </c>
      <c r="J12" s="19">
        <v>2110169</v>
      </c>
    </row>
    <row r="13" spans="1:10">
      <c r="A13" s="19">
        <f>A12</f>
        <v>1989</v>
      </c>
      <c r="B13" s="19" t="s">
        <v>10</v>
      </c>
      <c r="C13" s="19">
        <v>82.609435233965826</v>
      </c>
      <c r="D13" s="19">
        <v>34433.613333333335</v>
      </c>
      <c r="E13" s="19">
        <v>3861427</v>
      </c>
      <c r="F13" s="19">
        <v>277840</v>
      </c>
      <c r="G13" s="19">
        <v>674887</v>
      </c>
      <c r="H13" s="19">
        <v>952727</v>
      </c>
      <c r="I13" s="19">
        <v>1281260</v>
      </c>
      <c r="J13" s="19">
        <v>2157491</v>
      </c>
    </row>
    <row r="14" spans="1:10">
      <c r="A14" s="19">
        <f>A13</f>
        <v>1989</v>
      </c>
      <c r="B14" s="19" t="s">
        <v>11</v>
      </c>
      <c r="C14" s="19">
        <v>68.524866092863462</v>
      </c>
      <c r="D14" s="19">
        <v>36497.360000000001</v>
      </c>
      <c r="E14" s="19">
        <v>3972464</v>
      </c>
      <c r="F14" s="19">
        <v>278610</v>
      </c>
      <c r="G14" s="19">
        <v>706755</v>
      </c>
      <c r="H14" s="19">
        <v>985365</v>
      </c>
      <c r="I14" s="19">
        <v>1320647</v>
      </c>
      <c r="J14" s="19">
        <v>2220447</v>
      </c>
    </row>
    <row r="15" spans="1:10">
      <c r="A15" s="19">
        <v>1990</v>
      </c>
      <c r="B15" s="19" t="s">
        <v>8</v>
      </c>
      <c r="C15" s="19">
        <v>95.251134670764074</v>
      </c>
      <c r="D15" s="19">
        <v>35409.450000000004</v>
      </c>
      <c r="E15" s="19">
        <v>3944297</v>
      </c>
      <c r="F15" s="19">
        <v>272079</v>
      </c>
      <c r="G15" s="19">
        <v>710106</v>
      </c>
      <c r="H15" s="19">
        <v>982185</v>
      </c>
      <c r="I15" s="19">
        <v>1326616</v>
      </c>
      <c r="J15" s="19">
        <v>2197160</v>
      </c>
    </row>
    <row r="16" spans="1:10">
      <c r="A16" s="19">
        <f>A15</f>
        <v>1990</v>
      </c>
      <c r="B16" s="19" t="s">
        <v>9</v>
      </c>
      <c r="C16" s="19">
        <v>87.514639206766546</v>
      </c>
      <c r="D16" s="19">
        <v>31142.880000000001</v>
      </c>
      <c r="E16" s="19">
        <v>4048653</v>
      </c>
      <c r="F16" s="19">
        <v>274030</v>
      </c>
      <c r="G16" s="19">
        <v>741224</v>
      </c>
      <c r="H16" s="19">
        <v>1015254</v>
      </c>
      <c r="I16" s="19">
        <v>1351544</v>
      </c>
      <c r="J16" s="19">
        <v>2270356</v>
      </c>
    </row>
    <row r="17" spans="1:10">
      <c r="A17" s="19">
        <f>A16</f>
        <v>1990</v>
      </c>
      <c r="B17" s="19" t="s">
        <v>10</v>
      </c>
      <c r="C17" s="19">
        <v>88.359100871216469</v>
      </c>
      <c r="D17" s="19">
        <v>27671.646666666667</v>
      </c>
      <c r="E17" s="19">
        <v>4126626</v>
      </c>
      <c r="F17" s="19">
        <v>286059</v>
      </c>
      <c r="G17" s="19">
        <v>755869</v>
      </c>
      <c r="H17" s="19">
        <v>1041928</v>
      </c>
      <c r="I17" s="19">
        <v>1386629</v>
      </c>
      <c r="J17" s="19">
        <v>2296848</v>
      </c>
    </row>
    <row r="18" spans="1:10">
      <c r="A18" s="19">
        <f>A17</f>
        <v>1990</v>
      </c>
      <c r="B18" s="19" t="s">
        <v>11</v>
      </c>
      <c r="C18" s="19">
        <v>93.480746761056594</v>
      </c>
      <c r="D18" s="19">
        <v>23675.133333333331</v>
      </c>
      <c r="E18" s="19">
        <v>4122953</v>
      </c>
      <c r="F18" s="19">
        <v>284139</v>
      </c>
      <c r="G18" s="19">
        <v>766856</v>
      </c>
      <c r="H18" s="19">
        <v>1050995</v>
      </c>
      <c r="I18" s="19">
        <v>1408198</v>
      </c>
      <c r="J18" s="19">
        <v>2280383</v>
      </c>
    </row>
    <row r="19" spans="1:10">
      <c r="A19" s="19">
        <v>1991</v>
      </c>
      <c r="B19" s="19" t="s">
        <v>8</v>
      </c>
      <c r="C19" s="19">
        <v>82.229613454024388</v>
      </c>
      <c r="D19" s="19">
        <v>24999.553333333333</v>
      </c>
      <c r="E19" s="19">
        <v>4165227</v>
      </c>
      <c r="F19" s="19">
        <v>282817</v>
      </c>
      <c r="G19" s="19">
        <v>794685</v>
      </c>
      <c r="H19" s="19">
        <v>1077502</v>
      </c>
      <c r="I19" s="19">
        <v>1430319</v>
      </c>
      <c r="J19" s="19">
        <v>2277863</v>
      </c>
    </row>
    <row r="20" spans="1:10">
      <c r="A20" s="19">
        <f>A19</f>
        <v>1991</v>
      </c>
      <c r="B20" s="19" t="s">
        <v>9</v>
      </c>
      <c r="C20" s="19">
        <v>72.421766424602012</v>
      </c>
      <c r="D20" s="19">
        <v>25617.440000000002</v>
      </c>
      <c r="E20" s="19">
        <v>4202062</v>
      </c>
      <c r="F20" s="19">
        <v>273644</v>
      </c>
      <c r="G20" s="19">
        <v>782734</v>
      </c>
      <c r="H20" s="19">
        <v>1056378</v>
      </c>
      <c r="I20" s="19">
        <v>1400542</v>
      </c>
      <c r="J20" s="19">
        <v>2312812</v>
      </c>
    </row>
    <row r="21" spans="1:10">
      <c r="A21" s="19">
        <f>A20</f>
        <v>1991</v>
      </c>
      <c r="B21" s="19" t="s">
        <v>10</v>
      </c>
      <c r="C21" s="19">
        <v>80.567628612072994</v>
      </c>
      <c r="D21" s="19">
        <v>22998.573333333334</v>
      </c>
      <c r="E21" s="19">
        <v>4199482</v>
      </c>
      <c r="F21" s="19">
        <v>258202</v>
      </c>
      <c r="G21" s="19">
        <v>779768</v>
      </c>
      <c r="H21" s="19">
        <v>1037970</v>
      </c>
      <c r="I21" s="19">
        <v>1396262</v>
      </c>
      <c r="J21" s="19">
        <v>2312646</v>
      </c>
    </row>
    <row r="22" spans="1:10">
      <c r="A22" s="19">
        <f>A21</f>
        <v>1991</v>
      </c>
      <c r="B22" s="19" t="s">
        <v>11</v>
      </c>
      <c r="C22" s="19">
        <v>84.291060124434878</v>
      </c>
      <c r="D22" s="19">
        <v>23577.236666666664</v>
      </c>
      <c r="E22" s="19">
        <v>4230148</v>
      </c>
      <c r="F22" s="19">
        <v>248441</v>
      </c>
      <c r="G22" s="19">
        <v>777422</v>
      </c>
      <c r="H22" s="19">
        <v>1025863</v>
      </c>
      <c r="I22" s="19">
        <v>1402390</v>
      </c>
      <c r="J22" s="19">
        <v>2344315</v>
      </c>
    </row>
    <row r="23" spans="1:10">
      <c r="A23" s="19">
        <v>1992</v>
      </c>
      <c r="B23" s="19" t="s">
        <v>8</v>
      </c>
      <c r="C23" s="19">
        <v>80.279591941579042</v>
      </c>
      <c r="D23" s="19">
        <v>21206.76</v>
      </c>
      <c r="E23" s="19">
        <v>4236365</v>
      </c>
      <c r="F23" s="19">
        <v>248562</v>
      </c>
      <c r="G23" s="19">
        <v>739851</v>
      </c>
      <c r="H23" s="19">
        <v>988413</v>
      </c>
      <c r="I23" s="19">
        <v>1367162</v>
      </c>
      <c r="J23" s="19">
        <v>2372402</v>
      </c>
    </row>
    <row r="24" spans="1:10">
      <c r="A24" s="19">
        <f>A23</f>
        <v>1992</v>
      </c>
      <c r="B24" s="19" t="s">
        <v>9</v>
      </c>
      <c r="C24" s="19">
        <v>87.015611027366347</v>
      </c>
      <c r="D24" s="19">
        <v>17625.633333333335</v>
      </c>
      <c r="E24" s="19">
        <v>4236284</v>
      </c>
      <c r="F24" s="19">
        <v>253811</v>
      </c>
      <c r="G24" s="19">
        <v>740470</v>
      </c>
      <c r="H24" s="19">
        <v>994281</v>
      </c>
      <c r="I24" s="19">
        <v>1400206</v>
      </c>
      <c r="J24" s="19">
        <v>2361219</v>
      </c>
    </row>
    <row r="25" spans="1:10">
      <c r="A25" s="19">
        <f>A24</f>
        <v>1992</v>
      </c>
      <c r="B25" s="19" t="s">
        <v>10</v>
      </c>
      <c r="C25" s="19">
        <v>109.87978906390209</v>
      </c>
      <c r="D25" s="19">
        <v>16757.043333333335</v>
      </c>
      <c r="E25" s="19">
        <v>4252220</v>
      </c>
      <c r="F25" s="19">
        <v>250770</v>
      </c>
      <c r="G25" s="19">
        <v>721943</v>
      </c>
      <c r="H25" s="19">
        <v>972713</v>
      </c>
      <c r="I25" s="19">
        <v>1381828</v>
      </c>
      <c r="J25" s="19">
        <v>2368639</v>
      </c>
    </row>
    <row r="26" spans="1:10">
      <c r="A26" s="19">
        <f>A25</f>
        <v>1992</v>
      </c>
      <c r="B26" s="19" t="s">
        <v>11</v>
      </c>
      <c r="C26" s="19">
        <v>90.685163952942219</v>
      </c>
      <c r="D26" s="19">
        <v>17128.173333333336</v>
      </c>
      <c r="E26" s="19">
        <v>4224791</v>
      </c>
      <c r="F26" s="19">
        <v>247128</v>
      </c>
      <c r="G26" s="19">
        <v>697854</v>
      </c>
      <c r="H26" s="19">
        <v>944982</v>
      </c>
      <c r="I26" s="19">
        <v>1346537</v>
      </c>
      <c r="J26" s="19">
        <v>2357492</v>
      </c>
    </row>
    <row r="27" spans="1:10">
      <c r="A27" s="19">
        <v>1993</v>
      </c>
      <c r="B27" s="19" t="s">
        <v>8</v>
      </c>
      <c r="C27" s="19">
        <v>77.533776106397568</v>
      </c>
      <c r="D27" s="19">
        <v>17244.579999999998</v>
      </c>
      <c r="E27" s="19">
        <v>4247579</v>
      </c>
      <c r="F27" s="19">
        <v>241265</v>
      </c>
      <c r="G27" s="19">
        <v>691664</v>
      </c>
      <c r="H27" s="19">
        <v>932929</v>
      </c>
      <c r="I27" s="19">
        <v>1351292</v>
      </c>
      <c r="J27" s="19">
        <v>2386821</v>
      </c>
    </row>
    <row r="28" spans="1:10">
      <c r="A28" s="19">
        <f>A27</f>
        <v>1993</v>
      </c>
      <c r="B28" s="19" t="s">
        <v>9</v>
      </c>
      <c r="C28" s="19">
        <v>79.051888000801242</v>
      </c>
      <c r="D28" s="19">
        <v>20244.823333333334</v>
      </c>
      <c r="E28" s="19">
        <v>4210528</v>
      </c>
      <c r="F28" s="19">
        <v>243811</v>
      </c>
      <c r="G28" s="19">
        <v>650735</v>
      </c>
      <c r="H28" s="19">
        <v>894546</v>
      </c>
      <c r="I28" s="19">
        <v>1312603</v>
      </c>
      <c r="J28" s="19">
        <v>2372340</v>
      </c>
    </row>
    <row r="29" spans="1:10">
      <c r="A29" s="19">
        <f>A28</f>
        <v>1993</v>
      </c>
      <c r="B29" s="19" t="s">
        <v>10</v>
      </c>
      <c r="C29" s="19">
        <v>93.608872115331224</v>
      </c>
      <c r="D29" s="19">
        <v>20406.196666666667</v>
      </c>
      <c r="E29" s="19">
        <v>4189188</v>
      </c>
      <c r="F29" s="19">
        <v>252439</v>
      </c>
      <c r="G29" s="19">
        <v>613729</v>
      </c>
      <c r="H29" s="19">
        <v>866168</v>
      </c>
      <c r="I29" s="19">
        <v>1287336</v>
      </c>
      <c r="J29" s="19">
        <v>2376151</v>
      </c>
    </row>
    <row r="30" spans="1:10">
      <c r="A30" s="19">
        <f>A29</f>
        <v>1993</v>
      </c>
      <c r="B30" s="19" t="s">
        <v>11</v>
      </c>
      <c r="C30" s="19">
        <v>103.32877771209519</v>
      </c>
      <c r="D30" s="19">
        <v>18452.22</v>
      </c>
      <c r="E30" s="19">
        <v>4205452</v>
      </c>
      <c r="F30" s="19">
        <v>266476</v>
      </c>
      <c r="G30" s="19">
        <v>582910</v>
      </c>
      <c r="H30" s="19">
        <v>849386</v>
      </c>
      <c r="I30" s="19">
        <v>1267660</v>
      </c>
      <c r="J30" s="19">
        <v>2425846</v>
      </c>
    </row>
    <row r="31" spans="1:10">
      <c r="A31" s="19">
        <v>1994</v>
      </c>
      <c r="B31" s="19" t="s">
        <v>8</v>
      </c>
      <c r="C31" s="19">
        <v>100.22244744632071</v>
      </c>
      <c r="D31" s="19">
        <v>19460.25</v>
      </c>
      <c r="E31" s="19">
        <v>4250180</v>
      </c>
      <c r="F31" s="19">
        <v>248424</v>
      </c>
      <c r="G31" s="19">
        <v>600255</v>
      </c>
      <c r="H31" s="19">
        <v>848679</v>
      </c>
      <c r="I31" s="19">
        <v>1263905</v>
      </c>
      <c r="J31" s="19">
        <v>2426698</v>
      </c>
    </row>
    <row r="32" spans="1:10">
      <c r="A32" s="19">
        <f>A31</f>
        <v>1994</v>
      </c>
      <c r="B32" s="19" t="s">
        <v>9</v>
      </c>
      <c r="C32" s="19">
        <v>91.591308017683517</v>
      </c>
      <c r="D32" s="19">
        <v>20375.186666666665</v>
      </c>
      <c r="E32" s="19">
        <v>4230314</v>
      </c>
      <c r="F32" s="19">
        <v>260210</v>
      </c>
      <c r="G32" s="19">
        <v>598159</v>
      </c>
      <c r="H32" s="19">
        <v>858369</v>
      </c>
      <c r="I32" s="19">
        <v>1280063</v>
      </c>
      <c r="J32" s="19">
        <v>2439601</v>
      </c>
    </row>
    <row r="33" spans="1:10">
      <c r="A33" s="19">
        <f>A32</f>
        <v>1994</v>
      </c>
      <c r="B33" s="19" t="s">
        <v>10</v>
      </c>
      <c r="C33" s="19">
        <v>76.558719128788994</v>
      </c>
      <c r="D33" s="19">
        <v>20362.393333333333</v>
      </c>
      <c r="E33" s="19">
        <v>4278261</v>
      </c>
      <c r="F33" s="19">
        <v>283661</v>
      </c>
      <c r="G33" s="19">
        <v>597196</v>
      </c>
      <c r="H33" s="19">
        <v>880857</v>
      </c>
      <c r="I33" s="19">
        <v>1284437</v>
      </c>
      <c r="J33" s="19">
        <v>2455732</v>
      </c>
    </row>
    <row r="34" spans="1:10">
      <c r="A34" s="19">
        <f>A33</f>
        <v>1994</v>
      </c>
      <c r="B34" s="19" t="s">
        <v>11</v>
      </c>
      <c r="C34" s="19">
        <v>72.756442719391217</v>
      </c>
      <c r="D34" s="19">
        <v>19476.11</v>
      </c>
      <c r="E34" s="19">
        <v>4261326</v>
      </c>
      <c r="F34" s="19">
        <v>270789</v>
      </c>
      <c r="G34" s="19">
        <v>608567</v>
      </c>
      <c r="H34" s="19">
        <v>879356</v>
      </c>
      <c r="I34" s="19">
        <v>1279619</v>
      </c>
      <c r="J34" s="19">
        <v>2455160</v>
      </c>
    </row>
    <row r="35" spans="1:10">
      <c r="A35" s="19">
        <v>1995</v>
      </c>
      <c r="B35" s="19" t="s">
        <v>8</v>
      </c>
      <c r="C35" s="19">
        <v>91.609386063003569</v>
      </c>
      <c r="D35" s="19">
        <v>17820.333333333332</v>
      </c>
      <c r="E35" s="19">
        <v>4308748</v>
      </c>
      <c r="F35" s="19">
        <v>260963</v>
      </c>
      <c r="G35" s="19">
        <v>625407</v>
      </c>
      <c r="H35" s="19">
        <v>886370</v>
      </c>
      <c r="I35" s="19">
        <v>1272180</v>
      </c>
      <c r="J35" s="19">
        <v>2476366</v>
      </c>
    </row>
    <row r="36" spans="1:10">
      <c r="A36" s="19">
        <f>A35</f>
        <v>1995</v>
      </c>
      <c r="B36" s="19" t="s">
        <v>9</v>
      </c>
      <c r="C36" s="19">
        <v>100.67618048980904</v>
      </c>
      <c r="D36" s="19">
        <v>15875.806666666665</v>
      </c>
      <c r="E36" s="19">
        <v>4354592</v>
      </c>
      <c r="F36" s="19">
        <v>252997</v>
      </c>
      <c r="G36" s="19">
        <v>649422</v>
      </c>
      <c r="H36" s="19">
        <v>902419</v>
      </c>
      <c r="I36" s="19">
        <v>1306887</v>
      </c>
      <c r="J36" s="19">
        <v>2499096</v>
      </c>
    </row>
    <row r="37" spans="1:10">
      <c r="A37" s="19">
        <f>A36</f>
        <v>1995</v>
      </c>
      <c r="B37" s="19" t="s">
        <v>10</v>
      </c>
      <c r="C37" s="19">
        <v>101.94984884039985</v>
      </c>
      <c r="D37" s="19">
        <v>17232.193333333333</v>
      </c>
      <c r="E37" s="19">
        <v>4405296</v>
      </c>
      <c r="F37" s="19">
        <v>246807</v>
      </c>
      <c r="G37" s="19">
        <v>659937</v>
      </c>
      <c r="H37" s="19">
        <v>906744</v>
      </c>
      <c r="I37" s="19">
        <v>1342794</v>
      </c>
      <c r="J37" s="19">
        <v>2514054</v>
      </c>
    </row>
    <row r="38" spans="1:10">
      <c r="A38" s="19">
        <f>A37</f>
        <v>1995</v>
      </c>
      <c r="B38" s="19" t="s">
        <v>11</v>
      </c>
      <c r="C38" s="19">
        <v>88.132175925055108</v>
      </c>
      <c r="D38" s="19">
        <v>18493.006666666668</v>
      </c>
      <c r="E38" s="19">
        <v>4416585</v>
      </c>
      <c r="F38" s="19">
        <v>253221</v>
      </c>
      <c r="G38" s="19">
        <v>670275</v>
      </c>
      <c r="H38" s="19">
        <v>923496</v>
      </c>
      <c r="I38" s="19">
        <v>1360738</v>
      </c>
      <c r="J38" s="19">
        <v>2532811</v>
      </c>
    </row>
    <row r="39" spans="1:10">
      <c r="A39" s="19">
        <v>1996</v>
      </c>
      <c r="B39" s="19" t="s">
        <v>8</v>
      </c>
      <c r="C39" s="19">
        <v>96.261894712960043</v>
      </c>
      <c r="D39" s="19">
        <v>20516.713333333333</v>
      </c>
      <c r="E39" s="19">
        <v>4455151</v>
      </c>
      <c r="F39" s="19">
        <v>263640</v>
      </c>
      <c r="G39" s="19">
        <v>665257</v>
      </c>
      <c r="H39" s="19">
        <v>928897</v>
      </c>
      <c r="I39" s="19">
        <v>1385871</v>
      </c>
      <c r="J39" s="19">
        <v>2531429</v>
      </c>
    </row>
    <row r="40" spans="1:10">
      <c r="A40" s="19">
        <f>A39</f>
        <v>1996</v>
      </c>
      <c r="B40" s="19" t="s">
        <v>9</v>
      </c>
      <c r="C40" s="19">
        <v>81.750100663724623</v>
      </c>
      <c r="D40" s="19">
        <v>21928.33</v>
      </c>
      <c r="E40" s="19">
        <v>4507343</v>
      </c>
      <c r="F40" s="19">
        <v>277165</v>
      </c>
      <c r="G40" s="19">
        <v>686788</v>
      </c>
      <c r="H40" s="19">
        <v>963953</v>
      </c>
      <c r="I40" s="19">
        <v>1415232</v>
      </c>
      <c r="J40" s="19">
        <v>2558772</v>
      </c>
    </row>
    <row r="41" spans="1:10">
      <c r="A41" s="19">
        <f>A40</f>
        <v>1996</v>
      </c>
      <c r="B41" s="19" t="s">
        <v>10</v>
      </c>
      <c r="C41" s="19">
        <v>77.176362794956034</v>
      </c>
      <c r="D41" s="19">
        <v>21084.146666666667</v>
      </c>
      <c r="E41" s="19">
        <v>4509275</v>
      </c>
      <c r="F41" s="19">
        <v>288491</v>
      </c>
      <c r="G41" s="19">
        <v>698531</v>
      </c>
      <c r="H41" s="19">
        <v>987022</v>
      </c>
      <c r="I41" s="19">
        <v>1418054</v>
      </c>
      <c r="J41" s="19">
        <v>2558984</v>
      </c>
    </row>
    <row r="42" spans="1:10">
      <c r="A42" s="19">
        <f>A41</f>
        <v>1996</v>
      </c>
      <c r="B42" s="19" t="s">
        <v>11</v>
      </c>
      <c r="C42" s="19">
        <v>76.505936080092056</v>
      </c>
      <c r="D42" s="19">
        <v>20768.993333333332</v>
      </c>
      <c r="E42" s="19">
        <v>4561933</v>
      </c>
      <c r="F42" s="19">
        <v>295081</v>
      </c>
      <c r="G42" s="19">
        <v>698260</v>
      </c>
      <c r="H42" s="19">
        <v>993341</v>
      </c>
      <c r="I42" s="19">
        <v>1413451</v>
      </c>
      <c r="J42" s="19">
        <v>2583846</v>
      </c>
    </row>
    <row r="43" spans="1:10">
      <c r="A43" s="19">
        <v>1997</v>
      </c>
      <c r="B43" s="19" t="s">
        <v>8</v>
      </c>
      <c r="C43" s="19">
        <v>96.277836269831482</v>
      </c>
      <c r="D43" s="19">
        <v>18290.033333333333</v>
      </c>
      <c r="E43" s="19">
        <v>4574234</v>
      </c>
      <c r="F43" s="19">
        <v>283397</v>
      </c>
      <c r="G43" s="19">
        <v>706799</v>
      </c>
      <c r="H43" s="19">
        <v>990196</v>
      </c>
      <c r="I43" s="19">
        <v>1405068</v>
      </c>
      <c r="J43" s="19">
        <v>2623335</v>
      </c>
    </row>
    <row r="44" spans="1:10">
      <c r="A44" s="19">
        <f>A43</f>
        <v>1997</v>
      </c>
      <c r="B44" s="19" t="s">
        <v>9</v>
      </c>
      <c r="C44" s="19">
        <v>90.622082846663417</v>
      </c>
      <c r="D44" s="19">
        <v>19576.476666666666</v>
      </c>
      <c r="E44" s="19">
        <v>4544551</v>
      </c>
      <c r="F44" s="19">
        <v>253154</v>
      </c>
      <c r="G44" s="19">
        <v>709061</v>
      </c>
      <c r="H44" s="19">
        <v>962215</v>
      </c>
      <c r="I44" s="19">
        <v>1381380</v>
      </c>
      <c r="J44" s="19">
        <v>2559657</v>
      </c>
    </row>
    <row r="45" spans="1:10">
      <c r="A45" s="19">
        <f>A44</f>
        <v>1997</v>
      </c>
      <c r="B45" s="19" t="s">
        <v>10</v>
      </c>
      <c r="C45" s="19">
        <v>112.41537105295147</v>
      </c>
      <c r="D45" s="19">
        <v>19162.436666666665</v>
      </c>
      <c r="E45" s="19">
        <v>4554665</v>
      </c>
      <c r="F45" s="19">
        <v>235543</v>
      </c>
      <c r="G45" s="19">
        <v>712947</v>
      </c>
      <c r="H45" s="19">
        <v>948490</v>
      </c>
      <c r="I45" s="19">
        <v>1373563</v>
      </c>
      <c r="J45" s="19">
        <v>2563310</v>
      </c>
    </row>
    <row r="46" spans="1:10">
      <c r="A46" s="19">
        <f>A45</f>
        <v>1997</v>
      </c>
      <c r="B46" s="19" t="s">
        <v>11</v>
      </c>
      <c r="C46" s="19">
        <v>192.30586001525066</v>
      </c>
      <c r="D46" s="19">
        <v>16431.75</v>
      </c>
      <c r="E46" s="19">
        <v>4556517</v>
      </c>
      <c r="F46" s="19">
        <v>224860</v>
      </c>
      <c r="G46" s="19">
        <v>730045</v>
      </c>
      <c r="H46" s="19">
        <v>954905</v>
      </c>
      <c r="I46" s="19">
        <v>1362326</v>
      </c>
      <c r="J46" s="19">
        <v>2556850</v>
      </c>
    </row>
    <row r="47" spans="1:10">
      <c r="A47" s="19">
        <v>1998</v>
      </c>
      <c r="B47" s="19" t="s">
        <v>8</v>
      </c>
      <c r="C47" s="19">
        <v>192.82168780996213</v>
      </c>
      <c r="D47" s="19">
        <v>16522.563333333335</v>
      </c>
      <c r="E47" s="19">
        <v>4504376</v>
      </c>
      <c r="F47" s="19">
        <v>223981</v>
      </c>
      <c r="G47" s="19">
        <v>719327</v>
      </c>
      <c r="H47" s="19">
        <v>943308</v>
      </c>
      <c r="I47" s="19">
        <v>1327902</v>
      </c>
      <c r="J47" s="19">
        <v>2554105</v>
      </c>
    </row>
    <row r="48" spans="1:10">
      <c r="A48" s="19">
        <f>A47</f>
        <v>1998</v>
      </c>
      <c r="B48" s="19" t="s">
        <v>9</v>
      </c>
      <c r="C48" s="19">
        <v>184.24997317333066</v>
      </c>
      <c r="D48" s="19">
        <v>15562.286666666667</v>
      </c>
      <c r="E48" s="19">
        <v>4486568</v>
      </c>
      <c r="F48" s="19">
        <v>219026</v>
      </c>
      <c r="G48" s="19">
        <v>712742</v>
      </c>
      <c r="H48" s="19">
        <v>931768</v>
      </c>
      <c r="I48" s="19">
        <v>1312793</v>
      </c>
      <c r="J48" s="19">
        <v>2552680</v>
      </c>
    </row>
    <row r="49" spans="1:10">
      <c r="A49" s="19">
        <f>A48</f>
        <v>1998</v>
      </c>
      <c r="B49" s="19" t="s">
        <v>10</v>
      </c>
      <c r="C49" s="19">
        <v>212.92348565993333</v>
      </c>
      <c r="D49" s="19">
        <v>15251.613333333335</v>
      </c>
      <c r="E49" s="19">
        <v>4494316</v>
      </c>
      <c r="F49" s="19">
        <v>213014</v>
      </c>
      <c r="G49" s="19">
        <v>707105</v>
      </c>
      <c r="H49" s="19">
        <v>920119</v>
      </c>
      <c r="I49" s="19">
        <v>1318151</v>
      </c>
      <c r="J49" s="19">
        <v>2570644</v>
      </c>
    </row>
    <row r="50" spans="1:10">
      <c r="A50" s="19">
        <f>A49</f>
        <v>1998</v>
      </c>
      <c r="B50" s="19" t="s">
        <v>11</v>
      </c>
      <c r="C50" s="19">
        <v>152.30338321542862</v>
      </c>
      <c r="D50" s="19">
        <v>14102.863333333333</v>
      </c>
      <c r="E50" s="19">
        <v>4529534</v>
      </c>
      <c r="F50" s="19">
        <v>206258</v>
      </c>
      <c r="G50" s="19">
        <v>686011</v>
      </c>
      <c r="H50" s="19">
        <v>892269</v>
      </c>
      <c r="I50" s="19">
        <v>1329123</v>
      </c>
      <c r="J50" s="19">
        <v>2566695</v>
      </c>
    </row>
    <row r="51" spans="1:10">
      <c r="A51" s="19">
        <v>1999</v>
      </c>
      <c r="B51" s="19" t="s">
        <v>8</v>
      </c>
      <c r="C51" s="19">
        <v>114.57187685889603</v>
      </c>
      <c r="D51" s="19">
        <v>14476.666666666666</v>
      </c>
      <c r="E51" s="19">
        <v>4471106</v>
      </c>
      <c r="F51" s="19">
        <v>205232</v>
      </c>
      <c r="G51" s="19">
        <v>668300</v>
      </c>
      <c r="H51" s="19">
        <v>873532</v>
      </c>
      <c r="I51" s="19">
        <v>1311424</v>
      </c>
      <c r="J51" s="19">
        <v>2577618</v>
      </c>
    </row>
    <row r="52" spans="1:10">
      <c r="A52" s="19">
        <f>A51</f>
        <v>1999</v>
      </c>
      <c r="B52" s="19" t="s">
        <v>9</v>
      </c>
      <c r="C52" s="19">
        <v>110.65084613240697</v>
      </c>
      <c r="D52" s="19">
        <v>16772.933333333331</v>
      </c>
      <c r="E52" s="19">
        <v>4487374</v>
      </c>
      <c r="F52" s="19">
        <v>219997</v>
      </c>
      <c r="G52" s="19">
        <v>673331</v>
      </c>
      <c r="H52" s="19">
        <v>893328</v>
      </c>
      <c r="I52" s="19">
        <v>1322962</v>
      </c>
      <c r="J52" s="19">
        <v>2582047</v>
      </c>
    </row>
    <row r="53" spans="1:10">
      <c r="A53" s="19">
        <f>A52</f>
        <v>1999</v>
      </c>
      <c r="B53" s="19" t="s">
        <v>10</v>
      </c>
      <c r="C53" s="19">
        <v>89.147018712827503</v>
      </c>
      <c r="D53" s="19">
        <v>17728.300000000003</v>
      </c>
      <c r="E53" s="19">
        <v>4512575</v>
      </c>
      <c r="F53" s="19">
        <v>223272</v>
      </c>
      <c r="G53" s="19">
        <v>669680</v>
      </c>
      <c r="H53" s="19">
        <v>892952</v>
      </c>
      <c r="I53" s="19">
        <v>1308764</v>
      </c>
      <c r="J53" s="19">
        <v>2601128</v>
      </c>
    </row>
    <row r="54" spans="1:10">
      <c r="A54" s="19">
        <f>A53</f>
        <v>1999</v>
      </c>
      <c r="B54" s="19" t="s">
        <v>11</v>
      </c>
      <c r="C54" s="19">
        <v>89.424494822912905</v>
      </c>
      <c r="D54" s="19">
        <v>18176.136666666669</v>
      </c>
      <c r="E54" s="19">
        <v>4515249</v>
      </c>
      <c r="F54" s="19">
        <v>213105</v>
      </c>
      <c r="G54" s="19">
        <v>678805</v>
      </c>
      <c r="H54" s="19">
        <v>891910</v>
      </c>
      <c r="I54" s="19">
        <v>1307915</v>
      </c>
      <c r="J54" s="19">
        <v>2605664</v>
      </c>
    </row>
    <row r="55" spans="1:10">
      <c r="A55" s="19">
        <v>2000</v>
      </c>
      <c r="B55" s="19" t="s">
        <v>8</v>
      </c>
      <c r="C55" s="19">
        <v>79.706835840021071</v>
      </c>
      <c r="D55" s="19">
        <v>19487.286666666667</v>
      </c>
      <c r="E55" s="19">
        <v>4600088</v>
      </c>
      <c r="F55" s="19">
        <v>213510</v>
      </c>
      <c r="G55" s="19">
        <v>705512</v>
      </c>
      <c r="H55" s="19">
        <v>919022</v>
      </c>
      <c r="I55" s="19">
        <v>1314750</v>
      </c>
      <c r="J55" s="19">
        <v>2628257</v>
      </c>
    </row>
    <row r="56" spans="1:10">
      <c r="A56" s="19">
        <f>A55</f>
        <v>2000</v>
      </c>
      <c r="B56" s="19" t="s">
        <v>9</v>
      </c>
      <c r="C56" s="19">
        <v>116.02729666153778</v>
      </c>
      <c r="D56" s="19">
        <v>17842.306666666667</v>
      </c>
      <c r="E56" s="19">
        <v>4609587</v>
      </c>
      <c r="F56" s="19">
        <v>218021</v>
      </c>
      <c r="G56" s="19">
        <v>693795</v>
      </c>
      <c r="H56" s="19">
        <v>911816</v>
      </c>
      <c r="I56" s="19">
        <v>1304613</v>
      </c>
      <c r="J56" s="19">
        <v>2617606</v>
      </c>
    </row>
    <row r="57" spans="1:10">
      <c r="A57" s="19">
        <f>A56</f>
        <v>2000</v>
      </c>
      <c r="B57" s="19" t="s">
        <v>10</v>
      </c>
      <c r="C57" s="19">
        <v>80.799678437249668</v>
      </c>
      <c r="D57" s="19">
        <v>16486.036666666667</v>
      </c>
      <c r="E57" s="19">
        <v>4613217</v>
      </c>
      <c r="F57" s="19">
        <v>212843</v>
      </c>
      <c r="G57" s="19">
        <v>719490</v>
      </c>
      <c r="H57" s="19">
        <v>932333</v>
      </c>
      <c r="I57" s="19">
        <v>1319945</v>
      </c>
      <c r="J57" s="19">
        <v>2622126</v>
      </c>
    </row>
    <row r="58" spans="1:10">
      <c r="A58" s="19">
        <f>A57</f>
        <v>2000</v>
      </c>
      <c r="B58" s="19" t="s">
        <v>11</v>
      </c>
      <c r="C58" s="19">
        <v>96.542726681166087</v>
      </c>
      <c r="D58" s="19">
        <v>14827.44</v>
      </c>
      <c r="E58" s="19">
        <v>4658256</v>
      </c>
      <c r="F58" s="19">
        <v>218283</v>
      </c>
      <c r="G58" s="19">
        <v>742152</v>
      </c>
      <c r="H58" s="19">
        <v>960435</v>
      </c>
      <c r="I58" s="19">
        <v>1337264</v>
      </c>
      <c r="J58" s="19">
        <v>2655676</v>
      </c>
    </row>
    <row r="59" spans="1:10">
      <c r="A59" s="19">
        <v>2001</v>
      </c>
      <c r="B59" s="19" t="s">
        <v>8</v>
      </c>
      <c r="C59" s="19">
        <v>149.84891046698735</v>
      </c>
      <c r="D59" s="19">
        <v>13231.896666666667</v>
      </c>
      <c r="E59" s="19">
        <v>4682568</v>
      </c>
      <c r="F59" s="19">
        <v>217086</v>
      </c>
      <c r="G59" s="19">
        <v>743609</v>
      </c>
      <c r="H59" s="19">
        <v>960695</v>
      </c>
      <c r="I59" s="19">
        <v>1354136</v>
      </c>
      <c r="J59" s="19">
        <v>2664143</v>
      </c>
    </row>
    <row r="60" spans="1:10">
      <c r="A60" s="19">
        <f>A59</f>
        <v>2001</v>
      </c>
      <c r="B60" s="19" t="s">
        <v>9</v>
      </c>
      <c r="C60" s="19">
        <v>120.333229861213</v>
      </c>
      <c r="D60" s="19">
        <v>13454.093333333332</v>
      </c>
      <c r="E60" s="19">
        <v>4660349</v>
      </c>
      <c r="F60" s="19">
        <v>203274</v>
      </c>
      <c r="G60" s="19">
        <v>723041</v>
      </c>
      <c r="H60" s="19">
        <v>926315</v>
      </c>
      <c r="I60" s="19">
        <v>1298594</v>
      </c>
      <c r="J60" s="19">
        <v>2690150</v>
      </c>
    </row>
    <row r="61" spans="1:10">
      <c r="A61" s="19">
        <f>A60</f>
        <v>2001</v>
      </c>
      <c r="B61" s="19" t="s">
        <v>10</v>
      </c>
      <c r="C61" s="19">
        <v>133.75932526043465</v>
      </c>
      <c r="D61" s="19">
        <v>11241.383333333333</v>
      </c>
      <c r="E61" s="19">
        <v>4612991</v>
      </c>
      <c r="F61" s="19">
        <v>201842</v>
      </c>
      <c r="G61" s="19">
        <v>710155</v>
      </c>
      <c r="H61" s="19">
        <v>911997</v>
      </c>
      <c r="I61" s="19">
        <v>1283786</v>
      </c>
      <c r="J61" s="19">
        <v>2688045</v>
      </c>
    </row>
    <row r="62" spans="1:10">
      <c r="A62" s="19">
        <f>A61</f>
        <v>2001</v>
      </c>
      <c r="B62" s="19" t="s">
        <v>11</v>
      </c>
      <c r="C62" s="19">
        <v>107.8803118221682</v>
      </c>
      <c r="D62" s="19">
        <v>10482.106666666667</v>
      </c>
      <c r="E62" s="19">
        <v>4598979</v>
      </c>
      <c r="F62" s="19">
        <v>202706</v>
      </c>
      <c r="G62" s="19">
        <v>680129</v>
      </c>
      <c r="H62" s="19">
        <v>882835</v>
      </c>
      <c r="I62" s="19">
        <v>1244106</v>
      </c>
      <c r="J62" s="19">
        <v>2685161</v>
      </c>
    </row>
    <row r="63" spans="1:10">
      <c r="A63" s="19">
        <v>2002</v>
      </c>
      <c r="B63" s="19" t="s">
        <v>8</v>
      </c>
      <c r="C63" s="19">
        <v>120.28590291883313</v>
      </c>
      <c r="D63" s="19">
        <v>10577.08</v>
      </c>
      <c r="E63" s="19">
        <v>4606017</v>
      </c>
      <c r="F63" s="19">
        <v>200586</v>
      </c>
      <c r="G63" s="19">
        <v>674893</v>
      </c>
      <c r="H63" s="19">
        <v>875479</v>
      </c>
      <c r="I63" s="19">
        <v>1240648</v>
      </c>
      <c r="J63" s="19">
        <v>2695291</v>
      </c>
    </row>
    <row r="64" spans="1:10">
      <c r="A64" s="19">
        <f>A63</f>
        <v>2002</v>
      </c>
      <c r="B64" s="19" t="s">
        <v>9</v>
      </c>
      <c r="C64" s="19">
        <v>95.399261762216852</v>
      </c>
      <c r="D64" s="19">
        <v>11353.33</v>
      </c>
      <c r="E64" s="19">
        <v>4640691</v>
      </c>
      <c r="F64" s="19">
        <v>201679</v>
      </c>
      <c r="G64" s="19">
        <v>664583</v>
      </c>
      <c r="H64" s="19">
        <v>866262</v>
      </c>
      <c r="I64" s="19">
        <v>1221813</v>
      </c>
      <c r="J64" s="19">
        <v>2717372</v>
      </c>
    </row>
    <row r="65" spans="1:10">
      <c r="A65" s="19">
        <f>A64</f>
        <v>2002</v>
      </c>
      <c r="B65" s="19" t="s">
        <v>10</v>
      </c>
      <c r="C65" s="19">
        <v>111.46384566329552</v>
      </c>
      <c r="D65" s="19">
        <v>9819.1600000000017</v>
      </c>
      <c r="E65" s="19">
        <v>4655776</v>
      </c>
      <c r="F65" s="19">
        <v>200149</v>
      </c>
      <c r="G65" s="19">
        <v>674673</v>
      </c>
      <c r="H65" s="19">
        <v>874822</v>
      </c>
      <c r="I65" s="19">
        <v>1229883</v>
      </c>
      <c r="J65" s="19">
        <v>2721151</v>
      </c>
    </row>
    <row r="66" spans="1:10">
      <c r="A66" s="19">
        <f>A65</f>
        <v>2002</v>
      </c>
      <c r="B66" s="19" t="s">
        <v>11</v>
      </c>
      <c r="C66" s="19">
        <v>127.75515354728013</v>
      </c>
      <c r="D66" s="19">
        <v>8728.590000000002</v>
      </c>
      <c r="E66" s="19">
        <v>4667961</v>
      </c>
      <c r="F66" s="19">
        <v>196820</v>
      </c>
      <c r="G66" s="19">
        <v>676610</v>
      </c>
      <c r="H66" s="19">
        <v>873430</v>
      </c>
      <c r="I66" s="19">
        <v>1223775</v>
      </c>
      <c r="J66" s="19">
        <v>2714240</v>
      </c>
    </row>
    <row r="67" spans="1:10">
      <c r="A67" s="19">
        <v>2003</v>
      </c>
      <c r="B67" s="19" t="s">
        <v>8</v>
      </c>
      <c r="C67" s="19">
        <v>109.73625370341279</v>
      </c>
      <c r="D67" s="19">
        <v>8426.3166666666657</v>
      </c>
      <c r="E67" s="19">
        <v>4670572</v>
      </c>
      <c r="F67" s="19">
        <v>194772</v>
      </c>
      <c r="G67" s="19">
        <v>678306</v>
      </c>
      <c r="H67" s="19">
        <v>873078</v>
      </c>
      <c r="I67" s="19">
        <v>1212614</v>
      </c>
      <c r="J67" s="19">
        <v>2726920</v>
      </c>
    </row>
    <row r="68" spans="1:10">
      <c r="A68" s="19">
        <f>A67</f>
        <v>2003</v>
      </c>
      <c r="B68" s="19" t="s">
        <v>9</v>
      </c>
      <c r="C68" s="19">
        <v>121.31491684747733</v>
      </c>
      <c r="D68" s="19">
        <v>8312.4866666666658</v>
      </c>
      <c r="E68" s="19">
        <v>4700680</v>
      </c>
      <c r="F68" s="19">
        <v>196265</v>
      </c>
      <c r="G68" s="19">
        <v>690265</v>
      </c>
      <c r="H68" s="19">
        <v>886530</v>
      </c>
      <c r="I68" s="19">
        <v>1227622</v>
      </c>
      <c r="J68" s="19">
        <v>2719762</v>
      </c>
    </row>
    <row r="69" spans="1:10">
      <c r="A69" s="19">
        <f>A68</f>
        <v>2003</v>
      </c>
      <c r="B69" s="19" t="s">
        <v>10</v>
      </c>
      <c r="C69" s="19">
        <v>81.490694992506135</v>
      </c>
      <c r="D69" s="19">
        <v>10070.269999999999</v>
      </c>
      <c r="E69" s="19">
        <v>4719323</v>
      </c>
      <c r="F69" s="19">
        <v>200618</v>
      </c>
      <c r="G69" s="19">
        <v>679237</v>
      </c>
      <c r="H69" s="19">
        <v>879855</v>
      </c>
      <c r="I69" s="19">
        <v>1210759</v>
      </c>
      <c r="J69" s="19">
        <v>2720123</v>
      </c>
    </row>
    <row r="70" spans="1:10">
      <c r="A70" s="19">
        <f>A69</f>
        <v>2003</v>
      </c>
      <c r="B70" s="19" t="s">
        <v>11</v>
      </c>
      <c r="C70" s="19">
        <v>88.407380312655562</v>
      </c>
      <c r="D70" s="19">
        <v>10406.136666666667</v>
      </c>
      <c r="E70" s="19">
        <v>4771392</v>
      </c>
      <c r="F70" s="19">
        <v>196589</v>
      </c>
      <c r="G70" s="19">
        <v>710078</v>
      </c>
      <c r="H70" s="19">
        <v>906667</v>
      </c>
      <c r="I70" s="19">
        <v>1232194</v>
      </c>
      <c r="J70" s="19">
        <v>2756761</v>
      </c>
    </row>
    <row r="71" spans="1:10">
      <c r="A71" s="19">
        <v>2004</v>
      </c>
      <c r="B71" s="19" t="s">
        <v>8</v>
      </c>
      <c r="C71" s="19">
        <v>70.013925315115159</v>
      </c>
      <c r="D71" s="19">
        <v>10988.586666666668</v>
      </c>
      <c r="E71" s="19">
        <v>4808311</v>
      </c>
      <c r="F71" s="19">
        <v>197533</v>
      </c>
      <c r="G71" s="19">
        <v>708721</v>
      </c>
      <c r="H71" s="19">
        <v>906254</v>
      </c>
      <c r="I71" s="19">
        <v>1217146</v>
      </c>
      <c r="J71" s="19">
        <v>2757925</v>
      </c>
    </row>
    <row r="72" spans="1:10">
      <c r="A72" s="19">
        <f>A71</f>
        <v>2004</v>
      </c>
      <c r="B72" s="19" t="s">
        <v>9</v>
      </c>
      <c r="C72" s="19">
        <v>81.094932279361672</v>
      </c>
      <c r="D72" s="19">
        <v>11508.683333333334</v>
      </c>
      <c r="E72" s="19">
        <v>4805457</v>
      </c>
      <c r="F72" s="19">
        <v>201789</v>
      </c>
      <c r="G72" s="19">
        <v>707932</v>
      </c>
      <c r="H72" s="19">
        <v>909721</v>
      </c>
      <c r="I72" s="19">
        <v>1218267</v>
      </c>
      <c r="J72" s="19">
        <v>2757966</v>
      </c>
    </row>
    <row r="73" spans="1:10">
      <c r="A73" s="19">
        <f>A72</f>
        <v>2004</v>
      </c>
      <c r="B73" s="19" t="s">
        <v>10</v>
      </c>
      <c r="C73" s="19">
        <v>73.973905454330477</v>
      </c>
      <c r="D73" s="19">
        <v>11152.449999999999</v>
      </c>
      <c r="E73" s="19">
        <v>4835769</v>
      </c>
      <c r="F73" s="19">
        <v>201931</v>
      </c>
      <c r="G73" s="19">
        <v>715082</v>
      </c>
      <c r="H73" s="19">
        <v>917013</v>
      </c>
      <c r="I73" s="19">
        <v>1220158</v>
      </c>
      <c r="J73" s="19">
        <v>2780581</v>
      </c>
    </row>
    <row r="74" spans="1:10">
      <c r="A74" s="19">
        <f>A73</f>
        <v>2004</v>
      </c>
      <c r="B74" s="19" t="s">
        <v>11</v>
      </c>
      <c r="C74" s="19">
        <v>73.64448543081123</v>
      </c>
      <c r="D74" s="19">
        <v>11015.743333333332</v>
      </c>
      <c r="E74" s="19">
        <v>4825755</v>
      </c>
      <c r="F74" s="19">
        <v>200723</v>
      </c>
      <c r="G74" s="19">
        <v>729896</v>
      </c>
      <c r="H74" s="19">
        <v>930619</v>
      </c>
      <c r="I74" s="19">
        <v>1230525</v>
      </c>
      <c r="J74" s="19">
        <v>2768708</v>
      </c>
    </row>
    <row r="75" spans="1:10">
      <c r="A75" s="19">
        <v>2005</v>
      </c>
      <c r="B75" s="19" t="s">
        <v>8</v>
      </c>
      <c r="C75" s="19">
        <v>59.119904156797567</v>
      </c>
      <c r="D75" s="19">
        <v>11583.173333333332</v>
      </c>
      <c r="E75" s="19">
        <v>4848121</v>
      </c>
      <c r="F75" s="19">
        <v>199180</v>
      </c>
      <c r="G75" s="19">
        <v>753258</v>
      </c>
      <c r="H75" s="19">
        <v>952438</v>
      </c>
      <c r="I75" s="19">
        <v>1246986</v>
      </c>
      <c r="J75" s="19">
        <v>2777094</v>
      </c>
    </row>
    <row r="76" spans="1:10">
      <c r="A76" s="19">
        <f>A75</f>
        <v>2005</v>
      </c>
      <c r="B76" s="19" t="s">
        <v>9</v>
      </c>
      <c r="C76" s="19">
        <v>70.359685841279784</v>
      </c>
      <c r="D76" s="19">
        <v>11293.589999999998</v>
      </c>
      <c r="E76" s="19">
        <v>4881366</v>
      </c>
      <c r="F76" s="19">
        <v>196270</v>
      </c>
      <c r="G76" s="19">
        <v>779507</v>
      </c>
      <c r="H76" s="19">
        <v>975777</v>
      </c>
      <c r="I76" s="19">
        <v>1253609</v>
      </c>
      <c r="J76" s="19">
        <v>2790353</v>
      </c>
    </row>
    <row r="77" spans="1:10">
      <c r="A77" s="19">
        <f>A76</f>
        <v>2005</v>
      </c>
      <c r="B77" s="19" t="s">
        <v>10</v>
      </c>
      <c r="C77" s="19">
        <v>74.535287311980255</v>
      </c>
      <c r="D77" s="19">
        <v>12300.409999999998</v>
      </c>
      <c r="E77" s="19">
        <v>4928581</v>
      </c>
      <c r="F77" s="19">
        <v>200084</v>
      </c>
      <c r="G77" s="19">
        <v>794302</v>
      </c>
      <c r="H77" s="19">
        <v>994386</v>
      </c>
      <c r="I77" s="19">
        <v>1276535</v>
      </c>
      <c r="J77" s="19">
        <v>2817988</v>
      </c>
    </row>
    <row r="78" spans="1:10">
      <c r="A78" s="19">
        <f>A77</f>
        <v>2005</v>
      </c>
      <c r="B78" s="19" t="s">
        <v>11</v>
      </c>
      <c r="C78" s="19">
        <v>71.633289080615526</v>
      </c>
      <c r="D78" s="19">
        <v>14470.556666666665</v>
      </c>
      <c r="E78" s="19">
        <v>4937242</v>
      </c>
      <c r="F78" s="19">
        <v>202459</v>
      </c>
      <c r="G78" s="19">
        <v>782069</v>
      </c>
      <c r="H78" s="19">
        <v>984528</v>
      </c>
      <c r="I78" s="19">
        <v>1260407</v>
      </c>
      <c r="J78" s="19">
        <v>2818011</v>
      </c>
    </row>
    <row r="79" spans="1:10">
      <c r="A79" s="19">
        <v>2006</v>
      </c>
      <c r="B79" s="19" t="s">
        <v>8</v>
      </c>
      <c r="C79" s="19">
        <v>70.882920185149374</v>
      </c>
      <c r="D79" s="19">
        <v>16194.896666666667</v>
      </c>
      <c r="E79" s="19">
        <v>4945293</v>
      </c>
      <c r="F79" s="19">
        <v>201156</v>
      </c>
      <c r="G79" s="19">
        <v>776861</v>
      </c>
      <c r="H79" s="19">
        <v>978017</v>
      </c>
      <c r="I79" s="19">
        <v>1261205</v>
      </c>
      <c r="J79" s="19">
        <v>2829713</v>
      </c>
    </row>
    <row r="80" spans="1:10">
      <c r="A80" s="19">
        <f>A79</f>
        <v>2006</v>
      </c>
      <c r="B80" s="19" t="s">
        <v>9</v>
      </c>
      <c r="C80" s="19">
        <v>69.320458938826349</v>
      </c>
      <c r="D80" s="19">
        <v>16181.839999999998</v>
      </c>
      <c r="E80" s="19">
        <v>4958436</v>
      </c>
      <c r="F80" s="19">
        <v>199783</v>
      </c>
      <c r="G80" s="19">
        <v>792804</v>
      </c>
      <c r="H80" s="19">
        <v>992587</v>
      </c>
      <c r="I80" s="19">
        <v>1265447</v>
      </c>
      <c r="J80" s="19">
        <v>2828746</v>
      </c>
    </row>
    <row r="81" spans="1:10">
      <c r="A81" s="19">
        <f>A80</f>
        <v>2006</v>
      </c>
      <c r="B81" s="19" t="s">
        <v>10</v>
      </c>
      <c r="C81" s="19">
        <v>58.822362302617762</v>
      </c>
      <c r="D81" s="19">
        <v>15622.806666666665</v>
      </c>
      <c r="E81" s="19">
        <v>4949269</v>
      </c>
      <c r="F81" s="19">
        <v>201090</v>
      </c>
      <c r="G81" s="19">
        <v>793918</v>
      </c>
      <c r="H81" s="19">
        <v>995008</v>
      </c>
      <c r="I81" s="19">
        <v>1253339</v>
      </c>
      <c r="J81" s="19">
        <v>2808833</v>
      </c>
    </row>
    <row r="82" spans="1:10">
      <c r="A82" s="19">
        <f>A81</f>
        <v>2006</v>
      </c>
      <c r="B82" s="19" t="s">
        <v>11</v>
      </c>
      <c r="C82" s="19">
        <v>64.245599174110353</v>
      </c>
      <c r="D82" s="19">
        <v>16470.240000000002</v>
      </c>
      <c r="E82" s="19">
        <v>5014643</v>
      </c>
      <c r="F82" s="19">
        <v>202143</v>
      </c>
      <c r="G82" s="19">
        <v>809762</v>
      </c>
      <c r="H82" s="19">
        <v>1011905</v>
      </c>
      <c r="I82" s="19">
        <v>1274631</v>
      </c>
      <c r="J82" s="19">
        <v>2849170</v>
      </c>
    </row>
    <row r="83" spans="1:10">
      <c r="A83" s="19">
        <v>2007</v>
      </c>
      <c r="B83" s="19" t="s">
        <v>8</v>
      </c>
      <c r="C83" s="19">
        <v>74.687849037320007</v>
      </c>
      <c r="D83" s="19">
        <v>17385.306666666667</v>
      </c>
      <c r="E83" s="19">
        <v>5050273</v>
      </c>
      <c r="F83" s="19">
        <v>199627</v>
      </c>
      <c r="G83" s="19">
        <v>812544</v>
      </c>
      <c r="H83" s="19">
        <v>1012171</v>
      </c>
      <c r="I83" s="19">
        <v>1272642</v>
      </c>
      <c r="J83" s="19">
        <v>2852937</v>
      </c>
    </row>
    <row r="84" spans="1:10">
      <c r="A84" s="19">
        <f>A83</f>
        <v>2007</v>
      </c>
      <c r="B84" s="19" t="s">
        <v>9</v>
      </c>
      <c r="C84" s="19">
        <v>69.80098719109391</v>
      </c>
      <c r="D84" s="19">
        <v>17688.773333333331</v>
      </c>
      <c r="E84" s="19">
        <v>5056841</v>
      </c>
      <c r="F84" s="19">
        <v>196105</v>
      </c>
      <c r="G84" s="19">
        <v>803951</v>
      </c>
      <c r="H84" s="19">
        <v>1000056</v>
      </c>
      <c r="I84" s="19">
        <v>1254402</v>
      </c>
      <c r="J84" s="19">
        <v>2872018</v>
      </c>
    </row>
    <row r="85" spans="1:10">
      <c r="A85" s="19">
        <f>A84</f>
        <v>2007</v>
      </c>
      <c r="B85" s="19" t="s">
        <v>10</v>
      </c>
      <c r="C85" s="19">
        <v>90.17183285557779</v>
      </c>
      <c r="D85" s="19">
        <v>16890.37</v>
      </c>
      <c r="E85" s="19">
        <v>5030980</v>
      </c>
      <c r="F85" s="19">
        <v>178733</v>
      </c>
      <c r="G85" s="19">
        <v>792776</v>
      </c>
      <c r="H85" s="19">
        <v>971509</v>
      </c>
      <c r="I85" s="19">
        <v>1223048</v>
      </c>
      <c r="J85" s="19">
        <v>2845086</v>
      </c>
    </row>
    <row r="86" spans="1:10">
      <c r="A86" s="19">
        <f>A85</f>
        <v>2007</v>
      </c>
      <c r="B86" s="19" t="s">
        <v>11</v>
      </c>
      <c r="C86" s="19">
        <v>88.575980486893158</v>
      </c>
      <c r="D86" s="19">
        <v>15997.396666666667</v>
      </c>
      <c r="E86" s="19">
        <v>5056187</v>
      </c>
      <c r="F86" s="19">
        <v>155212</v>
      </c>
      <c r="G86" s="19">
        <v>793391</v>
      </c>
      <c r="H86" s="19">
        <v>948603</v>
      </c>
      <c r="I86" s="19">
        <v>1206504</v>
      </c>
      <c r="J86" s="19">
        <v>2851586</v>
      </c>
    </row>
    <row r="87" spans="1:10">
      <c r="A87" s="19">
        <v>2008</v>
      </c>
      <c r="B87" s="19" t="s">
        <v>8</v>
      </c>
      <c r="C87" s="19">
        <v>128.8941710717406</v>
      </c>
      <c r="D87" s="19">
        <v>13294.026666666667</v>
      </c>
      <c r="E87" s="19">
        <v>5072509</v>
      </c>
      <c r="F87" s="19">
        <v>160480</v>
      </c>
      <c r="G87" s="19">
        <v>801151</v>
      </c>
      <c r="H87" s="19">
        <v>961631</v>
      </c>
      <c r="I87" s="19">
        <v>1212840</v>
      </c>
      <c r="J87" s="19">
        <v>2866041</v>
      </c>
    </row>
    <row r="88" spans="1:10">
      <c r="A88" s="19">
        <f>A87</f>
        <v>2008</v>
      </c>
      <c r="B88" s="19" t="s">
        <v>9</v>
      </c>
      <c r="C88" s="19">
        <v>96.941603096212887</v>
      </c>
      <c r="D88" s="19">
        <v>13812.543333333333</v>
      </c>
      <c r="E88" s="19">
        <v>5048662</v>
      </c>
      <c r="F88" s="19">
        <v>168518</v>
      </c>
      <c r="G88" s="19">
        <v>788509</v>
      </c>
      <c r="H88" s="19">
        <v>957027</v>
      </c>
      <c r="I88" s="19">
        <v>1198819</v>
      </c>
      <c r="J88" s="19">
        <v>2832890</v>
      </c>
    </row>
    <row r="89" spans="1:10">
      <c r="A89" s="19">
        <f>A88</f>
        <v>2008</v>
      </c>
      <c r="B89" s="19" t="s">
        <v>10</v>
      </c>
      <c r="C89" s="19">
        <v>117.38473094756604</v>
      </c>
      <c r="D89" s="19">
        <v>12760.596666666666</v>
      </c>
      <c r="E89" s="19">
        <v>4985258</v>
      </c>
      <c r="F89" s="19">
        <v>174976</v>
      </c>
      <c r="G89" s="19">
        <v>774975</v>
      </c>
      <c r="H89" s="19">
        <v>949951</v>
      </c>
      <c r="I89" s="19">
        <v>1191129</v>
      </c>
      <c r="J89" s="19">
        <v>2823762</v>
      </c>
    </row>
    <row r="90" spans="1:10">
      <c r="A90" s="19">
        <f>A89</f>
        <v>2008</v>
      </c>
      <c r="B90" s="19" t="s">
        <v>11</v>
      </c>
      <c r="C90" s="19">
        <v>170.39163933190798</v>
      </c>
      <c r="D90" s="19">
        <v>8704.0333333333347</v>
      </c>
      <c r="E90" s="19">
        <v>4866619</v>
      </c>
      <c r="F90" s="19">
        <v>174952</v>
      </c>
      <c r="G90" s="19">
        <v>745644</v>
      </c>
      <c r="H90" s="19">
        <v>920596</v>
      </c>
      <c r="I90" s="19">
        <v>1160868</v>
      </c>
      <c r="J90" s="19">
        <v>2782240</v>
      </c>
    </row>
    <row r="91" spans="1:10">
      <c r="A91" s="19">
        <v>2009</v>
      </c>
      <c r="B91" s="19" t="s">
        <v>8</v>
      </c>
      <c r="C91" s="19">
        <v>140.96131816135468</v>
      </c>
      <c r="D91" s="19">
        <v>7930.2833333333328</v>
      </c>
      <c r="E91" s="19">
        <v>4632193</v>
      </c>
      <c r="F91" s="19">
        <v>160579</v>
      </c>
      <c r="G91" s="19">
        <v>700708</v>
      </c>
      <c r="H91" s="19">
        <v>861287</v>
      </c>
      <c r="I91" s="19">
        <v>1109357</v>
      </c>
      <c r="J91" s="19">
        <v>2767986</v>
      </c>
    </row>
    <row r="92" spans="1:10">
      <c r="A92" s="19">
        <f>A91</f>
        <v>2009</v>
      </c>
      <c r="B92" s="19" t="s">
        <v>9</v>
      </c>
      <c r="C92" s="19">
        <v>117.97724855570156</v>
      </c>
      <c r="D92" s="19">
        <v>9294.2333333333318</v>
      </c>
      <c r="E92" s="19">
        <v>4728593</v>
      </c>
      <c r="F92" s="19">
        <v>144277</v>
      </c>
      <c r="G92" s="19">
        <v>679017</v>
      </c>
      <c r="H92" s="19">
        <v>823294</v>
      </c>
      <c r="I92" s="19">
        <v>1089171</v>
      </c>
      <c r="J92" s="19">
        <v>2797711</v>
      </c>
    </row>
    <row r="93" spans="1:10">
      <c r="A93" s="19">
        <f>A92</f>
        <v>2009</v>
      </c>
      <c r="B93" s="19" t="s">
        <v>10</v>
      </c>
      <c r="C93" s="19">
        <v>134.35527068431722</v>
      </c>
      <c r="D93" s="19">
        <v>10141.446666666669</v>
      </c>
      <c r="E93" s="19">
        <v>4731141</v>
      </c>
      <c r="F93" s="19">
        <v>134444</v>
      </c>
      <c r="G93" s="19">
        <v>659265</v>
      </c>
      <c r="H93" s="19">
        <v>793709</v>
      </c>
      <c r="I93" s="19">
        <v>1056996</v>
      </c>
      <c r="J93" s="19">
        <v>2818232</v>
      </c>
    </row>
    <row r="94" spans="1:10">
      <c r="A94" s="19">
        <f>A93</f>
        <v>2009</v>
      </c>
      <c r="B94" s="19" t="s">
        <v>11</v>
      </c>
      <c r="C94" s="19">
        <v>115.99213668375553</v>
      </c>
      <c r="D94" s="19">
        <v>9958.746666666666</v>
      </c>
      <c r="E94" s="19">
        <v>4798415</v>
      </c>
      <c r="F94" s="19">
        <v>129906</v>
      </c>
      <c r="G94" s="19">
        <v>653387</v>
      </c>
      <c r="H94" s="19">
        <v>783293</v>
      </c>
      <c r="I94" s="19">
        <v>1049968</v>
      </c>
      <c r="J94" s="19">
        <v>2838953</v>
      </c>
    </row>
    <row r="95" spans="1:10">
      <c r="A95" s="19">
        <v>2010</v>
      </c>
      <c r="B95" s="19" t="s">
        <v>8</v>
      </c>
      <c r="C95" s="19">
        <v>98.934088258202621</v>
      </c>
      <c r="D95" s="19">
        <v>10502.746666666666</v>
      </c>
      <c r="E95" s="19">
        <v>4837846</v>
      </c>
      <c r="F95" s="19">
        <v>133828</v>
      </c>
      <c r="G95" s="19">
        <v>657988</v>
      </c>
      <c r="H95" s="19">
        <v>791816</v>
      </c>
      <c r="I95" s="19">
        <v>1057680</v>
      </c>
      <c r="J95" s="19">
        <v>2841632</v>
      </c>
    </row>
    <row r="96" spans="1:10">
      <c r="A96" s="19">
        <f>A95</f>
        <v>2010</v>
      </c>
      <c r="B96" s="19" t="s">
        <v>9</v>
      </c>
      <c r="C96" s="19">
        <v>164.96636757811356</v>
      </c>
      <c r="D96" s="19">
        <v>10343.266666666666</v>
      </c>
      <c r="E96" s="19">
        <v>4902076</v>
      </c>
      <c r="F96" s="19">
        <v>135813</v>
      </c>
      <c r="G96" s="19">
        <v>666833</v>
      </c>
      <c r="H96" s="19">
        <v>802646</v>
      </c>
      <c r="I96" s="19">
        <v>1055084</v>
      </c>
      <c r="J96" s="19">
        <v>2869477</v>
      </c>
    </row>
    <row r="97" spans="1:10">
      <c r="A97" s="19">
        <f>A96</f>
        <v>2010</v>
      </c>
      <c r="B97" s="19" t="s">
        <v>10</v>
      </c>
      <c r="C97" s="19">
        <v>137.16448520603817</v>
      </c>
      <c r="D97" s="19">
        <v>9357.2666666666682</v>
      </c>
      <c r="E97" s="19">
        <v>4991928</v>
      </c>
      <c r="F97" s="19">
        <v>136587</v>
      </c>
      <c r="G97" s="19">
        <v>674039</v>
      </c>
      <c r="H97" s="19">
        <v>810626</v>
      </c>
      <c r="I97" s="19">
        <v>1063347</v>
      </c>
      <c r="J97" s="19">
        <v>2911200</v>
      </c>
    </row>
    <row r="98" spans="1:10">
      <c r="A98" s="19">
        <f>A97</f>
        <v>2010</v>
      </c>
      <c r="B98" s="19" t="s">
        <v>11</v>
      </c>
      <c r="C98" s="19">
        <v>103.49102076330071</v>
      </c>
      <c r="D98" s="19">
        <v>9835.5766666666659</v>
      </c>
      <c r="E98" s="19">
        <v>4953039</v>
      </c>
      <c r="F98" s="19">
        <v>140582</v>
      </c>
      <c r="G98" s="19">
        <v>672331</v>
      </c>
      <c r="H98" s="19">
        <v>812913</v>
      </c>
      <c r="I98" s="19">
        <v>1059279</v>
      </c>
      <c r="J98" s="19">
        <v>2871353</v>
      </c>
    </row>
    <row r="99" spans="1:10">
      <c r="A99" s="19">
        <v>2011</v>
      </c>
      <c r="B99" s="19" t="s">
        <v>8</v>
      </c>
      <c r="C99" s="19">
        <v>106.32160691654771</v>
      </c>
      <c r="D99" s="19">
        <v>10308.083333333334</v>
      </c>
      <c r="E99" s="19">
        <v>4880945</v>
      </c>
      <c r="F99" s="19">
        <v>142209</v>
      </c>
      <c r="G99" s="19">
        <v>685439</v>
      </c>
      <c r="H99" s="19">
        <v>827648</v>
      </c>
      <c r="I99" s="19">
        <v>1067296</v>
      </c>
      <c r="J99" s="19">
        <v>2816592</v>
      </c>
    </row>
    <row r="100" spans="1:10">
      <c r="A100" s="19">
        <f>A99</f>
        <v>2011</v>
      </c>
      <c r="B100" s="19" t="s">
        <v>9</v>
      </c>
      <c r="C100" s="19">
        <v>117.80787210437654</v>
      </c>
      <c r="D100" s="19">
        <v>9612.3133333333335</v>
      </c>
      <c r="E100" s="19">
        <v>4848933</v>
      </c>
      <c r="F100" s="19">
        <v>140083</v>
      </c>
      <c r="G100" s="19">
        <v>673661</v>
      </c>
      <c r="H100" s="19">
        <v>813744</v>
      </c>
      <c r="I100" s="19">
        <v>1061259</v>
      </c>
      <c r="J100" s="19">
        <v>2842221</v>
      </c>
    </row>
    <row r="101" spans="1:10">
      <c r="A101" s="19">
        <f>A100</f>
        <v>2011</v>
      </c>
      <c r="B101" s="19" t="s">
        <v>10</v>
      </c>
      <c r="C101" s="19">
        <v>175.56634710913065</v>
      </c>
      <c r="D101" s="19">
        <v>9255.0133333333342</v>
      </c>
      <c r="E101" s="19">
        <v>4970959</v>
      </c>
      <c r="F101" s="19">
        <v>147133</v>
      </c>
      <c r="G101" s="19">
        <v>691390</v>
      </c>
      <c r="H101" s="19">
        <v>838523</v>
      </c>
      <c r="I101" s="19">
        <v>1079764</v>
      </c>
      <c r="J101" s="19">
        <v>2887978</v>
      </c>
    </row>
    <row r="102" spans="1:10">
      <c r="A102" s="19">
        <f>A101</f>
        <v>2011</v>
      </c>
      <c r="B102" s="19" t="s">
        <v>11</v>
      </c>
      <c r="C102" s="19">
        <v>150.7487502737745</v>
      </c>
      <c r="D102" s="19">
        <v>8581.8866666666654</v>
      </c>
      <c r="E102" s="19">
        <v>4964836</v>
      </c>
      <c r="F102" s="19">
        <v>143962</v>
      </c>
      <c r="G102" s="19">
        <v>726253</v>
      </c>
      <c r="H102" s="19">
        <v>870215</v>
      </c>
      <c r="I102" s="19">
        <v>1100881</v>
      </c>
      <c r="J102" s="19">
        <v>2902868</v>
      </c>
    </row>
    <row r="103" spans="1:10">
      <c r="A103" s="19">
        <v>2012</v>
      </c>
      <c r="B103" s="19" t="s">
        <v>8</v>
      </c>
      <c r="C103" s="19">
        <v>127.24064355142043</v>
      </c>
      <c r="D103" s="19">
        <v>9273.7966666666671</v>
      </c>
      <c r="E103" s="19">
        <v>5026064</v>
      </c>
      <c r="F103" s="19">
        <v>140196</v>
      </c>
      <c r="G103" s="19">
        <v>721152</v>
      </c>
      <c r="H103" s="19">
        <v>861348</v>
      </c>
      <c r="I103" s="19">
        <v>1112203</v>
      </c>
      <c r="J103" s="19">
        <v>2918700</v>
      </c>
    </row>
    <row r="104" spans="1:10">
      <c r="A104" s="19">
        <f>A103</f>
        <v>2012</v>
      </c>
      <c r="B104" s="19" t="s">
        <v>9</v>
      </c>
      <c r="C104" s="19">
        <v>152.22383413529448</v>
      </c>
      <c r="D104" s="19">
        <v>9036.0133333333342</v>
      </c>
      <c r="E104" s="19">
        <v>4985687</v>
      </c>
      <c r="F104" s="19">
        <v>146295</v>
      </c>
      <c r="G104" s="19">
        <v>726327</v>
      </c>
      <c r="H104" s="19">
        <v>872622</v>
      </c>
      <c r="I104" s="19">
        <v>1120092</v>
      </c>
      <c r="J104" s="19">
        <v>2920132</v>
      </c>
    </row>
    <row r="105" spans="1:10">
      <c r="A105" s="19">
        <f>A104</f>
        <v>2012</v>
      </c>
      <c r="B105" s="19" t="s">
        <v>10</v>
      </c>
      <c r="C105" s="19">
        <v>99.482519919684663</v>
      </c>
      <c r="D105" s="19">
        <v>8886.3833333333332</v>
      </c>
      <c r="E105" s="19">
        <v>4967571</v>
      </c>
      <c r="F105" s="19">
        <v>149153</v>
      </c>
      <c r="G105" s="19">
        <v>722584</v>
      </c>
      <c r="H105" s="19">
        <v>871737</v>
      </c>
      <c r="I105" s="19">
        <v>1112260</v>
      </c>
      <c r="J105" s="19">
        <v>2917573</v>
      </c>
    </row>
    <row r="106" spans="1:10">
      <c r="A106" s="19">
        <f>A105</f>
        <v>2012</v>
      </c>
      <c r="B106" s="19" t="s">
        <v>11</v>
      </c>
      <c r="C106" s="19">
        <v>126.64954957122859</v>
      </c>
      <c r="D106" s="19">
        <v>9233.8766666666652</v>
      </c>
      <c r="E106" s="19">
        <v>4981874</v>
      </c>
      <c r="F106" s="19">
        <v>152101</v>
      </c>
      <c r="G106" s="19">
        <v>720986</v>
      </c>
      <c r="H106" s="19">
        <v>873087</v>
      </c>
      <c r="I106" s="19">
        <v>1113694</v>
      </c>
      <c r="J106" s="19">
        <v>2931614</v>
      </c>
    </row>
    <row r="107" spans="1:10">
      <c r="A107" s="19">
        <v>2013</v>
      </c>
      <c r="B107" s="19" t="s">
        <v>8</v>
      </c>
      <c r="C107" s="19">
        <v>106.90774114650993</v>
      </c>
      <c r="D107" s="19">
        <v>11443.773333333333</v>
      </c>
      <c r="E107" s="19">
        <v>5038583</v>
      </c>
      <c r="F107" s="19">
        <v>153214</v>
      </c>
      <c r="G107" s="19">
        <v>716650</v>
      </c>
      <c r="H107" s="19">
        <v>869864</v>
      </c>
      <c r="I107" s="19">
        <v>1121557</v>
      </c>
      <c r="J107" s="19">
        <v>2966647</v>
      </c>
    </row>
    <row r="108" spans="1:10">
      <c r="A108" s="19">
        <f>A107</f>
        <v>2013</v>
      </c>
      <c r="B108" s="19" t="s">
        <v>9</v>
      </c>
      <c r="C108" s="19">
        <v>100.38200734115287</v>
      </c>
      <c r="D108" s="19">
        <v>13621.03</v>
      </c>
      <c r="E108" s="19">
        <v>5080625</v>
      </c>
      <c r="F108" s="19">
        <v>155051</v>
      </c>
      <c r="G108" s="19">
        <v>746524</v>
      </c>
      <c r="H108" s="19">
        <v>901575</v>
      </c>
      <c r="I108" s="19">
        <v>1155649</v>
      </c>
      <c r="J108" s="19">
        <v>2992136</v>
      </c>
    </row>
    <row r="109" spans="1:10">
      <c r="A109" s="19">
        <f>A108</f>
        <v>2013</v>
      </c>
      <c r="B109" s="19" t="s">
        <v>10</v>
      </c>
      <c r="C109" s="19">
        <v>100.7351906797461</v>
      </c>
      <c r="D109" s="19">
        <v>14138.773333333333</v>
      </c>
      <c r="E109" s="19">
        <v>5123215</v>
      </c>
      <c r="F109" s="19">
        <v>160237</v>
      </c>
      <c r="G109" s="19">
        <v>763245</v>
      </c>
      <c r="H109" s="19">
        <v>923482</v>
      </c>
      <c r="I109" s="19">
        <v>1190676</v>
      </c>
      <c r="J109" s="19">
        <v>3004810</v>
      </c>
    </row>
    <row r="110" spans="1:10">
      <c r="A110" s="19">
        <f>A109</f>
        <v>2013</v>
      </c>
      <c r="B110" s="19" t="s">
        <v>11</v>
      </c>
      <c r="C110" s="19">
        <v>86.621881733475462</v>
      </c>
      <c r="D110" s="19">
        <v>14971.996666666668</v>
      </c>
      <c r="E110" s="19">
        <v>5121716</v>
      </c>
      <c r="F110" s="19">
        <v>166212</v>
      </c>
      <c r="G110" s="19">
        <v>776308</v>
      </c>
      <c r="H110" s="19">
        <v>942520</v>
      </c>
      <c r="I110" s="19">
        <v>1213443</v>
      </c>
      <c r="J110" s="19">
        <v>3001529</v>
      </c>
    </row>
    <row r="111" spans="1:10">
      <c r="A111" s="19">
        <v>2014</v>
      </c>
      <c r="B111" s="19" t="s">
        <v>8</v>
      </c>
      <c r="C111" s="19">
        <v>110.12001950856428</v>
      </c>
      <c r="D111" s="19">
        <v>14963.56</v>
      </c>
      <c r="E111" s="19">
        <v>5168540</v>
      </c>
      <c r="F111" s="19">
        <v>169215</v>
      </c>
      <c r="G111" s="19">
        <v>794717</v>
      </c>
      <c r="H111" s="19">
        <v>963932</v>
      </c>
      <c r="I111" s="19">
        <v>1233083</v>
      </c>
      <c r="J111" s="19">
        <v>3060238</v>
      </c>
    </row>
    <row r="112" spans="1:10">
      <c r="A112" s="19">
        <f>A111</f>
        <v>2014</v>
      </c>
      <c r="B112" s="19" t="s">
        <v>9</v>
      </c>
      <c r="C112" s="19">
        <v>85.725231239373542</v>
      </c>
      <c r="D112" s="19">
        <v>14650.090000000002</v>
      </c>
      <c r="E112" s="19">
        <v>5073850</v>
      </c>
      <c r="F112" s="19">
        <v>153758</v>
      </c>
      <c r="G112" s="19">
        <v>779740</v>
      </c>
      <c r="H112" s="19">
        <v>933498</v>
      </c>
      <c r="I112" s="19">
        <v>1188472</v>
      </c>
      <c r="J112" s="19">
        <v>2915263</v>
      </c>
    </row>
    <row r="113" spans="1:10">
      <c r="A113" s="19">
        <f>A112</f>
        <v>2014</v>
      </c>
      <c r="B113" s="19" t="s">
        <v>10</v>
      </c>
      <c r="C113" s="19">
        <v>79.701972872134363</v>
      </c>
      <c r="D113" s="19">
        <v>15562.153333333334</v>
      </c>
      <c r="E113" s="19">
        <v>5078026</v>
      </c>
      <c r="F113" s="19">
        <v>142753</v>
      </c>
      <c r="G113" s="19">
        <v>789489</v>
      </c>
      <c r="H113" s="19">
        <v>932242</v>
      </c>
      <c r="I113" s="19">
        <v>1192106</v>
      </c>
      <c r="J113" s="19">
        <v>2935628</v>
      </c>
    </row>
    <row r="114" spans="1:10">
      <c r="A114" s="19">
        <f>A113</f>
        <v>2014</v>
      </c>
      <c r="B114" s="19" t="s">
        <v>11</v>
      </c>
      <c r="C114" s="19">
        <v>104.09736477529084</v>
      </c>
      <c r="D114" s="19">
        <v>16704.943333333333</v>
      </c>
      <c r="E114" s="19">
        <v>5102802</v>
      </c>
      <c r="F114" s="19">
        <v>143331</v>
      </c>
      <c r="G114" s="19">
        <v>794977</v>
      </c>
      <c r="H114" s="19">
        <v>938308</v>
      </c>
      <c r="I114" s="19">
        <v>1203708</v>
      </c>
      <c r="J114" s="19">
        <v>2941727</v>
      </c>
    </row>
    <row r="115" spans="1:10">
      <c r="A115" s="19">
        <v>2015</v>
      </c>
      <c r="B115" s="19" t="s">
        <v>8</v>
      </c>
      <c r="C115" s="19">
        <v>79.772068168532158</v>
      </c>
      <c r="D115" s="19">
        <v>18175.056666666667</v>
      </c>
      <c r="E115" s="19">
        <v>5168787</v>
      </c>
      <c r="F115" s="19">
        <v>147380</v>
      </c>
      <c r="G115" s="19">
        <v>822582</v>
      </c>
      <c r="H115" s="19">
        <v>969962</v>
      </c>
      <c r="I115" s="19">
        <v>1231237</v>
      </c>
      <c r="J115" s="19">
        <v>2955409</v>
      </c>
    </row>
    <row r="116" spans="1:10">
      <c r="A116" s="19">
        <f>A115</f>
        <v>2015</v>
      </c>
      <c r="B116" s="19" t="s">
        <v>9</v>
      </c>
      <c r="C116" s="19">
        <v>83.692308215458056</v>
      </c>
      <c r="D116" s="19">
        <v>20048.649999999998</v>
      </c>
      <c r="E116" s="19">
        <v>5180157</v>
      </c>
      <c r="F116" s="19">
        <v>150186</v>
      </c>
      <c r="G116" s="19">
        <v>810567</v>
      </c>
      <c r="H116" s="19">
        <v>960753</v>
      </c>
      <c r="I116" s="19">
        <v>1219982</v>
      </c>
      <c r="J116" s="19">
        <v>2959459</v>
      </c>
    </row>
    <row r="117" spans="1:10">
      <c r="A117" s="19">
        <f>A116</f>
        <v>2015</v>
      </c>
      <c r="B117" s="19" t="s">
        <v>10</v>
      </c>
      <c r="C117" s="19">
        <v>110.49016182906712</v>
      </c>
      <c r="D117" s="19">
        <v>19411.963333333333</v>
      </c>
      <c r="E117" s="19">
        <v>5176244</v>
      </c>
      <c r="F117" s="19">
        <v>152354</v>
      </c>
      <c r="G117" s="19">
        <v>815626</v>
      </c>
      <c r="H117" s="19">
        <v>967980</v>
      </c>
      <c r="I117" s="19">
        <v>1225988</v>
      </c>
      <c r="J117" s="19">
        <v>2968287</v>
      </c>
    </row>
    <row r="118" spans="1:10">
      <c r="A118" s="19">
        <f>A117</f>
        <v>2015</v>
      </c>
      <c r="B118" s="19" t="s">
        <v>11</v>
      </c>
      <c r="C118" s="19">
        <v>98.730986213503911</v>
      </c>
      <c r="D118" s="19">
        <v>19052.820000000003</v>
      </c>
      <c r="E118" s="19">
        <v>5155396</v>
      </c>
      <c r="F118" s="19">
        <v>151692</v>
      </c>
      <c r="G118" s="19">
        <v>814406</v>
      </c>
      <c r="H118" s="19">
        <v>966098</v>
      </c>
      <c r="I118" s="19">
        <v>1221601</v>
      </c>
      <c r="J118" s="19">
        <v>2946848</v>
      </c>
    </row>
    <row r="119" spans="1:10">
      <c r="A119" s="19">
        <v>2016</v>
      </c>
      <c r="B119" s="19" t="s">
        <v>8</v>
      </c>
      <c r="C119" s="19">
        <v>145.91345225722998</v>
      </c>
      <c r="D119" s="19">
        <v>16848.866666666665</v>
      </c>
      <c r="E119" s="19">
        <v>5189493</v>
      </c>
      <c r="F119" s="19">
        <v>153874</v>
      </c>
      <c r="G119" s="19">
        <v>806162</v>
      </c>
      <c r="H119" s="19">
        <v>960036</v>
      </c>
      <c r="I119" s="19">
        <v>1215477</v>
      </c>
      <c r="J119" s="19">
        <v>2959327</v>
      </c>
    </row>
    <row r="120" spans="1:10">
      <c r="A120" s="19">
        <f>A119</f>
        <v>2016</v>
      </c>
      <c r="B120" s="19" t="s">
        <v>9</v>
      </c>
      <c r="C120" s="19">
        <v>166.06601227155809</v>
      </c>
      <c r="D120" s="19">
        <v>16408.316666666666</v>
      </c>
      <c r="E120" s="19">
        <v>5195197</v>
      </c>
      <c r="F120" s="19">
        <v>158211</v>
      </c>
      <c r="G120" s="19">
        <v>800805</v>
      </c>
      <c r="H120" s="19">
        <v>959016</v>
      </c>
      <c r="I120" s="19">
        <v>1218973</v>
      </c>
      <c r="J120" s="19">
        <v>2943734</v>
      </c>
    </row>
    <row r="121" spans="1:10">
      <c r="A121" s="19">
        <f>A120</f>
        <v>2016</v>
      </c>
      <c r="B121" s="19" t="s">
        <v>10</v>
      </c>
      <c r="C121" s="19">
        <v>146.2702822047267</v>
      </c>
      <c r="D121" s="19">
        <v>16497.143333333333</v>
      </c>
      <c r="E121" s="19">
        <v>5205596</v>
      </c>
      <c r="F121" s="19">
        <v>161982</v>
      </c>
      <c r="G121" s="19">
        <v>798352</v>
      </c>
      <c r="H121" s="19">
        <v>960334</v>
      </c>
      <c r="I121" s="19">
        <v>1221678</v>
      </c>
      <c r="J121" s="19">
        <v>2957304</v>
      </c>
    </row>
    <row r="122" spans="1:10">
      <c r="A122" s="19">
        <f>A121</f>
        <v>2016</v>
      </c>
      <c r="B122" s="19" t="s">
        <v>11</v>
      </c>
      <c r="C122" s="19">
        <v>121.22972709590692</v>
      </c>
      <c r="D122" s="19">
        <v>17933.36</v>
      </c>
      <c r="E122" s="19">
        <v>5216520</v>
      </c>
      <c r="F122" s="19">
        <v>162863</v>
      </c>
      <c r="G122" s="19">
        <v>808610</v>
      </c>
      <c r="H122" s="19">
        <v>971473</v>
      </c>
      <c r="I122" s="19">
        <v>1228234</v>
      </c>
      <c r="J122" s="19">
        <v>2956200</v>
      </c>
    </row>
    <row r="123" spans="1:10">
      <c r="A123" s="19">
        <v>2017</v>
      </c>
      <c r="B123" s="19" t="s">
        <v>8</v>
      </c>
      <c r="C123" s="19">
        <v>128.07208459105817</v>
      </c>
      <c r="D123" s="19">
        <v>19240.990000000002</v>
      </c>
      <c r="E123" s="19">
        <v>5260100</v>
      </c>
      <c r="F123" s="19">
        <v>163337</v>
      </c>
      <c r="G123" s="19">
        <v>821000</v>
      </c>
      <c r="H123" s="19">
        <v>984337</v>
      </c>
      <c r="I123" s="19">
        <v>1241678</v>
      </c>
      <c r="J123" s="19">
        <v>2974760</v>
      </c>
    </row>
    <row r="124" spans="1:10">
      <c r="A124" s="19">
        <f>A123</f>
        <v>2017</v>
      </c>
      <c r="B124" s="19" t="s">
        <v>9</v>
      </c>
      <c r="C124" s="19">
        <v>97.774728234452766</v>
      </c>
      <c r="D124" s="19">
        <v>19502.926666666666</v>
      </c>
      <c r="E124" s="19">
        <v>5288206</v>
      </c>
      <c r="F124" s="19">
        <v>166211</v>
      </c>
      <c r="G124" s="19">
        <v>828273</v>
      </c>
      <c r="H124" s="19">
        <v>994484</v>
      </c>
      <c r="I124" s="19">
        <v>1259858</v>
      </c>
      <c r="J124" s="19">
        <v>3003431</v>
      </c>
    </row>
    <row r="125" spans="1:10">
      <c r="A125" s="19">
        <f>A124</f>
        <v>2017</v>
      </c>
      <c r="B125" s="19" t="s">
        <v>10</v>
      </c>
      <c r="C125" s="19">
        <v>81.332768259621886</v>
      </c>
      <c r="D125" s="19">
        <v>19879.810000000001</v>
      </c>
      <c r="E125" s="19">
        <v>5320073</v>
      </c>
      <c r="F125" s="19">
        <v>163112</v>
      </c>
      <c r="G125" s="19">
        <v>842379</v>
      </c>
      <c r="H125" s="19">
        <v>1005491</v>
      </c>
      <c r="I125" s="19">
        <v>1264498</v>
      </c>
      <c r="J125" s="19">
        <v>2977805</v>
      </c>
    </row>
    <row r="126" spans="1:10">
      <c r="A126" s="19">
        <f>A125</f>
        <v>2017</v>
      </c>
      <c r="B126" s="19" t="s">
        <v>11</v>
      </c>
      <c r="C126" s="19">
        <v>83.083844907147736</v>
      </c>
      <c r="D126" s="19">
        <v>22187.51</v>
      </c>
      <c r="E126" s="19">
        <v>5337703</v>
      </c>
      <c r="F126" s="19">
        <v>158121</v>
      </c>
      <c r="G126" s="19">
        <v>848184</v>
      </c>
      <c r="H126" s="19">
        <v>1006305</v>
      </c>
      <c r="I126" s="19">
        <v>1265104</v>
      </c>
      <c r="J126" s="19">
        <v>2990566</v>
      </c>
    </row>
    <row r="127" spans="1:10">
      <c r="A127" s="19">
        <v>2018</v>
      </c>
      <c r="B127" s="19" t="s">
        <v>8</v>
      </c>
      <c r="C127" s="19">
        <v>76.921516157098338</v>
      </c>
      <c r="D127" s="19">
        <v>22366.466666666664</v>
      </c>
      <c r="E127" s="19">
        <v>5332054</v>
      </c>
      <c r="F127" s="19">
        <v>154453</v>
      </c>
      <c r="G127" s="19">
        <v>856831</v>
      </c>
      <c r="H127" s="19">
        <v>1011284</v>
      </c>
      <c r="I127" s="19">
        <v>1266798</v>
      </c>
      <c r="J127" s="19">
        <v>2986638</v>
      </c>
    </row>
    <row r="128" spans="1:10">
      <c r="A128" s="19">
        <f>A127</f>
        <v>2018</v>
      </c>
      <c r="B128" s="19" t="s">
        <v>9</v>
      </c>
      <c r="C128" s="19">
        <v>86.62464086054365</v>
      </c>
      <c r="D128" s="19">
        <v>22340.573333333334</v>
      </c>
      <c r="E128" s="19">
        <v>5362650</v>
      </c>
      <c r="F128" s="19">
        <v>151291</v>
      </c>
      <c r="G128" s="19">
        <v>878901</v>
      </c>
      <c r="H128" s="19">
        <v>1030192</v>
      </c>
      <c r="I128" s="19">
        <v>1283432</v>
      </c>
      <c r="J128" s="19">
        <v>3004745</v>
      </c>
    </row>
    <row r="129" spans="1:10">
      <c r="A129" s="19">
        <f t="shared" ref="A129:A130" si="0">A128</f>
        <v>2018</v>
      </c>
      <c r="B129" s="19" t="s">
        <v>256</v>
      </c>
      <c r="C129" s="19">
        <v>101.68455820091424</v>
      </c>
      <c r="D129" s="19">
        <v>22654.16333333333</v>
      </c>
      <c r="E129" s="19">
        <v>5327876</v>
      </c>
      <c r="F129" s="19">
        <v>152444</v>
      </c>
      <c r="G129" s="19">
        <v>855759</v>
      </c>
      <c r="H129" s="19">
        <v>1008203</v>
      </c>
      <c r="I129" s="19">
        <v>1256671</v>
      </c>
      <c r="J129" s="19">
        <v>2996175</v>
      </c>
    </row>
    <row r="130" spans="1:10">
      <c r="A130" s="19">
        <f t="shared" si="0"/>
        <v>2018</v>
      </c>
      <c r="B130" s="19" t="s">
        <v>815</v>
      </c>
      <c r="C130" s="19">
        <v>109.33680745296606</v>
      </c>
      <c r="D130" s="19">
        <v>21897.023333333331</v>
      </c>
      <c r="E130" s="19">
        <v>5352133</v>
      </c>
      <c r="F130" s="19">
        <v>154548</v>
      </c>
      <c r="G130" s="19">
        <v>879054</v>
      </c>
      <c r="H130" s="19">
        <v>1033602</v>
      </c>
      <c r="I130" s="19">
        <v>1277980</v>
      </c>
      <c r="J130" s="19">
        <v>3005352</v>
      </c>
    </row>
    <row r="131" spans="1:10">
      <c r="A131" s="19">
        <v>2019</v>
      </c>
      <c r="B131" s="19" t="s">
        <v>816</v>
      </c>
      <c r="C131" s="19">
        <v>116.43850271911209</v>
      </c>
      <c r="D131" s="19">
        <v>20999.676666666666</v>
      </c>
      <c r="E131" s="19">
        <v>5381616</v>
      </c>
      <c r="F131" s="19">
        <v>155515</v>
      </c>
      <c r="G131" s="19">
        <v>882031</v>
      </c>
      <c r="H131" s="19">
        <v>1037546</v>
      </c>
      <c r="I131" s="19">
        <v>1284834</v>
      </c>
      <c r="J131" s="19">
        <v>3003657</v>
      </c>
    </row>
  </sheetData>
  <phoneticPr fontId="9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8"/>
  <sheetViews>
    <sheetView zoomScaleNormal="100" workbookViewId="0"/>
  </sheetViews>
  <sheetFormatPr defaultRowHeight="15.75"/>
  <cols>
    <col min="1" max="1" width="51.33203125" style="36" bestFit="1" customWidth="1"/>
    <col min="2" max="16384" width="8.88671875" style="36"/>
  </cols>
  <sheetData>
    <row r="1" spans="1:1" ht="92.25">
      <c r="A1" s="35" t="s">
        <v>58</v>
      </c>
    </row>
    <row r="2" spans="1:1" ht="64.5">
      <c r="A2" s="37" t="s">
        <v>130</v>
      </c>
    </row>
    <row r="3" spans="1:1" ht="64.5">
      <c r="A3" s="37" t="s">
        <v>131</v>
      </c>
    </row>
    <row r="4" spans="1:1" ht="64.5">
      <c r="A4" s="37" t="s">
        <v>132</v>
      </c>
    </row>
    <row r="5" spans="1:1" ht="64.5">
      <c r="A5" s="37" t="s">
        <v>133</v>
      </c>
    </row>
    <row r="6" spans="1:1" ht="64.5">
      <c r="A6" s="37" t="s">
        <v>134</v>
      </c>
    </row>
    <row r="7" spans="1:1" ht="64.5">
      <c r="A7" s="37" t="s">
        <v>135</v>
      </c>
    </row>
    <row r="8" spans="1:1" ht="64.5">
      <c r="A8" s="37" t="s">
        <v>192</v>
      </c>
    </row>
  </sheetData>
  <phoneticPr fontId="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F412"/>
  <sheetViews>
    <sheetView zoomScale="70" zoomScaleNormal="70" workbookViewId="0">
      <pane xSplit="2" ySplit="7" topLeftCell="C8" activePane="bottomRight" state="frozen"/>
      <selection pane="topRight" activeCell="C1" sqref="C1"/>
      <selection pane="bottomLeft" activeCell="A2" sqref="A2"/>
      <selection pane="bottomRight" activeCell="AC33" sqref="AC33"/>
    </sheetView>
  </sheetViews>
  <sheetFormatPr defaultRowHeight="15"/>
  <cols>
    <col min="1" max="1" width="5.77734375" style="2" bestFit="1" customWidth="1"/>
    <col min="2" max="2" width="4.77734375" style="2" bestFit="1" customWidth="1"/>
    <col min="3" max="3" width="8.5546875" style="9" customWidth="1"/>
    <col min="4" max="7" width="9.6640625" style="2" customWidth="1"/>
    <col min="8" max="8" width="8.5546875" style="9" customWidth="1"/>
    <col min="9" max="9" width="10" style="3" customWidth="1"/>
    <col min="10" max="10" width="6.77734375" style="4" customWidth="1"/>
    <col min="11" max="20" width="8.5546875" style="9" customWidth="1"/>
    <col min="21" max="21" width="9.21875" style="9" bestFit="1" customWidth="1"/>
    <col min="22" max="23" width="8.5546875" style="9" customWidth="1"/>
    <col min="24" max="24" width="9.21875" style="9" bestFit="1" customWidth="1"/>
    <col min="25" max="25" width="8.5546875" style="9" customWidth="1"/>
    <col min="26" max="26" width="10" style="9" customWidth="1"/>
    <col min="27" max="27" width="6.77734375" style="10" customWidth="1"/>
    <col min="28" max="28" width="8.5546875" style="9" customWidth="1"/>
    <col min="29" max="29" width="10" style="9" customWidth="1"/>
    <col min="30" max="30" width="6.77734375" style="10" customWidth="1"/>
    <col min="31" max="31" width="3" style="9" customWidth="1"/>
    <col min="32" max="32" width="5.5546875" style="9" customWidth="1"/>
    <col min="33" max="33" width="2.5546875" style="9" customWidth="1"/>
    <col min="34" max="49" width="9.6640625" style="9" customWidth="1"/>
    <col min="50" max="50" width="17.21875" style="9" customWidth="1"/>
    <col min="51" max="16384" width="8.88671875" style="9"/>
  </cols>
  <sheetData>
    <row r="1" spans="1:58">
      <c r="C1" s="9" t="s">
        <v>51</v>
      </c>
      <c r="AX1" s="9" t="s">
        <v>56</v>
      </c>
    </row>
    <row r="2" spans="1:58">
      <c r="C2" s="9" t="s">
        <v>52</v>
      </c>
      <c r="AX2" s="9" t="s">
        <v>49</v>
      </c>
    </row>
    <row r="3" spans="1:58">
      <c r="C3" s="9" t="s">
        <v>55</v>
      </c>
      <c r="AX3" s="9" t="s">
        <v>57</v>
      </c>
    </row>
    <row r="5" spans="1:58">
      <c r="C5" s="21" t="s">
        <v>137</v>
      </c>
      <c r="D5" s="21"/>
      <c r="E5" s="21"/>
      <c r="F5" s="21"/>
      <c r="G5" s="21"/>
      <c r="H5" s="21"/>
      <c r="I5" s="21"/>
      <c r="J5" s="21"/>
      <c r="K5" s="20" t="s">
        <v>35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2" t="s">
        <v>36</v>
      </c>
      <c r="AY5" s="62"/>
      <c r="AZ5" s="62"/>
      <c r="BA5" s="62"/>
      <c r="BB5" s="62"/>
      <c r="BC5" s="62"/>
      <c r="BD5" s="62"/>
      <c r="BE5" s="62"/>
      <c r="BF5" s="62"/>
    </row>
    <row r="6" spans="1:58" s="41" customFormat="1" ht="45" customHeight="1">
      <c r="C6" s="5"/>
      <c r="D6" s="2"/>
      <c r="E6" s="2"/>
      <c r="F6" s="2"/>
      <c r="G6" s="2"/>
      <c r="H6" s="5"/>
      <c r="I6" s="3"/>
      <c r="J6" s="4"/>
      <c r="K6" s="97" t="s">
        <v>16</v>
      </c>
      <c r="L6" s="97"/>
      <c r="M6" s="97" t="s">
        <v>17</v>
      </c>
      <c r="N6" s="97"/>
      <c r="O6" s="97" t="s">
        <v>18</v>
      </c>
      <c r="P6" s="97"/>
      <c r="Q6" s="97" t="s">
        <v>19</v>
      </c>
      <c r="R6" s="97"/>
      <c r="S6" s="6" t="s">
        <v>21</v>
      </c>
      <c r="V6" s="6" t="s">
        <v>23</v>
      </c>
      <c r="Y6" s="6" t="s">
        <v>20</v>
      </c>
      <c r="AA6" s="7"/>
      <c r="AB6" s="6" t="s">
        <v>22</v>
      </c>
      <c r="AD6" s="7"/>
    </row>
    <row r="7" spans="1:58">
      <c r="A7" s="8"/>
      <c r="B7" s="8"/>
      <c r="C7" s="9" t="s">
        <v>32</v>
      </c>
      <c r="H7" s="9" t="s">
        <v>31</v>
      </c>
      <c r="I7" s="3" t="s">
        <v>33</v>
      </c>
      <c r="K7" s="9" t="s">
        <v>32</v>
      </c>
      <c r="L7" s="9" t="s">
        <v>32</v>
      </c>
      <c r="M7" s="9" t="s">
        <v>32</v>
      </c>
      <c r="N7" s="9" t="s">
        <v>32</v>
      </c>
      <c r="O7" s="9" t="s">
        <v>32</v>
      </c>
      <c r="P7" s="9" t="s">
        <v>32</v>
      </c>
      <c r="Q7" s="9" t="s">
        <v>32</v>
      </c>
      <c r="R7" s="9" t="s">
        <v>32</v>
      </c>
      <c r="S7" s="9" t="s">
        <v>32</v>
      </c>
      <c r="T7" s="9" t="s">
        <v>32</v>
      </c>
      <c r="V7" s="9" t="s">
        <v>32</v>
      </c>
      <c r="W7" s="9" t="s">
        <v>32</v>
      </c>
      <c r="Y7" s="9" t="s">
        <v>32</v>
      </c>
      <c r="Z7" s="9" t="s">
        <v>34</v>
      </c>
      <c r="AB7" s="9" t="s">
        <v>32</v>
      </c>
      <c r="AC7" s="9" t="s">
        <v>34</v>
      </c>
      <c r="AX7" s="9" t="s">
        <v>34</v>
      </c>
    </row>
    <row r="8" spans="1:58">
      <c r="A8" s="16">
        <v>1985</v>
      </c>
      <c r="B8" s="19" t="s">
        <v>72</v>
      </c>
      <c r="C8" s="9">
        <v>4256</v>
      </c>
      <c r="H8" s="12">
        <f>C8</f>
        <v>4256</v>
      </c>
      <c r="I8" s="11">
        <v>4284.9703952809296</v>
      </c>
      <c r="J8" s="10"/>
      <c r="K8" s="9">
        <v>1411</v>
      </c>
      <c r="M8" s="9">
        <v>666</v>
      </c>
      <c r="O8" s="9">
        <v>644</v>
      </c>
      <c r="Q8" s="9">
        <v>1031</v>
      </c>
      <c r="S8" s="9">
        <f t="shared" ref="S8:S71" si="0">SUM(K8,M8)</f>
        <v>2077</v>
      </c>
      <c r="V8" s="9">
        <f t="shared" ref="V8:V71" si="1">SUM(O8,Q8)</f>
        <v>1675</v>
      </c>
      <c r="Y8" s="9">
        <f>S8</f>
        <v>2077</v>
      </c>
      <c r="Z8" s="28">
        <v>2083.9753305307499</v>
      </c>
      <c r="AB8" s="9">
        <f>V8</f>
        <v>1675</v>
      </c>
      <c r="AC8" s="28">
        <v>1696.10185507693</v>
      </c>
      <c r="AE8" s="63"/>
      <c r="AX8" s="9" t="s">
        <v>0</v>
      </c>
    </row>
    <row r="9" spans="1:58">
      <c r="A9" s="16">
        <v>1985</v>
      </c>
      <c r="B9" s="19" t="s">
        <v>74</v>
      </c>
      <c r="C9" s="9">
        <v>4242</v>
      </c>
      <c r="H9" s="12">
        <f t="shared" ref="H9:H72" si="2">C9</f>
        <v>4242</v>
      </c>
      <c r="I9" s="11">
        <v>4288.1601752847801</v>
      </c>
      <c r="J9" s="10"/>
      <c r="K9" s="9">
        <v>1397</v>
      </c>
      <c r="M9" s="9">
        <v>674</v>
      </c>
      <c r="O9" s="9">
        <v>646</v>
      </c>
      <c r="Q9" s="9">
        <v>1011</v>
      </c>
      <c r="S9" s="9">
        <f t="shared" si="0"/>
        <v>2071</v>
      </c>
      <c r="V9" s="9">
        <f t="shared" si="1"/>
        <v>1657</v>
      </c>
      <c r="Y9" s="9">
        <f t="shared" ref="Y9:Y72" si="3">S9</f>
        <v>2071</v>
      </c>
      <c r="Z9" s="28">
        <v>2089.0687590152202</v>
      </c>
      <c r="AB9" s="9">
        <f t="shared" ref="AB9:AB72" si="4">V9</f>
        <v>1657</v>
      </c>
      <c r="AC9" s="28">
        <v>1683.8100379145601</v>
      </c>
      <c r="AE9" s="63"/>
      <c r="AX9" s="9" t="s">
        <v>0</v>
      </c>
    </row>
    <row r="10" spans="1:58">
      <c r="A10" s="16">
        <v>1985</v>
      </c>
      <c r="B10" s="19" t="s">
        <v>75</v>
      </c>
      <c r="C10" s="9">
        <v>4256</v>
      </c>
      <c r="H10" s="12">
        <f t="shared" si="2"/>
        <v>4256</v>
      </c>
      <c r="I10" s="11">
        <v>4289.5265205404703</v>
      </c>
      <c r="J10" s="10"/>
      <c r="K10" s="9">
        <v>1415</v>
      </c>
      <c r="M10" s="9">
        <v>666</v>
      </c>
      <c r="O10" s="9">
        <v>662</v>
      </c>
      <c r="Q10" s="9">
        <v>993</v>
      </c>
      <c r="S10" s="9">
        <f t="shared" si="0"/>
        <v>2081</v>
      </c>
      <c r="V10" s="9">
        <f t="shared" si="1"/>
        <v>1655</v>
      </c>
      <c r="Y10" s="9">
        <f t="shared" si="3"/>
        <v>2081</v>
      </c>
      <c r="Z10" s="28">
        <v>2082.8432208383401</v>
      </c>
      <c r="AB10" s="9">
        <f t="shared" si="4"/>
        <v>1655</v>
      </c>
      <c r="AC10" s="28">
        <v>1681.06626830442</v>
      </c>
      <c r="AE10" s="63"/>
      <c r="AX10" s="9" t="s">
        <v>0</v>
      </c>
    </row>
    <row r="11" spans="1:58">
      <c r="A11" s="16">
        <v>1985</v>
      </c>
      <c r="B11" s="19" t="s">
        <v>76</v>
      </c>
      <c r="C11" s="9">
        <v>4280</v>
      </c>
      <c r="H11" s="12">
        <f t="shared" si="2"/>
        <v>4280</v>
      </c>
      <c r="I11" s="11">
        <v>4277.8994069342198</v>
      </c>
      <c r="J11" s="10"/>
      <c r="K11" s="9">
        <v>1399</v>
      </c>
      <c r="M11" s="9">
        <v>666</v>
      </c>
      <c r="O11" s="9">
        <v>684</v>
      </c>
      <c r="Q11" s="9">
        <v>1002</v>
      </c>
      <c r="S11" s="9">
        <f t="shared" si="0"/>
        <v>2065</v>
      </c>
      <c r="V11" s="9">
        <f t="shared" si="1"/>
        <v>1686</v>
      </c>
      <c r="Y11" s="9">
        <f t="shared" si="3"/>
        <v>2065</v>
      </c>
      <c r="Z11" s="28">
        <v>2057.6497490379702</v>
      </c>
      <c r="AB11" s="9">
        <f t="shared" si="4"/>
        <v>1686</v>
      </c>
      <c r="AC11" s="28">
        <v>1686.5988192294601</v>
      </c>
      <c r="AE11" s="63"/>
      <c r="AX11" s="9" t="s">
        <v>0</v>
      </c>
    </row>
    <row r="12" spans="1:58">
      <c r="A12" s="16">
        <v>1985</v>
      </c>
      <c r="B12" s="19" t="s">
        <v>77</v>
      </c>
      <c r="C12" s="9">
        <v>4277</v>
      </c>
      <c r="H12" s="12">
        <f t="shared" si="2"/>
        <v>4277</v>
      </c>
      <c r="I12" s="11">
        <v>4264.2588400701497</v>
      </c>
      <c r="J12" s="10"/>
      <c r="K12" s="9">
        <v>1402</v>
      </c>
      <c r="M12" s="9">
        <v>670</v>
      </c>
      <c r="O12" s="9">
        <v>665</v>
      </c>
      <c r="Q12" s="9">
        <v>1019</v>
      </c>
      <c r="S12" s="9">
        <f t="shared" si="0"/>
        <v>2072</v>
      </c>
      <c r="V12" s="9">
        <f t="shared" si="1"/>
        <v>1684</v>
      </c>
      <c r="Y12" s="9">
        <f t="shared" si="3"/>
        <v>2072</v>
      </c>
      <c r="Z12" s="28">
        <v>2073.8464403711801</v>
      </c>
      <c r="AB12" s="9">
        <f t="shared" si="4"/>
        <v>1684</v>
      </c>
      <c r="AC12" s="28">
        <v>1675.25465716945</v>
      </c>
      <c r="AE12" s="63"/>
      <c r="AX12" s="9" t="s">
        <v>0</v>
      </c>
    </row>
    <row r="13" spans="1:58">
      <c r="A13" s="16">
        <v>1985</v>
      </c>
      <c r="B13" s="19" t="s">
        <v>78</v>
      </c>
      <c r="C13" s="9">
        <v>4276</v>
      </c>
      <c r="H13" s="12">
        <f t="shared" si="2"/>
        <v>4276</v>
      </c>
      <c r="I13" s="11">
        <v>4258.0100324877203</v>
      </c>
      <c r="J13" s="10"/>
      <c r="K13" s="9">
        <v>1396</v>
      </c>
      <c r="M13" s="9">
        <v>672</v>
      </c>
      <c r="O13" s="9">
        <v>658</v>
      </c>
      <c r="Q13" s="9">
        <v>1033</v>
      </c>
      <c r="S13" s="9">
        <f t="shared" si="0"/>
        <v>2068</v>
      </c>
      <c r="V13" s="9">
        <f t="shared" si="1"/>
        <v>1691</v>
      </c>
      <c r="Y13" s="9">
        <f t="shared" si="3"/>
        <v>2068</v>
      </c>
      <c r="Z13" s="28">
        <v>2043.76688136863</v>
      </c>
      <c r="AB13" s="9">
        <f t="shared" si="4"/>
        <v>1691</v>
      </c>
      <c r="AC13" s="28">
        <v>1680.2323576839201</v>
      </c>
      <c r="AE13" s="63"/>
      <c r="AX13" s="9" t="s">
        <v>0</v>
      </c>
    </row>
    <row r="14" spans="1:58">
      <c r="A14" s="16">
        <v>1985</v>
      </c>
      <c r="B14" s="19" t="s">
        <v>79</v>
      </c>
      <c r="C14" s="9">
        <v>4305</v>
      </c>
      <c r="H14" s="12">
        <f t="shared" si="2"/>
        <v>4305</v>
      </c>
      <c r="I14" s="11">
        <v>4278.9368680449297</v>
      </c>
      <c r="J14" s="10"/>
      <c r="K14" s="9">
        <v>1425</v>
      </c>
      <c r="M14" s="9">
        <v>670</v>
      </c>
      <c r="O14" s="9">
        <v>652</v>
      </c>
      <c r="Q14" s="9">
        <v>1035</v>
      </c>
      <c r="S14" s="9">
        <f t="shared" si="0"/>
        <v>2095</v>
      </c>
      <c r="V14" s="9">
        <f t="shared" si="1"/>
        <v>1687</v>
      </c>
      <c r="Y14" s="9">
        <f t="shared" si="3"/>
        <v>2095</v>
      </c>
      <c r="Z14" s="28">
        <v>2082.3165267572099</v>
      </c>
      <c r="AB14" s="9">
        <f t="shared" si="4"/>
        <v>1687</v>
      </c>
      <c r="AC14" s="28">
        <v>1670.6762976586001</v>
      </c>
      <c r="AE14" s="63"/>
      <c r="AX14" s="9" t="s">
        <v>0</v>
      </c>
    </row>
    <row r="15" spans="1:58">
      <c r="A15" s="16">
        <v>1985</v>
      </c>
      <c r="B15" s="19" t="s">
        <v>80</v>
      </c>
      <c r="C15" s="9">
        <v>4253</v>
      </c>
      <c r="H15" s="12">
        <f t="shared" si="2"/>
        <v>4253</v>
      </c>
      <c r="I15" s="11">
        <v>4254.64073467253</v>
      </c>
      <c r="J15" s="10"/>
      <c r="K15" s="9">
        <v>1427</v>
      </c>
      <c r="M15" s="9">
        <v>661</v>
      </c>
      <c r="O15" s="9">
        <v>631</v>
      </c>
      <c r="Q15" s="9">
        <v>1014</v>
      </c>
      <c r="S15" s="9">
        <f t="shared" si="0"/>
        <v>2088</v>
      </c>
      <c r="V15" s="9">
        <f t="shared" si="1"/>
        <v>1645</v>
      </c>
      <c r="Y15" s="9">
        <f t="shared" si="3"/>
        <v>2088</v>
      </c>
      <c r="Z15" s="28">
        <v>2098.78679796611</v>
      </c>
      <c r="AB15" s="9">
        <f t="shared" si="4"/>
        <v>1645</v>
      </c>
      <c r="AC15" s="28">
        <v>1630.3901549979701</v>
      </c>
      <c r="AE15" s="63"/>
      <c r="AX15" s="9" t="s">
        <v>0</v>
      </c>
    </row>
    <row r="16" spans="1:58">
      <c r="A16" s="16">
        <v>1985</v>
      </c>
      <c r="B16" s="19" t="s">
        <v>81</v>
      </c>
      <c r="C16" s="9">
        <v>4288</v>
      </c>
      <c r="H16" s="12">
        <f t="shared" si="2"/>
        <v>4288</v>
      </c>
      <c r="I16" s="11">
        <v>4293.3148202476896</v>
      </c>
      <c r="J16" s="10"/>
      <c r="K16" s="9">
        <v>1453</v>
      </c>
      <c r="M16" s="9">
        <v>671</v>
      </c>
      <c r="O16" s="9">
        <v>641</v>
      </c>
      <c r="Q16" s="9">
        <v>1008</v>
      </c>
      <c r="S16" s="9">
        <f t="shared" si="0"/>
        <v>2124</v>
      </c>
      <c r="V16" s="9">
        <f t="shared" si="1"/>
        <v>1649</v>
      </c>
      <c r="Y16" s="9">
        <f t="shared" si="3"/>
        <v>2124</v>
      </c>
      <c r="Z16" s="28">
        <v>2141.5722223070602</v>
      </c>
      <c r="AB16" s="9">
        <f t="shared" si="4"/>
        <v>1649</v>
      </c>
      <c r="AC16" s="28">
        <v>1653.23253924296</v>
      </c>
      <c r="AE16" s="63"/>
      <c r="AX16" s="9" t="s">
        <v>0</v>
      </c>
    </row>
    <row r="17" spans="1:50">
      <c r="A17" s="16">
        <v>1985</v>
      </c>
      <c r="B17" s="19" t="s">
        <v>82</v>
      </c>
      <c r="C17" s="9">
        <v>4317</v>
      </c>
      <c r="H17" s="12">
        <f t="shared" si="2"/>
        <v>4317</v>
      </c>
      <c r="I17" s="11">
        <v>4304.6857000018899</v>
      </c>
      <c r="J17" s="10"/>
      <c r="K17" s="9">
        <v>1460</v>
      </c>
      <c r="M17" s="9">
        <v>692</v>
      </c>
      <c r="O17" s="9">
        <v>655</v>
      </c>
      <c r="Q17" s="9">
        <v>1012</v>
      </c>
      <c r="S17" s="9">
        <f t="shared" si="0"/>
        <v>2152</v>
      </c>
      <c r="V17" s="9">
        <f t="shared" si="1"/>
        <v>1667</v>
      </c>
      <c r="Y17" s="9">
        <f t="shared" si="3"/>
        <v>2152</v>
      </c>
      <c r="Z17" s="28">
        <v>2149.3738831953101</v>
      </c>
      <c r="AB17" s="9">
        <f t="shared" si="4"/>
        <v>1667</v>
      </c>
      <c r="AC17" s="28">
        <v>1659.9557042077099</v>
      </c>
      <c r="AE17" s="63"/>
      <c r="AX17" s="9" t="s">
        <v>0</v>
      </c>
    </row>
    <row r="18" spans="1:50">
      <c r="A18" s="16">
        <v>1985</v>
      </c>
      <c r="B18" s="19" t="s">
        <v>83</v>
      </c>
      <c r="C18" s="9">
        <v>4351</v>
      </c>
      <c r="H18" s="12">
        <f t="shared" si="2"/>
        <v>4351</v>
      </c>
      <c r="I18" s="11">
        <v>4321.5904253915996</v>
      </c>
      <c r="J18" s="10"/>
      <c r="K18" s="9">
        <v>1473</v>
      </c>
      <c r="M18" s="9">
        <v>690</v>
      </c>
      <c r="O18" s="9">
        <v>663</v>
      </c>
      <c r="Q18" s="9">
        <v>1027</v>
      </c>
      <c r="S18" s="9">
        <f t="shared" si="0"/>
        <v>2163</v>
      </c>
      <c r="V18" s="9">
        <f t="shared" si="1"/>
        <v>1690</v>
      </c>
      <c r="Y18" s="9">
        <f t="shared" si="3"/>
        <v>2163</v>
      </c>
      <c r="Z18" s="28">
        <v>2153.8768425316098</v>
      </c>
      <c r="AB18" s="9">
        <f t="shared" si="4"/>
        <v>1690</v>
      </c>
      <c r="AC18" s="28">
        <v>1669.0319657257601</v>
      </c>
      <c r="AE18" s="63"/>
      <c r="AX18" s="9" t="s">
        <v>0</v>
      </c>
    </row>
    <row r="19" spans="1:50">
      <c r="A19" s="16">
        <v>1985</v>
      </c>
      <c r="B19" s="19" t="s">
        <v>84</v>
      </c>
      <c r="C19" s="9">
        <v>4317</v>
      </c>
      <c r="H19" s="12">
        <f t="shared" si="2"/>
        <v>4317</v>
      </c>
      <c r="I19" s="11">
        <v>4301.0106849351996</v>
      </c>
      <c r="J19" s="10"/>
      <c r="K19" s="9">
        <v>1462</v>
      </c>
      <c r="M19" s="9">
        <v>679</v>
      </c>
      <c r="O19" s="9">
        <v>647</v>
      </c>
      <c r="Q19" s="9">
        <v>1019</v>
      </c>
      <c r="S19" s="9">
        <f t="shared" si="0"/>
        <v>2141</v>
      </c>
      <c r="V19" s="9">
        <f t="shared" si="1"/>
        <v>1666</v>
      </c>
      <c r="Y19" s="9">
        <f t="shared" si="3"/>
        <v>2141</v>
      </c>
      <c r="Z19" s="28">
        <v>2140.4795259983798</v>
      </c>
      <c r="AB19" s="9">
        <f t="shared" si="4"/>
        <v>1666</v>
      </c>
      <c r="AC19" s="28">
        <v>1665.9936660990199</v>
      </c>
      <c r="AE19" s="63"/>
      <c r="AX19" s="9" t="s">
        <v>0</v>
      </c>
    </row>
    <row r="20" spans="1:50">
      <c r="A20" s="16">
        <v>1986</v>
      </c>
      <c r="B20" s="19" t="s">
        <v>72</v>
      </c>
      <c r="C20" s="9">
        <v>4312</v>
      </c>
      <c r="H20" s="12">
        <f t="shared" si="2"/>
        <v>4312</v>
      </c>
      <c r="I20" s="11">
        <v>4342.4448089832204</v>
      </c>
      <c r="J20" s="10"/>
      <c r="K20" s="9">
        <v>1466</v>
      </c>
      <c r="M20" s="9">
        <v>675</v>
      </c>
      <c r="O20" s="9">
        <v>654</v>
      </c>
      <c r="Q20" s="9">
        <v>1001</v>
      </c>
      <c r="S20" s="9">
        <f t="shared" si="0"/>
        <v>2141</v>
      </c>
      <c r="V20" s="9">
        <f t="shared" si="1"/>
        <v>1655</v>
      </c>
      <c r="Y20" s="9">
        <f t="shared" si="3"/>
        <v>2141</v>
      </c>
      <c r="Z20" s="28">
        <v>2148.1740683077701</v>
      </c>
      <c r="AB20" s="9">
        <f t="shared" si="4"/>
        <v>1655</v>
      </c>
      <c r="AC20" s="28">
        <v>1677.10475419468</v>
      </c>
      <c r="AE20" s="63"/>
      <c r="AX20" s="9" t="s">
        <v>0</v>
      </c>
    </row>
    <row r="21" spans="1:50">
      <c r="A21" s="16">
        <v>1986</v>
      </c>
      <c r="B21" s="19" t="s">
        <v>74</v>
      </c>
      <c r="C21" s="9">
        <v>4306</v>
      </c>
      <c r="H21" s="12">
        <f t="shared" si="2"/>
        <v>4306</v>
      </c>
      <c r="I21" s="11">
        <v>4353.1925039452499</v>
      </c>
      <c r="J21" s="10"/>
      <c r="K21" s="9">
        <v>1458</v>
      </c>
      <c r="M21" s="9">
        <v>670</v>
      </c>
      <c r="O21" s="9">
        <v>668</v>
      </c>
      <c r="Q21" s="9">
        <v>992</v>
      </c>
      <c r="S21" s="9">
        <f t="shared" si="0"/>
        <v>2128</v>
      </c>
      <c r="V21" s="9">
        <f t="shared" si="1"/>
        <v>1660</v>
      </c>
      <c r="Y21" s="9">
        <f t="shared" si="3"/>
        <v>2128</v>
      </c>
      <c r="Z21" s="28">
        <v>2146.38229384945</v>
      </c>
      <c r="AB21" s="9">
        <f t="shared" si="4"/>
        <v>1660</v>
      </c>
      <c r="AC21" s="28">
        <v>1686.26379394072</v>
      </c>
      <c r="AE21" s="63"/>
      <c r="AX21" s="9" t="s">
        <v>0</v>
      </c>
    </row>
    <row r="22" spans="1:50">
      <c r="A22" s="16">
        <v>1986</v>
      </c>
      <c r="B22" s="19" t="s">
        <v>75</v>
      </c>
      <c r="C22" s="9">
        <v>4313</v>
      </c>
      <c r="H22" s="12">
        <f t="shared" si="2"/>
        <v>4313</v>
      </c>
      <c r="I22" s="11">
        <v>4348.4564312197799</v>
      </c>
      <c r="J22" s="10"/>
      <c r="K22" s="9">
        <v>1470</v>
      </c>
      <c r="M22" s="9">
        <v>676</v>
      </c>
      <c r="O22" s="9">
        <v>665</v>
      </c>
      <c r="Q22" s="9">
        <v>997</v>
      </c>
      <c r="S22" s="9">
        <f t="shared" si="0"/>
        <v>2146</v>
      </c>
      <c r="V22" s="9">
        <f t="shared" si="1"/>
        <v>1662</v>
      </c>
      <c r="Y22" s="9">
        <f t="shared" si="3"/>
        <v>2146</v>
      </c>
      <c r="Z22" s="28">
        <v>2148.9339858973099</v>
      </c>
      <c r="AB22" s="9">
        <f t="shared" si="4"/>
        <v>1662</v>
      </c>
      <c r="AC22" s="28">
        <v>1688.38449961776</v>
      </c>
      <c r="AE22" s="63"/>
      <c r="AX22" s="9" t="s">
        <v>0</v>
      </c>
    </row>
    <row r="23" spans="1:50">
      <c r="A23" s="16">
        <v>1986</v>
      </c>
      <c r="B23" s="19" t="s">
        <v>76</v>
      </c>
      <c r="C23" s="9">
        <v>4355</v>
      </c>
      <c r="H23" s="12">
        <f t="shared" si="2"/>
        <v>4355</v>
      </c>
      <c r="I23" s="11">
        <v>4353.9316632639302</v>
      </c>
      <c r="J23" s="10"/>
      <c r="K23" s="9">
        <v>1460</v>
      </c>
      <c r="M23" s="9">
        <v>695</v>
      </c>
      <c r="O23" s="9">
        <v>696</v>
      </c>
      <c r="Q23" s="9">
        <v>1003</v>
      </c>
      <c r="S23" s="9">
        <f t="shared" si="0"/>
        <v>2155</v>
      </c>
      <c r="V23" s="9">
        <f t="shared" si="1"/>
        <v>1699</v>
      </c>
      <c r="Y23" s="9">
        <f t="shared" si="3"/>
        <v>2155</v>
      </c>
      <c r="Z23" s="28">
        <v>2148.7937966664099</v>
      </c>
      <c r="AB23" s="9">
        <f t="shared" si="4"/>
        <v>1699</v>
      </c>
      <c r="AC23" s="28">
        <v>1699.9713036973101</v>
      </c>
      <c r="AE23" s="63"/>
      <c r="AX23" s="9" t="s">
        <v>0</v>
      </c>
    </row>
    <row r="24" spans="1:50">
      <c r="A24" s="16">
        <v>1986</v>
      </c>
      <c r="B24" s="19" t="s">
        <v>77</v>
      </c>
      <c r="C24" s="9">
        <v>4337</v>
      </c>
      <c r="H24" s="12">
        <f t="shared" si="2"/>
        <v>4337</v>
      </c>
      <c r="I24" s="11">
        <v>4321.8126407811396</v>
      </c>
      <c r="J24" s="10"/>
      <c r="K24" s="9">
        <v>1426</v>
      </c>
      <c r="M24" s="9">
        <v>699</v>
      </c>
      <c r="O24" s="9">
        <v>698</v>
      </c>
      <c r="Q24" s="9">
        <v>1005</v>
      </c>
      <c r="S24" s="9">
        <f t="shared" si="0"/>
        <v>2125</v>
      </c>
      <c r="V24" s="9">
        <f t="shared" si="1"/>
        <v>1703</v>
      </c>
      <c r="Y24" s="9">
        <f t="shared" si="3"/>
        <v>2125</v>
      </c>
      <c r="Z24" s="28">
        <v>2125.1141079897002</v>
      </c>
      <c r="AB24" s="9">
        <f t="shared" si="4"/>
        <v>1703</v>
      </c>
      <c r="AC24" s="28">
        <v>1693.78683975336</v>
      </c>
      <c r="AE24" s="63"/>
      <c r="AX24" s="9" t="s">
        <v>0</v>
      </c>
    </row>
    <row r="25" spans="1:50">
      <c r="A25" s="16">
        <v>1986</v>
      </c>
      <c r="B25" s="19" t="s">
        <v>78</v>
      </c>
      <c r="C25" s="9">
        <v>4354</v>
      </c>
      <c r="H25" s="12">
        <f t="shared" si="2"/>
        <v>4354</v>
      </c>
      <c r="I25" s="11">
        <v>4333.5001619425002</v>
      </c>
      <c r="J25" s="10"/>
      <c r="K25" s="9">
        <v>1455</v>
      </c>
      <c r="M25" s="9">
        <v>676</v>
      </c>
      <c r="O25" s="9">
        <v>689</v>
      </c>
      <c r="Q25" s="9">
        <v>1030</v>
      </c>
      <c r="S25" s="9">
        <f t="shared" si="0"/>
        <v>2131</v>
      </c>
      <c r="V25" s="9">
        <f t="shared" si="1"/>
        <v>1719</v>
      </c>
      <c r="Y25" s="9">
        <f t="shared" si="3"/>
        <v>2131</v>
      </c>
      <c r="Z25" s="28">
        <v>2105.4843106261301</v>
      </c>
      <c r="AB25" s="9">
        <f t="shared" si="4"/>
        <v>1719</v>
      </c>
      <c r="AC25" s="28">
        <v>1708.4335365541001</v>
      </c>
      <c r="AE25" s="63"/>
      <c r="AX25" s="9" t="s">
        <v>0</v>
      </c>
    </row>
    <row r="26" spans="1:50">
      <c r="A26" s="16">
        <v>1986</v>
      </c>
      <c r="B26" s="19" t="s">
        <v>79</v>
      </c>
      <c r="C26" s="9">
        <v>4382</v>
      </c>
      <c r="H26" s="12">
        <f t="shared" si="2"/>
        <v>4382</v>
      </c>
      <c r="I26" s="11">
        <v>4355.1564811918897</v>
      </c>
      <c r="J26" s="10"/>
      <c r="K26" s="9">
        <v>1465</v>
      </c>
      <c r="M26" s="9">
        <v>695</v>
      </c>
      <c r="O26" s="9">
        <v>682</v>
      </c>
      <c r="Q26" s="9">
        <v>1045</v>
      </c>
      <c r="S26" s="9">
        <f t="shared" si="0"/>
        <v>2160</v>
      </c>
      <c r="V26" s="9">
        <f t="shared" si="1"/>
        <v>1727</v>
      </c>
      <c r="Y26" s="9">
        <f t="shared" si="3"/>
        <v>2160</v>
      </c>
      <c r="Z26" s="28">
        <v>2146.76011037836</v>
      </c>
      <c r="AB26" s="9">
        <f t="shared" si="4"/>
        <v>1727</v>
      </c>
      <c r="AC26" s="28">
        <v>1710.4343344983699</v>
      </c>
      <c r="AE26" s="63"/>
      <c r="AX26" s="9" t="s">
        <v>0</v>
      </c>
    </row>
    <row r="27" spans="1:50">
      <c r="A27" s="16">
        <v>1986</v>
      </c>
      <c r="B27" s="19" t="s">
        <v>80</v>
      </c>
      <c r="C27" s="9">
        <v>4356</v>
      </c>
      <c r="H27" s="12">
        <f t="shared" si="2"/>
        <v>4356</v>
      </c>
      <c r="I27" s="11">
        <v>4356.5671114534898</v>
      </c>
      <c r="J27" s="10"/>
      <c r="K27" s="9">
        <v>1452</v>
      </c>
      <c r="M27" s="9">
        <v>698</v>
      </c>
      <c r="O27" s="9">
        <v>663</v>
      </c>
      <c r="Q27" s="9">
        <v>1030</v>
      </c>
      <c r="S27" s="9">
        <f t="shared" si="0"/>
        <v>2150</v>
      </c>
      <c r="V27" s="9">
        <f t="shared" si="1"/>
        <v>1693</v>
      </c>
      <c r="Y27" s="9">
        <f t="shared" si="3"/>
        <v>2150</v>
      </c>
      <c r="Z27" s="28">
        <v>2160.9735123139599</v>
      </c>
      <c r="AB27" s="9">
        <f t="shared" si="4"/>
        <v>1693</v>
      </c>
      <c r="AC27" s="28">
        <v>1676.68889184005</v>
      </c>
      <c r="AE27" s="63"/>
      <c r="AX27" s="9" t="s">
        <v>0</v>
      </c>
    </row>
    <row r="28" spans="1:50">
      <c r="A28" s="16">
        <v>1986</v>
      </c>
      <c r="B28" s="19" t="s">
        <v>81</v>
      </c>
      <c r="C28" s="9">
        <v>4363</v>
      </c>
      <c r="H28" s="12">
        <f t="shared" si="2"/>
        <v>4363</v>
      </c>
      <c r="I28" s="11">
        <v>4369.35062203286</v>
      </c>
      <c r="J28" s="10"/>
      <c r="K28" s="9">
        <v>1452</v>
      </c>
      <c r="M28" s="9">
        <v>688</v>
      </c>
      <c r="O28" s="9">
        <v>663</v>
      </c>
      <c r="Q28" s="9">
        <v>1025</v>
      </c>
      <c r="S28" s="9">
        <f t="shared" si="0"/>
        <v>2140</v>
      </c>
      <c r="V28" s="9">
        <f t="shared" si="1"/>
        <v>1688</v>
      </c>
      <c r="Y28" s="9">
        <f t="shared" si="3"/>
        <v>2140</v>
      </c>
      <c r="Z28" s="28">
        <v>2157.7188961775501</v>
      </c>
      <c r="AB28" s="9">
        <f t="shared" si="4"/>
        <v>1688</v>
      </c>
      <c r="AC28" s="28">
        <v>1690.71367416916</v>
      </c>
      <c r="AE28" s="63"/>
      <c r="AX28" s="9" t="s">
        <v>0</v>
      </c>
    </row>
    <row r="29" spans="1:50">
      <c r="A29" s="16">
        <v>1986</v>
      </c>
      <c r="B29" s="19" t="s">
        <v>82</v>
      </c>
      <c r="C29" s="9">
        <v>4379</v>
      </c>
      <c r="H29" s="12">
        <f t="shared" si="2"/>
        <v>4379</v>
      </c>
      <c r="I29" s="11">
        <v>4367.7579772020899</v>
      </c>
      <c r="J29" s="10"/>
      <c r="K29" s="9">
        <v>1452</v>
      </c>
      <c r="M29" s="9">
        <v>708</v>
      </c>
      <c r="O29" s="9">
        <v>669</v>
      </c>
      <c r="Q29" s="9">
        <v>1031</v>
      </c>
      <c r="S29" s="9">
        <f t="shared" si="0"/>
        <v>2160</v>
      </c>
      <c r="V29" s="9">
        <f t="shared" si="1"/>
        <v>1700</v>
      </c>
      <c r="Y29" s="9">
        <f t="shared" si="3"/>
        <v>2160</v>
      </c>
      <c r="Z29" s="28">
        <v>2158.1025783715199</v>
      </c>
      <c r="AB29" s="9">
        <f t="shared" si="4"/>
        <v>1700</v>
      </c>
      <c r="AC29" s="28">
        <v>1692.1998918581601</v>
      </c>
      <c r="AE29" s="63"/>
      <c r="AX29" s="9" t="s">
        <v>0</v>
      </c>
    </row>
    <row r="30" spans="1:50">
      <c r="A30" s="16">
        <v>1986</v>
      </c>
      <c r="B30" s="19" t="s">
        <v>83</v>
      </c>
      <c r="C30" s="9">
        <v>4380</v>
      </c>
      <c r="H30" s="12">
        <f t="shared" si="2"/>
        <v>4380</v>
      </c>
      <c r="I30" s="11">
        <v>4350.75690532722</v>
      </c>
      <c r="J30" s="10"/>
      <c r="K30" s="9">
        <v>1462</v>
      </c>
      <c r="M30" s="9">
        <v>689</v>
      </c>
      <c r="O30" s="9">
        <v>675</v>
      </c>
      <c r="Q30" s="9">
        <v>1041</v>
      </c>
      <c r="S30" s="9">
        <f t="shared" si="0"/>
        <v>2151</v>
      </c>
      <c r="V30" s="9">
        <f t="shared" si="1"/>
        <v>1716</v>
      </c>
      <c r="Y30" s="9">
        <f t="shared" si="3"/>
        <v>2151</v>
      </c>
      <c r="Z30" s="28">
        <v>2142.4254484715202</v>
      </c>
      <c r="AB30" s="9">
        <f t="shared" si="4"/>
        <v>1716</v>
      </c>
      <c r="AC30" s="28">
        <v>1695.1146239982299</v>
      </c>
      <c r="AE30" s="63"/>
      <c r="AX30" s="9" t="s">
        <v>0</v>
      </c>
    </row>
    <row r="31" spans="1:50">
      <c r="A31" s="16">
        <v>1986</v>
      </c>
      <c r="B31" s="19" t="s">
        <v>84</v>
      </c>
      <c r="C31" s="9">
        <v>4362</v>
      </c>
      <c r="H31" s="12">
        <f t="shared" si="2"/>
        <v>4362</v>
      </c>
      <c r="I31" s="11">
        <v>4345.3679704665501</v>
      </c>
      <c r="J31" s="10"/>
      <c r="K31" s="9">
        <v>1466</v>
      </c>
      <c r="M31" s="9">
        <v>681</v>
      </c>
      <c r="O31" s="9">
        <v>668</v>
      </c>
      <c r="Q31" s="9">
        <v>1037</v>
      </c>
      <c r="S31" s="9">
        <f t="shared" si="0"/>
        <v>2147</v>
      </c>
      <c r="V31" s="9">
        <f t="shared" si="1"/>
        <v>1705</v>
      </c>
      <c r="Y31" s="9">
        <f t="shared" si="3"/>
        <v>2147</v>
      </c>
      <c r="Z31" s="28">
        <v>2144.1837394582399</v>
      </c>
      <c r="AB31" s="9">
        <f t="shared" si="4"/>
        <v>1705</v>
      </c>
      <c r="AC31" s="28">
        <v>1707.27684500075</v>
      </c>
      <c r="AE31" s="63"/>
      <c r="AX31" s="9" t="s">
        <v>0</v>
      </c>
    </row>
    <row r="32" spans="1:50">
      <c r="A32" s="19">
        <v>1987</v>
      </c>
      <c r="B32" s="19" t="s">
        <v>73</v>
      </c>
      <c r="C32" s="9">
        <v>4325</v>
      </c>
      <c r="H32" s="12">
        <f t="shared" si="2"/>
        <v>4325</v>
      </c>
      <c r="I32" s="11">
        <v>4357.4322695492201</v>
      </c>
      <c r="J32" s="10">
        <f t="shared" ref="J32:J95" si="5">ROUND(I32*10,0)</f>
        <v>43574</v>
      </c>
      <c r="K32" s="9">
        <v>1473</v>
      </c>
      <c r="M32" s="9">
        <v>677</v>
      </c>
      <c r="O32" s="9">
        <v>663</v>
      </c>
      <c r="Q32" s="9">
        <v>1004</v>
      </c>
      <c r="S32" s="9">
        <f t="shared" si="0"/>
        <v>2150</v>
      </c>
      <c r="V32" s="9">
        <f t="shared" si="1"/>
        <v>1667</v>
      </c>
      <c r="Y32" s="9">
        <f t="shared" si="3"/>
        <v>2150</v>
      </c>
      <c r="Z32" s="28">
        <v>2157.0463195984198</v>
      </c>
      <c r="AA32" s="10">
        <f t="shared" ref="AA32:AA95" si="6">ROUND(Z32*10,0)</f>
        <v>21570</v>
      </c>
      <c r="AB32" s="9">
        <f t="shared" si="4"/>
        <v>1667</v>
      </c>
      <c r="AC32" s="28">
        <v>1692.21090571646</v>
      </c>
      <c r="AD32" s="10">
        <f t="shared" ref="AD32:AD95" si="7">ROUND(AC32*10,0)</f>
        <v>16922</v>
      </c>
      <c r="AE32" s="63"/>
      <c r="AX32" s="9" t="s">
        <v>0</v>
      </c>
    </row>
    <row r="33" spans="1:50">
      <c r="A33" s="19">
        <v>1987</v>
      </c>
      <c r="B33" s="19" t="s">
        <v>74</v>
      </c>
      <c r="C33" s="9">
        <v>4309</v>
      </c>
      <c r="H33" s="12">
        <f t="shared" si="2"/>
        <v>4309</v>
      </c>
      <c r="I33" s="11">
        <v>4357.5779022358101</v>
      </c>
      <c r="J33" s="10">
        <f t="shared" si="5"/>
        <v>43576</v>
      </c>
      <c r="K33" s="9">
        <v>1470</v>
      </c>
      <c r="M33" s="9">
        <v>664</v>
      </c>
      <c r="O33" s="9">
        <v>651</v>
      </c>
      <c r="Q33" s="9">
        <v>1013</v>
      </c>
      <c r="S33" s="9">
        <f t="shared" si="0"/>
        <v>2134</v>
      </c>
      <c r="V33" s="9">
        <f t="shared" si="1"/>
        <v>1664</v>
      </c>
      <c r="Y33" s="9">
        <f t="shared" si="3"/>
        <v>2134</v>
      </c>
      <c r="Z33" s="28">
        <v>2153.15070031511</v>
      </c>
      <c r="AA33" s="10">
        <f t="shared" si="6"/>
        <v>21532</v>
      </c>
      <c r="AB33" s="9">
        <f t="shared" si="4"/>
        <v>1664</v>
      </c>
      <c r="AC33" s="28">
        <v>1690.2412906739501</v>
      </c>
      <c r="AD33" s="10">
        <f t="shared" si="7"/>
        <v>16902</v>
      </c>
      <c r="AE33" s="63"/>
      <c r="AX33" s="9" t="s">
        <v>0</v>
      </c>
    </row>
    <row r="34" spans="1:50">
      <c r="A34" s="19">
        <v>1987</v>
      </c>
      <c r="B34" s="19" t="s">
        <v>75</v>
      </c>
      <c r="C34" s="9">
        <v>4338</v>
      </c>
      <c r="H34" s="12">
        <f t="shared" si="2"/>
        <v>4338</v>
      </c>
      <c r="I34" s="11">
        <v>4375.9344826344404</v>
      </c>
      <c r="J34" s="10">
        <f t="shared" si="5"/>
        <v>43759</v>
      </c>
      <c r="K34" s="9">
        <v>1472</v>
      </c>
      <c r="M34" s="9">
        <v>680</v>
      </c>
      <c r="O34" s="9">
        <v>655</v>
      </c>
      <c r="Q34" s="9">
        <v>1024</v>
      </c>
      <c r="S34" s="9">
        <f t="shared" si="0"/>
        <v>2152</v>
      </c>
      <c r="V34" s="9">
        <f t="shared" si="1"/>
        <v>1679</v>
      </c>
      <c r="Y34" s="9">
        <f t="shared" si="3"/>
        <v>2152</v>
      </c>
      <c r="Z34" s="28">
        <v>2157.6314414789999</v>
      </c>
      <c r="AA34" s="10">
        <f t="shared" si="6"/>
        <v>21576</v>
      </c>
      <c r="AB34" s="9">
        <f t="shared" si="4"/>
        <v>1679</v>
      </c>
      <c r="AC34" s="28">
        <v>1705.4549952037901</v>
      </c>
      <c r="AD34" s="10">
        <f t="shared" si="7"/>
        <v>17055</v>
      </c>
      <c r="AE34" s="63"/>
      <c r="AX34" s="9" t="s">
        <v>0</v>
      </c>
    </row>
    <row r="35" spans="1:50">
      <c r="A35" s="19">
        <v>1987</v>
      </c>
      <c r="B35" s="19" t="s">
        <v>76</v>
      </c>
      <c r="C35" s="9">
        <v>4382</v>
      </c>
      <c r="H35" s="12">
        <f t="shared" si="2"/>
        <v>4382</v>
      </c>
      <c r="I35" s="11">
        <v>4381.7982081836299</v>
      </c>
      <c r="J35" s="10">
        <f t="shared" si="5"/>
        <v>43818</v>
      </c>
      <c r="K35" s="9">
        <v>1485</v>
      </c>
      <c r="M35" s="9">
        <v>697</v>
      </c>
      <c r="O35" s="9">
        <v>673</v>
      </c>
      <c r="Q35" s="9">
        <v>1021</v>
      </c>
      <c r="S35" s="9">
        <f t="shared" si="0"/>
        <v>2182</v>
      </c>
      <c r="V35" s="9">
        <f t="shared" si="1"/>
        <v>1694</v>
      </c>
      <c r="Y35" s="9">
        <f t="shared" si="3"/>
        <v>2182</v>
      </c>
      <c r="Z35" s="28">
        <v>2177.9182511457302</v>
      </c>
      <c r="AA35" s="10">
        <f t="shared" si="6"/>
        <v>21779</v>
      </c>
      <c r="AB35" s="9">
        <f t="shared" si="4"/>
        <v>1694</v>
      </c>
      <c r="AC35" s="28">
        <v>1694.1684738075501</v>
      </c>
      <c r="AD35" s="10">
        <f t="shared" si="7"/>
        <v>16942</v>
      </c>
      <c r="AE35" s="63"/>
      <c r="AX35" s="9" t="s">
        <v>0</v>
      </c>
    </row>
    <row r="36" spans="1:50">
      <c r="A36" s="19">
        <v>1987</v>
      </c>
      <c r="B36" s="19" t="s">
        <v>77</v>
      </c>
      <c r="C36" s="9">
        <v>4399</v>
      </c>
      <c r="H36" s="12">
        <f t="shared" si="2"/>
        <v>4399</v>
      </c>
      <c r="I36" s="11">
        <v>4379.7037801979504</v>
      </c>
      <c r="J36" s="10">
        <f t="shared" si="5"/>
        <v>43797</v>
      </c>
      <c r="K36" s="9">
        <v>1479</v>
      </c>
      <c r="M36" s="9">
        <v>693</v>
      </c>
      <c r="O36" s="9">
        <v>695</v>
      </c>
      <c r="Q36" s="9">
        <v>1025</v>
      </c>
      <c r="S36" s="9">
        <f t="shared" si="0"/>
        <v>2172</v>
      </c>
      <c r="V36" s="9">
        <f t="shared" si="1"/>
        <v>1720</v>
      </c>
      <c r="Y36" s="9">
        <f t="shared" si="3"/>
        <v>2172</v>
      </c>
      <c r="Z36" s="28">
        <v>2168.6102499586</v>
      </c>
      <c r="AA36" s="10">
        <f t="shared" si="6"/>
        <v>21686</v>
      </c>
      <c r="AB36" s="9">
        <f t="shared" si="4"/>
        <v>1720</v>
      </c>
      <c r="AC36" s="28">
        <v>1708.9059112774901</v>
      </c>
      <c r="AD36" s="10">
        <f t="shared" si="7"/>
        <v>17089</v>
      </c>
      <c r="AE36" s="63"/>
      <c r="AX36" s="9" t="s">
        <v>0</v>
      </c>
    </row>
    <row r="37" spans="1:50">
      <c r="A37" s="19">
        <v>1987</v>
      </c>
      <c r="B37" s="19" t="s">
        <v>78</v>
      </c>
      <c r="C37" s="9">
        <v>4421</v>
      </c>
      <c r="H37" s="12">
        <f t="shared" si="2"/>
        <v>4421</v>
      </c>
      <c r="I37" s="11">
        <v>4394.8939234013696</v>
      </c>
      <c r="J37" s="10">
        <f t="shared" si="5"/>
        <v>43949</v>
      </c>
      <c r="K37" s="9">
        <v>1485</v>
      </c>
      <c r="M37" s="9">
        <v>711</v>
      </c>
      <c r="O37" s="9">
        <v>699</v>
      </c>
      <c r="Q37" s="9">
        <v>1017</v>
      </c>
      <c r="S37" s="9">
        <f t="shared" si="0"/>
        <v>2196</v>
      </c>
      <c r="V37" s="9">
        <f t="shared" si="1"/>
        <v>1716</v>
      </c>
      <c r="Y37" s="9">
        <f t="shared" si="3"/>
        <v>2196</v>
      </c>
      <c r="Z37" s="28">
        <v>2169.7513062155899</v>
      </c>
      <c r="AA37" s="10">
        <f t="shared" si="6"/>
        <v>21698</v>
      </c>
      <c r="AB37" s="9">
        <f t="shared" si="4"/>
        <v>1716</v>
      </c>
      <c r="AC37" s="28">
        <v>1704.7739639630499</v>
      </c>
      <c r="AD37" s="10">
        <f t="shared" si="7"/>
        <v>17048</v>
      </c>
      <c r="AE37" s="63"/>
      <c r="AX37" s="9" t="s">
        <v>0</v>
      </c>
    </row>
    <row r="38" spans="1:50">
      <c r="A38" s="19">
        <v>1987</v>
      </c>
      <c r="B38" s="19" t="s">
        <v>79</v>
      </c>
      <c r="C38" s="9">
        <v>4409</v>
      </c>
      <c r="H38" s="12">
        <f t="shared" si="2"/>
        <v>4409</v>
      </c>
      <c r="I38" s="11">
        <v>4381.6687947644004</v>
      </c>
      <c r="J38" s="10">
        <f t="shared" si="5"/>
        <v>43817</v>
      </c>
      <c r="K38" s="9">
        <v>1483</v>
      </c>
      <c r="M38" s="9">
        <v>701</v>
      </c>
      <c r="O38" s="9">
        <v>686</v>
      </c>
      <c r="Q38" s="9">
        <v>1043</v>
      </c>
      <c r="S38" s="9">
        <f t="shared" si="0"/>
        <v>2184</v>
      </c>
      <c r="V38" s="9">
        <f t="shared" si="1"/>
        <v>1729</v>
      </c>
      <c r="Y38" s="9">
        <f t="shared" si="3"/>
        <v>2184</v>
      </c>
      <c r="Z38" s="28">
        <v>2170.35959480057</v>
      </c>
      <c r="AA38" s="10">
        <f t="shared" si="6"/>
        <v>21704</v>
      </c>
      <c r="AB38" s="9">
        <f t="shared" si="4"/>
        <v>1729</v>
      </c>
      <c r="AC38" s="28">
        <v>1713.5951822077</v>
      </c>
      <c r="AD38" s="10">
        <f t="shared" si="7"/>
        <v>17136</v>
      </c>
      <c r="AE38" s="63"/>
      <c r="AX38" s="9" t="s">
        <v>0</v>
      </c>
    </row>
    <row r="39" spans="1:50">
      <c r="A39" s="19">
        <v>1987</v>
      </c>
      <c r="B39" s="19" t="s">
        <v>80</v>
      </c>
      <c r="C39" s="9">
        <v>4405</v>
      </c>
      <c r="H39" s="12">
        <f t="shared" si="2"/>
        <v>4405</v>
      </c>
      <c r="I39" s="11">
        <v>4404.9554835136896</v>
      </c>
      <c r="J39" s="10">
        <f t="shared" si="5"/>
        <v>44050</v>
      </c>
      <c r="K39" s="9">
        <v>1474</v>
      </c>
      <c r="M39" s="9">
        <v>676</v>
      </c>
      <c r="O39" s="9">
        <v>695</v>
      </c>
      <c r="Q39" s="9">
        <v>1057</v>
      </c>
      <c r="S39" s="9">
        <f t="shared" si="0"/>
        <v>2150</v>
      </c>
      <c r="V39" s="9">
        <f t="shared" si="1"/>
        <v>1752</v>
      </c>
      <c r="Y39" s="9">
        <f t="shared" si="3"/>
        <v>2150</v>
      </c>
      <c r="Z39" s="28">
        <v>2160.8465254057201</v>
      </c>
      <c r="AA39" s="10">
        <f t="shared" si="6"/>
        <v>21608</v>
      </c>
      <c r="AB39" s="9">
        <f t="shared" si="4"/>
        <v>1752</v>
      </c>
      <c r="AC39" s="28">
        <v>1734.2251211703599</v>
      </c>
      <c r="AD39" s="10">
        <f t="shared" si="7"/>
        <v>17342</v>
      </c>
      <c r="AE39" s="63"/>
      <c r="AX39" s="9" t="s">
        <v>0</v>
      </c>
    </row>
    <row r="40" spans="1:50">
      <c r="A40" s="19">
        <v>1987</v>
      </c>
      <c r="B40" s="19" t="s">
        <v>81</v>
      </c>
      <c r="C40" s="9">
        <v>4408</v>
      </c>
      <c r="H40" s="12">
        <f t="shared" si="2"/>
        <v>4408</v>
      </c>
      <c r="I40" s="11">
        <v>4415.79072869636</v>
      </c>
      <c r="J40" s="10">
        <f t="shared" si="5"/>
        <v>44158</v>
      </c>
      <c r="K40" s="9">
        <v>1458</v>
      </c>
      <c r="M40" s="9">
        <v>684</v>
      </c>
      <c r="O40" s="9">
        <v>687</v>
      </c>
      <c r="Q40" s="9">
        <v>1044</v>
      </c>
      <c r="S40" s="9">
        <f t="shared" si="0"/>
        <v>2142</v>
      </c>
      <c r="V40" s="9">
        <f t="shared" si="1"/>
        <v>1731</v>
      </c>
      <c r="Y40" s="9">
        <f t="shared" si="3"/>
        <v>2142</v>
      </c>
      <c r="Z40" s="28">
        <v>2158.8000327088898</v>
      </c>
      <c r="AA40" s="10">
        <f t="shared" si="6"/>
        <v>21588</v>
      </c>
      <c r="AB40" s="9">
        <f t="shared" si="4"/>
        <v>1731</v>
      </c>
      <c r="AC40" s="28">
        <v>1730.25384103649</v>
      </c>
      <c r="AD40" s="10">
        <f t="shared" si="7"/>
        <v>17303</v>
      </c>
      <c r="AE40" s="63"/>
      <c r="AX40" s="9" t="s">
        <v>0</v>
      </c>
    </row>
    <row r="41" spans="1:50">
      <c r="A41" s="19">
        <v>1987</v>
      </c>
      <c r="B41" s="19" t="s">
        <v>82</v>
      </c>
      <c r="C41" s="9">
        <v>4439</v>
      </c>
      <c r="H41" s="12">
        <f t="shared" si="2"/>
        <v>4439</v>
      </c>
      <c r="I41" s="11">
        <v>4428.7739664924302</v>
      </c>
      <c r="J41" s="10">
        <f t="shared" si="5"/>
        <v>44288</v>
      </c>
      <c r="K41" s="9">
        <v>1454</v>
      </c>
      <c r="M41" s="9">
        <v>704</v>
      </c>
      <c r="O41" s="9">
        <v>691</v>
      </c>
      <c r="Q41" s="9">
        <v>1056</v>
      </c>
      <c r="S41" s="9">
        <f t="shared" si="0"/>
        <v>2158</v>
      </c>
      <c r="V41" s="9">
        <f t="shared" si="1"/>
        <v>1747</v>
      </c>
      <c r="Y41" s="9">
        <f t="shared" si="3"/>
        <v>2158</v>
      </c>
      <c r="Z41" s="28">
        <v>2157.6021923581902</v>
      </c>
      <c r="AA41" s="10">
        <f t="shared" si="6"/>
        <v>21576</v>
      </c>
      <c r="AB41" s="9">
        <f t="shared" si="4"/>
        <v>1747</v>
      </c>
      <c r="AC41" s="28">
        <v>1738.0511885557401</v>
      </c>
      <c r="AD41" s="10">
        <f t="shared" si="7"/>
        <v>17381</v>
      </c>
      <c r="AE41" s="63"/>
      <c r="AX41" s="9" t="s">
        <v>0</v>
      </c>
    </row>
    <row r="42" spans="1:50">
      <c r="A42" s="19">
        <v>1987</v>
      </c>
      <c r="B42" s="19" t="s">
        <v>83</v>
      </c>
      <c r="C42" s="9">
        <v>4478</v>
      </c>
      <c r="H42" s="12">
        <f t="shared" si="2"/>
        <v>4478</v>
      </c>
      <c r="I42" s="11">
        <v>4449.88190904373</v>
      </c>
      <c r="J42" s="10">
        <f t="shared" si="5"/>
        <v>44499</v>
      </c>
      <c r="K42" s="9">
        <v>1490</v>
      </c>
      <c r="M42" s="9">
        <v>699</v>
      </c>
      <c r="O42" s="9">
        <v>691</v>
      </c>
      <c r="Q42" s="9">
        <v>1075</v>
      </c>
      <c r="S42" s="9">
        <f t="shared" si="0"/>
        <v>2189</v>
      </c>
      <c r="V42" s="9">
        <f t="shared" si="1"/>
        <v>1766</v>
      </c>
      <c r="Y42" s="9">
        <f t="shared" si="3"/>
        <v>2189</v>
      </c>
      <c r="Z42" s="28">
        <v>2180.66827618149</v>
      </c>
      <c r="AA42" s="10">
        <f t="shared" si="6"/>
        <v>21807</v>
      </c>
      <c r="AB42" s="9">
        <f t="shared" si="4"/>
        <v>1766</v>
      </c>
      <c r="AC42" s="28">
        <v>1746.0053823138001</v>
      </c>
      <c r="AD42" s="10">
        <f t="shared" si="7"/>
        <v>17460</v>
      </c>
      <c r="AE42" s="63"/>
      <c r="AX42" s="9" t="s">
        <v>0</v>
      </c>
    </row>
    <row r="43" spans="1:50">
      <c r="A43" s="19">
        <v>1987</v>
      </c>
      <c r="B43" s="19" t="s">
        <v>84</v>
      </c>
      <c r="C43" s="9">
        <v>4477</v>
      </c>
      <c r="H43" s="12">
        <f t="shared" si="2"/>
        <v>4477</v>
      </c>
      <c r="I43" s="11">
        <v>4460.1519707418502</v>
      </c>
      <c r="J43" s="10">
        <f t="shared" si="5"/>
        <v>44602</v>
      </c>
      <c r="K43" s="9">
        <v>1499</v>
      </c>
      <c r="M43" s="9">
        <v>689</v>
      </c>
      <c r="O43" s="9">
        <v>692</v>
      </c>
      <c r="Q43" s="9">
        <v>1085</v>
      </c>
      <c r="S43" s="9">
        <f t="shared" si="0"/>
        <v>2188</v>
      </c>
      <c r="V43" s="9">
        <f t="shared" si="1"/>
        <v>1777</v>
      </c>
      <c r="Y43" s="9">
        <f t="shared" si="3"/>
        <v>2188</v>
      </c>
      <c r="Z43" s="28">
        <v>2181.3640040238402</v>
      </c>
      <c r="AA43" s="10">
        <f t="shared" si="6"/>
        <v>21814</v>
      </c>
      <c r="AB43" s="9">
        <f t="shared" si="4"/>
        <v>1777</v>
      </c>
      <c r="AC43" s="28">
        <v>1782.1066393953299</v>
      </c>
      <c r="AD43" s="10">
        <f t="shared" si="7"/>
        <v>17821</v>
      </c>
      <c r="AE43" s="63"/>
      <c r="AX43" s="9" t="s">
        <v>0</v>
      </c>
    </row>
    <row r="44" spans="1:50">
      <c r="A44" s="19">
        <v>1988</v>
      </c>
      <c r="B44" s="19" t="s">
        <v>72</v>
      </c>
      <c r="C44" s="9">
        <v>4434</v>
      </c>
      <c r="H44" s="12">
        <f t="shared" si="2"/>
        <v>4434</v>
      </c>
      <c r="I44" s="11">
        <v>4470.3378714599603</v>
      </c>
      <c r="J44" s="10">
        <f t="shared" si="5"/>
        <v>44703</v>
      </c>
      <c r="K44" s="9">
        <v>1491</v>
      </c>
      <c r="M44" s="9">
        <v>686</v>
      </c>
      <c r="O44" s="9">
        <v>696</v>
      </c>
      <c r="Q44" s="9">
        <v>1056</v>
      </c>
      <c r="S44" s="9">
        <f t="shared" si="0"/>
        <v>2177</v>
      </c>
      <c r="V44" s="9">
        <f t="shared" si="1"/>
        <v>1752</v>
      </c>
      <c r="Y44" s="9">
        <f t="shared" si="3"/>
        <v>2177</v>
      </c>
      <c r="Z44" s="28">
        <v>2183.2608721964002</v>
      </c>
      <c r="AA44" s="10">
        <f t="shared" si="6"/>
        <v>21833</v>
      </c>
      <c r="AB44" s="9">
        <f t="shared" si="4"/>
        <v>1752</v>
      </c>
      <c r="AC44" s="28">
        <v>1783.39417551714</v>
      </c>
      <c r="AD44" s="10">
        <f t="shared" si="7"/>
        <v>17834</v>
      </c>
      <c r="AE44" s="63"/>
      <c r="AX44" s="9" t="s">
        <v>0</v>
      </c>
    </row>
    <row r="45" spans="1:50">
      <c r="A45" s="19">
        <v>1988</v>
      </c>
      <c r="B45" s="19" t="s">
        <v>74</v>
      </c>
      <c r="C45" s="9">
        <v>4407</v>
      </c>
      <c r="H45" s="12">
        <f t="shared" si="2"/>
        <v>4407</v>
      </c>
      <c r="I45" s="11">
        <v>4458.2419068853997</v>
      </c>
      <c r="J45" s="10">
        <f t="shared" si="5"/>
        <v>44582</v>
      </c>
      <c r="K45" s="9">
        <v>1474</v>
      </c>
      <c r="M45" s="9">
        <v>698</v>
      </c>
      <c r="O45" s="9">
        <v>683</v>
      </c>
      <c r="Q45" s="9">
        <v>1052</v>
      </c>
      <c r="S45" s="9">
        <f t="shared" si="0"/>
        <v>2172</v>
      </c>
      <c r="V45" s="9">
        <f t="shared" si="1"/>
        <v>1735</v>
      </c>
      <c r="Y45" s="9">
        <f t="shared" si="3"/>
        <v>2172</v>
      </c>
      <c r="Z45" s="28">
        <v>2191.89252170592</v>
      </c>
      <c r="AA45" s="10">
        <f t="shared" si="6"/>
        <v>21919</v>
      </c>
      <c r="AB45" s="9">
        <f t="shared" si="4"/>
        <v>1735</v>
      </c>
      <c r="AC45" s="28">
        <v>1764.3003957062399</v>
      </c>
      <c r="AD45" s="10">
        <f t="shared" si="7"/>
        <v>17643</v>
      </c>
      <c r="AE45" s="63"/>
      <c r="AX45" s="9" t="s">
        <v>0</v>
      </c>
    </row>
    <row r="46" spans="1:50">
      <c r="A46" s="19">
        <v>1988</v>
      </c>
      <c r="B46" s="19" t="s">
        <v>75</v>
      </c>
      <c r="C46" s="9">
        <v>4415</v>
      </c>
      <c r="H46" s="12">
        <f t="shared" si="2"/>
        <v>4415</v>
      </c>
      <c r="I46" s="11">
        <v>4454.4924034448404</v>
      </c>
      <c r="J46" s="10">
        <f t="shared" si="5"/>
        <v>44545</v>
      </c>
      <c r="K46" s="9">
        <v>1485</v>
      </c>
      <c r="M46" s="9">
        <v>716</v>
      </c>
      <c r="O46" s="9">
        <v>694</v>
      </c>
      <c r="Q46" s="9">
        <v>1027</v>
      </c>
      <c r="S46" s="9">
        <f t="shared" si="0"/>
        <v>2201</v>
      </c>
      <c r="V46" s="9">
        <f t="shared" si="1"/>
        <v>1721</v>
      </c>
      <c r="Y46" s="9">
        <f t="shared" si="3"/>
        <v>2201</v>
      </c>
      <c r="Z46" s="28">
        <v>2210.6940596535301</v>
      </c>
      <c r="AA46" s="10">
        <f t="shared" si="6"/>
        <v>22107</v>
      </c>
      <c r="AB46" s="9">
        <f t="shared" si="4"/>
        <v>1721</v>
      </c>
      <c r="AC46" s="28">
        <v>1747.6239761264801</v>
      </c>
      <c r="AD46" s="10">
        <f t="shared" si="7"/>
        <v>17476</v>
      </c>
      <c r="AE46" s="63"/>
      <c r="AX46" s="9" t="s">
        <v>0</v>
      </c>
    </row>
    <row r="47" spans="1:50">
      <c r="A47" s="19">
        <v>1988</v>
      </c>
      <c r="B47" s="19" t="s">
        <v>76</v>
      </c>
      <c r="C47" s="9">
        <v>4468</v>
      </c>
      <c r="H47" s="12">
        <f t="shared" si="2"/>
        <v>4468</v>
      </c>
      <c r="I47" s="11">
        <v>4468.4916743276599</v>
      </c>
      <c r="J47" s="10">
        <f t="shared" si="5"/>
        <v>44685</v>
      </c>
      <c r="K47" s="9">
        <v>1505</v>
      </c>
      <c r="M47" s="9">
        <v>716</v>
      </c>
      <c r="O47" s="9">
        <v>703</v>
      </c>
      <c r="Q47" s="9">
        <v>1028</v>
      </c>
      <c r="S47" s="9">
        <f t="shared" si="0"/>
        <v>2221</v>
      </c>
      <c r="V47" s="9">
        <f t="shared" si="1"/>
        <v>1731</v>
      </c>
      <c r="Y47" s="9">
        <f t="shared" si="3"/>
        <v>2221</v>
      </c>
      <c r="Z47" s="28">
        <v>2221.6769759601102</v>
      </c>
      <c r="AA47" s="10">
        <f t="shared" si="6"/>
        <v>22217</v>
      </c>
      <c r="AB47" s="9">
        <f t="shared" si="4"/>
        <v>1731</v>
      </c>
      <c r="AC47" s="28">
        <v>1729.00999850074</v>
      </c>
      <c r="AD47" s="10">
        <f t="shared" si="7"/>
        <v>17290</v>
      </c>
      <c r="AE47" s="63"/>
      <c r="AX47" s="9" t="s">
        <v>0</v>
      </c>
    </row>
    <row r="48" spans="1:50">
      <c r="A48" s="19">
        <v>1988</v>
      </c>
      <c r="B48" s="19" t="s">
        <v>77</v>
      </c>
      <c r="C48" s="9">
        <v>4516</v>
      </c>
      <c r="H48" s="12">
        <f t="shared" si="2"/>
        <v>4516</v>
      </c>
      <c r="I48" s="11">
        <v>4491.9723098206196</v>
      </c>
      <c r="J48" s="10">
        <f t="shared" si="5"/>
        <v>44920</v>
      </c>
      <c r="K48" s="9">
        <v>1506</v>
      </c>
      <c r="M48" s="9">
        <v>728</v>
      </c>
      <c r="O48" s="9">
        <v>711</v>
      </c>
      <c r="Q48" s="9">
        <v>1057</v>
      </c>
      <c r="S48" s="9">
        <f t="shared" si="0"/>
        <v>2234</v>
      </c>
      <c r="V48" s="9">
        <f t="shared" si="1"/>
        <v>1768</v>
      </c>
      <c r="Y48" s="9">
        <f t="shared" si="3"/>
        <v>2234</v>
      </c>
      <c r="Z48" s="28">
        <v>2226.3365864668699</v>
      </c>
      <c r="AA48" s="10">
        <f t="shared" si="6"/>
        <v>22263</v>
      </c>
      <c r="AB48" s="9">
        <f t="shared" si="4"/>
        <v>1768</v>
      </c>
      <c r="AC48" s="28">
        <v>1752.96938130784</v>
      </c>
      <c r="AD48" s="10">
        <f t="shared" si="7"/>
        <v>17530</v>
      </c>
      <c r="AE48" s="63"/>
      <c r="AX48" s="9" t="s">
        <v>0</v>
      </c>
    </row>
    <row r="49" spans="1:50">
      <c r="A49" s="19">
        <v>1988</v>
      </c>
      <c r="B49" s="19" t="s">
        <v>78</v>
      </c>
      <c r="C49" s="9">
        <v>4533</v>
      </c>
      <c r="H49" s="12">
        <f t="shared" si="2"/>
        <v>4533</v>
      </c>
      <c r="I49" s="11">
        <v>4499.1295373214898</v>
      </c>
      <c r="J49" s="10">
        <f t="shared" si="5"/>
        <v>44991</v>
      </c>
      <c r="K49" s="9">
        <v>1544</v>
      </c>
      <c r="M49" s="9">
        <v>731</v>
      </c>
      <c r="O49" s="9">
        <v>703</v>
      </c>
      <c r="Q49" s="9">
        <v>1052</v>
      </c>
      <c r="S49" s="9">
        <f t="shared" si="0"/>
        <v>2275</v>
      </c>
      <c r="V49" s="9">
        <f t="shared" si="1"/>
        <v>1755</v>
      </c>
      <c r="Y49" s="9">
        <f t="shared" si="3"/>
        <v>2275</v>
      </c>
      <c r="Z49" s="28">
        <v>2247.8586265748399</v>
      </c>
      <c r="AA49" s="10">
        <f t="shared" si="6"/>
        <v>22479</v>
      </c>
      <c r="AB49" s="9">
        <f t="shared" si="4"/>
        <v>1755</v>
      </c>
      <c r="AC49" s="28">
        <v>1741.6172172762699</v>
      </c>
      <c r="AD49" s="10">
        <f t="shared" si="7"/>
        <v>17416</v>
      </c>
      <c r="AE49" s="63"/>
      <c r="AX49" s="9" t="s">
        <v>0</v>
      </c>
    </row>
    <row r="50" spans="1:50">
      <c r="A50" s="19">
        <v>1988</v>
      </c>
      <c r="B50" s="19" t="s">
        <v>79</v>
      </c>
      <c r="C50" s="9">
        <v>4546</v>
      </c>
      <c r="H50" s="12">
        <f t="shared" si="2"/>
        <v>4546</v>
      </c>
      <c r="I50" s="11">
        <v>4517.2597533239305</v>
      </c>
      <c r="J50" s="10">
        <f t="shared" si="5"/>
        <v>45173</v>
      </c>
      <c r="K50" s="9">
        <v>1550</v>
      </c>
      <c r="M50" s="9">
        <v>720</v>
      </c>
      <c r="O50" s="9">
        <v>700</v>
      </c>
      <c r="Q50" s="9">
        <v>1072</v>
      </c>
      <c r="S50" s="9">
        <f t="shared" si="0"/>
        <v>2270</v>
      </c>
      <c r="V50" s="9">
        <f t="shared" si="1"/>
        <v>1772</v>
      </c>
      <c r="Y50" s="9">
        <f t="shared" si="3"/>
        <v>2270</v>
      </c>
      <c r="Z50" s="28">
        <v>2255.7736530094398</v>
      </c>
      <c r="AA50" s="10">
        <f t="shared" si="6"/>
        <v>22558</v>
      </c>
      <c r="AB50" s="9">
        <f t="shared" si="4"/>
        <v>1772</v>
      </c>
      <c r="AC50" s="28">
        <v>1757.4125740217601</v>
      </c>
      <c r="AD50" s="10">
        <f t="shared" si="7"/>
        <v>17574</v>
      </c>
      <c r="AE50" s="63"/>
      <c r="AX50" s="9" t="s">
        <v>0</v>
      </c>
    </row>
    <row r="51" spans="1:50">
      <c r="A51" s="19">
        <v>1988</v>
      </c>
      <c r="B51" s="19" t="s">
        <v>80</v>
      </c>
      <c r="C51" s="9">
        <v>4539</v>
      </c>
      <c r="H51" s="12">
        <f t="shared" si="2"/>
        <v>4539</v>
      </c>
      <c r="I51" s="11">
        <v>4539.2751675009504</v>
      </c>
      <c r="J51" s="10">
        <f t="shared" si="5"/>
        <v>45393</v>
      </c>
      <c r="K51" s="9">
        <v>1516</v>
      </c>
      <c r="M51" s="9">
        <v>706</v>
      </c>
      <c r="O51" s="9">
        <v>712</v>
      </c>
      <c r="Q51" s="9">
        <v>1091</v>
      </c>
      <c r="S51" s="9">
        <f t="shared" si="0"/>
        <v>2222</v>
      </c>
      <c r="V51" s="9">
        <f t="shared" si="1"/>
        <v>1803</v>
      </c>
      <c r="Y51" s="9">
        <f t="shared" si="3"/>
        <v>2222</v>
      </c>
      <c r="Z51" s="28">
        <v>2233.9003909338999</v>
      </c>
      <c r="AA51" s="10">
        <f t="shared" si="6"/>
        <v>22339</v>
      </c>
      <c r="AB51" s="9">
        <f t="shared" si="4"/>
        <v>1803</v>
      </c>
      <c r="AC51" s="28">
        <v>1784.18611241914</v>
      </c>
      <c r="AD51" s="10">
        <f t="shared" si="7"/>
        <v>17842</v>
      </c>
      <c r="AE51" s="63"/>
      <c r="AX51" s="9" t="s">
        <v>0</v>
      </c>
    </row>
    <row r="52" spans="1:50">
      <c r="A52" s="19">
        <v>1988</v>
      </c>
      <c r="B52" s="19" t="s">
        <v>81</v>
      </c>
      <c r="C52" s="9">
        <v>4523</v>
      </c>
      <c r="H52" s="12">
        <f t="shared" si="2"/>
        <v>4523</v>
      </c>
      <c r="I52" s="11">
        <v>4533.1822528149796</v>
      </c>
      <c r="J52" s="10">
        <f t="shared" si="5"/>
        <v>45332</v>
      </c>
      <c r="K52" s="9">
        <v>1484</v>
      </c>
      <c r="M52" s="9">
        <v>716</v>
      </c>
      <c r="O52" s="9">
        <v>725</v>
      </c>
      <c r="Q52" s="9">
        <v>1086</v>
      </c>
      <c r="S52" s="9">
        <f t="shared" si="0"/>
        <v>2200</v>
      </c>
      <c r="V52" s="9">
        <f t="shared" si="1"/>
        <v>1811</v>
      </c>
      <c r="Y52" s="9">
        <f t="shared" si="3"/>
        <v>2200</v>
      </c>
      <c r="Z52" s="28">
        <v>2215.58002452866</v>
      </c>
      <c r="AA52" s="10">
        <f t="shared" si="6"/>
        <v>22156</v>
      </c>
      <c r="AB52" s="9">
        <f t="shared" si="4"/>
        <v>1811</v>
      </c>
      <c r="AC52" s="28">
        <v>1806.65103766175</v>
      </c>
      <c r="AD52" s="10">
        <f t="shared" si="7"/>
        <v>18067</v>
      </c>
      <c r="AE52" s="63"/>
      <c r="AX52" s="9" t="s">
        <v>0</v>
      </c>
    </row>
    <row r="53" spans="1:50">
      <c r="A53" s="19">
        <v>1988</v>
      </c>
      <c r="B53" s="19" t="s">
        <v>82</v>
      </c>
      <c r="C53" s="9">
        <v>4531</v>
      </c>
      <c r="H53" s="12">
        <f t="shared" si="2"/>
        <v>4531</v>
      </c>
      <c r="I53" s="11">
        <v>4522.5356332637602</v>
      </c>
      <c r="J53" s="10">
        <f t="shared" si="5"/>
        <v>45225</v>
      </c>
      <c r="K53" s="9">
        <v>1491</v>
      </c>
      <c r="M53" s="9">
        <v>715</v>
      </c>
      <c r="O53" s="9">
        <v>726</v>
      </c>
      <c r="Q53" s="9">
        <v>1087</v>
      </c>
      <c r="S53" s="9">
        <f t="shared" si="0"/>
        <v>2206</v>
      </c>
      <c r="V53" s="9">
        <f t="shared" si="1"/>
        <v>1813</v>
      </c>
      <c r="Y53" s="9">
        <f t="shared" si="3"/>
        <v>2206</v>
      </c>
      <c r="Z53" s="28">
        <v>2206.8348490767698</v>
      </c>
      <c r="AA53" s="10">
        <f t="shared" si="6"/>
        <v>22068</v>
      </c>
      <c r="AB53" s="9">
        <f t="shared" si="4"/>
        <v>1813</v>
      </c>
      <c r="AC53" s="28">
        <v>1803.3306290344899</v>
      </c>
      <c r="AD53" s="10">
        <f t="shared" si="7"/>
        <v>18033</v>
      </c>
      <c r="AE53" s="63"/>
      <c r="AX53" s="9" t="s">
        <v>0</v>
      </c>
    </row>
    <row r="54" spans="1:50">
      <c r="A54" s="19">
        <v>1988</v>
      </c>
      <c r="B54" s="19" t="s">
        <v>83</v>
      </c>
      <c r="C54" s="9">
        <v>4583</v>
      </c>
      <c r="H54" s="12">
        <f t="shared" si="2"/>
        <v>4583</v>
      </c>
      <c r="I54" s="11">
        <v>4555.8100665784305</v>
      </c>
      <c r="J54" s="10">
        <f t="shared" si="5"/>
        <v>45558</v>
      </c>
      <c r="K54" s="9">
        <v>1513</v>
      </c>
      <c r="M54" s="9">
        <v>724</v>
      </c>
      <c r="O54" s="9">
        <v>723</v>
      </c>
      <c r="Q54" s="9">
        <v>1098</v>
      </c>
      <c r="S54" s="9">
        <f t="shared" si="0"/>
        <v>2237</v>
      </c>
      <c r="V54" s="9">
        <f t="shared" si="1"/>
        <v>1821</v>
      </c>
      <c r="Y54" s="9">
        <f t="shared" si="3"/>
        <v>2237</v>
      </c>
      <c r="Z54" s="28">
        <v>2226.3573846437398</v>
      </c>
      <c r="AA54" s="10">
        <f t="shared" si="6"/>
        <v>22264</v>
      </c>
      <c r="AB54" s="9">
        <f t="shared" si="4"/>
        <v>1821</v>
      </c>
      <c r="AC54" s="28">
        <v>1803.0585123906001</v>
      </c>
      <c r="AD54" s="10">
        <f t="shared" si="7"/>
        <v>18031</v>
      </c>
      <c r="AE54" s="63"/>
      <c r="AX54" s="9" t="s">
        <v>0</v>
      </c>
    </row>
    <row r="55" spans="1:50">
      <c r="A55" s="19">
        <v>1988</v>
      </c>
      <c r="B55" s="19" t="s">
        <v>84</v>
      </c>
      <c r="C55" s="9">
        <v>4595</v>
      </c>
      <c r="H55" s="12">
        <f t="shared" si="2"/>
        <v>4595</v>
      </c>
      <c r="I55" s="11">
        <v>4577.69107676157</v>
      </c>
      <c r="J55" s="10">
        <f t="shared" si="5"/>
        <v>45777</v>
      </c>
      <c r="K55" s="9">
        <v>1542</v>
      </c>
      <c r="M55" s="9">
        <v>721</v>
      </c>
      <c r="O55" s="9">
        <v>720</v>
      </c>
      <c r="Q55" s="9">
        <v>1070</v>
      </c>
      <c r="S55" s="9">
        <f t="shared" si="0"/>
        <v>2263</v>
      </c>
      <c r="V55" s="9">
        <f t="shared" si="1"/>
        <v>1790</v>
      </c>
      <c r="Y55" s="9">
        <f t="shared" si="3"/>
        <v>2263</v>
      </c>
      <c r="Z55" s="28">
        <v>2251.0573420394699</v>
      </c>
      <c r="AA55" s="10">
        <f t="shared" si="6"/>
        <v>22511</v>
      </c>
      <c r="AB55" s="9">
        <f t="shared" si="4"/>
        <v>1790</v>
      </c>
      <c r="AC55" s="28">
        <v>1797.8561647234301</v>
      </c>
      <c r="AD55" s="10">
        <f t="shared" si="7"/>
        <v>17979</v>
      </c>
      <c r="AE55" s="63"/>
      <c r="AX55" s="9" t="s">
        <v>0</v>
      </c>
    </row>
    <row r="56" spans="1:50">
      <c r="A56" s="19">
        <v>1989</v>
      </c>
      <c r="B56" s="19" t="s">
        <v>72</v>
      </c>
      <c r="C56" s="9">
        <v>4537</v>
      </c>
      <c r="H56" s="12">
        <f t="shared" si="2"/>
        <v>4537</v>
      </c>
      <c r="I56" s="11">
        <v>4577.5388918030203</v>
      </c>
      <c r="J56" s="10">
        <f t="shared" si="5"/>
        <v>45775</v>
      </c>
      <c r="K56" s="9">
        <v>1531</v>
      </c>
      <c r="M56" s="9">
        <v>725</v>
      </c>
      <c r="O56" s="9">
        <v>695</v>
      </c>
      <c r="Q56" s="9">
        <v>1057</v>
      </c>
      <c r="S56" s="9">
        <f t="shared" si="0"/>
        <v>2256</v>
      </c>
      <c r="V56" s="9">
        <f t="shared" si="1"/>
        <v>1752</v>
      </c>
      <c r="Y56" s="9">
        <f t="shared" si="3"/>
        <v>2256</v>
      </c>
      <c r="Z56" s="28">
        <v>2263.6370300115</v>
      </c>
      <c r="AA56" s="10">
        <f t="shared" si="6"/>
        <v>22636</v>
      </c>
      <c r="AB56" s="9">
        <f t="shared" si="4"/>
        <v>1752</v>
      </c>
      <c r="AC56" s="28">
        <v>1787.1957709205601</v>
      </c>
      <c r="AD56" s="10">
        <f t="shared" si="7"/>
        <v>17872</v>
      </c>
      <c r="AE56" s="63"/>
      <c r="AX56" s="9" t="s">
        <v>0</v>
      </c>
    </row>
    <row r="57" spans="1:50">
      <c r="A57" s="19">
        <v>1989</v>
      </c>
      <c r="B57" s="19" t="s">
        <v>74</v>
      </c>
      <c r="C57" s="9">
        <v>4556</v>
      </c>
      <c r="H57" s="12">
        <f t="shared" si="2"/>
        <v>4556</v>
      </c>
      <c r="I57" s="11">
        <v>4609.4207546094003</v>
      </c>
      <c r="J57" s="10">
        <f t="shared" si="5"/>
        <v>46094</v>
      </c>
      <c r="K57" s="9">
        <v>1526</v>
      </c>
      <c r="M57" s="9">
        <v>731</v>
      </c>
      <c r="O57" s="9">
        <v>715</v>
      </c>
      <c r="Q57" s="9">
        <v>1078</v>
      </c>
      <c r="S57" s="9">
        <f t="shared" si="0"/>
        <v>2257</v>
      </c>
      <c r="V57" s="9">
        <f t="shared" si="1"/>
        <v>1793</v>
      </c>
      <c r="Y57" s="9">
        <f t="shared" si="3"/>
        <v>2257</v>
      </c>
      <c r="Z57" s="28">
        <v>2277.6012934375899</v>
      </c>
      <c r="AA57" s="10">
        <f t="shared" si="6"/>
        <v>22776</v>
      </c>
      <c r="AB57" s="9">
        <f t="shared" si="4"/>
        <v>1793</v>
      </c>
      <c r="AC57" s="28">
        <v>1826.49495310528</v>
      </c>
      <c r="AD57" s="10">
        <f t="shared" si="7"/>
        <v>18265</v>
      </c>
      <c r="AE57" s="63"/>
      <c r="AX57" s="9" t="s">
        <v>0</v>
      </c>
    </row>
    <row r="58" spans="1:50">
      <c r="A58" s="19">
        <v>1989</v>
      </c>
      <c r="B58" s="19" t="s">
        <v>75</v>
      </c>
      <c r="C58" s="9">
        <v>4571</v>
      </c>
      <c r="H58" s="12">
        <f t="shared" si="2"/>
        <v>4571</v>
      </c>
      <c r="I58" s="11">
        <v>4612.1787685032896</v>
      </c>
      <c r="J58" s="10">
        <f t="shared" si="5"/>
        <v>46122</v>
      </c>
      <c r="K58" s="9">
        <v>1529</v>
      </c>
      <c r="M58" s="9">
        <v>731</v>
      </c>
      <c r="O58" s="9">
        <v>730</v>
      </c>
      <c r="Q58" s="9">
        <v>1070</v>
      </c>
      <c r="S58" s="9">
        <f t="shared" si="0"/>
        <v>2260</v>
      </c>
      <c r="V58" s="9">
        <f t="shared" si="1"/>
        <v>1800</v>
      </c>
      <c r="Y58" s="9">
        <f t="shared" si="3"/>
        <v>2260</v>
      </c>
      <c r="Z58" s="28">
        <v>2273.3544678649</v>
      </c>
      <c r="AA58" s="10">
        <f t="shared" si="6"/>
        <v>22734</v>
      </c>
      <c r="AB58" s="9">
        <f t="shared" si="4"/>
        <v>1800</v>
      </c>
      <c r="AC58" s="28">
        <v>1828.71681338143</v>
      </c>
      <c r="AD58" s="10">
        <f t="shared" si="7"/>
        <v>18287</v>
      </c>
      <c r="AE58" s="63"/>
      <c r="AX58" s="9" t="s">
        <v>0</v>
      </c>
    </row>
    <row r="59" spans="1:50">
      <c r="A59" s="19">
        <v>1989</v>
      </c>
      <c r="B59" s="19" t="s">
        <v>76</v>
      </c>
      <c r="C59" s="9">
        <v>4620</v>
      </c>
      <c r="H59" s="12">
        <f t="shared" si="2"/>
        <v>4620</v>
      </c>
      <c r="I59" s="11">
        <v>4622.2205505875299</v>
      </c>
      <c r="J59" s="10">
        <f t="shared" si="5"/>
        <v>46222</v>
      </c>
      <c r="K59" s="9">
        <v>1526</v>
      </c>
      <c r="M59" s="9">
        <v>741</v>
      </c>
      <c r="O59" s="9">
        <v>732</v>
      </c>
      <c r="Q59" s="9">
        <v>1102</v>
      </c>
      <c r="S59" s="9">
        <f t="shared" si="0"/>
        <v>2267</v>
      </c>
      <c r="V59" s="9">
        <f t="shared" si="1"/>
        <v>1834</v>
      </c>
      <c r="Y59" s="9">
        <f t="shared" si="3"/>
        <v>2267</v>
      </c>
      <c r="Z59" s="28">
        <v>2274.8046141526702</v>
      </c>
      <c r="AA59" s="10">
        <f t="shared" si="6"/>
        <v>22748</v>
      </c>
      <c r="AB59" s="9">
        <f t="shared" si="4"/>
        <v>1834</v>
      </c>
      <c r="AC59" s="28">
        <v>1828.61263305996</v>
      </c>
      <c r="AD59" s="10">
        <f t="shared" si="7"/>
        <v>18286</v>
      </c>
      <c r="AE59" s="63"/>
      <c r="AX59" s="9" t="s">
        <v>0</v>
      </c>
    </row>
    <row r="60" spans="1:50">
      <c r="A60" s="19">
        <v>1989</v>
      </c>
      <c r="B60" s="19" t="s">
        <v>77</v>
      </c>
      <c r="C60" s="9">
        <v>4673</v>
      </c>
      <c r="H60" s="12">
        <f t="shared" si="2"/>
        <v>4673</v>
      </c>
      <c r="I60" s="11">
        <v>4644.3908846780496</v>
      </c>
      <c r="J60" s="10">
        <f t="shared" si="5"/>
        <v>46444</v>
      </c>
      <c r="K60" s="9">
        <v>1551</v>
      </c>
      <c r="M60" s="9">
        <v>750</v>
      </c>
      <c r="O60" s="9">
        <v>740</v>
      </c>
      <c r="Q60" s="9">
        <v>1115</v>
      </c>
      <c r="S60" s="9">
        <f t="shared" si="0"/>
        <v>2301</v>
      </c>
      <c r="V60" s="9">
        <f t="shared" si="1"/>
        <v>1855</v>
      </c>
      <c r="Y60" s="9">
        <f t="shared" si="3"/>
        <v>2301</v>
      </c>
      <c r="Z60" s="28">
        <v>2289.41550162372</v>
      </c>
      <c r="AA60" s="10">
        <f t="shared" si="6"/>
        <v>22894</v>
      </c>
      <c r="AB60" s="9">
        <f t="shared" si="4"/>
        <v>1855</v>
      </c>
      <c r="AC60" s="28">
        <v>1835.13300868687</v>
      </c>
      <c r="AD60" s="10">
        <f t="shared" si="7"/>
        <v>18351</v>
      </c>
      <c r="AE60" s="63"/>
      <c r="AX60" s="9" t="s">
        <v>0</v>
      </c>
    </row>
    <row r="61" spans="1:50">
      <c r="A61" s="19">
        <v>1989</v>
      </c>
      <c r="B61" s="19" t="s">
        <v>78</v>
      </c>
      <c r="C61" s="9">
        <v>4687</v>
      </c>
      <c r="H61" s="12">
        <f t="shared" si="2"/>
        <v>4687</v>
      </c>
      <c r="I61" s="11">
        <v>4646.0311811803504</v>
      </c>
      <c r="J61" s="10">
        <f t="shared" si="5"/>
        <v>46460</v>
      </c>
      <c r="K61" s="9">
        <v>1567</v>
      </c>
      <c r="M61" s="9">
        <v>750</v>
      </c>
      <c r="O61" s="9">
        <v>745</v>
      </c>
      <c r="Q61" s="9">
        <v>1121</v>
      </c>
      <c r="S61" s="9">
        <f t="shared" si="0"/>
        <v>2317</v>
      </c>
      <c r="V61" s="9">
        <f t="shared" si="1"/>
        <v>1866</v>
      </c>
      <c r="Y61" s="9">
        <f t="shared" si="3"/>
        <v>2317</v>
      </c>
      <c r="Z61" s="28">
        <v>2290.7935839350598</v>
      </c>
      <c r="AA61" s="10">
        <f t="shared" si="6"/>
        <v>22908</v>
      </c>
      <c r="AB61" s="9">
        <f t="shared" si="4"/>
        <v>1866</v>
      </c>
      <c r="AC61" s="28">
        <v>1847.8571405590901</v>
      </c>
      <c r="AD61" s="10">
        <f t="shared" si="7"/>
        <v>18479</v>
      </c>
      <c r="AE61" s="63"/>
      <c r="AX61" s="9" t="s">
        <v>0</v>
      </c>
    </row>
    <row r="62" spans="1:50">
      <c r="A62" s="19">
        <v>1989</v>
      </c>
      <c r="B62" s="19" t="s">
        <v>79</v>
      </c>
      <c r="C62" s="9">
        <v>4680</v>
      </c>
      <c r="H62" s="12">
        <f t="shared" si="2"/>
        <v>4680</v>
      </c>
      <c r="I62" s="11">
        <v>4648.7439480563698</v>
      </c>
      <c r="J62" s="10">
        <f t="shared" si="5"/>
        <v>46487</v>
      </c>
      <c r="K62" s="9">
        <v>1559</v>
      </c>
      <c r="M62" s="9">
        <v>749</v>
      </c>
      <c r="O62" s="9">
        <v>755</v>
      </c>
      <c r="Q62" s="9">
        <v>1121</v>
      </c>
      <c r="S62" s="9">
        <f t="shared" si="0"/>
        <v>2308</v>
      </c>
      <c r="V62" s="9">
        <f t="shared" si="1"/>
        <v>1876</v>
      </c>
      <c r="Y62" s="9">
        <f t="shared" si="3"/>
        <v>2308</v>
      </c>
      <c r="Z62" s="28">
        <v>2293.3455847431401</v>
      </c>
      <c r="AA62" s="10">
        <f t="shared" si="6"/>
        <v>22933</v>
      </c>
      <c r="AB62" s="9">
        <f t="shared" si="4"/>
        <v>1876</v>
      </c>
      <c r="AC62" s="28">
        <v>1861.82228460582</v>
      </c>
      <c r="AD62" s="10">
        <f t="shared" si="7"/>
        <v>18618</v>
      </c>
      <c r="AE62" s="63"/>
      <c r="AX62" s="9" t="s">
        <v>0</v>
      </c>
    </row>
    <row r="63" spans="1:50">
      <c r="A63" s="19">
        <v>1989</v>
      </c>
      <c r="B63" s="19" t="s">
        <v>80</v>
      </c>
      <c r="C63" s="9">
        <v>4666</v>
      </c>
      <c r="H63" s="12">
        <f t="shared" si="2"/>
        <v>4666</v>
      </c>
      <c r="I63" s="11">
        <v>4666.2196865375499</v>
      </c>
      <c r="J63" s="10">
        <f t="shared" si="5"/>
        <v>46662</v>
      </c>
      <c r="K63" s="9">
        <v>1540</v>
      </c>
      <c r="M63" s="9">
        <v>750</v>
      </c>
      <c r="O63" s="9">
        <v>753</v>
      </c>
      <c r="Q63" s="9">
        <v>1130</v>
      </c>
      <c r="S63" s="9">
        <f t="shared" si="0"/>
        <v>2290</v>
      </c>
      <c r="V63" s="9">
        <f t="shared" si="1"/>
        <v>1883</v>
      </c>
      <c r="Y63" s="9">
        <f t="shared" si="3"/>
        <v>2290</v>
      </c>
      <c r="Z63" s="28">
        <v>2301.2127770717002</v>
      </c>
      <c r="AA63" s="10">
        <f t="shared" si="6"/>
        <v>23012</v>
      </c>
      <c r="AB63" s="9">
        <f t="shared" si="4"/>
        <v>1883</v>
      </c>
      <c r="AC63" s="28">
        <v>1864.7916665857999</v>
      </c>
      <c r="AD63" s="10">
        <f t="shared" si="7"/>
        <v>18648</v>
      </c>
      <c r="AE63" s="63"/>
      <c r="AX63" s="9" t="s">
        <v>0</v>
      </c>
    </row>
    <row r="64" spans="1:50">
      <c r="A64" s="19">
        <v>1989</v>
      </c>
      <c r="B64" s="19" t="s">
        <v>81</v>
      </c>
      <c r="C64" s="9">
        <v>4653</v>
      </c>
      <c r="H64" s="12">
        <f t="shared" si="2"/>
        <v>4653</v>
      </c>
      <c r="I64" s="11">
        <v>4665.5131944096802</v>
      </c>
      <c r="J64" s="10">
        <f t="shared" si="5"/>
        <v>46655</v>
      </c>
      <c r="K64" s="9">
        <v>1543</v>
      </c>
      <c r="M64" s="9">
        <v>752</v>
      </c>
      <c r="O64" s="9">
        <v>749</v>
      </c>
      <c r="Q64" s="9">
        <v>1112</v>
      </c>
      <c r="S64" s="9">
        <f t="shared" si="0"/>
        <v>2295</v>
      </c>
      <c r="V64" s="9">
        <f t="shared" si="1"/>
        <v>1861</v>
      </c>
      <c r="Y64" s="9">
        <f t="shared" si="3"/>
        <v>2295</v>
      </c>
      <c r="Z64" s="28">
        <v>2309.2069264614502</v>
      </c>
      <c r="AA64" s="10">
        <f t="shared" si="6"/>
        <v>23092</v>
      </c>
      <c r="AB64" s="9">
        <f t="shared" si="4"/>
        <v>1861</v>
      </c>
      <c r="AC64" s="28">
        <v>1852.98568940573</v>
      </c>
      <c r="AD64" s="10">
        <f t="shared" si="7"/>
        <v>18530</v>
      </c>
      <c r="AE64" s="63"/>
      <c r="AX64" s="9" t="s">
        <v>0</v>
      </c>
    </row>
    <row r="65" spans="1:50">
      <c r="A65" s="19">
        <v>1989</v>
      </c>
      <c r="B65" s="19" t="s">
        <v>82</v>
      </c>
      <c r="C65" s="9">
        <v>4677</v>
      </c>
      <c r="H65" s="12">
        <f t="shared" si="2"/>
        <v>4677</v>
      </c>
      <c r="I65" s="11">
        <v>4668.8012802091898</v>
      </c>
      <c r="J65" s="10">
        <f t="shared" si="5"/>
        <v>46688</v>
      </c>
      <c r="K65" s="9">
        <v>1548</v>
      </c>
      <c r="M65" s="9">
        <v>754</v>
      </c>
      <c r="O65" s="9">
        <v>765</v>
      </c>
      <c r="Q65" s="9">
        <v>1104</v>
      </c>
      <c r="S65" s="9">
        <f t="shared" si="0"/>
        <v>2302</v>
      </c>
      <c r="V65" s="9">
        <f t="shared" si="1"/>
        <v>1869</v>
      </c>
      <c r="Y65" s="9">
        <f t="shared" si="3"/>
        <v>2302</v>
      </c>
      <c r="Z65" s="28">
        <v>2303.2062767759198</v>
      </c>
      <c r="AA65" s="10">
        <f t="shared" si="6"/>
        <v>23032</v>
      </c>
      <c r="AB65" s="9">
        <f t="shared" si="4"/>
        <v>1869</v>
      </c>
      <c r="AC65" s="28">
        <v>1857.5700720939501</v>
      </c>
      <c r="AD65" s="10">
        <f t="shared" si="7"/>
        <v>18576</v>
      </c>
      <c r="AE65" s="63"/>
      <c r="AX65" s="9" t="s">
        <v>0</v>
      </c>
    </row>
    <row r="66" spans="1:50">
      <c r="A66" s="19">
        <v>1989</v>
      </c>
      <c r="B66" s="19" t="s">
        <v>83</v>
      </c>
      <c r="C66" s="9">
        <v>4724</v>
      </c>
      <c r="H66" s="12">
        <f t="shared" si="2"/>
        <v>4724</v>
      </c>
      <c r="I66" s="11">
        <v>4698.8214395454097</v>
      </c>
      <c r="J66" s="10">
        <f t="shared" si="5"/>
        <v>46988</v>
      </c>
      <c r="K66" s="9">
        <v>1584</v>
      </c>
      <c r="M66" s="9">
        <v>737</v>
      </c>
      <c r="O66" s="9">
        <v>765</v>
      </c>
      <c r="Q66" s="9">
        <v>1119</v>
      </c>
      <c r="S66" s="9">
        <f t="shared" si="0"/>
        <v>2321</v>
      </c>
      <c r="V66" s="9">
        <f t="shared" si="1"/>
        <v>1884</v>
      </c>
      <c r="Y66" s="9">
        <f t="shared" si="3"/>
        <v>2321</v>
      </c>
      <c r="Z66" s="28">
        <v>2307.99097249841</v>
      </c>
      <c r="AA66" s="10">
        <f t="shared" si="6"/>
        <v>23080</v>
      </c>
      <c r="AB66" s="9">
        <f t="shared" si="4"/>
        <v>1884</v>
      </c>
      <c r="AC66" s="28">
        <v>1867.6432143774</v>
      </c>
      <c r="AD66" s="10">
        <f t="shared" si="7"/>
        <v>18676</v>
      </c>
      <c r="AE66" s="63"/>
      <c r="AX66" s="9" t="s">
        <v>0</v>
      </c>
    </row>
    <row r="67" spans="1:50">
      <c r="A67" s="19">
        <v>1989</v>
      </c>
      <c r="B67" s="19" t="s">
        <v>84</v>
      </c>
      <c r="C67" s="9">
        <v>4730</v>
      </c>
      <c r="H67" s="12">
        <f t="shared" si="2"/>
        <v>4730</v>
      </c>
      <c r="I67" s="11">
        <v>4713.3096748355101</v>
      </c>
      <c r="J67" s="10">
        <f t="shared" si="5"/>
        <v>47133</v>
      </c>
      <c r="K67" s="9">
        <v>1600</v>
      </c>
      <c r="M67" s="9">
        <v>739</v>
      </c>
      <c r="O67" s="9">
        <v>744</v>
      </c>
      <c r="Q67" s="9">
        <v>1105</v>
      </c>
      <c r="S67" s="9">
        <f t="shared" si="0"/>
        <v>2339</v>
      </c>
      <c r="V67" s="9">
        <f t="shared" si="1"/>
        <v>1849</v>
      </c>
      <c r="Y67" s="9">
        <f t="shared" si="3"/>
        <v>2339</v>
      </c>
      <c r="Z67" s="28">
        <v>2322.08253929183</v>
      </c>
      <c r="AA67" s="10">
        <f t="shared" si="6"/>
        <v>23221</v>
      </c>
      <c r="AB67" s="9">
        <f t="shared" si="4"/>
        <v>1849</v>
      </c>
      <c r="AC67" s="28">
        <v>1860.18519333515</v>
      </c>
      <c r="AD67" s="10">
        <f t="shared" si="7"/>
        <v>18602</v>
      </c>
      <c r="AE67" s="63"/>
      <c r="AX67" s="9" t="s">
        <v>0</v>
      </c>
    </row>
    <row r="68" spans="1:50">
      <c r="A68" s="19">
        <v>1990</v>
      </c>
      <c r="B68" s="19" t="s">
        <v>72</v>
      </c>
      <c r="C68" s="9">
        <v>4674</v>
      </c>
      <c r="H68" s="12">
        <f t="shared" si="2"/>
        <v>4674</v>
      </c>
      <c r="I68" s="11">
        <v>4720.08114813871</v>
      </c>
      <c r="J68" s="10">
        <f t="shared" si="5"/>
        <v>47201</v>
      </c>
      <c r="K68" s="9">
        <v>1570</v>
      </c>
      <c r="M68" s="9">
        <v>737</v>
      </c>
      <c r="O68" s="9">
        <v>734</v>
      </c>
      <c r="Q68" s="9">
        <v>1105</v>
      </c>
      <c r="S68" s="9">
        <f t="shared" si="0"/>
        <v>2307</v>
      </c>
      <c r="V68" s="9">
        <f t="shared" si="1"/>
        <v>1839</v>
      </c>
      <c r="Y68" s="9">
        <f t="shared" si="3"/>
        <v>2307</v>
      </c>
      <c r="Z68" s="28">
        <v>2316.8041797661699</v>
      </c>
      <c r="AA68" s="10">
        <f t="shared" si="6"/>
        <v>23168</v>
      </c>
      <c r="AB68" s="9">
        <f t="shared" si="4"/>
        <v>1839</v>
      </c>
      <c r="AC68" s="28">
        <v>1879.5847598606499</v>
      </c>
      <c r="AD68" s="10">
        <f t="shared" si="7"/>
        <v>18796</v>
      </c>
      <c r="AE68" s="63"/>
      <c r="AX68" s="9">
        <v>82.7</v>
      </c>
    </row>
    <row r="69" spans="1:50">
      <c r="A69" s="19">
        <v>1990</v>
      </c>
      <c r="B69" s="19" t="s">
        <v>74</v>
      </c>
      <c r="C69" s="9">
        <v>4672</v>
      </c>
      <c r="H69" s="12">
        <f t="shared" si="2"/>
        <v>4672</v>
      </c>
      <c r="I69" s="11">
        <v>4724.9094787909698</v>
      </c>
      <c r="J69" s="10">
        <f t="shared" si="5"/>
        <v>47249</v>
      </c>
      <c r="K69" s="9">
        <v>1558</v>
      </c>
      <c r="M69" s="9">
        <v>733</v>
      </c>
      <c r="O69" s="9">
        <v>748</v>
      </c>
      <c r="Q69" s="9">
        <v>1103</v>
      </c>
      <c r="S69" s="9">
        <f t="shared" si="0"/>
        <v>2291</v>
      </c>
      <c r="V69" s="9">
        <f t="shared" si="1"/>
        <v>1851</v>
      </c>
      <c r="Y69" s="9">
        <f t="shared" si="3"/>
        <v>2291</v>
      </c>
      <c r="Z69" s="28">
        <v>2309.7503860399001</v>
      </c>
      <c r="AA69" s="10">
        <f t="shared" si="6"/>
        <v>23098</v>
      </c>
      <c r="AB69" s="9">
        <f t="shared" si="4"/>
        <v>1851</v>
      </c>
      <c r="AC69" s="28">
        <v>1889.5878625718401</v>
      </c>
      <c r="AD69" s="10">
        <f t="shared" si="7"/>
        <v>18896</v>
      </c>
      <c r="AE69" s="63"/>
      <c r="AX69" s="9">
        <v>82.8</v>
      </c>
    </row>
    <row r="70" spans="1:50">
      <c r="A70" s="19">
        <v>1990</v>
      </c>
      <c r="B70" s="19" t="s">
        <v>75</v>
      </c>
      <c r="C70" s="9">
        <v>4710</v>
      </c>
      <c r="H70" s="12">
        <f t="shared" si="2"/>
        <v>4710</v>
      </c>
      <c r="I70" s="11">
        <v>4750.3884781701699</v>
      </c>
      <c r="J70" s="10">
        <f t="shared" si="5"/>
        <v>47504</v>
      </c>
      <c r="K70" s="9">
        <v>1558</v>
      </c>
      <c r="M70" s="9">
        <v>741</v>
      </c>
      <c r="O70" s="9">
        <v>754</v>
      </c>
      <c r="Q70" s="9">
        <v>1123</v>
      </c>
      <c r="S70" s="9">
        <f t="shared" si="0"/>
        <v>2299</v>
      </c>
      <c r="V70" s="9">
        <f t="shared" si="1"/>
        <v>1877</v>
      </c>
      <c r="Y70" s="9">
        <f t="shared" si="3"/>
        <v>2299</v>
      </c>
      <c r="Z70" s="28">
        <v>2315.1725889162499</v>
      </c>
      <c r="AA70" s="10">
        <f t="shared" si="6"/>
        <v>23152</v>
      </c>
      <c r="AB70" s="9">
        <f t="shared" si="4"/>
        <v>1877</v>
      </c>
      <c r="AC70" s="28">
        <v>1908.0864371489199</v>
      </c>
      <c r="AD70" s="10">
        <f t="shared" si="7"/>
        <v>19081</v>
      </c>
      <c r="AE70" s="63"/>
      <c r="AX70" s="9">
        <v>83</v>
      </c>
    </row>
    <row r="71" spans="1:50">
      <c r="A71" s="19">
        <v>1990</v>
      </c>
      <c r="B71" s="19" t="s">
        <v>76</v>
      </c>
      <c r="C71" s="9">
        <v>4772</v>
      </c>
      <c r="H71" s="12">
        <f t="shared" si="2"/>
        <v>4772</v>
      </c>
      <c r="I71" s="11">
        <v>4775.6290607615902</v>
      </c>
      <c r="J71" s="10">
        <f t="shared" si="5"/>
        <v>47756</v>
      </c>
      <c r="K71" s="9">
        <v>1553</v>
      </c>
      <c r="M71" s="9">
        <v>758</v>
      </c>
      <c r="O71" s="9">
        <v>776</v>
      </c>
      <c r="Q71" s="9">
        <v>1161</v>
      </c>
      <c r="S71" s="9">
        <f t="shared" si="0"/>
        <v>2311</v>
      </c>
      <c r="V71" s="9">
        <f t="shared" si="1"/>
        <v>1937</v>
      </c>
      <c r="Y71" s="9">
        <f t="shared" si="3"/>
        <v>2311</v>
      </c>
      <c r="Z71" s="28">
        <v>2326.57751290752</v>
      </c>
      <c r="AA71" s="10">
        <f t="shared" si="6"/>
        <v>23266</v>
      </c>
      <c r="AB71" s="9">
        <f t="shared" si="4"/>
        <v>1937</v>
      </c>
      <c r="AC71" s="28">
        <v>1928.4589612408399</v>
      </c>
      <c r="AD71" s="10">
        <f t="shared" si="7"/>
        <v>19285</v>
      </c>
      <c r="AE71" s="63"/>
      <c r="AX71" s="9">
        <v>83.2</v>
      </c>
    </row>
    <row r="72" spans="1:50">
      <c r="A72" s="19">
        <v>1990</v>
      </c>
      <c r="B72" s="19" t="s">
        <v>77</v>
      </c>
      <c r="C72" s="9">
        <v>4849</v>
      </c>
      <c r="H72" s="12">
        <f t="shared" si="2"/>
        <v>4849</v>
      </c>
      <c r="I72" s="11">
        <v>4817.98277073795</v>
      </c>
      <c r="J72" s="10">
        <f t="shared" si="5"/>
        <v>48180</v>
      </c>
      <c r="K72" s="9">
        <v>1596</v>
      </c>
      <c r="M72" s="9">
        <v>766</v>
      </c>
      <c r="O72" s="9">
        <v>798</v>
      </c>
      <c r="Q72" s="9">
        <v>1173</v>
      </c>
      <c r="S72" s="9">
        <f t="shared" ref="S72:S135" si="8">SUM(K72,M72)</f>
        <v>2362</v>
      </c>
      <c r="V72" s="9">
        <f t="shared" ref="V72:V135" si="9">SUM(O72,Q72)</f>
        <v>1971</v>
      </c>
      <c r="Y72" s="9">
        <f t="shared" si="3"/>
        <v>2362</v>
      </c>
      <c r="Z72" s="28">
        <v>2349.4715538226401</v>
      </c>
      <c r="AA72" s="10">
        <f t="shared" si="6"/>
        <v>23495</v>
      </c>
      <c r="AB72" s="9">
        <f t="shared" si="4"/>
        <v>1971</v>
      </c>
      <c r="AC72" s="28">
        <v>1946.76598519551</v>
      </c>
      <c r="AD72" s="10">
        <f t="shared" si="7"/>
        <v>19468</v>
      </c>
      <c r="AE72" s="63"/>
      <c r="AX72" s="9">
        <v>83.4</v>
      </c>
    </row>
    <row r="73" spans="1:50">
      <c r="A73" s="19">
        <v>1990</v>
      </c>
      <c r="B73" s="19" t="s">
        <v>78</v>
      </c>
      <c r="C73" s="9">
        <v>4841</v>
      </c>
      <c r="H73" s="12">
        <f t="shared" ref="H73:H136" si="10">C73</f>
        <v>4841</v>
      </c>
      <c r="I73" s="11">
        <v>4796.3792447284904</v>
      </c>
      <c r="J73" s="10">
        <f t="shared" si="5"/>
        <v>47964</v>
      </c>
      <c r="K73" s="9">
        <v>1579</v>
      </c>
      <c r="M73" s="9">
        <v>783</v>
      </c>
      <c r="O73" s="9">
        <v>793</v>
      </c>
      <c r="Q73" s="9">
        <v>1165</v>
      </c>
      <c r="S73" s="9">
        <f t="shared" si="8"/>
        <v>2362</v>
      </c>
      <c r="V73" s="9">
        <f t="shared" si="9"/>
        <v>1958</v>
      </c>
      <c r="Y73" s="9">
        <f t="shared" ref="Y73:Y136" si="11">S73</f>
        <v>2362</v>
      </c>
      <c r="Z73" s="28">
        <v>2337.7200883392802</v>
      </c>
      <c r="AA73" s="10">
        <f t="shared" si="6"/>
        <v>23377</v>
      </c>
      <c r="AB73" s="9">
        <f t="shared" ref="AB73:AB136" si="12">V73</f>
        <v>1958</v>
      </c>
      <c r="AC73" s="28">
        <v>1933.40928926896</v>
      </c>
      <c r="AD73" s="10">
        <f t="shared" si="7"/>
        <v>19334</v>
      </c>
      <c r="AE73" s="63"/>
      <c r="AX73" s="9">
        <v>83.8</v>
      </c>
    </row>
    <row r="74" spans="1:50">
      <c r="A74" s="19">
        <v>1990</v>
      </c>
      <c r="B74" s="19" t="s">
        <v>79</v>
      </c>
      <c r="C74" s="9">
        <v>4798</v>
      </c>
      <c r="H74" s="12">
        <f t="shared" si="10"/>
        <v>4798</v>
      </c>
      <c r="I74" s="11">
        <v>4763.6499042799296</v>
      </c>
      <c r="J74" s="10">
        <f t="shared" si="5"/>
        <v>47636</v>
      </c>
      <c r="K74" s="9">
        <v>1585</v>
      </c>
      <c r="M74" s="9">
        <v>784</v>
      </c>
      <c r="O74" s="9">
        <v>768</v>
      </c>
      <c r="Q74" s="9">
        <v>1153</v>
      </c>
      <c r="S74" s="9">
        <f t="shared" si="8"/>
        <v>2369</v>
      </c>
      <c r="V74" s="9">
        <f t="shared" si="9"/>
        <v>1921</v>
      </c>
      <c r="Y74" s="9">
        <f t="shared" si="11"/>
        <v>2369</v>
      </c>
      <c r="Z74" s="28">
        <v>2354.03179857035</v>
      </c>
      <c r="AA74" s="10">
        <f t="shared" si="6"/>
        <v>23540</v>
      </c>
      <c r="AB74" s="9">
        <f t="shared" si="12"/>
        <v>1921</v>
      </c>
      <c r="AC74" s="28">
        <v>1905.2971440019301</v>
      </c>
      <c r="AD74" s="10">
        <f t="shared" si="7"/>
        <v>19053</v>
      </c>
      <c r="AE74" s="63"/>
      <c r="AX74" s="9">
        <v>83.9</v>
      </c>
    </row>
    <row r="75" spans="1:50">
      <c r="A75" s="19">
        <v>1990</v>
      </c>
      <c r="B75" s="19" t="s">
        <v>80</v>
      </c>
      <c r="C75" s="9">
        <v>4784</v>
      </c>
      <c r="H75" s="12">
        <f t="shared" si="10"/>
        <v>4784</v>
      </c>
      <c r="I75" s="11">
        <v>4783.4501149914604</v>
      </c>
      <c r="J75" s="10">
        <f t="shared" si="5"/>
        <v>47835</v>
      </c>
      <c r="K75" s="9">
        <v>1592</v>
      </c>
      <c r="M75" s="9">
        <v>756</v>
      </c>
      <c r="O75" s="9">
        <v>766</v>
      </c>
      <c r="Q75" s="9">
        <v>1164</v>
      </c>
      <c r="S75" s="9">
        <f t="shared" si="8"/>
        <v>2348</v>
      </c>
      <c r="V75" s="9">
        <f t="shared" si="9"/>
        <v>1930</v>
      </c>
      <c r="Y75" s="9">
        <f t="shared" si="11"/>
        <v>2348</v>
      </c>
      <c r="Z75" s="28">
        <v>2356.3704895319702</v>
      </c>
      <c r="AA75" s="10">
        <f t="shared" si="6"/>
        <v>23564</v>
      </c>
      <c r="AB75" s="9">
        <f t="shared" si="12"/>
        <v>1930</v>
      </c>
      <c r="AC75" s="28">
        <v>1913.6248915820199</v>
      </c>
      <c r="AD75" s="10">
        <f t="shared" si="7"/>
        <v>19136</v>
      </c>
      <c r="AE75" s="63"/>
      <c r="AX75" s="9">
        <v>83.9</v>
      </c>
    </row>
    <row r="76" spans="1:50">
      <c r="A76" s="19">
        <v>1990</v>
      </c>
      <c r="B76" s="19" t="s">
        <v>81</v>
      </c>
      <c r="C76" s="9">
        <v>4865</v>
      </c>
      <c r="H76" s="12">
        <f t="shared" si="10"/>
        <v>4865</v>
      </c>
      <c r="I76" s="11">
        <v>4879.2501411338098</v>
      </c>
      <c r="J76" s="10">
        <f t="shared" si="5"/>
        <v>48793</v>
      </c>
      <c r="K76" s="9">
        <v>1615</v>
      </c>
      <c r="M76" s="9">
        <v>780</v>
      </c>
      <c r="O76" s="9">
        <v>775</v>
      </c>
      <c r="Q76" s="9">
        <v>1170</v>
      </c>
      <c r="S76" s="9">
        <f t="shared" si="8"/>
        <v>2395</v>
      </c>
      <c r="V76" s="9">
        <f t="shared" si="9"/>
        <v>1945</v>
      </c>
      <c r="Y76" s="9">
        <f t="shared" si="11"/>
        <v>2395</v>
      </c>
      <c r="Z76" s="28">
        <v>2406.18364994576</v>
      </c>
      <c r="AA76" s="10">
        <f t="shared" si="6"/>
        <v>24062</v>
      </c>
      <c r="AB76" s="9">
        <f t="shared" si="12"/>
        <v>1945</v>
      </c>
      <c r="AC76" s="28">
        <v>1935.8433802325501</v>
      </c>
      <c r="AD76" s="10">
        <f t="shared" si="7"/>
        <v>19358</v>
      </c>
      <c r="AE76" s="63"/>
      <c r="AX76" s="9">
        <v>83.9</v>
      </c>
    </row>
    <row r="77" spans="1:50">
      <c r="A77" s="19">
        <v>1990</v>
      </c>
      <c r="B77" s="19" t="s">
        <v>82</v>
      </c>
      <c r="C77" s="9">
        <v>4901</v>
      </c>
      <c r="H77" s="12">
        <f t="shared" si="10"/>
        <v>4901</v>
      </c>
      <c r="I77" s="11">
        <v>4893.0396147871897</v>
      </c>
      <c r="J77" s="10">
        <f t="shared" si="5"/>
        <v>48930</v>
      </c>
      <c r="K77" s="9">
        <v>1623</v>
      </c>
      <c r="M77" s="9">
        <v>802</v>
      </c>
      <c r="O77" s="9">
        <v>788</v>
      </c>
      <c r="Q77" s="9">
        <v>1160</v>
      </c>
      <c r="S77" s="9">
        <f t="shared" si="8"/>
        <v>2425</v>
      </c>
      <c r="V77" s="9">
        <f t="shared" si="9"/>
        <v>1948</v>
      </c>
      <c r="Y77" s="9">
        <f t="shared" si="11"/>
        <v>2425</v>
      </c>
      <c r="Z77" s="28">
        <v>2425.4107038481602</v>
      </c>
      <c r="AA77" s="10">
        <f t="shared" si="6"/>
        <v>24254</v>
      </c>
      <c r="AB77" s="9">
        <f t="shared" si="12"/>
        <v>1948</v>
      </c>
      <c r="AC77" s="28">
        <v>1935.16352696524</v>
      </c>
      <c r="AD77" s="10">
        <f t="shared" si="7"/>
        <v>19352</v>
      </c>
      <c r="AE77" s="63"/>
      <c r="AX77" s="9">
        <v>83.9</v>
      </c>
    </row>
    <row r="78" spans="1:50">
      <c r="A78" s="19">
        <v>1990</v>
      </c>
      <c r="B78" s="19" t="s">
        <v>83</v>
      </c>
      <c r="C78" s="9">
        <v>4907</v>
      </c>
      <c r="H78" s="12">
        <f t="shared" si="10"/>
        <v>4907</v>
      </c>
      <c r="I78" s="11">
        <v>4882.7536903979399</v>
      </c>
      <c r="J78" s="10">
        <f t="shared" si="5"/>
        <v>48828</v>
      </c>
      <c r="K78" s="9">
        <v>1623</v>
      </c>
      <c r="M78" s="9">
        <v>804</v>
      </c>
      <c r="O78" s="9">
        <v>809</v>
      </c>
      <c r="Q78" s="9">
        <v>1150</v>
      </c>
      <c r="S78" s="9">
        <f t="shared" si="8"/>
        <v>2427</v>
      </c>
      <c r="V78" s="9">
        <f t="shared" si="9"/>
        <v>1959</v>
      </c>
      <c r="Y78" s="9">
        <f t="shared" si="11"/>
        <v>2427</v>
      </c>
      <c r="Z78" s="28">
        <v>2411.4056056434601</v>
      </c>
      <c r="AA78" s="10">
        <f t="shared" si="6"/>
        <v>24114</v>
      </c>
      <c r="AB78" s="9">
        <f t="shared" si="12"/>
        <v>1959</v>
      </c>
      <c r="AC78" s="28">
        <v>1943.2047248599499</v>
      </c>
      <c r="AD78" s="10">
        <f t="shared" si="7"/>
        <v>19432</v>
      </c>
      <c r="AE78" s="63"/>
      <c r="AX78" s="9">
        <v>84.2</v>
      </c>
    </row>
    <row r="79" spans="1:50">
      <c r="A79" s="19">
        <v>1990</v>
      </c>
      <c r="B79" s="19" t="s">
        <v>84</v>
      </c>
      <c r="C79" s="9">
        <v>4899</v>
      </c>
      <c r="H79" s="12">
        <f t="shared" si="10"/>
        <v>4899</v>
      </c>
      <c r="I79" s="11">
        <v>4882.6914505634504</v>
      </c>
      <c r="J79" s="10">
        <f t="shared" si="5"/>
        <v>48827</v>
      </c>
      <c r="K79" s="9">
        <v>1615</v>
      </c>
      <c r="M79" s="9">
        <v>805</v>
      </c>
      <c r="O79" s="9">
        <v>799</v>
      </c>
      <c r="Q79" s="9">
        <v>1151</v>
      </c>
      <c r="S79" s="9">
        <f t="shared" si="8"/>
        <v>2420</v>
      </c>
      <c r="V79" s="9">
        <f t="shared" si="9"/>
        <v>1950</v>
      </c>
      <c r="Y79" s="9">
        <f t="shared" si="11"/>
        <v>2420</v>
      </c>
      <c r="Z79" s="28">
        <v>2399.0776990673098</v>
      </c>
      <c r="AA79" s="10">
        <f t="shared" si="6"/>
        <v>23991</v>
      </c>
      <c r="AB79" s="9">
        <f t="shared" si="12"/>
        <v>1950</v>
      </c>
      <c r="AC79" s="28">
        <v>1965.0580690215199</v>
      </c>
      <c r="AD79" s="10">
        <f t="shared" si="7"/>
        <v>19651</v>
      </c>
      <c r="AE79" s="63"/>
      <c r="AX79" s="9">
        <v>84.1</v>
      </c>
    </row>
    <row r="80" spans="1:50">
      <c r="A80" s="19">
        <v>1991</v>
      </c>
      <c r="B80" s="19" t="s">
        <v>72</v>
      </c>
      <c r="C80" s="9">
        <v>4863</v>
      </c>
      <c r="H80" s="12">
        <f t="shared" si="10"/>
        <v>4863</v>
      </c>
      <c r="I80" s="11">
        <v>4914.6626399468996</v>
      </c>
      <c r="J80" s="10">
        <f t="shared" si="5"/>
        <v>49147</v>
      </c>
      <c r="K80" s="9">
        <v>1630</v>
      </c>
      <c r="M80" s="9">
        <v>773</v>
      </c>
      <c r="O80" s="9">
        <v>779</v>
      </c>
      <c r="Q80" s="9">
        <v>1140</v>
      </c>
      <c r="S80" s="9">
        <f t="shared" si="8"/>
        <v>2403</v>
      </c>
      <c r="V80" s="9">
        <f t="shared" si="9"/>
        <v>1919</v>
      </c>
      <c r="Y80" s="9">
        <f t="shared" si="11"/>
        <v>2403</v>
      </c>
      <c r="Z80" s="28">
        <v>2417.0703877986198</v>
      </c>
      <c r="AA80" s="10">
        <f t="shared" si="6"/>
        <v>24171</v>
      </c>
      <c r="AB80" s="9">
        <f t="shared" si="12"/>
        <v>1919</v>
      </c>
      <c r="AC80" s="28">
        <v>1963.46985120152</v>
      </c>
      <c r="AD80" s="10">
        <f t="shared" si="7"/>
        <v>19635</v>
      </c>
      <c r="AE80" s="63"/>
      <c r="AX80" s="9">
        <v>84.5</v>
      </c>
    </row>
    <row r="81" spans="1:50">
      <c r="A81" s="19">
        <v>1991</v>
      </c>
      <c r="B81" s="19" t="s">
        <v>74</v>
      </c>
      <c r="C81" s="9">
        <v>4861</v>
      </c>
      <c r="H81" s="12">
        <f t="shared" si="10"/>
        <v>4861</v>
      </c>
      <c r="I81" s="11">
        <v>4913.6124946745904</v>
      </c>
      <c r="J81" s="10">
        <f t="shared" si="5"/>
        <v>49136</v>
      </c>
      <c r="K81" s="9">
        <v>1617</v>
      </c>
      <c r="M81" s="9">
        <v>766</v>
      </c>
      <c r="O81" s="9">
        <v>777</v>
      </c>
      <c r="Q81" s="9">
        <v>1155</v>
      </c>
      <c r="S81" s="9">
        <f t="shared" si="8"/>
        <v>2383</v>
      </c>
      <c r="V81" s="9">
        <f t="shared" si="9"/>
        <v>1932</v>
      </c>
      <c r="Y81" s="9">
        <f t="shared" si="11"/>
        <v>2383</v>
      </c>
      <c r="Z81" s="28">
        <v>2402.0239827821201</v>
      </c>
      <c r="AA81" s="10">
        <f t="shared" si="6"/>
        <v>24020</v>
      </c>
      <c r="AB81" s="9">
        <f t="shared" si="12"/>
        <v>1932</v>
      </c>
      <c r="AC81" s="28">
        <v>1975.68539393432</v>
      </c>
      <c r="AD81" s="10">
        <f t="shared" si="7"/>
        <v>19757</v>
      </c>
      <c r="AE81" s="63"/>
      <c r="AX81" s="9">
        <v>84.7</v>
      </c>
    </row>
    <row r="82" spans="1:50">
      <c r="A82" s="19">
        <v>1991</v>
      </c>
      <c r="B82" s="19" t="s">
        <v>75</v>
      </c>
      <c r="C82" s="9">
        <v>4894</v>
      </c>
      <c r="H82" s="12">
        <f t="shared" si="10"/>
        <v>4894</v>
      </c>
      <c r="I82" s="11">
        <v>4933.7271484909697</v>
      </c>
      <c r="J82" s="10">
        <f t="shared" si="5"/>
        <v>49337</v>
      </c>
      <c r="K82" s="9">
        <v>1608</v>
      </c>
      <c r="M82" s="9">
        <v>780</v>
      </c>
      <c r="O82" s="9">
        <v>790</v>
      </c>
      <c r="Q82" s="9">
        <v>1171</v>
      </c>
      <c r="S82" s="9">
        <f t="shared" si="8"/>
        <v>2388</v>
      </c>
      <c r="V82" s="9">
        <f t="shared" si="9"/>
        <v>1961</v>
      </c>
      <c r="Y82" s="9">
        <f t="shared" si="11"/>
        <v>2388</v>
      </c>
      <c r="Z82" s="28">
        <v>2406.6589182794801</v>
      </c>
      <c r="AA82" s="10">
        <f t="shared" si="6"/>
        <v>24067</v>
      </c>
      <c r="AB82" s="9">
        <f t="shared" si="12"/>
        <v>1961</v>
      </c>
      <c r="AC82" s="28">
        <v>1993.6234286774099</v>
      </c>
      <c r="AD82" s="10">
        <f t="shared" si="7"/>
        <v>19936</v>
      </c>
      <c r="AE82" s="63"/>
      <c r="AX82" s="9">
        <v>84.9</v>
      </c>
    </row>
    <row r="83" spans="1:50">
      <c r="A83" s="19">
        <v>1991</v>
      </c>
      <c r="B83" s="19" t="s">
        <v>76</v>
      </c>
      <c r="C83" s="9">
        <v>4938</v>
      </c>
      <c r="H83" s="12">
        <f t="shared" si="10"/>
        <v>4938</v>
      </c>
      <c r="I83" s="11">
        <v>4942.6139182677098</v>
      </c>
      <c r="J83" s="10">
        <f t="shared" si="5"/>
        <v>49426</v>
      </c>
      <c r="K83" s="9">
        <v>1601</v>
      </c>
      <c r="M83" s="9">
        <v>784</v>
      </c>
      <c r="O83" s="9">
        <v>817</v>
      </c>
      <c r="Q83" s="9">
        <v>1207</v>
      </c>
      <c r="S83" s="9">
        <f t="shared" si="8"/>
        <v>2385</v>
      </c>
      <c r="V83" s="9">
        <f t="shared" si="9"/>
        <v>2024</v>
      </c>
      <c r="Y83" s="9">
        <f t="shared" si="11"/>
        <v>2385</v>
      </c>
      <c r="Z83" s="28">
        <v>2406.1831975074801</v>
      </c>
      <c r="AA83" s="10">
        <f t="shared" si="6"/>
        <v>24062</v>
      </c>
      <c r="AB83" s="9">
        <f t="shared" si="12"/>
        <v>2024</v>
      </c>
      <c r="AC83" s="28">
        <v>2012.2586284389199</v>
      </c>
      <c r="AD83" s="10">
        <f t="shared" si="7"/>
        <v>20123</v>
      </c>
      <c r="AE83" s="63"/>
      <c r="AX83" s="9">
        <v>85.3</v>
      </c>
    </row>
    <row r="84" spans="1:50">
      <c r="A84" s="19">
        <v>1991</v>
      </c>
      <c r="B84" s="19" t="s">
        <v>77</v>
      </c>
      <c r="C84" s="9">
        <v>4987</v>
      </c>
      <c r="H84" s="12">
        <f t="shared" si="10"/>
        <v>4987</v>
      </c>
      <c r="I84" s="11">
        <v>4954.9374872841099</v>
      </c>
      <c r="J84" s="10">
        <f t="shared" si="5"/>
        <v>49549</v>
      </c>
      <c r="K84" s="9">
        <v>1639</v>
      </c>
      <c r="M84" s="9">
        <v>789</v>
      </c>
      <c r="O84" s="9">
        <v>837</v>
      </c>
      <c r="Q84" s="9">
        <v>1213</v>
      </c>
      <c r="S84" s="9">
        <f t="shared" si="8"/>
        <v>2428</v>
      </c>
      <c r="V84" s="9">
        <f t="shared" si="9"/>
        <v>2050</v>
      </c>
      <c r="Y84" s="9">
        <f t="shared" si="11"/>
        <v>2428</v>
      </c>
      <c r="Z84" s="28">
        <v>2415.5187304640299</v>
      </c>
      <c r="AA84" s="10">
        <f t="shared" si="6"/>
        <v>24155</v>
      </c>
      <c r="AB84" s="9">
        <f t="shared" si="12"/>
        <v>2050</v>
      </c>
      <c r="AC84" s="28">
        <v>2023.2699085956499</v>
      </c>
      <c r="AD84" s="10">
        <f t="shared" si="7"/>
        <v>20233</v>
      </c>
      <c r="AE84" s="63"/>
      <c r="AX84" s="9">
        <v>85.5</v>
      </c>
    </row>
    <row r="85" spans="1:50">
      <c r="A85" s="19">
        <v>1991</v>
      </c>
      <c r="B85" s="19" t="s">
        <v>78</v>
      </c>
      <c r="C85" s="9">
        <v>5027</v>
      </c>
      <c r="H85" s="12">
        <f t="shared" si="10"/>
        <v>5027</v>
      </c>
      <c r="I85" s="11">
        <v>4981.5115503267898</v>
      </c>
      <c r="J85" s="10">
        <f t="shared" si="5"/>
        <v>49815</v>
      </c>
      <c r="K85" s="9">
        <v>1649</v>
      </c>
      <c r="M85" s="9">
        <v>814</v>
      </c>
      <c r="O85" s="9">
        <v>811</v>
      </c>
      <c r="Q85" s="9">
        <v>1232</v>
      </c>
      <c r="S85" s="9">
        <f t="shared" si="8"/>
        <v>2463</v>
      </c>
      <c r="V85" s="9">
        <f t="shared" si="9"/>
        <v>2043</v>
      </c>
      <c r="Y85" s="9">
        <f t="shared" si="11"/>
        <v>2463</v>
      </c>
      <c r="Z85" s="28">
        <v>2441.2763140418701</v>
      </c>
      <c r="AA85" s="10">
        <f t="shared" si="6"/>
        <v>24413</v>
      </c>
      <c r="AB85" s="9">
        <f t="shared" si="12"/>
        <v>2043</v>
      </c>
      <c r="AC85" s="28">
        <v>2012.0639003086301</v>
      </c>
      <c r="AD85" s="10">
        <f t="shared" si="7"/>
        <v>20121</v>
      </c>
      <c r="AE85" s="63"/>
      <c r="AX85" s="9">
        <v>85.5</v>
      </c>
    </row>
    <row r="86" spans="1:50">
      <c r="A86" s="19">
        <v>1991</v>
      </c>
      <c r="B86" s="19" t="s">
        <v>79</v>
      </c>
      <c r="C86" s="9">
        <v>5016</v>
      </c>
      <c r="H86" s="12">
        <f t="shared" si="10"/>
        <v>5016</v>
      </c>
      <c r="I86" s="11">
        <v>4979.0661942514398</v>
      </c>
      <c r="J86" s="10">
        <f t="shared" si="5"/>
        <v>49791</v>
      </c>
      <c r="K86" s="9">
        <v>1636</v>
      </c>
      <c r="M86" s="9">
        <v>812</v>
      </c>
      <c r="O86" s="9">
        <v>818</v>
      </c>
      <c r="Q86" s="9">
        <v>1223</v>
      </c>
      <c r="S86" s="9">
        <f t="shared" si="8"/>
        <v>2448</v>
      </c>
      <c r="V86" s="9">
        <f t="shared" si="9"/>
        <v>2041</v>
      </c>
      <c r="Y86" s="9">
        <f t="shared" si="11"/>
        <v>2448</v>
      </c>
      <c r="Z86" s="28">
        <v>2430.9492588739399</v>
      </c>
      <c r="AA86" s="10">
        <f t="shared" si="6"/>
        <v>24309</v>
      </c>
      <c r="AB86" s="9">
        <f t="shared" si="12"/>
        <v>2041</v>
      </c>
      <c r="AC86" s="28">
        <v>2023.0297122059401</v>
      </c>
      <c r="AD86" s="10">
        <f t="shared" si="7"/>
        <v>20230</v>
      </c>
      <c r="AE86" s="63"/>
      <c r="AX86" s="9">
        <v>85.7</v>
      </c>
    </row>
    <row r="87" spans="1:50">
      <c r="A87" s="19">
        <v>1991</v>
      </c>
      <c r="B87" s="19" t="s">
        <v>80</v>
      </c>
      <c r="C87" s="9">
        <v>4982</v>
      </c>
      <c r="H87" s="12">
        <f t="shared" si="10"/>
        <v>4982</v>
      </c>
      <c r="I87" s="11">
        <v>4980.1539095463004</v>
      </c>
      <c r="J87" s="10">
        <f t="shared" si="5"/>
        <v>49802</v>
      </c>
      <c r="K87" s="9">
        <v>1631</v>
      </c>
      <c r="M87" s="9">
        <v>788</v>
      </c>
      <c r="O87" s="9">
        <v>807</v>
      </c>
      <c r="Q87" s="9">
        <v>1227</v>
      </c>
      <c r="S87" s="9">
        <f t="shared" si="8"/>
        <v>2419</v>
      </c>
      <c r="V87" s="9">
        <f t="shared" si="9"/>
        <v>2034</v>
      </c>
      <c r="Y87" s="9">
        <f t="shared" si="11"/>
        <v>2419</v>
      </c>
      <c r="Z87" s="28">
        <v>2422.2772232542002</v>
      </c>
      <c r="AA87" s="10">
        <f t="shared" si="6"/>
        <v>24223</v>
      </c>
      <c r="AB87" s="9">
        <f t="shared" si="12"/>
        <v>2034</v>
      </c>
      <c r="AC87" s="28">
        <v>2020.9758527323399</v>
      </c>
      <c r="AD87" s="10">
        <f t="shared" si="7"/>
        <v>20210</v>
      </c>
      <c r="AE87" s="63"/>
      <c r="AX87" s="9">
        <v>85.9</v>
      </c>
    </row>
    <row r="88" spans="1:50">
      <c r="A88" s="19">
        <v>1991</v>
      </c>
      <c r="B88" s="19" t="s">
        <v>81</v>
      </c>
      <c r="C88" s="9">
        <v>4985</v>
      </c>
      <c r="H88" s="12">
        <f t="shared" si="10"/>
        <v>4985</v>
      </c>
      <c r="I88" s="11">
        <v>4997.94567433661</v>
      </c>
      <c r="J88" s="10">
        <f t="shared" si="5"/>
        <v>49979</v>
      </c>
      <c r="K88" s="9">
        <v>1642</v>
      </c>
      <c r="M88" s="9">
        <v>779</v>
      </c>
      <c r="O88" s="9">
        <v>819</v>
      </c>
      <c r="Q88" s="9">
        <v>1221</v>
      </c>
      <c r="S88" s="9">
        <f t="shared" si="8"/>
        <v>2421</v>
      </c>
      <c r="V88" s="9">
        <f t="shared" si="9"/>
        <v>2040</v>
      </c>
      <c r="Y88" s="9">
        <f t="shared" si="11"/>
        <v>2421</v>
      </c>
      <c r="Z88" s="28">
        <v>2428.81487910434</v>
      </c>
      <c r="AA88" s="10">
        <f t="shared" si="6"/>
        <v>24288</v>
      </c>
      <c r="AB88" s="9">
        <f t="shared" si="12"/>
        <v>2040</v>
      </c>
      <c r="AC88" s="28">
        <v>2031.1826939835701</v>
      </c>
      <c r="AD88" s="10">
        <f t="shared" si="7"/>
        <v>20312</v>
      </c>
      <c r="AE88" s="63"/>
      <c r="AX88" s="9">
        <v>86.1</v>
      </c>
    </row>
    <row r="89" spans="1:50">
      <c r="A89" s="19">
        <v>1991</v>
      </c>
      <c r="B89" s="19" t="s">
        <v>82</v>
      </c>
      <c r="C89" s="9">
        <v>5016</v>
      </c>
      <c r="H89" s="12">
        <f t="shared" si="10"/>
        <v>5016</v>
      </c>
      <c r="I89" s="11">
        <v>5007.0107638255904</v>
      </c>
      <c r="J89" s="10">
        <f t="shared" si="5"/>
        <v>50070</v>
      </c>
      <c r="K89" s="9">
        <v>1652</v>
      </c>
      <c r="M89" s="9">
        <v>796</v>
      </c>
      <c r="O89" s="9">
        <v>841</v>
      </c>
      <c r="Q89" s="9">
        <v>1201</v>
      </c>
      <c r="S89" s="9">
        <f t="shared" si="8"/>
        <v>2448</v>
      </c>
      <c r="V89" s="9">
        <f t="shared" si="9"/>
        <v>2042</v>
      </c>
      <c r="Y89" s="9">
        <f t="shared" si="11"/>
        <v>2448</v>
      </c>
      <c r="Z89" s="28">
        <v>2447.1346729582301</v>
      </c>
      <c r="AA89" s="10">
        <f t="shared" si="6"/>
        <v>24471</v>
      </c>
      <c r="AB89" s="9">
        <f t="shared" si="12"/>
        <v>2042</v>
      </c>
      <c r="AC89" s="28">
        <v>2027.4497453464601</v>
      </c>
      <c r="AD89" s="10">
        <f t="shared" si="7"/>
        <v>20274</v>
      </c>
      <c r="AE89" s="63"/>
      <c r="AX89" s="9">
        <v>86.2</v>
      </c>
    </row>
    <row r="90" spans="1:50">
      <c r="A90" s="19">
        <v>1991</v>
      </c>
      <c r="B90" s="19" t="s">
        <v>83</v>
      </c>
      <c r="C90" s="9">
        <v>5046</v>
      </c>
      <c r="H90" s="12">
        <f t="shared" si="10"/>
        <v>5046</v>
      </c>
      <c r="I90" s="11">
        <v>5023.94500786554</v>
      </c>
      <c r="J90" s="10">
        <f t="shared" si="5"/>
        <v>50239</v>
      </c>
      <c r="K90" s="9">
        <v>1653</v>
      </c>
      <c r="M90" s="9">
        <v>821</v>
      </c>
      <c r="O90" s="9">
        <v>847</v>
      </c>
      <c r="Q90" s="9">
        <v>1197</v>
      </c>
      <c r="S90" s="9">
        <f t="shared" si="8"/>
        <v>2474</v>
      </c>
      <c r="V90" s="9">
        <f t="shared" si="9"/>
        <v>2044</v>
      </c>
      <c r="Y90" s="9">
        <f t="shared" si="11"/>
        <v>2474</v>
      </c>
      <c r="Z90" s="28">
        <v>2458.1697476091699</v>
      </c>
      <c r="AA90" s="10">
        <f t="shared" si="6"/>
        <v>24582</v>
      </c>
      <c r="AB90" s="9">
        <f t="shared" si="12"/>
        <v>2044</v>
      </c>
      <c r="AC90" s="28">
        <v>2027.43727327747</v>
      </c>
      <c r="AD90" s="10">
        <f t="shared" si="7"/>
        <v>20274</v>
      </c>
      <c r="AE90" s="63"/>
      <c r="AX90" s="9">
        <v>86.3</v>
      </c>
    </row>
    <row r="91" spans="1:50">
      <c r="A91" s="19">
        <v>1991</v>
      </c>
      <c r="B91" s="19" t="s">
        <v>84</v>
      </c>
      <c r="C91" s="9">
        <v>5047</v>
      </c>
      <c r="H91" s="12">
        <f t="shared" si="10"/>
        <v>5047</v>
      </c>
      <c r="I91" s="11">
        <v>5032.2183731676596</v>
      </c>
      <c r="J91" s="10">
        <f t="shared" si="5"/>
        <v>50322</v>
      </c>
      <c r="K91" s="9">
        <v>1657</v>
      </c>
      <c r="M91" s="9">
        <v>820</v>
      </c>
      <c r="O91" s="9">
        <v>835</v>
      </c>
      <c r="Q91" s="9">
        <v>1209</v>
      </c>
      <c r="S91" s="9">
        <f t="shared" si="8"/>
        <v>2477</v>
      </c>
      <c r="V91" s="9">
        <f t="shared" si="9"/>
        <v>2044</v>
      </c>
      <c r="Y91" s="9">
        <f t="shared" si="11"/>
        <v>2477</v>
      </c>
      <c r="Z91" s="28">
        <v>2454.9829311550402</v>
      </c>
      <c r="AA91" s="10">
        <f t="shared" si="6"/>
        <v>24550</v>
      </c>
      <c r="AB91" s="9">
        <f t="shared" si="12"/>
        <v>2044</v>
      </c>
      <c r="AC91" s="28">
        <v>2061.36408258758</v>
      </c>
      <c r="AD91" s="10">
        <f t="shared" si="7"/>
        <v>20614</v>
      </c>
      <c r="AE91" s="63"/>
      <c r="AX91" s="9">
        <v>86.5</v>
      </c>
    </row>
    <row r="92" spans="1:50">
      <c r="A92" s="19">
        <v>1992</v>
      </c>
      <c r="B92" s="19" t="s">
        <v>72</v>
      </c>
      <c r="C92" s="9">
        <v>4976</v>
      </c>
      <c r="H92" s="12">
        <f t="shared" si="10"/>
        <v>4976</v>
      </c>
      <c r="I92" s="11">
        <v>5030.0862690776503</v>
      </c>
      <c r="J92" s="10">
        <f t="shared" si="5"/>
        <v>50301</v>
      </c>
      <c r="K92" s="9">
        <v>1644</v>
      </c>
      <c r="M92" s="9">
        <v>779</v>
      </c>
      <c r="O92" s="9">
        <v>805</v>
      </c>
      <c r="Q92" s="9">
        <v>1207</v>
      </c>
      <c r="S92" s="9">
        <f t="shared" si="8"/>
        <v>2423</v>
      </c>
      <c r="V92" s="9">
        <f t="shared" si="9"/>
        <v>2012</v>
      </c>
      <c r="Y92" s="9">
        <f t="shared" si="11"/>
        <v>2423</v>
      </c>
      <c r="Z92" s="28">
        <v>2440.5478407673099</v>
      </c>
      <c r="AA92" s="10">
        <f t="shared" si="6"/>
        <v>24405</v>
      </c>
      <c r="AB92" s="9">
        <f t="shared" si="12"/>
        <v>2012</v>
      </c>
      <c r="AC92" s="28">
        <v>2060.1509211597499</v>
      </c>
      <c r="AD92" s="10">
        <f t="shared" si="7"/>
        <v>20602</v>
      </c>
      <c r="AE92" s="63"/>
      <c r="AX92" s="9">
        <v>86.8</v>
      </c>
    </row>
    <row r="93" spans="1:50">
      <c r="A93" s="19">
        <v>1992</v>
      </c>
      <c r="B93" s="19" t="s">
        <v>74</v>
      </c>
      <c r="C93" s="9">
        <v>5010</v>
      </c>
      <c r="H93" s="12">
        <f t="shared" si="10"/>
        <v>5010</v>
      </c>
      <c r="I93" s="11">
        <v>5062.5742243958703</v>
      </c>
      <c r="J93" s="10">
        <f t="shared" si="5"/>
        <v>50626</v>
      </c>
      <c r="K93" s="9">
        <v>1669</v>
      </c>
      <c r="M93" s="9">
        <v>791</v>
      </c>
      <c r="O93" s="9">
        <v>807</v>
      </c>
      <c r="Q93" s="9">
        <v>1190</v>
      </c>
      <c r="S93" s="9">
        <f t="shared" si="8"/>
        <v>2460</v>
      </c>
      <c r="V93" s="9">
        <f t="shared" si="9"/>
        <v>1997</v>
      </c>
      <c r="Y93" s="9">
        <f t="shared" si="11"/>
        <v>2460</v>
      </c>
      <c r="Z93" s="28">
        <v>2481.5654399281102</v>
      </c>
      <c r="AA93" s="10">
        <f t="shared" si="6"/>
        <v>24816</v>
      </c>
      <c r="AB93" s="9">
        <f t="shared" si="12"/>
        <v>1997</v>
      </c>
      <c r="AC93" s="28">
        <v>2043.2035200253099</v>
      </c>
      <c r="AD93" s="10">
        <f t="shared" si="7"/>
        <v>20432</v>
      </c>
      <c r="AE93" s="63"/>
      <c r="AX93" s="9">
        <v>87</v>
      </c>
    </row>
    <row r="94" spans="1:50">
      <c r="A94" s="19">
        <v>1992</v>
      </c>
      <c r="B94" s="19" t="s">
        <v>75</v>
      </c>
      <c r="C94" s="9">
        <v>5023</v>
      </c>
      <c r="H94" s="12">
        <f t="shared" si="10"/>
        <v>5023</v>
      </c>
      <c r="I94" s="11">
        <v>5060.7052161173997</v>
      </c>
      <c r="J94" s="10">
        <f t="shared" si="5"/>
        <v>50607</v>
      </c>
      <c r="K94" s="9">
        <v>1657</v>
      </c>
      <c r="M94" s="9">
        <v>793</v>
      </c>
      <c r="O94" s="9">
        <v>799</v>
      </c>
      <c r="Q94" s="9">
        <v>1215</v>
      </c>
      <c r="S94" s="9">
        <f t="shared" si="8"/>
        <v>2450</v>
      </c>
      <c r="V94" s="9">
        <f t="shared" si="9"/>
        <v>2014</v>
      </c>
      <c r="Y94" s="9">
        <f t="shared" si="11"/>
        <v>2450</v>
      </c>
      <c r="Z94" s="28">
        <v>2469.96880961848</v>
      </c>
      <c r="AA94" s="10">
        <f t="shared" si="6"/>
        <v>24700</v>
      </c>
      <c r="AB94" s="9">
        <f t="shared" si="12"/>
        <v>2014</v>
      </c>
      <c r="AC94" s="28">
        <v>2045.7329556765601</v>
      </c>
      <c r="AD94" s="10">
        <f t="shared" si="7"/>
        <v>20457</v>
      </c>
      <c r="AE94" s="63"/>
      <c r="AX94" s="9">
        <v>87.2</v>
      </c>
    </row>
    <row r="95" spans="1:50">
      <c r="A95" s="19">
        <v>1992</v>
      </c>
      <c r="B95" s="19" t="s">
        <v>76</v>
      </c>
      <c r="C95" s="9">
        <v>5045</v>
      </c>
      <c r="H95" s="12">
        <f t="shared" si="10"/>
        <v>5045</v>
      </c>
      <c r="I95" s="11">
        <v>5050.5836092873496</v>
      </c>
      <c r="J95" s="10">
        <f t="shared" si="5"/>
        <v>50506</v>
      </c>
      <c r="K95" s="9">
        <v>1638</v>
      </c>
      <c r="M95" s="9">
        <v>788</v>
      </c>
      <c r="O95" s="9">
        <v>830</v>
      </c>
      <c r="Q95" s="9">
        <v>1243</v>
      </c>
      <c r="S95" s="9">
        <f t="shared" si="8"/>
        <v>2426</v>
      </c>
      <c r="V95" s="9">
        <f t="shared" si="9"/>
        <v>2073</v>
      </c>
      <c r="Y95" s="9">
        <f t="shared" si="11"/>
        <v>2426</v>
      </c>
      <c r="Z95" s="28">
        <v>2449.20099529869</v>
      </c>
      <c r="AA95" s="10">
        <f t="shared" si="6"/>
        <v>24492</v>
      </c>
      <c r="AB95" s="9">
        <f t="shared" si="12"/>
        <v>2073</v>
      </c>
      <c r="AC95" s="28">
        <v>2060.31160917734</v>
      </c>
      <c r="AD95" s="10">
        <f t="shared" si="7"/>
        <v>20603</v>
      </c>
      <c r="AE95" s="63"/>
      <c r="AX95" s="9">
        <v>87.5</v>
      </c>
    </row>
    <row r="96" spans="1:50">
      <c r="A96" s="19">
        <v>1992</v>
      </c>
      <c r="B96" s="19" t="s">
        <v>77</v>
      </c>
      <c r="C96" s="9">
        <v>5101</v>
      </c>
      <c r="H96" s="12">
        <f t="shared" si="10"/>
        <v>5101</v>
      </c>
      <c r="I96" s="11">
        <v>5069.2990331768096</v>
      </c>
      <c r="J96" s="10">
        <f t="shared" ref="J96:J159" si="13">ROUND(I96*10,0)</f>
        <v>50693</v>
      </c>
      <c r="K96" s="9">
        <v>1662</v>
      </c>
      <c r="M96" s="9">
        <v>815</v>
      </c>
      <c r="O96" s="9">
        <v>833</v>
      </c>
      <c r="Q96" s="9">
        <v>1266</v>
      </c>
      <c r="S96" s="9">
        <f t="shared" si="8"/>
        <v>2477</v>
      </c>
      <c r="V96" s="9">
        <f t="shared" si="9"/>
        <v>2099</v>
      </c>
      <c r="Y96" s="9">
        <f t="shared" si="11"/>
        <v>2477</v>
      </c>
      <c r="Z96" s="28">
        <v>2466.9466877985901</v>
      </c>
      <c r="AA96" s="10">
        <f t="shared" ref="AA96:AA159" si="14">ROUND(Z96*10,0)</f>
        <v>24669</v>
      </c>
      <c r="AB96" s="9">
        <f t="shared" si="12"/>
        <v>2099</v>
      </c>
      <c r="AC96" s="28">
        <v>2070.5336578341598</v>
      </c>
      <c r="AD96" s="10">
        <f t="shared" ref="AD96:AD159" si="15">ROUND(AC96*10,0)</f>
        <v>20705</v>
      </c>
      <c r="AE96" s="63"/>
      <c r="AX96" s="9">
        <v>87.7</v>
      </c>
    </row>
    <row r="97" spans="1:50">
      <c r="A97" s="19">
        <v>1992</v>
      </c>
      <c r="B97" s="19" t="s">
        <v>78</v>
      </c>
      <c r="C97" s="9">
        <v>5112</v>
      </c>
      <c r="H97" s="12">
        <f t="shared" si="10"/>
        <v>5112</v>
      </c>
      <c r="I97" s="11">
        <v>5067.3711298918897</v>
      </c>
      <c r="J97" s="10">
        <f t="shared" si="13"/>
        <v>50674</v>
      </c>
      <c r="K97" s="9">
        <v>1661</v>
      </c>
      <c r="M97" s="9">
        <v>808</v>
      </c>
      <c r="O97" s="9">
        <v>840</v>
      </c>
      <c r="Q97" s="9">
        <v>1290</v>
      </c>
      <c r="S97" s="9">
        <f t="shared" si="8"/>
        <v>2469</v>
      </c>
      <c r="V97" s="9">
        <f t="shared" si="9"/>
        <v>2130</v>
      </c>
      <c r="Y97" s="9">
        <f t="shared" si="11"/>
        <v>2469</v>
      </c>
      <c r="Z97" s="28">
        <v>2447.5188504029702</v>
      </c>
      <c r="AA97" s="10">
        <f t="shared" si="14"/>
        <v>24475</v>
      </c>
      <c r="AB97" s="9">
        <f t="shared" si="12"/>
        <v>2130</v>
      </c>
      <c r="AC97" s="28">
        <v>2095.99108844373</v>
      </c>
      <c r="AD97" s="10">
        <f t="shared" si="15"/>
        <v>20960</v>
      </c>
      <c r="AE97" s="63"/>
      <c r="AX97" s="9">
        <v>88</v>
      </c>
    </row>
    <row r="98" spans="1:50">
      <c r="A98" s="19">
        <v>1992</v>
      </c>
      <c r="B98" s="19" t="s">
        <v>79</v>
      </c>
      <c r="C98" s="9">
        <v>5126</v>
      </c>
      <c r="H98" s="12">
        <f t="shared" si="10"/>
        <v>5126</v>
      </c>
      <c r="I98" s="11">
        <v>5089.0484907232903</v>
      </c>
      <c r="J98" s="10">
        <f t="shared" si="13"/>
        <v>50890</v>
      </c>
      <c r="K98" s="9">
        <v>1638</v>
      </c>
      <c r="M98" s="9">
        <v>810</v>
      </c>
      <c r="O98" s="9">
        <v>851</v>
      </c>
      <c r="Q98" s="9">
        <v>1304</v>
      </c>
      <c r="S98" s="9">
        <f t="shared" si="8"/>
        <v>2448</v>
      </c>
      <c r="V98" s="9">
        <f t="shared" si="9"/>
        <v>2155</v>
      </c>
      <c r="Y98" s="9">
        <f t="shared" si="11"/>
        <v>2448</v>
      </c>
      <c r="Z98" s="28">
        <v>2427.4093964778299</v>
      </c>
      <c r="AA98" s="10">
        <f t="shared" si="14"/>
        <v>24274</v>
      </c>
      <c r="AB98" s="9">
        <f t="shared" si="12"/>
        <v>2155</v>
      </c>
      <c r="AC98" s="28">
        <v>2134.9069595629699</v>
      </c>
      <c r="AD98" s="10">
        <f t="shared" si="15"/>
        <v>21349</v>
      </c>
      <c r="AE98" s="63"/>
      <c r="AX98" s="9">
        <v>88.1</v>
      </c>
    </row>
    <row r="99" spans="1:50">
      <c r="A99" s="19">
        <v>1992</v>
      </c>
      <c r="B99" s="19" t="s">
        <v>80</v>
      </c>
      <c r="C99" s="9">
        <v>5104</v>
      </c>
      <c r="H99" s="12">
        <f t="shared" si="10"/>
        <v>5104</v>
      </c>
      <c r="I99" s="11">
        <v>5101.5966727346004</v>
      </c>
      <c r="J99" s="10">
        <f t="shared" si="13"/>
        <v>51016</v>
      </c>
      <c r="K99" s="9">
        <v>1665</v>
      </c>
      <c r="M99" s="9">
        <v>812</v>
      </c>
      <c r="O99" s="9">
        <v>849</v>
      </c>
      <c r="Q99" s="9">
        <v>1261</v>
      </c>
      <c r="S99" s="9">
        <f t="shared" si="8"/>
        <v>2477</v>
      </c>
      <c r="V99" s="9">
        <f t="shared" si="9"/>
        <v>2110</v>
      </c>
      <c r="Y99" s="9">
        <f t="shared" si="11"/>
        <v>2477</v>
      </c>
      <c r="Z99" s="28">
        <v>2475.52849759846</v>
      </c>
      <c r="AA99" s="10">
        <f t="shared" si="14"/>
        <v>24755</v>
      </c>
      <c r="AB99" s="9">
        <f t="shared" si="12"/>
        <v>2110</v>
      </c>
      <c r="AC99" s="28">
        <v>2100.0926660375699</v>
      </c>
      <c r="AD99" s="10">
        <f t="shared" si="15"/>
        <v>21001</v>
      </c>
      <c r="AE99" s="63"/>
      <c r="AX99" s="9">
        <v>88.3</v>
      </c>
    </row>
    <row r="100" spans="1:50">
      <c r="A100" s="19">
        <v>1992</v>
      </c>
      <c r="B100" s="19" t="s">
        <v>81</v>
      </c>
      <c r="C100" s="9">
        <v>5085</v>
      </c>
      <c r="H100" s="12">
        <f t="shared" si="10"/>
        <v>5085</v>
      </c>
      <c r="I100" s="11">
        <v>5094.3318934255403</v>
      </c>
      <c r="J100" s="10">
        <f t="shared" si="13"/>
        <v>50943</v>
      </c>
      <c r="K100" s="9">
        <v>1656</v>
      </c>
      <c r="M100" s="9">
        <v>804</v>
      </c>
      <c r="O100" s="9">
        <v>844</v>
      </c>
      <c r="Q100" s="9">
        <v>1265</v>
      </c>
      <c r="S100" s="9">
        <f t="shared" si="8"/>
        <v>2460</v>
      </c>
      <c r="V100" s="9">
        <f t="shared" si="9"/>
        <v>2109</v>
      </c>
      <c r="Y100" s="9">
        <f t="shared" si="11"/>
        <v>2460</v>
      </c>
      <c r="Z100" s="28">
        <v>2466.1602156152899</v>
      </c>
      <c r="AA100" s="10">
        <f t="shared" si="14"/>
        <v>24662</v>
      </c>
      <c r="AB100" s="9">
        <f t="shared" si="12"/>
        <v>2109</v>
      </c>
      <c r="AC100" s="28">
        <v>2102.0966891283001</v>
      </c>
      <c r="AD100" s="10">
        <f t="shared" si="15"/>
        <v>21021</v>
      </c>
      <c r="AE100" s="63"/>
      <c r="AX100" s="9">
        <v>88.5</v>
      </c>
    </row>
    <row r="101" spans="1:50">
      <c r="A101" s="19">
        <v>1992</v>
      </c>
      <c r="B101" s="19" t="s">
        <v>82</v>
      </c>
      <c r="C101" s="9">
        <v>5132</v>
      </c>
      <c r="H101" s="12">
        <f t="shared" si="10"/>
        <v>5132</v>
      </c>
      <c r="I101" s="11">
        <v>5122.9698973996601</v>
      </c>
      <c r="J101" s="10">
        <f t="shared" si="13"/>
        <v>51230</v>
      </c>
      <c r="K101" s="9">
        <v>1655</v>
      </c>
      <c r="M101" s="9">
        <v>819</v>
      </c>
      <c r="O101" s="9">
        <v>860</v>
      </c>
      <c r="Q101" s="9">
        <v>1275</v>
      </c>
      <c r="S101" s="9">
        <f t="shared" si="8"/>
        <v>2474</v>
      </c>
      <c r="V101" s="9">
        <f t="shared" si="9"/>
        <v>2135</v>
      </c>
      <c r="Y101" s="9">
        <f t="shared" si="11"/>
        <v>2474</v>
      </c>
      <c r="Z101" s="28">
        <v>2471.6875575978002</v>
      </c>
      <c r="AA101" s="10">
        <f t="shared" si="14"/>
        <v>24717</v>
      </c>
      <c r="AB101" s="9">
        <f t="shared" si="12"/>
        <v>2135</v>
      </c>
      <c r="AC101" s="28">
        <v>2120.95249396905</v>
      </c>
      <c r="AD101" s="10">
        <f t="shared" si="15"/>
        <v>21210</v>
      </c>
      <c r="AE101" s="63"/>
      <c r="AX101" s="9">
        <v>88.6</v>
      </c>
    </row>
    <row r="102" spans="1:50">
      <c r="A102" s="19">
        <v>1992</v>
      </c>
      <c r="B102" s="19" t="s">
        <v>83</v>
      </c>
      <c r="C102" s="9">
        <v>5178</v>
      </c>
      <c r="H102" s="12">
        <f t="shared" si="10"/>
        <v>5178</v>
      </c>
      <c r="I102" s="11">
        <v>5158.31578346066</v>
      </c>
      <c r="J102" s="10">
        <f t="shared" si="13"/>
        <v>51583</v>
      </c>
      <c r="K102" s="9">
        <v>1672</v>
      </c>
      <c r="M102" s="9">
        <v>832</v>
      </c>
      <c r="O102" s="9">
        <v>854</v>
      </c>
      <c r="Q102" s="9">
        <v>1282</v>
      </c>
      <c r="S102" s="9">
        <f t="shared" si="8"/>
        <v>2504</v>
      </c>
      <c r="V102" s="9">
        <f t="shared" si="9"/>
        <v>2136</v>
      </c>
      <c r="Y102" s="9">
        <f t="shared" si="11"/>
        <v>2504</v>
      </c>
      <c r="Z102" s="28">
        <v>2490.3257120005601</v>
      </c>
      <c r="AA102" s="10">
        <f t="shared" si="14"/>
        <v>24903</v>
      </c>
      <c r="AB102" s="9">
        <f t="shared" si="12"/>
        <v>2136</v>
      </c>
      <c r="AC102" s="28">
        <v>2118.0047467787599</v>
      </c>
      <c r="AD102" s="10">
        <f t="shared" si="15"/>
        <v>21180</v>
      </c>
      <c r="AE102" s="63"/>
      <c r="AX102" s="9">
        <v>88.8</v>
      </c>
    </row>
    <row r="103" spans="1:50">
      <c r="A103" s="19">
        <v>1992</v>
      </c>
      <c r="B103" s="19" t="s">
        <v>84</v>
      </c>
      <c r="C103" s="9">
        <v>5146</v>
      </c>
      <c r="H103" s="12">
        <f t="shared" si="10"/>
        <v>5146</v>
      </c>
      <c r="I103" s="11">
        <v>5131.5653800803902</v>
      </c>
      <c r="J103" s="10">
        <f t="shared" si="13"/>
        <v>51316</v>
      </c>
      <c r="K103" s="9">
        <v>1693</v>
      </c>
      <c r="M103" s="9">
        <v>827</v>
      </c>
      <c r="O103" s="9">
        <v>828</v>
      </c>
      <c r="Q103" s="9">
        <v>1251</v>
      </c>
      <c r="S103" s="9">
        <f t="shared" si="8"/>
        <v>2520</v>
      </c>
      <c r="V103" s="9">
        <f t="shared" si="9"/>
        <v>2079</v>
      </c>
      <c r="Y103" s="9">
        <f t="shared" si="11"/>
        <v>2520</v>
      </c>
      <c r="Z103" s="28">
        <v>2497.8067038205299</v>
      </c>
      <c r="AA103" s="10">
        <f t="shared" si="14"/>
        <v>24978</v>
      </c>
      <c r="AB103" s="9">
        <f t="shared" si="12"/>
        <v>2079</v>
      </c>
      <c r="AC103" s="28">
        <v>2096.5934508275</v>
      </c>
      <c r="AD103" s="10">
        <f t="shared" si="15"/>
        <v>20966</v>
      </c>
      <c r="AE103" s="63"/>
      <c r="AX103" s="9">
        <v>89</v>
      </c>
    </row>
    <row r="104" spans="1:50">
      <c r="A104" s="19">
        <v>1993</v>
      </c>
      <c r="B104" s="19" t="s">
        <v>72</v>
      </c>
      <c r="C104" s="9">
        <v>5066</v>
      </c>
      <c r="H104" s="12">
        <f t="shared" si="10"/>
        <v>5066</v>
      </c>
      <c r="I104" s="11">
        <v>5119.1538310094402</v>
      </c>
      <c r="J104" s="10">
        <f t="shared" si="13"/>
        <v>51192</v>
      </c>
      <c r="K104" s="9">
        <v>1668</v>
      </c>
      <c r="M104" s="9">
        <v>809</v>
      </c>
      <c r="O104" s="9">
        <v>822</v>
      </c>
      <c r="Q104" s="9">
        <v>1232</v>
      </c>
      <c r="S104" s="9">
        <f t="shared" si="8"/>
        <v>2477</v>
      </c>
      <c r="V104" s="9">
        <f t="shared" si="9"/>
        <v>2054</v>
      </c>
      <c r="Y104" s="9">
        <f t="shared" si="11"/>
        <v>2477</v>
      </c>
      <c r="Z104" s="28">
        <v>2497.6099881704799</v>
      </c>
      <c r="AA104" s="10">
        <f t="shared" si="14"/>
        <v>24976</v>
      </c>
      <c r="AB104" s="9">
        <f t="shared" si="12"/>
        <v>2054</v>
      </c>
      <c r="AC104" s="28">
        <v>2101.5459573370199</v>
      </c>
      <c r="AD104" s="10">
        <f t="shared" si="15"/>
        <v>21015</v>
      </c>
      <c r="AE104" s="63"/>
      <c r="AX104" s="9">
        <v>89.1</v>
      </c>
    </row>
    <row r="105" spans="1:50">
      <c r="A105" s="19">
        <v>1993</v>
      </c>
      <c r="B105" s="19" t="s">
        <v>74</v>
      </c>
      <c r="C105" s="9">
        <v>5097</v>
      </c>
      <c r="H105" s="12">
        <f t="shared" si="10"/>
        <v>5097</v>
      </c>
      <c r="I105" s="11">
        <v>5149.3613948577204</v>
      </c>
      <c r="J105" s="10">
        <f t="shared" si="13"/>
        <v>51494</v>
      </c>
      <c r="K105" s="9">
        <v>1662</v>
      </c>
      <c r="M105" s="9">
        <v>832</v>
      </c>
      <c r="O105" s="9">
        <v>821</v>
      </c>
      <c r="Q105" s="9">
        <v>1238</v>
      </c>
      <c r="S105" s="9">
        <f t="shared" si="8"/>
        <v>2494</v>
      </c>
      <c r="V105" s="9">
        <f t="shared" si="9"/>
        <v>2059</v>
      </c>
      <c r="Y105" s="9">
        <f t="shared" si="11"/>
        <v>2494</v>
      </c>
      <c r="Z105" s="28">
        <v>2520.2000439973299</v>
      </c>
      <c r="AA105" s="10">
        <f t="shared" si="14"/>
        <v>25202</v>
      </c>
      <c r="AB105" s="9">
        <f t="shared" si="12"/>
        <v>2059</v>
      </c>
      <c r="AC105" s="28">
        <v>2103.8446922889598</v>
      </c>
      <c r="AD105" s="10">
        <f t="shared" si="15"/>
        <v>21038</v>
      </c>
      <c r="AE105" s="63"/>
      <c r="AX105" s="9">
        <v>89.3</v>
      </c>
    </row>
    <row r="106" spans="1:50">
      <c r="A106" s="19">
        <v>1993</v>
      </c>
      <c r="B106" s="19" t="s">
        <v>75</v>
      </c>
      <c r="C106" s="9">
        <v>5112</v>
      </c>
      <c r="H106" s="12">
        <f t="shared" si="10"/>
        <v>5112</v>
      </c>
      <c r="I106" s="11">
        <v>5147.6206925056504</v>
      </c>
      <c r="J106" s="10">
        <f t="shared" si="13"/>
        <v>51476</v>
      </c>
      <c r="K106" s="9">
        <v>1664</v>
      </c>
      <c r="M106" s="9">
        <v>822</v>
      </c>
      <c r="O106" s="9">
        <v>819</v>
      </c>
      <c r="Q106" s="9">
        <v>1248</v>
      </c>
      <c r="S106" s="9">
        <f t="shared" si="8"/>
        <v>2486</v>
      </c>
      <c r="V106" s="9">
        <f t="shared" si="9"/>
        <v>2067</v>
      </c>
      <c r="Y106" s="9">
        <f t="shared" si="11"/>
        <v>2486</v>
      </c>
      <c r="Z106" s="28">
        <v>2505.68857336874</v>
      </c>
      <c r="AA106" s="10">
        <f t="shared" si="14"/>
        <v>25057</v>
      </c>
      <c r="AB106" s="9">
        <f t="shared" si="12"/>
        <v>2067</v>
      </c>
      <c r="AC106" s="28">
        <v>2096.7960795264498</v>
      </c>
      <c r="AD106" s="10">
        <f t="shared" si="15"/>
        <v>20968</v>
      </c>
      <c r="AE106" s="63"/>
      <c r="AX106" s="9">
        <v>89.2</v>
      </c>
    </row>
    <row r="107" spans="1:50">
      <c r="A107" s="19">
        <v>1993</v>
      </c>
      <c r="B107" s="19" t="s">
        <v>76</v>
      </c>
      <c r="C107" s="9">
        <v>5156</v>
      </c>
      <c r="H107" s="12">
        <f t="shared" si="10"/>
        <v>5156</v>
      </c>
      <c r="I107" s="11">
        <v>5163.2924099827496</v>
      </c>
      <c r="J107" s="10">
        <f t="shared" si="13"/>
        <v>51633</v>
      </c>
      <c r="K107" s="9">
        <v>1675</v>
      </c>
      <c r="M107" s="9">
        <v>821</v>
      </c>
      <c r="O107" s="9">
        <v>832</v>
      </c>
      <c r="Q107" s="9">
        <v>1276</v>
      </c>
      <c r="S107" s="9">
        <f t="shared" si="8"/>
        <v>2496</v>
      </c>
      <c r="V107" s="9">
        <f t="shared" si="9"/>
        <v>2108</v>
      </c>
      <c r="Y107" s="9">
        <f t="shared" si="11"/>
        <v>2496</v>
      </c>
      <c r="Z107" s="28">
        <v>2519.6304240777799</v>
      </c>
      <c r="AA107" s="10">
        <f t="shared" si="14"/>
        <v>25196</v>
      </c>
      <c r="AB107" s="9">
        <f t="shared" si="12"/>
        <v>2108</v>
      </c>
      <c r="AC107" s="28">
        <v>2095.8949232459599</v>
      </c>
      <c r="AD107" s="10">
        <f t="shared" si="15"/>
        <v>20959</v>
      </c>
      <c r="AE107" s="63"/>
      <c r="AX107" s="9">
        <v>89.5</v>
      </c>
    </row>
    <row r="108" spans="1:50">
      <c r="A108" s="19">
        <v>1993</v>
      </c>
      <c r="B108" s="19" t="s">
        <v>77</v>
      </c>
      <c r="C108" s="9">
        <v>5183</v>
      </c>
      <c r="H108" s="12">
        <f t="shared" si="10"/>
        <v>5183</v>
      </c>
      <c r="I108" s="11">
        <v>5152.40709235757</v>
      </c>
      <c r="J108" s="10">
        <f t="shared" si="13"/>
        <v>51524</v>
      </c>
      <c r="K108" s="9">
        <v>1683</v>
      </c>
      <c r="M108" s="9">
        <v>816</v>
      </c>
      <c r="O108" s="9">
        <v>849</v>
      </c>
      <c r="Q108" s="9">
        <v>1283</v>
      </c>
      <c r="S108" s="9">
        <f t="shared" si="8"/>
        <v>2499</v>
      </c>
      <c r="V108" s="9">
        <f t="shared" si="9"/>
        <v>2132</v>
      </c>
      <c r="Y108" s="9">
        <f t="shared" si="11"/>
        <v>2499</v>
      </c>
      <c r="Z108" s="28">
        <v>2491.3378780714502</v>
      </c>
      <c r="AA108" s="10">
        <f t="shared" si="14"/>
        <v>24913</v>
      </c>
      <c r="AB108" s="9">
        <f t="shared" si="12"/>
        <v>2132</v>
      </c>
      <c r="AC108" s="28">
        <v>2103.6493867344302</v>
      </c>
      <c r="AD108" s="10">
        <f t="shared" si="15"/>
        <v>21036</v>
      </c>
      <c r="AE108" s="63"/>
      <c r="AX108" s="9">
        <v>89.7</v>
      </c>
    </row>
    <row r="109" spans="1:50">
      <c r="A109" s="19">
        <v>1993</v>
      </c>
      <c r="B109" s="19" t="s">
        <v>78</v>
      </c>
      <c r="C109" s="9">
        <v>5201</v>
      </c>
      <c r="H109" s="12">
        <f t="shared" si="10"/>
        <v>5201</v>
      </c>
      <c r="I109" s="11">
        <v>5157.6237318264202</v>
      </c>
      <c r="J109" s="10">
        <f t="shared" si="13"/>
        <v>51576</v>
      </c>
      <c r="K109" s="9">
        <v>1664</v>
      </c>
      <c r="M109" s="9">
        <v>829</v>
      </c>
      <c r="O109" s="9">
        <v>843</v>
      </c>
      <c r="Q109" s="9">
        <v>1313</v>
      </c>
      <c r="S109" s="9">
        <f t="shared" si="8"/>
        <v>2493</v>
      </c>
      <c r="V109" s="9">
        <f t="shared" si="9"/>
        <v>2156</v>
      </c>
      <c r="Y109" s="9">
        <f t="shared" si="11"/>
        <v>2493</v>
      </c>
      <c r="Z109" s="28">
        <v>2470.28062276013</v>
      </c>
      <c r="AA109" s="10">
        <f t="shared" si="14"/>
        <v>24703</v>
      </c>
      <c r="AB109" s="9">
        <f t="shared" si="12"/>
        <v>2156</v>
      </c>
      <c r="AC109" s="28">
        <v>2122.3246871481401</v>
      </c>
      <c r="AD109" s="10">
        <f t="shared" si="15"/>
        <v>21223</v>
      </c>
      <c r="AE109" s="63"/>
      <c r="AX109" s="9">
        <v>89.8</v>
      </c>
    </row>
    <row r="110" spans="1:50">
      <c r="A110" s="19">
        <v>1993</v>
      </c>
      <c r="B110" s="19" t="s">
        <v>79</v>
      </c>
      <c r="C110" s="9">
        <v>5227</v>
      </c>
      <c r="H110" s="12">
        <f t="shared" si="10"/>
        <v>5227</v>
      </c>
      <c r="I110" s="11">
        <v>5191.6585540165697</v>
      </c>
      <c r="J110" s="10">
        <f t="shared" si="13"/>
        <v>51917</v>
      </c>
      <c r="K110" s="9">
        <v>1704</v>
      </c>
      <c r="M110" s="9">
        <v>828</v>
      </c>
      <c r="O110" s="9">
        <v>869</v>
      </c>
      <c r="Q110" s="9">
        <v>1290</v>
      </c>
      <c r="S110" s="9">
        <f t="shared" si="8"/>
        <v>2532</v>
      </c>
      <c r="V110" s="9">
        <f t="shared" si="9"/>
        <v>2159</v>
      </c>
      <c r="Y110" s="9">
        <f t="shared" si="11"/>
        <v>2532</v>
      </c>
      <c r="Z110" s="28">
        <v>2506.7091747018399</v>
      </c>
      <c r="AA110" s="10">
        <f t="shared" si="14"/>
        <v>25067</v>
      </c>
      <c r="AB110" s="9">
        <f t="shared" si="12"/>
        <v>2159</v>
      </c>
      <c r="AC110" s="28">
        <v>2139.2569113790801</v>
      </c>
      <c r="AD110" s="10">
        <f t="shared" si="15"/>
        <v>21393</v>
      </c>
      <c r="AE110" s="63"/>
      <c r="AX110" s="9">
        <v>89.9</v>
      </c>
    </row>
    <row r="111" spans="1:50">
      <c r="A111" s="19">
        <v>1993</v>
      </c>
      <c r="B111" s="19" t="s">
        <v>80</v>
      </c>
      <c r="C111" s="9">
        <v>5199</v>
      </c>
      <c r="H111" s="12">
        <f t="shared" si="10"/>
        <v>5199</v>
      </c>
      <c r="I111" s="11">
        <v>5196.2275654264804</v>
      </c>
      <c r="J111" s="10">
        <f t="shared" si="13"/>
        <v>51962</v>
      </c>
      <c r="K111" s="9">
        <v>1709</v>
      </c>
      <c r="M111" s="9">
        <v>829</v>
      </c>
      <c r="O111" s="9">
        <v>846</v>
      </c>
      <c r="Q111" s="9">
        <v>1293</v>
      </c>
      <c r="S111" s="9">
        <f t="shared" si="8"/>
        <v>2538</v>
      </c>
      <c r="V111" s="9">
        <f t="shared" si="9"/>
        <v>2139</v>
      </c>
      <c r="Y111" s="9">
        <f t="shared" si="11"/>
        <v>2538</v>
      </c>
      <c r="Z111" s="28">
        <v>2532.0830095472802</v>
      </c>
      <c r="AA111" s="10">
        <f t="shared" si="14"/>
        <v>25321</v>
      </c>
      <c r="AB111" s="9">
        <f t="shared" si="12"/>
        <v>2139</v>
      </c>
      <c r="AC111" s="28">
        <v>2132.3069375652299</v>
      </c>
      <c r="AD111" s="10">
        <f t="shared" si="15"/>
        <v>21323</v>
      </c>
      <c r="AE111" s="63"/>
      <c r="AX111" s="9">
        <v>90.1</v>
      </c>
    </row>
    <row r="112" spans="1:50">
      <c r="A112" s="19">
        <v>1993</v>
      </c>
      <c r="B112" s="19" t="s">
        <v>81</v>
      </c>
      <c r="C112" s="9">
        <v>5182</v>
      </c>
      <c r="H112" s="12">
        <f t="shared" si="10"/>
        <v>5182</v>
      </c>
      <c r="I112" s="11">
        <v>5187.0267892394504</v>
      </c>
      <c r="J112" s="10">
        <f t="shared" si="13"/>
        <v>51870</v>
      </c>
      <c r="K112" s="9">
        <v>1706</v>
      </c>
      <c r="M112" s="9">
        <v>812</v>
      </c>
      <c r="O112" s="9">
        <v>842</v>
      </c>
      <c r="Q112" s="9">
        <v>1295</v>
      </c>
      <c r="S112" s="9">
        <f t="shared" si="8"/>
        <v>2518</v>
      </c>
      <c r="V112" s="9">
        <f t="shared" si="9"/>
        <v>2137</v>
      </c>
      <c r="Y112" s="9">
        <f t="shared" si="11"/>
        <v>2518</v>
      </c>
      <c r="Z112" s="28">
        <v>2523.3681287377099</v>
      </c>
      <c r="AA112" s="10">
        <f t="shared" si="14"/>
        <v>25234</v>
      </c>
      <c r="AB112" s="9">
        <f t="shared" si="12"/>
        <v>2137</v>
      </c>
      <c r="AC112" s="28">
        <v>2132.8554449335102</v>
      </c>
      <c r="AD112" s="10">
        <f t="shared" si="15"/>
        <v>21329</v>
      </c>
      <c r="AE112" s="63"/>
      <c r="AX112" s="9">
        <v>90.2</v>
      </c>
    </row>
    <row r="113" spans="1:50">
      <c r="A113" s="19">
        <v>1993</v>
      </c>
      <c r="B113" s="19" t="s">
        <v>82</v>
      </c>
      <c r="C113" s="9">
        <v>5199</v>
      </c>
      <c r="H113" s="12">
        <f t="shared" si="10"/>
        <v>5199</v>
      </c>
      <c r="I113" s="11">
        <v>5190.1964767749496</v>
      </c>
      <c r="J113" s="10">
        <f t="shared" si="13"/>
        <v>51902</v>
      </c>
      <c r="K113" s="9">
        <v>1696</v>
      </c>
      <c r="M113" s="9">
        <v>817</v>
      </c>
      <c r="O113" s="9">
        <v>849</v>
      </c>
      <c r="Q113" s="9">
        <v>1300</v>
      </c>
      <c r="S113" s="9">
        <f t="shared" si="8"/>
        <v>2513</v>
      </c>
      <c r="V113" s="9">
        <f t="shared" si="9"/>
        <v>2149</v>
      </c>
      <c r="Y113" s="9">
        <f t="shared" si="11"/>
        <v>2513</v>
      </c>
      <c r="Z113" s="28">
        <v>2510.1505326799702</v>
      </c>
      <c r="AA113" s="10">
        <f t="shared" si="14"/>
        <v>25102</v>
      </c>
      <c r="AB113" s="9">
        <f t="shared" si="12"/>
        <v>2149</v>
      </c>
      <c r="AC113" s="28">
        <v>2137.1563529462801</v>
      </c>
      <c r="AD113" s="10">
        <f t="shared" si="15"/>
        <v>21372</v>
      </c>
      <c r="AE113" s="63"/>
      <c r="AX113" s="9">
        <v>90.3</v>
      </c>
    </row>
    <row r="114" spans="1:50">
      <c r="A114" s="19">
        <v>1993</v>
      </c>
      <c r="B114" s="19" t="s">
        <v>83</v>
      </c>
      <c r="C114" s="9">
        <v>5210</v>
      </c>
      <c r="H114" s="12">
        <f t="shared" si="10"/>
        <v>5210</v>
      </c>
      <c r="I114" s="11">
        <v>5194.9647462508901</v>
      </c>
      <c r="J114" s="10">
        <f t="shared" si="13"/>
        <v>51950</v>
      </c>
      <c r="K114" s="9">
        <v>1685</v>
      </c>
      <c r="M114" s="9">
        <v>820</v>
      </c>
      <c r="O114" s="9">
        <v>857</v>
      </c>
      <c r="Q114" s="9">
        <v>1296</v>
      </c>
      <c r="S114" s="9">
        <f t="shared" si="8"/>
        <v>2505</v>
      </c>
      <c r="V114" s="9">
        <f t="shared" si="9"/>
        <v>2153</v>
      </c>
      <c r="Y114" s="9">
        <f t="shared" si="11"/>
        <v>2505</v>
      </c>
      <c r="Z114" s="28">
        <v>2495.0148667263802</v>
      </c>
      <c r="AA114" s="10">
        <f t="shared" si="14"/>
        <v>24950</v>
      </c>
      <c r="AB114" s="9">
        <f t="shared" si="12"/>
        <v>2153</v>
      </c>
      <c r="AC114" s="28">
        <v>2134.1514851286602</v>
      </c>
      <c r="AD114" s="10">
        <f t="shared" si="15"/>
        <v>21342</v>
      </c>
      <c r="AE114" s="63"/>
      <c r="AX114" s="9">
        <v>90.3</v>
      </c>
    </row>
    <row r="115" spans="1:50">
      <c r="A115" s="19">
        <v>1993</v>
      </c>
      <c r="B115" s="19" t="s">
        <v>84</v>
      </c>
      <c r="C115" s="9">
        <v>5206</v>
      </c>
      <c r="H115" s="12">
        <f t="shared" si="10"/>
        <v>5206</v>
      </c>
      <c r="I115" s="11">
        <v>5191.7689411332904</v>
      </c>
      <c r="J115" s="10">
        <f t="shared" si="13"/>
        <v>51918</v>
      </c>
      <c r="K115" s="9">
        <v>1686</v>
      </c>
      <c r="M115" s="9">
        <v>838</v>
      </c>
      <c r="O115" s="9">
        <v>830</v>
      </c>
      <c r="Q115" s="9">
        <v>1276</v>
      </c>
      <c r="S115" s="9">
        <f t="shared" si="8"/>
        <v>2524</v>
      </c>
      <c r="V115" s="9">
        <f t="shared" si="9"/>
        <v>2106</v>
      </c>
      <c r="Y115" s="9">
        <f t="shared" si="11"/>
        <v>2524</v>
      </c>
      <c r="Z115" s="28">
        <v>2502.7991104468701</v>
      </c>
      <c r="AA115" s="10">
        <f t="shared" si="14"/>
        <v>25028</v>
      </c>
      <c r="AB115" s="9">
        <f t="shared" si="12"/>
        <v>2106</v>
      </c>
      <c r="AC115" s="28">
        <v>2124.04864834929</v>
      </c>
      <c r="AD115" s="10">
        <f t="shared" si="15"/>
        <v>21240</v>
      </c>
      <c r="AE115" s="63"/>
      <c r="AX115" s="9">
        <v>90.3</v>
      </c>
    </row>
    <row r="116" spans="1:50">
      <c r="A116" s="19">
        <v>1994</v>
      </c>
      <c r="B116" s="19" t="s">
        <v>72</v>
      </c>
      <c r="C116" s="9">
        <v>5132</v>
      </c>
      <c r="H116" s="12">
        <f t="shared" si="10"/>
        <v>5132</v>
      </c>
      <c r="I116" s="11">
        <v>5179.5957084143902</v>
      </c>
      <c r="J116" s="10">
        <f t="shared" si="13"/>
        <v>51796</v>
      </c>
      <c r="K116" s="9">
        <v>1651</v>
      </c>
      <c r="M116" s="9">
        <v>830</v>
      </c>
      <c r="O116" s="9">
        <v>826</v>
      </c>
      <c r="Q116" s="9">
        <v>1253</v>
      </c>
      <c r="S116" s="9">
        <f t="shared" si="8"/>
        <v>2481</v>
      </c>
      <c r="V116" s="9">
        <f t="shared" si="9"/>
        <v>2079</v>
      </c>
      <c r="Y116" s="9">
        <f t="shared" si="11"/>
        <v>2481</v>
      </c>
      <c r="Z116" s="28">
        <v>2501.5461935021499</v>
      </c>
      <c r="AA116" s="10">
        <f t="shared" si="14"/>
        <v>25015</v>
      </c>
      <c r="AB116" s="9">
        <f t="shared" si="12"/>
        <v>2079</v>
      </c>
      <c r="AC116" s="28">
        <v>2123.3970592870501</v>
      </c>
      <c r="AD116" s="10">
        <f t="shared" si="15"/>
        <v>21234</v>
      </c>
      <c r="AE116" s="63"/>
      <c r="AX116" s="9">
        <v>90.3</v>
      </c>
    </row>
    <row r="117" spans="1:50">
      <c r="A117" s="19">
        <v>1994</v>
      </c>
      <c r="B117" s="19" t="s">
        <v>74</v>
      </c>
      <c r="C117" s="9">
        <v>5123</v>
      </c>
      <c r="H117" s="12">
        <f t="shared" si="10"/>
        <v>5123</v>
      </c>
      <c r="I117" s="11">
        <v>5174.5087407588999</v>
      </c>
      <c r="J117" s="10">
        <f t="shared" si="13"/>
        <v>51745</v>
      </c>
      <c r="K117" s="9">
        <v>1646</v>
      </c>
      <c r="M117" s="9">
        <v>820</v>
      </c>
      <c r="O117" s="9">
        <v>842</v>
      </c>
      <c r="Q117" s="9">
        <v>1249</v>
      </c>
      <c r="S117" s="9">
        <f t="shared" si="8"/>
        <v>2466</v>
      </c>
      <c r="V117" s="9">
        <f t="shared" si="9"/>
        <v>2091</v>
      </c>
      <c r="Y117" s="9">
        <f t="shared" si="11"/>
        <v>2466</v>
      </c>
      <c r="Z117" s="28">
        <v>2495.5680812957298</v>
      </c>
      <c r="AA117" s="10">
        <f t="shared" si="14"/>
        <v>24956</v>
      </c>
      <c r="AB117" s="9">
        <f t="shared" si="12"/>
        <v>2091</v>
      </c>
      <c r="AC117" s="28">
        <v>2129.03978226769</v>
      </c>
      <c r="AD117" s="10">
        <f t="shared" si="15"/>
        <v>21290</v>
      </c>
      <c r="AE117" s="63"/>
      <c r="AX117" s="9">
        <v>90.2</v>
      </c>
    </row>
    <row r="118" spans="1:50">
      <c r="A118" s="19">
        <v>1994</v>
      </c>
      <c r="B118" s="19" t="s">
        <v>75</v>
      </c>
      <c r="C118" s="9">
        <v>5158</v>
      </c>
      <c r="H118" s="12">
        <f t="shared" si="10"/>
        <v>5158</v>
      </c>
      <c r="I118" s="11">
        <v>5191.1762145623898</v>
      </c>
      <c r="J118" s="10">
        <f t="shared" si="13"/>
        <v>51912</v>
      </c>
      <c r="K118" s="9">
        <v>1662</v>
      </c>
      <c r="M118" s="9">
        <v>820</v>
      </c>
      <c r="O118" s="9">
        <v>868</v>
      </c>
      <c r="Q118" s="9">
        <v>1256</v>
      </c>
      <c r="S118" s="9">
        <f t="shared" si="8"/>
        <v>2482</v>
      </c>
      <c r="V118" s="9">
        <f t="shared" si="9"/>
        <v>2124</v>
      </c>
      <c r="Y118" s="9">
        <f t="shared" si="11"/>
        <v>2482</v>
      </c>
      <c r="Z118" s="28">
        <v>2501.5282012593502</v>
      </c>
      <c r="AA118" s="10">
        <f t="shared" si="14"/>
        <v>25015</v>
      </c>
      <c r="AB118" s="9">
        <f t="shared" si="12"/>
        <v>2124</v>
      </c>
      <c r="AC118" s="28">
        <v>2150.1815118606501</v>
      </c>
      <c r="AD118" s="10">
        <f t="shared" si="15"/>
        <v>21502</v>
      </c>
      <c r="AE118" s="63"/>
      <c r="AX118" s="9">
        <v>90.2</v>
      </c>
    </row>
    <row r="119" spans="1:50">
      <c r="A119" s="19">
        <v>1994</v>
      </c>
      <c r="B119" s="19" t="s">
        <v>76</v>
      </c>
      <c r="C119" s="9">
        <v>5231</v>
      </c>
      <c r="H119" s="12">
        <f t="shared" si="10"/>
        <v>5231</v>
      </c>
      <c r="I119" s="11">
        <v>5239.3185658764496</v>
      </c>
      <c r="J119" s="10">
        <f t="shared" si="13"/>
        <v>52393</v>
      </c>
      <c r="K119" s="9">
        <v>1714</v>
      </c>
      <c r="M119" s="9">
        <v>829</v>
      </c>
      <c r="O119" s="9">
        <v>871</v>
      </c>
      <c r="Q119" s="9">
        <v>1285</v>
      </c>
      <c r="S119" s="9">
        <f t="shared" si="8"/>
        <v>2543</v>
      </c>
      <c r="V119" s="9">
        <f t="shared" si="9"/>
        <v>2156</v>
      </c>
      <c r="Y119" s="9">
        <f t="shared" si="11"/>
        <v>2543</v>
      </c>
      <c r="Z119" s="28">
        <v>2565.57517260549</v>
      </c>
      <c r="AA119" s="10">
        <f t="shared" si="14"/>
        <v>25656</v>
      </c>
      <c r="AB119" s="9">
        <f t="shared" si="12"/>
        <v>2156</v>
      </c>
      <c r="AC119" s="28">
        <v>2145.5959439435901</v>
      </c>
      <c r="AD119" s="10">
        <f t="shared" si="15"/>
        <v>21456</v>
      </c>
      <c r="AE119" s="63"/>
      <c r="AX119" s="9">
        <v>90.4</v>
      </c>
    </row>
    <row r="120" spans="1:50">
      <c r="A120" s="19">
        <v>1994</v>
      </c>
      <c r="B120" s="19" t="s">
        <v>77</v>
      </c>
      <c r="C120" s="9">
        <v>5256</v>
      </c>
      <c r="H120" s="12">
        <f t="shared" si="10"/>
        <v>5256</v>
      </c>
      <c r="I120" s="11">
        <v>5228.5129707677397</v>
      </c>
      <c r="J120" s="10">
        <f t="shared" si="13"/>
        <v>52285</v>
      </c>
      <c r="K120" s="9">
        <v>1696</v>
      </c>
      <c r="M120" s="9">
        <v>845</v>
      </c>
      <c r="O120" s="9">
        <v>866</v>
      </c>
      <c r="Q120" s="9">
        <v>1300</v>
      </c>
      <c r="S120" s="9">
        <f t="shared" si="8"/>
        <v>2541</v>
      </c>
      <c r="V120" s="9">
        <f t="shared" si="9"/>
        <v>2166</v>
      </c>
      <c r="Y120" s="9">
        <f t="shared" si="11"/>
        <v>2541</v>
      </c>
      <c r="Z120" s="28">
        <v>2537.8087276794399</v>
      </c>
      <c r="AA120" s="10">
        <f t="shared" si="14"/>
        <v>25378</v>
      </c>
      <c r="AB120" s="9">
        <f t="shared" si="12"/>
        <v>2166</v>
      </c>
      <c r="AC120" s="28">
        <v>2138.6709107622501</v>
      </c>
      <c r="AD120" s="10">
        <f t="shared" si="15"/>
        <v>21387</v>
      </c>
      <c r="AE120" s="63"/>
      <c r="AX120" s="9">
        <v>90.4</v>
      </c>
    </row>
    <row r="121" spans="1:50">
      <c r="A121" s="19">
        <v>1994</v>
      </c>
      <c r="B121" s="19" t="s">
        <v>78</v>
      </c>
      <c r="C121" s="9">
        <v>5247</v>
      </c>
      <c r="H121" s="12">
        <f t="shared" si="10"/>
        <v>5247</v>
      </c>
      <c r="I121" s="11">
        <v>5204.8056267284301</v>
      </c>
      <c r="J121" s="10">
        <f t="shared" si="13"/>
        <v>52048</v>
      </c>
      <c r="K121" s="9">
        <v>1697</v>
      </c>
      <c r="M121" s="9">
        <v>841</v>
      </c>
      <c r="O121" s="9">
        <v>867</v>
      </c>
      <c r="Q121" s="9">
        <v>1292</v>
      </c>
      <c r="S121" s="9">
        <f t="shared" si="8"/>
        <v>2538</v>
      </c>
      <c r="V121" s="9">
        <f t="shared" si="9"/>
        <v>2159</v>
      </c>
      <c r="Y121" s="9">
        <f t="shared" si="11"/>
        <v>2538</v>
      </c>
      <c r="Z121" s="28">
        <v>2512.1330165566401</v>
      </c>
      <c r="AA121" s="10">
        <f t="shared" si="14"/>
        <v>25121</v>
      </c>
      <c r="AB121" s="9">
        <f t="shared" si="12"/>
        <v>2159</v>
      </c>
      <c r="AC121" s="28">
        <v>2128.57441415618</v>
      </c>
      <c r="AD121" s="10">
        <f t="shared" si="15"/>
        <v>21286</v>
      </c>
      <c r="AE121" s="63"/>
      <c r="AX121" s="9">
        <v>90.5</v>
      </c>
    </row>
    <row r="122" spans="1:50">
      <c r="A122" s="19">
        <v>1994</v>
      </c>
      <c r="B122" s="19" t="s">
        <v>79</v>
      </c>
      <c r="C122" s="9">
        <v>5225</v>
      </c>
      <c r="H122" s="12">
        <f t="shared" si="10"/>
        <v>5225</v>
      </c>
      <c r="I122" s="11">
        <v>5191.9763132400403</v>
      </c>
      <c r="J122" s="10">
        <f t="shared" si="13"/>
        <v>51920</v>
      </c>
      <c r="K122" s="9">
        <v>1714</v>
      </c>
      <c r="M122" s="9">
        <v>836</v>
      </c>
      <c r="O122" s="9">
        <v>863</v>
      </c>
      <c r="Q122" s="9">
        <v>1266</v>
      </c>
      <c r="S122" s="9">
        <f t="shared" si="8"/>
        <v>2550</v>
      </c>
      <c r="V122" s="9">
        <f t="shared" si="9"/>
        <v>2129</v>
      </c>
      <c r="Y122" s="9">
        <f t="shared" si="11"/>
        <v>2550</v>
      </c>
      <c r="Z122" s="28">
        <v>2521.93396118183</v>
      </c>
      <c r="AA122" s="10">
        <f t="shared" si="14"/>
        <v>25219</v>
      </c>
      <c r="AB122" s="9">
        <f t="shared" si="12"/>
        <v>2129</v>
      </c>
      <c r="AC122" s="28">
        <v>2110.78476963094</v>
      </c>
      <c r="AD122" s="10">
        <f t="shared" si="15"/>
        <v>21108</v>
      </c>
      <c r="AE122" s="63"/>
      <c r="AX122" s="9">
        <v>90.7</v>
      </c>
    </row>
    <row r="123" spans="1:50">
      <c r="A123" s="19">
        <v>1994</v>
      </c>
      <c r="B123" s="19" t="s">
        <v>80</v>
      </c>
      <c r="C123" s="9">
        <v>5214</v>
      </c>
      <c r="H123" s="12">
        <f t="shared" si="10"/>
        <v>5214</v>
      </c>
      <c r="I123" s="11">
        <v>5212.7510931527204</v>
      </c>
      <c r="J123" s="10">
        <f t="shared" si="13"/>
        <v>52128</v>
      </c>
      <c r="K123" s="9">
        <v>1685</v>
      </c>
      <c r="M123" s="9">
        <v>825</v>
      </c>
      <c r="O123" s="9">
        <v>846</v>
      </c>
      <c r="Q123" s="9">
        <v>1304</v>
      </c>
      <c r="S123" s="9">
        <f t="shared" si="8"/>
        <v>2510</v>
      </c>
      <c r="V123" s="9">
        <f t="shared" si="9"/>
        <v>2150</v>
      </c>
      <c r="Y123" s="9">
        <f t="shared" si="11"/>
        <v>2510</v>
      </c>
      <c r="Z123" s="28">
        <v>2501.8038236143602</v>
      </c>
      <c r="AA123" s="10">
        <f t="shared" si="14"/>
        <v>25018</v>
      </c>
      <c r="AB123" s="9">
        <f t="shared" si="12"/>
        <v>2150</v>
      </c>
      <c r="AC123" s="28">
        <v>2146.11415806999</v>
      </c>
      <c r="AD123" s="10">
        <f t="shared" si="15"/>
        <v>21461</v>
      </c>
      <c r="AE123" s="63"/>
      <c r="AX123" s="9">
        <v>90.7</v>
      </c>
    </row>
    <row r="124" spans="1:50">
      <c r="A124" s="19">
        <v>1994</v>
      </c>
      <c r="B124" s="19" t="s">
        <v>81</v>
      </c>
      <c r="C124" s="9">
        <v>5208</v>
      </c>
      <c r="H124" s="12">
        <f t="shared" si="10"/>
        <v>5208</v>
      </c>
      <c r="I124" s="11">
        <v>5209.41610394908</v>
      </c>
      <c r="J124" s="10">
        <f t="shared" si="13"/>
        <v>52094</v>
      </c>
      <c r="K124" s="9">
        <v>1659</v>
      </c>
      <c r="M124" s="9">
        <v>822</v>
      </c>
      <c r="O124" s="9">
        <v>854</v>
      </c>
      <c r="Q124" s="9">
        <v>1316</v>
      </c>
      <c r="S124" s="9">
        <f t="shared" si="8"/>
        <v>2481</v>
      </c>
      <c r="V124" s="9">
        <f t="shared" si="9"/>
        <v>2170</v>
      </c>
      <c r="Y124" s="9">
        <f t="shared" si="11"/>
        <v>2481</v>
      </c>
      <c r="Z124" s="28">
        <v>2484.3341609427298</v>
      </c>
      <c r="AA124" s="10">
        <f t="shared" si="14"/>
        <v>24843</v>
      </c>
      <c r="AB124" s="9">
        <f t="shared" si="12"/>
        <v>2170</v>
      </c>
      <c r="AC124" s="28">
        <v>2168.5876026169699</v>
      </c>
      <c r="AD124" s="10">
        <f t="shared" si="15"/>
        <v>21686</v>
      </c>
      <c r="AE124" s="63"/>
      <c r="AX124" s="9">
        <v>90.8</v>
      </c>
    </row>
    <row r="125" spans="1:50">
      <c r="A125" s="19">
        <v>1994</v>
      </c>
      <c r="B125" s="19" t="s">
        <v>82</v>
      </c>
      <c r="C125" s="9">
        <v>5201</v>
      </c>
      <c r="H125" s="12">
        <f t="shared" si="10"/>
        <v>5201</v>
      </c>
      <c r="I125" s="11">
        <v>5193.7055741855302</v>
      </c>
      <c r="J125" s="10">
        <f t="shared" si="13"/>
        <v>51937</v>
      </c>
      <c r="K125" s="9">
        <v>1663</v>
      </c>
      <c r="M125" s="9">
        <v>829</v>
      </c>
      <c r="O125" s="9">
        <v>873</v>
      </c>
      <c r="Q125" s="9">
        <v>1286</v>
      </c>
      <c r="S125" s="9">
        <f t="shared" si="8"/>
        <v>2492</v>
      </c>
      <c r="V125" s="9">
        <f t="shared" si="9"/>
        <v>2159</v>
      </c>
      <c r="Y125" s="9">
        <f t="shared" si="11"/>
        <v>2492</v>
      </c>
      <c r="Z125" s="28">
        <v>2487.8883128187999</v>
      </c>
      <c r="AA125" s="10">
        <f t="shared" si="14"/>
        <v>24879</v>
      </c>
      <c r="AB125" s="9">
        <f t="shared" si="12"/>
        <v>2159</v>
      </c>
      <c r="AC125" s="28">
        <v>2151.86783524879</v>
      </c>
      <c r="AD125" s="10">
        <f t="shared" si="15"/>
        <v>21519</v>
      </c>
      <c r="AE125" s="63"/>
      <c r="AX125" s="9">
        <v>90.8</v>
      </c>
    </row>
    <row r="126" spans="1:50">
      <c r="A126" s="19">
        <v>1994</v>
      </c>
      <c r="B126" s="19" t="s">
        <v>83</v>
      </c>
      <c r="C126" s="9">
        <v>5218</v>
      </c>
      <c r="H126" s="12">
        <f t="shared" si="10"/>
        <v>5218</v>
      </c>
      <c r="I126" s="11">
        <v>5207.7584992832599</v>
      </c>
      <c r="J126" s="10">
        <f t="shared" si="13"/>
        <v>52078</v>
      </c>
      <c r="K126" s="9">
        <v>1673</v>
      </c>
      <c r="M126" s="9">
        <v>830</v>
      </c>
      <c r="O126" s="9">
        <v>861</v>
      </c>
      <c r="Q126" s="9">
        <v>1304</v>
      </c>
      <c r="S126" s="9">
        <f t="shared" si="8"/>
        <v>2503</v>
      </c>
      <c r="V126" s="9">
        <f t="shared" si="9"/>
        <v>2165</v>
      </c>
      <c r="Y126" s="9">
        <f t="shared" si="11"/>
        <v>2503</v>
      </c>
      <c r="Z126" s="28">
        <v>2497.3455193110399</v>
      </c>
      <c r="AA126" s="10">
        <f t="shared" si="14"/>
        <v>24973</v>
      </c>
      <c r="AB126" s="9">
        <f t="shared" si="12"/>
        <v>2165</v>
      </c>
      <c r="AC126" s="28">
        <v>2146.7824496650701</v>
      </c>
      <c r="AD126" s="10">
        <f t="shared" si="15"/>
        <v>21468</v>
      </c>
      <c r="AE126" s="63"/>
      <c r="AX126" s="9">
        <v>90.9</v>
      </c>
    </row>
    <row r="127" spans="1:50">
      <c r="A127" s="19">
        <v>1994</v>
      </c>
      <c r="B127" s="19" t="s">
        <v>84</v>
      </c>
      <c r="C127" s="9">
        <v>5221</v>
      </c>
      <c r="H127" s="12">
        <f t="shared" si="10"/>
        <v>5221</v>
      </c>
      <c r="I127" s="11">
        <v>5205.56039760355</v>
      </c>
      <c r="J127" s="10">
        <f t="shared" si="13"/>
        <v>52056</v>
      </c>
      <c r="K127" s="9">
        <v>1693</v>
      </c>
      <c r="M127" s="9">
        <v>823</v>
      </c>
      <c r="O127" s="9">
        <v>854</v>
      </c>
      <c r="Q127" s="9">
        <v>1273</v>
      </c>
      <c r="S127" s="9">
        <f t="shared" si="8"/>
        <v>2516</v>
      </c>
      <c r="V127" s="9">
        <f t="shared" si="9"/>
        <v>2127</v>
      </c>
      <c r="Y127" s="9">
        <f t="shared" si="11"/>
        <v>2516</v>
      </c>
      <c r="Z127" s="28">
        <v>2495.7527921249998</v>
      </c>
      <c r="AA127" s="10">
        <f t="shared" si="14"/>
        <v>24958</v>
      </c>
      <c r="AB127" s="9">
        <f t="shared" si="12"/>
        <v>2127</v>
      </c>
      <c r="AC127" s="28">
        <v>2144.2173161005599</v>
      </c>
      <c r="AD127" s="10">
        <f t="shared" si="15"/>
        <v>21442</v>
      </c>
      <c r="AE127" s="63"/>
      <c r="AX127" s="9">
        <v>91.1</v>
      </c>
    </row>
    <row r="128" spans="1:50">
      <c r="A128" s="19">
        <v>1995</v>
      </c>
      <c r="B128" s="19" t="s">
        <v>72</v>
      </c>
      <c r="C128" s="9">
        <v>5165</v>
      </c>
      <c r="H128" s="12">
        <f t="shared" si="10"/>
        <v>5165</v>
      </c>
      <c r="I128" s="11">
        <v>5203.5492532646504</v>
      </c>
      <c r="J128" s="10">
        <f t="shared" si="13"/>
        <v>52035</v>
      </c>
      <c r="K128" s="9">
        <v>1676</v>
      </c>
      <c r="M128" s="9">
        <v>804</v>
      </c>
      <c r="O128" s="9">
        <v>837</v>
      </c>
      <c r="Q128" s="9">
        <v>1258</v>
      </c>
      <c r="S128" s="9">
        <f t="shared" si="8"/>
        <v>2480</v>
      </c>
      <c r="V128" s="9">
        <f t="shared" si="9"/>
        <v>2095</v>
      </c>
      <c r="Y128" s="9">
        <f t="shared" si="11"/>
        <v>2480</v>
      </c>
      <c r="Z128" s="28">
        <v>2498.23854471405</v>
      </c>
      <c r="AA128" s="10">
        <f t="shared" si="14"/>
        <v>24982</v>
      </c>
      <c r="AB128" s="9">
        <f t="shared" si="12"/>
        <v>2095</v>
      </c>
      <c r="AC128" s="28">
        <v>2132.8423001166002</v>
      </c>
      <c r="AD128" s="10">
        <f t="shared" si="15"/>
        <v>21328</v>
      </c>
      <c r="AE128" s="63"/>
      <c r="AX128" s="9">
        <v>91.2</v>
      </c>
    </row>
    <row r="129" spans="1:50">
      <c r="A129" s="19">
        <v>1995</v>
      </c>
      <c r="B129" s="19" t="s">
        <v>74</v>
      </c>
      <c r="C129" s="9">
        <v>5148</v>
      </c>
      <c r="H129" s="12">
        <f t="shared" si="10"/>
        <v>5148</v>
      </c>
      <c r="I129" s="11">
        <v>5198.2145372348205</v>
      </c>
      <c r="J129" s="10">
        <f t="shared" si="13"/>
        <v>51982</v>
      </c>
      <c r="K129" s="9">
        <v>1671</v>
      </c>
      <c r="M129" s="9">
        <v>800</v>
      </c>
      <c r="O129" s="9">
        <v>831</v>
      </c>
      <c r="Q129" s="9">
        <v>1276</v>
      </c>
      <c r="S129" s="9">
        <f t="shared" si="8"/>
        <v>2471</v>
      </c>
      <c r="V129" s="9">
        <f t="shared" si="9"/>
        <v>2107</v>
      </c>
      <c r="Y129" s="9">
        <f t="shared" si="11"/>
        <v>2471</v>
      </c>
      <c r="Z129" s="28">
        <v>2504.82829549188</v>
      </c>
      <c r="AA129" s="10">
        <f t="shared" si="14"/>
        <v>25048</v>
      </c>
      <c r="AB129" s="9">
        <f t="shared" si="12"/>
        <v>2107</v>
      </c>
      <c r="AC129" s="28">
        <v>2136.3280922648601</v>
      </c>
      <c r="AD129" s="10">
        <f t="shared" si="15"/>
        <v>21363</v>
      </c>
      <c r="AE129" s="63"/>
      <c r="AX129" s="9">
        <v>91.2</v>
      </c>
    </row>
    <row r="130" spans="1:50">
      <c r="A130" s="19">
        <v>1995</v>
      </c>
      <c r="B130" s="19" t="s">
        <v>75</v>
      </c>
      <c r="C130" s="9">
        <v>5181</v>
      </c>
      <c r="H130" s="12">
        <f t="shared" si="10"/>
        <v>5181</v>
      </c>
      <c r="I130" s="11">
        <v>5212.0715514953699</v>
      </c>
      <c r="J130" s="10">
        <f t="shared" si="13"/>
        <v>52121</v>
      </c>
      <c r="K130" s="9">
        <v>1699</v>
      </c>
      <c r="M130" s="9">
        <v>816</v>
      </c>
      <c r="O130" s="9">
        <v>852</v>
      </c>
      <c r="Q130" s="9">
        <v>1259</v>
      </c>
      <c r="S130" s="9">
        <f t="shared" si="8"/>
        <v>2515</v>
      </c>
      <c r="V130" s="9">
        <f t="shared" si="9"/>
        <v>2111</v>
      </c>
      <c r="Y130" s="9">
        <f t="shared" si="11"/>
        <v>2515</v>
      </c>
      <c r="Z130" s="28">
        <v>2534.6706233290301</v>
      </c>
      <c r="AA130" s="10">
        <f t="shared" si="14"/>
        <v>25347</v>
      </c>
      <c r="AB130" s="9">
        <f t="shared" si="12"/>
        <v>2111</v>
      </c>
      <c r="AC130" s="28">
        <v>2132.4354518832101</v>
      </c>
      <c r="AD130" s="10">
        <f t="shared" si="15"/>
        <v>21324</v>
      </c>
      <c r="AE130" s="63"/>
      <c r="AX130" s="9">
        <v>91.2</v>
      </c>
    </row>
    <row r="131" spans="1:50">
      <c r="A131" s="19">
        <v>1995</v>
      </c>
      <c r="B131" s="19" t="s">
        <v>76</v>
      </c>
      <c r="C131" s="9">
        <v>5198</v>
      </c>
      <c r="H131" s="12">
        <f t="shared" si="10"/>
        <v>5198</v>
      </c>
      <c r="I131" s="11">
        <v>5207.1856815856299</v>
      </c>
      <c r="J131" s="10">
        <f t="shared" si="13"/>
        <v>52072</v>
      </c>
      <c r="K131" s="9">
        <v>1671</v>
      </c>
      <c r="M131" s="9">
        <v>840</v>
      </c>
      <c r="O131" s="9">
        <v>877</v>
      </c>
      <c r="Q131" s="9">
        <v>1264</v>
      </c>
      <c r="S131" s="9">
        <f t="shared" si="8"/>
        <v>2511</v>
      </c>
      <c r="V131" s="9">
        <f t="shared" si="9"/>
        <v>2141</v>
      </c>
      <c r="Y131" s="9">
        <f t="shared" si="11"/>
        <v>2511</v>
      </c>
      <c r="Z131" s="28">
        <v>2531.4257844536801</v>
      </c>
      <c r="AA131" s="10">
        <f t="shared" si="14"/>
        <v>25314</v>
      </c>
      <c r="AB131" s="9">
        <f t="shared" si="12"/>
        <v>2141</v>
      </c>
      <c r="AC131" s="28">
        <v>2132.76255301421</v>
      </c>
      <c r="AD131" s="10">
        <f t="shared" si="15"/>
        <v>21328</v>
      </c>
      <c r="AE131" s="63"/>
      <c r="AX131" s="9">
        <v>90.9</v>
      </c>
    </row>
    <row r="132" spans="1:50">
      <c r="A132" s="19">
        <v>1995</v>
      </c>
      <c r="B132" s="19" t="s">
        <v>77</v>
      </c>
      <c r="C132" s="9">
        <v>5248</v>
      </c>
      <c r="H132" s="12">
        <f t="shared" si="10"/>
        <v>5248</v>
      </c>
      <c r="I132" s="11">
        <v>5224.9501471064896</v>
      </c>
      <c r="J132" s="10">
        <f t="shared" si="13"/>
        <v>52250</v>
      </c>
      <c r="K132" s="9">
        <v>1695</v>
      </c>
      <c r="M132" s="9">
        <v>846</v>
      </c>
      <c r="O132" s="9">
        <v>888</v>
      </c>
      <c r="Q132" s="9">
        <v>1275</v>
      </c>
      <c r="S132" s="9">
        <f t="shared" si="8"/>
        <v>2541</v>
      </c>
      <c r="V132" s="9">
        <f t="shared" si="9"/>
        <v>2163</v>
      </c>
      <c r="Y132" s="9">
        <f t="shared" si="11"/>
        <v>2541</v>
      </c>
      <c r="Z132" s="28">
        <v>2540.1752716682799</v>
      </c>
      <c r="AA132" s="10">
        <f t="shared" si="14"/>
        <v>25402</v>
      </c>
      <c r="AB132" s="9">
        <f t="shared" si="12"/>
        <v>2163</v>
      </c>
      <c r="AC132" s="28">
        <v>2137.45767992532</v>
      </c>
      <c r="AD132" s="10">
        <f t="shared" si="15"/>
        <v>21375</v>
      </c>
      <c r="AE132" s="63"/>
      <c r="AX132" s="9">
        <v>91.1</v>
      </c>
    </row>
    <row r="133" spans="1:50">
      <c r="A133" s="19">
        <v>1995</v>
      </c>
      <c r="B133" s="19" t="s">
        <v>78</v>
      </c>
      <c r="C133" s="9">
        <v>5275</v>
      </c>
      <c r="H133" s="12">
        <f t="shared" si="10"/>
        <v>5275</v>
      </c>
      <c r="I133" s="11">
        <v>5233.6301781763304</v>
      </c>
      <c r="J133" s="10">
        <f t="shared" si="13"/>
        <v>52336</v>
      </c>
      <c r="K133" s="9">
        <v>1724</v>
      </c>
      <c r="M133" s="9">
        <v>868</v>
      </c>
      <c r="O133" s="9">
        <v>879</v>
      </c>
      <c r="Q133" s="9">
        <v>1275</v>
      </c>
      <c r="S133" s="9">
        <f t="shared" si="8"/>
        <v>2592</v>
      </c>
      <c r="V133" s="9">
        <f t="shared" si="9"/>
        <v>2154</v>
      </c>
      <c r="Y133" s="9">
        <f t="shared" si="11"/>
        <v>2592</v>
      </c>
      <c r="Z133" s="28">
        <v>2564.0416161561302</v>
      </c>
      <c r="AA133" s="10">
        <f t="shared" si="14"/>
        <v>25640</v>
      </c>
      <c r="AB133" s="9">
        <f t="shared" si="12"/>
        <v>2154</v>
      </c>
      <c r="AC133" s="28">
        <v>2127.15041971252</v>
      </c>
      <c r="AD133" s="10">
        <f t="shared" si="15"/>
        <v>21272</v>
      </c>
      <c r="AE133" s="63"/>
      <c r="AX133" s="9">
        <v>91.1</v>
      </c>
    </row>
    <row r="134" spans="1:50">
      <c r="A134" s="19">
        <v>1995</v>
      </c>
      <c r="B134" s="19" t="s">
        <v>79</v>
      </c>
      <c r="C134" s="9">
        <v>5259</v>
      </c>
      <c r="H134" s="12">
        <f t="shared" si="10"/>
        <v>5259</v>
      </c>
      <c r="I134" s="11">
        <v>5229.9135232631297</v>
      </c>
      <c r="J134" s="10">
        <f t="shared" si="13"/>
        <v>52299</v>
      </c>
      <c r="K134" s="9">
        <v>1734</v>
      </c>
      <c r="M134" s="9">
        <v>856</v>
      </c>
      <c r="O134" s="9">
        <v>855</v>
      </c>
      <c r="Q134" s="9">
        <v>1284</v>
      </c>
      <c r="S134" s="9">
        <f t="shared" si="8"/>
        <v>2590</v>
      </c>
      <c r="V134" s="9">
        <f t="shared" si="9"/>
        <v>2139</v>
      </c>
      <c r="Y134" s="9">
        <f t="shared" si="11"/>
        <v>2590</v>
      </c>
      <c r="Z134" s="28">
        <v>2561.74039562812</v>
      </c>
      <c r="AA134" s="10">
        <f t="shared" si="14"/>
        <v>25617</v>
      </c>
      <c r="AB134" s="9">
        <f t="shared" si="12"/>
        <v>2139</v>
      </c>
      <c r="AC134" s="28">
        <v>2124.4099771534902</v>
      </c>
      <c r="AD134" s="10">
        <f t="shared" si="15"/>
        <v>21244</v>
      </c>
      <c r="AE134" s="63"/>
      <c r="AX134" s="9">
        <v>91.2</v>
      </c>
    </row>
    <row r="135" spans="1:50">
      <c r="A135" s="19">
        <v>1995</v>
      </c>
      <c r="B135" s="19" t="s">
        <v>80</v>
      </c>
      <c r="C135" s="9">
        <v>5227</v>
      </c>
      <c r="H135" s="12">
        <f t="shared" si="10"/>
        <v>5227</v>
      </c>
      <c r="I135" s="11">
        <v>5228.0503253020397</v>
      </c>
      <c r="J135" s="10">
        <f t="shared" si="13"/>
        <v>52281</v>
      </c>
      <c r="K135" s="9">
        <v>1709</v>
      </c>
      <c r="M135" s="9">
        <v>828</v>
      </c>
      <c r="O135" s="9">
        <v>833</v>
      </c>
      <c r="Q135" s="9">
        <v>1296</v>
      </c>
      <c r="S135" s="9">
        <f t="shared" si="8"/>
        <v>2537</v>
      </c>
      <c r="V135" s="9">
        <f t="shared" si="9"/>
        <v>2129</v>
      </c>
      <c r="Y135" s="9">
        <f t="shared" si="11"/>
        <v>2537</v>
      </c>
      <c r="Z135" s="28">
        <v>2529.3213582298599</v>
      </c>
      <c r="AA135" s="10">
        <f t="shared" si="14"/>
        <v>25293</v>
      </c>
      <c r="AB135" s="9">
        <f t="shared" si="12"/>
        <v>2129</v>
      </c>
      <c r="AC135" s="28">
        <v>2127.4576198743798</v>
      </c>
      <c r="AD135" s="10">
        <f t="shared" si="15"/>
        <v>21275</v>
      </c>
      <c r="AE135" s="63"/>
      <c r="AX135" s="9">
        <v>91.5</v>
      </c>
    </row>
    <row r="136" spans="1:50">
      <c r="A136" s="19">
        <v>1995</v>
      </c>
      <c r="B136" s="19" t="s">
        <v>81</v>
      </c>
      <c r="C136" s="9">
        <v>5262</v>
      </c>
      <c r="H136" s="12">
        <f t="shared" si="10"/>
        <v>5262</v>
      </c>
      <c r="I136" s="11">
        <v>5261.6098250505102</v>
      </c>
      <c r="J136" s="10">
        <f t="shared" si="13"/>
        <v>52616</v>
      </c>
      <c r="K136" s="9">
        <v>1718</v>
      </c>
      <c r="M136" s="9">
        <v>841</v>
      </c>
      <c r="O136" s="9">
        <v>870</v>
      </c>
      <c r="Q136" s="9">
        <v>1269</v>
      </c>
      <c r="S136" s="9">
        <f t="shared" ref="S136:S199" si="16">SUM(K136,M136)</f>
        <v>2559</v>
      </c>
      <c r="V136" s="9">
        <f t="shared" ref="V136:V199" si="17">SUM(O136,Q136)</f>
        <v>2139</v>
      </c>
      <c r="Y136" s="9">
        <f t="shared" si="11"/>
        <v>2559</v>
      </c>
      <c r="Z136" s="28">
        <v>2560.6496781508399</v>
      </c>
      <c r="AA136" s="10">
        <f t="shared" si="14"/>
        <v>25606</v>
      </c>
      <c r="AB136" s="9">
        <f t="shared" si="12"/>
        <v>2139</v>
      </c>
      <c r="AC136" s="28">
        <v>2140.4467372899098</v>
      </c>
      <c r="AD136" s="10">
        <f t="shared" si="15"/>
        <v>21404</v>
      </c>
      <c r="AE136" s="63"/>
      <c r="AX136" s="9">
        <v>91.4</v>
      </c>
    </row>
    <row r="137" spans="1:50">
      <c r="A137" s="19">
        <v>1995</v>
      </c>
      <c r="B137" s="19" t="s">
        <v>82</v>
      </c>
      <c r="C137" s="9">
        <v>5264</v>
      </c>
      <c r="H137" s="12">
        <f t="shared" ref="H137:H200" si="18">C137</f>
        <v>5264</v>
      </c>
      <c r="I137" s="11">
        <v>5256.5394074297101</v>
      </c>
      <c r="J137" s="10">
        <f t="shared" si="13"/>
        <v>52565</v>
      </c>
      <c r="K137" s="9">
        <v>1727</v>
      </c>
      <c r="M137" s="9">
        <v>860</v>
      </c>
      <c r="O137" s="9">
        <v>874</v>
      </c>
      <c r="Q137" s="9">
        <v>1263</v>
      </c>
      <c r="S137" s="9">
        <f t="shared" si="16"/>
        <v>2587</v>
      </c>
      <c r="V137" s="9">
        <f t="shared" si="17"/>
        <v>2137</v>
      </c>
      <c r="Y137" s="9">
        <f t="shared" ref="Y137:Y186" si="19">S137</f>
        <v>2587</v>
      </c>
      <c r="Z137" s="28">
        <v>2581.4142115107502</v>
      </c>
      <c r="AA137" s="10">
        <f t="shared" si="14"/>
        <v>25814</v>
      </c>
      <c r="AB137" s="9">
        <f t="shared" ref="AB137:AB168" si="20">V137</f>
        <v>2137</v>
      </c>
      <c r="AC137" s="28">
        <v>2133.8799402775298</v>
      </c>
      <c r="AD137" s="10">
        <f t="shared" si="15"/>
        <v>21339</v>
      </c>
      <c r="AE137" s="63"/>
      <c r="AX137" s="9">
        <v>91.5</v>
      </c>
    </row>
    <row r="138" spans="1:50">
      <c r="A138" s="19">
        <v>1995</v>
      </c>
      <c r="B138" s="19" t="s">
        <v>83</v>
      </c>
      <c r="C138" s="9">
        <v>5254</v>
      </c>
      <c r="H138" s="12">
        <f t="shared" si="18"/>
        <v>5254</v>
      </c>
      <c r="I138" s="11">
        <v>5247.2318368910901</v>
      </c>
      <c r="J138" s="10">
        <f t="shared" si="13"/>
        <v>52472</v>
      </c>
      <c r="K138" s="9">
        <v>1707</v>
      </c>
      <c r="M138" s="9">
        <v>844</v>
      </c>
      <c r="O138" s="9">
        <v>897</v>
      </c>
      <c r="Q138" s="9">
        <v>1274</v>
      </c>
      <c r="S138" s="9">
        <f t="shared" si="16"/>
        <v>2551</v>
      </c>
      <c r="V138" s="9">
        <f t="shared" si="17"/>
        <v>2171</v>
      </c>
      <c r="Y138" s="9">
        <f t="shared" si="19"/>
        <v>2551</v>
      </c>
      <c r="Z138" s="28">
        <v>2546.57482968262</v>
      </c>
      <c r="AA138" s="10">
        <f t="shared" si="14"/>
        <v>25466</v>
      </c>
      <c r="AB138" s="9">
        <f t="shared" si="20"/>
        <v>2171</v>
      </c>
      <c r="AC138" s="28">
        <v>2155.4316181108502</v>
      </c>
      <c r="AD138" s="10">
        <f t="shared" si="15"/>
        <v>21554</v>
      </c>
      <c r="AE138" s="63"/>
      <c r="AX138" s="9">
        <v>91.5</v>
      </c>
    </row>
    <row r="139" spans="1:50">
      <c r="A139" s="19">
        <v>1995</v>
      </c>
      <c r="B139" s="19" t="s">
        <v>84</v>
      </c>
      <c r="C139" s="9">
        <v>5271</v>
      </c>
      <c r="H139" s="12">
        <f t="shared" si="18"/>
        <v>5271</v>
      </c>
      <c r="I139" s="11">
        <v>5254.0893826028196</v>
      </c>
      <c r="J139" s="10">
        <f t="shared" si="13"/>
        <v>52541</v>
      </c>
      <c r="K139" s="9">
        <v>1728</v>
      </c>
      <c r="M139" s="9">
        <v>861</v>
      </c>
      <c r="O139" s="9">
        <v>875</v>
      </c>
      <c r="Q139" s="9">
        <v>1256</v>
      </c>
      <c r="S139" s="9">
        <f t="shared" si="16"/>
        <v>2589</v>
      </c>
      <c r="V139" s="9">
        <f t="shared" si="17"/>
        <v>2131</v>
      </c>
      <c r="Y139" s="9">
        <f t="shared" si="19"/>
        <v>2589</v>
      </c>
      <c r="Z139" s="28">
        <v>2568.9499736622101</v>
      </c>
      <c r="AA139" s="10">
        <f t="shared" si="14"/>
        <v>25689</v>
      </c>
      <c r="AB139" s="9">
        <f t="shared" si="20"/>
        <v>2131</v>
      </c>
      <c r="AC139" s="28">
        <v>2145.5861040616101</v>
      </c>
      <c r="AD139" s="10">
        <f t="shared" si="15"/>
        <v>21456</v>
      </c>
      <c r="AE139" s="63"/>
      <c r="AX139" s="9">
        <v>91.4</v>
      </c>
    </row>
    <row r="140" spans="1:50">
      <c r="A140" s="19">
        <v>1996</v>
      </c>
      <c r="B140" s="19" t="s">
        <v>72</v>
      </c>
      <c r="C140" s="9">
        <v>5232</v>
      </c>
      <c r="H140" s="12">
        <f t="shared" si="18"/>
        <v>5232</v>
      </c>
      <c r="I140" s="11">
        <v>5258.4613545116899</v>
      </c>
      <c r="J140" s="10">
        <f t="shared" si="13"/>
        <v>52585</v>
      </c>
      <c r="K140" s="9">
        <v>1708</v>
      </c>
      <c r="M140" s="9">
        <v>856</v>
      </c>
      <c r="O140" s="9">
        <v>876</v>
      </c>
      <c r="Q140" s="9">
        <v>1235</v>
      </c>
      <c r="S140" s="9">
        <f t="shared" si="16"/>
        <v>2564</v>
      </c>
      <c r="V140" s="9">
        <f t="shared" si="17"/>
        <v>2111</v>
      </c>
      <c r="Y140" s="9">
        <f t="shared" si="19"/>
        <v>2564</v>
      </c>
      <c r="Z140" s="28">
        <v>2578.5680937877701</v>
      </c>
      <c r="AA140" s="10">
        <f t="shared" si="14"/>
        <v>25786</v>
      </c>
      <c r="AB140" s="9">
        <f t="shared" si="20"/>
        <v>2111</v>
      </c>
      <c r="AC140" s="28">
        <v>2139.8267426923298</v>
      </c>
      <c r="AD140" s="10">
        <f t="shared" si="15"/>
        <v>21398</v>
      </c>
      <c r="AE140" s="63"/>
      <c r="AX140" s="9">
        <v>91.5</v>
      </c>
    </row>
    <row r="141" spans="1:50">
      <c r="A141" s="19">
        <v>1996</v>
      </c>
      <c r="B141" s="19" t="s">
        <v>74</v>
      </c>
      <c r="C141" s="9">
        <v>5213</v>
      </c>
      <c r="H141" s="12">
        <f t="shared" si="18"/>
        <v>5213</v>
      </c>
      <c r="I141" s="11">
        <v>5262.6634270599698</v>
      </c>
      <c r="J141" s="10">
        <f t="shared" si="13"/>
        <v>52627</v>
      </c>
      <c r="K141" s="9">
        <v>1690</v>
      </c>
      <c r="M141" s="9">
        <v>831</v>
      </c>
      <c r="O141" s="9">
        <v>883</v>
      </c>
      <c r="Q141" s="9">
        <v>1244</v>
      </c>
      <c r="S141" s="9">
        <f t="shared" si="16"/>
        <v>2521</v>
      </c>
      <c r="V141" s="9">
        <f t="shared" si="17"/>
        <v>2127</v>
      </c>
      <c r="Y141" s="9">
        <f t="shared" si="19"/>
        <v>2521</v>
      </c>
      <c r="Z141" s="28">
        <v>2558.6495082352599</v>
      </c>
      <c r="AA141" s="10">
        <f t="shared" si="14"/>
        <v>25586</v>
      </c>
      <c r="AB141" s="9">
        <f t="shared" si="20"/>
        <v>2127</v>
      </c>
      <c r="AC141" s="28">
        <v>2148.0480873955598</v>
      </c>
      <c r="AD141" s="10">
        <f t="shared" si="15"/>
        <v>21480</v>
      </c>
      <c r="AE141" s="63"/>
      <c r="AX141" s="9">
        <v>91.7</v>
      </c>
    </row>
    <row r="142" spans="1:50">
      <c r="A142" s="19">
        <v>1996</v>
      </c>
      <c r="B142" s="19" t="s">
        <v>75</v>
      </c>
      <c r="C142" s="9">
        <v>5246</v>
      </c>
      <c r="H142" s="12">
        <f t="shared" si="18"/>
        <v>5246</v>
      </c>
      <c r="I142" s="11">
        <v>5276.7256327155901</v>
      </c>
      <c r="J142" s="10">
        <f t="shared" si="13"/>
        <v>52767</v>
      </c>
      <c r="K142" s="9">
        <v>1718</v>
      </c>
      <c r="M142" s="9">
        <v>830</v>
      </c>
      <c r="O142" s="9">
        <v>900</v>
      </c>
      <c r="Q142" s="9">
        <v>1227</v>
      </c>
      <c r="S142" s="9">
        <f t="shared" si="16"/>
        <v>2548</v>
      </c>
      <c r="V142" s="9">
        <f t="shared" si="17"/>
        <v>2127</v>
      </c>
      <c r="Y142" s="9">
        <f t="shared" si="19"/>
        <v>2548</v>
      </c>
      <c r="Z142" s="28">
        <v>2567.4053699380902</v>
      </c>
      <c r="AA142" s="10">
        <f t="shared" si="14"/>
        <v>25674</v>
      </c>
      <c r="AB142" s="9">
        <f t="shared" si="20"/>
        <v>2127</v>
      </c>
      <c r="AC142" s="28">
        <v>2146.4232230575499</v>
      </c>
      <c r="AD142" s="10">
        <f t="shared" si="15"/>
        <v>21464</v>
      </c>
      <c r="AE142" s="63"/>
      <c r="AX142" s="9">
        <v>91.8</v>
      </c>
    </row>
    <row r="143" spans="1:50">
      <c r="A143" s="19">
        <v>1996</v>
      </c>
      <c r="B143" s="19" t="s">
        <v>76</v>
      </c>
      <c r="C143" s="9">
        <v>5266</v>
      </c>
      <c r="H143" s="12">
        <f t="shared" si="18"/>
        <v>5266</v>
      </c>
      <c r="I143" s="11">
        <v>5277.4333118269797</v>
      </c>
      <c r="J143" s="10">
        <f t="shared" si="13"/>
        <v>52774</v>
      </c>
      <c r="K143" s="9">
        <v>1681</v>
      </c>
      <c r="M143" s="9">
        <v>866</v>
      </c>
      <c r="O143" s="9">
        <v>908</v>
      </c>
      <c r="Q143" s="9">
        <v>1248</v>
      </c>
      <c r="S143" s="9">
        <f t="shared" si="16"/>
        <v>2547</v>
      </c>
      <c r="V143" s="9">
        <f t="shared" si="17"/>
        <v>2156</v>
      </c>
      <c r="Y143" s="9">
        <f t="shared" si="19"/>
        <v>2547</v>
      </c>
      <c r="Z143" s="28">
        <v>2565.6050699244201</v>
      </c>
      <c r="AA143" s="10">
        <f t="shared" si="14"/>
        <v>25656</v>
      </c>
      <c r="AB143" s="9">
        <f t="shared" si="20"/>
        <v>2156</v>
      </c>
      <c r="AC143" s="28">
        <v>2150.5546856936899</v>
      </c>
      <c r="AD143" s="10">
        <f t="shared" si="15"/>
        <v>21506</v>
      </c>
      <c r="AE143" s="63"/>
      <c r="AX143" s="9">
        <v>91.7</v>
      </c>
    </row>
    <row r="144" spans="1:50">
      <c r="A144" s="19">
        <v>1996</v>
      </c>
      <c r="B144" s="19" t="s">
        <v>77</v>
      </c>
      <c r="C144" s="9">
        <v>5290</v>
      </c>
      <c r="H144" s="12">
        <f t="shared" si="18"/>
        <v>5290</v>
      </c>
      <c r="I144" s="11">
        <v>5272.4030342026399</v>
      </c>
      <c r="J144" s="10">
        <f t="shared" si="13"/>
        <v>52724</v>
      </c>
      <c r="K144" s="9">
        <v>1694</v>
      </c>
      <c r="M144" s="9">
        <v>869</v>
      </c>
      <c r="O144" s="9">
        <v>880</v>
      </c>
      <c r="Q144" s="9">
        <v>1288</v>
      </c>
      <c r="S144" s="9">
        <f t="shared" si="16"/>
        <v>2563</v>
      </c>
      <c r="V144" s="9">
        <f t="shared" si="17"/>
        <v>2168</v>
      </c>
      <c r="Y144" s="9">
        <f t="shared" si="19"/>
        <v>2563</v>
      </c>
      <c r="Z144" s="28">
        <v>2565.13397506106</v>
      </c>
      <c r="AA144" s="10">
        <f t="shared" si="14"/>
        <v>25651</v>
      </c>
      <c r="AB144" s="9">
        <f t="shared" si="20"/>
        <v>2168</v>
      </c>
      <c r="AC144" s="28">
        <v>2142.61730338301</v>
      </c>
      <c r="AD144" s="10">
        <f t="shared" si="15"/>
        <v>21426</v>
      </c>
      <c r="AE144" s="63"/>
      <c r="AX144" s="9">
        <v>91.9</v>
      </c>
    </row>
    <row r="145" spans="1:50">
      <c r="A145" s="19">
        <v>1996</v>
      </c>
      <c r="B145" s="19" t="s">
        <v>78</v>
      </c>
      <c r="C145" s="9">
        <v>5331</v>
      </c>
      <c r="H145" s="12">
        <f t="shared" si="18"/>
        <v>5331</v>
      </c>
      <c r="I145" s="11">
        <v>5290.7005234099497</v>
      </c>
      <c r="J145" s="10">
        <f t="shared" si="13"/>
        <v>52907</v>
      </c>
      <c r="K145" s="9">
        <v>1741</v>
      </c>
      <c r="M145" s="9">
        <v>875</v>
      </c>
      <c r="O145" s="9">
        <v>894</v>
      </c>
      <c r="Q145" s="9">
        <v>1287</v>
      </c>
      <c r="S145" s="9">
        <f t="shared" si="16"/>
        <v>2616</v>
      </c>
      <c r="V145" s="9">
        <f t="shared" si="17"/>
        <v>2181</v>
      </c>
      <c r="Y145" s="9">
        <f t="shared" si="19"/>
        <v>2616</v>
      </c>
      <c r="Z145" s="28">
        <v>2586.9401736065802</v>
      </c>
      <c r="AA145" s="10">
        <f t="shared" si="14"/>
        <v>25869</v>
      </c>
      <c r="AB145" s="9">
        <f t="shared" si="20"/>
        <v>2181</v>
      </c>
      <c r="AC145" s="28">
        <v>2158.15716395349</v>
      </c>
      <c r="AD145" s="10">
        <f t="shared" si="15"/>
        <v>21582</v>
      </c>
      <c r="AE145" s="63"/>
      <c r="AX145" s="9">
        <v>92</v>
      </c>
    </row>
    <row r="146" spans="1:50">
      <c r="A146" s="19">
        <v>1996</v>
      </c>
      <c r="B146" s="19" t="s">
        <v>79</v>
      </c>
      <c r="C146" s="9">
        <v>5319</v>
      </c>
      <c r="H146" s="12">
        <f t="shared" si="18"/>
        <v>5319</v>
      </c>
      <c r="I146" s="11">
        <v>5293.6872759580401</v>
      </c>
      <c r="J146" s="10">
        <f t="shared" si="13"/>
        <v>52937</v>
      </c>
      <c r="K146" s="9">
        <v>1754</v>
      </c>
      <c r="M146" s="9">
        <v>862</v>
      </c>
      <c r="O146" s="9">
        <v>891</v>
      </c>
      <c r="Q146" s="9">
        <v>1279</v>
      </c>
      <c r="S146" s="9">
        <f t="shared" si="16"/>
        <v>2616</v>
      </c>
      <c r="V146" s="9">
        <f t="shared" si="17"/>
        <v>2170</v>
      </c>
      <c r="Y146" s="9">
        <f t="shared" si="19"/>
        <v>2616</v>
      </c>
      <c r="Z146" s="28">
        <v>2590.2591875758299</v>
      </c>
      <c r="AA146" s="10">
        <f t="shared" si="14"/>
        <v>25903</v>
      </c>
      <c r="AB146" s="9">
        <f t="shared" si="20"/>
        <v>2170</v>
      </c>
      <c r="AC146" s="28">
        <v>2160.5876492091702</v>
      </c>
      <c r="AD146" s="10">
        <f t="shared" si="15"/>
        <v>21606</v>
      </c>
      <c r="AE146" s="63"/>
      <c r="AX146" s="9">
        <v>92</v>
      </c>
    </row>
    <row r="147" spans="1:50">
      <c r="A147" s="19">
        <v>1996</v>
      </c>
      <c r="B147" s="19" t="s">
        <v>80</v>
      </c>
      <c r="C147" s="9">
        <v>5293</v>
      </c>
      <c r="H147" s="12">
        <f t="shared" si="18"/>
        <v>5293</v>
      </c>
      <c r="I147" s="11">
        <v>5296.4545639503904</v>
      </c>
      <c r="J147" s="10">
        <f t="shared" si="13"/>
        <v>52965</v>
      </c>
      <c r="K147" s="9">
        <v>1757</v>
      </c>
      <c r="M147" s="9">
        <v>861</v>
      </c>
      <c r="O147" s="9">
        <v>874</v>
      </c>
      <c r="Q147" s="9">
        <v>1264</v>
      </c>
      <c r="S147" s="9">
        <f t="shared" si="16"/>
        <v>2618</v>
      </c>
      <c r="V147" s="9">
        <f t="shared" si="17"/>
        <v>2138</v>
      </c>
      <c r="Y147" s="9">
        <f t="shared" si="19"/>
        <v>2618</v>
      </c>
      <c r="Z147" s="28">
        <v>2613.4138205126001</v>
      </c>
      <c r="AA147" s="10">
        <f t="shared" si="14"/>
        <v>26134</v>
      </c>
      <c r="AB147" s="9">
        <f t="shared" si="20"/>
        <v>2138</v>
      </c>
      <c r="AC147" s="28">
        <v>2137.3535218366301</v>
      </c>
      <c r="AD147" s="10">
        <f t="shared" si="15"/>
        <v>21374</v>
      </c>
      <c r="AE147" s="63"/>
      <c r="AX147" s="9">
        <v>92</v>
      </c>
    </row>
    <row r="148" spans="1:50">
      <c r="A148" s="19">
        <v>1996</v>
      </c>
      <c r="B148" s="19" t="s">
        <v>81</v>
      </c>
      <c r="C148" s="9">
        <v>5309</v>
      </c>
      <c r="H148" s="12">
        <f t="shared" si="18"/>
        <v>5309</v>
      </c>
      <c r="I148" s="11">
        <v>5307.1443849465204</v>
      </c>
      <c r="J148" s="10">
        <f t="shared" si="13"/>
        <v>53071</v>
      </c>
      <c r="K148" s="9">
        <v>1769</v>
      </c>
      <c r="M148" s="9">
        <v>865</v>
      </c>
      <c r="O148" s="9">
        <v>883</v>
      </c>
      <c r="Q148" s="9">
        <v>1248</v>
      </c>
      <c r="S148" s="9">
        <f t="shared" si="16"/>
        <v>2634</v>
      </c>
      <c r="V148" s="9">
        <f t="shared" si="17"/>
        <v>2131</v>
      </c>
      <c r="Y148" s="9">
        <f t="shared" si="19"/>
        <v>2634</v>
      </c>
      <c r="Z148" s="28">
        <v>2634.8418112908998</v>
      </c>
      <c r="AA148" s="10">
        <f t="shared" si="14"/>
        <v>26348</v>
      </c>
      <c r="AB148" s="9">
        <f t="shared" si="20"/>
        <v>2131</v>
      </c>
      <c r="AC148" s="28">
        <v>2134.0001786066</v>
      </c>
      <c r="AD148" s="10">
        <f t="shared" si="15"/>
        <v>21340</v>
      </c>
      <c r="AE148" s="63"/>
      <c r="AX148" s="9">
        <v>92</v>
      </c>
    </row>
    <row r="149" spans="1:50">
      <c r="A149" s="19">
        <v>1996</v>
      </c>
      <c r="B149" s="19" t="s">
        <v>82</v>
      </c>
      <c r="C149" s="9">
        <v>5296</v>
      </c>
      <c r="H149" s="12">
        <f t="shared" si="18"/>
        <v>5296</v>
      </c>
      <c r="I149" s="11">
        <v>5285.8773319455104</v>
      </c>
      <c r="J149" s="10">
        <f t="shared" si="13"/>
        <v>52859</v>
      </c>
      <c r="K149" s="9">
        <v>1773</v>
      </c>
      <c r="M149" s="9">
        <v>851</v>
      </c>
      <c r="O149" s="9">
        <v>889</v>
      </c>
      <c r="Q149" s="9">
        <v>1229</v>
      </c>
      <c r="S149" s="9">
        <f t="shared" si="16"/>
        <v>2624</v>
      </c>
      <c r="V149" s="9">
        <f t="shared" si="17"/>
        <v>2118</v>
      </c>
      <c r="Y149" s="9">
        <f t="shared" si="19"/>
        <v>2624</v>
      </c>
      <c r="Z149" s="28">
        <v>2615.2090899579698</v>
      </c>
      <c r="AA149" s="10">
        <f t="shared" si="14"/>
        <v>26152</v>
      </c>
      <c r="AB149" s="9">
        <f t="shared" si="20"/>
        <v>2118</v>
      </c>
      <c r="AC149" s="28">
        <v>2116.8190751217799</v>
      </c>
      <c r="AD149" s="10">
        <f t="shared" si="15"/>
        <v>21168</v>
      </c>
      <c r="AE149" s="63"/>
      <c r="AX149" s="9">
        <v>92.3</v>
      </c>
    </row>
    <row r="150" spans="1:50">
      <c r="A150" s="19">
        <v>1996</v>
      </c>
      <c r="B150" s="19" t="s">
        <v>83</v>
      </c>
      <c r="C150" s="9">
        <v>5313</v>
      </c>
      <c r="H150" s="12">
        <f t="shared" si="18"/>
        <v>5313</v>
      </c>
      <c r="I150" s="11">
        <v>5306.7263836530501</v>
      </c>
      <c r="J150" s="10">
        <f t="shared" si="13"/>
        <v>53067</v>
      </c>
      <c r="K150" s="9">
        <v>1763</v>
      </c>
      <c r="M150" s="9">
        <v>876</v>
      </c>
      <c r="O150" s="9">
        <v>894</v>
      </c>
      <c r="Q150" s="9">
        <v>1231</v>
      </c>
      <c r="S150" s="9">
        <f t="shared" si="16"/>
        <v>2639</v>
      </c>
      <c r="V150" s="9">
        <f t="shared" si="17"/>
        <v>2125</v>
      </c>
      <c r="Y150" s="9">
        <f t="shared" si="19"/>
        <v>2639</v>
      </c>
      <c r="Z150" s="28">
        <v>2633.6562564125802</v>
      </c>
      <c r="AA150" s="10">
        <f t="shared" si="14"/>
        <v>26337</v>
      </c>
      <c r="AB150" s="9">
        <f t="shared" si="20"/>
        <v>2125</v>
      </c>
      <c r="AC150" s="28">
        <v>2113.4215160327699</v>
      </c>
      <c r="AD150" s="10">
        <f t="shared" si="15"/>
        <v>21134</v>
      </c>
      <c r="AE150" s="63"/>
      <c r="AX150" s="9">
        <v>92.3</v>
      </c>
    </row>
    <row r="151" spans="1:50">
      <c r="A151" s="19">
        <v>1996</v>
      </c>
      <c r="B151" s="19" t="s">
        <v>84</v>
      </c>
      <c r="C151" s="9">
        <v>5340</v>
      </c>
      <c r="H151" s="12">
        <f t="shared" si="18"/>
        <v>5340</v>
      </c>
      <c r="I151" s="11">
        <v>5321.65264161697</v>
      </c>
      <c r="J151" s="10">
        <f t="shared" si="13"/>
        <v>53217</v>
      </c>
      <c r="K151" s="9">
        <v>1768</v>
      </c>
      <c r="M151" s="9">
        <v>880</v>
      </c>
      <c r="O151" s="9">
        <v>894</v>
      </c>
      <c r="Q151" s="9">
        <v>1243</v>
      </c>
      <c r="S151" s="9">
        <f t="shared" si="16"/>
        <v>2648</v>
      </c>
      <c r="V151" s="9">
        <f t="shared" si="17"/>
        <v>2137</v>
      </c>
      <c r="Y151" s="9">
        <f t="shared" si="19"/>
        <v>2648</v>
      </c>
      <c r="Z151" s="28">
        <v>2627.8216889274099</v>
      </c>
      <c r="AA151" s="10">
        <f t="shared" si="14"/>
        <v>26278</v>
      </c>
      <c r="AB151" s="9">
        <f t="shared" si="20"/>
        <v>2137</v>
      </c>
      <c r="AC151" s="28">
        <v>2148.2639265643502</v>
      </c>
      <c r="AD151" s="10">
        <f t="shared" si="15"/>
        <v>21483</v>
      </c>
      <c r="AE151" s="63"/>
      <c r="AX151" s="9">
        <v>92.4</v>
      </c>
    </row>
    <row r="152" spans="1:50">
      <c r="A152" s="19">
        <v>1997</v>
      </c>
      <c r="B152" s="19" t="s">
        <v>72</v>
      </c>
      <c r="C152" s="9">
        <v>5339</v>
      </c>
      <c r="H152" s="12">
        <f t="shared" si="18"/>
        <v>5339</v>
      </c>
      <c r="I152" s="11">
        <v>5355.8457333943697</v>
      </c>
      <c r="J152" s="10">
        <f t="shared" si="13"/>
        <v>53558</v>
      </c>
      <c r="K152" s="9">
        <v>1744</v>
      </c>
      <c r="M152" s="9">
        <v>871</v>
      </c>
      <c r="O152" s="9">
        <v>900</v>
      </c>
      <c r="Q152" s="9">
        <v>1246</v>
      </c>
      <c r="S152" s="9">
        <f t="shared" si="16"/>
        <v>2615</v>
      </c>
      <c r="V152" s="9">
        <f t="shared" si="17"/>
        <v>2146</v>
      </c>
      <c r="Y152" s="9">
        <f t="shared" si="19"/>
        <v>2615</v>
      </c>
      <c r="Z152" s="28">
        <v>2625.2723659857502</v>
      </c>
      <c r="AA152" s="10">
        <f t="shared" si="14"/>
        <v>26253</v>
      </c>
      <c r="AB152" s="9">
        <f t="shared" si="20"/>
        <v>2146</v>
      </c>
      <c r="AC152" s="28">
        <v>2164.7184304638599</v>
      </c>
      <c r="AD152" s="10">
        <f t="shared" si="15"/>
        <v>21647</v>
      </c>
      <c r="AE152" s="63"/>
      <c r="AX152" s="9">
        <v>92.3</v>
      </c>
    </row>
    <row r="153" spans="1:50">
      <c r="A153" s="19">
        <v>1997</v>
      </c>
      <c r="B153" s="19" t="s">
        <v>74</v>
      </c>
      <c r="C153" s="9">
        <v>5332</v>
      </c>
      <c r="H153" s="12">
        <f t="shared" si="18"/>
        <v>5332</v>
      </c>
      <c r="I153" s="11">
        <v>5380.40915437073</v>
      </c>
      <c r="J153" s="10">
        <f t="shared" si="13"/>
        <v>53804</v>
      </c>
      <c r="K153" s="9">
        <v>1729</v>
      </c>
      <c r="M153" s="9">
        <v>868</v>
      </c>
      <c r="O153" s="9">
        <v>903</v>
      </c>
      <c r="Q153" s="9">
        <v>1257</v>
      </c>
      <c r="S153" s="9">
        <f t="shared" si="16"/>
        <v>2597</v>
      </c>
      <c r="V153" s="9">
        <f t="shared" si="17"/>
        <v>2160</v>
      </c>
      <c r="Y153" s="9">
        <f t="shared" si="19"/>
        <v>2597</v>
      </c>
      <c r="Z153" s="28">
        <v>2636.6588153959301</v>
      </c>
      <c r="AA153" s="10">
        <f t="shared" si="14"/>
        <v>26367</v>
      </c>
      <c r="AB153" s="9">
        <f t="shared" si="20"/>
        <v>2160</v>
      </c>
      <c r="AC153" s="28">
        <v>2175.14361041028</v>
      </c>
      <c r="AD153" s="10">
        <f t="shared" si="15"/>
        <v>21751</v>
      </c>
      <c r="AE153" s="63"/>
      <c r="AX153" s="9">
        <v>92.2</v>
      </c>
    </row>
    <row r="154" spans="1:50">
      <c r="A154" s="19">
        <v>1997</v>
      </c>
      <c r="B154" s="19" t="s">
        <v>75</v>
      </c>
      <c r="C154" s="9">
        <v>5327</v>
      </c>
      <c r="H154" s="12">
        <f t="shared" si="18"/>
        <v>5327</v>
      </c>
      <c r="I154" s="11">
        <v>5359.8667909170599</v>
      </c>
      <c r="J154" s="10">
        <f t="shared" si="13"/>
        <v>53599</v>
      </c>
      <c r="K154" s="9">
        <v>1732</v>
      </c>
      <c r="M154" s="9">
        <v>860</v>
      </c>
      <c r="O154" s="9">
        <v>916</v>
      </c>
      <c r="Q154" s="9">
        <v>1246</v>
      </c>
      <c r="S154" s="9">
        <f t="shared" si="16"/>
        <v>2592</v>
      </c>
      <c r="V154" s="9">
        <f t="shared" si="17"/>
        <v>2162</v>
      </c>
      <c r="Y154" s="9">
        <f t="shared" si="19"/>
        <v>2592</v>
      </c>
      <c r="Z154" s="28">
        <v>2611.4061988605999</v>
      </c>
      <c r="AA154" s="10">
        <f t="shared" si="14"/>
        <v>26114</v>
      </c>
      <c r="AB154" s="9">
        <f t="shared" si="20"/>
        <v>2162</v>
      </c>
      <c r="AC154" s="28">
        <v>2182.1060741870301</v>
      </c>
      <c r="AD154" s="10">
        <f t="shared" si="15"/>
        <v>21821</v>
      </c>
      <c r="AE154" s="63"/>
      <c r="AX154" s="9">
        <v>92.5</v>
      </c>
    </row>
    <row r="155" spans="1:50">
      <c r="A155" s="19">
        <v>1997</v>
      </c>
      <c r="B155" s="19" t="s">
        <v>76</v>
      </c>
      <c r="C155" s="9">
        <v>5352</v>
      </c>
      <c r="H155" s="12">
        <f t="shared" si="18"/>
        <v>5352</v>
      </c>
      <c r="I155" s="11">
        <v>5367.95566644889</v>
      </c>
      <c r="J155" s="10">
        <f t="shared" si="13"/>
        <v>53680</v>
      </c>
      <c r="K155" s="9">
        <v>1740</v>
      </c>
      <c r="M155" s="9">
        <v>863</v>
      </c>
      <c r="O155" s="9">
        <v>922</v>
      </c>
      <c r="Q155" s="9">
        <v>1254</v>
      </c>
      <c r="S155" s="9">
        <f t="shared" si="16"/>
        <v>2603</v>
      </c>
      <c r="V155" s="9">
        <f t="shared" si="17"/>
        <v>2176</v>
      </c>
      <c r="Y155" s="9">
        <f t="shared" si="19"/>
        <v>2603</v>
      </c>
      <c r="Z155" s="28">
        <v>2620.4418599188102</v>
      </c>
      <c r="AA155" s="10">
        <f t="shared" si="14"/>
        <v>26204</v>
      </c>
      <c r="AB155" s="9">
        <f t="shared" si="20"/>
        <v>2176</v>
      </c>
      <c r="AC155" s="28">
        <v>2175.7842888025102</v>
      </c>
      <c r="AD155" s="10">
        <f t="shared" si="15"/>
        <v>21758</v>
      </c>
      <c r="AE155" s="63"/>
      <c r="AX155" s="9">
        <v>92.6</v>
      </c>
    </row>
    <row r="156" spans="1:50">
      <c r="A156" s="19">
        <v>1997</v>
      </c>
      <c r="B156" s="19" t="s">
        <v>77</v>
      </c>
      <c r="C156" s="9">
        <v>5368</v>
      </c>
      <c r="H156" s="12">
        <f t="shared" si="18"/>
        <v>5368</v>
      </c>
      <c r="I156" s="11">
        <v>5353.9841356795696</v>
      </c>
      <c r="J156" s="10">
        <f t="shared" si="13"/>
        <v>53540</v>
      </c>
      <c r="K156" s="9">
        <v>1746</v>
      </c>
      <c r="M156" s="9">
        <v>874</v>
      </c>
      <c r="O156" s="9">
        <v>913</v>
      </c>
      <c r="Q156" s="9">
        <v>1276</v>
      </c>
      <c r="S156" s="9">
        <f t="shared" si="16"/>
        <v>2620</v>
      </c>
      <c r="V156" s="9">
        <f t="shared" si="17"/>
        <v>2189</v>
      </c>
      <c r="Y156" s="9">
        <f t="shared" si="19"/>
        <v>2620</v>
      </c>
      <c r="Z156" s="28">
        <v>2622.391431731</v>
      </c>
      <c r="AA156" s="10">
        <f t="shared" si="14"/>
        <v>26224</v>
      </c>
      <c r="AB156" s="9">
        <f t="shared" si="20"/>
        <v>2189</v>
      </c>
      <c r="AC156" s="28">
        <v>2164.2312893191602</v>
      </c>
      <c r="AD156" s="10">
        <f t="shared" si="15"/>
        <v>21642</v>
      </c>
      <c r="AE156" s="63"/>
      <c r="AX156" s="9">
        <v>92.7</v>
      </c>
    </row>
    <row r="157" spans="1:50">
      <c r="A157" s="19">
        <v>1997</v>
      </c>
      <c r="B157" s="19" t="s">
        <v>78</v>
      </c>
      <c r="C157" s="9">
        <v>5401</v>
      </c>
      <c r="H157" s="12">
        <f t="shared" si="18"/>
        <v>5401</v>
      </c>
      <c r="I157" s="11">
        <v>5363.4159407451798</v>
      </c>
      <c r="J157" s="10">
        <f t="shared" si="13"/>
        <v>53634</v>
      </c>
      <c r="K157" s="9">
        <v>1768</v>
      </c>
      <c r="M157" s="9">
        <v>895</v>
      </c>
      <c r="O157" s="9">
        <v>889</v>
      </c>
      <c r="Q157" s="9">
        <v>1282</v>
      </c>
      <c r="S157" s="9">
        <f t="shared" si="16"/>
        <v>2663</v>
      </c>
      <c r="V157" s="9">
        <f t="shared" si="17"/>
        <v>2171</v>
      </c>
      <c r="Y157" s="9">
        <f t="shared" si="19"/>
        <v>2663</v>
      </c>
      <c r="Z157" s="28">
        <v>2635.5160626820798</v>
      </c>
      <c r="AA157" s="10">
        <f t="shared" si="14"/>
        <v>26355</v>
      </c>
      <c r="AB157" s="9">
        <f t="shared" si="20"/>
        <v>2171</v>
      </c>
      <c r="AC157" s="28">
        <v>2151.0115790016098</v>
      </c>
      <c r="AD157" s="10">
        <f t="shared" si="15"/>
        <v>21510</v>
      </c>
      <c r="AE157" s="63"/>
      <c r="AX157" s="9">
        <v>92.8</v>
      </c>
    </row>
    <row r="158" spans="1:50">
      <c r="A158" s="19">
        <v>1997</v>
      </c>
      <c r="B158" s="19" t="s">
        <v>79</v>
      </c>
      <c r="C158" s="9">
        <v>5393</v>
      </c>
      <c r="H158" s="12">
        <f t="shared" si="18"/>
        <v>5393</v>
      </c>
      <c r="I158" s="11">
        <v>5372.3493207032498</v>
      </c>
      <c r="J158" s="10">
        <f t="shared" si="13"/>
        <v>53723</v>
      </c>
      <c r="K158" s="9">
        <v>1775</v>
      </c>
      <c r="M158" s="9">
        <v>887</v>
      </c>
      <c r="O158" s="9">
        <v>899</v>
      </c>
      <c r="Q158" s="9">
        <v>1261</v>
      </c>
      <c r="S158" s="9">
        <f t="shared" si="16"/>
        <v>2662</v>
      </c>
      <c r="V158" s="9">
        <f t="shared" si="17"/>
        <v>2160</v>
      </c>
      <c r="Y158" s="9">
        <f t="shared" si="19"/>
        <v>2662</v>
      </c>
      <c r="Z158" s="28">
        <v>2641.7465414768099</v>
      </c>
      <c r="AA158" s="10">
        <f t="shared" si="14"/>
        <v>26417</v>
      </c>
      <c r="AB158" s="9">
        <f t="shared" si="20"/>
        <v>2160</v>
      </c>
      <c r="AC158" s="28">
        <v>2154.47517312847</v>
      </c>
      <c r="AD158" s="10">
        <f t="shared" si="15"/>
        <v>21545</v>
      </c>
      <c r="AE158" s="63"/>
      <c r="AX158" s="9">
        <v>92.9</v>
      </c>
    </row>
    <row r="159" spans="1:50">
      <c r="A159" s="19">
        <v>1997</v>
      </c>
      <c r="B159" s="19" t="s">
        <v>80</v>
      </c>
      <c r="C159" s="9">
        <v>5342</v>
      </c>
      <c r="H159" s="12">
        <f t="shared" si="18"/>
        <v>5342</v>
      </c>
      <c r="I159" s="11">
        <v>5344.9593927360702</v>
      </c>
      <c r="J159" s="10">
        <f t="shared" si="13"/>
        <v>53450</v>
      </c>
      <c r="K159" s="9">
        <v>1766</v>
      </c>
      <c r="M159" s="9">
        <v>869</v>
      </c>
      <c r="O159" s="9">
        <v>908</v>
      </c>
      <c r="Q159" s="9">
        <v>1250</v>
      </c>
      <c r="S159" s="9">
        <f t="shared" si="16"/>
        <v>2635</v>
      </c>
      <c r="V159" s="9">
        <f t="shared" si="17"/>
        <v>2158</v>
      </c>
      <c r="Y159" s="9">
        <f t="shared" si="19"/>
        <v>2635</v>
      </c>
      <c r="Z159" s="28">
        <v>2634.30177730896</v>
      </c>
      <c r="AA159" s="10">
        <f t="shared" si="14"/>
        <v>26343</v>
      </c>
      <c r="AB159" s="9">
        <f t="shared" si="20"/>
        <v>2158</v>
      </c>
      <c r="AC159" s="28">
        <v>2156.3112781488899</v>
      </c>
      <c r="AD159" s="10">
        <f t="shared" si="15"/>
        <v>21563</v>
      </c>
      <c r="AE159" s="63"/>
      <c r="AX159" s="9">
        <v>92.8</v>
      </c>
    </row>
    <row r="160" spans="1:50">
      <c r="A160" s="19">
        <v>1997</v>
      </c>
      <c r="B160" s="19" t="s">
        <v>81</v>
      </c>
      <c r="C160" s="9">
        <v>5345</v>
      </c>
      <c r="H160" s="12">
        <f t="shared" si="18"/>
        <v>5345</v>
      </c>
      <c r="I160" s="11">
        <v>5342.2261255127096</v>
      </c>
      <c r="J160" s="10">
        <f t="shared" ref="J160:J223" si="21">ROUND(I160*10,0)</f>
        <v>53422</v>
      </c>
      <c r="K160" s="9">
        <v>1759</v>
      </c>
      <c r="M160" s="9">
        <v>872</v>
      </c>
      <c r="O160" s="9">
        <v>909</v>
      </c>
      <c r="Q160" s="9">
        <v>1257</v>
      </c>
      <c r="S160" s="9">
        <f t="shared" si="16"/>
        <v>2631</v>
      </c>
      <c r="V160" s="9">
        <f t="shared" si="17"/>
        <v>2166</v>
      </c>
      <c r="Y160" s="9">
        <f t="shared" si="19"/>
        <v>2631</v>
      </c>
      <c r="Z160" s="28">
        <v>2631.87570386072</v>
      </c>
      <c r="AA160" s="10">
        <f t="shared" ref="AA160:AA223" si="22">ROUND(Z160*10,0)</f>
        <v>26319</v>
      </c>
      <c r="AB160" s="9">
        <f t="shared" si="20"/>
        <v>2166</v>
      </c>
      <c r="AC160" s="28">
        <v>2169.1609468161701</v>
      </c>
      <c r="AD160" s="10">
        <f t="shared" ref="AD160:AD223" si="23">ROUND(AC160*10,0)</f>
        <v>21692</v>
      </c>
      <c r="AE160" s="63"/>
      <c r="AX160" s="9">
        <v>92.8</v>
      </c>
    </row>
    <row r="161" spans="1:50">
      <c r="A161" s="19">
        <v>1997</v>
      </c>
      <c r="B161" s="19" t="s">
        <v>82</v>
      </c>
      <c r="C161" s="9">
        <v>5356</v>
      </c>
      <c r="H161" s="12">
        <f t="shared" si="18"/>
        <v>5356</v>
      </c>
      <c r="I161" s="11">
        <v>5340.61634039826</v>
      </c>
      <c r="J161" s="10">
        <f t="shared" si="21"/>
        <v>53406</v>
      </c>
      <c r="K161" s="9">
        <v>1766</v>
      </c>
      <c r="M161" s="9">
        <v>874</v>
      </c>
      <c r="O161" s="9">
        <v>908</v>
      </c>
      <c r="Q161" s="9">
        <v>1252</v>
      </c>
      <c r="S161" s="9">
        <f t="shared" si="16"/>
        <v>2640</v>
      </c>
      <c r="V161" s="9">
        <f t="shared" si="17"/>
        <v>2160</v>
      </c>
      <c r="Y161" s="9">
        <f t="shared" si="19"/>
        <v>2640</v>
      </c>
      <c r="Z161" s="28">
        <v>2629.3710936237098</v>
      </c>
      <c r="AA161" s="10">
        <f t="shared" si="22"/>
        <v>26294</v>
      </c>
      <c r="AB161" s="9">
        <f t="shared" si="20"/>
        <v>2160</v>
      </c>
      <c r="AC161" s="28">
        <v>2157.2123767824601</v>
      </c>
      <c r="AD161" s="10">
        <f t="shared" si="23"/>
        <v>21572</v>
      </c>
      <c r="AE161" s="63"/>
      <c r="AX161" s="9">
        <v>92.9</v>
      </c>
    </row>
    <row r="162" spans="1:50">
      <c r="A162" s="19">
        <v>1997</v>
      </c>
      <c r="B162" s="19" t="s">
        <v>83</v>
      </c>
      <c r="C162" s="9">
        <v>5357</v>
      </c>
      <c r="H162" s="12">
        <f t="shared" si="18"/>
        <v>5357</v>
      </c>
      <c r="I162" s="11">
        <v>5347.0958009413398</v>
      </c>
      <c r="J162" s="10">
        <f t="shared" si="21"/>
        <v>53471</v>
      </c>
      <c r="K162" s="9">
        <v>1756</v>
      </c>
      <c r="M162" s="9">
        <v>873</v>
      </c>
      <c r="O162" s="9">
        <v>904</v>
      </c>
      <c r="Q162" s="9">
        <v>1269</v>
      </c>
      <c r="S162" s="9">
        <f t="shared" si="16"/>
        <v>2629</v>
      </c>
      <c r="V162" s="9">
        <f t="shared" si="17"/>
        <v>2173</v>
      </c>
      <c r="Y162" s="9">
        <f t="shared" si="19"/>
        <v>2629</v>
      </c>
      <c r="Z162" s="28">
        <v>2618.9605823987499</v>
      </c>
      <c r="AA162" s="10">
        <f t="shared" si="22"/>
        <v>26190</v>
      </c>
      <c r="AB162" s="9">
        <f t="shared" si="20"/>
        <v>2173</v>
      </c>
      <c r="AC162" s="28">
        <v>2165.7438549967601</v>
      </c>
      <c r="AD162" s="10">
        <f t="shared" si="23"/>
        <v>21657</v>
      </c>
      <c r="AE162" s="63"/>
      <c r="AX162" s="9">
        <v>93.1</v>
      </c>
    </row>
    <row r="163" spans="1:50">
      <c r="A163" s="19">
        <v>1997</v>
      </c>
      <c r="B163" s="19" t="s">
        <v>84</v>
      </c>
      <c r="C163" s="9">
        <v>5387</v>
      </c>
      <c r="H163" s="12">
        <f t="shared" si="18"/>
        <v>5387</v>
      </c>
      <c r="I163" s="11">
        <v>5368.3960848950501</v>
      </c>
      <c r="J163" s="10">
        <f t="shared" si="21"/>
        <v>53684</v>
      </c>
      <c r="K163" s="9">
        <v>1765</v>
      </c>
      <c r="M163" s="9">
        <v>871</v>
      </c>
      <c r="O163" s="9">
        <v>896</v>
      </c>
      <c r="Q163" s="9">
        <v>1276</v>
      </c>
      <c r="S163" s="9">
        <f t="shared" si="16"/>
        <v>2636</v>
      </c>
      <c r="V163" s="9">
        <f t="shared" si="17"/>
        <v>2172</v>
      </c>
      <c r="Y163" s="9">
        <f t="shared" si="19"/>
        <v>2636</v>
      </c>
      <c r="Z163" s="28">
        <v>2614.7451063439398</v>
      </c>
      <c r="AA163" s="10">
        <f t="shared" si="22"/>
        <v>26147</v>
      </c>
      <c r="AB163" s="9">
        <f t="shared" si="20"/>
        <v>2172</v>
      </c>
      <c r="AC163" s="28">
        <v>2182.1349404147099</v>
      </c>
      <c r="AD163" s="10">
        <f t="shared" si="23"/>
        <v>21821</v>
      </c>
      <c r="AE163" s="63"/>
      <c r="AX163" s="9">
        <v>92.9</v>
      </c>
    </row>
    <row r="164" spans="1:50">
      <c r="A164" s="19">
        <v>1998</v>
      </c>
      <c r="B164" s="19" t="s">
        <v>72</v>
      </c>
      <c r="C164" s="9">
        <v>5356</v>
      </c>
      <c r="H164" s="12">
        <f t="shared" si="18"/>
        <v>5356</v>
      </c>
      <c r="I164" s="11">
        <v>5367.44104432727</v>
      </c>
      <c r="J164" s="10">
        <f t="shared" si="21"/>
        <v>53674</v>
      </c>
      <c r="K164" s="9">
        <v>1761</v>
      </c>
      <c r="M164" s="9">
        <v>843</v>
      </c>
      <c r="O164" s="9">
        <v>904</v>
      </c>
      <c r="Q164" s="9">
        <v>1267</v>
      </c>
      <c r="S164" s="9">
        <f t="shared" si="16"/>
        <v>2604</v>
      </c>
      <c r="V164" s="9">
        <f t="shared" si="17"/>
        <v>2171</v>
      </c>
      <c r="Y164" s="9">
        <f t="shared" si="19"/>
        <v>2604</v>
      </c>
      <c r="Z164" s="28">
        <v>2610.6199392665999</v>
      </c>
      <c r="AA164" s="10">
        <f t="shared" si="22"/>
        <v>26106</v>
      </c>
      <c r="AB164" s="9">
        <f t="shared" si="20"/>
        <v>2171</v>
      </c>
      <c r="AC164" s="28">
        <v>2181.77247486339</v>
      </c>
      <c r="AD164" s="10">
        <f t="shared" si="23"/>
        <v>21818</v>
      </c>
      <c r="AE164" s="63"/>
      <c r="AX164" s="9">
        <v>93</v>
      </c>
    </row>
    <row r="165" spans="1:50">
      <c r="A165" s="19">
        <v>1998</v>
      </c>
      <c r="B165" s="19" t="s">
        <v>74</v>
      </c>
      <c r="C165" s="9">
        <v>5322</v>
      </c>
      <c r="H165" s="12">
        <f t="shared" si="18"/>
        <v>5322</v>
      </c>
      <c r="I165" s="11">
        <v>5368.7071078685403</v>
      </c>
      <c r="J165" s="10">
        <f t="shared" si="21"/>
        <v>53687</v>
      </c>
      <c r="K165" s="9">
        <v>1743</v>
      </c>
      <c r="M165" s="9">
        <v>832</v>
      </c>
      <c r="O165" s="9">
        <v>895</v>
      </c>
      <c r="Q165" s="9">
        <v>1271</v>
      </c>
      <c r="S165" s="9">
        <f t="shared" si="16"/>
        <v>2575</v>
      </c>
      <c r="V165" s="9">
        <f t="shared" si="17"/>
        <v>2166</v>
      </c>
      <c r="Y165" s="9">
        <f t="shared" si="19"/>
        <v>2575</v>
      </c>
      <c r="Z165" s="28">
        <v>2613.1593142090001</v>
      </c>
      <c r="AA165" s="10">
        <f t="shared" si="22"/>
        <v>26132</v>
      </c>
      <c r="AB165" s="9">
        <f t="shared" si="20"/>
        <v>2166</v>
      </c>
      <c r="AC165" s="28">
        <v>2177.3117509652202</v>
      </c>
      <c r="AD165" s="10">
        <f t="shared" si="23"/>
        <v>21773</v>
      </c>
      <c r="AE165" s="63"/>
      <c r="AX165" s="9">
        <v>93</v>
      </c>
    </row>
    <row r="166" spans="1:50">
      <c r="A166" s="19">
        <v>1998</v>
      </c>
      <c r="B166" s="19" t="s">
        <v>75</v>
      </c>
      <c r="C166" s="9">
        <v>5317</v>
      </c>
      <c r="H166" s="12">
        <f t="shared" si="18"/>
        <v>5317</v>
      </c>
      <c r="I166" s="11">
        <v>5354.3513027961399</v>
      </c>
      <c r="J166" s="10">
        <f t="shared" si="21"/>
        <v>53544</v>
      </c>
      <c r="K166" s="9">
        <v>1762</v>
      </c>
      <c r="M166" s="9">
        <v>850</v>
      </c>
      <c r="O166" s="9">
        <v>890</v>
      </c>
      <c r="Q166" s="9">
        <v>1253</v>
      </c>
      <c r="S166" s="9">
        <f t="shared" si="16"/>
        <v>2612</v>
      </c>
      <c r="V166" s="9">
        <f t="shared" si="17"/>
        <v>2143</v>
      </c>
      <c r="Y166" s="9">
        <f t="shared" si="19"/>
        <v>2612</v>
      </c>
      <c r="Z166" s="28">
        <v>2632.67391774926</v>
      </c>
      <c r="AA166" s="10">
        <f t="shared" si="22"/>
        <v>26327</v>
      </c>
      <c r="AB166" s="9">
        <f t="shared" si="20"/>
        <v>2143</v>
      </c>
      <c r="AC166" s="28">
        <v>2164.5221398558201</v>
      </c>
      <c r="AD166" s="10">
        <f t="shared" si="23"/>
        <v>21645</v>
      </c>
      <c r="AE166" s="63"/>
      <c r="AX166" s="9">
        <v>92.9</v>
      </c>
    </row>
    <row r="167" spans="1:50">
      <c r="A167" s="19">
        <v>1998</v>
      </c>
      <c r="B167" s="19" t="s">
        <v>76</v>
      </c>
      <c r="C167" s="9">
        <v>5317</v>
      </c>
      <c r="H167" s="12">
        <f t="shared" si="18"/>
        <v>5317</v>
      </c>
      <c r="I167" s="11">
        <v>5337.2851896398497</v>
      </c>
      <c r="J167" s="10">
        <f t="shared" si="21"/>
        <v>53373</v>
      </c>
      <c r="K167" s="9">
        <v>1781</v>
      </c>
      <c r="M167" s="9">
        <v>847</v>
      </c>
      <c r="O167" s="9">
        <v>890</v>
      </c>
      <c r="Q167" s="9">
        <v>1256</v>
      </c>
      <c r="S167" s="9">
        <f t="shared" si="16"/>
        <v>2628</v>
      </c>
      <c r="V167" s="9">
        <f t="shared" si="17"/>
        <v>2146</v>
      </c>
      <c r="Y167" s="9">
        <f t="shared" si="19"/>
        <v>2628</v>
      </c>
      <c r="Z167" s="28">
        <v>2644.3810281317401</v>
      </c>
      <c r="AA167" s="10">
        <f t="shared" si="22"/>
        <v>26444</v>
      </c>
      <c r="AB167" s="9">
        <f t="shared" si="20"/>
        <v>2146</v>
      </c>
      <c r="AC167" s="28">
        <v>2150.63210733186</v>
      </c>
      <c r="AD167" s="10">
        <f t="shared" si="23"/>
        <v>21506</v>
      </c>
      <c r="AE167" s="63"/>
      <c r="AX167" s="9">
        <v>92.8</v>
      </c>
    </row>
    <row r="168" spans="1:50">
      <c r="A168" s="19">
        <v>1998</v>
      </c>
      <c r="B168" s="19" t="s">
        <v>77</v>
      </c>
      <c r="C168" s="9">
        <v>5339</v>
      </c>
      <c r="H168" s="12">
        <f t="shared" si="18"/>
        <v>5339</v>
      </c>
      <c r="I168" s="11">
        <v>5326.6392803170302</v>
      </c>
      <c r="J168" s="10">
        <f t="shared" si="21"/>
        <v>53266</v>
      </c>
      <c r="K168" s="9">
        <v>1757</v>
      </c>
      <c r="M168" s="9">
        <v>842</v>
      </c>
      <c r="O168" s="9">
        <v>893</v>
      </c>
      <c r="Q168" s="9">
        <v>1297</v>
      </c>
      <c r="S168" s="9">
        <f t="shared" si="16"/>
        <v>2599</v>
      </c>
      <c r="V168" s="9">
        <f t="shared" si="17"/>
        <v>2190</v>
      </c>
      <c r="Y168" s="9">
        <f t="shared" si="19"/>
        <v>2599</v>
      </c>
      <c r="Z168" s="28">
        <v>2601.03307633843</v>
      </c>
      <c r="AA168" s="10">
        <f t="shared" si="22"/>
        <v>26010</v>
      </c>
      <c r="AB168" s="9">
        <f t="shared" si="20"/>
        <v>2190</v>
      </c>
      <c r="AC168" s="28">
        <v>2165.7411416023301</v>
      </c>
      <c r="AD168" s="10">
        <f t="shared" si="23"/>
        <v>21657</v>
      </c>
      <c r="AE168" s="63"/>
      <c r="AX168" s="9">
        <v>92.8</v>
      </c>
    </row>
    <row r="169" spans="1:50">
      <c r="A169" s="19">
        <v>1998</v>
      </c>
      <c r="B169" s="19" t="s">
        <v>78</v>
      </c>
      <c r="C169" s="9">
        <v>5360</v>
      </c>
      <c r="H169" s="12">
        <f t="shared" si="18"/>
        <v>5360</v>
      </c>
      <c r="I169" s="11">
        <v>5326.5215273614203</v>
      </c>
      <c r="J169" s="10">
        <f t="shared" si="21"/>
        <v>53265</v>
      </c>
      <c r="K169" s="9">
        <v>1747</v>
      </c>
      <c r="M169" s="9">
        <v>849</v>
      </c>
      <c r="O169" s="9">
        <v>899</v>
      </c>
      <c r="Q169" s="9">
        <v>1294</v>
      </c>
      <c r="S169" s="9">
        <f t="shared" si="16"/>
        <v>2596</v>
      </c>
      <c r="V169" s="9">
        <f t="shared" si="17"/>
        <v>2193</v>
      </c>
      <c r="Y169" s="9">
        <f t="shared" si="19"/>
        <v>2596</v>
      </c>
      <c r="Z169" s="28">
        <v>2572.4021020628602</v>
      </c>
      <c r="AA169" s="10">
        <f t="shared" si="22"/>
        <v>25724</v>
      </c>
      <c r="AB169" s="9">
        <f t="shared" ref="AB169:AB187" si="24">V169</f>
        <v>2193</v>
      </c>
      <c r="AC169" s="28">
        <v>2175.6585769360199</v>
      </c>
      <c r="AD169" s="10">
        <f t="shared" si="23"/>
        <v>21757</v>
      </c>
      <c r="AE169" s="63"/>
      <c r="AX169" s="9">
        <v>92.8</v>
      </c>
    </row>
    <row r="170" spans="1:50">
      <c r="A170" s="19">
        <v>1998</v>
      </c>
      <c r="B170" s="19" t="s">
        <v>79</v>
      </c>
      <c r="C170" s="9">
        <v>5338</v>
      </c>
      <c r="H170" s="12">
        <f t="shared" si="18"/>
        <v>5338</v>
      </c>
      <c r="I170" s="11">
        <v>5320.2312151840697</v>
      </c>
      <c r="J170" s="10">
        <f t="shared" si="21"/>
        <v>53202</v>
      </c>
      <c r="K170" s="9">
        <v>1743</v>
      </c>
      <c r="M170" s="9">
        <v>855</v>
      </c>
      <c r="O170" s="9">
        <v>894</v>
      </c>
      <c r="Q170" s="9">
        <v>1277</v>
      </c>
      <c r="S170" s="9">
        <f t="shared" si="16"/>
        <v>2598</v>
      </c>
      <c r="V170" s="9">
        <f t="shared" si="17"/>
        <v>2171</v>
      </c>
      <c r="Y170" s="9">
        <f t="shared" si="19"/>
        <v>2598</v>
      </c>
      <c r="Z170" s="28">
        <v>2583.7444952062601</v>
      </c>
      <c r="AA170" s="10">
        <f t="shared" si="22"/>
        <v>25837</v>
      </c>
      <c r="AB170" s="9">
        <f t="shared" si="24"/>
        <v>2171</v>
      </c>
      <c r="AC170" s="28">
        <v>2167.8388883091002</v>
      </c>
      <c r="AD170" s="10">
        <f t="shared" si="23"/>
        <v>21678</v>
      </c>
      <c r="AE170" s="63"/>
      <c r="AX170" s="9">
        <v>92.7</v>
      </c>
    </row>
    <row r="171" spans="1:50">
      <c r="A171" s="19">
        <v>1998</v>
      </c>
      <c r="B171" s="19" t="s">
        <v>80</v>
      </c>
      <c r="C171" s="9">
        <v>5329</v>
      </c>
      <c r="H171" s="12">
        <f t="shared" si="18"/>
        <v>5329</v>
      </c>
      <c r="I171" s="11">
        <v>5329.3237713513499</v>
      </c>
      <c r="J171" s="10">
        <f t="shared" si="21"/>
        <v>53293</v>
      </c>
      <c r="K171" s="9">
        <v>1729</v>
      </c>
      <c r="M171" s="9">
        <v>856</v>
      </c>
      <c r="O171" s="9">
        <v>923</v>
      </c>
      <c r="Q171" s="9">
        <v>1259</v>
      </c>
      <c r="S171" s="9">
        <f t="shared" si="16"/>
        <v>2585</v>
      </c>
      <c r="V171" s="9">
        <f t="shared" si="17"/>
        <v>2182</v>
      </c>
      <c r="Y171" s="9">
        <f t="shared" si="19"/>
        <v>2585</v>
      </c>
      <c r="Z171" s="28">
        <v>2587.75896191113</v>
      </c>
      <c r="AA171" s="10">
        <f t="shared" si="22"/>
        <v>25878</v>
      </c>
      <c r="AB171" s="9">
        <f t="shared" si="24"/>
        <v>2182</v>
      </c>
      <c r="AC171" s="28">
        <v>2177.7389827607899</v>
      </c>
      <c r="AD171" s="10">
        <f t="shared" si="23"/>
        <v>21777</v>
      </c>
      <c r="AE171" s="63"/>
      <c r="AX171" s="9">
        <v>92.7</v>
      </c>
    </row>
    <row r="172" spans="1:50">
      <c r="A172" s="19">
        <v>1998</v>
      </c>
      <c r="B172" s="19" t="s">
        <v>81</v>
      </c>
      <c r="C172" s="9">
        <v>5314</v>
      </c>
      <c r="H172" s="12">
        <f t="shared" si="18"/>
        <v>5314</v>
      </c>
      <c r="I172" s="11">
        <v>5310.7307245903303</v>
      </c>
      <c r="J172" s="10">
        <f t="shared" si="21"/>
        <v>53107</v>
      </c>
      <c r="K172" s="9">
        <v>1741</v>
      </c>
      <c r="M172" s="9">
        <v>838</v>
      </c>
      <c r="O172" s="9">
        <v>905</v>
      </c>
      <c r="Q172" s="9">
        <v>1255</v>
      </c>
      <c r="S172" s="9">
        <f t="shared" si="16"/>
        <v>2579</v>
      </c>
      <c r="V172" s="9">
        <f t="shared" si="17"/>
        <v>2160</v>
      </c>
      <c r="Y172" s="9">
        <f t="shared" si="19"/>
        <v>2579</v>
      </c>
      <c r="Z172" s="28">
        <v>2580.1214323883901</v>
      </c>
      <c r="AA172" s="10">
        <f t="shared" si="22"/>
        <v>25801</v>
      </c>
      <c r="AB172" s="9">
        <f t="shared" si="24"/>
        <v>2160</v>
      </c>
      <c r="AC172" s="28">
        <v>2161.7026931037699</v>
      </c>
      <c r="AD172" s="10">
        <f t="shared" si="23"/>
        <v>21617</v>
      </c>
      <c r="AE172" s="63"/>
      <c r="AX172" s="9">
        <v>92.5</v>
      </c>
    </row>
    <row r="173" spans="1:50">
      <c r="A173" s="19">
        <v>1998</v>
      </c>
      <c r="B173" s="19" t="s">
        <v>82</v>
      </c>
      <c r="C173" s="9">
        <v>5345</v>
      </c>
      <c r="H173" s="12">
        <f t="shared" si="18"/>
        <v>5345</v>
      </c>
      <c r="I173" s="11">
        <v>5324.7807887346898</v>
      </c>
      <c r="J173" s="10">
        <f t="shared" si="21"/>
        <v>53248</v>
      </c>
      <c r="K173" s="9">
        <v>1764</v>
      </c>
      <c r="M173" s="9">
        <v>838</v>
      </c>
      <c r="O173" s="9">
        <v>915</v>
      </c>
      <c r="Q173" s="9">
        <v>1265</v>
      </c>
      <c r="S173" s="9">
        <f t="shared" si="16"/>
        <v>2602</v>
      </c>
      <c r="V173" s="9">
        <f t="shared" si="17"/>
        <v>2180</v>
      </c>
      <c r="Y173" s="9">
        <f t="shared" si="19"/>
        <v>2602</v>
      </c>
      <c r="Z173" s="28">
        <v>2589.45610402188</v>
      </c>
      <c r="AA173" s="10">
        <f t="shared" si="22"/>
        <v>25895</v>
      </c>
      <c r="AB173" s="9">
        <f t="shared" si="24"/>
        <v>2180</v>
      </c>
      <c r="AC173" s="28">
        <v>2174.0536398683698</v>
      </c>
      <c r="AD173" s="10">
        <f t="shared" si="23"/>
        <v>21741</v>
      </c>
      <c r="AE173" s="63"/>
      <c r="AX173" s="9">
        <v>92.5</v>
      </c>
    </row>
    <row r="174" spans="1:50">
      <c r="A174" s="19">
        <v>1998</v>
      </c>
      <c r="B174" s="19" t="s">
        <v>83</v>
      </c>
      <c r="C174" s="9">
        <v>5337</v>
      </c>
      <c r="H174" s="12">
        <f t="shared" si="18"/>
        <v>5337</v>
      </c>
      <c r="I174" s="11">
        <v>5321.1114985190998</v>
      </c>
      <c r="J174" s="10">
        <f t="shared" si="21"/>
        <v>53211</v>
      </c>
      <c r="K174" s="9">
        <v>1758</v>
      </c>
      <c r="M174" s="9">
        <v>844</v>
      </c>
      <c r="O174" s="9">
        <v>909</v>
      </c>
      <c r="Q174" s="9">
        <v>1259</v>
      </c>
      <c r="S174" s="9">
        <f t="shared" si="16"/>
        <v>2602</v>
      </c>
      <c r="V174" s="9">
        <f t="shared" si="17"/>
        <v>2168</v>
      </c>
      <c r="Y174" s="9">
        <f t="shared" si="19"/>
        <v>2602</v>
      </c>
      <c r="Z174" s="28">
        <v>2587.4753626922702</v>
      </c>
      <c r="AA174" s="10">
        <f t="shared" si="22"/>
        <v>25875</v>
      </c>
      <c r="AB174" s="9">
        <f t="shared" si="24"/>
        <v>2168</v>
      </c>
      <c r="AC174" s="28">
        <v>2163.7870640881501</v>
      </c>
      <c r="AD174" s="10">
        <f t="shared" si="23"/>
        <v>21638</v>
      </c>
      <c r="AE174" s="63"/>
      <c r="AX174" s="9">
        <v>92.5</v>
      </c>
    </row>
    <row r="175" spans="1:50">
      <c r="A175" s="19">
        <v>1998</v>
      </c>
      <c r="B175" s="19" t="s">
        <v>84</v>
      </c>
      <c r="C175" s="9">
        <v>5339</v>
      </c>
      <c r="H175" s="12">
        <f t="shared" si="18"/>
        <v>5339</v>
      </c>
      <c r="I175" s="11">
        <v>5320.5322717052604</v>
      </c>
      <c r="J175" s="10">
        <f t="shared" si="21"/>
        <v>53205</v>
      </c>
      <c r="K175" s="9">
        <v>1777</v>
      </c>
      <c r="M175" s="9">
        <v>848</v>
      </c>
      <c r="O175" s="9">
        <v>890</v>
      </c>
      <c r="Q175" s="9">
        <v>1259</v>
      </c>
      <c r="S175" s="9">
        <f t="shared" si="16"/>
        <v>2625</v>
      </c>
      <c r="V175" s="9">
        <f t="shared" si="17"/>
        <v>2149</v>
      </c>
      <c r="Y175" s="9">
        <f t="shared" si="19"/>
        <v>2625</v>
      </c>
      <c r="Z175" s="28">
        <v>2603.1030487992498</v>
      </c>
      <c r="AA175" s="10">
        <f t="shared" si="22"/>
        <v>26031</v>
      </c>
      <c r="AB175" s="9">
        <f t="shared" si="24"/>
        <v>2149</v>
      </c>
      <c r="AC175" s="28">
        <v>2157.8425229806599</v>
      </c>
      <c r="AD175" s="10">
        <f t="shared" si="23"/>
        <v>21578</v>
      </c>
      <c r="AE175" s="63"/>
      <c r="AX175" s="9">
        <v>92.5</v>
      </c>
    </row>
    <row r="176" spans="1:50">
      <c r="A176" s="19">
        <v>1999</v>
      </c>
      <c r="B176" s="19" t="s">
        <v>72</v>
      </c>
      <c r="C176" s="9">
        <v>5317</v>
      </c>
      <c r="H176" s="12">
        <f t="shared" si="18"/>
        <v>5317</v>
      </c>
      <c r="I176" s="11">
        <v>5329.4278603078101</v>
      </c>
      <c r="J176" s="10">
        <f t="shared" si="21"/>
        <v>53294</v>
      </c>
      <c r="K176" s="9">
        <v>1758</v>
      </c>
      <c r="M176" s="9">
        <v>849</v>
      </c>
      <c r="O176" s="9">
        <v>886</v>
      </c>
      <c r="Q176" s="9">
        <v>1265</v>
      </c>
      <c r="S176" s="9">
        <f t="shared" si="16"/>
        <v>2607</v>
      </c>
      <c r="V176" s="9">
        <f t="shared" si="17"/>
        <v>2151</v>
      </c>
      <c r="Y176" s="9">
        <f t="shared" si="19"/>
        <v>2607</v>
      </c>
      <c r="Z176" s="28">
        <v>2611.7557453846498</v>
      </c>
      <c r="AA176" s="10">
        <f t="shared" si="22"/>
        <v>26118</v>
      </c>
      <c r="AB176" s="9">
        <f t="shared" si="24"/>
        <v>2151</v>
      </c>
      <c r="AC176" s="28">
        <v>2158.6284319802398</v>
      </c>
      <c r="AD176" s="10">
        <f t="shared" si="23"/>
        <v>21586</v>
      </c>
      <c r="AE176" s="63"/>
      <c r="AX176" s="9">
        <v>92.4</v>
      </c>
    </row>
    <row r="177" spans="1:50">
      <c r="A177" s="19">
        <v>1999</v>
      </c>
      <c r="B177" s="19" t="s">
        <v>74</v>
      </c>
      <c r="C177" s="9">
        <v>5253</v>
      </c>
      <c r="H177" s="12">
        <f t="shared" si="18"/>
        <v>5253</v>
      </c>
      <c r="I177" s="11">
        <v>5299.0170215821099</v>
      </c>
      <c r="J177" s="10">
        <f t="shared" si="21"/>
        <v>52990</v>
      </c>
      <c r="K177" s="9">
        <v>1717</v>
      </c>
      <c r="M177" s="9">
        <v>844</v>
      </c>
      <c r="O177" s="9">
        <v>886</v>
      </c>
      <c r="Q177" s="9">
        <v>1242</v>
      </c>
      <c r="S177" s="9">
        <f t="shared" si="16"/>
        <v>2561</v>
      </c>
      <c r="V177" s="9">
        <f t="shared" si="17"/>
        <v>2128</v>
      </c>
      <c r="Y177" s="9">
        <f t="shared" si="19"/>
        <v>2561</v>
      </c>
      <c r="Z177" s="28">
        <v>2598.0420938919001</v>
      </c>
      <c r="AA177" s="10">
        <f t="shared" si="22"/>
        <v>25980</v>
      </c>
      <c r="AB177" s="9">
        <f t="shared" si="24"/>
        <v>2128</v>
      </c>
      <c r="AC177" s="28">
        <v>2138.7144523570701</v>
      </c>
      <c r="AD177" s="10">
        <f t="shared" si="23"/>
        <v>21387</v>
      </c>
      <c r="AE177" s="63"/>
      <c r="AX177" s="9">
        <v>92.4</v>
      </c>
    </row>
    <row r="178" spans="1:50">
      <c r="A178" s="19">
        <v>1999</v>
      </c>
      <c r="B178" s="19" t="s">
        <v>75</v>
      </c>
      <c r="C178" s="9">
        <v>5256</v>
      </c>
      <c r="H178" s="12">
        <f t="shared" si="18"/>
        <v>5256</v>
      </c>
      <c r="I178" s="11">
        <v>5297.67480988843</v>
      </c>
      <c r="J178" s="10">
        <f t="shared" si="21"/>
        <v>52977</v>
      </c>
      <c r="K178" s="9">
        <v>1746</v>
      </c>
      <c r="M178" s="9">
        <v>841</v>
      </c>
      <c r="O178" s="9">
        <v>895</v>
      </c>
      <c r="Q178" s="9">
        <v>1212</v>
      </c>
      <c r="S178" s="9">
        <f t="shared" si="16"/>
        <v>2587</v>
      </c>
      <c r="V178" s="9">
        <f t="shared" si="17"/>
        <v>2107</v>
      </c>
      <c r="Y178" s="9">
        <f t="shared" si="19"/>
        <v>2587</v>
      </c>
      <c r="Z178" s="28">
        <v>2607.8088372045399</v>
      </c>
      <c r="AA178" s="10">
        <f t="shared" si="22"/>
        <v>26078</v>
      </c>
      <c r="AB178" s="9">
        <f t="shared" si="24"/>
        <v>2107</v>
      </c>
      <c r="AC178" s="28">
        <v>2128.9375839066702</v>
      </c>
      <c r="AD178" s="10">
        <f t="shared" si="23"/>
        <v>21289</v>
      </c>
      <c r="AE178" s="63"/>
      <c r="AX178" s="9">
        <v>92.4</v>
      </c>
    </row>
    <row r="179" spans="1:50">
      <c r="A179" s="19">
        <v>1999</v>
      </c>
      <c r="B179" s="19" t="s">
        <v>76</v>
      </c>
      <c r="C179" s="9">
        <v>5278</v>
      </c>
      <c r="H179" s="12">
        <f t="shared" si="18"/>
        <v>5278</v>
      </c>
      <c r="I179" s="11">
        <v>5301.9503550685904</v>
      </c>
      <c r="J179" s="10">
        <f t="shared" si="21"/>
        <v>53020</v>
      </c>
      <c r="K179" s="9">
        <v>1748</v>
      </c>
      <c r="M179" s="9">
        <v>849</v>
      </c>
      <c r="O179" s="9">
        <v>904</v>
      </c>
      <c r="Q179" s="9">
        <v>1229</v>
      </c>
      <c r="S179" s="9">
        <f t="shared" si="16"/>
        <v>2597</v>
      </c>
      <c r="V179" s="9">
        <f t="shared" si="17"/>
        <v>2133</v>
      </c>
      <c r="Y179" s="9">
        <f t="shared" si="19"/>
        <v>2597</v>
      </c>
      <c r="Z179" s="28">
        <v>2612.17226191503</v>
      </c>
      <c r="AA179" s="10">
        <f t="shared" si="22"/>
        <v>26122</v>
      </c>
      <c r="AB179" s="9">
        <f t="shared" si="24"/>
        <v>2133</v>
      </c>
      <c r="AC179" s="28">
        <v>2142.7668415550902</v>
      </c>
      <c r="AD179" s="10">
        <f t="shared" si="23"/>
        <v>21428</v>
      </c>
      <c r="AE179" s="63"/>
      <c r="AX179" s="9">
        <v>92.4</v>
      </c>
    </row>
    <row r="180" spans="1:50">
      <c r="A180" s="19">
        <v>1999</v>
      </c>
      <c r="B180" s="19" t="s">
        <v>77</v>
      </c>
      <c r="C180" s="9">
        <v>5308</v>
      </c>
      <c r="H180" s="12">
        <f t="shared" si="18"/>
        <v>5308</v>
      </c>
      <c r="I180" s="11">
        <v>5293.22115416421</v>
      </c>
      <c r="J180" s="10">
        <f t="shared" si="21"/>
        <v>52932</v>
      </c>
      <c r="K180" s="9">
        <v>1744</v>
      </c>
      <c r="M180" s="9">
        <v>849</v>
      </c>
      <c r="O180" s="9">
        <v>903</v>
      </c>
      <c r="Q180" s="9">
        <v>1267</v>
      </c>
      <c r="S180" s="9">
        <f t="shared" si="16"/>
        <v>2593</v>
      </c>
      <c r="V180" s="9">
        <f t="shared" si="17"/>
        <v>2170</v>
      </c>
      <c r="Y180" s="9">
        <f t="shared" si="19"/>
        <v>2593</v>
      </c>
      <c r="Z180" s="28">
        <v>2592.2839774274098</v>
      </c>
      <c r="AA180" s="10">
        <f t="shared" si="22"/>
        <v>25923</v>
      </c>
      <c r="AB180" s="9">
        <f t="shared" si="24"/>
        <v>2170</v>
      </c>
      <c r="AC180" s="28">
        <v>2146.7397716983801</v>
      </c>
      <c r="AD180" s="10">
        <f t="shared" si="23"/>
        <v>21467</v>
      </c>
      <c r="AE180" s="63"/>
      <c r="AX180" s="9">
        <v>92.3</v>
      </c>
    </row>
    <row r="181" spans="1:50">
      <c r="A181" s="19">
        <v>1999</v>
      </c>
      <c r="B181" s="19" t="s">
        <v>78</v>
      </c>
      <c r="C181" s="9">
        <v>5285</v>
      </c>
      <c r="H181" s="12">
        <f t="shared" si="18"/>
        <v>5285</v>
      </c>
      <c r="I181" s="11">
        <v>5256.1655147950496</v>
      </c>
      <c r="J181" s="10">
        <f t="shared" si="21"/>
        <v>52562</v>
      </c>
      <c r="K181" s="9">
        <v>1744</v>
      </c>
      <c r="M181" s="9">
        <v>854</v>
      </c>
      <c r="O181" s="9">
        <v>874</v>
      </c>
      <c r="Q181" s="9">
        <v>1252</v>
      </c>
      <c r="S181" s="9">
        <f t="shared" si="16"/>
        <v>2598</v>
      </c>
      <c r="V181" s="9">
        <f t="shared" si="17"/>
        <v>2126</v>
      </c>
      <c r="Y181" s="9">
        <f t="shared" si="19"/>
        <v>2598</v>
      </c>
      <c r="Z181" s="28">
        <v>2578.2000376525202</v>
      </c>
      <c r="AA181" s="10">
        <f t="shared" si="22"/>
        <v>25782</v>
      </c>
      <c r="AB181" s="9">
        <f t="shared" si="24"/>
        <v>2126</v>
      </c>
      <c r="AC181" s="28">
        <v>2110.9505401982801</v>
      </c>
      <c r="AD181" s="10">
        <f t="shared" si="23"/>
        <v>21110</v>
      </c>
      <c r="AE181" s="63"/>
      <c r="AX181" s="9">
        <v>92.1</v>
      </c>
    </row>
    <row r="182" spans="1:50">
      <c r="A182" s="19">
        <v>1999</v>
      </c>
      <c r="B182" s="19" t="s">
        <v>79</v>
      </c>
      <c r="C182" s="9">
        <v>5277</v>
      </c>
      <c r="H182" s="12">
        <f t="shared" si="18"/>
        <v>5277</v>
      </c>
      <c r="I182" s="11">
        <v>5261.9457104035901</v>
      </c>
      <c r="J182" s="10">
        <f t="shared" si="21"/>
        <v>52619</v>
      </c>
      <c r="K182" s="9">
        <v>1732</v>
      </c>
      <c r="M182" s="9">
        <v>845</v>
      </c>
      <c r="O182" s="9">
        <v>879</v>
      </c>
      <c r="Q182" s="9">
        <v>1258</v>
      </c>
      <c r="S182" s="9">
        <f t="shared" si="16"/>
        <v>2577</v>
      </c>
      <c r="V182" s="9">
        <f t="shared" si="17"/>
        <v>2137</v>
      </c>
      <c r="Y182" s="9">
        <f t="shared" si="19"/>
        <v>2577</v>
      </c>
      <c r="Z182" s="28">
        <v>2566.78133308931</v>
      </c>
      <c r="AA182" s="10">
        <f t="shared" si="22"/>
        <v>25668</v>
      </c>
      <c r="AB182" s="9">
        <f t="shared" si="24"/>
        <v>2137</v>
      </c>
      <c r="AC182" s="28">
        <v>2133.0925731839502</v>
      </c>
      <c r="AD182" s="10">
        <f t="shared" si="23"/>
        <v>21331</v>
      </c>
      <c r="AE182" s="63"/>
      <c r="AX182" s="9">
        <v>92.1</v>
      </c>
    </row>
    <row r="183" spans="1:50">
      <c r="A183" s="19">
        <v>1999</v>
      </c>
      <c r="B183" s="19" t="s">
        <v>80</v>
      </c>
      <c r="C183" s="9">
        <v>5315</v>
      </c>
      <c r="H183" s="12">
        <f t="shared" si="18"/>
        <v>5315</v>
      </c>
      <c r="I183" s="11">
        <v>5309.4647258805298</v>
      </c>
      <c r="J183" s="10">
        <f t="shared" si="21"/>
        <v>53095</v>
      </c>
      <c r="K183" s="9">
        <v>1726</v>
      </c>
      <c r="M183" s="9">
        <v>846</v>
      </c>
      <c r="O183" s="9">
        <v>891</v>
      </c>
      <c r="Q183" s="9">
        <v>1283</v>
      </c>
      <c r="S183" s="9">
        <f t="shared" si="16"/>
        <v>2572</v>
      </c>
      <c r="V183" s="9">
        <f t="shared" si="17"/>
        <v>2174</v>
      </c>
      <c r="Y183" s="9">
        <f t="shared" si="19"/>
        <v>2572</v>
      </c>
      <c r="Z183" s="28">
        <v>2578.02854917082</v>
      </c>
      <c r="AA183" s="10">
        <f t="shared" si="22"/>
        <v>25780</v>
      </c>
      <c r="AB183" s="9">
        <f t="shared" si="24"/>
        <v>2174</v>
      </c>
      <c r="AC183" s="28">
        <v>2166.88103824982</v>
      </c>
      <c r="AD183" s="10">
        <f t="shared" si="23"/>
        <v>21669</v>
      </c>
      <c r="AE183" s="63"/>
      <c r="AX183" s="9">
        <v>92.4</v>
      </c>
    </row>
    <row r="184" spans="1:50">
      <c r="A184" s="19">
        <v>1999</v>
      </c>
      <c r="B184" s="19" t="s">
        <v>81</v>
      </c>
      <c r="C184" s="9">
        <v>5321</v>
      </c>
      <c r="H184" s="12">
        <f t="shared" si="18"/>
        <v>5321</v>
      </c>
      <c r="I184" s="11">
        <v>5316.7236700615304</v>
      </c>
      <c r="J184" s="10">
        <f t="shared" si="21"/>
        <v>53167</v>
      </c>
      <c r="K184" s="9">
        <v>1761</v>
      </c>
      <c r="M184" s="9">
        <v>829</v>
      </c>
      <c r="O184" s="9">
        <v>893</v>
      </c>
      <c r="Q184" s="9">
        <v>1254</v>
      </c>
      <c r="S184" s="9">
        <f t="shared" si="16"/>
        <v>2590</v>
      </c>
      <c r="V184" s="9">
        <f t="shared" si="17"/>
        <v>2147</v>
      </c>
      <c r="Y184" s="9">
        <f t="shared" si="19"/>
        <v>2590</v>
      </c>
      <c r="Z184" s="28">
        <v>2592.8658593088599</v>
      </c>
      <c r="AA184" s="10">
        <f t="shared" si="22"/>
        <v>25929</v>
      </c>
      <c r="AB184" s="9">
        <f t="shared" si="24"/>
        <v>2147</v>
      </c>
      <c r="AC184" s="28">
        <v>2145.8403765158</v>
      </c>
      <c r="AD184" s="10">
        <f t="shared" si="23"/>
        <v>21458</v>
      </c>
      <c r="AE184" s="63"/>
      <c r="AX184" s="9">
        <v>92.3</v>
      </c>
    </row>
    <row r="185" spans="1:50">
      <c r="A185" s="19">
        <v>1999</v>
      </c>
      <c r="B185" s="19" t="s">
        <v>82</v>
      </c>
      <c r="C185" s="9">
        <v>5341</v>
      </c>
      <c r="H185" s="12">
        <f t="shared" si="18"/>
        <v>5341</v>
      </c>
      <c r="I185" s="11">
        <v>5318.47499248245</v>
      </c>
      <c r="J185" s="10">
        <f t="shared" si="21"/>
        <v>53185</v>
      </c>
      <c r="K185" s="9">
        <v>1755</v>
      </c>
      <c r="M185" s="9">
        <v>828</v>
      </c>
      <c r="O185" s="9">
        <v>907</v>
      </c>
      <c r="Q185" s="9">
        <v>1269</v>
      </c>
      <c r="S185" s="9">
        <f t="shared" si="16"/>
        <v>2583</v>
      </c>
      <c r="V185" s="9">
        <f t="shared" si="17"/>
        <v>2176</v>
      </c>
      <c r="Y185" s="9">
        <f t="shared" si="19"/>
        <v>2583</v>
      </c>
      <c r="Z185" s="28">
        <v>2569.3053048289698</v>
      </c>
      <c r="AA185" s="10">
        <f t="shared" si="22"/>
        <v>25693</v>
      </c>
      <c r="AB185" s="9">
        <f t="shared" si="24"/>
        <v>2176</v>
      </c>
      <c r="AC185" s="28">
        <v>2166.9602122175202</v>
      </c>
      <c r="AD185" s="10">
        <f t="shared" si="23"/>
        <v>21670</v>
      </c>
      <c r="AE185" s="63"/>
      <c r="AX185" s="9">
        <v>92.1</v>
      </c>
    </row>
    <row r="186" spans="1:50">
      <c r="A186" s="19">
        <v>1999</v>
      </c>
      <c r="B186" s="19" t="s">
        <v>83</v>
      </c>
      <c r="C186" s="9">
        <v>5321</v>
      </c>
      <c r="H186" s="12">
        <f t="shared" si="18"/>
        <v>5321</v>
      </c>
      <c r="I186" s="11">
        <v>5298.7932038633198</v>
      </c>
      <c r="J186" s="10">
        <f t="shared" si="21"/>
        <v>52988</v>
      </c>
      <c r="K186" s="9">
        <v>1742</v>
      </c>
      <c r="M186" s="9">
        <v>841</v>
      </c>
      <c r="O186" s="9">
        <v>894</v>
      </c>
      <c r="Q186" s="9">
        <v>1264</v>
      </c>
      <c r="S186" s="9">
        <f t="shared" si="16"/>
        <v>2583</v>
      </c>
      <c r="V186" s="9">
        <f t="shared" si="17"/>
        <v>2158</v>
      </c>
      <c r="Y186" s="9">
        <f t="shared" si="19"/>
        <v>2583</v>
      </c>
      <c r="Z186" s="28">
        <v>2562.66819659978</v>
      </c>
      <c r="AA186" s="10">
        <f t="shared" si="22"/>
        <v>25627</v>
      </c>
      <c r="AB186" s="9">
        <f t="shared" si="24"/>
        <v>2158</v>
      </c>
      <c r="AC186" s="28">
        <v>2156.9773740691398</v>
      </c>
      <c r="AD186" s="10">
        <f t="shared" si="23"/>
        <v>21570</v>
      </c>
      <c r="AE186" s="63"/>
      <c r="AX186" s="9">
        <v>92.2</v>
      </c>
    </row>
    <row r="187" spans="1:50">
      <c r="A187" s="19">
        <v>1999</v>
      </c>
      <c r="B187" s="19" t="s">
        <v>84</v>
      </c>
      <c r="C187" s="9">
        <v>5301</v>
      </c>
      <c r="H187" s="12">
        <f t="shared" si="18"/>
        <v>5301</v>
      </c>
      <c r="I187" s="11">
        <v>5283.0881334236901</v>
      </c>
      <c r="J187" s="10">
        <f t="shared" si="21"/>
        <v>52831</v>
      </c>
      <c r="K187" s="9">
        <v>1728</v>
      </c>
      <c r="M187" s="9">
        <v>846</v>
      </c>
      <c r="O187" s="9">
        <v>867</v>
      </c>
      <c r="Q187" s="9">
        <v>1274</v>
      </c>
      <c r="S187" s="9">
        <f t="shared" si="16"/>
        <v>2574</v>
      </c>
      <c r="U187" s="9" t="s">
        <v>5</v>
      </c>
      <c r="V187" s="9">
        <f t="shared" si="17"/>
        <v>2141</v>
      </c>
      <c r="X187" s="9" t="s">
        <v>5</v>
      </c>
      <c r="Y187" s="9">
        <f>S187</f>
        <v>2574</v>
      </c>
      <c r="Z187" s="28">
        <v>2552.6814604845899</v>
      </c>
      <c r="AA187" s="10">
        <f t="shared" si="22"/>
        <v>25527</v>
      </c>
      <c r="AB187" s="9">
        <f t="shared" si="24"/>
        <v>2141</v>
      </c>
      <c r="AC187" s="28">
        <v>2148.38163305952</v>
      </c>
      <c r="AD187" s="10">
        <f t="shared" si="23"/>
        <v>21484</v>
      </c>
      <c r="AE187" s="63"/>
      <c r="AX187" s="9">
        <v>92.1</v>
      </c>
    </row>
    <row r="188" spans="1:50">
      <c r="A188" s="19">
        <v>2000</v>
      </c>
      <c r="B188" s="19" t="s">
        <v>72</v>
      </c>
      <c r="C188" s="9">
        <v>5271</v>
      </c>
      <c r="H188" s="12">
        <f t="shared" si="18"/>
        <v>5271</v>
      </c>
      <c r="I188" s="11">
        <v>5288.7986974741198</v>
      </c>
      <c r="J188" s="10">
        <f t="shared" si="21"/>
        <v>52888</v>
      </c>
      <c r="K188" s="9">
        <v>1726</v>
      </c>
      <c r="L188" s="9">
        <v>1726</v>
      </c>
      <c r="M188" s="9">
        <v>827</v>
      </c>
      <c r="N188" s="9">
        <v>827</v>
      </c>
      <c r="O188" s="9">
        <v>872</v>
      </c>
      <c r="P188" s="9">
        <v>872</v>
      </c>
      <c r="Q188" s="9">
        <v>1288</v>
      </c>
      <c r="R188" s="9">
        <v>1288</v>
      </c>
      <c r="S188" s="9">
        <f t="shared" si="16"/>
        <v>2553</v>
      </c>
      <c r="T188" s="9">
        <f t="shared" ref="T188:T219" si="25">SUM(L188,N188)</f>
        <v>2553</v>
      </c>
      <c r="U188" s="9">
        <f>S188-T188</f>
        <v>0</v>
      </c>
      <c r="V188" s="9">
        <f t="shared" si="17"/>
        <v>2160</v>
      </c>
      <c r="W188" s="9">
        <f t="shared" ref="W188:W219" si="26">SUM(P188,R188)</f>
        <v>2160</v>
      </c>
      <c r="X188" s="9">
        <f>V188-W188</f>
        <v>0</v>
      </c>
      <c r="Y188" s="9">
        <f>T188</f>
        <v>2553</v>
      </c>
      <c r="Z188" s="28">
        <v>2558.3476519041601</v>
      </c>
      <c r="AA188" s="10">
        <f t="shared" si="22"/>
        <v>25583</v>
      </c>
      <c r="AB188" s="9">
        <f>W188</f>
        <v>2160</v>
      </c>
      <c r="AC188" s="28">
        <v>2168.7531374984901</v>
      </c>
      <c r="AD188" s="10">
        <f t="shared" si="23"/>
        <v>21688</v>
      </c>
      <c r="AE188" s="63"/>
      <c r="AX188" s="9">
        <v>92.1</v>
      </c>
    </row>
    <row r="189" spans="1:50">
      <c r="A189" s="19">
        <v>2000</v>
      </c>
      <c r="B189" s="19" t="s">
        <v>74</v>
      </c>
      <c r="C189" s="9">
        <v>5241</v>
      </c>
      <c r="H189" s="12">
        <f t="shared" si="18"/>
        <v>5241</v>
      </c>
      <c r="I189" s="11">
        <v>5289.8636002634103</v>
      </c>
      <c r="J189" s="10">
        <f t="shared" si="21"/>
        <v>52899</v>
      </c>
      <c r="K189" s="9">
        <v>1691</v>
      </c>
      <c r="L189" s="9">
        <v>1691</v>
      </c>
      <c r="M189" s="9">
        <v>833</v>
      </c>
      <c r="N189" s="9">
        <v>833</v>
      </c>
      <c r="O189" s="9">
        <v>872</v>
      </c>
      <c r="P189" s="9">
        <v>872</v>
      </c>
      <c r="Q189" s="9">
        <v>1279</v>
      </c>
      <c r="R189" s="9">
        <v>1279</v>
      </c>
      <c r="S189" s="9">
        <f t="shared" si="16"/>
        <v>2524</v>
      </c>
      <c r="T189" s="9">
        <f t="shared" si="25"/>
        <v>2524</v>
      </c>
      <c r="U189" s="9">
        <f t="shared" ref="U189:U252" si="27">S189-T189</f>
        <v>0</v>
      </c>
      <c r="V189" s="9">
        <f t="shared" si="17"/>
        <v>2151</v>
      </c>
      <c r="W189" s="9">
        <f t="shared" si="26"/>
        <v>2151</v>
      </c>
      <c r="X189" s="9">
        <f t="shared" ref="X189:X252" si="28">V189-W189</f>
        <v>0</v>
      </c>
      <c r="Y189" s="9">
        <f t="shared" ref="Y189:Y252" si="29">T189</f>
        <v>2524</v>
      </c>
      <c r="Z189" s="28">
        <v>2559.6801028857999</v>
      </c>
      <c r="AA189" s="10">
        <f t="shared" si="22"/>
        <v>25597</v>
      </c>
      <c r="AB189" s="9">
        <f t="shared" ref="AB189:AB252" si="30">W189</f>
        <v>2151</v>
      </c>
      <c r="AC189" s="28">
        <v>2164.0738798463399</v>
      </c>
      <c r="AD189" s="10">
        <f t="shared" si="23"/>
        <v>21641</v>
      </c>
      <c r="AE189" s="63"/>
      <c r="AX189" s="9">
        <v>91.9</v>
      </c>
    </row>
    <row r="190" spans="1:50">
      <c r="A190" s="19">
        <v>2000</v>
      </c>
      <c r="B190" s="19" t="s">
        <v>75</v>
      </c>
      <c r="C190" s="9">
        <v>5237</v>
      </c>
      <c r="H190" s="12">
        <f t="shared" si="18"/>
        <v>5237</v>
      </c>
      <c r="I190" s="11">
        <v>5281.1135686469897</v>
      </c>
      <c r="J190" s="10">
        <f t="shared" si="21"/>
        <v>52811</v>
      </c>
      <c r="K190" s="9">
        <v>1693</v>
      </c>
      <c r="L190" s="9">
        <v>1693</v>
      </c>
      <c r="M190" s="9">
        <v>833</v>
      </c>
      <c r="N190" s="9">
        <v>833</v>
      </c>
      <c r="O190" s="9">
        <v>878</v>
      </c>
      <c r="P190" s="9">
        <v>878</v>
      </c>
      <c r="Q190" s="9">
        <v>1263</v>
      </c>
      <c r="R190" s="9">
        <v>1263</v>
      </c>
      <c r="S190" s="9">
        <f t="shared" si="16"/>
        <v>2526</v>
      </c>
      <c r="T190" s="9">
        <f t="shared" si="25"/>
        <v>2526</v>
      </c>
      <c r="U190" s="9">
        <f t="shared" si="27"/>
        <v>0</v>
      </c>
      <c r="V190" s="9">
        <f t="shared" si="17"/>
        <v>2141</v>
      </c>
      <c r="W190" s="9">
        <f t="shared" si="26"/>
        <v>2141</v>
      </c>
      <c r="X190" s="9">
        <f t="shared" si="28"/>
        <v>0</v>
      </c>
      <c r="Y190" s="9">
        <f t="shared" si="29"/>
        <v>2526</v>
      </c>
      <c r="Z190" s="28">
        <v>2545.6206861321398</v>
      </c>
      <c r="AA190" s="10">
        <f t="shared" si="22"/>
        <v>25456</v>
      </c>
      <c r="AB190" s="9">
        <f t="shared" si="30"/>
        <v>2141</v>
      </c>
      <c r="AC190" s="28">
        <v>2163.0381171630302</v>
      </c>
      <c r="AD190" s="10">
        <f t="shared" si="23"/>
        <v>21630</v>
      </c>
      <c r="AE190" s="63"/>
      <c r="AX190" s="9">
        <v>92</v>
      </c>
    </row>
    <row r="191" spans="1:50">
      <c r="A191" s="19">
        <v>2000</v>
      </c>
      <c r="B191" s="19" t="s">
        <v>76</v>
      </c>
      <c r="C191" s="9">
        <v>5254</v>
      </c>
      <c r="H191" s="12">
        <f t="shared" si="18"/>
        <v>5254</v>
      </c>
      <c r="I191" s="11">
        <v>5279.4873597785499</v>
      </c>
      <c r="J191" s="10">
        <f t="shared" si="21"/>
        <v>52795</v>
      </c>
      <c r="K191" s="9">
        <v>1701</v>
      </c>
      <c r="L191" s="9">
        <v>1701</v>
      </c>
      <c r="M191" s="9">
        <v>845</v>
      </c>
      <c r="N191" s="9">
        <v>845</v>
      </c>
      <c r="O191" s="9">
        <v>874</v>
      </c>
      <c r="P191" s="9">
        <v>874</v>
      </c>
      <c r="Q191" s="9">
        <v>1261</v>
      </c>
      <c r="R191" s="9">
        <v>1261</v>
      </c>
      <c r="S191" s="9">
        <f t="shared" si="16"/>
        <v>2546</v>
      </c>
      <c r="T191" s="9">
        <f t="shared" si="25"/>
        <v>2546</v>
      </c>
      <c r="U191" s="9">
        <f t="shared" si="27"/>
        <v>0</v>
      </c>
      <c r="V191" s="9">
        <f t="shared" si="17"/>
        <v>2135</v>
      </c>
      <c r="W191" s="9">
        <f t="shared" si="26"/>
        <v>2135</v>
      </c>
      <c r="X191" s="9">
        <f t="shared" si="28"/>
        <v>0</v>
      </c>
      <c r="Y191" s="9">
        <f t="shared" si="29"/>
        <v>2546</v>
      </c>
      <c r="Z191" s="28">
        <v>2560.3352853116098</v>
      </c>
      <c r="AA191" s="10">
        <f t="shared" si="22"/>
        <v>25603</v>
      </c>
      <c r="AB191" s="9">
        <f t="shared" si="30"/>
        <v>2135</v>
      </c>
      <c r="AC191" s="28">
        <v>2147.5678192412302</v>
      </c>
      <c r="AD191" s="10">
        <f t="shared" si="23"/>
        <v>21476</v>
      </c>
      <c r="AE191" s="63"/>
      <c r="AX191" s="9">
        <v>91.9</v>
      </c>
    </row>
    <row r="192" spans="1:50">
      <c r="A192" s="19">
        <v>2000</v>
      </c>
      <c r="B192" s="19" t="s">
        <v>77</v>
      </c>
      <c r="C192" s="9">
        <v>5338</v>
      </c>
      <c r="H192" s="12">
        <f t="shared" si="18"/>
        <v>5338</v>
      </c>
      <c r="I192" s="11">
        <v>5319.2465226538698</v>
      </c>
      <c r="J192" s="10">
        <f t="shared" si="21"/>
        <v>53192</v>
      </c>
      <c r="K192" s="9">
        <v>1728</v>
      </c>
      <c r="L192" s="9">
        <v>1728</v>
      </c>
      <c r="M192" s="9">
        <v>857</v>
      </c>
      <c r="N192" s="9">
        <v>857</v>
      </c>
      <c r="O192" s="9">
        <v>885</v>
      </c>
      <c r="P192" s="9">
        <v>885</v>
      </c>
      <c r="Q192" s="9">
        <v>1298</v>
      </c>
      <c r="R192" s="9">
        <v>1298</v>
      </c>
      <c r="S192" s="9">
        <f t="shared" si="16"/>
        <v>2585</v>
      </c>
      <c r="T192" s="9">
        <f t="shared" si="25"/>
        <v>2585</v>
      </c>
      <c r="U192" s="9">
        <f t="shared" si="27"/>
        <v>0</v>
      </c>
      <c r="V192" s="9">
        <f t="shared" si="17"/>
        <v>2183</v>
      </c>
      <c r="W192" s="9">
        <f t="shared" si="26"/>
        <v>2183</v>
      </c>
      <c r="X192" s="9">
        <f t="shared" si="28"/>
        <v>0</v>
      </c>
      <c r="Y192" s="9">
        <f t="shared" si="29"/>
        <v>2585</v>
      </c>
      <c r="Z192" s="28">
        <v>2581.2885264944698</v>
      </c>
      <c r="AA192" s="10">
        <f t="shared" si="22"/>
        <v>25813</v>
      </c>
      <c r="AB192" s="9">
        <f t="shared" si="30"/>
        <v>2183</v>
      </c>
      <c r="AC192" s="28">
        <v>2159.37315084907</v>
      </c>
      <c r="AD192" s="10">
        <f t="shared" si="23"/>
        <v>21594</v>
      </c>
      <c r="AE192" s="63"/>
      <c r="AX192" s="9">
        <v>91.9</v>
      </c>
    </row>
    <row r="193" spans="1:50">
      <c r="A193" s="19">
        <v>2000</v>
      </c>
      <c r="B193" s="19" t="s">
        <v>78</v>
      </c>
      <c r="C193" s="9">
        <v>5343</v>
      </c>
      <c r="H193" s="12">
        <f t="shared" si="18"/>
        <v>5343</v>
      </c>
      <c r="I193" s="11">
        <v>5315.4400678832699</v>
      </c>
      <c r="J193" s="10">
        <f t="shared" si="21"/>
        <v>53154</v>
      </c>
      <c r="K193" s="9">
        <v>1734</v>
      </c>
      <c r="L193" s="9">
        <v>1734</v>
      </c>
      <c r="M193" s="9">
        <v>862</v>
      </c>
      <c r="N193" s="9">
        <v>862</v>
      </c>
      <c r="O193" s="9">
        <v>895</v>
      </c>
      <c r="P193" s="9">
        <v>895</v>
      </c>
      <c r="Q193" s="9">
        <v>1276</v>
      </c>
      <c r="R193" s="9">
        <v>1276</v>
      </c>
      <c r="S193" s="9">
        <f t="shared" si="16"/>
        <v>2596</v>
      </c>
      <c r="T193" s="9">
        <f t="shared" si="25"/>
        <v>2596</v>
      </c>
      <c r="U193" s="9">
        <f t="shared" si="27"/>
        <v>0</v>
      </c>
      <c r="V193" s="9">
        <f t="shared" si="17"/>
        <v>2171</v>
      </c>
      <c r="W193" s="9">
        <f t="shared" si="26"/>
        <v>2171</v>
      </c>
      <c r="X193" s="9">
        <f t="shared" si="28"/>
        <v>0</v>
      </c>
      <c r="Y193" s="9">
        <f t="shared" si="29"/>
        <v>2596</v>
      </c>
      <c r="Z193" s="28">
        <v>2579.54725652244</v>
      </c>
      <c r="AA193" s="10">
        <f t="shared" si="22"/>
        <v>25795</v>
      </c>
      <c r="AB193" s="9">
        <f t="shared" si="30"/>
        <v>2171</v>
      </c>
      <c r="AC193" s="28">
        <v>2157.20131568948</v>
      </c>
      <c r="AD193" s="10">
        <f t="shared" si="23"/>
        <v>21572</v>
      </c>
      <c r="AE193" s="63"/>
      <c r="AX193" s="9">
        <v>92</v>
      </c>
    </row>
    <row r="194" spans="1:50">
      <c r="A194" s="19">
        <v>2000</v>
      </c>
      <c r="B194" s="19" t="s">
        <v>79</v>
      </c>
      <c r="C194" s="9">
        <v>5329</v>
      </c>
      <c r="H194" s="12">
        <f t="shared" si="18"/>
        <v>5329</v>
      </c>
      <c r="I194" s="11">
        <v>5314.1098815829</v>
      </c>
      <c r="J194" s="10">
        <f t="shared" si="21"/>
        <v>53141</v>
      </c>
      <c r="K194" s="9">
        <v>1726</v>
      </c>
      <c r="L194" s="9">
        <v>1726</v>
      </c>
      <c r="M194" s="9">
        <v>860</v>
      </c>
      <c r="N194" s="9">
        <v>860</v>
      </c>
      <c r="O194" s="9">
        <v>891</v>
      </c>
      <c r="P194" s="9">
        <v>891</v>
      </c>
      <c r="Q194" s="9">
        <v>1279</v>
      </c>
      <c r="R194" s="9">
        <v>1279</v>
      </c>
      <c r="S194" s="9">
        <f t="shared" si="16"/>
        <v>2586</v>
      </c>
      <c r="T194" s="9">
        <f t="shared" si="25"/>
        <v>2586</v>
      </c>
      <c r="U194" s="9">
        <f t="shared" si="27"/>
        <v>0</v>
      </c>
      <c r="V194" s="9">
        <f t="shared" si="17"/>
        <v>2170</v>
      </c>
      <c r="W194" s="9">
        <f t="shared" si="26"/>
        <v>2170</v>
      </c>
      <c r="X194" s="9">
        <f t="shared" si="28"/>
        <v>0</v>
      </c>
      <c r="Y194" s="9">
        <f t="shared" si="29"/>
        <v>2586</v>
      </c>
      <c r="Z194" s="28">
        <v>2577.5532626311101</v>
      </c>
      <c r="AA194" s="10">
        <f t="shared" si="22"/>
        <v>25776</v>
      </c>
      <c r="AB194" s="9">
        <f t="shared" si="30"/>
        <v>2170</v>
      </c>
      <c r="AC194" s="28">
        <v>2163.9581718751801</v>
      </c>
      <c r="AD194" s="10">
        <f t="shared" si="23"/>
        <v>21640</v>
      </c>
      <c r="AE194" s="63"/>
      <c r="AX194" s="9">
        <v>92.1</v>
      </c>
    </row>
    <row r="195" spans="1:50">
      <c r="A195" s="19">
        <v>2000</v>
      </c>
      <c r="B195" s="19" t="s">
        <v>80</v>
      </c>
      <c r="C195" s="9">
        <v>5323</v>
      </c>
      <c r="H195" s="12">
        <f t="shared" si="18"/>
        <v>5323</v>
      </c>
      <c r="I195" s="11">
        <v>5311.7952024694096</v>
      </c>
      <c r="J195" s="10">
        <f t="shared" si="21"/>
        <v>53118</v>
      </c>
      <c r="K195" s="9">
        <v>1723</v>
      </c>
      <c r="L195" s="9">
        <v>1723</v>
      </c>
      <c r="M195" s="9">
        <v>854</v>
      </c>
      <c r="N195" s="9">
        <v>854</v>
      </c>
      <c r="O195" s="9">
        <v>883</v>
      </c>
      <c r="P195" s="9">
        <v>883</v>
      </c>
      <c r="Q195" s="9">
        <v>1289</v>
      </c>
      <c r="R195" s="9">
        <v>1289</v>
      </c>
      <c r="S195" s="9">
        <f t="shared" si="16"/>
        <v>2577</v>
      </c>
      <c r="T195" s="9">
        <f t="shared" si="25"/>
        <v>2577</v>
      </c>
      <c r="U195" s="9">
        <f t="shared" si="27"/>
        <v>0</v>
      </c>
      <c r="V195" s="9">
        <f t="shared" si="17"/>
        <v>2172</v>
      </c>
      <c r="W195" s="9">
        <f t="shared" si="26"/>
        <v>2172</v>
      </c>
      <c r="X195" s="9">
        <f t="shared" si="28"/>
        <v>0</v>
      </c>
      <c r="Y195" s="9">
        <f t="shared" si="29"/>
        <v>2577</v>
      </c>
      <c r="Z195" s="28">
        <v>2585.2229351568199</v>
      </c>
      <c r="AA195" s="10">
        <f t="shared" si="22"/>
        <v>25852</v>
      </c>
      <c r="AB195" s="9">
        <f t="shared" si="30"/>
        <v>2172</v>
      </c>
      <c r="AC195" s="28">
        <v>2163.50376310202</v>
      </c>
      <c r="AD195" s="10">
        <f t="shared" si="23"/>
        <v>21635</v>
      </c>
      <c r="AE195" s="63"/>
      <c r="AX195" s="9">
        <v>91.9</v>
      </c>
    </row>
    <row r="196" spans="1:50">
      <c r="A196" s="19">
        <v>2000</v>
      </c>
      <c r="B196" s="19" t="s">
        <v>81</v>
      </c>
      <c r="C196" s="9">
        <v>5361</v>
      </c>
      <c r="H196" s="12">
        <f t="shared" si="18"/>
        <v>5361</v>
      </c>
      <c r="I196" s="11">
        <v>5355.6561401332001</v>
      </c>
      <c r="J196" s="10">
        <f t="shared" si="21"/>
        <v>53557</v>
      </c>
      <c r="K196" s="9">
        <v>1730</v>
      </c>
      <c r="L196" s="9">
        <v>1730</v>
      </c>
      <c r="M196" s="9">
        <v>870</v>
      </c>
      <c r="N196" s="9">
        <v>870</v>
      </c>
      <c r="O196" s="9">
        <v>910</v>
      </c>
      <c r="P196" s="9">
        <v>910</v>
      </c>
      <c r="Q196" s="9">
        <v>1275</v>
      </c>
      <c r="R196" s="9">
        <v>1275</v>
      </c>
      <c r="S196" s="9">
        <f t="shared" si="16"/>
        <v>2600</v>
      </c>
      <c r="T196" s="9">
        <f t="shared" si="25"/>
        <v>2600</v>
      </c>
      <c r="U196" s="9">
        <f t="shared" si="27"/>
        <v>0</v>
      </c>
      <c r="V196" s="9">
        <f t="shared" si="17"/>
        <v>2185</v>
      </c>
      <c r="W196" s="9">
        <f t="shared" si="26"/>
        <v>2185</v>
      </c>
      <c r="X196" s="9">
        <f t="shared" si="28"/>
        <v>0</v>
      </c>
      <c r="Y196" s="9">
        <f t="shared" si="29"/>
        <v>2600</v>
      </c>
      <c r="Z196" s="28">
        <v>2603.6227125404098</v>
      </c>
      <c r="AA196" s="10">
        <f t="shared" si="22"/>
        <v>26036</v>
      </c>
      <c r="AB196" s="9">
        <f t="shared" si="30"/>
        <v>2185</v>
      </c>
      <c r="AC196" s="28">
        <v>2181.14330713646</v>
      </c>
      <c r="AD196" s="10">
        <f t="shared" si="23"/>
        <v>21811</v>
      </c>
      <c r="AE196" s="63"/>
      <c r="AX196" s="9">
        <v>91.9</v>
      </c>
    </row>
    <row r="197" spans="1:50">
      <c r="A197" s="19">
        <v>2000</v>
      </c>
      <c r="B197" s="19" t="s">
        <v>82</v>
      </c>
      <c r="C197" s="9">
        <v>5394</v>
      </c>
      <c r="H197" s="12">
        <f t="shared" si="18"/>
        <v>5394</v>
      </c>
      <c r="I197" s="11">
        <v>5372.4238092380201</v>
      </c>
      <c r="J197" s="10">
        <f t="shared" si="21"/>
        <v>53724</v>
      </c>
      <c r="K197" s="9">
        <v>1741</v>
      </c>
      <c r="L197" s="9">
        <v>1741</v>
      </c>
      <c r="M197" s="9">
        <v>884</v>
      </c>
      <c r="N197" s="9">
        <v>884</v>
      </c>
      <c r="O197" s="9">
        <v>921</v>
      </c>
      <c r="P197" s="9">
        <v>921</v>
      </c>
      <c r="Q197" s="9">
        <v>1279</v>
      </c>
      <c r="R197" s="9">
        <v>1279</v>
      </c>
      <c r="S197" s="9">
        <f t="shared" si="16"/>
        <v>2625</v>
      </c>
      <c r="T197" s="9">
        <f t="shared" si="25"/>
        <v>2625</v>
      </c>
      <c r="U197" s="9">
        <f t="shared" si="27"/>
        <v>0</v>
      </c>
      <c r="V197" s="9">
        <f t="shared" si="17"/>
        <v>2200</v>
      </c>
      <c r="W197" s="9">
        <f t="shared" si="26"/>
        <v>2200</v>
      </c>
      <c r="X197" s="9">
        <f t="shared" si="28"/>
        <v>0</v>
      </c>
      <c r="Y197" s="9">
        <f t="shared" si="29"/>
        <v>2625</v>
      </c>
      <c r="Z197" s="28">
        <v>2610.2896625602698</v>
      </c>
      <c r="AA197" s="10">
        <f t="shared" si="22"/>
        <v>26103</v>
      </c>
      <c r="AB197" s="9">
        <f t="shared" si="30"/>
        <v>2200</v>
      </c>
      <c r="AC197" s="28">
        <v>2189.6214206224699</v>
      </c>
      <c r="AD197" s="10">
        <f t="shared" si="23"/>
        <v>21896</v>
      </c>
      <c r="AE197" s="63"/>
      <c r="AX197" s="9">
        <v>91.8</v>
      </c>
    </row>
    <row r="198" spans="1:50">
      <c r="A198" s="19">
        <v>2000</v>
      </c>
      <c r="B198" s="19" t="s">
        <v>83</v>
      </c>
      <c r="C198" s="9">
        <v>5398</v>
      </c>
      <c r="H198" s="12">
        <f t="shared" si="18"/>
        <v>5398</v>
      </c>
      <c r="I198" s="11">
        <v>5372.1146062386697</v>
      </c>
      <c r="J198" s="10">
        <f t="shared" si="21"/>
        <v>53721</v>
      </c>
      <c r="K198" s="9">
        <v>1762</v>
      </c>
      <c r="L198" s="9">
        <v>1762</v>
      </c>
      <c r="M198" s="9">
        <v>893</v>
      </c>
      <c r="N198" s="9">
        <v>893</v>
      </c>
      <c r="O198" s="9">
        <v>904</v>
      </c>
      <c r="P198" s="9">
        <v>904</v>
      </c>
      <c r="Q198" s="9">
        <v>1255</v>
      </c>
      <c r="R198" s="9">
        <v>1255</v>
      </c>
      <c r="S198" s="9">
        <f t="shared" si="16"/>
        <v>2655</v>
      </c>
      <c r="T198" s="9">
        <f t="shared" si="25"/>
        <v>2655</v>
      </c>
      <c r="U198" s="9">
        <f t="shared" si="27"/>
        <v>0</v>
      </c>
      <c r="V198" s="9">
        <f t="shared" si="17"/>
        <v>2159</v>
      </c>
      <c r="W198" s="9">
        <f t="shared" si="26"/>
        <v>2159</v>
      </c>
      <c r="X198" s="9">
        <f t="shared" si="28"/>
        <v>0</v>
      </c>
      <c r="Y198" s="9">
        <f t="shared" si="29"/>
        <v>2655</v>
      </c>
      <c r="Z198" s="28">
        <v>2629.7231336304899</v>
      </c>
      <c r="AA198" s="10">
        <f t="shared" si="22"/>
        <v>26297</v>
      </c>
      <c r="AB198" s="9">
        <f t="shared" si="30"/>
        <v>2159</v>
      </c>
      <c r="AC198" s="28">
        <v>2159.48829473962</v>
      </c>
      <c r="AD198" s="10">
        <f t="shared" si="23"/>
        <v>21595</v>
      </c>
      <c r="AE198" s="63"/>
      <c r="AX198" s="9">
        <v>91.8</v>
      </c>
    </row>
    <row r="199" spans="1:50">
      <c r="A199" s="19">
        <v>2000</v>
      </c>
      <c r="B199" s="19" t="s">
        <v>84</v>
      </c>
      <c r="C199" s="9">
        <v>5372</v>
      </c>
      <c r="H199" s="12">
        <f t="shared" si="18"/>
        <v>5372</v>
      </c>
      <c r="I199" s="11">
        <v>5353.7784034840197</v>
      </c>
      <c r="J199" s="10">
        <f t="shared" si="21"/>
        <v>53538</v>
      </c>
      <c r="K199" s="9">
        <v>1760</v>
      </c>
      <c r="L199" s="9">
        <v>1760</v>
      </c>
      <c r="M199" s="9">
        <v>888</v>
      </c>
      <c r="N199" s="9">
        <v>888</v>
      </c>
      <c r="O199" s="9">
        <v>887</v>
      </c>
      <c r="P199" s="9">
        <v>887</v>
      </c>
      <c r="Q199" s="9">
        <v>1251</v>
      </c>
      <c r="R199" s="9">
        <v>1251</v>
      </c>
      <c r="S199" s="9">
        <f t="shared" si="16"/>
        <v>2648</v>
      </c>
      <c r="T199" s="9">
        <f t="shared" si="25"/>
        <v>2648</v>
      </c>
      <c r="U199" s="9">
        <f t="shared" si="27"/>
        <v>0</v>
      </c>
      <c r="V199" s="9">
        <f t="shared" si="17"/>
        <v>2138</v>
      </c>
      <c r="W199" s="9">
        <f t="shared" si="26"/>
        <v>2138</v>
      </c>
      <c r="X199" s="9">
        <f t="shared" si="28"/>
        <v>0</v>
      </c>
      <c r="Y199" s="9">
        <f t="shared" si="29"/>
        <v>2648</v>
      </c>
      <c r="Z199" s="28">
        <v>2627.3802286568698</v>
      </c>
      <c r="AA199" s="10">
        <f t="shared" si="22"/>
        <v>26274</v>
      </c>
      <c r="AB199" s="9">
        <f t="shared" si="30"/>
        <v>2138</v>
      </c>
      <c r="AC199" s="28">
        <v>2142.5760292310902</v>
      </c>
      <c r="AD199" s="10">
        <f t="shared" si="23"/>
        <v>21426</v>
      </c>
      <c r="AE199" s="63"/>
      <c r="AX199" s="9">
        <v>91.8</v>
      </c>
    </row>
    <row r="200" spans="1:50">
      <c r="A200" s="19">
        <v>2001</v>
      </c>
      <c r="B200" s="19" t="s">
        <v>72</v>
      </c>
      <c r="C200" s="9">
        <v>5322</v>
      </c>
      <c r="H200" s="12">
        <f t="shared" si="18"/>
        <v>5322</v>
      </c>
      <c r="I200" s="11">
        <v>5347.6324212343097</v>
      </c>
      <c r="J200" s="10">
        <f t="shared" si="21"/>
        <v>53476</v>
      </c>
      <c r="K200" s="9">
        <v>1734</v>
      </c>
      <c r="L200" s="9">
        <v>1734</v>
      </c>
      <c r="M200" s="9">
        <v>872</v>
      </c>
      <c r="N200" s="9">
        <v>872</v>
      </c>
      <c r="O200" s="9">
        <v>888</v>
      </c>
      <c r="P200" s="9">
        <v>888</v>
      </c>
      <c r="Q200" s="9">
        <v>1243</v>
      </c>
      <c r="R200" s="9">
        <v>1243</v>
      </c>
      <c r="S200" s="9">
        <f t="shared" ref="S200:S263" si="31">SUM(K200,M200)</f>
        <v>2606</v>
      </c>
      <c r="T200" s="9">
        <f t="shared" si="25"/>
        <v>2606</v>
      </c>
      <c r="U200" s="9">
        <f t="shared" si="27"/>
        <v>0</v>
      </c>
      <c r="V200" s="9">
        <f t="shared" ref="V200:V263" si="32">SUM(O200,Q200)</f>
        <v>2131</v>
      </c>
      <c r="W200" s="9">
        <f t="shared" si="26"/>
        <v>2131</v>
      </c>
      <c r="X200" s="9">
        <f t="shared" si="28"/>
        <v>0</v>
      </c>
      <c r="Y200" s="9">
        <f t="shared" si="29"/>
        <v>2606</v>
      </c>
      <c r="Z200" s="28">
        <v>2614.2189521806999</v>
      </c>
      <c r="AA200" s="10">
        <f t="shared" si="22"/>
        <v>26142</v>
      </c>
      <c r="AB200" s="9">
        <f t="shared" si="30"/>
        <v>2131</v>
      </c>
      <c r="AC200" s="28">
        <v>2142.6483962090701</v>
      </c>
      <c r="AD200" s="10">
        <f t="shared" si="23"/>
        <v>21426</v>
      </c>
      <c r="AE200" s="63"/>
      <c r="AX200" s="9">
        <v>91.8</v>
      </c>
    </row>
    <row r="201" spans="1:50">
      <c r="A201" s="19">
        <v>2001</v>
      </c>
      <c r="B201" s="19" t="s">
        <v>74</v>
      </c>
      <c r="C201" s="9">
        <v>5316</v>
      </c>
      <c r="H201" s="12">
        <f t="shared" ref="H201:H264" si="33">C201</f>
        <v>5316</v>
      </c>
      <c r="I201" s="11">
        <v>5370.33486082937</v>
      </c>
      <c r="J201" s="10">
        <f t="shared" si="21"/>
        <v>53703</v>
      </c>
      <c r="K201" s="9">
        <v>1704</v>
      </c>
      <c r="L201" s="9">
        <v>1704</v>
      </c>
      <c r="M201" s="9">
        <v>858</v>
      </c>
      <c r="N201" s="9">
        <v>858</v>
      </c>
      <c r="O201" s="9">
        <v>891</v>
      </c>
      <c r="P201" s="9">
        <v>891</v>
      </c>
      <c r="Q201" s="9">
        <v>1281</v>
      </c>
      <c r="R201" s="9">
        <v>1281</v>
      </c>
      <c r="S201" s="9">
        <f t="shared" si="31"/>
        <v>2562</v>
      </c>
      <c r="T201" s="9">
        <f t="shared" si="25"/>
        <v>2562</v>
      </c>
      <c r="U201" s="9">
        <f t="shared" si="27"/>
        <v>0</v>
      </c>
      <c r="V201" s="9">
        <f t="shared" si="32"/>
        <v>2172</v>
      </c>
      <c r="W201" s="9">
        <f t="shared" si="26"/>
        <v>2172</v>
      </c>
      <c r="X201" s="9">
        <f t="shared" si="28"/>
        <v>0</v>
      </c>
      <c r="Y201" s="9">
        <f t="shared" si="29"/>
        <v>2562</v>
      </c>
      <c r="Z201" s="28">
        <v>2597.6108656481701</v>
      </c>
      <c r="AA201" s="10">
        <f t="shared" si="22"/>
        <v>25976</v>
      </c>
      <c r="AB201" s="9">
        <f t="shared" si="30"/>
        <v>2172</v>
      </c>
      <c r="AC201" s="28">
        <v>2188.5917277528401</v>
      </c>
      <c r="AD201" s="10">
        <f t="shared" si="23"/>
        <v>21886</v>
      </c>
      <c r="AE201" s="63"/>
      <c r="AX201" s="9">
        <v>91.8</v>
      </c>
    </row>
    <row r="202" spans="1:50">
      <c r="A202" s="19">
        <v>2001</v>
      </c>
      <c r="B202" s="19" t="s">
        <v>75</v>
      </c>
      <c r="C202" s="9">
        <v>5302</v>
      </c>
      <c r="H202" s="12">
        <f t="shared" si="33"/>
        <v>5302</v>
      </c>
      <c r="I202" s="11">
        <v>5346.9392839019802</v>
      </c>
      <c r="J202" s="10">
        <f t="shared" si="21"/>
        <v>53469</v>
      </c>
      <c r="K202" s="9">
        <v>1715</v>
      </c>
      <c r="L202" s="9">
        <v>1715</v>
      </c>
      <c r="M202" s="9">
        <v>857</v>
      </c>
      <c r="N202" s="9">
        <v>857</v>
      </c>
      <c r="O202" s="9">
        <v>895</v>
      </c>
      <c r="P202" s="9">
        <v>895</v>
      </c>
      <c r="Q202" s="9">
        <v>1267</v>
      </c>
      <c r="R202" s="9">
        <v>1267</v>
      </c>
      <c r="S202" s="9">
        <f t="shared" si="31"/>
        <v>2572</v>
      </c>
      <c r="T202" s="9">
        <f t="shared" si="25"/>
        <v>2572</v>
      </c>
      <c r="U202" s="9">
        <f t="shared" si="27"/>
        <v>0</v>
      </c>
      <c r="V202" s="9">
        <f t="shared" si="32"/>
        <v>2162</v>
      </c>
      <c r="W202" s="9">
        <f t="shared" si="26"/>
        <v>2162</v>
      </c>
      <c r="X202" s="9">
        <f t="shared" si="28"/>
        <v>0</v>
      </c>
      <c r="Y202" s="9">
        <f t="shared" si="29"/>
        <v>2572</v>
      </c>
      <c r="Z202" s="28">
        <v>2590.5872270731302</v>
      </c>
      <c r="AA202" s="10">
        <f t="shared" si="22"/>
        <v>25906</v>
      </c>
      <c r="AB202" s="9">
        <f t="shared" si="30"/>
        <v>2162</v>
      </c>
      <c r="AC202" s="28">
        <v>2182.9374868159498</v>
      </c>
      <c r="AD202" s="10">
        <f t="shared" si="23"/>
        <v>21829</v>
      </c>
      <c r="AE202" s="63"/>
      <c r="AX202" s="9">
        <v>91.7</v>
      </c>
    </row>
    <row r="203" spans="1:50">
      <c r="A203" s="19">
        <v>2001</v>
      </c>
      <c r="B203" s="19" t="s">
        <v>76</v>
      </c>
      <c r="C203" s="9">
        <v>5321</v>
      </c>
      <c r="H203" s="12">
        <f t="shared" si="33"/>
        <v>5321</v>
      </c>
      <c r="I203" s="11">
        <v>5344.3249157913797</v>
      </c>
      <c r="J203" s="10">
        <f t="shared" si="21"/>
        <v>53443</v>
      </c>
      <c r="K203" s="9">
        <v>1702</v>
      </c>
      <c r="L203" s="9">
        <v>1702</v>
      </c>
      <c r="M203" s="9">
        <v>867</v>
      </c>
      <c r="N203" s="9">
        <v>867</v>
      </c>
      <c r="O203" s="9">
        <v>916</v>
      </c>
      <c r="P203" s="9">
        <v>916</v>
      </c>
      <c r="Q203" s="9">
        <v>1269</v>
      </c>
      <c r="R203" s="9">
        <v>1269</v>
      </c>
      <c r="S203" s="9">
        <f t="shared" si="31"/>
        <v>2569</v>
      </c>
      <c r="T203" s="9">
        <f t="shared" si="25"/>
        <v>2569</v>
      </c>
      <c r="U203" s="9">
        <f t="shared" si="27"/>
        <v>0</v>
      </c>
      <c r="V203" s="9">
        <f t="shared" si="32"/>
        <v>2185</v>
      </c>
      <c r="W203" s="9">
        <f t="shared" si="26"/>
        <v>2185</v>
      </c>
      <c r="X203" s="9">
        <f t="shared" si="28"/>
        <v>0</v>
      </c>
      <c r="Y203" s="9">
        <f t="shared" si="29"/>
        <v>2569</v>
      </c>
      <c r="Z203" s="28">
        <v>2583.5662923796999</v>
      </c>
      <c r="AA203" s="10">
        <f t="shared" si="22"/>
        <v>25836</v>
      </c>
      <c r="AB203" s="9">
        <f t="shared" si="30"/>
        <v>2185</v>
      </c>
      <c r="AC203" s="28">
        <v>2199.5272093664898</v>
      </c>
      <c r="AD203" s="10">
        <f t="shared" si="23"/>
        <v>21995</v>
      </c>
      <c r="AE203" s="63"/>
      <c r="AX203" s="9">
        <v>91.6</v>
      </c>
    </row>
    <row r="204" spans="1:50">
      <c r="A204" s="19">
        <v>2001</v>
      </c>
      <c r="B204" s="19" t="s">
        <v>77</v>
      </c>
      <c r="C204" s="9">
        <v>5375</v>
      </c>
      <c r="H204" s="12">
        <f t="shared" si="33"/>
        <v>5375</v>
      </c>
      <c r="I204" s="11">
        <v>5350.4480744820703</v>
      </c>
      <c r="J204" s="10">
        <f t="shared" si="21"/>
        <v>53504</v>
      </c>
      <c r="K204" s="9">
        <v>1721</v>
      </c>
      <c r="L204" s="9">
        <v>1721</v>
      </c>
      <c r="M204" s="9">
        <v>877</v>
      </c>
      <c r="N204" s="9">
        <v>877</v>
      </c>
      <c r="O204" s="9">
        <v>915</v>
      </c>
      <c r="P204" s="9">
        <v>915</v>
      </c>
      <c r="Q204" s="9">
        <v>1293</v>
      </c>
      <c r="R204" s="9">
        <v>1293</v>
      </c>
      <c r="S204" s="9">
        <f t="shared" si="31"/>
        <v>2598</v>
      </c>
      <c r="T204" s="9">
        <f t="shared" si="25"/>
        <v>2598</v>
      </c>
      <c r="U204" s="9">
        <f t="shared" si="27"/>
        <v>0</v>
      </c>
      <c r="V204" s="9">
        <f t="shared" si="32"/>
        <v>2208</v>
      </c>
      <c r="W204" s="9">
        <f t="shared" si="26"/>
        <v>2208</v>
      </c>
      <c r="X204" s="9">
        <f t="shared" si="28"/>
        <v>0</v>
      </c>
      <c r="Y204" s="9">
        <f t="shared" si="29"/>
        <v>2598</v>
      </c>
      <c r="Z204" s="28">
        <v>2591.6836736229002</v>
      </c>
      <c r="AA204" s="10">
        <f t="shared" si="22"/>
        <v>25917</v>
      </c>
      <c r="AB204" s="9">
        <f t="shared" si="30"/>
        <v>2208</v>
      </c>
      <c r="AC204" s="28">
        <v>2183.97873749264</v>
      </c>
      <c r="AD204" s="10">
        <f t="shared" si="23"/>
        <v>21840</v>
      </c>
      <c r="AE204" s="63"/>
      <c r="AX204" s="9">
        <v>91.6</v>
      </c>
    </row>
    <row r="205" spans="1:50">
      <c r="A205" s="19">
        <v>2001</v>
      </c>
      <c r="B205" s="19" t="s">
        <v>78</v>
      </c>
      <c r="C205" s="9">
        <v>5374</v>
      </c>
      <c r="H205" s="12">
        <f t="shared" si="33"/>
        <v>5374</v>
      </c>
      <c r="I205" s="11">
        <v>5347.8580940871698</v>
      </c>
      <c r="J205" s="10">
        <f t="shared" si="21"/>
        <v>53479</v>
      </c>
      <c r="K205" s="9">
        <v>1735</v>
      </c>
      <c r="L205" s="9">
        <v>1735</v>
      </c>
      <c r="M205" s="9">
        <v>882</v>
      </c>
      <c r="N205" s="9">
        <v>882</v>
      </c>
      <c r="O205" s="9">
        <v>927</v>
      </c>
      <c r="P205" s="9">
        <v>927</v>
      </c>
      <c r="Q205" s="9">
        <v>1265</v>
      </c>
      <c r="R205" s="9">
        <v>1265</v>
      </c>
      <c r="S205" s="9">
        <f t="shared" si="31"/>
        <v>2617</v>
      </c>
      <c r="T205" s="9">
        <f t="shared" si="25"/>
        <v>2617</v>
      </c>
      <c r="U205" s="9">
        <f t="shared" si="27"/>
        <v>0</v>
      </c>
      <c r="V205" s="9">
        <f t="shared" si="32"/>
        <v>2192</v>
      </c>
      <c r="W205" s="9">
        <f t="shared" si="26"/>
        <v>2192</v>
      </c>
      <c r="X205" s="9">
        <f t="shared" si="28"/>
        <v>0</v>
      </c>
      <c r="Y205" s="9">
        <f t="shared" si="29"/>
        <v>2617</v>
      </c>
      <c r="Z205" s="28">
        <v>2602.8096778374802</v>
      </c>
      <c r="AA205" s="10">
        <f t="shared" si="22"/>
        <v>26028</v>
      </c>
      <c r="AB205" s="9">
        <f t="shared" si="30"/>
        <v>2192</v>
      </c>
      <c r="AC205" s="28">
        <v>2178.9824393406102</v>
      </c>
      <c r="AD205" s="10">
        <f t="shared" si="23"/>
        <v>21790</v>
      </c>
      <c r="AE205" s="63"/>
      <c r="AX205" s="9">
        <v>91.6</v>
      </c>
    </row>
    <row r="206" spans="1:50">
      <c r="A206" s="19">
        <v>2001</v>
      </c>
      <c r="B206" s="19" t="s">
        <v>79</v>
      </c>
      <c r="C206" s="9">
        <v>5351</v>
      </c>
      <c r="H206" s="12">
        <f t="shared" si="33"/>
        <v>5351</v>
      </c>
      <c r="I206" s="11">
        <v>5335.0914771662301</v>
      </c>
      <c r="J206" s="10">
        <f t="shared" si="21"/>
        <v>53351</v>
      </c>
      <c r="K206" s="9">
        <v>1739</v>
      </c>
      <c r="L206" s="9">
        <v>1739</v>
      </c>
      <c r="M206" s="9">
        <v>868</v>
      </c>
      <c r="N206" s="9">
        <v>868</v>
      </c>
      <c r="O206" s="9">
        <v>935</v>
      </c>
      <c r="P206" s="9">
        <v>935</v>
      </c>
      <c r="Q206" s="9">
        <v>1245</v>
      </c>
      <c r="R206" s="9">
        <v>1245</v>
      </c>
      <c r="S206" s="9">
        <f t="shared" si="31"/>
        <v>2607</v>
      </c>
      <c r="T206" s="9">
        <f t="shared" si="25"/>
        <v>2607</v>
      </c>
      <c r="U206" s="9">
        <f t="shared" si="27"/>
        <v>0</v>
      </c>
      <c r="V206" s="9">
        <f t="shared" si="32"/>
        <v>2180</v>
      </c>
      <c r="W206" s="9">
        <f t="shared" si="26"/>
        <v>2180</v>
      </c>
      <c r="X206" s="9">
        <f t="shared" si="28"/>
        <v>0</v>
      </c>
      <c r="Y206" s="9">
        <f t="shared" si="29"/>
        <v>2607</v>
      </c>
      <c r="Z206" s="28">
        <v>2597.6442235346699</v>
      </c>
      <c r="AA206" s="10">
        <f t="shared" si="22"/>
        <v>25976</v>
      </c>
      <c r="AB206" s="9">
        <f t="shared" si="30"/>
        <v>2180</v>
      </c>
      <c r="AC206" s="28">
        <v>2171.4126133762902</v>
      </c>
      <c r="AD206" s="10">
        <f t="shared" si="23"/>
        <v>21714</v>
      </c>
      <c r="AE206" s="63"/>
      <c r="AX206" s="9">
        <v>91.6</v>
      </c>
    </row>
    <row r="207" spans="1:50">
      <c r="A207" s="19">
        <v>2001</v>
      </c>
      <c r="B207" s="19" t="s">
        <v>80</v>
      </c>
      <c r="C207" s="9">
        <v>5332</v>
      </c>
      <c r="H207" s="12">
        <f t="shared" si="33"/>
        <v>5332</v>
      </c>
      <c r="I207" s="11">
        <v>5315.3564791691497</v>
      </c>
      <c r="J207" s="10">
        <f t="shared" si="21"/>
        <v>53154</v>
      </c>
      <c r="K207" s="9">
        <v>1728</v>
      </c>
      <c r="L207" s="9">
        <v>1728</v>
      </c>
      <c r="M207" s="9">
        <v>859</v>
      </c>
      <c r="N207" s="9">
        <v>859</v>
      </c>
      <c r="O207" s="9">
        <v>922</v>
      </c>
      <c r="P207" s="9">
        <v>922</v>
      </c>
      <c r="Q207" s="9">
        <v>1249</v>
      </c>
      <c r="R207" s="9">
        <v>1249</v>
      </c>
      <c r="S207" s="9">
        <f t="shared" si="31"/>
        <v>2587</v>
      </c>
      <c r="T207" s="9">
        <f t="shared" si="25"/>
        <v>2587</v>
      </c>
      <c r="U207" s="9">
        <f t="shared" si="27"/>
        <v>0</v>
      </c>
      <c r="V207" s="9">
        <f t="shared" si="32"/>
        <v>2171</v>
      </c>
      <c r="W207" s="9">
        <f t="shared" si="26"/>
        <v>2171</v>
      </c>
      <c r="X207" s="9">
        <f t="shared" si="28"/>
        <v>0</v>
      </c>
      <c r="Y207" s="9">
        <f t="shared" si="29"/>
        <v>2587</v>
      </c>
      <c r="Z207" s="28">
        <v>2595.4187685563702</v>
      </c>
      <c r="AA207" s="10">
        <f t="shared" si="22"/>
        <v>25954</v>
      </c>
      <c r="AB207" s="9">
        <f t="shared" si="30"/>
        <v>2171</v>
      </c>
      <c r="AC207" s="28">
        <v>2163.2027582441501</v>
      </c>
      <c r="AD207" s="10">
        <f t="shared" si="23"/>
        <v>21632</v>
      </c>
      <c r="AE207" s="63"/>
      <c r="AX207" s="9">
        <v>91.6</v>
      </c>
    </row>
    <row r="208" spans="1:50">
      <c r="A208" s="19">
        <v>2001</v>
      </c>
      <c r="B208" s="19" t="s">
        <v>81</v>
      </c>
      <c r="C208" s="9">
        <v>5305</v>
      </c>
      <c r="H208" s="12">
        <f t="shared" si="33"/>
        <v>5305</v>
      </c>
      <c r="I208" s="11">
        <v>5299.4273777893204</v>
      </c>
      <c r="J208" s="10">
        <f t="shared" si="21"/>
        <v>52994</v>
      </c>
      <c r="K208" s="9">
        <v>1735</v>
      </c>
      <c r="L208" s="9">
        <v>1735</v>
      </c>
      <c r="M208" s="9">
        <v>855</v>
      </c>
      <c r="N208" s="9">
        <v>855</v>
      </c>
      <c r="O208" s="9">
        <v>914</v>
      </c>
      <c r="P208" s="9">
        <v>914</v>
      </c>
      <c r="Q208" s="9">
        <v>1230</v>
      </c>
      <c r="R208" s="9">
        <v>1230</v>
      </c>
      <c r="S208" s="9">
        <f t="shared" si="31"/>
        <v>2590</v>
      </c>
      <c r="T208" s="9">
        <f t="shared" si="25"/>
        <v>2590</v>
      </c>
      <c r="U208" s="9">
        <f t="shared" si="27"/>
        <v>0</v>
      </c>
      <c r="V208" s="9">
        <f t="shared" si="32"/>
        <v>2144</v>
      </c>
      <c r="W208" s="9">
        <f t="shared" si="26"/>
        <v>2144</v>
      </c>
      <c r="X208" s="9">
        <f t="shared" si="28"/>
        <v>0</v>
      </c>
      <c r="Y208" s="9">
        <f t="shared" si="29"/>
        <v>2590</v>
      </c>
      <c r="Z208" s="28">
        <v>2593.7399493798398</v>
      </c>
      <c r="AA208" s="10">
        <f t="shared" si="22"/>
        <v>25937</v>
      </c>
      <c r="AB208" s="9">
        <f t="shared" si="30"/>
        <v>2144</v>
      </c>
      <c r="AC208" s="28">
        <v>2136.43371640434</v>
      </c>
      <c r="AD208" s="10">
        <f t="shared" si="23"/>
        <v>21364</v>
      </c>
      <c r="AE208" s="63"/>
      <c r="AX208" s="9">
        <v>91.6</v>
      </c>
    </row>
    <row r="209" spans="1:50">
      <c r="A209" s="19">
        <v>2001</v>
      </c>
      <c r="B209" s="19" t="s">
        <v>82</v>
      </c>
      <c r="C209" s="9">
        <v>5324</v>
      </c>
      <c r="H209" s="12">
        <f t="shared" si="33"/>
        <v>5324</v>
      </c>
      <c r="I209" s="11">
        <v>5306.6949358131496</v>
      </c>
      <c r="J209" s="10">
        <f t="shared" si="21"/>
        <v>53067</v>
      </c>
      <c r="K209" s="9">
        <v>1736</v>
      </c>
      <c r="L209" s="9">
        <v>1736</v>
      </c>
      <c r="M209" s="9">
        <v>874</v>
      </c>
      <c r="N209" s="9">
        <v>874</v>
      </c>
      <c r="O209" s="9">
        <v>922</v>
      </c>
      <c r="P209" s="9">
        <v>922</v>
      </c>
      <c r="Q209" s="9">
        <v>1225</v>
      </c>
      <c r="R209" s="9">
        <v>1225</v>
      </c>
      <c r="S209" s="9">
        <f t="shared" si="31"/>
        <v>2610</v>
      </c>
      <c r="T209" s="9">
        <f t="shared" si="25"/>
        <v>2610</v>
      </c>
      <c r="U209" s="9">
        <f t="shared" si="27"/>
        <v>0</v>
      </c>
      <c r="V209" s="9">
        <f t="shared" si="32"/>
        <v>2147</v>
      </c>
      <c r="W209" s="9">
        <f t="shared" si="26"/>
        <v>2147</v>
      </c>
      <c r="X209" s="9">
        <f t="shared" si="28"/>
        <v>0</v>
      </c>
      <c r="Y209" s="9">
        <f t="shared" si="29"/>
        <v>2610</v>
      </c>
      <c r="Z209" s="28">
        <v>2596.1461117897602</v>
      </c>
      <c r="AA209" s="10">
        <f t="shared" si="22"/>
        <v>25961</v>
      </c>
      <c r="AB209" s="9">
        <f t="shared" si="30"/>
        <v>2147</v>
      </c>
      <c r="AC209" s="28">
        <v>2138.0473144078601</v>
      </c>
      <c r="AD209" s="10">
        <f t="shared" si="23"/>
        <v>21380</v>
      </c>
      <c r="AE209" s="63"/>
      <c r="AX209" s="9">
        <v>91.5</v>
      </c>
    </row>
    <row r="210" spans="1:50">
      <c r="A210" s="19">
        <v>2001</v>
      </c>
      <c r="B210" s="19" t="s">
        <v>83</v>
      </c>
      <c r="C210" s="9">
        <v>5332</v>
      </c>
      <c r="H210" s="12">
        <f t="shared" si="33"/>
        <v>5332</v>
      </c>
      <c r="I210" s="11">
        <v>5306.7841824339703</v>
      </c>
      <c r="J210" s="10">
        <f t="shared" si="21"/>
        <v>53068</v>
      </c>
      <c r="K210" s="9">
        <v>1737</v>
      </c>
      <c r="L210" s="9">
        <v>1737</v>
      </c>
      <c r="M210" s="9">
        <v>880</v>
      </c>
      <c r="N210" s="9">
        <v>880</v>
      </c>
      <c r="O210" s="9">
        <v>935</v>
      </c>
      <c r="P210" s="9">
        <v>935</v>
      </c>
      <c r="Q210" s="9">
        <v>1210</v>
      </c>
      <c r="R210" s="9">
        <v>1210</v>
      </c>
      <c r="S210" s="9">
        <f t="shared" si="31"/>
        <v>2617</v>
      </c>
      <c r="T210" s="9">
        <f t="shared" si="25"/>
        <v>2617</v>
      </c>
      <c r="U210" s="9">
        <f t="shared" si="27"/>
        <v>0</v>
      </c>
      <c r="V210" s="9">
        <f t="shared" si="32"/>
        <v>2145</v>
      </c>
      <c r="W210" s="9">
        <f t="shared" si="26"/>
        <v>2145</v>
      </c>
      <c r="X210" s="9">
        <f t="shared" si="28"/>
        <v>0</v>
      </c>
      <c r="Y210" s="9">
        <f t="shared" si="29"/>
        <v>2617</v>
      </c>
      <c r="Z210" s="28">
        <v>2589.0718545356399</v>
      </c>
      <c r="AA210" s="10">
        <f t="shared" si="22"/>
        <v>25891</v>
      </c>
      <c r="AB210" s="9">
        <f t="shared" si="30"/>
        <v>2145</v>
      </c>
      <c r="AC210" s="28">
        <v>2146.6559304135099</v>
      </c>
      <c r="AD210" s="10">
        <f t="shared" si="23"/>
        <v>21467</v>
      </c>
      <c r="AE210" s="63"/>
      <c r="AX210" s="9">
        <v>91.3</v>
      </c>
    </row>
    <row r="211" spans="1:50">
      <c r="A211" s="19">
        <v>2001</v>
      </c>
      <c r="B211" s="19" t="s">
        <v>84</v>
      </c>
      <c r="C211" s="9">
        <v>5322</v>
      </c>
      <c r="H211" s="12">
        <f t="shared" si="33"/>
        <v>5322</v>
      </c>
      <c r="I211" s="11">
        <v>5304.1084915884603</v>
      </c>
      <c r="J211" s="10">
        <f t="shared" si="21"/>
        <v>53041</v>
      </c>
      <c r="K211" s="9">
        <v>1757</v>
      </c>
      <c r="L211" s="9">
        <v>1757</v>
      </c>
      <c r="M211" s="9">
        <v>861</v>
      </c>
      <c r="N211" s="9">
        <v>861</v>
      </c>
      <c r="O211" s="9">
        <v>926</v>
      </c>
      <c r="P211" s="9">
        <v>926</v>
      </c>
      <c r="Q211" s="9">
        <v>1205</v>
      </c>
      <c r="R211" s="9">
        <v>1205</v>
      </c>
      <c r="S211" s="9">
        <f t="shared" si="31"/>
        <v>2618</v>
      </c>
      <c r="T211" s="9">
        <f t="shared" si="25"/>
        <v>2618</v>
      </c>
      <c r="U211" s="9">
        <f t="shared" si="27"/>
        <v>0</v>
      </c>
      <c r="V211" s="9">
        <f t="shared" si="32"/>
        <v>2131</v>
      </c>
      <c r="W211" s="9">
        <f t="shared" si="26"/>
        <v>2131</v>
      </c>
      <c r="X211" s="9">
        <f t="shared" si="28"/>
        <v>0</v>
      </c>
      <c r="Y211" s="9">
        <f t="shared" si="29"/>
        <v>2618</v>
      </c>
      <c r="Z211" s="28">
        <v>2599.7257106444299</v>
      </c>
      <c r="AA211" s="10">
        <f t="shared" si="22"/>
        <v>25997</v>
      </c>
      <c r="AB211" s="9">
        <f t="shared" si="30"/>
        <v>2131</v>
      </c>
      <c r="AC211" s="28">
        <v>2131.8469063796801</v>
      </c>
      <c r="AD211" s="10">
        <f t="shared" si="23"/>
        <v>21318</v>
      </c>
      <c r="AE211" s="63"/>
      <c r="AX211" s="9">
        <v>91.2</v>
      </c>
    </row>
    <row r="212" spans="1:50">
      <c r="A212" s="19">
        <v>2002</v>
      </c>
      <c r="B212" s="19" t="s">
        <v>72</v>
      </c>
      <c r="C212" s="9">
        <v>5266</v>
      </c>
      <c r="H212" s="12">
        <f t="shared" si="33"/>
        <v>5266</v>
      </c>
      <c r="I212" s="11">
        <v>5298.3113108613898</v>
      </c>
      <c r="J212" s="10">
        <f t="shared" si="21"/>
        <v>52983</v>
      </c>
      <c r="K212" s="9">
        <v>1749</v>
      </c>
      <c r="L212" s="9">
        <v>1749</v>
      </c>
      <c r="M212" s="9">
        <v>844</v>
      </c>
      <c r="N212" s="9">
        <v>844</v>
      </c>
      <c r="O212" s="9">
        <v>926</v>
      </c>
      <c r="P212" s="9">
        <v>926</v>
      </c>
      <c r="Q212" s="9">
        <v>1165</v>
      </c>
      <c r="R212" s="9">
        <v>1165</v>
      </c>
      <c r="S212" s="9">
        <f t="shared" si="31"/>
        <v>2593</v>
      </c>
      <c r="T212" s="9">
        <f t="shared" si="25"/>
        <v>2593</v>
      </c>
      <c r="U212" s="9">
        <f t="shared" si="27"/>
        <v>0</v>
      </c>
      <c r="V212" s="9">
        <f t="shared" si="32"/>
        <v>2091</v>
      </c>
      <c r="W212" s="9">
        <f t="shared" si="26"/>
        <v>2091</v>
      </c>
      <c r="X212" s="9">
        <f t="shared" si="28"/>
        <v>0</v>
      </c>
      <c r="Y212" s="9">
        <f t="shared" si="29"/>
        <v>2593</v>
      </c>
      <c r="Z212" s="28">
        <v>2606.1753610897999</v>
      </c>
      <c r="AA212" s="10">
        <f t="shared" si="22"/>
        <v>26062</v>
      </c>
      <c r="AB212" s="9">
        <f t="shared" si="30"/>
        <v>2091</v>
      </c>
      <c r="AC212" s="28">
        <v>2105.3039166130502</v>
      </c>
      <c r="AD212" s="10">
        <f t="shared" si="23"/>
        <v>21053</v>
      </c>
      <c r="AE212" s="63"/>
      <c r="AX212" s="9">
        <v>91.1</v>
      </c>
    </row>
    <row r="213" spans="1:50">
      <c r="A213" s="19">
        <v>2002</v>
      </c>
      <c r="B213" s="19" t="s">
        <v>74</v>
      </c>
      <c r="C213" s="9">
        <v>5236</v>
      </c>
      <c r="H213" s="12">
        <f t="shared" si="33"/>
        <v>5236</v>
      </c>
      <c r="I213" s="11">
        <v>5294.6603151808304</v>
      </c>
      <c r="J213" s="10">
        <f t="shared" si="21"/>
        <v>52947</v>
      </c>
      <c r="K213" s="9">
        <v>1731</v>
      </c>
      <c r="L213" s="9">
        <v>1731</v>
      </c>
      <c r="M213" s="9">
        <v>841</v>
      </c>
      <c r="N213" s="9">
        <v>841</v>
      </c>
      <c r="O213" s="9">
        <v>925</v>
      </c>
      <c r="P213" s="9">
        <v>925</v>
      </c>
      <c r="Q213" s="9">
        <v>1163</v>
      </c>
      <c r="R213" s="9">
        <v>1163</v>
      </c>
      <c r="S213" s="9">
        <f t="shared" si="31"/>
        <v>2572</v>
      </c>
      <c r="T213" s="9">
        <f t="shared" si="25"/>
        <v>2572</v>
      </c>
      <c r="U213" s="9">
        <f t="shared" si="27"/>
        <v>0</v>
      </c>
      <c r="V213" s="9">
        <f t="shared" si="32"/>
        <v>2088</v>
      </c>
      <c r="W213" s="9">
        <f t="shared" si="26"/>
        <v>2088</v>
      </c>
      <c r="X213" s="9">
        <f t="shared" si="28"/>
        <v>0</v>
      </c>
      <c r="Y213" s="9">
        <f t="shared" si="29"/>
        <v>2572</v>
      </c>
      <c r="Z213" s="28">
        <v>2607.3136185054</v>
      </c>
      <c r="AA213" s="10">
        <f t="shared" si="22"/>
        <v>26073</v>
      </c>
      <c r="AB213" s="9">
        <f t="shared" si="30"/>
        <v>2088</v>
      </c>
      <c r="AC213" s="28">
        <v>2107.6250565677601</v>
      </c>
      <c r="AD213" s="10">
        <f t="shared" si="23"/>
        <v>21076</v>
      </c>
      <c r="AE213" s="63"/>
      <c r="AX213" s="9">
        <v>91.2</v>
      </c>
    </row>
    <row r="214" spans="1:50">
      <c r="A214" s="19">
        <v>2002</v>
      </c>
      <c r="B214" s="19" t="s">
        <v>75</v>
      </c>
      <c r="C214" s="9">
        <v>5262</v>
      </c>
      <c r="H214" s="12">
        <f t="shared" si="33"/>
        <v>5262</v>
      </c>
      <c r="I214" s="11">
        <v>5305.7544120923903</v>
      </c>
      <c r="J214" s="10">
        <f t="shared" si="21"/>
        <v>53058</v>
      </c>
      <c r="K214" s="9">
        <v>1739</v>
      </c>
      <c r="L214" s="9">
        <v>1739</v>
      </c>
      <c r="M214" s="9">
        <v>859</v>
      </c>
      <c r="N214" s="9">
        <v>859</v>
      </c>
      <c r="O214" s="9">
        <v>918</v>
      </c>
      <c r="P214" s="9">
        <v>918</v>
      </c>
      <c r="Q214" s="9">
        <v>1178</v>
      </c>
      <c r="R214" s="9">
        <v>1178</v>
      </c>
      <c r="S214" s="9">
        <f t="shared" si="31"/>
        <v>2598</v>
      </c>
      <c r="T214" s="9">
        <f t="shared" si="25"/>
        <v>2598</v>
      </c>
      <c r="U214" s="9">
        <f t="shared" si="27"/>
        <v>0</v>
      </c>
      <c r="V214" s="9">
        <f t="shared" si="32"/>
        <v>2096</v>
      </c>
      <c r="W214" s="9">
        <f t="shared" si="26"/>
        <v>2096</v>
      </c>
      <c r="X214" s="9">
        <f t="shared" si="28"/>
        <v>0</v>
      </c>
      <c r="Y214" s="9">
        <f t="shared" si="29"/>
        <v>2598</v>
      </c>
      <c r="Z214" s="28">
        <v>2614.8923724220399</v>
      </c>
      <c r="AA214" s="10">
        <f t="shared" si="22"/>
        <v>26149</v>
      </c>
      <c r="AB214" s="9">
        <f t="shared" si="30"/>
        <v>2096</v>
      </c>
      <c r="AC214" s="28">
        <v>2115.5922092002402</v>
      </c>
      <c r="AD214" s="10">
        <f t="shared" si="23"/>
        <v>21156</v>
      </c>
      <c r="AE214" s="63"/>
      <c r="AX214" s="9">
        <v>91.2</v>
      </c>
    </row>
    <row r="215" spans="1:50">
      <c r="A215" s="19">
        <v>2002</v>
      </c>
      <c r="B215" s="19" t="s">
        <v>76</v>
      </c>
      <c r="C215" s="9">
        <v>5278</v>
      </c>
      <c r="H215" s="12">
        <f t="shared" si="33"/>
        <v>5278</v>
      </c>
      <c r="I215" s="11">
        <v>5294.1554491166899</v>
      </c>
      <c r="J215" s="10">
        <f t="shared" si="21"/>
        <v>52942</v>
      </c>
      <c r="K215" s="9">
        <v>1752</v>
      </c>
      <c r="L215" s="9">
        <v>1752</v>
      </c>
      <c r="M215" s="9">
        <v>868</v>
      </c>
      <c r="N215" s="9">
        <v>868</v>
      </c>
      <c r="O215" s="9">
        <v>906</v>
      </c>
      <c r="P215" s="9">
        <v>906</v>
      </c>
      <c r="Q215" s="9">
        <v>1183</v>
      </c>
      <c r="R215" s="9">
        <v>1183</v>
      </c>
      <c r="S215" s="9">
        <f t="shared" si="31"/>
        <v>2620</v>
      </c>
      <c r="T215" s="9">
        <f t="shared" si="25"/>
        <v>2620</v>
      </c>
      <c r="U215" s="9">
        <f t="shared" si="27"/>
        <v>0</v>
      </c>
      <c r="V215" s="9">
        <f t="shared" si="32"/>
        <v>2089</v>
      </c>
      <c r="W215" s="9">
        <f t="shared" si="26"/>
        <v>2089</v>
      </c>
      <c r="X215" s="9">
        <f t="shared" si="28"/>
        <v>0</v>
      </c>
      <c r="Y215" s="9">
        <f t="shared" si="29"/>
        <v>2620</v>
      </c>
      <c r="Z215" s="28">
        <v>2634.0055851090601</v>
      </c>
      <c r="AA215" s="10">
        <f t="shared" si="22"/>
        <v>26340</v>
      </c>
      <c r="AB215" s="9">
        <f t="shared" si="30"/>
        <v>2089</v>
      </c>
      <c r="AC215" s="28">
        <v>2100.6820635171998</v>
      </c>
      <c r="AD215" s="10">
        <f t="shared" si="23"/>
        <v>21007</v>
      </c>
      <c r="AE215" s="63"/>
      <c r="AX215" s="9">
        <v>90.8</v>
      </c>
    </row>
    <row r="216" spans="1:50">
      <c r="A216" s="19">
        <v>2002</v>
      </c>
      <c r="B216" s="19" t="s">
        <v>77</v>
      </c>
      <c r="C216" s="9">
        <v>5277</v>
      </c>
      <c r="H216" s="12">
        <f t="shared" si="33"/>
        <v>5277</v>
      </c>
      <c r="I216" s="11">
        <v>5246.7064889025196</v>
      </c>
      <c r="J216" s="10">
        <f t="shared" si="21"/>
        <v>52467</v>
      </c>
      <c r="K216" s="9">
        <v>1715</v>
      </c>
      <c r="L216" s="9">
        <v>1715</v>
      </c>
      <c r="M216" s="9">
        <v>886</v>
      </c>
      <c r="N216" s="9">
        <v>886</v>
      </c>
      <c r="O216" s="9">
        <v>905</v>
      </c>
      <c r="P216" s="9">
        <v>905</v>
      </c>
      <c r="Q216" s="9">
        <v>1192</v>
      </c>
      <c r="R216" s="9">
        <v>1192</v>
      </c>
      <c r="S216" s="9">
        <f t="shared" si="31"/>
        <v>2601</v>
      </c>
      <c r="T216" s="9">
        <f t="shared" si="25"/>
        <v>2601</v>
      </c>
      <c r="U216" s="9">
        <f t="shared" si="27"/>
        <v>0</v>
      </c>
      <c r="V216" s="9">
        <f t="shared" si="32"/>
        <v>2097</v>
      </c>
      <c r="W216" s="9">
        <f t="shared" si="26"/>
        <v>2097</v>
      </c>
      <c r="X216" s="9">
        <f t="shared" si="28"/>
        <v>0</v>
      </c>
      <c r="Y216" s="9">
        <f t="shared" si="29"/>
        <v>2601</v>
      </c>
      <c r="Z216" s="28">
        <v>2593.0083666843898</v>
      </c>
      <c r="AA216" s="10">
        <f t="shared" si="22"/>
        <v>25930</v>
      </c>
      <c r="AB216" s="9">
        <f t="shared" si="30"/>
        <v>2097</v>
      </c>
      <c r="AC216" s="28">
        <v>2073.6645852746801</v>
      </c>
      <c r="AD216" s="10">
        <f t="shared" si="23"/>
        <v>20737</v>
      </c>
      <c r="AE216" s="63"/>
      <c r="AX216" s="9">
        <v>90.7</v>
      </c>
    </row>
    <row r="217" spans="1:50">
      <c r="A217" s="19">
        <v>2002</v>
      </c>
      <c r="B217" s="19" t="s">
        <v>78</v>
      </c>
      <c r="C217" s="9">
        <v>5303</v>
      </c>
      <c r="H217" s="12">
        <f t="shared" si="33"/>
        <v>5303</v>
      </c>
      <c r="I217" s="11">
        <v>5277.0591924935397</v>
      </c>
      <c r="J217" s="10">
        <f t="shared" si="21"/>
        <v>52771</v>
      </c>
      <c r="K217" s="9">
        <v>1743</v>
      </c>
      <c r="L217" s="9">
        <v>1743</v>
      </c>
      <c r="M217" s="9">
        <v>857</v>
      </c>
      <c r="N217" s="9">
        <v>857</v>
      </c>
      <c r="O217" s="9">
        <v>942</v>
      </c>
      <c r="P217" s="9">
        <v>942</v>
      </c>
      <c r="Q217" s="9">
        <v>1192</v>
      </c>
      <c r="R217" s="9">
        <v>1192</v>
      </c>
      <c r="S217" s="9">
        <f t="shared" si="31"/>
        <v>2600</v>
      </c>
      <c r="T217" s="9">
        <f t="shared" si="25"/>
        <v>2600</v>
      </c>
      <c r="U217" s="9">
        <f t="shared" si="27"/>
        <v>0</v>
      </c>
      <c r="V217" s="9">
        <f t="shared" si="32"/>
        <v>2134</v>
      </c>
      <c r="W217" s="9">
        <f t="shared" si="26"/>
        <v>2134</v>
      </c>
      <c r="X217" s="9">
        <f t="shared" si="28"/>
        <v>0</v>
      </c>
      <c r="Y217" s="9">
        <f t="shared" si="29"/>
        <v>2600</v>
      </c>
      <c r="Z217" s="28">
        <v>2587.13736152806</v>
      </c>
      <c r="AA217" s="10">
        <f t="shared" si="22"/>
        <v>25871</v>
      </c>
      <c r="AB217" s="9">
        <f t="shared" si="30"/>
        <v>2134</v>
      </c>
      <c r="AC217" s="28">
        <v>2122.6469343458002</v>
      </c>
      <c r="AD217" s="10">
        <f t="shared" si="23"/>
        <v>21226</v>
      </c>
      <c r="AE217" s="63"/>
      <c r="AX217" s="9">
        <v>90.6</v>
      </c>
    </row>
    <row r="218" spans="1:50">
      <c r="A218" s="19">
        <v>2002</v>
      </c>
      <c r="B218" s="19" t="s">
        <v>79</v>
      </c>
      <c r="C218" s="9">
        <v>5337</v>
      </c>
      <c r="H218" s="12">
        <f t="shared" si="33"/>
        <v>5337</v>
      </c>
      <c r="I218" s="11">
        <v>5319.2114904157597</v>
      </c>
      <c r="J218" s="10">
        <f t="shared" si="21"/>
        <v>53192</v>
      </c>
      <c r="K218" s="9">
        <v>1745</v>
      </c>
      <c r="L218" s="9">
        <v>1745</v>
      </c>
      <c r="M218" s="9">
        <v>860</v>
      </c>
      <c r="N218" s="9">
        <v>860</v>
      </c>
      <c r="O218" s="9">
        <v>948</v>
      </c>
      <c r="P218" s="9">
        <v>948</v>
      </c>
      <c r="Q218" s="9">
        <v>1201</v>
      </c>
      <c r="R218" s="9">
        <v>1201</v>
      </c>
      <c r="S218" s="9">
        <f t="shared" si="31"/>
        <v>2605</v>
      </c>
      <c r="T218" s="9">
        <f t="shared" si="25"/>
        <v>2605</v>
      </c>
      <c r="U218" s="9">
        <f t="shared" si="27"/>
        <v>0</v>
      </c>
      <c r="V218" s="9">
        <f t="shared" si="32"/>
        <v>2149</v>
      </c>
      <c r="W218" s="9">
        <f t="shared" si="26"/>
        <v>2149</v>
      </c>
      <c r="X218" s="9">
        <f t="shared" si="28"/>
        <v>0</v>
      </c>
      <c r="Y218" s="9">
        <f t="shared" si="29"/>
        <v>2605</v>
      </c>
      <c r="Z218" s="28">
        <v>2592.5462512594199</v>
      </c>
      <c r="AA218" s="10">
        <f t="shared" si="22"/>
        <v>25925</v>
      </c>
      <c r="AB218" s="9">
        <f t="shared" si="30"/>
        <v>2149</v>
      </c>
      <c r="AC218" s="28">
        <v>2140.8638588977401</v>
      </c>
      <c r="AD218" s="10">
        <f t="shared" si="23"/>
        <v>21409</v>
      </c>
      <c r="AE218" s="63"/>
      <c r="AX218" s="9">
        <v>90.5</v>
      </c>
    </row>
    <row r="219" spans="1:50">
      <c r="A219" s="19">
        <v>2002</v>
      </c>
      <c r="B219" s="19" t="s">
        <v>80</v>
      </c>
      <c r="C219" s="9">
        <v>5326</v>
      </c>
      <c r="H219" s="12">
        <f t="shared" si="33"/>
        <v>5326</v>
      </c>
      <c r="I219" s="11">
        <v>5307.6633184603897</v>
      </c>
      <c r="J219" s="10">
        <f t="shared" si="21"/>
        <v>53077</v>
      </c>
      <c r="K219" s="9">
        <v>1713</v>
      </c>
      <c r="L219" s="9">
        <v>1713</v>
      </c>
      <c r="M219" s="9">
        <v>863</v>
      </c>
      <c r="N219" s="9">
        <v>863</v>
      </c>
      <c r="O219" s="9">
        <v>941</v>
      </c>
      <c r="P219" s="9">
        <v>941</v>
      </c>
      <c r="Q219" s="9">
        <v>1190</v>
      </c>
      <c r="R219" s="9">
        <v>1190</v>
      </c>
      <c r="S219" s="9">
        <f t="shared" si="31"/>
        <v>2576</v>
      </c>
      <c r="T219" s="9">
        <f t="shared" si="25"/>
        <v>2576</v>
      </c>
      <c r="U219" s="9">
        <f t="shared" si="27"/>
        <v>0</v>
      </c>
      <c r="V219" s="9">
        <f t="shared" si="32"/>
        <v>2131</v>
      </c>
      <c r="W219" s="9">
        <f t="shared" si="26"/>
        <v>2131</v>
      </c>
      <c r="X219" s="9">
        <f t="shared" si="28"/>
        <v>0</v>
      </c>
      <c r="Y219" s="9">
        <f t="shared" si="29"/>
        <v>2576</v>
      </c>
      <c r="Z219" s="28">
        <v>2582.39828291194</v>
      </c>
      <c r="AA219" s="10">
        <f t="shared" si="22"/>
        <v>25824</v>
      </c>
      <c r="AB219" s="9">
        <f t="shared" si="30"/>
        <v>2131</v>
      </c>
      <c r="AC219" s="28">
        <v>2125.4859105232999</v>
      </c>
      <c r="AD219" s="10">
        <f t="shared" si="23"/>
        <v>21255</v>
      </c>
      <c r="AE219" s="63"/>
      <c r="AX219" s="9">
        <v>90.5</v>
      </c>
    </row>
    <row r="220" spans="1:50">
      <c r="A220" s="19">
        <v>2002</v>
      </c>
      <c r="B220" s="19" t="s">
        <v>81</v>
      </c>
      <c r="C220" s="9">
        <v>5304</v>
      </c>
      <c r="H220" s="12">
        <f t="shared" si="33"/>
        <v>5304</v>
      </c>
      <c r="I220" s="11">
        <v>5300.36265859381</v>
      </c>
      <c r="J220" s="10">
        <f t="shared" si="21"/>
        <v>53004</v>
      </c>
      <c r="K220" s="9">
        <v>1723</v>
      </c>
      <c r="L220" s="9">
        <v>1723</v>
      </c>
      <c r="M220" s="9">
        <v>854</v>
      </c>
      <c r="N220" s="9">
        <v>854</v>
      </c>
      <c r="O220" s="9">
        <v>948</v>
      </c>
      <c r="P220" s="9">
        <v>948</v>
      </c>
      <c r="Q220" s="9">
        <v>1197</v>
      </c>
      <c r="R220" s="9">
        <v>1197</v>
      </c>
      <c r="S220" s="9">
        <f t="shared" si="31"/>
        <v>2577</v>
      </c>
      <c r="T220" s="9">
        <f t="shared" ref="T220:T251" si="34">SUM(L220,N220)</f>
        <v>2577</v>
      </c>
      <c r="U220" s="9">
        <f t="shared" si="27"/>
        <v>0</v>
      </c>
      <c r="V220" s="9">
        <f t="shared" si="32"/>
        <v>2145</v>
      </c>
      <c r="W220" s="9">
        <f t="shared" ref="W220:W251" si="35">SUM(P220,R220)</f>
        <v>2145</v>
      </c>
      <c r="X220" s="9">
        <f t="shared" si="28"/>
        <v>0</v>
      </c>
      <c r="Y220" s="9">
        <f t="shared" si="29"/>
        <v>2577</v>
      </c>
      <c r="Z220" s="28">
        <v>2580.3463175995898</v>
      </c>
      <c r="AA220" s="10">
        <f t="shared" si="22"/>
        <v>25803</v>
      </c>
      <c r="AB220" s="9">
        <f t="shared" si="30"/>
        <v>2145</v>
      </c>
      <c r="AC220" s="28">
        <v>2134.13260843123</v>
      </c>
      <c r="AD220" s="10">
        <f t="shared" si="23"/>
        <v>21341</v>
      </c>
      <c r="AE220" s="63"/>
      <c r="AX220" s="9">
        <v>90.5</v>
      </c>
    </row>
    <row r="221" spans="1:50">
      <c r="A221" s="19">
        <v>2002</v>
      </c>
      <c r="B221" s="19" t="s">
        <v>82</v>
      </c>
      <c r="C221" s="9">
        <v>5297</v>
      </c>
      <c r="H221" s="12">
        <f t="shared" si="33"/>
        <v>5297</v>
      </c>
      <c r="I221" s="11">
        <v>5284.0885875996601</v>
      </c>
      <c r="J221" s="10">
        <f t="shared" si="21"/>
        <v>52841</v>
      </c>
      <c r="K221" s="9">
        <v>1745</v>
      </c>
      <c r="L221" s="9">
        <v>1745</v>
      </c>
      <c r="M221" s="9">
        <v>858</v>
      </c>
      <c r="N221" s="9">
        <v>858</v>
      </c>
      <c r="O221" s="9">
        <v>934</v>
      </c>
      <c r="P221" s="9">
        <v>934</v>
      </c>
      <c r="Q221" s="9">
        <v>1194</v>
      </c>
      <c r="R221" s="9">
        <v>1194</v>
      </c>
      <c r="S221" s="9">
        <f t="shared" si="31"/>
        <v>2603</v>
      </c>
      <c r="T221" s="9">
        <f t="shared" si="34"/>
        <v>2603</v>
      </c>
      <c r="U221" s="9">
        <f t="shared" si="27"/>
        <v>0</v>
      </c>
      <c r="V221" s="9">
        <f t="shared" si="32"/>
        <v>2128</v>
      </c>
      <c r="W221" s="9">
        <f t="shared" si="35"/>
        <v>2128</v>
      </c>
      <c r="X221" s="9">
        <f t="shared" si="28"/>
        <v>0</v>
      </c>
      <c r="Y221" s="9">
        <f t="shared" si="29"/>
        <v>2603</v>
      </c>
      <c r="Z221" s="28">
        <v>2590.8732588845701</v>
      </c>
      <c r="AA221" s="10">
        <f t="shared" si="22"/>
        <v>25909</v>
      </c>
      <c r="AB221" s="9">
        <f t="shared" si="30"/>
        <v>2128</v>
      </c>
      <c r="AC221" s="28">
        <v>2121.2052265808402</v>
      </c>
      <c r="AD221" s="10">
        <f t="shared" si="23"/>
        <v>21212</v>
      </c>
      <c r="AE221" s="63"/>
      <c r="AX221" s="9">
        <v>90.4</v>
      </c>
    </row>
    <row r="222" spans="1:50">
      <c r="A222" s="19">
        <v>2002</v>
      </c>
      <c r="B222" s="19" t="s">
        <v>83</v>
      </c>
      <c r="C222" s="9">
        <v>5312</v>
      </c>
      <c r="H222" s="12">
        <f t="shared" si="33"/>
        <v>5312</v>
      </c>
      <c r="I222" s="11">
        <v>5290.5293638613202</v>
      </c>
      <c r="J222" s="10">
        <f t="shared" si="21"/>
        <v>52905</v>
      </c>
      <c r="K222" s="9">
        <v>1742</v>
      </c>
      <c r="L222" s="9">
        <v>1742</v>
      </c>
      <c r="M222" s="9">
        <v>882</v>
      </c>
      <c r="N222" s="9">
        <v>882</v>
      </c>
      <c r="O222" s="9">
        <v>928</v>
      </c>
      <c r="P222" s="9">
        <v>928</v>
      </c>
      <c r="Q222" s="9">
        <v>1181</v>
      </c>
      <c r="R222" s="9">
        <v>1181</v>
      </c>
      <c r="S222" s="9">
        <f t="shared" si="31"/>
        <v>2624</v>
      </c>
      <c r="T222" s="9">
        <f t="shared" si="34"/>
        <v>2624</v>
      </c>
      <c r="U222" s="9">
        <f t="shared" si="27"/>
        <v>0</v>
      </c>
      <c r="V222" s="9">
        <f t="shared" si="32"/>
        <v>2109</v>
      </c>
      <c r="W222" s="9">
        <f t="shared" si="35"/>
        <v>2109</v>
      </c>
      <c r="X222" s="9">
        <f t="shared" si="28"/>
        <v>0</v>
      </c>
      <c r="Y222" s="9">
        <f t="shared" si="29"/>
        <v>2624</v>
      </c>
      <c r="Z222" s="28">
        <v>2597.5163928111901</v>
      </c>
      <c r="AA222" s="10">
        <f t="shared" si="22"/>
        <v>25975</v>
      </c>
      <c r="AB222" s="9">
        <f t="shared" si="30"/>
        <v>2109</v>
      </c>
      <c r="AC222" s="28">
        <v>2109.91177515859</v>
      </c>
      <c r="AD222" s="10">
        <f t="shared" si="23"/>
        <v>21099</v>
      </c>
      <c r="AE222" s="63"/>
      <c r="AX222" s="9">
        <v>90.4</v>
      </c>
    </row>
    <row r="223" spans="1:50">
      <c r="A223" s="19">
        <v>2002</v>
      </c>
      <c r="B223" s="19" t="s">
        <v>84</v>
      </c>
      <c r="C223" s="9">
        <v>5308</v>
      </c>
      <c r="H223" s="12">
        <f t="shared" si="33"/>
        <v>5308</v>
      </c>
      <c r="I223" s="11">
        <v>5290.36767067449</v>
      </c>
      <c r="J223" s="10">
        <f t="shared" si="21"/>
        <v>52904</v>
      </c>
      <c r="K223" s="9">
        <v>1718</v>
      </c>
      <c r="L223" s="9">
        <v>1718</v>
      </c>
      <c r="M223" s="9">
        <v>869</v>
      </c>
      <c r="N223" s="9">
        <v>869</v>
      </c>
      <c r="O223" s="9">
        <v>951</v>
      </c>
      <c r="P223" s="9">
        <v>951</v>
      </c>
      <c r="Q223" s="9">
        <v>1177</v>
      </c>
      <c r="R223" s="9">
        <v>1177</v>
      </c>
      <c r="S223" s="9">
        <f t="shared" si="31"/>
        <v>2587</v>
      </c>
      <c r="T223" s="9">
        <f t="shared" si="34"/>
        <v>2587</v>
      </c>
      <c r="U223" s="9">
        <f t="shared" si="27"/>
        <v>0</v>
      </c>
      <c r="V223" s="9">
        <f t="shared" si="32"/>
        <v>2128</v>
      </c>
      <c r="W223" s="9">
        <f t="shared" si="35"/>
        <v>2128</v>
      </c>
      <c r="X223" s="9">
        <f t="shared" si="28"/>
        <v>0</v>
      </c>
      <c r="Y223" s="9">
        <f t="shared" si="29"/>
        <v>2587</v>
      </c>
      <c r="Z223" s="28">
        <v>2572.40098111417</v>
      </c>
      <c r="AA223" s="10">
        <f t="shared" si="22"/>
        <v>25724</v>
      </c>
      <c r="AB223" s="9">
        <f t="shared" si="30"/>
        <v>2128</v>
      </c>
      <c r="AC223" s="28">
        <v>2122.30619396362</v>
      </c>
      <c r="AD223" s="10">
        <f t="shared" si="23"/>
        <v>21223</v>
      </c>
      <c r="AE223" s="63"/>
      <c r="AX223" s="9">
        <v>90.3</v>
      </c>
    </row>
    <row r="224" spans="1:50">
      <c r="A224" s="19">
        <v>2003</v>
      </c>
      <c r="B224" s="19" t="s">
        <v>72</v>
      </c>
      <c r="C224" s="9">
        <v>5249</v>
      </c>
      <c r="H224" s="12">
        <f t="shared" si="33"/>
        <v>5249</v>
      </c>
      <c r="I224" s="11">
        <v>5285.8176972179799</v>
      </c>
      <c r="J224" s="10">
        <f t="shared" ref="J224:J287" si="36">ROUND(I224*10,0)</f>
        <v>52858</v>
      </c>
      <c r="K224" s="9">
        <v>1717</v>
      </c>
      <c r="L224" s="9">
        <v>1717</v>
      </c>
      <c r="M224" s="9">
        <v>846</v>
      </c>
      <c r="N224" s="9">
        <v>846</v>
      </c>
      <c r="O224" s="9">
        <v>920</v>
      </c>
      <c r="P224" s="9">
        <v>920</v>
      </c>
      <c r="Q224" s="9">
        <v>1187</v>
      </c>
      <c r="R224" s="9">
        <v>1187</v>
      </c>
      <c r="S224" s="9">
        <f t="shared" si="31"/>
        <v>2563</v>
      </c>
      <c r="T224" s="9">
        <f t="shared" si="34"/>
        <v>2563</v>
      </c>
      <c r="U224" s="9">
        <f t="shared" si="27"/>
        <v>0</v>
      </c>
      <c r="V224" s="9">
        <f t="shared" si="32"/>
        <v>2107</v>
      </c>
      <c r="W224" s="9">
        <f t="shared" si="35"/>
        <v>2107</v>
      </c>
      <c r="X224" s="9">
        <f t="shared" si="28"/>
        <v>0</v>
      </c>
      <c r="Y224" s="9">
        <f t="shared" si="29"/>
        <v>2563</v>
      </c>
      <c r="Z224" s="28">
        <v>2582.4925045224199</v>
      </c>
      <c r="AA224" s="10">
        <f t="shared" ref="AA224:AA287" si="37">ROUND(Z224*10,0)</f>
        <v>25825</v>
      </c>
      <c r="AB224" s="9">
        <f t="shared" si="30"/>
        <v>2107</v>
      </c>
      <c r="AC224" s="28">
        <v>2123.29053889544</v>
      </c>
      <c r="AD224" s="10">
        <f t="shared" ref="AD224:AD287" si="38">ROUND(AC224*10,0)</f>
        <v>21233</v>
      </c>
      <c r="AE224" s="63"/>
      <c r="AX224" s="9">
        <v>90.2</v>
      </c>
    </row>
    <row r="225" spans="1:50">
      <c r="A225" s="19">
        <v>2003</v>
      </c>
      <c r="B225" s="19" t="s">
        <v>74</v>
      </c>
      <c r="C225" s="9">
        <v>5225</v>
      </c>
      <c r="H225" s="12">
        <f t="shared" si="33"/>
        <v>5225</v>
      </c>
      <c r="I225" s="11">
        <v>5286.4324468426803</v>
      </c>
      <c r="J225" s="10">
        <f t="shared" si="36"/>
        <v>52864</v>
      </c>
      <c r="K225" s="9">
        <v>1719</v>
      </c>
      <c r="L225" s="9">
        <v>1719</v>
      </c>
      <c r="M225" s="9">
        <v>846</v>
      </c>
      <c r="N225" s="9">
        <v>846</v>
      </c>
      <c r="O225" s="9">
        <v>899</v>
      </c>
      <c r="P225" s="9">
        <v>899</v>
      </c>
      <c r="Q225" s="9">
        <v>1200</v>
      </c>
      <c r="R225" s="9">
        <v>1200</v>
      </c>
      <c r="S225" s="9">
        <f t="shared" si="31"/>
        <v>2565</v>
      </c>
      <c r="T225" s="9">
        <f t="shared" si="34"/>
        <v>2565</v>
      </c>
      <c r="U225" s="9">
        <f t="shared" si="27"/>
        <v>0</v>
      </c>
      <c r="V225" s="9">
        <f t="shared" si="32"/>
        <v>2099</v>
      </c>
      <c r="W225" s="9">
        <f t="shared" si="35"/>
        <v>2099</v>
      </c>
      <c r="X225" s="9">
        <f t="shared" si="28"/>
        <v>0</v>
      </c>
      <c r="Y225" s="9">
        <f t="shared" si="29"/>
        <v>2565</v>
      </c>
      <c r="Z225" s="28">
        <v>2599.1815318004101</v>
      </c>
      <c r="AA225" s="10">
        <f t="shared" si="37"/>
        <v>25992</v>
      </c>
      <c r="AB225" s="9">
        <f t="shared" si="30"/>
        <v>2099</v>
      </c>
      <c r="AC225" s="28">
        <v>2123.2127503143502</v>
      </c>
      <c r="AD225" s="10">
        <f t="shared" si="38"/>
        <v>21232</v>
      </c>
      <c r="AE225" s="63"/>
      <c r="AX225" s="9">
        <v>90.2</v>
      </c>
    </row>
    <row r="226" spans="1:50">
      <c r="A226" s="19">
        <v>2003</v>
      </c>
      <c r="B226" s="19" t="s">
        <v>75</v>
      </c>
      <c r="C226" s="9">
        <v>5261</v>
      </c>
      <c r="H226" s="12">
        <f t="shared" si="33"/>
        <v>5261</v>
      </c>
      <c r="I226" s="11">
        <v>5302.6572971383303</v>
      </c>
      <c r="J226" s="10">
        <f t="shared" si="36"/>
        <v>53027</v>
      </c>
      <c r="K226" s="9">
        <v>1729</v>
      </c>
      <c r="L226" s="9">
        <v>1729</v>
      </c>
      <c r="M226" s="9">
        <v>848</v>
      </c>
      <c r="N226" s="9">
        <v>848</v>
      </c>
      <c r="O226" s="9">
        <v>923</v>
      </c>
      <c r="P226" s="9">
        <v>923</v>
      </c>
      <c r="Q226" s="9">
        <v>1191</v>
      </c>
      <c r="R226" s="9">
        <v>1191</v>
      </c>
      <c r="S226" s="9">
        <f t="shared" si="31"/>
        <v>2577</v>
      </c>
      <c r="T226" s="9">
        <f t="shared" si="34"/>
        <v>2577</v>
      </c>
      <c r="U226" s="9">
        <f t="shared" si="27"/>
        <v>0</v>
      </c>
      <c r="V226" s="9">
        <f t="shared" si="32"/>
        <v>2114</v>
      </c>
      <c r="W226" s="9">
        <f t="shared" si="35"/>
        <v>2114</v>
      </c>
      <c r="X226" s="9">
        <f t="shared" si="28"/>
        <v>0</v>
      </c>
      <c r="Y226" s="9">
        <f t="shared" si="29"/>
        <v>2577</v>
      </c>
      <c r="Z226" s="28">
        <v>2588.50199061078</v>
      </c>
      <c r="AA226" s="10">
        <f t="shared" si="37"/>
        <v>25885</v>
      </c>
      <c r="AB226" s="9">
        <f t="shared" si="30"/>
        <v>2114</v>
      </c>
      <c r="AC226" s="28">
        <v>2135.2765000993099</v>
      </c>
      <c r="AD226" s="10">
        <f t="shared" si="38"/>
        <v>21353</v>
      </c>
      <c r="AE226" s="63"/>
      <c r="AX226" s="9">
        <v>90.1</v>
      </c>
    </row>
    <row r="227" spans="1:50">
      <c r="A227" s="19">
        <v>2003</v>
      </c>
      <c r="B227" s="19" t="s">
        <v>76</v>
      </c>
      <c r="C227" s="9">
        <v>5273</v>
      </c>
      <c r="H227" s="12">
        <f t="shared" si="33"/>
        <v>5273</v>
      </c>
      <c r="I227" s="11">
        <v>5281.1768544443203</v>
      </c>
      <c r="J227" s="10">
        <f t="shared" si="36"/>
        <v>52812</v>
      </c>
      <c r="K227" s="9">
        <v>1731</v>
      </c>
      <c r="L227" s="9">
        <v>1731</v>
      </c>
      <c r="M227" s="9">
        <v>848</v>
      </c>
      <c r="N227" s="9">
        <v>848</v>
      </c>
      <c r="O227" s="9">
        <v>921</v>
      </c>
      <c r="P227" s="9">
        <v>921</v>
      </c>
      <c r="Q227" s="9">
        <v>1185</v>
      </c>
      <c r="R227" s="9">
        <v>1185</v>
      </c>
      <c r="S227" s="9">
        <f t="shared" si="31"/>
        <v>2579</v>
      </c>
      <c r="T227" s="9">
        <f t="shared" si="34"/>
        <v>2579</v>
      </c>
      <c r="U227" s="9">
        <f t="shared" si="27"/>
        <v>0</v>
      </c>
      <c r="V227" s="9">
        <f t="shared" si="32"/>
        <v>2106</v>
      </c>
      <c r="W227" s="9">
        <f t="shared" si="35"/>
        <v>2106</v>
      </c>
      <c r="X227" s="9">
        <f t="shared" si="28"/>
        <v>0</v>
      </c>
      <c r="Y227" s="9">
        <f t="shared" si="29"/>
        <v>2579</v>
      </c>
      <c r="Z227" s="28">
        <v>2589.4543188039302</v>
      </c>
      <c r="AA227" s="10">
        <f t="shared" si="37"/>
        <v>25895</v>
      </c>
      <c r="AB227" s="9">
        <f t="shared" si="30"/>
        <v>2106</v>
      </c>
      <c r="AC227" s="28">
        <v>2115.5657861131699</v>
      </c>
      <c r="AD227" s="10">
        <f t="shared" si="38"/>
        <v>21156</v>
      </c>
      <c r="AE227" s="63"/>
      <c r="AX227" s="9">
        <v>89.8</v>
      </c>
    </row>
    <row r="228" spans="1:50">
      <c r="A228" s="19">
        <v>2003</v>
      </c>
      <c r="B228" s="19" t="s">
        <v>77</v>
      </c>
      <c r="C228" s="9">
        <v>5310</v>
      </c>
      <c r="H228" s="12">
        <f t="shared" si="33"/>
        <v>5310</v>
      </c>
      <c r="I228" s="11">
        <v>5273.2971991966097</v>
      </c>
      <c r="J228" s="10">
        <f t="shared" si="36"/>
        <v>52733</v>
      </c>
      <c r="K228" s="9">
        <v>1723</v>
      </c>
      <c r="L228" s="9">
        <v>1723</v>
      </c>
      <c r="M228" s="9">
        <v>881</v>
      </c>
      <c r="N228" s="9">
        <v>881</v>
      </c>
      <c r="O228" s="9">
        <v>907</v>
      </c>
      <c r="P228" s="9">
        <v>907</v>
      </c>
      <c r="Q228" s="9">
        <v>1200</v>
      </c>
      <c r="R228" s="9">
        <v>1200</v>
      </c>
      <c r="S228" s="9">
        <f t="shared" si="31"/>
        <v>2604</v>
      </c>
      <c r="T228" s="9">
        <f t="shared" si="34"/>
        <v>2604</v>
      </c>
      <c r="U228" s="9">
        <f t="shared" si="27"/>
        <v>0</v>
      </c>
      <c r="V228" s="9">
        <f t="shared" si="32"/>
        <v>2107</v>
      </c>
      <c r="W228" s="9">
        <f t="shared" si="35"/>
        <v>2107</v>
      </c>
      <c r="X228" s="9">
        <f t="shared" si="28"/>
        <v>0</v>
      </c>
      <c r="Y228" s="9">
        <f t="shared" si="29"/>
        <v>2604</v>
      </c>
      <c r="Z228" s="28">
        <v>2595.9410596344401</v>
      </c>
      <c r="AA228" s="10">
        <f t="shared" si="37"/>
        <v>25959</v>
      </c>
      <c r="AB228" s="9">
        <f t="shared" si="30"/>
        <v>2107</v>
      </c>
      <c r="AC228" s="28">
        <v>2082.4131005529198</v>
      </c>
      <c r="AD228" s="10">
        <f t="shared" si="38"/>
        <v>20824</v>
      </c>
      <c r="AE228" s="63"/>
      <c r="AX228" s="9">
        <v>89.9</v>
      </c>
    </row>
    <row r="229" spans="1:50">
      <c r="A229" s="19">
        <v>2003</v>
      </c>
      <c r="B229" s="19" t="s">
        <v>78</v>
      </c>
      <c r="C229" s="9">
        <v>5330</v>
      </c>
      <c r="H229" s="12">
        <f t="shared" si="33"/>
        <v>5330</v>
      </c>
      <c r="I229" s="11">
        <v>5304.7013591067898</v>
      </c>
      <c r="J229" s="10">
        <f t="shared" si="36"/>
        <v>53047</v>
      </c>
      <c r="K229" s="9">
        <v>1703</v>
      </c>
      <c r="L229" s="9">
        <v>1703</v>
      </c>
      <c r="M229" s="9">
        <v>889</v>
      </c>
      <c r="N229" s="9">
        <v>889</v>
      </c>
      <c r="O229" s="9">
        <v>918</v>
      </c>
      <c r="P229" s="9">
        <v>918</v>
      </c>
      <c r="Q229" s="9">
        <v>1217</v>
      </c>
      <c r="R229" s="9">
        <v>1217</v>
      </c>
      <c r="S229" s="9">
        <f t="shared" si="31"/>
        <v>2592</v>
      </c>
      <c r="T229" s="9">
        <f t="shared" si="34"/>
        <v>2592</v>
      </c>
      <c r="U229" s="9">
        <f t="shared" si="27"/>
        <v>0</v>
      </c>
      <c r="V229" s="9">
        <f t="shared" si="32"/>
        <v>2135</v>
      </c>
      <c r="W229" s="9">
        <f t="shared" si="35"/>
        <v>2135</v>
      </c>
      <c r="X229" s="9">
        <f t="shared" si="28"/>
        <v>0</v>
      </c>
      <c r="Y229" s="9">
        <f t="shared" si="29"/>
        <v>2592</v>
      </c>
      <c r="Z229" s="28">
        <v>2580.7588891458099</v>
      </c>
      <c r="AA229" s="10">
        <f t="shared" si="37"/>
        <v>25808</v>
      </c>
      <c r="AB229" s="9">
        <f t="shared" si="30"/>
        <v>2135</v>
      </c>
      <c r="AC229" s="28">
        <v>2124.08912120689</v>
      </c>
      <c r="AD229" s="10">
        <f t="shared" si="38"/>
        <v>21241</v>
      </c>
      <c r="AE229" s="63"/>
      <c r="AX229" s="9">
        <v>89.8</v>
      </c>
    </row>
    <row r="230" spans="1:50">
      <c r="A230" s="19">
        <v>2003</v>
      </c>
      <c r="B230" s="19" t="s">
        <v>79</v>
      </c>
      <c r="C230" s="9">
        <v>5342</v>
      </c>
      <c r="H230" s="12">
        <f t="shared" si="33"/>
        <v>5342</v>
      </c>
      <c r="I230" s="11">
        <v>5324.0593757921097</v>
      </c>
      <c r="J230" s="10">
        <f t="shared" si="36"/>
        <v>53241</v>
      </c>
      <c r="K230" s="9">
        <v>1706</v>
      </c>
      <c r="L230" s="9">
        <v>1706</v>
      </c>
      <c r="M230" s="9">
        <v>872</v>
      </c>
      <c r="N230" s="9">
        <v>872</v>
      </c>
      <c r="O230" s="9">
        <v>929</v>
      </c>
      <c r="P230" s="9">
        <v>929</v>
      </c>
      <c r="Q230" s="9">
        <v>1216</v>
      </c>
      <c r="R230" s="9">
        <v>1216</v>
      </c>
      <c r="S230" s="9">
        <f t="shared" si="31"/>
        <v>2578</v>
      </c>
      <c r="T230" s="9">
        <f t="shared" si="34"/>
        <v>2578</v>
      </c>
      <c r="U230" s="9">
        <f t="shared" si="27"/>
        <v>0</v>
      </c>
      <c r="V230" s="9">
        <f t="shared" si="32"/>
        <v>2145</v>
      </c>
      <c r="W230" s="9">
        <f t="shared" si="35"/>
        <v>2145</v>
      </c>
      <c r="X230" s="9">
        <f t="shared" si="28"/>
        <v>0</v>
      </c>
      <c r="Y230" s="9">
        <f t="shared" si="29"/>
        <v>2578</v>
      </c>
      <c r="Z230" s="28">
        <v>2562.4808155852002</v>
      </c>
      <c r="AA230" s="10">
        <f t="shared" si="37"/>
        <v>25625</v>
      </c>
      <c r="AB230" s="9">
        <f t="shared" si="30"/>
        <v>2145</v>
      </c>
      <c r="AC230" s="28">
        <v>2138.9088426808098</v>
      </c>
      <c r="AD230" s="10">
        <f t="shared" si="38"/>
        <v>21389</v>
      </c>
      <c r="AE230" s="63"/>
      <c r="AX230" s="9">
        <v>89.8</v>
      </c>
    </row>
    <row r="231" spans="1:50">
      <c r="A231" s="19">
        <v>2003</v>
      </c>
      <c r="B231" s="19" t="s">
        <v>80</v>
      </c>
      <c r="C231" s="9">
        <v>5311</v>
      </c>
      <c r="H231" s="12">
        <f t="shared" si="33"/>
        <v>5311</v>
      </c>
      <c r="I231" s="11">
        <v>5292.8461886321002</v>
      </c>
      <c r="J231" s="10">
        <f t="shared" si="36"/>
        <v>52928</v>
      </c>
      <c r="K231" s="9">
        <v>1695</v>
      </c>
      <c r="L231" s="9">
        <v>1695</v>
      </c>
      <c r="M231" s="9">
        <v>873</v>
      </c>
      <c r="N231" s="9">
        <v>873</v>
      </c>
      <c r="O231" s="9">
        <v>929</v>
      </c>
      <c r="P231" s="9">
        <v>929</v>
      </c>
      <c r="Q231" s="9">
        <v>1204</v>
      </c>
      <c r="R231" s="9">
        <v>1204</v>
      </c>
      <c r="S231" s="9">
        <f t="shared" si="31"/>
        <v>2568</v>
      </c>
      <c r="T231" s="9">
        <f t="shared" si="34"/>
        <v>2568</v>
      </c>
      <c r="U231" s="9">
        <f t="shared" si="27"/>
        <v>0</v>
      </c>
      <c r="V231" s="9">
        <f t="shared" si="32"/>
        <v>2133</v>
      </c>
      <c r="W231" s="9">
        <f t="shared" si="35"/>
        <v>2133</v>
      </c>
      <c r="X231" s="9">
        <f t="shared" si="28"/>
        <v>0</v>
      </c>
      <c r="Y231" s="9">
        <f t="shared" si="29"/>
        <v>2568</v>
      </c>
      <c r="Z231" s="28">
        <v>2570.7981043453701</v>
      </c>
      <c r="AA231" s="10">
        <f t="shared" si="37"/>
        <v>25708</v>
      </c>
      <c r="AB231" s="9">
        <f t="shared" si="30"/>
        <v>2133</v>
      </c>
      <c r="AC231" s="28">
        <v>2129.6731261270502</v>
      </c>
      <c r="AD231" s="10">
        <f t="shared" si="38"/>
        <v>21297</v>
      </c>
      <c r="AE231" s="63"/>
      <c r="AX231" s="9">
        <v>89.7</v>
      </c>
    </row>
    <row r="232" spans="1:50">
      <c r="A232" s="19">
        <v>2003</v>
      </c>
      <c r="B232" s="19" t="s">
        <v>81</v>
      </c>
      <c r="C232" s="9">
        <v>5288</v>
      </c>
      <c r="H232" s="12">
        <f t="shared" si="33"/>
        <v>5288</v>
      </c>
      <c r="I232" s="11">
        <v>5285.2806162544402</v>
      </c>
      <c r="J232" s="10">
        <f t="shared" si="36"/>
        <v>52853</v>
      </c>
      <c r="K232" s="9">
        <v>1723</v>
      </c>
      <c r="L232" s="9">
        <v>1723</v>
      </c>
      <c r="M232" s="9">
        <v>852</v>
      </c>
      <c r="N232" s="9">
        <v>852</v>
      </c>
      <c r="O232" s="9">
        <v>927</v>
      </c>
      <c r="P232" s="9">
        <v>927</v>
      </c>
      <c r="Q232" s="9">
        <v>1215</v>
      </c>
      <c r="R232" s="9">
        <v>1215</v>
      </c>
      <c r="S232" s="9">
        <f t="shared" si="31"/>
        <v>2575</v>
      </c>
      <c r="T232" s="9">
        <f t="shared" si="34"/>
        <v>2575</v>
      </c>
      <c r="U232" s="9">
        <f t="shared" si="27"/>
        <v>0</v>
      </c>
      <c r="V232" s="9">
        <f t="shared" si="32"/>
        <v>2142</v>
      </c>
      <c r="W232" s="9">
        <f t="shared" si="35"/>
        <v>2142</v>
      </c>
      <c r="X232" s="9">
        <f t="shared" si="28"/>
        <v>0</v>
      </c>
      <c r="Y232" s="9">
        <f t="shared" si="29"/>
        <v>2575</v>
      </c>
      <c r="Z232" s="28">
        <v>2577.7940582743699</v>
      </c>
      <c r="AA232" s="10">
        <f t="shared" si="37"/>
        <v>25778</v>
      </c>
      <c r="AB232" s="9">
        <f t="shared" si="30"/>
        <v>2142</v>
      </c>
      <c r="AC232" s="28">
        <v>2128.16736763262</v>
      </c>
      <c r="AD232" s="10">
        <f t="shared" si="38"/>
        <v>21282</v>
      </c>
      <c r="AE232" s="63"/>
      <c r="AX232" s="9">
        <v>89.8</v>
      </c>
    </row>
    <row r="233" spans="1:50">
      <c r="A233" s="19">
        <v>2003</v>
      </c>
      <c r="B233" s="19" t="s">
        <v>82</v>
      </c>
      <c r="C233" s="9">
        <v>5293</v>
      </c>
      <c r="H233" s="12">
        <f t="shared" si="33"/>
        <v>5293</v>
      </c>
      <c r="I233" s="11">
        <v>5282.7066749092</v>
      </c>
      <c r="J233" s="10">
        <f t="shared" si="36"/>
        <v>52827</v>
      </c>
      <c r="K233" s="9">
        <v>1718</v>
      </c>
      <c r="L233" s="9">
        <v>1718</v>
      </c>
      <c r="M233" s="9">
        <v>852</v>
      </c>
      <c r="N233" s="9">
        <v>852</v>
      </c>
      <c r="O233" s="9">
        <v>937</v>
      </c>
      <c r="P233" s="9">
        <v>937</v>
      </c>
      <c r="Q233" s="9">
        <v>1209</v>
      </c>
      <c r="R233" s="9">
        <v>1209</v>
      </c>
      <c r="S233" s="9">
        <f t="shared" si="31"/>
        <v>2570</v>
      </c>
      <c r="T233" s="9">
        <f t="shared" si="34"/>
        <v>2570</v>
      </c>
      <c r="U233" s="9">
        <f t="shared" si="27"/>
        <v>0</v>
      </c>
      <c r="V233" s="9">
        <f t="shared" si="32"/>
        <v>2146</v>
      </c>
      <c r="W233" s="9">
        <f t="shared" si="35"/>
        <v>2146</v>
      </c>
      <c r="X233" s="9">
        <f t="shared" si="28"/>
        <v>0</v>
      </c>
      <c r="Y233" s="9">
        <f t="shared" si="29"/>
        <v>2570</v>
      </c>
      <c r="Z233" s="28">
        <v>2560.13278139672</v>
      </c>
      <c r="AA233" s="10">
        <f t="shared" si="37"/>
        <v>25601</v>
      </c>
      <c r="AB233" s="9">
        <f t="shared" si="30"/>
        <v>2146</v>
      </c>
      <c r="AC233" s="28">
        <v>2141.4607967513398</v>
      </c>
      <c r="AD233" s="10">
        <f t="shared" si="38"/>
        <v>21415</v>
      </c>
      <c r="AE233" s="63"/>
      <c r="AX233" s="9">
        <v>89.8</v>
      </c>
    </row>
    <row r="234" spans="1:50">
      <c r="A234" s="19">
        <v>2003</v>
      </c>
      <c r="B234" s="19" t="s">
        <v>83</v>
      </c>
      <c r="C234" s="9">
        <v>5321</v>
      </c>
      <c r="H234" s="12">
        <f t="shared" si="33"/>
        <v>5321</v>
      </c>
      <c r="I234" s="11">
        <v>5304.3927383422197</v>
      </c>
      <c r="J234" s="10">
        <f t="shared" si="36"/>
        <v>53044</v>
      </c>
      <c r="K234" s="9">
        <v>1722</v>
      </c>
      <c r="L234" s="9">
        <v>1722</v>
      </c>
      <c r="M234" s="9">
        <v>870</v>
      </c>
      <c r="N234" s="9">
        <v>870</v>
      </c>
      <c r="O234" s="9">
        <v>945</v>
      </c>
      <c r="P234" s="9">
        <v>945</v>
      </c>
      <c r="Q234" s="9">
        <v>1200</v>
      </c>
      <c r="R234" s="9">
        <v>1200</v>
      </c>
      <c r="S234" s="9">
        <f t="shared" si="31"/>
        <v>2592</v>
      </c>
      <c r="T234" s="9">
        <f t="shared" si="34"/>
        <v>2592</v>
      </c>
      <c r="U234" s="9">
        <f t="shared" si="27"/>
        <v>0</v>
      </c>
      <c r="V234" s="9">
        <f t="shared" si="32"/>
        <v>2145</v>
      </c>
      <c r="W234" s="9">
        <f t="shared" si="35"/>
        <v>2145</v>
      </c>
      <c r="X234" s="9">
        <f t="shared" si="28"/>
        <v>0</v>
      </c>
      <c r="Y234" s="9">
        <f t="shared" si="29"/>
        <v>2592</v>
      </c>
      <c r="Z234" s="28">
        <v>2570.5997471291798</v>
      </c>
      <c r="AA234" s="10">
        <f t="shared" si="37"/>
        <v>25706</v>
      </c>
      <c r="AB234" s="9">
        <f t="shared" si="30"/>
        <v>2145</v>
      </c>
      <c r="AC234" s="28">
        <v>2144.8076158147101</v>
      </c>
      <c r="AD234" s="10">
        <f t="shared" si="38"/>
        <v>21448</v>
      </c>
      <c r="AE234" s="63"/>
      <c r="AX234" s="9">
        <v>89.7</v>
      </c>
    </row>
    <row r="235" spans="1:50">
      <c r="A235" s="19">
        <v>2003</v>
      </c>
      <c r="B235" s="19" t="s">
        <v>84</v>
      </c>
      <c r="C235" s="9">
        <v>5352</v>
      </c>
      <c r="H235" s="12">
        <f t="shared" si="33"/>
        <v>5352</v>
      </c>
      <c r="I235" s="11">
        <v>5336.3202911014096</v>
      </c>
      <c r="J235" s="10">
        <f t="shared" si="36"/>
        <v>53363</v>
      </c>
      <c r="K235" s="9">
        <v>1705</v>
      </c>
      <c r="L235" s="9">
        <v>1705</v>
      </c>
      <c r="M235" s="9">
        <v>872</v>
      </c>
      <c r="N235" s="9">
        <v>872</v>
      </c>
      <c r="O235" s="9">
        <v>950</v>
      </c>
      <c r="P235" s="9">
        <v>950</v>
      </c>
      <c r="Q235" s="9">
        <v>1222</v>
      </c>
      <c r="R235" s="9">
        <v>1222</v>
      </c>
      <c r="S235" s="9">
        <f t="shared" si="31"/>
        <v>2577</v>
      </c>
      <c r="T235" s="9">
        <f t="shared" si="34"/>
        <v>2577</v>
      </c>
      <c r="U235" s="9">
        <f t="shared" si="27"/>
        <v>0</v>
      </c>
      <c r="V235" s="9">
        <f t="shared" si="32"/>
        <v>2172</v>
      </c>
      <c r="W235" s="9">
        <f t="shared" si="35"/>
        <v>2172</v>
      </c>
      <c r="X235" s="9">
        <f t="shared" si="28"/>
        <v>0</v>
      </c>
      <c r="Y235" s="9">
        <f t="shared" si="29"/>
        <v>2577</v>
      </c>
      <c r="Z235" s="28">
        <v>2567.03913237806</v>
      </c>
      <c r="AA235" s="10">
        <f t="shared" si="37"/>
        <v>25670</v>
      </c>
      <c r="AB235" s="9">
        <f t="shared" si="30"/>
        <v>2172</v>
      </c>
      <c r="AC235" s="28">
        <v>2159.47496175469</v>
      </c>
      <c r="AD235" s="10">
        <f t="shared" si="38"/>
        <v>21595</v>
      </c>
      <c r="AE235" s="63"/>
      <c r="AX235" s="9">
        <v>89.7</v>
      </c>
    </row>
    <row r="236" spans="1:50">
      <c r="A236" s="19">
        <v>2004</v>
      </c>
      <c r="B236" s="19" t="s">
        <v>72</v>
      </c>
      <c r="C236" s="9">
        <v>5278</v>
      </c>
      <c r="H236" s="12">
        <f t="shared" si="33"/>
        <v>5278</v>
      </c>
      <c r="I236" s="11">
        <v>5317.9871904577803</v>
      </c>
      <c r="J236" s="10">
        <f t="shared" si="36"/>
        <v>53180</v>
      </c>
      <c r="K236" s="9">
        <v>1685</v>
      </c>
      <c r="L236" s="9">
        <v>1685</v>
      </c>
      <c r="M236" s="9">
        <v>838</v>
      </c>
      <c r="N236" s="9">
        <v>838</v>
      </c>
      <c r="O236" s="9">
        <v>937</v>
      </c>
      <c r="P236" s="9">
        <v>937</v>
      </c>
      <c r="Q236" s="9">
        <v>1218</v>
      </c>
      <c r="R236" s="9">
        <v>1218</v>
      </c>
      <c r="S236" s="9">
        <f t="shared" si="31"/>
        <v>2523</v>
      </c>
      <c r="T236" s="9">
        <f t="shared" si="34"/>
        <v>2523</v>
      </c>
      <c r="U236" s="9">
        <f t="shared" si="27"/>
        <v>0</v>
      </c>
      <c r="V236" s="9">
        <f t="shared" si="32"/>
        <v>2155</v>
      </c>
      <c r="W236" s="9">
        <f t="shared" si="35"/>
        <v>2155</v>
      </c>
      <c r="X236" s="9">
        <f t="shared" si="28"/>
        <v>0</v>
      </c>
      <c r="Y236" s="9">
        <f t="shared" si="29"/>
        <v>2523</v>
      </c>
      <c r="Z236" s="28">
        <v>2548.6594025986601</v>
      </c>
      <c r="AA236" s="10">
        <f t="shared" si="37"/>
        <v>25487</v>
      </c>
      <c r="AB236" s="9">
        <f t="shared" si="30"/>
        <v>2155</v>
      </c>
      <c r="AC236" s="28">
        <v>2171.7404350687798</v>
      </c>
      <c r="AD236" s="10">
        <f t="shared" si="38"/>
        <v>21717</v>
      </c>
      <c r="AE236" s="63"/>
      <c r="AX236" s="9">
        <v>89.9</v>
      </c>
    </row>
    <row r="237" spans="1:50">
      <c r="A237" s="19">
        <v>2004</v>
      </c>
      <c r="B237" s="19" t="s">
        <v>74</v>
      </c>
      <c r="C237" s="9">
        <v>5246</v>
      </c>
      <c r="H237" s="12">
        <f t="shared" si="33"/>
        <v>5246</v>
      </c>
      <c r="I237" s="11">
        <v>5307.8137972929899</v>
      </c>
      <c r="J237" s="10">
        <f t="shared" si="36"/>
        <v>53078</v>
      </c>
      <c r="K237" s="9">
        <v>1663</v>
      </c>
      <c r="L237" s="9">
        <v>1663</v>
      </c>
      <c r="M237" s="9">
        <v>838</v>
      </c>
      <c r="N237" s="9">
        <v>838</v>
      </c>
      <c r="O237" s="9">
        <v>920</v>
      </c>
      <c r="P237" s="9">
        <v>920</v>
      </c>
      <c r="Q237" s="9">
        <v>1225</v>
      </c>
      <c r="R237" s="9">
        <v>1225</v>
      </c>
      <c r="S237" s="9">
        <f t="shared" si="31"/>
        <v>2501</v>
      </c>
      <c r="T237" s="9">
        <f t="shared" si="34"/>
        <v>2501</v>
      </c>
      <c r="U237" s="9">
        <f t="shared" si="27"/>
        <v>0</v>
      </c>
      <c r="V237" s="9">
        <f t="shared" si="32"/>
        <v>2145</v>
      </c>
      <c r="W237" s="9">
        <f t="shared" si="35"/>
        <v>2145</v>
      </c>
      <c r="X237" s="9">
        <f t="shared" si="28"/>
        <v>0</v>
      </c>
      <c r="Y237" s="9">
        <f t="shared" si="29"/>
        <v>2501</v>
      </c>
      <c r="Z237" s="28">
        <v>2532.2086320559101</v>
      </c>
      <c r="AA237" s="10">
        <f t="shared" si="37"/>
        <v>25322</v>
      </c>
      <c r="AB237" s="9">
        <f t="shared" si="30"/>
        <v>2145</v>
      </c>
      <c r="AC237" s="28">
        <v>2173.9656846436201</v>
      </c>
      <c r="AD237" s="10">
        <f t="shared" si="38"/>
        <v>21740</v>
      </c>
      <c r="AE237" s="63"/>
      <c r="AX237" s="9">
        <v>89.8</v>
      </c>
    </row>
    <row r="238" spans="1:50">
      <c r="A238" s="19">
        <v>2004</v>
      </c>
      <c r="B238" s="19" t="s">
        <v>75</v>
      </c>
      <c r="C238" s="9">
        <v>5274</v>
      </c>
      <c r="H238" s="12">
        <f t="shared" si="33"/>
        <v>5274</v>
      </c>
      <c r="I238" s="11">
        <v>5313.4406748348101</v>
      </c>
      <c r="J238" s="10">
        <f t="shared" si="36"/>
        <v>53134</v>
      </c>
      <c r="K238" s="9">
        <v>1662</v>
      </c>
      <c r="L238" s="9">
        <v>1662</v>
      </c>
      <c r="M238" s="9">
        <v>862</v>
      </c>
      <c r="N238" s="9">
        <v>862</v>
      </c>
      <c r="O238" s="9">
        <v>927</v>
      </c>
      <c r="P238" s="9">
        <v>927</v>
      </c>
      <c r="Q238" s="9">
        <v>1221</v>
      </c>
      <c r="R238" s="9">
        <v>1221</v>
      </c>
      <c r="S238" s="9">
        <f t="shared" si="31"/>
        <v>2524</v>
      </c>
      <c r="T238" s="9">
        <f t="shared" si="34"/>
        <v>2524</v>
      </c>
      <c r="U238" s="9">
        <f t="shared" si="27"/>
        <v>0</v>
      </c>
      <c r="V238" s="9">
        <f t="shared" si="32"/>
        <v>2148</v>
      </c>
      <c r="W238" s="9">
        <f t="shared" si="35"/>
        <v>2148</v>
      </c>
      <c r="X238" s="9">
        <f t="shared" si="28"/>
        <v>0</v>
      </c>
      <c r="Y238" s="9">
        <f t="shared" si="29"/>
        <v>2524</v>
      </c>
      <c r="Z238" s="28">
        <v>2529.8811130652298</v>
      </c>
      <c r="AA238" s="10">
        <f t="shared" si="37"/>
        <v>25299</v>
      </c>
      <c r="AB238" s="9">
        <f t="shared" si="30"/>
        <v>2148</v>
      </c>
      <c r="AC238" s="28">
        <v>2173.0819686206601</v>
      </c>
      <c r="AD238" s="10">
        <f t="shared" si="38"/>
        <v>21731</v>
      </c>
      <c r="AE238" s="63"/>
      <c r="AX238" s="9">
        <v>89.9</v>
      </c>
    </row>
    <row r="239" spans="1:50">
      <c r="A239" s="19">
        <v>2004</v>
      </c>
      <c r="B239" s="19" t="s">
        <v>76</v>
      </c>
      <c r="C239" s="9">
        <v>5334</v>
      </c>
      <c r="H239" s="12">
        <f t="shared" si="33"/>
        <v>5334</v>
      </c>
      <c r="I239" s="11">
        <v>5334.5435156639796</v>
      </c>
      <c r="J239" s="10">
        <f t="shared" si="36"/>
        <v>53345</v>
      </c>
      <c r="K239" s="9">
        <v>1664</v>
      </c>
      <c r="L239" s="9">
        <v>1664</v>
      </c>
      <c r="M239" s="9">
        <v>854</v>
      </c>
      <c r="N239" s="9">
        <v>854</v>
      </c>
      <c r="O239" s="9">
        <v>945</v>
      </c>
      <c r="P239" s="9">
        <v>945</v>
      </c>
      <c r="Q239" s="9">
        <v>1252</v>
      </c>
      <c r="R239" s="9">
        <v>1252</v>
      </c>
      <c r="S239" s="9">
        <f t="shared" si="31"/>
        <v>2518</v>
      </c>
      <c r="T239" s="9">
        <f t="shared" si="34"/>
        <v>2518</v>
      </c>
      <c r="U239" s="9">
        <f t="shared" si="27"/>
        <v>0</v>
      </c>
      <c r="V239" s="9">
        <f t="shared" si="32"/>
        <v>2197</v>
      </c>
      <c r="W239" s="9">
        <f t="shared" si="35"/>
        <v>2197</v>
      </c>
      <c r="X239" s="9">
        <f t="shared" si="28"/>
        <v>0</v>
      </c>
      <c r="Y239" s="9">
        <f t="shared" si="29"/>
        <v>2518</v>
      </c>
      <c r="Z239" s="28">
        <v>2520.9732992454701</v>
      </c>
      <c r="AA239" s="10">
        <f t="shared" si="37"/>
        <v>25210</v>
      </c>
      <c r="AB239" s="9">
        <f t="shared" si="30"/>
        <v>2197</v>
      </c>
      <c r="AC239" s="28">
        <v>2203.6350171025701</v>
      </c>
      <c r="AD239" s="10">
        <f t="shared" si="38"/>
        <v>22036</v>
      </c>
      <c r="AE239" s="63"/>
      <c r="AX239" s="9">
        <v>90</v>
      </c>
    </row>
    <row r="240" spans="1:50">
      <c r="A240" s="19">
        <v>2004</v>
      </c>
      <c r="B240" s="19" t="s">
        <v>77</v>
      </c>
      <c r="C240" s="9">
        <v>5371</v>
      </c>
      <c r="H240" s="12">
        <f t="shared" si="33"/>
        <v>5371</v>
      </c>
      <c r="I240" s="11">
        <v>5329.80838732541</v>
      </c>
      <c r="J240" s="10">
        <f t="shared" si="36"/>
        <v>53298</v>
      </c>
      <c r="K240" s="9">
        <v>1685</v>
      </c>
      <c r="L240" s="9">
        <v>1685</v>
      </c>
      <c r="M240" s="9">
        <v>857</v>
      </c>
      <c r="N240" s="9">
        <v>857</v>
      </c>
      <c r="O240" s="9">
        <v>964</v>
      </c>
      <c r="P240" s="9">
        <v>964</v>
      </c>
      <c r="Q240" s="9">
        <v>1238</v>
      </c>
      <c r="R240" s="9">
        <v>1238</v>
      </c>
      <c r="S240" s="9">
        <f t="shared" si="31"/>
        <v>2542</v>
      </c>
      <c r="T240" s="9">
        <f t="shared" si="34"/>
        <v>2542</v>
      </c>
      <c r="U240" s="9">
        <f t="shared" si="27"/>
        <v>0</v>
      </c>
      <c r="V240" s="9">
        <f t="shared" si="32"/>
        <v>2202</v>
      </c>
      <c r="W240" s="9">
        <f t="shared" si="35"/>
        <v>2202</v>
      </c>
      <c r="X240" s="9">
        <f t="shared" si="28"/>
        <v>0</v>
      </c>
      <c r="Y240" s="9">
        <f t="shared" si="29"/>
        <v>2542</v>
      </c>
      <c r="Z240" s="28">
        <v>2534.5165221512102</v>
      </c>
      <c r="AA240" s="10">
        <f t="shared" si="37"/>
        <v>25345</v>
      </c>
      <c r="AB240" s="9">
        <f t="shared" si="30"/>
        <v>2202</v>
      </c>
      <c r="AC240" s="28">
        <v>2174.5875654459001</v>
      </c>
      <c r="AD240" s="10">
        <f t="shared" si="38"/>
        <v>21746</v>
      </c>
      <c r="AE240" s="63"/>
      <c r="AX240" s="9">
        <v>90</v>
      </c>
    </row>
    <row r="241" spans="1:50">
      <c r="A241" s="19">
        <v>2004</v>
      </c>
      <c r="B241" s="19" t="s">
        <v>78</v>
      </c>
      <c r="C241" s="9">
        <v>5334</v>
      </c>
      <c r="H241" s="12">
        <f t="shared" si="33"/>
        <v>5334</v>
      </c>
      <c r="I241" s="11">
        <v>5307.5951244621001</v>
      </c>
      <c r="J241" s="10">
        <f t="shared" si="36"/>
        <v>53076</v>
      </c>
      <c r="K241" s="9">
        <v>1682</v>
      </c>
      <c r="L241" s="9">
        <v>1682</v>
      </c>
      <c r="M241" s="9">
        <v>868</v>
      </c>
      <c r="N241" s="9">
        <v>868</v>
      </c>
      <c r="O241" s="9">
        <v>949</v>
      </c>
      <c r="P241" s="9">
        <v>949</v>
      </c>
      <c r="Q241" s="9">
        <v>1225</v>
      </c>
      <c r="R241" s="9">
        <v>1225</v>
      </c>
      <c r="S241" s="9">
        <f t="shared" si="31"/>
        <v>2550</v>
      </c>
      <c r="T241" s="9">
        <f t="shared" si="34"/>
        <v>2550</v>
      </c>
      <c r="U241" s="9">
        <f t="shared" si="27"/>
        <v>0</v>
      </c>
      <c r="V241" s="9">
        <f t="shared" si="32"/>
        <v>2174</v>
      </c>
      <c r="W241" s="9">
        <f t="shared" si="35"/>
        <v>2174</v>
      </c>
      <c r="X241" s="9">
        <f t="shared" si="28"/>
        <v>0</v>
      </c>
      <c r="Y241" s="9">
        <f t="shared" si="29"/>
        <v>2550</v>
      </c>
      <c r="Z241" s="28">
        <v>2540.65640186983</v>
      </c>
      <c r="AA241" s="10">
        <f t="shared" si="37"/>
        <v>25407</v>
      </c>
      <c r="AB241" s="9">
        <f t="shared" si="30"/>
        <v>2174</v>
      </c>
      <c r="AC241" s="28">
        <v>2163.4834166645601</v>
      </c>
      <c r="AD241" s="10">
        <f t="shared" si="38"/>
        <v>21635</v>
      </c>
      <c r="AE241" s="63"/>
      <c r="AX241" s="9">
        <v>90</v>
      </c>
    </row>
    <row r="242" spans="1:50">
      <c r="A242" s="19">
        <v>2004</v>
      </c>
      <c r="B242" s="19" t="s">
        <v>79</v>
      </c>
      <c r="C242" s="9">
        <v>5345</v>
      </c>
      <c r="H242" s="12">
        <f t="shared" si="33"/>
        <v>5345</v>
      </c>
      <c r="I242" s="11">
        <v>5329.06184926074</v>
      </c>
      <c r="J242" s="10">
        <f t="shared" si="36"/>
        <v>53291</v>
      </c>
      <c r="K242" s="9">
        <v>1699</v>
      </c>
      <c r="L242" s="9">
        <v>1699</v>
      </c>
      <c r="M242" s="9">
        <v>877</v>
      </c>
      <c r="N242" s="9">
        <v>877</v>
      </c>
      <c r="O242" s="9">
        <v>949</v>
      </c>
      <c r="P242" s="9">
        <v>949</v>
      </c>
      <c r="Q242" s="9">
        <v>1207</v>
      </c>
      <c r="R242" s="9">
        <v>1207</v>
      </c>
      <c r="S242" s="9">
        <f t="shared" si="31"/>
        <v>2576</v>
      </c>
      <c r="T242" s="9">
        <f t="shared" si="34"/>
        <v>2576</v>
      </c>
      <c r="U242" s="9">
        <f t="shared" si="27"/>
        <v>0</v>
      </c>
      <c r="V242" s="9">
        <f t="shared" si="32"/>
        <v>2156</v>
      </c>
      <c r="W242" s="9">
        <f t="shared" si="35"/>
        <v>2156</v>
      </c>
      <c r="X242" s="9">
        <f t="shared" si="28"/>
        <v>0</v>
      </c>
      <c r="Y242" s="9">
        <f t="shared" si="29"/>
        <v>2576</v>
      </c>
      <c r="Z242" s="28">
        <v>2559.8346712840998</v>
      </c>
      <c r="AA242" s="10">
        <f t="shared" si="37"/>
        <v>25598</v>
      </c>
      <c r="AB242" s="9">
        <f t="shared" si="30"/>
        <v>2156</v>
      </c>
      <c r="AC242" s="28">
        <v>2153.9792691163698</v>
      </c>
      <c r="AD242" s="10">
        <f t="shared" si="38"/>
        <v>21540</v>
      </c>
      <c r="AE242" s="63"/>
      <c r="AX242" s="9">
        <v>90</v>
      </c>
    </row>
    <row r="243" spans="1:50">
      <c r="A243" s="19">
        <v>2004</v>
      </c>
      <c r="B243" s="19" t="s">
        <v>80</v>
      </c>
      <c r="C243" s="9">
        <v>5347</v>
      </c>
      <c r="H243" s="12">
        <f t="shared" si="33"/>
        <v>5347</v>
      </c>
      <c r="I243" s="11">
        <v>5331.4341304098498</v>
      </c>
      <c r="J243" s="10">
        <f t="shared" si="36"/>
        <v>53314</v>
      </c>
      <c r="K243" s="9">
        <v>1712</v>
      </c>
      <c r="L243" s="9">
        <v>1712</v>
      </c>
      <c r="M243" s="9">
        <v>879</v>
      </c>
      <c r="N243" s="9">
        <v>879</v>
      </c>
      <c r="O243" s="9">
        <v>955</v>
      </c>
      <c r="P243" s="9">
        <v>955</v>
      </c>
      <c r="Q243" s="9">
        <v>1194</v>
      </c>
      <c r="R243" s="9">
        <v>1194</v>
      </c>
      <c r="S243" s="9">
        <f t="shared" si="31"/>
        <v>2591</v>
      </c>
      <c r="T243" s="9">
        <f t="shared" si="34"/>
        <v>2591</v>
      </c>
      <c r="U243" s="9">
        <f t="shared" si="27"/>
        <v>0</v>
      </c>
      <c r="V243" s="9">
        <f t="shared" si="32"/>
        <v>2149</v>
      </c>
      <c r="W243" s="9">
        <f t="shared" si="35"/>
        <v>2149</v>
      </c>
      <c r="X243" s="9">
        <f t="shared" si="28"/>
        <v>0</v>
      </c>
      <c r="Y243" s="9">
        <f t="shared" si="29"/>
        <v>2591</v>
      </c>
      <c r="Z243" s="28">
        <v>2589.8074593012502</v>
      </c>
      <c r="AA243" s="10">
        <f t="shared" si="37"/>
        <v>25898</v>
      </c>
      <c r="AB243" s="9">
        <f t="shared" si="30"/>
        <v>2149</v>
      </c>
      <c r="AC243" s="28">
        <v>2147.0927261604702</v>
      </c>
      <c r="AD243" s="10">
        <f t="shared" si="38"/>
        <v>21471</v>
      </c>
      <c r="AE243" s="63"/>
      <c r="AX243" s="9">
        <v>90.1</v>
      </c>
    </row>
    <row r="244" spans="1:50">
      <c r="A244" s="19">
        <v>2004</v>
      </c>
      <c r="B244" s="19" t="s">
        <v>81</v>
      </c>
      <c r="C244" s="9">
        <v>5317</v>
      </c>
      <c r="H244" s="12">
        <f t="shared" si="33"/>
        <v>5317</v>
      </c>
      <c r="I244" s="11">
        <v>5315.4638413789198</v>
      </c>
      <c r="J244" s="10">
        <f t="shared" si="36"/>
        <v>53155</v>
      </c>
      <c r="K244" s="9">
        <v>1679</v>
      </c>
      <c r="L244" s="9">
        <v>1679</v>
      </c>
      <c r="M244" s="9">
        <v>849</v>
      </c>
      <c r="N244" s="9">
        <v>849</v>
      </c>
      <c r="O244" s="9">
        <v>953</v>
      </c>
      <c r="P244" s="9">
        <v>953</v>
      </c>
      <c r="Q244" s="9">
        <v>1242</v>
      </c>
      <c r="R244" s="9">
        <v>1242</v>
      </c>
      <c r="S244" s="9">
        <f t="shared" si="31"/>
        <v>2528</v>
      </c>
      <c r="T244" s="9">
        <f t="shared" si="34"/>
        <v>2528</v>
      </c>
      <c r="U244" s="9">
        <f t="shared" si="27"/>
        <v>0</v>
      </c>
      <c r="V244" s="9">
        <f t="shared" si="32"/>
        <v>2195</v>
      </c>
      <c r="W244" s="9">
        <f t="shared" si="35"/>
        <v>2195</v>
      </c>
      <c r="X244" s="9">
        <f t="shared" si="28"/>
        <v>0</v>
      </c>
      <c r="Y244" s="9">
        <f t="shared" si="29"/>
        <v>2528</v>
      </c>
      <c r="Z244" s="28">
        <v>2530.03609522333</v>
      </c>
      <c r="AA244" s="10">
        <f t="shared" si="37"/>
        <v>25300</v>
      </c>
      <c r="AB244" s="9">
        <f t="shared" si="30"/>
        <v>2195</v>
      </c>
      <c r="AC244" s="28">
        <v>2179.4895016576002</v>
      </c>
      <c r="AD244" s="10">
        <f t="shared" si="38"/>
        <v>21795</v>
      </c>
      <c r="AE244" s="63"/>
      <c r="AX244" s="9">
        <v>90.1</v>
      </c>
    </row>
    <row r="245" spans="1:50">
      <c r="A245" s="19">
        <v>2004</v>
      </c>
      <c r="B245" s="19" t="s">
        <v>82</v>
      </c>
      <c r="C245" s="9">
        <v>5322</v>
      </c>
      <c r="H245" s="12">
        <f t="shared" si="33"/>
        <v>5322</v>
      </c>
      <c r="I245" s="11">
        <v>5312.2063315611704</v>
      </c>
      <c r="J245" s="10">
        <f t="shared" si="36"/>
        <v>53122</v>
      </c>
      <c r="K245" s="9">
        <v>1657</v>
      </c>
      <c r="L245" s="9">
        <v>1657</v>
      </c>
      <c r="M245" s="9">
        <v>849</v>
      </c>
      <c r="N245" s="9">
        <v>849</v>
      </c>
      <c r="O245" s="9">
        <v>952</v>
      </c>
      <c r="P245" s="9">
        <v>952</v>
      </c>
      <c r="Q245" s="9">
        <v>1274</v>
      </c>
      <c r="R245" s="9">
        <v>1274</v>
      </c>
      <c r="S245" s="9">
        <f t="shared" si="31"/>
        <v>2506</v>
      </c>
      <c r="T245" s="9">
        <f t="shared" si="34"/>
        <v>2506</v>
      </c>
      <c r="U245" s="9">
        <f t="shared" si="27"/>
        <v>0</v>
      </c>
      <c r="V245" s="9">
        <f t="shared" si="32"/>
        <v>2226</v>
      </c>
      <c r="W245" s="9">
        <f t="shared" si="35"/>
        <v>2226</v>
      </c>
      <c r="X245" s="9">
        <f t="shared" si="28"/>
        <v>0</v>
      </c>
      <c r="Y245" s="9">
        <f t="shared" si="29"/>
        <v>2506</v>
      </c>
      <c r="Z245" s="28">
        <v>2499.3555406792102</v>
      </c>
      <c r="AA245" s="10">
        <f t="shared" si="37"/>
        <v>24994</v>
      </c>
      <c r="AB245" s="9">
        <f t="shared" si="30"/>
        <v>2226</v>
      </c>
      <c r="AC245" s="28">
        <v>2221.8919158948702</v>
      </c>
      <c r="AD245" s="10">
        <f t="shared" si="38"/>
        <v>22219</v>
      </c>
      <c r="AE245" s="63"/>
      <c r="AX245" s="9">
        <v>90</v>
      </c>
    </row>
    <row r="246" spans="1:50">
      <c r="A246" s="19">
        <v>2004</v>
      </c>
      <c r="B246" s="19" t="s">
        <v>83</v>
      </c>
      <c r="C246" s="9">
        <v>5323</v>
      </c>
      <c r="H246" s="12">
        <f t="shared" si="33"/>
        <v>5323</v>
      </c>
      <c r="I246" s="11">
        <v>5309.3228275001802</v>
      </c>
      <c r="J246" s="10">
        <f t="shared" si="36"/>
        <v>53093</v>
      </c>
      <c r="K246" s="9">
        <v>1674</v>
      </c>
      <c r="L246" s="9">
        <v>1674</v>
      </c>
      <c r="M246" s="9">
        <v>870</v>
      </c>
      <c r="N246" s="9">
        <v>870</v>
      </c>
      <c r="O246" s="9">
        <v>943</v>
      </c>
      <c r="P246" s="9">
        <v>943</v>
      </c>
      <c r="Q246" s="9">
        <v>1257</v>
      </c>
      <c r="R246" s="9">
        <v>1257</v>
      </c>
      <c r="S246" s="9">
        <f t="shared" si="31"/>
        <v>2544</v>
      </c>
      <c r="T246" s="9">
        <f t="shared" si="34"/>
        <v>2544</v>
      </c>
      <c r="U246" s="9">
        <f t="shared" si="27"/>
        <v>0</v>
      </c>
      <c r="V246" s="9">
        <f t="shared" si="32"/>
        <v>2200</v>
      </c>
      <c r="W246" s="9">
        <f t="shared" si="35"/>
        <v>2200</v>
      </c>
      <c r="X246" s="9">
        <f t="shared" si="28"/>
        <v>0</v>
      </c>
      <c r="Y246" s="9">
        <f t="shared" si="29"/>
        <v>2544</v>
      </c>
      <c r="Z246" s="28">
        <v>2528.3948826250398</v>
      </c>
      <c r="AA246" s="10">
        <f t="shared" si="37"/>
        <v>25284</v>
      </c>
      <c r="AB246" s="9">
        <f t="shared" si="30"/>
        <v>2200</v>
      </c>
      <c r="AC246" s="28">
        <v>2197.9868964631401</v>
      </c>
      <c r="AD246" s="10">
        <f t="shared" si="38"/>
        <v>21980</v>
      </c>
      <c r="AE246" s="63"/>
      <c r="AX246" s="9">
        <v>90.1</v>
      </c>
    </row>
    <row r="247" spans="1:50">
      <c r="A247" s="19">
        <v>2004</v>
      </c>
      <c r="B247" s="19" t="s">
        <v>84</v>
      </c>
      <c r="C247" s="9">
        <v>5332</v>
      </c>
      <c r="H247" s="12">
        <f t="shared" si="33"/>
        <v>5332</v>
      </c>
      <c r="I247" s="11">
        <v>5318.8722023279697</v>
      </c>
      <c r="J247" s="10">
        <f t="shared" si="36"/>
        <v>53189</v>
      </c>
      <c r="K247" s="9">
        <v>1681</v>
      </c>
      <c r="L247" s="9">
        <v>1681</v>
      </c>
      <c r="M247" s="9">
        <v>885</v>
      </c>
      <c r="N247" s="9">
        <v>885</v>
      </c>
      <c r="O247" s="9">
        <v>937</v>
      </c>
      <c r="P247" s="9">
        <v>937</v>
      </c>
      <c r="Q247" s="9">
        <v>1243</v>
      </c>
      <c r="R247" s="9">
        <v>1243</v>
      </c>
      <c r="S247" s="9">
        <f t="shared" si="31"/>
        <v>2566</v>
      </c>
      <c r="T247" s="9">
        <f t="shared" si="34"/>
        <v>2566</v>
      </c>
      <c r="U247" s="9">
        <f t="shared" si="27"/>
        <v>0</v>
      </c>
      <c r="V247" s="9">
        <f t="shared" si="32"/>
        <v>2180</v>
      </c>
      <c r="W247" s="9">
        <f t="shared" si="35"/>
        <v>2180</v>
      </c>
      <c r="X247" s="9">
        <f t="shared" si="28"/>
        <v>0</v>
      </c>
      <c r="Y247" s="9">
        <f t="shared" si="29"/>
        <v>2566</v>
      </c>
      <c r="Z247" s="28">
        <v>2560.5738703857801</v>
      </c>
      <c r="AA247" s="10">
        <f t="shared" si="37"/>
        <v>25606</v>
      </c>
      <c r="AB247" s="9">
        <f t="shared" si="30"/>
        <v>2180</v>
      </c>
      <c r="AC247" s="28">
        <v>2162.2444972452199</v>
      </c>
      <c r="AD247" s="10">
        <f t="shared" si="38"/>
        <v>21622</v>
      </c>
      <c r="AE247" s="63"/>
      <c r="AX247" s="9">
        <v>90.1</v>
      </c>
    </row>
    <row r="248" spans="1:50">
      <c r="A248" s="19">
        <v>2005</v>
      </c>
      <c r="B248" s="19" t="s">
        <v>72</v>
      </c>
      <c r="C248" s="9">
        <v>5281</v>
      </c>
      <c r="H248" s="12">
        <f t="shared" si="33"/>
        <v>5281</v>
      </c>
      <c r="I248" s="11">
        <v>5322.5560740274996</v>
      </c>
      <c r="J248" s="10">
        <f t="shared" si="36"/>
        <v>53226</v>
      </c>
      <c r="K248" s="9">
        <v>1647</v>
      </c>
      <c r="L248" s="9">
        <v>1647</v>
      </c>
      <c r="M248" s="9">
        <v>848</v>
      </c>
      <c r="N248" s="9">
        <v>848</v>
      </c>
      <c r="O248" s="9">
        <v>949</v>
      </c>
      <c r="P248" s="9">
        <v>949</v>
      </c>
      <c r="Q248" s="9">
        <v>1229</v>
      </c>
      <c r="R248" s="9">
        <v>1229</v>
      </c>
      <c r="S248" s="9">
        <f t="shared" si="31"/>
        <v>2495</v>
      </c>
      <c r="T248" s="9">
        <f t="shared" si="34"/>
        <v>2495</v>
      </c>
      <c r="U248" s="9">
        <f t="shared" si="27"/>
        <v>0</v>
      </c>
      <c r="V248" s="9">
        <f t="shared" si="32"/>
        <v>2178</v>
      </c>
      <c r="W248" s="9">
        <f t="shared" si="35"/>
        <v>2178</v>
      </c>
      <c r="X248" s="9">
        <f t="shared" si="28"/>
        <v>0</v>
      </c>
      <c r="Y248" s="9">
        <f t="shared" si="29"/>
        <v>2495</v>
      </c>
      <c r="Z248" s="28">
        <v>2525.4252527352901</v>
      </c>
      <c r="AA248" s="10">
        <f t="shared" si="37"/>
        <v>25254</v>
      </c>
      <c r="AB248" s="9">
        <f t="shared" si="30"/>
        <v>2178</v>
      </c>
      <c r="AC248" s="28">
        <v>2193.40827698776</v>
      </c>
      <c r="AD248" s="10">
        <f t="shared" si="38"/>
        <v>21934</v>
      </c>
      <c r="AE248" s="63"/>
      <c r="AX248" s="9">
        <v>90.1</v>
      </c>
    </row>
    <row r="249" spans="1:50">
      <c r="A249" s="19">
        <v>2005</v>
      </c>
      <c r="B249" s="19" t="s">
        <v>74</v>
      </c>
      <c r="C249" s="9">
        <v>5250</v>
      </c>
      <c r="H249" s="12">
        <f t="shared" si="33"/>
        <v>5250</v>
      </c>
      <c r="I249" s="11">
        <v>5308.6498029434297</v>
      </c>
      <c r="J249" s="10">
        <f t="shared" si="36"/>
        <v>53086</v>
      </c>
      <c r="K249" s="9">
        <v>1639</v>
      </c>
      <c r="L249" s="9">
        <v>1639</v>
      </c>
      <c r="M249" s="9">
        <v>831</v>
      </c>
      <c r="N249" s="9">
        <v>831</v>
      </c>
      <c r="O249" s="9">
        <v>934</v>
      </c>
      <c r="P249" s="9">
        <v>934</v>
      </c>
      <c r="Q249" s="9">
        <v>1228</v>
      </c>
      <c r="R249" s="9">
        <v>1228</v>
      </c>
      <c r="S249" s="9">
        <f t="shared" si="31"/>
        <v>2470</v>
      </c>
      <c r="T249" s="9">
        <f t="shared" si="34"/>
        <v>2470</v>
      </c>
      <c r="U249" s="9">
        <f t="shared" si="27"/>
        <v>0</v>
      </c>
      <c r="V249" s="9">
        <f t="shared" si="32"/>
        <v>2162</v>
      </c>
      <c r="W249" s="9">
        <f t="shared" si="35"/>
        <v>2162</v>
      </c>
      <c r="X249" s="9">
        <f t="shared" si="28"/>
        <v>0</v>
      </c>
      <c r="Y249" s="9">
        <f t="shared" si="29"/>
        <v>2470</v>
      </c>
      <c r="Z249" s="28">
        <v>2498.5873231703099</v>
      </c>
      <c r="AA249" s="10">
        <f t="shared" si="37"/>
        <v>24986</v>
      </c>
      <c r="AB249" s="9">
        <f t="shared" si="30"/>
        <v>2162</v>
      </c>
      <c r="AC249" s="28">
        <v>2193.97431246513</v>
      </c>
      <c r="AD249" s="10">
        <f t="shared" si="38"/>
        <v>21940</v>
      </c>
      <c r="AE249" s="63"/>
      <c r="AX249" s="9">
        <v>90</v>
      </c>
    </row>
    <row r="250" spans="1:50">
      <c r="A250" s="19">
        <v>2005</v>
      </c>
      <c r="B250" s="19" t="s">
        <v>75</v>
      </c>
      <c r="C250" s="9">
        <v>5279</v>
      </c>
      <c r="H250" s="12">
        <f t="shared" si="33"/>
        <v>5279</v>
      </c>
      <c r="I250" s="11">
        <v>5317.7375717599298</v>
      </c>
      <c r="J250" s="10">
        <f t="shared" si="36"/>
        <v>53177</v>
      </c>
      <c r="K250" s="9">
        <v>1657</v>
      </c>
      <c r="L250" s="9">
        <v>1657</v>
      </c>
      <c r="M250" s="9">
        <v>867</v>
      </c>
      <c r="N250" s="9">
        <v>867</v>
      </c>
      <c r="O250" s="9">
        <v>949</v>
      </c>
      <c r="P250" s="9">
        <v>949</v>
      </c>
      <c r="Q250" s="9">
        <v>1222</v>
      </c>
      <c r="R250" s="9">
        <v>1222</v>
      </c>
      <c r="S250" s="9">
        <f t="shared" si="31"/>
        <v>2524</v>
      </c>
      <c r="T250" s="9">
        <f t="shared" si="34"/>
        <v>2524</v>
      </c>
      <c r="U250" s="9">
        <f t="shared" si="27"/>
        <v>0</v>
      </c>
      <c r="V250" s="9">
        <f t="shared" si="32"/>
        <v>2171</v>
      </c>
      <c r="W250" s="9">
        <f t="shared" si="35"/>
        <v>2171</v>
      </c>
      <c r="X250" s="9">
        <f t="shared" si="28"/>
        <v>0</v>
      </c>
      <c r="Y250" s="9">
        <f t="shared" si="29"/>
        <v>2524</v>
      </c>
      <c r="Z250" s="28">
        <v>2523.8767879284001</v>
      </c>
      <c r="AA250" s="10">
        <f t="shared" si="37"/>
        <v>25239</v>
      </c>
      <c r="AB250" s="9">
        <f t="shared" si="30"/>
        <v>2171</v>
      </c>
      <c r="AC250" s="28">
        <v>2201.2384269572399</v>
      </c>
      <c r="AD250" s="10">
        <f t="shared" si="38"/>
        <v>22012</v>
      </c>
      <c r="AE250" s="63"/>
      <c r="AX250" s="9">
        <v>90</v>
      </c>
    </row>
    <row r="251" spans="1:50">
      <c r="A251" s="19">
        <v>2005</v>
      </c>
      <c r="B251" s="19" t="s">
        <v>76</v>
      </c>
      <c r="C251" s="9">
        <v>5357</v>
      </c>
      <c r="H251" s="12">
        <f t="shared" si="33"/>
        <v>5357</v>
      </c>
      <c r="I251" s="11">
        <v>5352.4191914466601</v>
      </c>
      <c r="J251" s="10">
        <f t="shared" si="36"/>
        <v>53524</v>
      </c>
      <c r="K251" s="9">
        <v>1653</v>
      </c>
      <c r="L251" s="9">
        <v>1653</v>
      </c>
      <c r="M251" s="9">
        <v>880</v>
      </c>
      <c r="N251" s="9">
        <v>880</v>
      </c>
      <c r="O251" s="9">
        <v>973</v>
      </c>
      <c r="P251" s="9">
        <v>973</v>
      </c>
      <c r="Q251" s="9">
        <v>1249</v>
      </c>
      <c r="R251" s="9">
        <v>1249</v>
      </c>
      <c r="S251" s="9">
        <f t="shared" si="31"/>
        <v>2533</v>
      </c>
      <c r="T251" s="9">
        <f t="shared" si="34"/>
        <v>2533</v>
      </c>
      <c r="U251" s="9">
        <f t="shared" si="27"/>
        <v>0</v>
      </c>
      <c r="V251" s="9">
        <f t="shared" si="32"/>
        <v>2222</v>
      </c>
      <c r="W251" s="9">
        <f t="shared" si="35"/>
        <v>2222</v>
      </c>
      <c r="X251" s="9">
        <f t="shared" si="28"/>
        <v>0</v>
      </c>
      <c r="Y251" s="9">
        <f t="shared" si="29"/>
        <v>2533</v>
      </c>
      <c r="Z251" s="28">
        <v>2527.2819560994399</v>
      </c>
      <c r="AA251" s="10">
        <f t="shared" si="37"/>
        <v>25273</v>
      </c>
      <c r="AB251" s="9">
        <f t="shared" si="30"/>
        <v>2222</v>
      </c>
      <c r="AC251" s="28">
        <v>2227.4959154140302</v>
      </c>
      <c r="AD251" s="10">
        <f t="shared" si="38"/>
        <v>22275</v>
      </c>
      <c r="AE251" s="63"/>
      <c r="AX251" s="9">
        <v>90</v>
      </c>
    </row>
    <row r="252" spans="1:50">
      <c r="A252" s="19">
        <v>2005</v>
      </c>
      <c r="B252" s="19" t="s">
        <v>77</v>
      </c>
      <c r="C252" s="9">
        <v>5406</v>
      </c>
      <c r="H252" s="12">
        <f t="shared" si="33"/>
        <v>5406</v>
      </c>
      <c r="I252" s="11">
        <v>5361.4175921853302</v>
      </c>
      <c r="J252" s="10">
        <f t="shared" si="36"/>
        <v>53614</v>
      </c>
      <c r="K252" s="9">
        <v>1659</v>
      </c>
      <c r="L252" s="9">
        <v>1659</v>
      </c>
      <c r="M252" s="9">
        <v>875</v>
      </c>
      <c r="N252" s="9">
        <v>875</v>
      </c>
      <c r="O252" s="9">
        <v>975</v>
      </c>
      <c r="P252" s="9">
        <v>975</v>
      </c>
      <c r="Q252" s="9">
        <v>1283</v>
      </c>
      <c r="R252" s="9">
        <v>1283</v>
      </c>
      <c r="S252" s="9">
        <f t="shared" si="31"/>
        <v>2534</v>
      </c>
      <c r="T252" s="9">
        <f t="shared" ref="T252:T283" si="39">SUM(L252,N252)</f>
        <v>2534</v>
      </c>
      <c r="U252" s="9">
        <f t="shared" si="27"/>
        <v>0</v>
      </c>
      <c r="V252" s="9">
        <f t="shared" si="32"/>
        <v>2258</v>
      </c>
      <c r="W252" s="9">
        <f t="shared" ref="W252:W283" si="40">SUM(P252,R252)</f>
        <v>2258</v>
      </c>
      <c r="X252" s="9">
        <f t="shared" si="28"/>
        <v>0</v>
      </c>
      <c r="Y252" s="9">
        <f t="shared" si="29"/>
        <v>2534</v>
      </c>
      <c r="Z252" s="28">
        <v>2527.10436216675</v>
      </c>
      <c r="AA252" s="10">
        <f t="shared" si="37"/>
        <v>25271</v>
      </c>
      <c r="AB252" s="9">
        <f t="shared" si="30"/>
        <v>2258</v>
      </c>
      <c r="AC252" s="28">
        <v>2228.0570322577601</v>
      </c>
      <c r="AD252" s="10">
        <f t="shared" si="38"/>
        <v>22281</v>
      </c>
      <c r="AE252" s="63"/>
      <c r="AX252" s="9">
        <v>90.1</v>
      </c>
    </row>
    <row r="253" spans="1:50">
      <c r="A253" s="19">
        <v>2005</v>
      </c>
      <c r="B253" s="19" t="s">
        <v>78</v>
      </c>
      <c r="C253" s="9">
        <v>5376</v>
      </c>
      <c r="H253" s="12">
        <f t="shared" si="33"/>
        <v>5376</v>
      </c>
      <c r="I253" s="11">
        <v>5349.2122415743797</v>
      </c>
      <c r="J253" s="10">
        <f t="shared" si="36"/>
        <v>53492</v>
      </c>
      <c r="K253" s="9">
        <v>1665</v>
      </c>
      <c r="L253" s="9">
        <v>1665</v>
      </c>
      <c r="M253" s="9">
        <v>866</v>
      </c>
      <c r="N253" s="9">
        <v>866</v>
      </c>
      <c r="O253" s="9">
        <v>971</v>
      </c>
      <c r="P253" s="9">
        <v>971</v>
      </c>
      <c r="Q253" s="9">
        <v>1284</v>
      </c>
      <c r="R253" s="9">
        <v>1284</v>
      </c>
      <c r="S253" s="9">
        <f t="shared" si="31"/>
        <v>2531</v>
      </c>
      <c r="T253" s="9">
        <f t="shared" si="39"/>
        <v>2531</v>
      </c>
      <c r="U253" s="9">
        <f t="shared" ref="U253:U307" si="41">S253-T253</f>
        <v>0</v>
      </c>
      <c r="V253" s="9">
        <f t="shared" si="32"/>
        <v>2255</v>
      </c>
      <c r="W253" s="9">
        <f t="shared" si="40"/>
        <v>2255</v>
      </c>
      <c r="X253" s="9">
        <f t="shared" ref="X253:X307" si="42">V253-W253</f>
        <v>0</v>
      </c>
      <c r="Y253" s="9">
        <f t="shared" ref="Y253:Y316" si="43">T253</f>
        <v>2531</v>
      </c>
      <c r="Z253" s="28">
        <v>2523.7517518047298</v>
      </c>
      <c r="AA253" s="10">
        <f t="shared" si="37"/>
        <v>25238</v>
      </c>
      <c r="AB253" s="9">
        <f t="shared" ref="AB253:AB316" si="44">W253</f>
        <v>2255</v>
      </c>
      <c r="AC253" s="28">
        <v>2243.4672353229998</v>
      </c>
      <c r="AD253" s="10">
        <f t="shared" si="38"/>
        <v>22435</v>
      </c>
      <c r="AE253" s="63"/>
      <c r="AX253" s="9">
        <v>90.1</v>
      </c>
    </row>
    <row r="254" spans="1:50">
      <c r="A254" s="19">
        <v>2005</v>
      </c>
      <c r="B254" s="19" t="s">
        <v>79</v>
      </c>
      <c r="C254" s="9">
        <v>5366</v>
      </c>
      <c r="H254" s="12">
        <f t="shared" si="33"/>
        <v>5366</v>
      </c>
      <c r="I254" s="11">
        <v>5354.6356822156304</v>
      </c>
      <c r="J254" s="10">
        <f t="shared" si="36"/>
        <v>53546</v>
      </c>
      <c r="K254" s="9">
        <v>1664</v>
      </c>
      <c r="L254" s="9">
        <v>1664</v>
      </c>
      <c r="M254" s="9">
        <v>878</v>
      </c>
      <c r="N254" s="9">
        <v>878</v>
      </c>
      <c r="O254" s="9">
        <v>981</v>
      </c>
      <c r="P254" s="9">
        <v>981</v>
      </c>
      <c r="Q254" s="9">
        <v>1262</v>
      </c>
      <c r="R254" s="9">
        <v>1262</v>
      </c>
      <c r="S254" s="9">
        <f t="shared" si="31"/>
        <v>2542</v>
      </c>
      <c r="T254" s="9">
        <f t="shared" si="39"/>
        <v>2542</v>
      </c>
      <c r="U254" s="9">
        <f t="shared" si="41"/>
        <v>0</v>
      </c>
      <c r="V254" s="9">
        <f t="shared" si="32"/>
        <v>2243</v>
      </c>
      <c r="W254" s="9">
        <f t="shared" si="40"/>
        <v>2243</v>
      </c>
      <c r="X254" s="9">
        <f t="shared" si="42"/>
        <v>0</v>
      </c>
      <c r="Y254" s="9">
        <f t="shared" si="43"/>
        <v>2542</v>
      </c>
      <c r="Z254" s="28">
        <v>2527.7669475930602</v>
      </c>
      <c r="AA254" s="10">
        <f t="shared" si="37"/>
        <v>25278</v>
      </c>
      <c r="AB254" s="9">
        <f t="shared" si="44"/>
        <v>2243</v>
      </c>
      <c r="AC254" s="28">
        <v>2244.9064420417899</v>
      </c>
      <c r="AD254" s="10">
        <f t="shared" si="38"/>
        <v>22449</v>
      </c>
      <c r="AE254" s="63"/>
      <c r="AX254" s="9">
        <v>90.1</v>
      </c>
    </row>
    <row r="255" spans="1:50">
      <c r="A255" s="19">
        <v>2005</v>
      </c>
      <c r="B255" s="19" t="s">
        <v>80</v>
      </c>
      <c r="C255" s="9">
        <v>5360</v>
      </c>
      <c r="H255" s="12">
        <f t="shared" si="33"/>
        <v>5360</v>
      </c>
      <c r="I255" s="11">
        <v>5347.7803730516498</v>
      </c>
      <c r="J255" s="10">
        <f t="shared" si="36"/>
        <v>53478</v>
      </c>
      <c r="K255" s="9">
        <v>1652</v>
      </c>
      <c r="L255" s="9">
        <v>1652</v>
      </c>
      <c r="M255" s="9">
        <v>874</v>
      </c>
      <c r="N255" s="9">
        <v>874</v>
      </c>
      <c r="O255" s="9">
        <v>995</v>
      </c>
      <c r="P255" s="9">
        <v>995</v>
      </c>
      <c r="Q255" s="9">
        <v>1264</v>
      </c>
      <c r="R255" s="9">
        <v>1264</v>
      </c>
      <c r="S255" s="9">
        <f t="shared" si="31"/>
        <v>2526</v>
      </c>
      <c r="T255" s="9">
        <f t="shared" si="39"/>
        <v>2526</v>
      </c>
      <c r="U255" s="9">
        <f t="shared" si="41"/>
        <v>0</v>
      </c>
      <c r="V255" s="9">
        <f t="shared" si="32"/>
        <v>2259</v>
      </c>
      <c r="W255" s="9">
        <f t="shared" si="40"/>
        <v>2259</v>
      </c>
      <c r="X255" s="9">
        <f t="shared" si="42"/>
        <v>0</v>
      </c>
      <c r="Y255" s="9">
        <f t="shared" si="43"/>
        <v>2526</v>
      </c>
      <c r="Z255" s="28">
        <v>2522.5938417535899</v>
      </c>
      <c r="AA255" s="10">
        <f t="shared" si="37"/>
        <v>25226</v>
      </c>
      <c r="AB255" s="9">
        <f t="shared" si="44"/>
        <v>2259</v>
      </c>
      <c r="AC255" s="28">
        <v>2256.9412655594701</v>
      </c>
      <c r="AD255" s="10">
        <f t="shared" si="38"/>
        <v>22569</v>
      </c>
      <c r="AE255" s="63"/>
      <c r="AX255" s="9">
        <v>90.1</v>
      </c>
    </row>
    <row r="256" spans="1:50">
      <c r="A256" s="19">
        <v>2005</v>
      </c>
      <c r="B256" s="19" t="s">
        <v>81</v>
      </c>
      <c r="C256" s="9">
        <v>5418</v>
      </c>
      <c r="H256" s="12">
        <f t="shared" si="33"/>
        <v>5418</v>
      </c>
      <c r="I256" s="11">
        <v>5416.3428217828996</v>
      </c>
      <c r="J256" s="10">
        <f t="shared" si="36"/>
        <v>54163</v>
      </c>
      <c r="K256" s="9">
        <v>1655</v>
      </c>
      <c r="L256" s="9">
        <v>1655</v>
      </c>
      <c r="M256" s="9">
        <v>871</v>
      </c>
      <c r="N256" s="9">
        <v>871</v>
      </c>
      <c r="O256" s="9">
        <v>993</v>
      </c>
      <c r="P256" s="9">
        <v>993</v>
      </c>
      <c r="Q256" s="9">
        <v>1308</v>
      </c>
      <c r="R256" s="9">
        <v>1308</v>
      </c>
      <c r="S256" s="9">
        <f t="shared" si="31"/>
        <v>2526</v>
      </c>
      <c r="T256" s="9">
        <f t="shared" si="39"/>
        <v>2526</v>
      </c>
      <c r="U256" s="9">
        <f t="shared" si="41"/>
        <v>0</v>
      </c>
      <c r="V256" s="9">
        <f t="shared" si="32"/>
        <v>2301</v>
      </c>
      <c r="W256" s="9">
        <f t="shared" si="40"/>
        <v>2301</v>
      </c>
      <c r="X256" s="9">
        <f t="shared" si="42"/>
        <v>0</v>
      </c>
      <c r="Y256" s="9">
        <f t="shared" si="43"/>
        <v>2526</v>
      </c>
      <c r="Z256" s="28">
        <v>2528.5867087779102</v>
      </c>
      <c r="AA256" s="10">
        <f t="shared" si="37"/>
        <v>25286</v>
      </c>
      <c r="AB256" s="9">
        <f t="shared" si="44"/>
        <v>2301</v>
      </c>
      <c r="AC256" s="28">
        <v>2283.4233532663602</v>
      </c>
      <c r="AD256" s="10">
        <f t="shared" si="38"/>
        <v>22834</v>
      </c>
      <c r="AE256" s="63"/>
      <c r="AX256" s="9">
        <v>90.1</v>
      </c>
    </row>
    <row r="257" spans="1:50">
      <c r="A257" s="19">
        <v>2005</v>
      </c>
      <c r="B257" s="19" t="s">
        <v>82</v>
      </c>
      <c r="C257" s="9">
        <v>5419</v>
      </c>
      <c r="H257" s="12">
        <f t="shared" si="33"/>
        <v>5419</v>
      </c>
      <c r="I257" s="11">
        <v>5408.2574901933303</v>
      </c>
      <c r="J257" s="10">
        <f t="shared" si="36"/>
        <v>54083</v>
      </c>
      <c r="K257" s="9">
        <v>1671</v>
      </c>
      <c r="L257" s="9">
        <v>1671</v>
      </c>
      <c r="M257" s="9">
        <v>874</v>
      </c>
      <c r="N257" s="9">
        <v>874</v>
      </c>
      <c r="O257" s="9">
        <v>969</v>
      </c>
      <c r="P257" s="9">
        <v>969</v>
      </c>
      <c r="Q257" s="9">
        <v>1311</v>
      </c>
      <c r="R257" s="9">
        <v>1311</v>
      </c>
      <c r="S257" s="9">
        <f t="shared" si="31"/>
        <v>2545</v>
      </c>
      <c r="T257" s="9">
        <f t="shared" si="39"/>
        <v>2545</v>
      </c>
      <c r="U257" s="9">
        <f t="shared" si="41"/>
        <v>0</v>
      </c>
      <c r="V257" s="9">
        <f t="shared" si="32"/>
        <v>2280</v>
      </c>
      <c r="W257" s="9">
        <f t="shared" si="40"/>
        <v>2280</v>
      </c>
      <c r="X257" s="9">
        <f t="shared" si="42"/>
        <v>0</v>
      </c>
      <c r="Y257" s="9">
        <f t="shared" si="43"/>
        <v>2545</v>
      </c>
      <c r="Z257" s="28">
        <v>2539.71703056875</v>
      </c>
      <c r="AA257" s="10">
        <f t="shared" si="37"/>
        <v>25397</v>
      </c>
      <c r="AB257" s="9">
        <f t="shared" si="44"/>
        <v>2280</v>
      </c>
      <c r="AC257" s="28">
        <v>2276.3910859145099</v>
      </c>
      <c r="AD257" s="10">
        <f t="shared" si="38"/>
        <v>22764</v>
      </c>
      <c r="AE257" s="63"/>
      <c r="AX257" s="9">
        <v>90.2</v>
      </c>
    </row>
    <row r="258" spans="1:50">
      <c r="A258" s="19">
        <v>2005</v>
      </c>
      <c r="B258" s="19" t="s">
        <v>83</v>
      </c>
      <c r="C258" s="9">
        <v>5377</v>
      </c>
      <c r="H258" s="12">
        <f t="shared" si="33"/>
        <v>5377</v>
      </c>
      <c r="I258" s="11">
        <v>5363.0433260892896</v>
      </c>
      <c r="J258" s="10">
        <f t="shared" si="36"/>
        <v>53630</v>
      </c>
      <c r="K258" s="9">
        <v>1658</v>
      </c>
      <c r="L258" s="9">
        <v>1658</v>
      </c>
      <c r="M258" s="9">
        <v>867</v>
      </c>
      <c r="N258" s="9">
        <v>867</v>
      </c>
      <c r="O258" s="9">
        <v>969</v>
      </c>
      <c r="P258" s="9">
        <v>969</v>
      </c>
      <c r="Q258" s="9">
        <v>1300</v>
      </c>
      <c r="R258" s="9">
        <v>1300</v>
      </c>
      <c r="S258" s="9">
        <f t="shared" si="31"/>
        <v>2525</v>
      </c>
      <c r="T258" s="9">
        <f t="shared" si="39"/>
        <v>2525</v>
      </c>
      <c r="U258" s="9">
        <f t="shared" si="41"/>
        <v>0</v>
      </c>
      <c r="V258" s="9">
        <f t="shared" si="32"/>
        <v>2269</v>
      </c>
      <c r="W258" s="9">
        <f t="shared" si="40"/>
        <v>2269</v>
      </c>
      <c r="X258" s="9">
        <f t="shared" si="42"/>
        <v>0</v>
      </c>
      <c r="Y258" s="9">
        <f t="shared" si="43"/>
        <v>2525</v>
      </c>
      <c r="Z258" s="28">
        <v>2513.75897368501</v>
      </c>
      <c r="AA258" s="10">
        <f t="shared" si="37"/>
        <v>25138</v>
      </c>
      <c r="AB258" s="9">
        <f t="shared" si="44"/>
        <v>2269</v>
      </c>
      <c r="AC258" s="28">
        <v>2266.0629195435599</v>
      </c>
      <c r="AD258" s="10">
        <f t="shared" si="38"/>
        <v>22661</v>
      </c>
      <c r="AE258" s="63"/>
      <c r="AX258" s="9">
        <v>90.1</v>
      </c>
    </row>
    <row r="259" spans="1:50">
      <c r="A259" s="19">
        <v>2005</v>
      </c>
      <c r="B259" s="19" t="s">
        <v>84</v>
      </c>
      <c r="C259" s="9">
        <v>5385</v>
      </c>
      <c r="H259" s="12">
        <f t="shared" si="33"/>
        <v>5385</v>
      </c>
      <c r="I259" s="11">
        <v>5374.3606937455497</v>
      </c>
      <c r="J259" s="10">
        <f t="shared" si="36"/>
        <v>53744</v>
      </c>
      <c r="K259" s="9">
        <v>1658</v>
      </c>
      <c r="L259" s="9">
        <v>1658</v>
      </c>
      <c r="M259" s="9">
        <v>863</v>
      </c>
      <c r="N259" s="9">
        <v>863</v>
      </c>
      <c r="O259" s="9">
        <v>992</v>
      </c>
      <c r="P259" s="9">
        <v>992</v>
      </c>
      <c r="Q259" s="9">
        <v>1308</v>
      </c>
      <c r="R259" s="9">
        <v>1308</v>
      </c>
      <c r="S259" s="9">
        <f t="shared" si="31"/>
        <v>2521</v>
      </c>
      <c r="T259" s="9">
        <f t="shared" si="39"/>
        <v>2521</v>
      </c>
      <c r="U259" s="9">
        <f t="shared" si="41"/>
        <v>0</v>
      </c>
      <c r="V259" s="9">
        <f t="shared" si="32"/>
        <v>2300</v>
      </c>
      <c r="W259" s="9">
        <f t="shared" si="40"/>
        <v>2300</v>
      </c>
      <c r="X259" s="9">
        <f t="shared" si="42"/>
        <v>0</v>
      </c>
      <c r="Y259" s="9">
        <f t="shared" si="43"/>
        <v>2521</v>
      </c>
      <c r="Z259" s="28">
        <v>2518.9253516806498</v>
      </c>
      <c r="AA259" s="10">
        <f t="shared" si="37"/>
        <v>25189</v>
      </c>
      <c r="AB259" s="9">
        <f t="shared" si="44"/>
        <v>2300</v>
      </c>
      <c r="AC259" s="28">
        <v>2278.9060543159098</v>
      </c>
      <c r="AD259" s="10">
        <f t="shared" si="38"/>
        <v>22789</v>
      </c>
      <c r="AE259" s="63"/>
      <c r="AX259" s="9">
        <v>90.2</v>
      </c>
    </row>
    <row r="260" spans="1:50">
      <c r="A260" s="19">
        <v>2006</v>
      </c>
      <c r="B260" s="19" t="s">
        <v>72</v>
      </c>
      <c r="C260" s="9">
        <v>5363</v>
      </c>
      <c r="H260" s="12">
        <f t="shared" si="33"/>
        <v>5363</v>
      </c>
      <c r="I260" s="11">
        <v>5404.9948734726104</v>
      </c>
      <c r="J260" s="10">
        <f t="shared" si="36"/>
        <v>54050</v>
      </c>
      <c r="K260" s="9">
        <v>1672</v>
      </c>
      <c r="L260" s="9">
        <v>1672</v>
      </c>
      <c r="M260" s="9">
        <v>856</v>
      </c>
      <c r="N260" s="9">
        <v>856</v>
      </c>
      <c r="O260" s="9">
        <v>977</v>
      </c>
      <c r="P260" s="9">
        <v>977</v>
      </c>
      <c r="Q260" s="9">
        <v>1267</v>
      </c>
      <c r="R260" s="9">
        <v>1267</v>
      </c>
      <c r="S260" s="9">
        <f t="shared" si="31"/>
        <v>2528</v>
      </c>
      <c r="T260" s="9">
        <f t="shared" si="39"/>
        <v>2528</v>
      </c>
      <c r="U260" s="9">
        <f t="shared" si="41"/>
        <v>0</v>
      </c>
      <c r="V260" s="9">
        <f t="shared" si="32"/>
        <v>2244</v>
      </c>
      <c r="W260" s="9">
        <f t="shared" si="40"/>
        <v>2244</v>
      </c>
      <c r="X260" s="9">
        <f t="shared" si="42"/>
        <v>0</v>
      </c>
      <c r="Y260" s="9">
        <f t="shared" si="43"/>
        <v>2528</v>
      </c>
      <c r="Z260" s="28">
        <v>2561.8071307100499</v>
      </c>
      <c r="AA260" s="10">
        <f t="shared" si="37"/>
        <v>25618</v>
      </c>
      <c r="AB260" s="9">
        <f t="shared" si="44"/>
        <v>2244</v>
      </c>
      <c r="AC260" s="28">
        <v>2257.5425967544302</v>
      </c>
      <c r="AD260" s="10">
        <f t="shared" si="38"/>
        <v>22575</v>
      </c>
      <c r="AE260" s="63"/>
      <c r="AX260" s="9">
        <v>90.1</v>
      </c>
    </row>
    <row r="261" spans="1:50">
      <c r="A261" s="19">
        <v>2006</v>
      </c>
      <c r="B261" s="19" t="s">
        <v>74</v>
      </c>
      <c r="C261" s="9">
        <v>5369</v>
      </c>
      <c r="H261" s="12">
        <f t="shared" si="33"/>
        <v>5369</v>
      </c>
      <c r="I261" s="11">
        <v>5422.72276830397</v>
      </c>
      <c r="J261" s="10">
        <f t="shared" si="36"/>
        <v>54227</v>
      </c>
      <c r="K261" s="9">
        <v>1676</v>
      </c>
      <c r="L261" s="9">
        <v>1676</v>
      </c>
      <c r="M261" s="9">
        <v>893</v>
      </c>
      <c r="N261" s="9">
        <v>893</v>
      </c>
      <c r="O261" s="9">
        <v>975</v>
      </c>
      <c r="P261" s="9">
        <v>975</v>
      </c>
      <c r="Q261" s="9">
        <v>1243</v>
      </c>
      <c r="R261" s="9">
        <v>1243</v>
      </c>
      <c r="S261" s="9">
        <f t="shared" si="31"/>
        <v>2569</v>
      </c>
      <c r="T261" s="9">
        <f t="shared" si="39"/>
        <v>2569</v>
      </c>
      <c r="U261" s="9">
        <f t="shared" si="41"/>
        <v>0</v>
      </c>
      <c r="V261" s="9">
        <f t="shared" si="32"/>
        <v>2218</v>
      </c>
      <c r="W261" s="9">
        <f t="shared" si="40"/>
        <v>2218</v>
      </c>
      <c r="X261" s="9">
        <f t="shared" si="42"/>
        <v>0</v>
      </c>
      <c r="Y261" s="9">
        <f t="shared" si="43"/>
        <v>2569</v>
      </c>
      <c r="Z261" s="28">
        <v>2596.8705836941299</v>
      </c>
      <c r="AA261" s="10">
        <f t="shared" si="37"/>
        <v>25969</v>
      </c>
      <c r="AB261" s="9">
        <f t="shared" si="44"/>
        <v>2218</v>
      </c>
      <c r="AC261" s="28">
        <v>2251.4406836711</v>
      </c>
      <c r="AD261" s="10">
        <f t="shared" si="38"/>
        <v>22514</v>
      </c>
      <c r="AE261" s="63"/>
      <c r="AX261" s="9">
        <v>90</v>
      </c>
    </row>
    <row r="262" spans="1:50">
      <c r="A262" s="19">
        <v>2006</v>
      </c>
      <c r="B262" s="19" t="s">
        <v>75</v>
      </c>
      <c r="C262" s="9">
        <v>5385</v>
      </c>
      <c r="H262" s="12">
        <f t="shared" si="33"/>
        <v>5385</v>
      </c>
      <c r="I262" s="11">
        <v>5425.5492458488898</v>
      </c>
      <c r="J262" s="10">
        <f t="shared" si="36"/>
        <v>54255</v>
      </c>
      <c r="K262" s="9">
        <v>1707</v>
      </c>
      <c r="L262" s="9">
        <v>1707</v>
      </c>
      <c r="M262" s="9">
        <v>890</v>
      </c>
      <c r="N262" s="9">
        <v>890</v>
      </c>
      <c r="O262" s="9">
        <v>962</v>
      </c>
      <c r="P262" s="9">
        <v>962</v>
      </c>
      <c r="Q262" s="9">
        <v>1259</v>
      </c>
      <c r="R262" s="9">
        <v>1259</v>
      </c>
      <c r="S262" s="9">
        <f t="shared" si="31"/>
        <v>2597</v>
      </c>
      <c r="T262" s="9">
        <f t="shared" si="39"/>
        <v>2597</v>
      </c>
      <c r="U262" s="9">
        <f t="shared" si="41"/>
        <v>0</v>
      </c>
      <c r="V262" s="9">
        <f t="shared" si="32"/>
        <v>2221</v>
      </c>
      <c r="W262" s="9">
        <f t="shared" si="40"/>
        <v>2221</v>
      </c>
      <c r="X262" s="9">
        <f t="shared" si="42"/>
        <v>0</v>
      </c>
      <c r="Y262" s="9">
        <f t="shared" si="43"/>
        <v>2597</v>
      </c>
      <c r="Z262" s="28">
        <v>2591.6152954515001</v>
      </c>
      <c r="AA262" s="10">
        <f t="shared" si="37"/>
        <v>25916</v>
      </c>
      <c r="AB262" s="9">
        <f t="shared" si="44"/>
        <v>2221</v>
      </c>
      <c r="AC262" s="28">
        <v>2257.0615732884398</v>
      </c>
      <c r="AD262" s="10">
        <f t="shared" si="38"/>
        <v>22571</v>
      </c>
      <c r="AE262" s="63"/>
      <c r="AX262" s="9">
        <v>90.2</v>
      </c>
    </row>
    <row r="263" spans="1:50">
      <c r="A263" s="19">
        <v>2006</v>
      </c>
      <c r="B263" s="19" t="s">
        <v>76</v>
      </c>
      <c r="C263" s="9">
        <v>5416</v>
      </c>
      <c r="H263" s="12">
        <f t="shared" si="33"/>
        <v>5416</v>
      </c>
      <c r="I263" s="11">
        <v>5408.7809775486303</v>
      </c>
      <c r="J263" s="10">
        <f t="shared" si="36"/>
        <v>54088</v>
      </c>
      <c r="K263" s="9">
        <v>1708</v>
      </c>
      <c r="L263" s="9">
        <v>1708</v>
      </c>
      <c r="M263" s="9">
        <v>884</v>
      </c>
      <c r="N263" s="9">
        <v>884</v>
      </c>
      <c r="O263" s="9">
        <v>986</v>
      </c>
      <c r="P263" s="9">
        <v>986</v>
      </c>
      <c r="Q263" s="9">
        <v>1277</v>
      </c>
      <c r="R263" s="9">
        <v>1277</v>
      </c>
      <c r="S263" s="9">
        <f t="shared" si="31"/>
        <v>2592</v>
      </c>
      <c r="T263" s="9">
        <f t="shared" si="39"/>
        <v>2592</v>
      </c>
      <c r="U263" s="9">
        <f t="shared" si="41"/>
        <v>0</v>
      </c>
      <c r="V263" s="9">
        <f t="shared" si="32"/>
        <v>2263</v>
      </c>
      <c r="W263" s="9">
        <f t="shared" si="40"/>
        <v>2263</v>
      </c>
      <c r="X263" s="9">
        <f t="shared" si="42"/>
        <v>0</v>
      </c>
      <c r="Y263" s="9">
        <f t="shared" si="43"/>
        <v>2592</v>
      </c>
      <c r="Z263" s="28">
        <v>2575.8757314620898</v>
      </c>
      <c r="AA263" s="10">
        <f t="shared" si="37"/>
        <v>25759</v>
      </c>
      <c r="AB263" s="9">
        <f t="shared" si="44"/>
        <v>2263</v>
      </c>
      <c r="AC263" s="28">
        <v>2268.0823682824798</v>
      </c>
      <c r="AD263" s="10">
        <f t="shared" si="38"/>
        <v>22681</v>
      </c>
      <c r="AE263" s="63"/>
      <c r="AX263" s="9">
        <v>90.4</v>
      </c>
    </row>
    <row r="264" spans="1:50">
      <c r="A264" s="19">
        <v>2006</v>
      </c>
      <c r="B264" s="19" t="s">
        <v>77</v>
      </c>
      <c r="C264" s="9">
        <v>5476</v>
      </c>
      <c r="H264" s="12">
        <f t="shared" si="33"/>
        <v>5476</v>
      </c>
      <c r="I264" s="11">
        <v>5430.6627030611298</v>
      </c>
      <c r="J264" s="10">
        <f t="shared" si="36"/>
        <v>54307</v>
      </c>
      <c r="K264" s="9">
        <v>1676</v>
      </c>
      <c r="L264" s="9">
        <v>1676</v>
      </c>
      <c r="M264" s="9">
        <v>905</v>
      </c>
      <c r="N264" s="9">
        <v>905</v>
      </c>
      <c r="O264" s="9">
        <v>991</v>
      </c>
      <c r="P264" s="9">
        <v>991</v>
      </c>
      <c r="Q264" s="9">
        <v>1318</v>
      </c>
      <c r="R264" s="9">
        <v>1318</v>
      </c>
      <c r="S264" s="9">
        <f t="shared" ref="S264:S307" si="45">SUM(K264,M264)</f>
        <v>2581</v>
      </c>
      <c r="T264" s="9">
        <f t="shared" si="39"/>
        <v>2581</v>
      </c>
      <c r="U264" s="9">
        <f t="shared" si="41"/>
        <v>0</v>
      </c>
      <c r="V264" s="9">
        <f t="shared" ref="V264:V307" si="46">SUM(O264,Q264)</f>
        <v>2309</v>
      </c>
      <c r="W264" s="9">
        <f t="shared" si="40"/>
        <v>2309</v>
      </c>
      <c r="X264" s="9">
        <f t="shared" si="42"/>
        <v>0</v>
      </c>
      <c r="Y264" s="9">
        <f t="shared" si="43"/>
        <v>2581</v>
      </c>
      <c r="Z264" s="28">
        <v>2574.36571659523</v>
      </c>
      <c r="AA264" s="10">
        <f t="shared" si="37"/>
        <v>25744</v>
      </c>
      <c r="AB264" s="9">
        <f t="shared" si="44"/>
        <v>2309</v>
      </c>
      <c r="AC264" s="28">
        <v>2278.3245959167202</v>
      </c>
      <c r="AD264" s="10">
        <f t="shared" si="38"/>
        <v>22783</v>
      </c>
      <c r="AE264" s="63"/>
      <c r="AX264" s="9">
        <v>90.4</v>
      </c>
    </row>
    <row r="265" spans="1:50">
      <c r="A265" s="19">
        <v>2006</v>
      </c>
      <c r="B265" s="19" t="s">
        <v>78</v>
      </c>
      <c r="C265" s="9">
        <v>5467</v>
      </c>
      <c r="H265" s="12">
        <f t="shared" ref="H265:H328" si="47">C265</f>
        <v>5467</v>
      </c>
      <c r="I265" s="11">
        <v>5439.8023535584098</v>
      </c>
      <c r="J265" s="10">
        <f t="shared" si="36"/>
        <v>54398</v>
      </c>
      <c r="K265" s="9">
        <v>1681</v>
      </c>
      <c r="L265" s="9">
        <v>1681</v>
      </c>
      <c r="M265" s="9">
        <v>903</v>
      </c>
      <c r="N265" s="9">
        <v>903</v>
      </c>
      <c r="O265" s="9">
        <v>972</v>
      </c>
      <c r="P265" s="9">
        <v>972</v>
      </c>
      <c r="Q265" s="9">
        <v>1318</v>
      </c>
      <c r="R265" s="9">
        <v>1318</v>
      </c>
      <c r="S265" s="9">
        <f t="shared" si="45"/>
        <v>2584</v>
      </c>
      <c r="T265" s="9">
        <f t="shared" si="39"/>
        <v>2584</v>
      </c>
      <c r="U265" s="9">
        <f t="shared" si="41"/>
        <v>0</v>
      </c>
      <c r="V265" s="9">
        <f t="shared" si="46"/>
        <v>2290</v>
      </c>
      <c r="W265" s="9">
        <f t="shared" si="40"/>
        <v>2290</v>
      </c>
      <c r="X265" s="9">
        <f t="shared" si="42"/>
        <v>0</v>
      </c>
      <c r="Y265" s="9">
        <f t="shared" si="43"/>
        <v>2584</v>
      </c>
      <c r="Z265" s="28">
        <v>2579.6734651855099</v>
      </c>
      <c r="AA265" s="10">
        <f t="shared" si="37"/>
        <v>25797</v>
      </c>
      <c r="AB265" s="9">
        <f t="shared" si="44"/>
        <v>2290</v>
      </c>
      <c r="AC265" s="28">
        <v>2276.0043621356699</v>
      </c>
      <c r="AD265" s="10">
        <f t="shared" si="38"/>
        <v>22760</v>
      </c>
      <c r="AE265" s="63"/>
      <c r="AX265" s="9">
        <v>90.5</v>
      </c>
    </row>
    <row r="266" spans="1:50">
      <c r="A266" s="19">
        <v>2006</v>
      </c>
      <c r="B266" s="19" t="s">
        <v>79</v>
      </c>
      <c r="C266" s="9">
        <v>5440</v>
      </c>
      <c r="H266" s="12">
        <f t="shared" si="47"/>
        <v>5440</v>
      </c>
      <c r="I266" s="11">
        <v>5434.4719872467904</v>
      </c>
      <c r="J266" s="10">
        <f t="shared" si="36"/>
        <v>54345</v>
      </c>
      <c r="K266" s="9">
        <v>1691</v>
      </c>
      <c r="L266" s="9">
        <v>1691</v>
      </c>
      <c r="M266" s="9">
        <v>900</v>
      </c>
      <c r="N266" s="9">
        <v>900</v>
      </c>
      <c r="O266" s="9">
        <v>987</v>
      </c>
      <c r="P266" s="9">
        <v>987</v>
      </c>
      <c r="Q266" s="9">
        <v>1292</v>
      </c>
      <c r="R266" s="9">
        <v>1292</v>
      </c>
      <c r="S266" s="9">
        <f t="shared" si="45"/>
        <v>2591</v>
      </c>
      <c r="T266" s="9">
        <f t="shared" si="39"/>
        <v>2591</v>
      </c>
      <c r="U266" s="9">
        <f t="shared" si="41"/>
        <v>0</v>
      </c>
      <c r="V266" s="9">
        <f t="shared" si="46"/>
        <v>2279</v>
      </c>
      <c r="W266" s="9">
        <f t="shared" si="40"/>
        <v>2279</v>
      </c>
      <c r="X266" s="9">
        <f t="shared" si="42"/>
        <v>0</v>
      </c>
      <c r="Y266" s="9">
        <f t="shared" si="43"/>
        <v>2591</v>
      </c>
      <c r="Z266" s="28">
        <v>2581.1298144564498</v>
      </c>
      <c r="AA266" s="10">
        <f t="shared" si="37"/>
        <v>25811</v>
      </c>
      <c r="AB266" s="9">
        <f t="shared" si="44"/>
        <v>2279</v>
      </c>
      <c r="AC266" s="28">
        <v>2283.2733209436801</v>
      </c>
      <c r="AD266" s="10">
        <f t="shared" si="38"/>
        <v>22833</v>
      </c>
      <c r="AE266" s="63"/>
      <c r="AX266" s="9">
        <v>90.6</v>
      </c>
    </row>
    <row r="267" spans="1:50">
      <c r="A267" s="19">
        <v>2006</v>
      </c>
      <c r="B267" s="19" t="s">
        <v>80</v>
      </c>
      <c r="C267" s="9">
        <v>5441</v>
      </c>
      <c r="H267" s="12">
        <f t="shared" si="47"/>
        <v>5441</v>
      </c>
      <c r="I267" s="11">
        <v>5432.5890558845804</v>
      </c>
      <c r="J267" s="10">
        <f t="shared" si="36"/>
        <v>54326</v>
      </c>
      <c r="K267" s="9">
        <v>1686</v>
      </c>
      <c r="L267" s="9">
        <v>1686</v>
      </c>
      <c r="M267" s="9">
        <v>912</v>
      </c>
      <c r="N267" s="9">
        <v>912</v>
      </c>
      <c r="O267" s="9">
        <v>1007</v>
      </c>
      <c r="P267" s="9">
        <v>1007</v>
      </c>
      <c r="Q267" s="9">
        <v>1273</v>
      </c>
      <c r="R267" s="9">
        <v>1273</v>
      </c>
      <c r="S267" s="9">
        <f t="shared" si="45"/>
        <v>2598</v>
      </c>
      <c r="T267" s="9">
        <f t="shared" si="39"/>
        <v>2598</v>
      </c>
      <c r="U267" s="9">
        <f t="shared" si="41"/>
        <v>0</v>
      </c>
      <c r="V267" s="9">
        <f t="shared" si="46"/>
        <v>2280</v>
      </c>
      <c r="W267" s="9">
        <f t="shared" si="40"/>
        <v>2280</v>
      </c>
      <c r="X267" s="9">
        <f t="shared" si="42"/>
        <v>0</v>
      </c>
      <c r="Y267" s="9">
        <f t="shared" si="43"/>
        <v>2598</v>
      </c>
      <c r="Z267" s="28">
        <v>2594.7933198066198</v>
      </c>
      <c r="AA267" s="10">
        <f t="shared" si="37"/>
        <v>25948</v>
      </c>
      <c r="AB267" s="9">
        <f t="shared" si="44"/>
        <v>2280</v>
      </c>
      <c r="AC267" s="28">
        <v>2276.7590958362498</v>
      </c>
      <c r="AD267" s="10">
        <f t="shared" si="38"/>
        <v>22768</v>
      </c>
      <c r="AE267" s="63"/>
      <c r="AX267" s="9">
        <v>90.7</v>
      </c>
    </row>
    <row r="268" spans="1:50">
      <c r="A268" s="19">
        <v>2006</v>
      </c>
      <c r="B268" s="19" t="s">
        <v>81</v>
      </c>
      <c r="C268" s="9">
        <v>5455</v>
      </c>
      <c r="H268" s="12">
        <f t="shared" si="47"/>
        <v>5455</v>
      </c>
      <c r="I268" s="11">
        <v>5453.2420436584398</v>
      </c>
      <c r="J268" s="10">
        <f t="shared" si="36"/>
        <v>54532</v>
      </c>
      <c r="K268" s="9">
        <v>1690</v>
      </c>
      <c r="L268" s="9">
        <v>1690</v>
      </c>
      <c r="M268" s="9">
        <v>903</v>
      </c>
      <c r="N268" s="9">
        <v>903</v>
      </c>
      <c r="O268" s="9">
        <v>1000</v>
      </c>
      <c r="P268" s="9">
        <v>1000</v>
      </c>
      <c r="Q268" s="9">
        <v>1285</v>
      </c>
      <c r="R268" s="9">
        <v>1285</v>
      </c>
      <c r="S268" s="9">
        <f t="shared" si="45"/>
        <v>2593</v>
      </c>
      <c r="T268" s="9">
        <f t="shared" si="39"/>
        <v>2593</v>
      </c>
      <c r="U268" s="9">
        <f t="shared" si="41"/>
        <v>0</v>
      </c>
      <c r="V268" s="9">
        <f t="shared" si="46"/>
        <v>2285</v>
      </c>
      <c r="W268" s="9">
        <f t="shared" si="40"/>
        <v>2285</v>
      </c>
      <c r="X268" s="9">
        <f t="shared" si="42"/>
        <v>0</v>
      </c>
      <c r="Y268" s="9">
        <f t="shared" si="43"/>
        <v>2593</v>
      </c>
      <c r="Z268" s="28">
        <v>2597.6027836343601</v>
      </c>
      <c r="AA268" s="10">
        <f t="shared" si="37"/>
        <v>25976</v>
      </c>
      <c r="AB268" s="9">
        <f t="shared" si="44"/>
        <v>2285</v>
      </c>
      <c r="AC268" s="28">
        <v>2267.18626512834</v>
      </c>
      <c r="AD268" s="10">
        <f t="shared" si="38"/>
        <v>22672</v>
      </c>
      <c r="AE268" s="63"/>
      <c r="AX268" s="9">
        <v>90.8</v>
      </c>
    </row>
    <row r="269" spans="1:50">
      <c r="A269" s="19">
        <v>2006</v>
      </c>
      <c r="B269" s="19" t="s">
        <v>82</v>
      </c>
      <c r="C269" s="9">
        <v>5458</v>
      </c>
      <c r="H269" s="12">
        <f t="shared" si="47"/>
        <v>5458</v>
      </c>
      <c r="I269" s="11">
        <v>5445.9079220077201</v>
      </c>
      <c r="J269" s="10">
        <f t="shared" si="36"/>
        <v>54459</v>
      </c>
      <c r="K269" s="9">
        <v>1694</v>
      </c>
      <c r="L269" s="9">
        <v>1694</v>
      </c>
      <c r="M269" s="9">
        <v>883</v>
      </c>
      <c r="N269" s="9">
        <v>883</v>
      </c>
      <c r="O269" s="9">
        <v>969</v>
      </c>
      <c r="P269" s="9">
        <v>969</v>
      </c>
      <c r="Q269" s="9">
        <v>1307</v>
      </c>
      <c r="R269" s="9">
        <v>1307</v>
      </c>
      <c r="S269" s="9">
        <f t="shared" si="45"/>
        <v>2577</v>
      </c>
      <c r="T269" s="9">
        <f t="shared" si="39"/>
        <v>2577</v>
      </c>
      <c r="U269" s="9">
        <f t="shared" si="41"/>
        <v>0</v>
      </c>
      <c r="V269" s="9">
        <f t="shared" si="46"/>
        <v>2276</v>
      </c>
      <c r="W269" s="9">
        <f t="shared" si="40"/>
        <v>2276</v>
      </c>
      <c r="X269" s="9">
        <f t="shared" si="42"/>
        <v>0</v>
      </c>
      <c r="Y269" s="9">
        <f t="shared" si="43"/>
        <v>2577</v>
      </c>
      <c r="Z269" s="28">
        <v>2571.1673846407498</v>
      </c>
      <c r="AA269" s="10">
        <f t="shared" si="37"/>
        <v>25712</v>
      </c>
      <c r="AB269" s="9">
        <f t="shared" si="44"/>
        <v>2276</v>
      </c>
      <c r="AC269" s="28">
        <v>2272.3476090824201</v>
      </c>
      <c r="AD269" s="10">
        <f t="shared" si="38"/>
        <v>22723</v>
      </c>
      <c r="AE269" s="63"/>
      <c r="AX269" s="9">
        <v>91</v>
      </c>
    </row>
    <row r="270" spans="1:50">
      <c r="A270" s="19">
        <v>2006</v>
      </c>
      <c r="B270" s="19" t="s">
        <v>83</v>
      </c>
      <c r="C270" s="9">
        <v>5453</v>
      </c>
      <c r="H270" s="12">
        <f t="shared" si="47"/>
        <v>5453</v>
      </c>
      <c r="I270" s="11">
        <v>5436.6540871217303</v>
      </c>
      <c r="J270" s="10">
        <f t="shared" si="36"/>
        <v>54367</v>
      </c>
      <c r="K270" s="9">
        <v>1689</v>
      </c>
      <c r="L270" s="9">
        <v>1689</v>
      </c>
      <c r="M270" s="9">
        <v>878</v>
      </c>
      <c r="N270" s="9">
        <v>878</v>
      </c>
      <c r="O270" s="9">
        <v>989</v>
      </c>
      <c r="P270" s="9">
        <v>989</v>
      </c>
      <c r="Q270" s="9">
        <v>1309</v>
      </c>
      <c r="R270" s="9">
        <v>1309</v>
      </c>
      <c r="S270" s="9">
        <f t="shared" si="45"/>
        <v>2567</v>
      </c>
      <c r="T270" s="9">
        <f t="shared" si="39"/>
        <v>2567</v>
      </c>
      <c r="U270" s="9">
        <f t="shared" si="41"/>
        <v>0</v>
      </c>
      <c r="V270" s="9">
        <f t="shared" si="46"/>
        <v>2298</v>
      </c>
      <c r="W270" s="9">
        <f t="shared" si="40"/>
        <v>2298</v>
      </c>
      <c r="X270" s="9">
        <f t="shared" si="42"/>
        <v>0</v>
      </c>
      <c r="Y270" s="9">
        <f t="shared" si="43"/>
        <v>2567</v>
      </c>
      <c r="Z270" s="28">
        <v>2558.3172344558998</v>
      </c>
      <c r="AA270" s="10">
        <f t="shared" si="37"/>
        <v>25583</v>
      </c>
      <c r="AB270" s="9">
        <f t="shared" si="44"/>
        <v>2298</v>
      </c>
      <c r="AC270" s="28">
        <v>2295.5315275569701</v>
      </c>
      <c r="AD270" s="10">
        <f t="shared" si="38"/>
        <v>22955</v>
      </c>
      <c r="AE270" s="63"/>
      <c r="AX270" s="9">
        <v>90.9</v>
      </c>
    </row>
    <row r="271" spans="1:50">
      <c r="A271" s="19">
        <v>2006</v>
      </c>
      <c r="B271" s="19" t="s">
        <v>84</v>
      </c>
      <c r="C271" s="9">
        <v>5431</v>
      </c>
      <c r="H271" s="12">
        <f t="shared" si="47"/>
        <v>5431</v>
      </c>
      <c r="I271" s="11">
        <v>5421.9630441271502</v>
      </c>
      <c r="J271" s="10">
        <f t="shared" si="36"/>
        <v>54220</v>
      </c>
      <c r="K271" s="9">
        <v>1651</v>
      </c>
      <c r="L271" s="9">
        <v>1651</v>
      </c>
      <c r="M271" s="9">
        <v>877</v>
      </c>
      <c r="N271" s="9">
        <v>877</v>
      </c>
      <c r="O271" s="9">
        <v>1008</v>
      </c>
      <c r="P271" s="9">
        <v>1008</v>
      </c>
      <c r="Q271" s="9">
        <v>1322</v>
      </c>
      <c r="R271" s="9">
        <v>1322</v>
      </c>
      <c r="S271" s="9">
        <f t="shared" si="45"/>
        <v>2528</v>
      </c>
      <c r="T271" s="9">
        <f t="shared" si="39"/>
        <v>2528</v>
      </c>
      <c r="U271" s="9">
        <f t="shared" si="41"/>
        <v>0</v>
      </c>
      <c r="V271" s="9">
        <f t="shared" si="46"/>
        <v>2330</v>
      </c>
      <c r="W271" s="9">
        <f t="shared" si="40"/>
        <v>2330</v>
      </c>
      <c r="X271" s="9">
        <f t="shared" si="42"/>
        <v>0</v>
      </c>
      <c r="Y271" s="9">
        <f t="shared" si="43"/>
        <v>2528</v>
      </c>
      <c r="Z271" s="28">
        <v>2528.0744907753801</v>
      </c>
      <c r="AA271" s="10">
        <f t="shared" si="37"/>
        <v>25281</v>
      </c>
      <c r="AB271" s="9">
        <f t="shared" si="44"/>
        <v>2330</v>
      </c>
      <c r="AC271" s="28">
        <v>2308.9631477637399</v>
      </c>
      <c r="AD271" s="10">
        <f t="shared" si="38"/>
        <v>23090</v>
      </c>
      <c r="AE271" s="63"/>
      <c r="AX271" s="9">
        <v>91.1</v>
      </c>
    </row>
    <row r="272" spans="1:50">
      <c r="A272" s="19">
        <v>2007</v>
      </c>
      <c r="B272" s="19" t="s">
        <v>72</v>
      </c>
      <c r="C272" s="9">
        <v>5404</v>
      </c>
      <c r="H272" s="12">
        <f t="shared" si="47"/>
        <v>5404</v>
      </c>
      <c r="I272" s="11">
        <v>5442.31112960052</v>
      </c>
      <c r="J272" s="10">
        <f t="shared" si="36"/>
        <v>54423</v>
      </c>
      <c r="K272" s="9">
        <v>1652</v>
      </c>
      <c r="L272" s="9">
        <v>1652</v>
      </c>
      <c r="M272" s="9">
        <v>873</v>
      </c>
      <c r="N272" s="9">
        <v>873</v>
      </c>
      <c r="O272" s="9">
        <v>1004</v>
      </c>
      <c r="P272" s="9">
        <v>1004</v>
      </c>
      <c r="Q272" s="9">
        <v>1294</v>
      </c>
      <c r="R272" s="9">
        <v>1294</v>
      </c>
      <c r="S272" s="9">
        <f t="shared" si="45"/>
        <v>2525</v>
      </c>
      <c r="T272" s="9">
        <f t="shared" si="39"/>
        <v>2525</v>
      </c>
      <c r="U272" s="9">
        <f t="shared" si="41"/>
        <v>0</v>
      </c>
      <c r="V272" s="9">
        <f t="shared" si="46"/>
        <v>2298</v>
      </c>
      <c r="W272" s="9">
        <f t="shared" si="40"/>
        <v>2298</v>
      </c>
      <c r="X272" s="9">
        <f t="shared" si="42"/>
        <v>0</v>
      </c>
      <c r="Y272" s="9">
        <f t="shared" si="43"/>
        <v>2525</v>
      </c>
      <c r="Z272" s="28">
        <v>2557.80179799802</v>
      </c>
      <c r="AA272" s="10">
        <f t="shared" si="37"/>
        <v>25578</v>
      </c>
      <c r="AB272" s="9">
        <f t="shared" si="44"/>
        <v>2298</v>
      </c>
      <c r="AC272" s="28">
        <v>2310.0960107896999</v>
      </c>
      <c r="AD272" s="10">
        <f t="shared" si="38"/>
        <v>23101</v>
      </c>
      <c r="AE272" s="63"/>
      <c r="AX272" s="9">
        <v>91.4</v>
      </c>
    </row>
    <row r="273" spans="1:50">
      <c r="A273" s="19">
        <v>2007</v>
      </c>
      <c r="B273" s="19" t="s">
        <v>74</v>
      </c>
      <c r="C273" s="9">
        <v>5422</v>
      </c>
      <c r="H273" s="12">
        <f t="shared" si="47"/>
        <v>5422</v>
      </c>
      <c r="I273" s="11">
        <v>5467.75093929574</v>
      </c>
      <c r="J273" s="10">
        <f t="shared" si="36"/>
        <v>54678</v>
      </c>
      <c r="K273" s="9">
        <v>1669</v>
      </c>
      <c r="L273" s="9">
        <v>1669</v>
      </c>
      <c r="M273" s="9">
        <v>888</v>
      </c>
      <c r="N273" s="9">
        <v>888</v>
      </c>
      <c r="O273" s="9">
        <v>974</v>
      </c>
      <c r="P273" s="9">
        <v>974</v>
      </c>
      <c r="Q273" s="9">
        <v>1316</v>
      </c>
      <c r="R273" s="9">
        <v>1316</v>
      </c>
      <c r="S273" s="9">
        <f t="shared" si="45"/>
        <v>2557</v>
      </c>
      <c r="T273" s="9">
        <f t="shared" si="39"/>
        <v>2557</v>
      </c>
      <c r="U273" s="9">
        <f t="shared" si="41"/>
        <v>0</v>
      </c>
      <c r="V273" s="9">
        <f t="shared" si="46"/>
        <v>2290</v>
      </c>
      <c r="W273" s="9">
        <f t="shared" si="40"/>
        <v>2290</v>
      </c>
      <c r="X273" s="9">
        <f t="shared" si="42"/>
        <v>0</v>
      </c>
      <c r="Y273" s="9">
        <f t="shared" si="43"/>
        <v>2557</v>
      </c>
      <c r="Z273" s="28">
        <v>2582.5276906536001</v>
      </c>
      <c r="AA273" s="10">
        <f t="shared" si="37"/>
        <v>25825</v>
      </c>
      <c r="AB273" s="9">
        <f t="shared" si="44"/>
        <v>2290</v>
      </c>
      <c r="AC273" s="28">
        <v>2322.7819194521799</v>
      </c>
      <c r="AD273" s="10">
        <f t="shared" si="38"/>
        <v>23228</v>
      </c>
      <c r="AE273" s="63"/>
      <c r="AX273" s="9">
        <v>91.6</v>
      </c>
    </row>
    <row r="274" spans="1:50">
      <c r="A274" s="19">
        <v>2007</v>
      </c>
      <c r="B274" s="19" t="s">
        <v>75</v>
      </c>
      <c r="C274" s="9">
        <v>5440</v>
      </c>
      <c r="H274" s="12">
        <f t="shared" si="47"/>
        <v>5440</v>
      </c>
      <c r="I274" s="11">
        <v>5481.7636932808</v>
      </c>
      <c r="J274" s="10">
        <f t="shared" si="36"/>
        <v>54818</v>
      </c>
      <c r="K274" s="9">
        <v>1683</v>
      </c>
      <c r="L274" s="9">
        <v>1683</v>
      </c>
      <c r="M274" s="9">
        <v>879</v>
      </c>
      <c r="N274" s="9">
        <v>879</v>
      </c>
      <c r="O274" s="9">
        <v>977</v>
      </c>
      <c r="P274" s="9">
        <v>977</v>
      </c>
      <c r="Q274" s="9">
        <v>1336</v>
      </c>
      <c r="R274" s="9">
        <v>1336</v>
      </c>
      <c r="S274" s="9">
        <f t="shared" si="45"/>
        <v>2562</v>
      </c>
      <c r="T274" s="9">
        <f t="shared" si="39"/>
        <v>2562</v>
      </c>
      <c r="U274" s="9">
        <f t="shared" si="41"/>
        <v>0</v>
      </c>
      <c r="V274" s="9">
        <f t="shared" si="46"/>
        <v>2313</v>
      </c>
      <c r="W274" s="9">
        <f t="shared" si="40"/>
        <v>2313</v>
      </c>
      <c r="X274" s="9">
        <f t="shared" si="42"/>
        <v>0</v>
      </c>
      <c r="Y274" s="9">
        <f t="shared" si="43"/>
        <v>2562</v>
      </c>
      <c r="Z274" s="28">
        <v>2551.17237439672</v>
      </c>
      <c r="AA274" s="10">
        <f t="shared" si="37"/>
        <v>25512</v>
      </c>
      <c r="AB274" s="9">
        <f t="shared" si="44"/>
        <v>2313</v>
      </c>
      <c r="AC274" s="28">
        <v>2353.42511374997</v>
      </c>
      <c r="AD274" s="10">
        <f t="shared" si="38"/>
        <v>23534</v>
      </c>
      <c r="AE274" s="63"/>
      <c r="AX274" s="9">
        <v>91.8</v>
      </c>
    </row>
    <row r="275" spans="1:50">
      <c r="A275" s="19">
        <v>2007</v>
      </c>
      <c r="B275" s="19" t="s">
        <v>76</v>
      </c>
      <c r="C275" s="9">
        <v>5493</v>
      </c>
      <c r="H275" s="12">
        <f t="shared" si="47"/>
        <v>5493</v>
      </c>
      <c r="I275" s="11">
        <v>5486.5828232609001</v>
      </c>
      <c r="J275" s="10">
        <f t="shared" si="36"/>
        <v>54866</v>
      </c>
      <c r="K275" s="9">
        <v>1723</v>
      </c>
      <c r="L275" s="9">
        <v>1723</v>
      </c>
      <c r="M275" s="9">
        <v>877</v>
      </c>
      <c r="N275" s="9">
        <v>877</v>
      </c>
      <c r="O275" s="9">
        <v>1012</v>
      </c>
      <c r="P275" s="9">
        <v>1012</v>
      </c>
      <c r="Q275" s="9">
        <v>1314</v>
      </c>
      <c r="R275" s="9">
        <v>1314</v>
      </c>
      <c r="S275" s="9">
        <f t="shared" si="45"/>
        <v>2600</v>
      </c>
      <c r="T275" s="9">
        <f t="shared" si="39"/>
        <v>2600</v>
      </c>
      <c r="U275" s="9">
        <f t="shared" si="41"/>
        <v>0</v>
      </c>
      <c r="V275" s="9">
        <f t="shared" si="46"/>
        <v>2326</v>
      </c>
      <c r="W275" s="9">
        <f t="shared" si="40"/>
        <v>2326</v>
      </c>
      <c r="X275" s="9">
        <f t="shared" si="42"/>
        <v>0</v>
      </c>
      <c r="Y275" s="9">
        <f t="shared" si="43"/>
        <v>2600</v>
      </c>
      <c r="Z275" s="28">
        <v>2576.27568466092</v>
      </c>
      <c r="AA275" s="10">
        <f t="shared" si="37"/>
        <v>25763</v>
      </c>
      <c r="AB275" s="9">
        <f t="shared" si="44"/>
        <v>2326</v>
      </c>
      <c r="AC275" s="28">
        <v>2332.8750591640201</v>
      </c>
      <c r="AD275" s="10">
        <f t="shared" si="38"/>
        <v>23329</v>
      </c>
      <c r="AE275" s="63"/>
      <c r="AX275" s="9">
        <v>92</v>
      </c>
    </row>
    <row r="276" spans="1:50">
      <c r="A276" s="19">
        <v>2007</v>
      </c>
      <c r="B276" s="19" t="s">
        <v>77</v>
      </c>
      <c r="C276" s="9">
        <v>5520</v>
      </c>
      <c r="H276" s="12">
        <f t="shared" si="47"/>
        <v>5520</v>
      </c>
      <c r="I276" s="11">
        <v>5478.5820986035696</v>
      </c>
      <c r="J276" s="10">
        <f t="shared" si="36"/>
        <v>54786</v>
      </c>
      <c r="K276" s="9">
        <v>1681</v>
      </c>
      <c r="L276" s="9">
        <v>1681</v>
      </c>
      <c r="M276" s="9">
        <v>887</v>
      </c>
      <c r="N276" s="9">
        <v>887</v>
      </c>
      <c r="O276" s="9">
        <v>1039</v>
      </c>
      <c r="P276" s="9">
        <v>1039</v>
      </c>
      <c r="Q276" s="9">
        <v>1319</v>
      </c>
      <c r="R276" s="9">
        <v>1319</v>
      </c>
      <c r="S276" s="9">
        <f t="shared" si="45"/>
        <v>2568</v>
      </c>
      <c r="T276" s="9">
        <f t="shared" si="39"/>
        <v>2568</v>
      </c>
      <c r="U276" s="9">
        <f t="shared" si="41"/>
        <v>0</v>
      </c>
      <c r="V276" s="9">
        <f t="shared" si="46"/>
        <v>2358</v>
      </c>
      <c r="W276" s="9">
        <f t="shared" si="40"/>
        <v>2358</v>
      </c>
      <c r="X276" s="9">
        <f t="shared" si="42"/>
        <v>0</v>
      </c>
      <c r="Y276" s="9">
        <f t="shared" si="43"/>
        <v>2568</v>
      </c>
      <c r="Z276" s="28">
        <v>2562.07180407951</v>
      </c>
      <c r="AA276" s="10">
        <f t="shared" si="37"/>
        <v>25621</v>
      </c>
      <c r="AB276" s="9">
        <f t="shared" si="44"/>
        <v>2358</v>
      </c>
      <c r="AC276" s="28">
        <v>2328.80655810601</v>
      </c>
      <c r="AD276" s="10">
        <f t="shared" si="38"/>
        <v>23288</v>
      </c>
      <c r="AE276" s="63"/>
      <c r="AX276" s="9">
        <v>92.3</v>
      </c>
    </row>
    <row r="277" spans="1:50">
      <c r="A277" s="19">
        <v>2007</v>
      </c>
      <c r="B277" s="19" t="s">
        <v>78</v>
      </c>
      <c r="C277" s="9">
        <v>5514</v>
      </c>
      <c r="H277" s="12">
        <f t="shared" si="47"/>
        <v>5514</v>
      </c>
      <c r="I277" s="11">
        <v>5488.2724183751197</v>
      </c>
      <c r="J277" s="10">
        <f t="shared" si="36"/>
        <v>54883</v>
      </c>
      <c r="K277" s="9">
        <v>1679</v>
      </c>
      <c r="L277" s="9">
        <v>1679</v>
      </c>
      <c r="M277" s="9">
        <v>894</v>
      </c>
      <c r="N277" s="9">
        <v>894</v>
      </c>
      <c r="O277" s="9">
        <v>1014</v>
      </c>
      <c r="P277" s="9">
        <v>1014</v>
      </c>
      <c r="Q277" s="9">
        <v>1316</v>
      </c>
      <c r="R277" s="9">
        <v>1316</v>
      </c>
      <c r="S277" s="9">
        <f t="shared" si="45"/>
        <v>2573</v>
      </c>
      <c r="T277" s="9">
        <f t="shared" si="39"/>
        <v>2573</v>
      </c>
      <c r="U277" s="9">
        <f t="shared" si="41"/>
        <v>0</v>
      </c>
      <c r="V277" s="9">
        <f t="shared" si="46"/>
        <v>2330</v>
      </c>
      <c r="W277" s="9">
        <f t="shared" si="40"/>
        <v>2330</v>
      </c>
      <c r="X277" s="9">
        <f t="shared" si="42"/>
        <v>0</v>
      </c>
      <c r="Y277" s="9">
        <f t="shared" si="43"/>
        <v>2573</v>
      </c>
      <c r="Z277" s="28">
        <v>2572.9934833124598</v>
      </c>
      <c r="AA277" s="10">
        <f t="shared" si="37"/>
        <v>25730</v>
      </c>
      <c r="AB277" s="9">
        <f t="shared" si="44"/>
        <v>2330</v>
      </c>
      <c r="AC277" s="28">
        <v>2313.0459549782299</v>
      </c>
      <c r="AD277" s="10">
        <f t="shared" si="38"/>
        <v>23130</v>
      </c>
      <c r="AE277" s="63"/>
      <c r="AX277" s="9">
        <v>92.7</v>
      </c>
    </row>
    <row r="278" spans="1:50">
      <c r="A278" s="19">
        <v>2007</v>
      </c>
      <c r="B278" s="19" t="s">
        <v>79</v>
      </c>
      <c r="C278" s="9">
        <v>5489</v>
      </c>
      <c r="H278" s="12">
        <f t="shared" si="47"/>
        <v>5489</v>
      </c>
      <c r="I278" s="11">
        <v>5490.0128773542401</v>
      </c>
      <c r="J278" s="10">
        <f t="shared" si="36"/>
        <v>54900</v>
      </c>
      <c r="K278" s="9">
        <v>1683</v>
      </c>
      <c r="L278" s="9">
        <v>1683</v>
      </c>
      <c r="M278" s="9">
        <v>889</v>
      </c>
      <c r="N278" s="9">
        <v>889</v>
      </c>
      <c r="O278" s="9">
        <v>1002</v>
      </c>
      <c r="P278" s="9">
        <v>1002</v>
      </c>
      <c r="Q278" s="9">
        <v>1312</v>
      </c>
      <c r="R278" s="9">
        <v>1312</v>
      </c>
      <c r="S278" s="9">
        <f t="shared" si="45"/>
        <v>2572</v>
      </c>
      <c r="T278" s="9">
        <f t="shared" si="39"/>
        <v>2572</v>
      </c>
      <c r="U278" s="9">
        <f t="shared" si="41"/>
        <v>0</v>
      </c>
      <c r="V278" s="9">
        <f t="shared" si="46"/>
        <v>2314</v>
      </c>
      <c r="W278" s="9">
        <f t="shared" si="40"/>
        <v>2314</v>
      </c>
      <c r="X278" s="9">
        <f t="shared" si="42"/>
        <v>0</v>
      </c>
      <c r="Y278" s="9">
        <f t="shared" si="43"/>
        <v>2572</v>
      </c>
      <c r="Z278" s="28">
        <v>2567.5183078649502</v>
      </c>
      <c r="AA278" s="10">
        <f t="shared" si="37"/>
        <v>25675</v>
      </c>
      <c r="AB278" s="9">
        <f t="shared" si="44"/>
        <v>2314</v>
      </c>
      <c r="AC278" s="28">
        <v>2317.8271082843198</v>
      </c>
      <c r="AD278" s="10">
        <f t="shared" si="38"/>
        <v>23178</v>
      </c>
      <c r="AE278" s="63"/>
      <c r="AX278" s="9">
        <v>92.8</v>
      </c>
    </row>
    <row r="279" spans="1:50">
      <c r="A279" s="19">
        <v>2007</v>
      </c>
      <c r="B279" s="19" t="s">
        <v>80</v>
      </c>
      <c r="C279" s="9">
        <v>5495</v>
      </c>
      <c r="H279" s="12">
        <f t="shared" si="47"/>
        <v>5495</v>
      </c>
      <c r="I279" s="11">
        <v>5489.2881804025401</v>
      </c>
      <c r="J279" s="10">
        <f t="shared" si="36"/>
        <v>54893</v>
      </c>
      <c r="K279" s="9">
        <v>1678</v>
      </c>
      <c r="L279" s="9">
        <v>1678</v>
      </c>
      <c r="M279" s="9">
        <v>890</v>
      </c>
      <c r="N279" s="9">
        <v>890</v>
      </c>
      <c r="O279" s="9">
        <v>1017</v>
      </c>
      <c r="P279" s="9">
        <v>1017</v>
      </c>
      <c r="Q279" s="9">
        <v>1325</v>
      </c>
      <c r="R279" s="9">
        <v>1325</v>
      </c>
      <c r="S279" s="9">
        <f t="shared" si="45"/>
        <v>2568</v>
      </c>
      <c r="T279" s="9">
        <f t="shared" si="39"/>
        <v>2568</v>
      </c>
      <c r="U279" s="9">
        <f t="shared" si="41"/>
        <v>0</v>
      </c>
      <c r="V279" s="9">
        <f t="shared" si="46"/>
        <v>2342</v>
      </c>
      <c r="W279" s="9">
        <f t="shared" si="40"/>
        <v>2342</v>
      </c>
      <c r="X279" s="9">
        <f t="shared" si="42"/>
        <v>0</v>
      </c>
      <c r="Y279" s="9">
        <f t="shared" si="43"/>
        <v>2568</v>
      </c>
      <c r="Z279" s="28">
        <v>2568.29614666212</v>
      </c>
      <c r="AA279" s="10">
        <f t="shared" si="37"/>
        <v>25683</v>
      </c>
      <c r="AB279" s="9">
        <f t="shared" si="44"/>
        <v>2342</v>
      </c>
      <c r="AC279" s="28">
        <v>2335.4941063399501</v>
      </c>
      <c r="AD279" s="10">
        <f t="shared" si="38"/>
        <v>23355</v>
      </c>
      <c r="AE279" s="63"/>
      <c r="AX279" s="9">
        <v>92.9</v>
      </c>
    </row>
    <row r="280" spans="1:50">
      <c r="A280" s="19">
        <v>2007</v>
      </c>
      <c r="B280" s="19" t="s">
        <v>81</v>
      </c>
      <c r="C280" s="9">
        <v>5467</v>
      </c>
      <c r="H280" s="12">
        <f t="shared" si="47"/>
        <v>5467</v>
      </c>
      <c r="I280" s="11">
        <v>5463.1686129130303</v>
      </c>
      <c r="J280" s="10">
        <f t="shared" si="36"/>
        <v>54632</v>
      </c>
      <c r="K280" s="9">
        <v>1654</v>
      </c>
      <c r="L280" s="9">
        <v>1654</v>
      </c>
      <c r="M280" s="9">
        <v>890</v>
      </c>
      <c r="N280" s="9">
        <v>890</v>
      </c>
      <c r="O280" s="9">
        <v>994</v>
      </c>
      <c r="P280" s="9">
        <v>994</v>
      </c>
      <c r="Q280" s="9">
        <v>1336</v>
      </c>
      <c r="R280" s="9">
        <v>1336</v>
      </c>
      <c r="S280" s="9">
        <f t="shared" si="45"/>
        <v>2544</v>
      </c>
      <c r="T280" s="9">
        <f t="shared" si="39"/>
        <v>2544</v>
      </c>
      <c r="U280" s="9">
        <f t="shared" si="41"/>
        <v>0</v>
      </c>
      <c r="V280" s="9">
        <f t="shared" si="46"/>
        <v>2330</v>
      </c>
      <c r="W280" s="9">
        <f t="shared" si="40"/>
        <v>2330</v>
      </c>
      <c r="X280" s="9">
        <f t="shared" si="42"/>
        <v>0</v>
      </c>
      <c r="Y280" s="9">
        <f t="shared" si="43"/>
        <v>2544</v>
      </c>
      <c r="Z280" s="28">
        <v>2551.18278851692</v>
      </c>
      <c r="AA280" s="10">
        <f t="shared" si="37"/>
        <v>25512</v>
      </c>
      <c r="AB280" s="9">
        <f t="shared" si="44"/>
        <v>2330</v>
      </c>
      <c r="AC280" s="28">
        <v>2312.0178242955899</v>
      </c>
      <c r="AD280" s="10">
        <f t="shared" si="38"/>
        <v>23120</v>
      </c>
      <c r="AE280" s="63"/>
      <c r="AX280" s="9">
        <v>93.3</v>
      </c>
    </row>
    <row r="281" spans="1:50">
      <c r="A281" s="19">
        <v>2007</v>
      </c>
      <c r="B281" s="19" t="s">
        <v>82</v>
      </c>
      <c r="C281" s="9">
        <v>5482</v>
      </c>
      <c r="H281" s="12">
        <f t="shared" si="47"/>
        <v>5482</v>
      </c>
      <c r="I281" s="11">
        <v>5469.0910722260496</v>
      </c>
      <c r="J281" s="10">
        <f t="shared" si="36"/>
        <v>54691</v>
      </c>
      <c r="K281" s="9">
        <v>1664</v>
      </c>
      <c r="L281" s="9">
        <v>1664</v>
      </c>
      <c r="M281" s="9">
        <v>884</v>
      </c>
      <c r="N281" s="9">
        <v>884</v>
      </c>
      <c r="O281" s="9">
        <v>998</v>
      </c>
      <c r="P281" s="9">
        <v>998</v>
      </c>
      <c r="Q281" s="9">
        <v>1386</v>
      </c>
      <c r="R281" s="9">
        <v>1386</v>
      </c>
      <c r="S281" s="9">
        <f t="shared" si="45"/>
        <v>2548</v>
      </c>
      <c r="T281" s="9">
        <f t="shared" si="39"/>
        <v>2548</v>
      </c>
      <c r="U281" s="9">
        <f t="shared" si="41"/>
        <v>0</v>
      </c>
      <c r="V281" s="9">
        <f t="shared" si="46"/>
        <v>2384</v>
      </c>
      <c r="W281" s="9">
        <f t="shared" si="40"/>
        <v>2384</v>
      </c>
      <c r="X281" s="9">
        <f t="shared" si="42"/>
        <v>0</v>
      </c>
      <c r="Y281" s="9">
        <f t="shared" si="43"/>
        <v>2548</v>
      </c>
      <c r="Z281" s="28">
        <v>2540.2200258401299</v>
      </c>
      <c r="AA281" s="10">
        <f t="shared" si="37"/>
        <v>25402</v>
      </c>
      <c r="AB281" s="9">
        <f t="shared" si="44"/>
        <v>2384</v>
      </c>
      <c r="AC281" s="28">
        <v>2380.49424414335</v>
      </c>
      <c r="AD281" s="10">
        <f t="shared" si="38"/>
        <v>23805</v>
      </c>
      <c r="AE281" s="63"/>
      <c r="AX281" s="9">
        <v>93.4</v>
      </c>
    </row>
    <row r="282" spans="1:50">
      <c r="A282" s="19">
        <v>2007</v>
      </c>
      <c r="B282" s="19" t="s">
        <v>83</v>
      </c>
      <c r="C282" s="9">
        <v>5518</v>
      </c>
      <c r="H282" s="12">
        <f t="shared" si="47"/>
        <v>5518</v>
      </c>
      <c r="I282" s="11">
        <v>5498.8663831102904</v>
      </c>
      <c r="J282" s="10">
        <f t="shared" si="36"/>
        <v>54989</v>
      </c>
      <c r="K282" s="9">
        <v>1659</v>
      </c>
      <c r="L282" s="9">
        <v>1659</v>
      </c>
      <c r="M282" s="9">
        <v>906</v>
      </c>
      <c r="N282" s="9">
        <v>906</v>
      </c>
      <c r="O282" s="9">
        <v>1006</v>
      </c>
      <c r="P282" s="9">
        <v>1006</v>
      </c>
      <c r="Q282" s="9">
        <v>1391</v>
      </c>
      <c r="R282" s="9">
        <v>1391</v>
      </c>
      <c r="S282" s="9">
        <f t="shared" si="45"/>
        <v>2565</v>
      </c>
      <c r="T282" s="9">
        <f t="shared" si="39"/>
        <v>2565</v>
      </c>
      <c r="U282" s="9">
        <f t="shared" si="41"/>
        <v>0</v>
      </c>
      <c r="V282" s="9">
        <f t="shared" si="46"/>
        <v>2397</v>
      </c>
      <c r="W282" s="9">
        <f t="shared" si="40"/>
        <v>2397</v>
      </c>
      <c r="X282" s="9">
        <f t="shared" si="42"/>
        <v>0</v>
      </c>
      <c r="Y282" s="9">
        <f t="shared" si="43"/>
        <v>2565</v>
      </c>
      <c r="Z282" s="28">
        <v>2557.17942225759</v>
      </c>
      <c r="AA282" s="10">
        <f t="shared" si="37"/>
        <v>25572</v>
      </c>
      <c r="AB282" s="9">
        <f t="shared" si="44"/>
        <v>2397</v>
      </c>
      <c r="AC282" s="28">
        <v>2397.0599875160301</v>
      </c>
      <c r="AD282" s="10">
        <f t="shared" si="38"/>
        <v>23971</v>
      </c>
      <c r="AE282" s="63"/>
      <c r="AX282" s="9">
        <v>93.8</v>
      </c>
    </row>
    <row r="283" spans="1:50">
      <c r="A283" s="19">
        <v>2007</v>
      </c>
      <c r="B283" s="19" t="s">
        <v>84</v>
      </c>
      <c r="C283" s="9">
        <v>5491</v>
      </c>
      <c r="H283" s="12">
        <f t="shared" si="47"/>
        <v>5491</v>
      </c>
      <c r="I283" s="11">
        <v>5483.6648241027096</v>
      </c>
      <c r="J283" s="10">
        <f t="shared" si="36"/>
        <v>54837</v>
      </c>
      <c r="K283" s="9">
        <v>1644</v>
      </c>
      <c r="L283" s="9">
        <v>1644</v>
      </c>
      <c r="M283" s="9">
        <v>889</v>
      </c>
      <c r="N283" s="9">
        <v>889</v>
      </c>
      <c r="O283" s="9">
        <v>1009</v>
      </c>
      <c r="P283" s="9">
        <v>1009</v>
      </c>
      <c r="Q283" s="9">
        <v>1388</v>
      </c>
      <c r="R283" s="9">
        <v>1388</v>
      </c>
      <c r="S283" s="9">
        <f t="shared" si="45"/>
        <v>2533</v>
      </c>
      <c r="T283" s="9">
        <f t="shared" si="39"/>
        <v>2533</v>
      </c>
      <c r="U283" s="9">
        <f t="shared" si="41"/>
        <v>0</v>
      </c>
      <c r="V283" s="9">
        <f t="shared" si="46"/>
        <v>2397</v>
      </c>
      <c r="W283" s="9">
        <f t="shared" si="40"/>
        <v>2397</v>
      </c>
      <c r="X283" s="9">
        <f t="shared" si="42"/>
        <v>0</v>
      </c>
      <c r="Y283" s="9">
        <f t="shared" si="43"/>
        <v>2533</v>
      </c>
      <c r="Z283" s="28">
        <v>2533.07749539415</v>
      </c>
      <c r="AA283" s="10">
        <f t="shared" si="37"/>
        <v>25331</v>
      </c>
      <c r="AB283" s="9">
        <f t="shared" si="44"/>
        <v>2397</v>
      </c>
      <c r="AC283" s="28">
        <v>2379.9142167477999</v>
      </c>
      <c r="AD283" s="10">
        <f t="shared" si="38"/>
        <v>23799</v>
      </c>
      <c r="AE283" s="63"/>
      <c r="AX283" s="9">
        <v>93.8</v>
      </c>
    </row>
    <row r="284" spans="1:50">
      <c r="A284" s="19">
        <v>2008</v>
      </c>
      <c r="B284" s="19" t="s">
        <v>72</v>
      </c>
      <c r="C284" s="9">
        <v>5431</v>
      </c>
      <c r="H284" s="12">
        <f t="shared" si="47"/>
        <v>5431</v>
      </c>
      <c r="I284" s="11">
        <v>5462.1326792853797</v>
      </c>
      <c r="J284" s="10">
        <f t="shared" si="36"/>
        <v>54621</v>
      </c>
      <c r="K284" s="9">
        <v>1639</v>
      </c>
      <c r="L284" s="9">
        <v>1639</v>
      </c>
      <c r="M284" s="9">
        <v>865</v>
      </c>
      <c r="N284" s="9">
        <v>865</v>
      </c>
      <c r="O284" s="9">
        <v>995</v>
      </c>
      <c r="P284" s="9">
        <v>995</v>
      </c>
      <c r="Q284" s="9">
        <v>1386</v>
      </c>
      <c r="R284" s="9">
        <v>1386</v>
      </c>
      <c r="S284" s="9">
        <f t="shared" si="45"/>
        <v>2504</v>
      </c>
      <c r="T284" s="9">
        <f t="shared" ref="T284:T315" si="48">SUM(L284,N284)</f>
        <v>2504</v>
      </c>
      <c r="U284" s="9">
        <f t="shared" si="41"/>
        <v>0</v>
      </c>
      <c r="V284" s="9">
        <f t="shared" si="46"/>
        <v>2381</v>
      </c>
      <c r="W284" s="9">
        <f t="shared" ref="W284:W315" si="49">SUM(P284,R284)</f>
        <v>2381</v>
      </c>
      <c r="X284" s="9">
        <f t="shared" si="42"/>
        <v>0</v>
      </c>
      <c r="Y284" s="9">
        <f t="shared" si="43"/>
        <v>2504</v>
      </c>
      <c r="Z284" s="28">
        <v>2532.9860502184501</v>
      </c>
      <c r="AA284" s="10">
        <f t="shared" si="37"/>
        <v>25330</v>
      </c>
      <c r="AB284" s="9">
        <f t="shared" si="44"/>
        <v>2381</v>
      </c>
      <c r="AC284" s="28">
        <v>2390.8666291173799</v>
      </c>
      <c r="AD284" s="10">
        <f t="shared" si="38"/>
        <v>23909</v>
      </c>
      <c r="AE284" s="63"/>
      <c r="AX284" s="9">
        <v>94</v>
      </c>
    </row>
    <row r="285" spans="1:50">
      <c r="A285" s="19">
        <v>2008</v>
      </c>
      <c r="B285" s="19" t="s">
        <v>74</v>
      </c>
      <c r="C285" s="9">
        <v>5411</v>
      </c>
      <c r="H285" s="12">
        <f t="shared" si="47"/>
        <v>5411</v>
      </c>
      <c r="I285" s="11">
        <v>5447.1265599590197</v>
      </c>
      <c r="J285" s="10">
        <f t="shared" si="36"/>
        <v>54471</v>
      </c>
      <c r="K285" s="9">
        <v>1623</v>
      </c>
      <c r="L285" s="9">
        <v>1623</v>
      </c>
      <c r="M285" s="9">
        <v>881</v>
      </c>
      <c r="N285" s="9">
        <v>881</v>
      </c>
      <c r="O285" s="9">
        <v>976</v>
      </c>
      <c r="P285" s="9">
        <v>976</v>
      </c>
      <c r="Q285" s="9">
        <v>1390</v>
      </c>
      <c r="R285" s="9">
        <v>1390</v>
      </c>
      <c r="S285" s="9">
        <f t="shared" si="45"/>
        <v>2504</v>
      </c>
      <c r="T285" s="9">
        <f t="shared" si="48"/>
        <v>2504</v>
      </c>
      <c r="U285" s="9">
        <f t="shared" si="41"/>
        <v>0</v>
      </c>
      <c r="V285" s="9">
        <f t="shared" si="46"/>
        <v>2366</v>
      </c>
      <c r="W285" s="9">
        <f t="shared" si="49"/>
        <v>2366</v>
      </c>
      <c r="X285" s="9">
        <f t="shared" si="42"/>
        <v>0</v>
      </c>
      <c r="Y285" s="9">
        <f t="shared" si="43"/>
        <v>2504</v>
      </c>
      <c r="Z285" s="28">
        <v>2525.30705633868</v>
      </c>
      <c r="AA285" s="10">
        <f t="shared" si="37"/>
        <v>25253</v>
      </c>
      <c r="AB285" s="9">
        <f t="shared" si="44"/>
        <v>2366</v>
      </c>
      <c r="AC285" s="28">
        <v>2395.4928868173301</v>
      </c>
      <c r="AD285" s="10">
        <f t="shared" si="38"/>
        <v>23955</v>
      </c>
      <c r="AE285" s="63"/>
      <c r="AX285" s="9">
        <v>94.2</v>
      </c>
    </row>
    <row r="286" spans="1:50">
      <c r="A286" s="19">
        <v>2008</v>
      </c>
      <c r="B286" s="19" t="s">
        <v>75</v>
      </c>
      <c r="C286" s="9">
        <v>5431</v>
      </c>
      <c r="H286" s="12">
        <f t="shared" si="47"/>
        <v>5431</v>
      </c>
      <c r="I286" s="11">
        <v>5473.3568848325604</v>
      </c>
      <c r="J286" s="10">
        <f t="shared" si="36"/>
        <v>54734</v>
      </c>
      <c r="K286" s="9">
        <v>1662</v>
      </c>
      <c r="L286" s="9">
        <v>1662</v>
      </c>
      <c r="M286" s="9">
        <v>893</v>
      </c>
      <c r="N286" s="9">
        <v>893</v>
      </c>
      <c r="O286" s="9">
        <v>991</v>
      </c>
      <c r="P286" s="9">
        <v>991</v>
      </c>
      <c r="Q286" s="9">
        <v>1367</v>
      </c>
      <c r="R286" s="9">
        <v>1367</v>
      </c>
      <c r="S286" s="9">
        <f t="shared" si="45"/>
        <v>2555</v>
      </c>
      <c r="T286" s="9">
        <f t="shared" si="48"/>
        <v>2555</v>
      </c>
      <c r="U286" s="9">
        <f t="shared" si="41"/>
        <v>0</v>
      </c>
      <c r="V286" s="9">
        <f t="shared" si="46"/>
        <v>2358</v>
      </c>
      <c r="W286" s="9">
        <f t="shared" si="49"/>
        <v>2358</v>
      </c>
      <c r="X286" s="9">
        <f t="shared" si="42"/>
        <v>0</v>
      </c>
      <c r="Y286" s="9">
        <f t="shared" si="43"/>
        <v>2555</v>
      </c>
      <c r="Z286" s="28">
        <v>2541.1536594549898</v>
      </c>
      <c r="AA286" s="10">
        <f t="shared" si="37"/>
        <v>25412</v>
      </c>
      <c r="AB286" s="9">
        <f t="shared" si="44"/>
        <v>2358</v>
      </c>
      <c r="AC286" s="28">
        <v>2398.0348960993701</v>
      </c>
      <c r="AD286" s="10">
        <f t="shared" si="38"/>
        <v>23980</v>
      </c>
      <c r="AE286" s="63"/>
      <c r="AX286" s="9">
        <v>94.3</v>
      </c>
    </row>
    <row r="287" spans="1:50">
      <c r="A287" s="19">
        <v>2008</v>
      </c>
      <c r="B287" s="19" t="s">
        <v>76</v>
      </c>
      <c r="C287" s="9">
        <v>5484</v>
      </c>
      <c r="H287" s="12">
        <f t="shared" si="47"/>
        <v>5484</v>
      </c>
      <c r="I287" s="11">
        <v>5480.2854419630703</v>
      </c>
      <c r="J287" s="10">
        <f t="shared" si="36"/>
        <v>54803</v>
      </c>
      <c r="K287" s="9">
        <v>1679</v>
      </c>
      <c r="L287" s="9">
        <v>1679</v>
      </c>
      <c r="M287" s="9">
        <v>883</v>
      </c>
      <c r="N287" s="9">
        <v>883</v>
      </c>
      <c r="O287" s="9">
        <v>996</v>
      </c>
      <c r="P287" s="9">
        <v>996</v>
      </c>
      <c r="Q287" s="9">
        <v>1400</v>
      </c>
      <c r="R287" s="9">
        <v>1400</v>
      </c>
      <c r="S287" s="9">
        <f t="shared" si="45"/>
        <v>2562</v>
      </c>
      <c r="T287" s="9">
        <f t="shared" si="48"/>
        <v>2562</v>
      </c>
      <c r="U287" s="9">
        <f t="shared" si="41"/>
        <v>0</v>
      </c>
      <c r="V287" s="9">
        <f t="shared" si="46"/>
        <v>2396</v>
      </c>
      <c r="W287" s="9">
        <f t="shared" si="49"/>
        <v>2396</v>
      </c>
      <c r="X287" s="9">
        <f t="shared" si="42"/>
        <v>0</v>
      </c>
      <c r="Y287" s="9">
        <f t="shared" si="43"/>
        <v>2562</v>
      </c>
      <c r="Z287" s="28">
        <v>2534.7290202802801</v>
      </c>
      <c r="AA287" s="10">
        <f t="shared" si="37"/>
        <v>25347</v>
      </c>
      <c r="AB287" s="9">
        <f t="shared" si="44"/>
        <v>2396</v>
      </c>
      <c r="AC287" s="28">
        <v>2405.2300349320499</v>
      </c>
      <c r="AD287" s="10">
        <f t="shared" si="38"/>
        <v>24052</v>
      </c>
      <c r="AE287" s="63"/>
      <c r="AX287" s="9">
        <v>94.5</v>
      </c>
    </row>
    <row r="288" spans="1:50">
      <c r="A288" s="19">
        <v>2008</v>
      </c>
      <c r="B288" s="19" t="s">
        <v>77</v>
      </c>
      <c r="C288" s="9">
        <v>5524</v>
      </c>
      <c r="H288" s="12">
        <f t="shared" si="47"/>
        <v>5524</v>
      </c>
      <c r="I288" s="11">
        <v>5489.3159049390797</v>
      </c>
      <c r="J288" s="10">
        <f t="shared" ref="J288:J351" si="50">ROUND(I288*10,0)</f>
        <v>54893</v>
      </c>
      <c r="K288" s="9">
        <v>1656</v>
      </c>
      <c r="L288" s="9">
        <v>1656</v>
      </c>
      <c r="M288" s="9">
        <v>875</v>
      </c>
      <c r="N288" s="9">
        <v>875</v>
      </c>
      <c r="O288" s="9">
        <v>1022</v>
      </c>
      <c r="P288" s="9">
        <v>1022</v>
      </c>
      <c r="Q288" s="9">
        <v>1436</v>
      </c>
      <c r="R288" s="9">
        <v>1436</v>
      </c>
      <c r="S288" s="9">
        <f t="shared" si="45"/>
        <v>2531</v>
      </c>
      <c r="T288" s="9">
        <f t="shared" si="48"/>
        <v>2531</v>
      </c>
      <c r="U288" s="9">
        <f t="shared" si="41"/>
        <v>0</v>
      </c>
      <c r="V288" s="9">
        <f t="shared" si="46"/>
        <v>2458</v>
      </c>
      <c r="W288" s="9">
        <f t="shared" si="49"/>
        <v>2458</v>
      </c>
      <c r="X288" s="9">
        <f t="shared" si="42"/>
        <v>0</v>
      </c>
      <c r="Y288" s="9">
        <f t="shared" si="43"/>
        <v>2531</v>
      </c>
      <c r="Z288" s="28">
        <v>2524.9245570677399</v>
      </c>
      <c r="AA288" s="10">
        <f t="shared" ref="AA288:AA351" si="51">ROUND(Z288*10,0)</f>
        <v>25249</v>
      </c>
      <c r="AB288" s="9">
        <f t="shared" si="44"/>
        <v>2458</v>
      </c>
      <c r="AC288" s="28">
        <v>2431.03853173588</v>
      </c>
      <c r="AD288" s="10">
        <f t="shared" ref="AD288:AD351" si="52">ROUND(AC288*10,0)</f>
        <v>24310</v>
      </c>
      <c r="AE288" s="63"/>
      <c r="AX288" s="9">
        <v>94.7</v>
      </c>
    </row>
    <row r="289" spans="1:50">
      <c r="A289" s="19">
        <v>2008</v>
      </c>
      <c r="B289" s="19" t="s">
        <v>78</v>
      </c>
      <c r="C289" s="9">
        <v>5514</v>
      </c>
      <c r="H289" s="12">
        <f t="shared" si="47"/>
        <v>5514</v>
      </c>
      <c r="I289" s="11">
        <v>5489.8371805570596</v>
      </c>
      <c r="J289" s="10">
        <f t="shared" si="50"/>
        <v>54898</v>
      </c>
      <c r="K289" s="9">
        <v>1643</v>
      </c>
      <c r="L289" s="9">
        <v>1643</v>
      </c>
      <c r="M289" s="9">
        <v>868</v>
      </c>
      <c r="N289" s="9">
        <v>868</v>
      </c>
      <c r="O289" s="9">
        <v>1027</v>
      </c>
      <c r="P289" s="9">
        <v>1027</v>
      </c>
      <c r="Q289" s="9">
        <v>1441</v>
      </c>
      <c r="R289" s="9">
        <v>1441</v>
      </c>
      <c r="S289" s="9">
        <f t="shared" si="45"/>
        <v>2511</v>
      </c>
      <c r="T289" s="9">
        <f t="shared" si="48"/>
        <v>2511</v>
      </c>
      <c r="U289" s="9">
        <f t="shared" si="41"/>
        <v>0</v>
      </c>
      <c r="V289" s="9">
        <f t="shared" si="46"/>
        <v>2468</v>
      </c>
      <c r="W289" s="9">
        <f t="shared" si="49"/>
        <v>2468</v>
      </c>
      <c r="X289" s="9">
        <f t="shared" si="42"/>
        <v>0</v>
      </c>
      <c r="Y289" s="9">
        <f t="shared" si="43"/>
        <v>2511</v>
      </c>
      <c r="Z289" s="28">
        <v>2515.2759309398298</v>
      </c>
      <c r="AA289" s="10">
        <f t="shared" si="51"/>
        <v>25153</v>
      </c>
      <c r="AB289" s="9">
        <f t="shared" si="44"/>
        <v>2468</v>
      </c>
      <c r="AC289" s="28">
        <v>2449.19519250545</v>
      </c>
      <c r="AD289" s="10">
        <f t="shared" si="52"/>
        <v>24492</v>
      </c>
      <c r="AE289" s="63"/>
      <c r="AX289" s="9">
        <v>94.7</v>
      </c>
    </row>
    <row r="290" spans="1:50">
      <c r="A290" s="19">
        <v>2008</v>
      </c>
      <c r="B290" s="19" t="s">
        <v>79</v>
      </c>
      <c r="C290" s="9">
        <v>5473</v>
      </c>
      <c r="H290" s="12">
        <f t="shared" si="47"/>
        <v>5473</v>
      </c>
      <c r="I290" s="11">
        <v>5481.0106612651598</v>
      </c>
      <c r="J290" s="10">
        <f t="shared" si="50"/>
        <v>54810</v>
      </c>
      <c r="K290" s="9">
        <v>1629</v>
      </c>
      <c r="L290" s="9">
        <v>1629</v>
      </c>
      <c r="M290" s="9">
        <v>865</v>
      </c>
      <c r="N290" s="9">
        <v>865</v>
      </c>
      <c r="O290" s="9">
        <v>1016</v>
      </c>
      <c r="P290" s="9">
        <v>1016</v>
      </c>
      <c r="Q290" s="9">
        <v>1428</v>
      </c>
      <c r="R290" s="9">
        <v>1428</v>
      </c>
      <c r="S290" s="9">
        <f t="shared" si="45"/>
        <v>2494</v>
      </c>
      <c r="T290" s="9">
        <f t="shared" si="48"/>
        <v>2494</v>
      </c>
      <c r="U290" s="9">
        <f t="shared" si="41"/>
        <v>0</v>
      </c>
      <c r="V290" s="9">
        <f t="shared" si="46"/>
        <v>2444</v>
      </c>
      <c r="W290" s="9">
        <f t="shared" si="49"/>
        <v>2444</v>
      </c>
      <c r="X290" s="9">
        <f t="shared" si="42"/>
        <v>0</v>
      </c>
      <c r="Y290" s="9">
        <f t="shared" si="43"/>
        <v>2494</v>
      </c>
      <c r="Z290" s="28">
        <v>2494.27213663054</v>
      </c>
      <c r="AA290" s="10">
        <f t="shared" si="51"/>
        <v>24943</v>
      </c>
      <c r="AB290" s="9">
        <f t="shared" si="44"/>
        <v>2444</v>
      </c>
      <c r="AC290" s="28">
        <v>2447.5429772897601</v>
      </c>
      <c r="AD290" s="10">
        <f t="shared" si="52"/>
        <v>24475</v>
      </c>
      <c r="AE290" s="63"/>
      <c r="AX290" s="9">
        <v>94.9</v>
      </c>
    </row>
    <row r="291" spans="1:50">
      <c r="A291" s="19">
        <v>2008</v>
      </c>
      <c r="B291" s="19" t="s">
        <v>80</v>
      </c>
      <c r="C291" s="9">
        <v>5492</v>
      </c>
      <c r="H291" s="12">
        <f t="shared" si="47"/>
        <v>5492</v>
      </c>
      <c r="I291" s="11">
        <v>5488.4647392331299</v>
      </c>
      <c r="J291" s="10">
        <f t="shared" si="50"/>
        <v>54885</v>
      </c>
      <c r="K291" s="9">
        <v>1643</v>
      </c>
      <c r="L291" s="9">
        <v>1643</v>
      </c>
      <c r="M291" s="9">
        <v>849</v>
      </c>
      <c r="N291" s="9">
        <v>849</v>
      </c>
      <c r="O291" s="9">
        <v>1011</v>
      </c>
      <c r="P291" s="9">
        <v>1011</v>
      </c>
      <c r="Q291" s="9">
        <v>1447</v>
      </c>
      <c r="R291" s="9">
        <v>1447</v>
      </c>
      <c r="S291" s="9">
        <f t="shared" si="45"/>
        <v>2492</v>
      </c>
      <c r="T291" s="9">
        <f t="shared" si="48"/>
        <v>2492</v>
      </c>
      <c r="U291" s="9">
        <f t="shared" si="41"/>
        <v>0</v>
      </c>
      <c r="V291" s="9">
        <f t="shared" si="46"/>
        <v>2458</v>
      </c>
      <c r="W291" s="9">
        <f t="shared" si="49"/>
        <v>2458</v>
      </c>
      <c r="X291" s="9">
        <f t="shared" si="42"/>
        <v>0</v>
      </c>
      <c r="Y291" s="9">
        <f t="shared" si="43"/>
        <v>2492</v>
      </c>
      <c r="Z291" s="28">
        <v>2498.8198602612301</v>
      </c>
      <c r="AA291" s="10">
        <f t="shared" si="51"/>
        <v>24988</v>
      </c>
      <c r="AB291" s="9">
        <f t="shared" si="44"/>
        <v>2458</v>
      </c>
      <c r="AC291" s="28">
        <v>2448.1385571948399</v>
      </c>
      <c r="AD291" s="10">
        <f t="shared" si="52"/>
        <v>24481</v>
      </c>
      <c r="AE291" s="63"/>
      <c r="AX291" s="9">
        <v>95</v>
      </c>
    </row>
    <row r="292" spans="1:50">
      <c r="A292" s="19">
        <v>2008</v>
      </c>
      <c r="B292" s="19" t="s">
        <v>81</v>
      </c>
      <c r="C292" s="9">
        <v>5489</v>
      </c>
      <c r="H292" s="12">
        <f t="shared" si="47"/>
        <v>5489</v>
      </c>
      <c r="I292" s="11">
        <v>5483.5552653590003</v>
      </c>
      <c r="J292" s="10">
        <f t="shared" si="50"/>
        <v>54836</v>
      </c>
      <c r="K292" s="9">
        <v>1631</v>
      </c>
      <c r="L292" s="9">
        <v>1631</v>
      </c>
      <c r="M292" s="9">
        <v>852</v>
      </c>
      <c r="N292" s="9">
        <v>852</v>
      </c>
      <c r="O292" s="9">
        <v>1011</v>
      </c>
      <c r="P292" s="9">
        <v>1011</v>
      </c>
      <c r="Q292" s="9">
        <v>1452</v>
      </c>
      <c r="R292" s="9">
        <v>1452</v>
      </c>
      <c r="S292" s="9">
        <f t="shared" si="45"/>
        <v>2483</v>
      </c>
      <c r="T292" s="9">
        <f t="shared" si="48"/>
        <v>2483</v>
      </c>
      <c r="U292" s="9">
        <f t="shared" si="41"/>
        <v>0</v>
      </c>
      <c r="V292" s="9">
        <f t="shared" si="46"/>
        <v>2463</v>
      </c>
      <c r="W292" s="9">
        <f t="shared" si="49"/>
        <v>2463</v>
      </c>
      <c r="X292" s="9">
        <f t="shared" si="42"/>
        <v>0</v>
      </c>
      <c r="Y292" s="9">
        <f t="shared" si="43"/>
        <v>2483</v>
      </c>
      <c r="Z292" s="28">
        <v>2493.2475932337502</v>
      </c>
      <c r="AA292" s="10">
        <f t="shared" si="51"/>
        <v>24932</v>
      </c>
      <c r="AB292" s="9">
        <f t="shared" si="44"/>
        <v>2463</v>
      </c>
      <c r="AC292" s="28">
        <v>2444.50809952482</v>
      </c>
      <c r="AD292" s="10">
        <f t="shared" si="52"/>
        <v>24445</v>
      </c>
      <c r="AE292" s="63"/>
      <c r="AX292" s="9">
        <v>95.1</v>
      </c>
    </row>
    <row r="293" spans="1:50">
      <c r="A293" s="19">
        <v>2008</v>
      </c>
      <c r="B293" s="19" t="s">
        <v>82</v>
      </c>
      <c r="C293" s="9">
        <v>5496</v>
      </c>
      <c r="H293" s="12">
        <f t="shared" si="47"/>
        <v>5496</v>
      </c>
      <c r="I293" s="11">
        <v>5483.9421290090704</v>
      </c>
      <c r="J293" s="10">
        <f t="shared" si="50"/>
        <v>54839</v>
      </c>
      <c r="K293" s="9">
        <v>1649</v>
      </c>
      <c r="L293" s="9">
        <v>1649</v>
      </c>
      <c r="M293" s="9">
        <v>862</v>
      </c>
      <c r="N293" s="9">
        <v>862</v>
      </c>
      <c r="O293" s="9">
        <v>1030</v>
      </c>
      <c r="P293" s="9">
        <v>1030</v>
      </c>
      <c r="Q293" s="9">
        <v>1413</v>
      </c>
      <c r="R293" s="9">
        <v>1413</v>
      </c>
      <c r="S293" s="9">
        <f t="shared" si="45"/>
        <v>2511</v>
      </c>
      <c r="T293" s="9">
        <f t="shared" si="48"/>
        <v>2511</v>
      </c>
      <c r="U293" s="9">
        <f t="shared" si="41"/>
        <v>0</v>
      </c>
      <c r="V293" s="9">
        <f t="shared" si="46"/>
        <v>2443</v>
      </c>
      <c r="W293" s="9">
        <f t="shared" si="49"/>
        <v>2443</v>
      </c>
      <c r="X293" s="9">
        <f t="shared" si="42"/>
        <v>0</v>
      </c>
      <c r="Y293" s="9">
        <f t="shared" si="43"/>
        <v>2511</v>
      </c>
      <c r="Z293" s="28">
        <v>2502.1060850680901</v>
      </c>
      <c r="AA293" s="10">
        <f t="shared" si="51"/>
        <v>25021</v>
      </c>
      <c r="AB293" s="9">
        <f t="shared" si="44"/>
        <v>2443</v>
      </c>
      <c r="AC293" s="28">
        <v>2437.8289309390998</v>
      </c>
      <c r="AD293" s="10">
        <f t="shared" si="52"/>
        <v>24378</v>
      </c>
      <c r="AE293" s="63"/>
      <c r="AX293" s="9">
        <v>95.2</v>
      </c>
    </row>
    <row r="294" spans="1:50">
      <c r="A294" s="19">
        <v>2008</v>
      </c>
      <c r="B294" s="19" t="s">
        <v>83</v>
      </c>
      <c r="C294" s="9">
        <v>5509</v>
      </c>
      <c r="H294" s="12">
        <f t="shared" si="47"/>
        <v>5509</v>
      </c>
      <c r="I294" s="11">
        <v>5486.9780539305002</v>
      </c>
      <c r="J294" s="10">
        <f t="shared" si="50"/>
        <v>54870</v>
      </c>
      <c r="K294" s="9">
        <v>1648</v>
      </c>
      <c r="L294" s="9">
        <v>1648</v>
      </c>
      <c r="M294" s="9">
        <v>879</v>
      </c>
      <c r="N294" s="9">
        <v>879</v>
      </c>
      <c r="O294" s="9">
        <v>1018</v>
      </c>
      <c r="P294" s="9">
        <v>1018</v>
      </c>
      <c r="Q294" s="9">
        <v>1409</v>
      </c>
      <c r="R294" s="9">
        <v>1409</v>
      </c>
      <c r="S294" s="9">
        <f t="shared" si="45"/>
        <v>2527</v>
      </c>
      <c r="T294" s="9">
        <f t="shared" si="48"/>
        <v>2527</v>
      </c>
      <c r="U294" s="9">
        <f t="shared" si="41"/>
        <v>0</v>
      </c>
      <c r="V294" s="9">
        <f t="shared" si="46"/>
        <v>2427</v>
      </c>
      <c r="W294" s="9">
        <f t="shared" si="49"/>
        <v>2427</v>
      </c>
      <c r="X294" s="9">
        <f t="shared" si="42"/>
        <v>0</v>
      </c>
      <c r="Y294" s="9">
        <f t="shared" si="43"/>
        <v>2527</v>
      </c>
      <c r="Z294" s="28">
        <v>2517.29378384144</v>
      </c>
      <c r="AA294" s="10">
        <f t="shared" si="51"/>
        <v>25173</v>
      </c>
      <c r="AB294" s="9">
        <f t="shared" si="44"/>
        <v>2427</v>
      </c>
      <c r="AC294" s="28">
        <v>2428.5179492001098</v>
      </c>
      <c r="AD294" s="10">
        <f t="shared" si="52"/>
        <v>24285</v>
      </c>
      <c r="AE294" s="63"/>
      <c r="AX294" s="9">
        <v>95.4</v>
      </c>
    </row>
    <row r="295" spans="1:50">
      <c r="A295" s="19">
        <v>2008</v>
      </c>
      <c r="B295" s="19" t="s">
        <v>84</v>
      </c>
      <c r="C295" s="9">
        <v>5483</v>
      </c>
      <c r="H295" s="12">
        <f t="shared" si="47"/>
        <v>5483</v>
      </c>
      <c r="I295" s="11">
        <v>5475.6699543595996</v>
      </c>
      <c r="J295" s="10">
        <f t="shared" si="50"/>
        <v>54757</v>
      </c>
      <c r="K295" s="9">
        <v>1626</v>
      </c>
      <c r="L295" s="9">
        <v>1626</v>
      </c>
      <c r="M295" s="9">
        <v>858</v>
      </c>
      <c r="N295" s="9">
        <v>858</v>
      </c>
      <c r="O295" s="9">
        <v>1012</v>
      </c>
      <c r="P295" s="9">
        <v>1012</v>
      </c>
      <c r="Q295" s="9">
        <v>1439</v>
      </c>
      <c r="R295" s="9">
        <v>1439</v>
      </c>
      <c r="S295" s="9">
        <f t="shared" si="45"/>
        <v>2484</v>
      </c>
      <c r="T295" s="9">
        <f t="shared" si="48"/>
        <v>2484</v>
      </c>
      <c r="U295" s="9">
        <f t="shared" si="41"/>
        <v>0</v>
      </c>
      <c r="V295" s="9">
        <f t="shared" si="46"/>
        <v>2451</v>
      </c>
      <c r="W295" s="9">
        <f t="shared" si="49"/>
        <v>2451</v>
      </c>
      <c r="X295" s="9">
        <f t="shared" si="42"/>
        <v>0</v>
      </c>
      <c r="Y295" s="9">
        <f t="shared" si="43"/>
        <v>2484</v>
      </c>
      <c r="Z295" s="28">
        <v>2481.0202582996799</v>
      </c>
      <c r="AA295" s="10">
        <f t="shared" si="51"/>
        <v>24810</v>
      </c>
      <c r="AB295" s="9">
        <f t="shared" si="44"/>
        <v>2451</v>
      </c>
      <c r="AC295" s="28">
        <v>2441.7852694611302</v>
      </c>
      <c r="AD295" s="10">
        <f t="shared" si="52"/>
        <v>24418</v>
      </c>
      <c r="AE295" s="63"/>
      <c r="AX295" s="9">
        <v>95.5</v>
      </c>
    </row>
    <row r="296" spans="1:50">
      <c r="A296" s="19">
        <v>2009</v>
      </c>
      <c r="B296" s="19" t="s">
        <v>72</v>
      </c>
      <c r="C296" s="9">
        <v>5436</v>
      </c>
      <c r="H296" s="12">
        <f t="shared" si="47"/>
        <v>5436</v>
      </c>
      <c r="I296" s="11">
        <v>5457.3425390201401</v>
      </c>
      <c r="J296" s="10">
        <f t="shared" si="50"/>
        <v>54573</v>
      </c>
      <c r="K296" s="9">
        <v>1605</v>
      </c>
      <c r="L296" s="9">
        <v>1605</v>
      </c>
      <c r="M296" s="9">
        <v>840</v>
      </c>
      <c r="N296" s="9">
        <v>840</v>
      </c>
      <c r="O296" s="9">
        <v>1010</v>
      </c>
      <c r="P296" s="9">
        <v>1010</v>
      </c>
      <c r="Q296" s="9">
        <v>1431</v>
      </c>
      <c r="R296" s="9">
        <v>1431</v>
      </c>
      <c r="S296" s="9">
        <f t="shared" si="45"/>
        <v>2445</v>
      </c>
      <c r="T296" s="9">
        <f t="shared" si="48"/>
        <v>2445</v>
      </c>
      <c r="U296" s="9">
        <f t="shared" si="41"/>
        <v>0</v>
      </c>
      <c r="V296" s="9">
        <f t="shared" si="46"/>
        <v>2441</v>
      </c>
      <c r="W296" s="9">
        <f t="shared" si="49"/>
        <v>2441</v>
      </c>
      <c r="X296" s="9">
        <f t="shared" si="42"/>
        <v>0</v>
      </c>
      <c r="Y296" s="9">
        <f t="shared" si="43"/>
        <v>2445</v>
      </c>
      <c r="Z296" s="28">
        <v>2467.2696177170801</v>
      </c>
      <c r="AA296" s="10">
        <f t="shared" si="51"/>
        <v>24673</v>
      </c>
      <c r="AB296" s="9">
        <f t="shared" si="44"/>
        <v>2441</v>
      </c>
      <c r="AC296" s="28">
        <v>2448.05083767309</v>
      </c>
      <c r="AD296" s="10">
        <f t="shared" si="52"/>
        <v>24481</v>
      </c>
      <c r="AE296" s="63"/>
      <c r="AX296" s="9">
        <v>95.5</v>
      </c>
    </row>
    <row r="297" spans="1:50">
      <c r="A297" s="19">
        <v>2009</v>
      </c>
      <c r="B297" s="19" t="s">
        <v>74</v>
      </c>
      <c r="C297" s="9">
        <v>5410</v>
      </c>
      <c r="H297" s="12">
        <f t="shared" si="47"/>
        <v>5410</v>
      </c>
      <c r="I297" s="11">
        <v>5436.7268022662502</v>
      </c>
      <c r="J297" s="10">
        <f t="shared" si="50"/>
        <v>54367</v>
      </c>
      <c r="K297" s="9">
        <v>1617</v>
      </c>
      <c r="L297" s="9">
        <v>1617</v>
      </c>
      <c r="M297" s="9">
        <v>884</v>
      </c>
      <c r="N297" s="9">
        <v>884</v>
      </c>
      <c r="O297" s="9">
        <v>969</v>
      </c>
      <c r="P297" s="9">
        <v>969</v>
      </c>
      <c r="Q297" s="9">
        <v>1400</v>
      </c>
      <c r="R297" s="9">
        <v>1400</v>
      </c>
      <c r="S297" s="9">
        <f t="shared" si="45"/>
        <v>2501</v>
      </c>
      <c r="T297" s="9">
        <f t="shared" si="48"/>
        <v>2501</v>
      </c>
      <c r="U297" s="9">
        <f t="shared" si="41"/>
        <v>0</v>
      </c>
      <c r="V297" s="9">
        <f t="shared" si="46"/>
        <v>2369</v>
      </c>
      <c r="W297" s="9">
        <f t="shared" si="49"/>
        <v>2369</v>
      </c>
      <c r="X297" s="9">
        <f t="shared" si="42"/>
        <v>0</v>
      </c>
      <c r="Y297" s="9">
        <f t="shared" si="43"/>
        <v>2501</v>
      </c>
      <c r="Z297" s="28">
        <v>2518.6350527683899</v>
      </c>
      <c r="AA297" s="10">
        <f t="shared" si="51"/>
        <v>25186</v>
      </c>
      <c r="AB297" s="9">
        <f t="shared" si="44"/>
        <v>2369</v>
      </c>
      <c r="AC297" s="28">
        <v>2392.4197064145801</v>
      </c>
      <c r="AD297" s="10">
        <f t="shared" si="52"/>
        <v>23924</v>
      </c>
      <c r="AE297" s="63"/>
      <c r="AX297" s="9">
        <v>95.5</v>
      </c>
    </row>
    <row r="298" spans="1:50">
      <c r="A298" s="19">
        <v>2009</v>
      </c>
      <c r="B298" s="19" t="s">
        <v>75</v>
      </c>
      <c r="C298" s="9">
        <v>5375</v>
      </c>
      <c r="H298" s="12">
        <f t="shared" si="47"/>
        <v>5375</v>
      </c>
      <c r="I298" s="11">
        <v>5418.0271169023999</v>
      </c>
      <c r="J298" s="10">
        <f t="shared" si="50"/>
        <v>54180</v>
      </c>
      <c r="K298" s="9">
        <v>1614</v>
      </c>
      <c r="L298" s="9">
        <v>1614</v>
      </c>
      <c r="M298" s="9">
        <v>864</v>
      </c>
      <c r="N298" s="9">
        <v>864</v>
      </c>
      <c r="O298" s="9">
        <v>970</v>
      </c>
      <c r="P298" s="9">
        <v>970</v>
      </c>
      <c r="Q298" s="9">
        <v>1401</v>
      </c>
      <c r="R298" s="9">
        <v>1401</v>
      </c>
      <c r="S298" s="9">
        <f t="shared" si="45"/>
        <v>2478</v>
      </c>
      <c r="T298" s="9">
        <f t="shared" si="48"/>
        <v>2478</v>
      </c>
      <c r="U298" s="9">
        <f t="shared" si="41"/>
        <v>0</v>
      </c>
      <c r="V298" s="9">
        <f t="shared" si="46"/>
        <v>2371</v>
      </c>
      <c r="W298" s="9">
        <f t="shared" si="49"/>
        <v>2371</v>
      </c>
      <c r="X298" s="9">
        <f t="shared" si="42"/>
        <v>0</v>
      </c>
      <c r="Y298" s="9">
        <f t="shared" si="43"/>
        <v>2478</v>
      </c>
      <c r="Z298" s="28">
        <v>2462.0819816992398</v>
      </c>
      <c r="AA298" s="10">
        <f t="shared" si="51"/>
        <v>24621</v>
      </c>
      <c r="AB298" s="9">
        <f t="shared" si="44"/>
        <v>2371</v>
      </c>
      <c r="AC298" s="28">
        <v>2409.4266170946098</v>
      </c>
      <c r="AD298" s="10">
        <f t="shared" si="52"/>
        <v>24094</v>
      </c>
      <c r="AE298" s="63"/>
      <c r="AX298" s="9">
        <v>95.5</v>
      </c>
    </row>
    <row r="299" spans="1:50">
      <c r="A299" s="19">
        <v>2009</v>
      </c>
      <c r="B299" s="19" t="s">
        <v>76</v>
      </c>
      <c r="C299" s="9">
        <v>5414</v>
      </c>
      <c r="H299" s="12">
        <f t="shared" si="47"/>
        <v>5414</v>
      </c>
      <c r="I299" s="11">
        <v>5414.4556896056702</v>
      </c>
      <c r="J299" s="10">
        <f t="shared" si="50"/>
        <v>54145</v>
      </c>
      <c r="K299" s="9">
        <v>1630</v>
      </c>
      <c r="L299" s="9">
        <v>1630</v>
      </c>
      <c r="M299" s="9">
        <v>866</v>
      </c>
      <c r="N299" s="9">
        <v>866</v>
      </c>
      <c r="O299" s="9">
        <v>1000</v>
      </c>
      <c r="P299" s="9">
        <v>1000</v>
      </c>
      <c r="Q299" s="9">
        <v>1403</v>
      </c>
      <c r="R299" s="9">
        <v>1403</v>
      </c>
      <c r="S299" s="9">
        <f t="shared" si="45"/>
        <v>2496</v>
      </c>
      <c r="T299" s="9">
        <f t="shared" si="48"/>
        <v>2496</v>
      </c>
      <c r="U299" s="9">
        <f t="shared" si="41"/>
        <v>0</v>
      </c>
      <c r="V299" s="9">
        <f t="shared" si="46"/>
        <v>2403</v>
      </c>
      <c r="W299" s="9">
        <f t="shared" si="49"/>
        <v>2403</v>
      </c>
      <c r="X299" s="9">
        <f t="shared" si="42"/>
        <v>0</v>
      </c>
      <c r="Y299" s="9">
        <f t="shared" si="43"/>
        <v>2496</v>
      </c>
      <c r="Z299" s="28">
        <v>2470.6338969635199</v>
      </c>
      <c r="AA299" s="10">
        <f t="shared" si="51"/>
        <v>24706</v>
      </c>
      <c r="AB299" s="9">
        <f t="shared" si="44"/>
        <v>2403</v>
      </c>
      <c r="AC299" s="28">
        <v>2415.0096849353599</v>
      </c>
      <c r="AD299" s="10">
        <f t="shared" si="52"/>
        <v>24150</v>
      </c>
      <c r="AE299" s="63"/>
      <c r="AX299" s="9">
        <v>95.6</v>
      </c>
    </row>
    <row r="300" spans="1:50">
      <c r="A300" s="19">
        <v>2009</v>
      </c>
      <c r="B300" s="19" t="s">
        <v>77</v>
      </c>
      <c r="C300" s="9">
        <v>5431</v>
      </c>
      <c r="H300" s="12">
        <f t="shared" si="47"/>
        <v>5431</v>
      </c>
      <c r="I300" s="11">
        <v>5404.4559169268396</v>
      </c>
      <c r="J300" s="10">
        <f t="shared" si="50"/>
        <v>54045</v>
      </c>
      <c r="K300" s="9">
        <v>1612</v>
      </c>
      <c r="L300" s="9">
        <v>1612</v>
      </c>
      <c r="M300" s="9">
        <v>847</v>
      </c>
      <c r="N300" s="9">
        <v>847</v>
      </c>
      <c r="O300" s="9">
        <v>1006</v>
      </c>
      <c r="P300" s="9">
        <v>1006</v>
      </c>
      <c r="Q300" s="9">
        <v>1431</v>
      </c>
      <c r="R300" s="9">
        <v>1431</v>
      </c>
      <c r="S300" s="9">
        <f t="shared" si="45"/>
        <v>2459</v>
      </c>
      <c r="T300" s="9">
        <f t="shared" si="48"/>
        <v>2459</v>
      </c>
      <c r="U300" s="9">
        <f t="shared" si="41"/>
        <v>0</v>
      </c>
      <c r="V300" s="9">
        <f t="shared" si="46"/>
        <v>2437</v>
      </c>
      <c r="W300" s="9">
        <f t="shared" si="49"/>
        <v>2437</v>
      </c>
      <c r="X300" s="9">
        <f t="shared" si="42"/>
        <v>0</v>
      </c>
      <c r="Y300" s="9">
        <f t="shared" si="43"/>
        <v>2459</v>
      </c>
      <c r="Z300" s="28">
        <v>2455.1345802164601</v>
      </c>
      <c r="AA300" s="10">
        <f t="shared" si="51"/>
        <v>24551</v>
      </c>
      <c r="AB300" s="9">
        <f t="shared" si="44"/>
        <v>2437</v>
      </c>
      <c r="AC300" s="28">
        <v>2413.4406799585399</v>
      </c>
      <c r="AD300" s="10">
        <f t="shared" si="52"/>
        <v>24134</v>
      </c>
      <c r="AE300" s="63"/>
      <c r="AX300" s="9">
        <v>95.4</v>
      </c>
    </row>
    <row r="301" spans="1:50">
      <c r="A301" s="19">
        <v>2009</v>
      </c>
      <c r="B301" s="19" t="s">
        <v>78</v>
      </c>
      <c r="C301" s="9">
        <v>5410</v>
      </c>
      <c r="H301" s="12">
        <f t="shared" si="47"/>
        <v>5410</v>
      </c>
      <c r="I301" s="11">
        <v>5388.1111977157998</v>
      </c>
      <c r="J301" s="10">
        <f t="shared" si="50"/>
        <v>53881</v>
      </c>
      <c r="K301" s="9">
        <v>1594</v>
      </c>
      <c r="L301" s="9">
        <v>1594</v>
      </c>
      <c r="M301" s="9">
        <v>835</v>
      </c>
      <c r="N301" s="9">
        <v>835</v>
      </c>
      <c r="O301" s="9">
        <v>991</v>
      </c>
      <c r="P301" s="9">
        <v>991</v>
      </c>
      <c r="Q301" s="9">
        <v>1459</v>
      </c>
      <c r="R301" s="9">
        <v>1459</v>
      </c>
      <c r="S301" s="9">
        <f t="shared" si="45"/>
        <v>2429</v>
      </c>
      <c r="T301" s="9">
        <f t="shared" si="48"/>
        <v>2429</v>
      </c>
      <c r="U301" s="9">
        <f t="shared" si="41"/>
        <v>0</v>
      </c>
      <c r="V301" s="9">
        <f t="shared" si="46"/>
        <v>2450</v>
      </c>
      <c r="W301" s="9">
        <f t="shared" si="49"/>
        <v>2450</v>
      </c>
      <c r="X301" s="9">
        <f t="shared" si="42"/>
        <v>0</v>
      </c>
      <c r="Y301" s="9">
        <f t="shared" si="43"/>
        <v>2429</v>
      </c>
      <c r="Z301" s="28">
        <v>2437.04355949715</v>
      </c>
      <c r="AA301" s="10">
        <f t="shared" si="51"/>
        <v>24370</v>
      </c>
      <c r="AB301" s="9">
        <f t="shared" si="44"/>
        <v>2450</v>
      </c>
      <c r="AC301" s="28">
        <v>2431.1738735027602</v>
      </c>
      <c r="AD301" s="10">
        <f t="shared" si="52"/>
        <v>24312</v>
      </c>
      <c r="AE301" s="63"/>
      <c r="AX301" s="9">
        <v>95.6</v>
      </c>
    </row>
    <row r="302" spans="1:50">
      <c r="A302" s="19">
        <v>2009</v>
      </c>
      <c r="B302" s="19" t="s">
        <v>79</v>
      </c>
      <c r="C302" s="9">
        <v>5388</v>
      </c>
      <c r="H302" s="12">
        <f t="shared" si="47"/>
        <v>5388</v>
      </c>
      <c r="I302" s="11">
        <v>5401.8860883111902</v>
      </c>
      <c r="J302" s="10">
        <f t="shared" si="50"/>
        <v>54019</v>
      </c>
      <c r="K302" s="9">
        <v>1606</v>
      </c>
      <c r="L302" s="9">
        <v>1606</v>
      </c>
      <c r="M302" s="9">
        <v>840</v>
      </c>
      <c r="N302" s="9">
        <v>840</v>
      </c>
      <c r="O302" s="9">
        <v>989</v>
      </c>
      <c r="P302" s="9">
        <v>989</v>
      </c>
      <c r="Q302" s="9">
        <v>1433</v>
      </c>
      <c r="R302" s="9">
        <v>1433</v>
      </c>
      <c r="S302" s="9">
        <f t="shared" si="45"/>
        <v>2446</v>
      </c>
      <c r="T302" s="9">
        <f t="shared" si="48"/>
        <v>2446</v>
      </c>
      <c r="U302" s="9">
        <f t="shared" si="41"/>
        <v>0</v>
      </c>
      <c r="V302" s="9">
        <f t="shared" si="46"/>
        <v>2422</v>
      </c>
      <c r="W302" s="9">
        <f t="shared" si="49"/>
        <v>2422</v>
      </c>
      <c r="X302" s="9">
        <f t="shared" si="42"/>
        <v>0</v>
      </c>
      <c r="Y302" s="9">
        <f t="shared" si="43"/>
        <v>2446</v>
      </c>
      <c r="Z302" s="28">
        <v>2448.5351546297902</v>
      </c>
      <c r="AA302" s="10">
        <f t="shared" si="51"/>
        <v>24485</v>
      </c>
      <c r="AB302" s="9">
        <f t="shared" si="44"/>
        <v>2422</v>
      </c>
      <c r="AC302" s="28">
        <v>2425.8744790983101</v>
      </c>
      <c r="AD302" s="10">
        <f t="shared" si="52"/>
        <v>24259</v>
      </c>
      <c r="AE302" s="63"/>
      <c r="AX302" s="9">
        <v>95.6</v>
      </c>
    </row>
    <row r="303" spans="1:50">
      <c r="A303" s="19">
        <v>2009</v>
      </c>
      <c r="B303" s="19" t="s">
        <v>80</v>
      </c>
      <c r="C303" s="9">
        <v>5409</v>
      </c>
      <c r="H303" s="12">
        <f t="shared" si="47"/>
        <v>5409</v>
      </c>
      <c r="I303" s="11">
        <v>5407.3311766399001</v>
      </c>
      <c r="J303" s="10">
        <f t="shared" si="50"/>
        <v>54073</v>
      </c>
      <c r="K303" s="9">
        <v>1606</v>
      </c>
      <c r="L303" s="9">
        <v>1606</v>
      </c>
      <c r="M303" s="9">
        <v>843</v>
      </c>
      <c r="N303" s="9">
        <v>843</v>
      </c>
      <c r="O303" s="9">
        <v>1003</v>
      </c>
      <c r="P303" s="9">
        <v>1003</v>
      </c>
      <c r="Q303" s="9">
        <v>1420</v>
      </c>
      <c r="R303" s="9">
        <v>1420</v>
      </c>
      <c r="S303" s="9">
        <f t="shared" si="45"/>
        <v>2449</v>
      </c>
      <c r="T303" s="9">
        <f t="shared" si="48"/>
        <v>2449</v>
      </c>
      <c r="U303" s="9">
        <f t="shared" si="41"/>
        <v>0</v>
      </c>
      <c r="V303" s="9">
        <f t="shared" si="46"/>
        <v>2423</v>
      </c>
      <c r="W303" s="9">
        <f t="shared" si="49"/>
        <v>2423</v>
      </c>
      <c r="X303" s="9">
        <f t="shared" si="42"/>
        <v>0</v>
      </c>
      <c r="Y303" s="9">
        <f t="shared" si="43"/>
        <v>2449</v>
      </c>
      <c r="Z303" s="28">
        <v>2462.72651922767</v>
      </c>
      <c r="AA303" s="10">
        <f t="shared" si="51"/>
        <v>24627</v>
      </c>
      <c r="AB303" s="9">
        <f t="shared" si="44"/>
        <v>2423</v>
      </c>
      <c r="AC303" s="28">
        <v>2409.7987778791999</v>
      </c>
      <c r="AD303" s="10">
        <f t="shared" si="52"/>
        <v>24098</v>
      </c>
      <c r="AE303" s="63"/>
      <c r="AX303" s="9">
        <v>95.6</v>
      </c>
    </row>
    <row r="304" spans="1:50">
      <c r="A304" s="19">
        <v>2009</v>
      </c>
      <c r="B304" s="19" t="s">
        <v>81</v>
      </c>
      <c r="C304" s="9">
        <v>5419</v>
      </c>
      <c r="H304" s="12">
        <f t="shared" si="47"/>
        <v>5419</v>
      </c>
      <c r="I304" s="11">
        <v>5412.0341677093002</v>
      </c>
      <c r="J304" s="10">
        <f t="shared" si="50"/>
        <v>54120</v>
      </c>
      <c r="K304" s="9">
        <v>1615</v>
      </c>
      <c r="L304" s="9">
        <v>1615</v>
      </c>
      <c r="M304" s="9">
        <v>834</v>
      </c>
      <c r="N304" s="9">
        <v>834</v>
      </c>
      <c r="O304" s="9">
        <v>1003</v>
      </c>
      <c r="P304" s="9">
        <v>1003</v>
      </c>
      <c r="Q304" s="9">
        <v>1430</v>
      </c>
      <c r="R304" s="9">
        <v>1430</v>
      </c>
      <c r="S304" s="9">
        <f t="shared" si="45"/>
        <v>2449</v>
      </c>
      <c r="T304" s="9">
        <f t="shared" si="48"/>
        <v>2449</v>
      </c>
      <c r="U304" s="9">
        <f t="shared" si="41"/>
        <v>0</v>
      </c>
      <c r="V304" s="9">
        <f t="shared" si="46"/>
        <v>2433</v>
      </c>
      <c r="W304" s="9">
        <f t="shared" si="49"/>
        <v>2433</v>
      </c>
      <c r="X304" s="9">
        <f t="shared" si="42"/>
        <v>0</v>
      </c>
      <c r="Y304" s="9">
        <f t="shared" si="43"/>
        <v>2449</v>
      </c>
      <c r="Z304" s="28">
        <v>2460.4587958528</v>
      </c>
      <c r="AA304" s="10">
        <f t="shared" si="51"/>
        <v>24605</v>
      </c>
      <c r="AB304" s="9">
        <f t="shared" si="44"/>
        <v>2433</v>
      </c>
      <c r="AC304" s="28">
        <v>2415.94225105961</v>
      </c>
      <c r="AD304" s="10">
        <f t="shared" si="52"/>
        <v>24159</v>
      </c>
      <c r="AE304" s="63"/>
      <c r="AX304" s="9">
        <v>95.5</v>
      </c>
    </row>
    <row r="305" spans="1:50">
      <c r="A305" s="19">
        <v>2009</v>
      </c>
      <c r="B305" s="19" t="s">
        <v>82</v>
      </c>
      <c r="C305" s="9">
        <v>5409</v>
      </c>
      <c r="H305" s="12">
        <f t="shared" si="47"/>
        <v>5409</v>
      </c>
      <c r="I305" s="11">
        <v>5396.7524546218501</v>
      </c>
      <c r="J305" s="10">
        <f t="shared" si="50"/>
        <v>53968</v>
      </c>
      <c r="K305" s="9">
        <v>1636</v>
      </c>
      <c r="L305" s="9">
        <v>1636</v>
      </c>
      <c r="M305" s="9">
        <v>858</v>
      </c>
      <c r="N305" s="9">
        <v>858</v>
      </c>
      <c r="O305" s="9">
        <v>967</v>
      </c>
      <c r="P305" s="9">
        <v>967</v>
      </c>
      <c r="Q305" s="9">
        <v>1399</v>
      </c>
      <c r="R305" s="9">
        <v>1399</v>
      </c>
      <c r="S305" s="9">
        <f t="shared" si="45"/>
        <v>2494</v>
      </c>
      <c r="T305" s="9">
        <f t="shared" si="48"/>
        <v>2494</v>
      </c>
      <c r="U305" s="9">
        <f t="shared" si="41"/>
        <v>0</v>
      </c>
      <c r="V305" s="9">
        <f t="shared" si="46"/>
        <v>2366</v>
      </c>
      <c r="W305" s="9">
        <f t="shared" si="49"/>
        <v>2366</v>
      </c>
      <c r="X305" s="9">
        <f t="shared" si="42"/>
        <v>0</v>
      </c>
      <c r="Y305" s="9">
        <f t="shared" si="43"/>
        <v>2494</v>
      </c>
      <c r="Z305" s="28">
        <v>2483.4608830889401</v>
      </c>
      <c r="AA305" s="10">
        <f t="shared" si="51"/>
        <v>24835</v>
      </c>
      <c r="AB305" s="9">
        <f t="shared" si="44"/>
        <v>2366</v>
      </c>
      <c r="AC305" s="28">
        <v>2358.5975768050798</v>
      </c>
      <c r="AD305" s="10">
        <f t="shared" si="52"/>
        <v>23586</v>
      </c>
      <c r="AE305" s="63"/>
      <c r="AX305" s="9">
        <v>95.6</v>
      </c>
    </row>
    <row r="306" spans="1:50">
      <c r="A306" s="19">
        <v>2009</v>
      </c>
      <c r="B306" s="19" t="s">
        <v>83</v>
      </c>
      <c r="C306" s="9">
        <v>5414</v>
      </c>
      <c r="H306" s="12">
        <f t="shared" si="47"/>
        <v>5414</v>
      </c>
      <c r="I306" s="11">
        <v>5389.7059142170101</v>
      </c>
      <c r="J306" s="10">
        <f t="shared" si="50"/>
        <v>53897</v>
      </c>
      <c r="K306" s="9">
        <v>1619</v>
      </c>
      <c r="L306" s="9">
        <v>1619</v>
      </c>
      <c r="M306" s="9">
        <v>848</v>
      </c>
      <c r="N306" s="9">
        <v>848</v>
      </c>
      <c r="O306" s="9">
        <v>1000</v>
      </c>
      <c r="P306" s="9">
        <v>1000</v>
      </c>
      <c r="Q306" s="9">
        <v>1402</v>
      </c>
      <c r="R306" s="9">
        <v>1402</v>
      </c>
      <c r="S306" s="9">
        <f t="shared" si="45"/>
        <v>2467</v>
      </c>
      <c r="T306" s="9">
        <f t="shared" si="48"/>
        <v>2467</v>
      </c>
      <c r="U306" s="9">
        <f t="shared" si="41"/>
        <v>0</v>
      </c>
      <c r="V306" s="9">
        <f t="shared" si="46"/>
        <v>2402</v>
      </c>
      <c r="W306" s="9">
        <f t="shared" si="49"/>
        <v>2402</v>
      </c>
      <c r="X306" s="9">
        <f t="shared" si="42"/>
        <v>0</v>
      </c>
      <c r="Y306" s="9">
        <f t="shared" si="43"/>
        <v>2467</v>
      </c>
      <c r="Z306" s="28">
        <v>2456.1882852731801</v>
      </c>
      <c r="AA306" s="10">
        <f t="shared" si="51"/>
        <v>24562</v>
      </c>
      <c r="AB306" s="9">
        <f t="shared" si="44"/>
        <v>2402</v>
      </c>
      <c r="AC306" s="28">
        <v>2402.5316867932502</v>
      </c>
      <c r="AD306" s="10">
        <f t="shared" si="52"/>
        <v>24025</v>
      </c>
      <c r="AE306" s="63"/>
      <c r="AX306" s="9">
        <v>95.5</v>
      </c>
    </row>
    <row r="307" spans="1:50">
      <c r="A307" s="19">
        <v>2009</v>
      </c>
      <c r="B307" s="19" t="s">
        <v>84</v>
      </c>
      <c r="C307" s="9">
        <v>5405</v>
      </c>
      <c r="H307" s="12">
        <f t="shared" si="47"/>
        <v>5405</v>
      </c>
      <c r="I307" s="11">
        <v>5397.8876831422403</v>
      </c>
      <c r="J307" s="10">
        <f t="shared" si="50"/>
        <v>53979</v>
      </c>
      <c r="K307" s="9">
        <v>1621</v>
      </c>
      <c r="L307" s="9">
        <v>1621</v>
      </c>
      <c r="M307" s="9">
        <v>834</v>
      </c>
      <c r="N307" s="9">
        <v>834</v>
      </c>
      <c r="O307" s="9">
        <v>1002</v>
      </c>
      <c r="P307" s="9">
        <v>1002</v>
      </c>
      <c r="Q307" s="9">
        <v>1412</v>
      </c>
      <c r="R307" s="9">
        <v>1412</v>
      </c>
      <c r="S307" s="9">
        <f t="shared" si="45"/>
        <v>2455</v>
      </c>
      <c r="T307" s="9">
        <f t="shared" si="48"/>
        <v>2455</v>
      </c>
      <c r="U307" s="9">
        <f t="shared" si="41"/>
        <v>0</v>
      </c>
      <c r="V307" s="9">
        <f t="shared" si="46"/>
        <v>2414</v>
      </c>
      <c r="W307" s="9">
        <f t="shared" si="49"/>
        <v>2414</v>
      </c>
      <c r="X307" s="9">
        <f t="shared" si="42"/>
        <v>0</v>
      </c>
      <c r="Y307" s="9">
        <f t="shared" si="43"/>
        <v>2455</v>
      </c>
      <c r="Z307" s="28">
        <v>2448.3828065019202</v>
      </c>
      <c r="AA307" s="10">
        <f t="shared" si="51"/>
        <v>24484</v>
      </c>
      <c r="AB307" s="9">
        <f t="shared" si="44"/>
        <v>2414</v>
      </c>
      <c r="AC307" s="28">
        <v>2414.1136273309698</v>
      </c>
      <c r="AD307" s="10">
        <f t="shared" si="52"/>
        <v>24141</v>
      </c>
      <c r="AE307" s="63"/>
      <c r="AX307" s="9">
        <v>95.6</v>
      </c>
    </row>
    <row r="308" spans="1:50">
      <c r="A308" s="19">
        <v>2010</v>
      </c>
      <c r="B308" s="19" t="s">
        <v>72</v>
      </c>
      <c r="C308" s="2">
        <v>5399</v>
      </c>
      <c r="H308" s="12">
        <f t="shared" si="47"/>
        <v>5399</v>
      </c>
      <c r="I308" s="11">
        <v>5411.5465990822604</v>
      </c>
      <c r="J308" s="10">
        <f t="shared" si="50"/>
        <v>54115</v>
      </c>
      <c r="L308" s="9">
        <v>1617</v>
      </c>
      <c r="N308" s="9">
        <v>829</v>
      </c>
      <c r="P308" s="9">
        <v>1008</v>
      </c>
      <c r="R308" s="9">
        <v>1403</v>
      </c>
      <c r="T308" s="9">
        <f t="shared" si="48"/>
        <v>2446</v>
      </c>
      <c r="W308" s="9">
        <f t="shared" si="49"/>
        <v>2411</v>
      </c>
      <c r="Y308" s="9">
        <f t="shared" si="43"/>
        <v>2446</v>
      </c>
      <c r="Z308" s="28">
        <v>2462.3747219132702</v>
      </c>
      <c r="AA308" s="10">
        <f t="shared" si="51"/>
        <v>24624</v>
      </c>
      <c r="AB308" s="9">
        <f t="shared" si="44"/>
        <v>2411</v>
      </c>
      <c r="AC308" s="28">
        <v>2415.4557142386798</v>
      </c>
      <c r="AD308" s="10">
        <f t="shared" si="52"/>
        <v>24155</v>
      </c>
      <c r="AE308" s="63"/>
      <c r="AX308" s="9">
        <v>95.5</v>
      </c>
    </row>
    <row r="309" spans="1:50">
      <c r="A309" s="19">
        <v>2010</v>
      </c>
      <c r="B309" s="19" t="s">
        <v>74</v>
      </c>
      <c r="C309" s="2">
        <v>5380</v>
      </c>
      <c r="H309" s="12">
        <f t="shared" si="47"/>
        <v>5380</v>
      </c>
      <c r="I309" s="11">
        <v>5398.8661145798496</v>
      </c>
      <c r="J309" s="10">
        <f t="shared" si="50"/>
        <v>53989</v>
      </c>
      <c r="L309" s="9">
        <v>1563</v>
      </c>
      <c r="N309" s="9">
        <v>868</v>
      </c>
      <c r="P309" s="9">
        <v>994</v>
      </c>
      <c r="R309" s="9">
        <v>1426</v>
      </c>
      <c r="T309" s="9">
        <f t="shared" si="48"/>
        <v>2431</v>
      </c>
      <c r="W309" s="9">
        <f t="shared" si="49"/>
        <v>2420</v>
      </c>
      <c r="Y309" s="9">
        <f t="shared" si="43"/>
        <v>2431</v>
      </c>
      <c r="Z309" s="28">
        <v>2443.1505593492002</v>
      </c>
      <c r="AA309" s="10">
        <f t="shared" si="51"/>
        <v>24432</v>
      </c>
      <c r="AB309" s="9">
        <f t="shared" si="44"/>
        <v>2420</v>
      </c>
      <c r="AC309" s="28">
        <v>2439.6782157613202</v>
      </c>
      <c r="AD309" s="10">
        <f t="shared" si="52"/>
        <v>24397</v>
      </c>
      <c r="AE309" s="63"/>
      <c r="AX309" s="9">
        <v>95.6</v>
      </c>
    </row>
    <row r="310" spans="1:50">
      <c r="A310" s="19">
        <v>2010</v>
      </c>
      <c r="B310" s="19" t="s">
        <v>75</v>
      </c>
      <c r="C310" s="2">
        <v>5394</v>
      </c>
      <c r="H310" s="12">
        <f t="shared" si="47"/>
        <v>5394</v>
      </c>
      <c r="I310" s="11">
        <v>5438.8776304212497</v>
      </c>
      <c r="J310" s="10">
        <f t="shared" si="50"/>
        <v>54389</v>
      </c>
      <c r="L310" s="9">
        <v>1582</v>
      </c>
      <c r="N310" s="9">
        <v>870</v>
      </c>
      <c r="P310" s="9">
        <v>995</v>
      </c>
      <c r="R310" s="9">
        <v>1422</v>
      </c>
      <c r="T310" s="9">
        <f t="shared" si="48"/>
        <v>2452</v>
      </c>
      <c r="W310" s="9">
        <f t="shared" si="49"/>
        <v>2417</v>
      </c>
      <c r="Y310" s="9">
        <f t="shared" si="43"/>
        <v>2452</v>
      </c>
      <c r="Z310" s="28">
        <v>2434.1381664277501</v>
      </c>
      <c r="AA310" s="10">
        <f t="shared" si="51"/>
        <v>24341</v>
      </c>
      <c r="AB310" s="9">
        <f t="shared" si="44"/>
        <v>2417</v>
      </c>
      <c r="AC310" s="28">
        <v>2454.9023660744201</v>
      </c>
      <c r="AD310" s="10">
        <f t="shared" si="52"/>
        <v>24549</v>
      </c>
      <c r="AE310" s="63"/>
      <c r="AX310" s="9">
        <v>95.7</v>
      </c>
    </row>
    <row r="311" spans="1:50">
      <c r="A311" s="19">
        <v>2010</v>
      </c>
      <c r="B311" s="19" t="s">
        <v>76</v>
      </c>
      <c r="C311" s="2">
        <v>5402</v>
      </c>
      <c r="H311" s="12">
        <f t="shared" si="47"/>
        <v>5402</v>
      </c>
      <c r="I311" s="11">
        <v>5406.0781067422704</v>
      </c>
      <c r="J311" s="10">
        <f t="shared" si="50"/>
        <v>54061</v>
      </c>
      <c r="L311" s="9">
        <v>1589</v>
      </c>
      <c r="N311" s="9">
        <v>863</v>
      </c>
      <c r="P311" s="9">
        <v>1014</v>
      </c>
      <c r="R311" s="9">
        <v>1419</v>
      </c>
      <c r="T311" s="9">
        <f t="shared" si="48"/>
        <v>2452</v>
      </c>
      <c r="W311" s="9">
        <f t="shared" si="49"/>
        <v>2433</v>
      </c>
      <c r="Y311" s="9">
        <f t="shared" si="43"/>
        <v>2452</v>
      </c>
      <c r="Z311" s="28">
        <v>2429.7675667038702</v>
      </c>
      <c r="AA311" s="10">
        <f t="shared" si="51"/>
        <v>24298</v>
      </c>
      <c r="AB311" s="9">
        <f t="shared" si="44"/>
        <v>2433</v>
      </c>
      <c r="AC311" s="28">
        <v>2446.6357449388202</v>
      </c>
      <c r="AD311" s="10">
        <f t="shared" si="52"/>
        <v>24466</v>
      </c>
      <c r="AE311" s="63"/>
      <c r="AX311" s="9">
        <v>95.6</v>
      </c>
    </row>
    <row r="312" spans="1:50">
      <c r="A312" s="19">
        <v>2010</v>
      </c>
      <c r="B312" s="19" t="s">
        <v>77</v>
      </c>
      <c r="C312" s="2">
        <v>5409</v>
      </c>
      <c r="H312" s="12">
        <f t="shared" si="47"/>
        <v>5409</v>
      </c>
      <c r="I312" s="11">
        <v>5388.5733333428398</v>
      </c>
      <c r="J312" s="10">
        <f t="shared" si="50"/>
        <v>53886</v>
      </c>
      <c r="L312" s="9">
        <v>1586</v>
      </c>
      <c r="N312" s="9">
        <v>856</v>
      </c>
      <c r="P312" s="9">
        <v>1023</v>
      </c>
      <c r="R312" s="9">
        <v>1427</v>
      </c>
      <c r="T312" s="9">
        <f t="shared" si="48"/>
        <v>2442</v>
      </c>
      <c r="W312" s="9">
        <f t="shared" si="49"/>
        <v>2450</v>
      </c>
      <c r="Y312" s="9">
        <f t="shared" si="43"/>
        <v>2442</v>
      </c>
      <c r="Z312" s="28">
        <v>2442.4759434198299</v>
      </c>
      <c r="AA312" s="10">
        <f t="shared" si="51"/>
        <v>24425</v>
      </c>
      <c r="AB312" s="9">
        <f t="shared" si="44"/>
        <v>2450</v>
      </c>
      <c r="AC312" s="28">
        <v>2428.67450425999</v>
      </c>
      <c r="AD312" s="10">
        <f t="shared" si="52"/>
        <v>24287</v>
      </c>
      <c r="AE312" s="63"/>
      <c r="AX312" s="9">
        <v>95.5</v>
      </c>
    </row>
    <row r="313" spans="1:50">
      <c r="A313" s="19">
        <v>2010</v>
      </c>
      <c r="B313" s="19" t="s">
        <v>78</v>
      </c>
      <c r="C313" s="2">
        <v>5399</v>
      </c>
      <c r="H313" s="12">
        <f t="shared" si="47"/>
        <v>5399</v>
      </c>
      <c r="I313" s="11">
        <v>5379.5279406332802</v>
      </c>
      <c r="J313" s="10">
        <f t="shared" si="50"/>
        <v>53795</v>
      </c>
      <c r="L313" s="9">
        <v>1591</v>
      </c>
      <c r="N313" s="9">
        <v>834</v>
      </c>
      <c r="P313" s="9">
        <v>996</v>
      </c>
      <c r="R313" s="9">
        <v>1458</v>
      </c>
      <c r="T313" s="9">
        <f t="shared" si="48"/>
        <v>2425</v>
      </c>
      <c r="W313" s="9">
        <f t="shared" si="49"/>
        <v>2454</v>
      </c>
      <c r="Y313" s="9">
        <f t="shared" si="43"/>
        <v>2425</v>
      </c>
      <c r="Z313" s="28">
        <v>2437.7610144403102</v>
      </c>
      <c r="AA313" s="10">
        <f t="shared" si="51"/>
        <v>24378</v>
      </c>
      <c r="AB313" s="9">
        <f t="shared" si="44"/>
        <v>2454</v>
      </c>
      <c r="AC313" s="28">
        <v>2435.0021022261399</v>
      </c>
      <c r="AD313" s="10">
        <f t="shared" si="52"/>
        <v>24350</v>
      </c>
      <c r="AE313" s="63"/>
      <c r="AX313" s="9">
        <v>95.4</v>
      </c>
    </row>
    <row r="314" spans="1:50">
      <c r="A314" s="19">
        <v>2010</v>
      </c>
      <c r="B314" s="19" t="s">
        <v>79</v>
      </c>
      <c r="C314" s="2">
        <v>5393</v>
      </c>
      <c r="H314" s="12">
        <f t="shared" si="47"/>
        <v>5393</v>
      </c>
      <c r="I314" s="11">
        <v>5410.8902417933796</v>
      </c>
      <c r="J314" s="10">
        <f t="shared" si="50"/>
        <v>54109</v>
      </c>
      <c r="L314" s="9">
        <v>1580</v>
      </c>
      <c r="N314" s="9">
        <v>852</v>
      </c>
      <c r="P314" s="9">
        <v>1004</v>
      </c>
      <c r="R314" s="9">
        <v>1441</v>
      </c>
      <c r="T314" s="9">
        <f t="shared" si="48"/>
        <v>2432</v>
      </c>
      <c r="W314" s="9">
        <f t="shared" si="49"/>
        <v>2445</v>
      </c>
      <c r="Y314" s="9">
        <f t="shared" si="43"/>
        <v>2432</v>
      </c>
      <c r="Z314" s="28">
        <v>2436.3272643980499</v>
      </c>
      <c r="AA314" s="10">
        <f t="shared" si="51"/>
        <v>24363</v>
      </c>
      <c r="AB314" s="9">
        <f t="shared" si="44"/>
        <v>2445</v>
      </c>
      <c r="AC314" s="28">
        <v>2449.0931177211601</v>
      </c>
      <c r="AD314" s="10">
        <f t="shared" si="52"/>
        <v>24491</v>
      </c>
      <c r="AE314" s="63"/>
      <c r="AX314" s="9">
        <v>95.6</v>
      </c>
    </row>
    <row r="315" spans="1:50">
      <c r="A315" s="19">
        <v>2010</v>
      </c>
      <c r="B315" s="19" t="s">
        <v>80</v>
      </c>
      <c r="C315" s="2">
        <v>5410</v>
      </c>
      <c r="H315" s="12">
        <f t="shared" si="47"/>
        <v>5410</v>
      </c>
      <c r="I315" s="11">
        <v>5410.23133538603</v>
      </c>
      <c r="J315" s="10">
        <f t="shared" si="50"/>
        <v>54102</v>
      </c>
      <c r="L315" s="9">
        <v>1554</v>
      </c>
      <c r="N315" s="9">
        <v>847</v>
      </c>
      <c r="P315" s="9">
        <v>1035</v>
      </c>
      <c r="R315" s="9">
        <v>1448</v>
      </c>
      <c r="T315" s="9">
        <f t="shared" si="48"/>
        <v>2401</v>
      </c>
      <c r="W315" s="9">
        <f t="shared" si="49"/>
        <v>2483</v>
      </c>
      <c r="Y315" s="9">
        <f t="shared" si="43"/>
        <v>2401</v>
      </c>
      <c r="Z315" s="28">
        <v>2421.4064858711299</v>
      </c>
      <c r="AA315" s="10">
        <f t="shared" si="51"/>
        <v>24214</v>
      </c>
      <c r="AB315" s="9">
        <f t="shared" si="44"/>
        <v>2483</v>
      </c>
      <c r="AC315" s="28">
        <v>2467.0519647262699</v>
      </c>
      <c r="AD315" s="10">
        <f t="shared" si="52"/>
        <v>24671</v>
      </c>
      <c r="AE315" s="63"/>
      <c r="AX315" s="9">
        <v>95.7</v>
      </c>
    </row>
    <row r="316" spans="1:50">
      <c r="A316" s="19">
        <v>2010</v>
      </c>
      <c r="B316" s="19" t="s">
        <v>81</v>
      </c>
      <c r="C316" s="2">
        <v>5456</v>
      </c>
      <c r="H316" s="12">
        <f t="shared" si="47"/>
        <v>5456</v>
      </c>
      <c r="I316" s="11">
        <v>5447.3338223299497</v>
      </c>
      <c r="J316" s="10">
        <f t="shared" si="50"/>
        <v>54473</v>
      </c>
      <c r="L316" s="9">
        <v>1583</v>
      </c>
      <c r="N316" s="9">
        <v>825</v>
      </c>
      <c r="P316" s="9">
        <v>1045</v>
      </c>
      <c r="R316" s="9">
        <v>1466</v>
      </c>
      <c r="T316" s="9">
        <f t="shared" ref="T316:T321" si="53">SUM(L316,N316)</f>
        <v>2408</v>
      </c>
      <c r="W316" s="9">
        <f t="shared" ref="W316:W321" si="54">SUM(P316,R316)</f>
        <v>2511</v>
      </c>
      <c r="Y316" s="9">
        <f t="shared" si="43"/>
        <v>2408</v>
      </c>
      <c r="Z316" s="28">
        <v>2417.6615397913101</v>
      </c>
      <c r="AA316" s="10">
        <f t="shared" si="51"/>
        <v>24177</v>
      </c>
      <c r="AB316" s="9">
        <f t="shared" si="44"/>
        <v>2511</v>
      </c>
      <c r="AC316" s="28">
        <v>2494.7420395460499</v>
      </c>
      <c r="AD316" s="10">
        <f t="shared" si="52"/>
        <v>24947</v>
      </c>
      <c r="AE316" s="63"/>
      <c r="AX316" s="9">
        <v>95.7</v>
      </c>
    </row>
    <row r="317" spans="1:50">
      <c r="A317" s="19">
        <v>2010</v>
      </c>
      <c r="B317" s="19" t="s">
        <v>82</v>
      </c>
      <c r="C317" s="2">
        <v>5444</v>
      </c>
      <c r="H317" s="12">
        <f t="shared" si="47"/>
        <v>5444</v>
      </c>
      <c r="I317" s="11">
        <v>5429.8739548859903</v>
      </c>
      <c r="J317" s="10">
        <f t="shared" si="50"/>
        <v>54299</v>
      </c>
      <c r="L317" s="9">
        <v>1592</v>
      </c>
      <c r="N317" s="9">
        <v>842</v>
      </c>
      <c r="P317" s="9">
        <v>1033</v>
      </c>
      <c r="R317" s="9">
        <v>1441</v>
      </c>
      <c r="T317" s="9">
        <f t="shared" si="53"/>
        <v>2434</v>
      </c>
      <c r="W317" s="9">
        <f t="shared" si="54"/>
        <v>2474</v>
      </c>
      <c r="Y317" s="9">
        <f t="shared" ref="Y317:Y380" si="55">T317</f>
        <v>2434</v>
      </c>
      <c r="Z317" s="28">
        <v>2420.9601407581199</v>
      </c>
      <c r="AA317" s="10">
        <f t="shared" si="51"/>
        <v>24210</v>
      </c>
      <c r="AB317" s="9">
        <f t="shared" ref="AB317:AB380" si="56">W317</f>
        <v>2474</v>
      </c>
      <c r="AC317" s="28">
        <v>2464.2879983657499</v>
      </c>
      <c r="AD317" s="10">
        <f t="shared" si="52"/>
        <v>24643</v>
      </c>
      <c r="AE317" s="63"/>
      <c r="AX317" s="9">
        <v>95.8</v>
      </c>
    </row>
    <row r="318" spans="1:50">
      <c r="A318" s="19">
        <v>2010</v>
      </c>
      <c r="B318" s="19" t="s">
        <v>83</v>
      </c>
      <c r="C318" s="2">
        <v>5415</v>
      </c>
      <c r="E318" s="9"/>
      <c r="F318" s="9"/>
      <c r="G318" s="9"/>
      <c r="H318" s="12">
        <f t="shared" si="47"/>
        <v>5415</v>
      </c>
      <c r="I318" s="11">
        <v>5389.1490338144704</v>
      </c>
      <c r="J318" s="10">
        <f t="shared" si="50"/>
        <v>53891</v>
      </c>
      <c r="L318" s="9">
        <v>1574</v>
      </c>
      <c r="N318" s="9">
        <v>864</v>
      </c>
      <c r="P318" s="9">
        <v>1038</v>
      </c>
      <c r="R318" s="9">
        <v>1412</v>
      </c>
      <c r="T318" s="9">
        <f t="shared" si="53"/>
        <v>2438</v>
      </c>
      <c r="W318" s="9">
        <f t="shared" si="54"/>
        <v>2450</v>
      </c>
      <c r="Y318" s="9">
        <f t="shared" si="55"/>
        <v>2438</v>
      </c>
      <c r="Z318" s="28">
        <v>2425.6771025378698</v>
      </c>
      <c r="AA318" s="10">
        <f t="shared" si="51"/>
        <v>24257</v>
      </c>
      <c r="AB318" s="9">
        <f t="shared" si="56"/>
        <v>2450</v>
      </c>
      <c r="AC318" s="28">
        <v>2446.4561673274002</v>
      </c>
      <c r="AD318" s="10">
        <f t="shared" si="52"/>
        <v>24465</v>
      </c>
      <c r="AE318" s="63"/>
      <c r="AX318" s="9">
        <v>95.7</v>
      </c>
    </row>
    <row r="319" spans="1:50">
      <c r="A319" s="19">
        <v>2010</v>
      </c>
      <c r="B319" s="19" t="s">
        <v>84</v>
      </c>
      <c r="C319" s="2">
        <v>5421</v>
      </c>
      <c r="D319" s="97" t="s">
        <v>29</v>
      </c>
      <c r="E319" s="97"/>
      <c r="F319" s="97"/>
      <c r="G319" s="97"/>
      <c r="H319" s="12">
        <f t="shared" si="47"/>
        <v>5421</v>
      </c>
      <c r="I319" s="28">
        <v>5413.4954254899003</v>
      </c>
      <c r="J319" s="10">
        <f t="shared" si="50"/>
        <v>54135</v>
      </c>
      <c r="L319" s="9">
        <v>1592</v>
      </c>
      <c r="N319" s="9">
        <v>857</v>
      </c>
      <c r="P319" s="9">
        <v>1054</v>
      </c>
      <c r="R319" s="9">
        <v>1389</v>
      </c>
      <c r="T319" s="9">
        <f t="shared" si="53"/>
        <v>2449</v>
      </c>
      <c r="W319" s="9">
        <f t="shared" si="54"/>
        <v>2443</v>
      </c>
      <c r="Y319" s="9">
        <f t="shared" si="55"/>
        <v>2449</v>
      </c>
      <c r="Z319" s="28">
        <v>2439.2751066400001</v>
      </c>
      <c r="AA319" s="10">
        <f t="shared" si="51"/>
        <v>24393</v>
      </c>
      <c r="AB319" s="9">
        <f t="shared" si="56"/>
        <v>2443</v>
      </c>
      <c r="AC319" s="28">
        <v>2451.0820938889701</v>
      </c>
      <c r="AD319" s="10">
        <f t="shared" si="52"/>
        <v>24511</v>
      </c>
      <c r="AE319" s="63"/>
      <c r="AH319" s="9" t="s">
        <v>29</v>
      </c>
      <c r="AX319" s="9">
        <v>95.7</v>
      </c>
    </row>
    <row r="320" spans="1:50">
      <c r="A320" s="19">
        <v>2011</v>
      </c>
      <c r="B320" s="19" t="s">
        <v>72</v>
      </c>
      <c r="C320" s="2">
        <v>5431</v>
      </c>
      <c r="D320" s="97"/>
      <c r="E320" s="97"/>
      <c r="F320" s="97"/>
      <c r="G320" s="97"/>
      <c r="H320" s="12">
        <f t="shared" si="47"/>
        <v>5431</v>
      </c>
      <c r="I320" s="28">
        <v>5438.02714181993</v>
      </c>
      <c r="J320" s="10">
        <f t="shared" si="50"/>
        <v>54380</v>
      </c>
      <c r="L320" s="9">
        <v>1602</v>
      </c>
      <c r="N320" s="9">
        <v>847</v>
      </c>
      <c r="P320" s="9">
        <v>1021</v>
      </c>
      <c r="R320" s="9">
        <v>1441</v>
      </c>
      <c r="T320" s="9">
        <f t="shared" si="53"/>
        <v>2449</v>
      </c>
      <c r="W320" s="9">
        <f t="shared" si="54"/>
        <v>2462</v>
      </c>
      <c r="Y320" s="9">
        <f t="shared" si="55"/>
        <v>2449</v>
      </c>
      <c r="Z320" s="28">
        <v>2460.1070056295798</v>
      </c>
      <c r="AA320" s="10">
        <f t="shared" si="51"/>
        <v>24601</v>
      </c>
      <c r="AB320" s="9">
        <f t="shared" si="56"/>
        <v>2462</v>
      </c>
      <c r="AC320" s="28">
        <v>2466.8443931670499</v>
      </c>
      <c r="AD320" s="10">
        <f t="shared" si="52"/>
        <v>24668</v>
      </c>
      <c r="AE320" s="63"/>
      <c r="AH320" s="64" t="s">
        <v>25</v>
      </c>
      <c r="AI320" s="64"/>
      <c r="AJ320" s="64"/>
      <c r="AK320" s="64"/>
      <c r="AL320" s="65" t="s">
        <v>26</v>
      </c>
      <c r="AM320" s="65"/>
      <c r="AN320" s="65"/>
      <c r="AO320" s="65"/>
      <c r="AP320" s="66" t="s">
        <v>27</v>
      </c>
      <c r="AQ320" s="66"/>
      <c r="AR320" s="66"/>
      <c r="AS320" s="66"/>
      <c r="AT320" s="67" t="s">
        <v>28</v>
      </c>
      <c r="AU320" s="67"/>
      <c r="AV320" s="67"/>
      <c r="AW320" s="67"/>
      <c r="AX320" s="9">
        <v>96</v>
      </c>
    </row>
    <row r="321" spans="1:50">
      <c r="A321" s="19">
        <v>2011</v>
      </c>
      <c r="B321" s="19" t="s">
        <v>74</v>
      </c>
      <c r="C321" s="2">
        <v>5438</v>
      </c>
      <c r="D321" s="9">
        <v>5208</v>
      </c>
      <c r="E321" s="9"/>
      <c r="F321" s="12">
        <f>C321</f>
        <v>5438</v>
      </c>
      <c r="G321" s="12"/>
      <c r="H321" s="12">
        <f t="shared" si="47"/>
        <v>5438</v>
      </c>
      <c r="I321" s="11">
        <v>5451.7309202755396</v>
      </c>
      <c r="J321" s="10">
        <f t="shared" si="50"/>
        <v>54517</v>
      </c>
      <c r="L321" s="9">
        <v>1579</v>
      </c>
      <c r="N321" s="9">
        <v>852</v>
      </c>
      <c r="P321" s="9">
        <v>1021</v>
      </c>
      <c r="R321" s="9">
        <v>1467</v>
      </c>
      <c r="T321" s="9">
        <f t="shared" si="53"/>
        <v>2431</v>
      </c>
      <c r="W321" s="9">
        <f t="shared" si="54"/>
        <v>2488</v>
      </c>
      <c r="Y321" s="9">
        <f t="shared" si="55"/>
        <v>2431</v>
      </c>
      <c r="Z321" s="28">
        <v>2438.0118992539301</v>
      </c>
      <c r="AA321" s="10">
        <f t="shared" si="51"/>
        <v>24380</v>
      </c>
      <c r="AB321" s="9">
        <f t="shared" si="56"/>
        <v>2488</v>
      </c>
      <c r="AC321" s="28">
        <v>2505.8710488270099</v>
      </c>
      <c r="AD321" s="10">
        <f t="shared" si="52"/>
        <v>25059</v>
      </c>
      <c r="AE321" s="63"/>
      <c r="AF321" s="9">
        <v>2011</v>
      </c>
      <c r="AG321" s="9">
        <v>2</v>
      </c>
      <c r="AH321" s="9">
        <v>1507</v>
      </c>
      <c r="AJ321" s="12">
        <f>L321</f>
        <v>1579</v>
      </c>
      <c r="AK321" s="12"/>
      <c r="AL321" s="9">
        <v>814</v>
      </c>
      <c r="AN321" s="12">
        <f>N321</f>
        <v>852</v>
      </c>
      <c r="AO321" s="12"/>
      <c r="AP321" s="9">
        <v>977</v>
      </c>
      <c r="AR321" s="12">
        <f>P321</f>
        <v>1021</v>
      </c>
      <c r="AS321" s="12"/>
      <c r="AT321" s="9">
        <v>1415</v>
      </c>
      <c r="AV321" s="12">
        <f>R321</f>
        <v>1467</v>
      </c>
      <c r="AW321" s="12"/>
      <c r="AX321" s="9">
        <v>96</v>
      </c>
    </row>
    <row r="322" spans="1:50">
      <c r="A322" s="19">
        <v>2011</v>
      </c>
      <c r="B322" s="19" t="s">
        <v>75</v>
      </c>
      <c r="C322" s="2" t="s">
        <v>0</v>
      </c>
      <c r="D322" s="9">
        <v>5156</v>
      </c>
      <c r="E322" s="9">
        <f>D322/D321</f>
        <v>0.99001536098310294</v>
      </c>
      <c r="F322" s="13">
        <f t="shared" ref="F322:F327" si="57">F321*G322</f>
        <v>5383.1806769684417</v>
      </c>
      <c r="G322" s="14">
        <f>E322*$E$330</f>
        <v>0.98991921238845926</v>
      </c>
      <c r="H322" s="29">
        <f t="shared" ref="H322:H327" si="58">ROUND(F322,0)</f>
        <v>5383</v>
      </c>
      <c r="I322" s="11">
        <v>5427.4790311159004</v>
      </c>
      <c r="J322" s="10">
        <f t="shared" si="50"/>
        <v>54275</v>
      </c>
      <c r="L322" s="9" t="s">
        <v>24</v>
      </c>
      <c r="N322" s="9" t="s">
        <v>24</v>
      </c>
      <c r="P322" s="9" t="s">
        <v>24</v>
      </c>
      <c r="R322" s="9" t="s">
        <v>24</v>
      </c>
      <c r="T322" s="29">
        <f t="shared" ref="T322:T327" si="59">ROUND(SUM(AJ322,AN322),0)</f>
        <v>2420</v>
      </c>
      <c r="W322" s="29">
        <f t="shared" ref="W322:W327" si="60">ROUND(SUM(AR322,AV322),0)</f>
        <v>2435</v>
      </c>
      <c r="Y322" s="9">
        <f t="shared" si="55"/>
        <v>2420</v>
      </c>
      <c r="Z322" s="28">
        <v>2400.4025012555198</v>
      </c>
      <c r="AA322" s="10">
        <f t="shared" si="51"/>
        <v>24004</v>
      </c>
      <c r="AB322" s="9">
        <f t="shared" si="56"/>
        <v>2435</v>
      </c>
      <c r="AC322" s="28">
        <v>2472.4141716976801</v>
      </c>
      <c r="AD322" s="10">
        <f t="shared" si="52"/>
        <v>24724</v>
      </c>
      <c r="AE322" s="63"/>
      <c r="AF322" s="9">
        <v>2011</v>
      </c>
      <c r="AG322" s="9">
        <v>3</v>
      </c>
      <c r="AH322" s="9">
        <v>1498</v>
      </c>
      <c r="AI322" s="9">
        <f>AH322/AH321</f>
        <v>0.9940278699402787</v>
      </c>
      <c r="AJ322" s="13">
        <f t="shared" ref="AJ322:AJ327" si="61">AJ321*AK322</f>
        <v>1568.4679850549546</v>
      </c>
      <c r="AK322" s="14">
        <f>AI322*$AI$330</f>
        <v>0.99332994620326442</v>
      </c>
      <c r="AL322" s="9">
        <v>814</v>
      </c>
      <c r="AM322" s="9">
        <f>AL322/AL321</f>
        <v>1</v>
      </c>
      <c r="AN322" s="13">
        <f t="shared" ref="AN322:AN327" si="62">AN321*AO322</f>
        <v>851.67129900468967</v>
      </c>
      <c r="AO322" s="14">
        <f>AM322*$AM$330</f>
        <v>0.99961420070972962</v>
      </c>
      <c r="AP322" s="9">
        <v>971</v>
      </c>
      <c r="AQ322" s="9">
        <f>AP322/AP321</f>
        <v>0.9938587512794268</v>
      </c>
      <c r="AR322" s="13">
        <f t="shared" ref="AR322:AR327" si="63">AR321*AS322</f>
        <v>1014.6979739580066</v>
      </c>
      <c r="AS322" s="14">
        <f>AQ322*$AQ$330</f>
        <v>0.99382759447405156</v>
      </c>
      <c r="AT322" s="9">
        <v>1370</v>
      </c>
      <c r="AU322" s="9">
        <f>AT322/AT321</f>
        <v>0.96819787985865724</v>
      </c>
      <c r="AV322" s="13">
        <f t="shared" ref="AV322:AV327" si="64">AV321*AW322</f>
        <v>1420.4337339443221</v>
      </c>
      <c r="AW322" s="14">
        <f>AU322*$AU$330</f>
        <v>0.96825748735127604</v>
      </c>
      <c r="AX322" s="9">
        <v>96.1</v>
      </c>
    </row>
    <row r="323" spans="1:50">
      <c r="A323" s="19">
        <v>2011</v>
      </c>
      <c r="B323" s="19" t="s">
        <v>76</v>
      </c>
      <c r="C323" s="2" t="s">
        <v>0</v>
      </c>
      <c r="D323" s="9">
        <v>5189</v>
      </c>
      <c r="E323" s="9">
        <f t="shared" ref="E323:E328" si="65">D323/D322</f>
        <v>1.0064003103180761</v>
      </c>
      <c r="F323" s="13">
        <f t="shared" si="57"/>
        <v>5417.108552404502</v>
      </c>
      <c r="G323" s="14">
        <f t="shared" ref="G323:G328" si="66">E323*$E$330</f>
        <v>1.0063025704452422</v>
      </c>
      <c r="H323" s="29">
        <f t="shared" si="58"/>
        <v>5417</v>
      </c>
      <c r="I323" s="11">
        <v>5426.3908883681897</v>
      </c>
      <c r="J323" s="10">
        <f t="shared" si="50"/>
        <v>54264</v>
      </c>
      <c r="L323" s="9" t="s">
        <v>24</v>
      </c>
      <c r="N323" s="9" t="s">
        <v>24</v>
      </c>
      <c r="P323" s="9" t="s">
        <v>24</v>
      </c>
      <c r="R323" s="9" t="s">
        <v>24</v>
      </c>
      <c r="T323" s="29">
        <f t="shared" si="59"/>
        <v>2430</v>
      </c>
      <c r="W323" s="29">
        <f t="shared" si="60"/>
        <v>2445</v>
      </c>
      <c r="Y323" s="9">
        <f t="shared" si="55"/>
        <v>2430</v>
      </c>
      <c r="Z323" s="28">
        <v>2412.7539560033301</v>
      </c>
      <c r="AA323" s="10">
        <f t="shared" si="51"/>
        <v>24128</v>
      </c>
      <c r="AB323" s="9">
        <f t="shared" si="56"/>
        <v>2445</v>
      </c>
      <c r="AC323" s="28">
        <v>2459.3582314361702</v>
      </c>
      <c r="AD323" s="10">
        <f t="shared" si="52"/>
        <v>24594</v>
      </c>
      <c r="AE323" s="63"/>
      <c r="AF323" s="9">
        <v>2011</v>
      </c>
      <c r="AG323" s="9">
        <v>4</v>
      </c>
      <c r="AH323" s="9">
        <v>1501</v>
      </c>
      <c r="AI323" s="9">
        <f t="shared" ref="AI323:AI328" si="67">AH323/AH322</f>
        <v>1.0020026702269693</v>
      </c>
      <c r="AJ323" s="13">
        <f t="shared" si="61"/>
        <v>1570.5056559215291</v>
      </c>
      <c r="AK323" s="14">
        <f t="shared" ref="AK323:AK328" si="68">AI323*$AI$330</f>
        <v>1.0012991472481365</v>
      </c>
      <c r="AL323" s="9">
        <v>822</v>
      </c>
      <c r="AM323" s="9">
        <f t="shared" ref="AM323:AM328" si="69">AL323/AL322</f>
        <v>1.0098280098280099</v>
      </c>
      <c r="AN323" s="13">
        <f t="shared" si="62"/>
        <v>859.70972948854524</v>
      </c>
      <c r="AO323" s="14">
        <f t="shared" ref="AO323:AO328" si="70">AM323*$AM$330</f>
        <v>1.009438418898523</v>
      </c>
      <c r="AP323" s="9">
        <v>975</v>
      </c>
      <c r="AQ323" s="9">
        <f t="shared" ref="AQ323:AQ328" si="71">AP323/AP322</f>
        <v>1.004119464469619</v>
      </c>
      <c r="AR323" s="13">
        <f t="shared" si="63"/>
        <v>1018.8460450675085</v>
      </c>
      <c r="AS323" s="14">
        <f t="shared" ref="AS323:AS328" si="72">AQ323*$AQ$330</f>
        <v>1.0040879859977661</v>
      </c>
      <c r="AT323" s="9">
        <v>1375</v>
      </c>
      <c r="AU323" s="9">
        <f t="shared" ref="AU323:AU328" si="73">AT323/AT322</f>
        <v>1.0036496350364963</v>
      </c>
      <c r="AV323" s="13">
        <f t="shared" si="64"/>
        <v>1425.7055674009887</v>
      </c>
      <c r="AW323" s="14">
        <f t="shared" ref="AW323:AW328" si="74">AU323*$AU$330</f>
        <v>1.0037114251307082</v>
      </c>
      <c r="AX323" s="9">
        <v>95.9</v>
      </c>
    </row>
    <row r="324" spans="1:50">
      <c r="A324" s="19">
        <v>2011</v>
      </c>
      <c r="B324" s="19" t="s">
        <v>77</v>
      </c>
      <c r="C324" s="2" t="s">
        <v>0</v>
      </c>
      <c r="D324" s="9">
        <v>5229</v>
      </c>
      <c r="E324" s="9">
        <f t="shared" si="65"/>
        <v>1.0077086143765659</v>
      </c>
      <c r="F324" s="13">
        <f t="shared" si="57"/>
        <v>5458.3367974707944</v>
      </c>
      <c r="G324" s="14">
        <f t="shared" si="66"/>
        <v>1.0076107474434848</v>
      </c>
      <c r="H324" s="29">
        <f t="shared" si="58"/>
        <v>5458</v>
      </c>
      <c r="I324" s="11">
        <v>5443.4350435952501</v>
      </c>
      <c r="J324" s="10">
        <f t="shared" si="50"/>
        <v>54434</v>
      </c>
      <c r="L324" s="9" t="s">
        <v>24</v>
      </c>
      <c r="N324" s="9" t="s">
        <v>24</v>
      </c>
      <c r="P324" s="9" t="s">
        <v>24</v>
      </c>
      <c r="R324" s="9" t="s">
        <v>24</v>
      </c>
      <c r="T324" s="29">
        <f t="shared" si="59"/>
        <v>2438</v>
      </c>
      <c r="W324" s="29">
        <f t="shared" si="60"/>
        <v>2484</v>
      </c>
      <c r="Y324" s="9">
        <f t="shared" si="55"/>
        <v>2438</v>
      </c>
      <c r="Z324" s="28">
        <v>2445.08948959996</v>
      </c>
      <c r="AA324" s="10">
        <f t="shared" si="51"/>
        <v>24451</v>
      </c>
      <c r="AB324" s="9">
        <f t="shared" si="56"/>
        <v>2484</v>
      </c>
      <c r="AC324" s="28">
        <v>2464.1175729157899</v>
      </c>
      <c r="AD324" s="10">
        <f t="shared" si="52"/>
        <v>24641</v>
      </c>
      <c r="AE324" s="63"/>
      <c r="AF324" s="9">
        <v>2011</v>
      </c>
      <c r="AG324" s="9">
        <v>5</v>
      </c>
      <c r="AH324" s="9">
        <v>1507</v>
      </c>
      <c r="AI324" s="9">
        <f t="shared" si="67"/>
        <v>1.0039973351099267</v>
      </c>
      <c r="AJ324" s="13">
        <f t="shared" si="61"/>
        <v>1575.6764070288423</v>
      </c>
      <c r="AK324" s="14">
        <f t="shared" si="68"/>
        <v>1.0032924116432291</v>
      </c>
      <c r="AL324" s="9">
        <v>825</v>
      </c>
      <c r="AM324" s="9">
        <f t="shared" si="69"/>
        <v>1.0036496350364963</v>
      </c>
      <c r="AN324" s="13">
        <f t="shared" si="62"/>
        <v>862.51447034085493</v>
      </c>
      <c r="AO324" s="14">
        <f t="shared" si="70"/>
        <v>1.0032624277196192</v>
      </c>
      <c r="AP324" s="9">
        <v>987</v>
      </c>
      <c r="AQ324" s="9">
        <f t="shared" si="71"/>
        <v>1.0123076923076924</v>
      </c>
      <c r="AR324" s="13">
        <f t="shared" si="63"/>
        <v>1031.3533554494106</v>
      </c>
      <c r="AS324" s="14">
        <f t="shared" si="72"/>
        <v>1.0122759571403876</v>
      </c>
      <c r="AT324" s="9">
        <v>1401</v>
      </c>
      <c r="AU324" s="9">
        <f t="shared" si="73"/>
        <v>1.018909090909091</v>
      </c>
      <c r="AV324" s="13">
        <f t="shared" si="64"/>
        <v>1452.7537974514814</v>
      </c>
      <c r="AW324" s="14">
        <f t="shared" si="74"/>
        <v>1.0189718204578528</v>
      </c>
      <c r="AX324" s="9">
        <v>95.8</v>
      </c>
    </row>
    <row r="325" spans="1:50">
      <c r="A325" s="19">
        <v>2011</v>
      </c>
      <c r="B325" s="19" t="s">
        <v>78</v>
      </c>
      <c r="C325" s="2" t="s">
        <v>0</v>
      </c>
      <c r="D325" s="9">
        <v>5219</v>
      </c>
      <c r="E325" s="9">
        <f t="shared" si="65"/>
        <v>0.99808758844903422</v>
      </c>
      <c r="F325" s="13">
        <f t="shared" si="57"/>
        <v>5447.3691205954901</v>
      </c>
      <c r="G325" s="14">
        <f t="shared" si="66"/>
        <v>0.99799065589349745</v>
      </c>
      <c r="H325" s="29">
        <f t="shared" si="58"/>
        <v>5447</v>
      </c>
      <c r="I325" s="11">
        <v>5428.0505127840297</v>
      </c>
      <c r="J325" s="10">
        <f t="shared" si="50"/>
        <v>54281</v>
      </c>
      <c r="L325" s="9" t="s">
        <v>24</v>
      </c>
      <c r="N325" s="9" t="s">
        <v>24</v>
      </c>
      <c r="P325" s="9" t="s">
        <v>24</v>
      </c>
      <c r="R325" s="9" t="s">
        <v>24</v>
      </c>
      <c r="T325" s="29">
        <f t="shared" si="59"/>
        <v>2445</v>
      </c>
      <c r="W325" s="29">
        <f t="shared" si="60"/>
        <v>2463</v>
      </c>
      <c r="Y325" s="9">
        <f t="shared" si="55"/>
        <v>2445</v>
      </c>
      <c r="Z325" s="28">
        <v>2461.2386864496898</v>
      </c>
      <c r="AA325" s="10">
        <f t="shared" si="51"/>
        <v>24612</v>
      </c>
      <c r="AB325" s="9">
        <f t="shared" si="56"/>
        <v>2463</v>
      </c>
      <c r="AC325" s="28">
        <v>2443.6553777091799</v>
      </c>
      <c r="AD325" s="10">
        <f t="shared" si="52"/>
        <v>24437</v>
      </c>
      <c r="AE325" s="63"/>
      <c r="AF325" s="9">
        <v>2011</v>
      </c>
      <c r="AG325" s="9">
        <v>6</v>
      </c>
      <c r="AH325" s="9">
        <v>1538</v>
      </c>
      <c r="AI325" s="9">
        <f t="shared" si="67"/>
        <v>1.0205706702057067</v>
      </c>
      <c r="AJ325" s="13">
        <f t="shared" si="61"/>
        <v>1606.9600602439402</v>
      </c>
      <c r="AK325" s="14">
        <f t="shared" si="68"/>
        <v>1.0198541103208416</v>
      </c>
      <c r="AL325" s="9">
        <v>802</v>
      </c>
      <c r="AM325" s="9">
        <f t="shared" si="69"/>
        <v>0.97212121212121216</v>
      </c>
      <c r="AN325" s="13">
        <f t="shared" si="62"/>
        <v>838.14513178426705</v>
      </c>
      <c r="AO325" s="14">
        <f t="shared" si="70"/>
        <v>0.97174616844751904</v>
      </c>
      <c r="AP325" s="9">
        <v>972</v>
      </c>
      <c r="AQ325" s="9">
        <f t="shared" si="71"/>
        <v>0.98480243161094227</v>
      </c>
      <c r="AR325" s="13">
        <f t="shared" si="63"/>
        <v>1015.6474514319807</v>
      </c>
      <c r="AS325" s="14">
        <f t="shared" si="72"/>
        <v>0.98477155871511557</v>
      </c>
      <c r="AT325" s="9">
        <v>1396</v>
      </c>
      <c r="AU325" s="9">
        <f t="shared" si="73"/>
        <v>0.99643112062812278</v>
      </c>
      <c r="AV325" s="13">
        <f t="shared" si="64"/>
        <v>1447.6582145659497</v>
      </c>
      <c r="AW325" s="14">
        <f t="shared" si="74"/>
        <v>0.9964924663115865</v>
      </c>
      <c r="AX325" s="9">
        <v>95.9</v>
      </c>
    </row>
    <row r="326" spans="1:50">
      <c r="A326" s="19">
        <v>2011</v>
      </c>
      <c r="B326" s="19" t="s">
        <v>79</v>
      </c>
      <c r="C326" s="2" t="s">
        <v>0</v>
      </c>
      <c r="D326" s="9">
        <v>5155</v>
      </c>
      <c r="E326" s="9">
        <f t="shared" si="65"/>
        <v>0.98773711438972989</v>
      </c>
      <c r="F326" s="13">
        <f t="shared" si="57"/>
        <v>5380.0461045889015</v>
      </c>
      <c r="G326" s="14">
        <f t="shared" si="66"/>
        <v>0.98764118705448967</v>
      </c>
      <c r="H326" s="29">
        <f t="shared" si="58"/>
        <v>5380</v>
      </c>
      <c r="I326" s="11">
        <v>5398.3052092483704</v>
      </c>
      <c r="J326" s="10">
        <f t="shared" si="50"/>
        <v>53983</v>
      </c>
      <c r="L326" s="9" t="s">
        <v>24</v>
      </c>
      <c r="N326" s="9" t="s">
        <v>24</v>
      </c>
      <c r="P326" s="9" t="s">
        <v>24</v>
      </c>
      <c r="R326" s="9" t="s">
        <v>24</v>
      </c>
      <c r="T326" s="29">
        <f t="shared" si="59"/>
        <v>2425</v>
      </c>
      <c r="W326" s="29">
        <f t="shared" si="60"/>
        <v>2440</v>
      </c>
      <c r="Y326" s="9">
        <f t="shared" si="55"/>
        <v>2425</v>
      </c>
      <c r="Z326" s="28">
        <v>2431.1574038039898</v>
      </c>
      <c r="AA326" s="10">
        <f t="shared" si="51"/>
        <v>24312</v>
      </c>
      <c r="AB326" s="9">
        <f t="shared" si="56"/>
        <v>2440</v>
      </c>
      <c r="AC326" s="28">
        <v>2442.9067506214701</v>
      </c>
      <c r="AD326" s="10">
        <f t="shared" si="52"/>
        <v>24429</v>
      </c>
      <c r="AE326" s="63"/>
      <c r="AF326" s="9">
        <v>2011</v>
      </c>
      <c r="AG326" s="9">
        <v>7</v>
      </c>
      <c r="AH326" s="9">
        <v>1529</v>
      </c>
      <c r="AI326" s="9">
        <f t="shared" si="67"/>
        <v>0.99414824447334205</v>
      </c>
      <c r="AJ326" s="13">
        <f t="shared" si="61"/>
        <v>1596.434851444383</v>
      </c>
      <c r="AK326" s="14">
        <f t="shared" si="68"/>
        <v>0.99345023621933726</v>
      </c>
      <c r="AL326" s="9">
        <v>793</v>
      </c>
      <c r="AM326" s="9">
        <f t="shared" si="69"/>
        <v>0.98877805486284287</v>
      </c>
      <c r="AN326" s="13">
        <f t="shared" si="62"/>
        <v>828.41978598243634</v>
      </c>
      <c r="AO326" s="14">
        <f t="shared" si="70"/>
        <v>0.98839658499104188</v>
      </c>
      <c r="AP326" s="9">
        <v>949</v>
      </c>
      <c r="AQ326" s="9">
        <f t="shared" si="71"/>
        <v>0.97633744855967075</v>
      </c>
      <c r="AR326" s="13">
        <f t="shared" si="63"/>
        <v>991.58355491319787</v>
      </c>
      <c r="AS326" s="14">
        <f t="shared" si="72"/>
        <v>0.97630684103538612</v>
      </c>
      <c r="AT326" s="9">
        <v>1397</v>
      </c>
      <c r="AU326" s="9">
        <f t="shared" si="73"/>
        <v>1.0007163323782235</v>
      </c>
      <c r="AV326" s="13">
        <f t="shared" si="64"/>
        <v>1448.7844085225702</v>
      </c>
      <c r="AW326" s="14">
        <f t="shared" si="74"/>
        <v>1.0007779418824754</v>
      </c>
      <c r="AX326" s="9">
        <v>96.1</v>
      </c>
    </row>
    <row r="327" spans="1:50">
      <c r="A327" s="19">
        <v>2011</v>
      </c>
      <c r="B327" s="19" t="s">
        <v>80</v>
      </c>
      <c r="C327" s="2" t="s">
        <v>0</v>
      </c>
      <c r="D327" s="9">
        <v>5154</v>
      </c>
      <c r="E327" s="9">
        <f t="shared" si="65"/>
        <v>0.99980601357904941</v>
      </c>
      <c r="F327" s="13">
        <f t="shared" si="57"/>
        <v>5378.4800492041013</v>
      </c>
      <c r="G327" s="14">
        <f t="shared" si="66"/>
        <v>0.99970891413301</v>
      </c>
      <c r="H327" s="29">
        <f t="shared" si="58"/>
        <v>5378</v>
      </c>
      <c r="I327" s="11">
        <v>5380.3750933498404</v>
      </c>
      <c r="J327" s="10">
        <f t="shared" si="50"/>
        <v>53804</v>
      </c>
      <c r="L327" s="9" t="s">
        <v>24</v>
      </c>
      <c r="N327" s="9" t="s">
        <v>24</v>
      </c>
      <c r="P327" s="9" t="s">
        <v>24</v>
      </c>
      <c r="R327" s="9" t="s">
        <v>24</v>
      </c>
      <c r="T327" s="29">
        <f t="shared" si="59"/>
        <v>2381</v>
      </c>
      <c r="W327" s="29">
        <f t="shared" si="60"/>
        <v>2468</v>
      </c>
      <c r="Y327" s="9">
        <f t="shared" si="55"/>
        <v>2381</v>
      </c>
      <c r="Z327" s="28">
        <v>2406.8665072993799</v>
      </c>
      <c r="AA327" s="10">
        <f t="shared" si="51"/>
        <v>24069</v>
      </c>
      <c r="AB327" s="9">
        <f t="shared" si="56"/>
        <v>2468</v>
      </c>
      <c r="AC327" s="28">
        <v>2448.8859349989898</v>
      </c>
      <c r="AD327" s="10">
        <f t="shared" si="52"/>
        <v>24489</v>
      </c>
      <c r="AE327" s="63"/>
      <c r="AF327" s="9">
        <v>2011</v>
      </c>
      <c r="AG327" s="9">
        <v>8</v>
      </c>
      <c r="AH327" s="9">
        <v>1480</v>
      </c>
      <c r="AI327" s="9">
        <f t="shared" si="67"/>
        <v>0.96795291039895359</v>
      </c>
      <c r="AJ327" s="13">
        <f t="shared" si="61"/>
        <v>1544.1887979413093</v>
      </c>
      <c r="AK327" s="14">
        <f t="shared" si="68"/>
        <v>0.96727329433092513</v>
      </c>
      <c r="AL327" s="9">
        <v>801</v>
      </c>
      <c r="AM327" s="9">
        <f t="shared" si="69"/>
        <v>1.0100882723833544</v>
      </c>
      <c r="AN327" s="13">
        <f t="shared" si="62"/>
        <v>836.45428241586853</v>
      </c>
      <c r="AO327" s="14">
        <f t="shared" si="70"/>
        <v>1.0096985810447585</v>
      </c>
      <c r="AP327" s="9">
        <v>945</v>
      </c>
      <c r="AQ327" s="9">
        <f t="shared" si="71"/>
        <v>0.99578503688092734</v>
      </c>
      <c r="AR327" s="13">
        <f t="shared" si="63"/>
        <v>987.37311234441461</v>
      </c>
      <c r="AS327" s="14">
        <f t="shared" si="72"/>
        <v>0.99575381968779031</v>
      </c>
      <c r="AT327" s="9">
        <v>1428</v>
      </c>
      <c r="AU327" s="9">
        <f t="shared" si="73"/>
        <v>1.0221904080171798</v>
      </c>
      <c r="AV327" s="13">
        <f t="shared" si="64"/>
        <v>1481.02469994588</v>
      </c>
      <c r="AW327" s="14">
        <f t="shared" si="74"/>
        <v>1.0222533395815514</v>
      </c>
      <c r="AX327" s="9">
        <v>96.1</v>
      </c>
    </row>
    <row r="328" spans="1:50">
      <c r="A328" s="19">
        <v>2011</v>
      </c>
      <c r="B328" s="19" t="s">
        <v>81</v>
      </c>
      <c r="C328" s="2">
        <v>5427</v>
      </c>
      <c r="D328" s="9">
        <v>5201</v>
      </c>
      <c r="E328" s="9">
        <f t="shared" si="65"/>
        <v>1.0091191307722158</v>
      </c>
      <c r="F328" s="12">
        <f>C328</f>
        <v>5427</v>
      </c>
      <c r="G328" s="14">
        <f t="shared" si="66"/>
        <v>1.0090211268522005</v>
      </c>
      <c r="H328" s="12">
        <f t="shared" si="47"/>
        <v>5427</v>
      </c>
      <c r="I328" s="11">
        <v>5416.3012292064404</v>
      </c>
      <c r="J328" s="10">
        <f t="shared" si="50"/>
        <v>54163</v>
      </c>
      <c r="L328" s="9">
        <v>1565</v>
      </c>
      <c r="N328" s="9">
        <v>833</v>
      </c>
      <c r="P328" s="9">
        <v>1026</v>
      </c>
      <c r="R328" s="9">
        <v>1450</v>
      </c>
      <c r="T328" s="9">
        <f t="shared" ref="T328:T359" si="75">SUM(L328,N328)</f>
        <v>2398</v>
      </c>
      <c r="W328" s="9">
        <f t="shared" ref="W328:W359" si="76">SUM(P328,R328)</f>
        <v>2476</v>
      </c>
      <c r="Y328" s="9">
        <f t="shared" si="55"/>
        <v>2398</v>
      </c>
      <c r="Z328" s="28">
        <v>2403.1686623529899</v>
      </c>
      <c r="AA328" s="10">
        <f t="shared" si="51"/>
        <v>24032</v>
      </c>
      <c r="AB328" s="9">
        <f t="shared" si="56"/>
        <v>2476</v>
      </c>
      <c r="AC328" s="28">
        <v>2461.9246361728401</v>
      </c>
      <c r="AD328" s="10">
        <f t="shared" si="52"/>
        <v>24619</v>
      </c>
      <c r="AE328" s="63"/>
      <c r="AF328" s="9">
        <v>2011</v>
      </c>
      <c r="AG328" s="9">
        <v>9</v>
      </c>
      <c r="AH328" s="9">
        <v>1501</v>
      </c>
      <c r="AI328" s="9">
        <f t="shared" si="67"/>
        <v>1.0141891891891892</v>
      </c>
      <c r="AJ328" s="12">
        <f>L328</f>
        <v>1565</v>
      </c>
      <c r="AK328" s="14">
        <f t="shared" si="68"/>
        <v>1.0134771098498032</v>
      </c>
      <c r="AL328" s="9">
        <v>798</v>
      </c>
      <c r="AM328" s="9">
        <f t="shared" si="69"/>
        <v>0.99625468164794007</v>
      </c>
      <c r="AN328" s="12">
        <f>N328</f>
        <v>833</v>
      </c>
      <c r="AO328" s="14">
        <f t="shared" si="70"/>
        <v>0.99587032729883174</v>
      </c>
      <c r="AP328" s="9">
        <v>982</v>
      </c>
      <c r="AQ328" s="9">
        <f t="shared" si="71"/>
        <v>1.0391534391534392</v>
      </c>
      <c r="AR328" s="12">
        <f>P328</f>
        <v>1026</v>
      </c>
      <c r="AS328" s="14">
        <f t="shared" si="72"/>
        <v>1.0391208623899735</v>
      </c>
      <c r="AT328" s="9">
        <v>1398</v>
      </c>
      <c r="AU328" s="9">
        <f t="shared" si="73"/>
        <v>0.97899159663865543</v>
      </c>
      <c r="AV328" s="12">
        <f>R328</f>
        <v>1450</v>
      </c>
      <c r="AW328" s="14">
        <f t="shared" si="74"/>
        <v>0.9790518686507973</v>
      </c>
      <c r="AX328" s="9">
        <v>96.1</v>
      </c>
    </row>
    <row r="329" spans="1:50">
      <c r="A329" s="19">
        <v>2011</v>
      </c>
      <c r="B329" s="19" t="s">
        <v>82</v>
      </c>
      <c r="C329" s="2">
        <v>5424</v>
      </c>
      <c r="D329" s="9">
        <f>D328/D321</f>
        <v>0.99865591397849462</v>
      </c>
      <c r="E329" s="9">
        <f>PRODUCT(E322:E328)</f>
        <v>0.99865591397849474</v>
      </c>
      <c r="F329" s="9">
        <f>F328/F321</f>
        <v>0.99797719749908054</v>
      </c>
      <c r="G329" s="9">
        <f>PRODUCT(G322:G328)</f>
        <v>0.99797719749908054</v>
      </c>
      <c r="H329" s="12">
        <f t="shared" ref="H329:H392" si="77">C329</f>
        <v>5424</v>
      </c>
      <c r="I329" s="11">
        <v>5407.0833140202403</v>
      </c>
      <c r="J329" s="10">
        <f t="shared" si="50"/>
        <v>54071</v>
      </c>
      <c r="L329" s="9">
        <v>1583</v>
      </c>
      <c r="N329" s="9">
        <v>817</v>
      </c>
      <c r="P329" s="9">
        <v>1029</v>
      </c>
      <c r="R329" s="9">
        <v>1459</v>
      </c>
      <c r="T329" s="9">
        <f t="shared" si="75"/>
        <v>2400</v>
      </c>
      <c r="W329" s="9">
        <f t="shared" si="76"/>
        <v>2488</v>
      </c>
      <c r="Y329" s="9">
        <f t="shared" si="55"/>
        <v>2400</v>
      </c>
      <c r="Z329" s="28">
        <v>2383.4598161351801</v>
      </c>
      <c r="AA329" s="10">
        <f t="shared" si="51"/>
        <v>23835</v>
      </c>
      <c r="AB329" s="9">
        <f t="shared" si="56"/>
        <v>2488</v>
      </c>
      <c r="AC329" s="28">
        <v>2479.4748482644</v>
      </c>
      <c r="AD329" s="10">
        <f t="shared" si="52"/>
        <v>24795</v>
      </c>
      <c r="AE329" s="63"/>
      <c r="AH329" s="9">
        <f>AH328/AH321</f>
        <v>0.99601857996018583</v>
      </c>
      <c r="AI329" s="9">
        <f>PRODUCT(AI322:AI328)</f>
        <v>0.99601857996018583</v>
      </c>
      <c r="AJ329" s="9">
        <f>AJ328/AJ321</f>
        <v>0.99113362887903733</v>
      </c>
      <c r="AK329" s="9">
        <f>PRODUCT(AK322:AK328)</f>
        <v>0.99113362887903722</v>
      </c>
      <c r="AL329" s="9">
        <f>AL328/AL321</f>
        <v>0.98034398034398029</v>
      </c>
      <c r="AM329" s="9">
        <f>PRODUCT(AM322:AM328)</f>
        <v>0.98034398034398051</v>
      </c>
      <c r="AN329" s="9">
        <f>AN328/AN321</f>
        <v>0.97769953051643188</v>
      </c>
      <c r="AO329" s="9">
        <f>PRODUCT(AO322:AO328)</f>
        <v>0.97769953051643244</v>
      </c>
      <c r="AP329" s="9">
        <f>AP328/AP321</f>
        <v>1.0051177072671442</v>
      </c>
      <c r="AQ329" s="9">
        <f>PRODUCT(AQ322:AQ328)</f>
        <v>1.0051177072671444</v>
      </c>
      <c r="AR329" s="9">
        <f>AR328/AR321</f>
        <v>1.0048971596474046</v>
      </c>
      <c r="AS329" s="9">
        <f>PRODUCT(AS322:AS328)</f>
        <v>1.0048971596474048</v>
      </c>
      <c r="AT329" s="9">
        <f>AT328/AT321</f>
        <v>0.98798586572438163</v>
      </c>
      <c r="AU329" s="9">
        <f>PRODUCT(AU322:AU328)</f>
        <v>0.98798586572438174</v>
      </c>
      <c r="AV329" s="9">
        <f>AV328/AV321</f>
        <v>0.98841172460804361</v>
      </c>
      <c r="AW329" s="9">
        <f>PRODUCT(AW322:AW328)</f>
        <v>0.9884117246080435</v>
      </c>
      <c r="AX329" s="9">
        <v>96.1</v>
      </c>
    </row>
    <row r="330" spans="1:50">
      <c r="A330" s="19">
        <v>2011</v>
      </c>
      <c r="B330" s="19" t="s">
        <v>83</v>
      </c>
      <c r="C330" s="2">
        <v>5450</v>
      </c>
      <c r="D330" s="9" t="s">
        <v>30</v>
      </c>
      <c r="E330" s="9">
        <f>(F329/D329)^(1/7)</f>
        <v>0.99990288171433195</v>
      </c>
      <c r="F330" s="9" t="s">
        <v>5</v>
      </c>
      <c r="G330" s="9">
        <f>F329-G329</f>
        <v>0</v>
      </c>
      <c r="H330" s="12">
        <f t="shared" si="77"/>
        <v>5450</v>
      </c>
      <c r="I330" s="11">
        <v>5423.3836750383398</v>
      </c>
      <c r="J330" s="10">
        <f t="shared" si="50"/>
        <v>54234</v>
      </c>
      <c r="L330" s="9">
        <v>1580</v>
      </c>
      <c r="N330" s="9">
        <v>851</v>
      </c>
      <c r="P330" s="9">
        <v>1022</v>
      </c>
      <c r="R330" s="9">
        <v>1479</v>
      </c>
      <c r="T330" s="9">
        <f t="shared" si="75"/>
        <v>2431</v>
      </c>
      <c r="W330" s="9">
        <f t="shared" si="76"/>
        <v>2501</v>
      </c>
      <c r="Y330" s="9">
        <f t="shared" si="55"/>
        <v>2431</v>
      </c>
      <c r="Z330" s="28">
        <v>2417.9385975933501</v>
      </c>
      <c r="AA330" s="10">
        <f t="shared" si="51"/>
        <v>24179</v>
      </c>
      <c r="AB330" s="9">
        <f t="shared" si="56"/>
        <v>2501</v>
      </c>
      <c r="AC330" s="28">
        <v>2492.6748855067899</v>
      </c>
      <c r="AD330" s="10">
        <f t="shared" si="52"/>
        <v>24927</v>
      </c>
      <c r="AE330" s="63"/>
      <c r="AH330" s="9" t="s">
        <v>30</v>
      </c>
      <c r="AI330" s="9">
        <f>(AJ329/AH329)^(1/7)</f>
        <v>0.99929788312971923</v>
      </c>
      <c r="AJ330" s="9" t="s">
        <v>5</v>
      </c>
      <c r="AK330" s="9">
        <f>AJ329-AK329</f>
        <v>0</v>
      </c>
      <c r="AL330" s="9" t="s">
        <v>30</v>
      </c>
      <c r="AM330" s="9">
        <f>(AN329/AL329)^(1/7)</f>
        <v>0.99961420070972962</v>
      </c>
      <c r="AN330" s="9" t="s">
        <v>5</v>
      </c>
      <c r="AO330" s="9">
        <f>AN329-AO329</f>
        <v>0</v>
      </c>
      <c r="AP330" s="9" t="s">
        <v>30</v>
      </c>
      <c r="AQ330" s="9">
        <f>(AR329/AP329)^(1/7)</f>
        <v>0.9999686506705957</v>
      </c>
      <c r="AR330" s="9" t="s">
        <v>5</v>
      </c>
      <c r="AS330" s="9">
        <f>AR329-AS329</f>
        <v>0</v>
      </c>
      <c r="AT330" s="9" t="s">
        <v>30</v>
      </c>
      <c r="AU330" s="9">
        <f>(AV329/AT329)^(1/7)</f>
        <v>1.0000615654029603</v>
      </c>
      <c r="AV330" s="9" t="s">
        <v>5</v>
      </c>
      <c r="AW330" s="9">
        <f>AV329-AW329</f>
        <v>0</v>
      </c>
      <c r="AX330" s="9">
        <v>96.2</v>
      </c>
    </row>
    <row r="331" spans="1:50">
      <c r="A331" s="19">
        <v>2011</v>
      </c>
      <c r="B331" s="19" t="s">
        <v>84</v>
      </c>
      <c r="C331" s="2">
        <v>5440</v>
      </c>
      <c r="H331" s="12">
        <f t="shared" si="77"/>
        <v>5440</v>
      </c>
      <c r="I331" s="11">
        <v>5431.4758012435896</v>
      </c>
      <c r="J331" s="10">
        <f t="shared" si="50"/>
        <v>54315</v>
      </c>
      <c r="L331" s="9">
        <v>1582</v>
      </c>
      <c r="N331" s="9">
        <v>855</v>
      </c>
      <c r="P331" s="9">
        <v>1014</v>
      </c>
      <c r="R331" s="9">
        <v>1454</v>
      </c>
      <c r="T331" s="9">
        <f t="shared" si="75"/>
        <v>2437</v>
      </c>
      <c r="W331" s="9">
        <f t="shared" si="76"/>
        <v>2468</v>
      </c>
      <c r="Y331" s="9">
        <f t="shared" si="55"/>
        <v>2437</v>
      </c>
      <c r="Z331" s="28">
        <v>2424.52740230481</v>
      </c>
      <c r="AA331" s="10">
        <f t="shared" si="51"/>
        <v>24245</v>
      </c>
      <c r="AB331" s="9">
        <f t="shared" si="56"/>
        <v>2468</v>
      </c>
      <c r="AC331" s="28">
        <v>2481.5416316767401</v>
      </c>
      <c r="AD331" s="10">
        <f t="shared" si="52"/>
        <v>24815</v>
      </c>
      <c r="AE331" s="63"/>
      <c r="AX331" s="9">
        <v>96.1</v>
      </c>
    </row>
    <row r="332" spans="1:50">
      <c r="A332" s="19">
        <v>2012</v>
      </c>
      <c r="B332" s="19" t="s">
        <v>72</v>
      </c>
      <c r="C332" s="2">
        <v>5442</v>
      </c>
      <c r="H332" s="12">
        <f t="shared" si="77"/>
        <v>5442</v>
      </c>
      <c r="I332" s="11">
        <v>5447.5510865590404</v>
      </c>
      <c r="J332" s="10">
        <f t="shared" si="50"/>
        <v>54476</v>
      </c>
      <c r="L332" s="9">
        <v>1555</v>
      </c>
      <c r="N332" s="9">
        <v>850</v>
      </c>
      <c r="P332" s="9">
        <v>1010</v>
      </c>
      <c r="R332" s="9">
        <v>1487</v>
      </c>
      <c r="T332" s="9">
        <f t="shared" si="75"/>
        <v>2405</v>
      </c>
      <c r="W332" s="9">
        <f t="shared" si="76"/>
        <v>2497</v>
      </c>
      <c r="Y332" s="9">
        <f t="shared" si="55"/>
        <v>2405</v>
      </c>
      <c r="Z332" s="28">
        <v>2412.5514152055598</v>
      </c>
      <c r="AA332" s="10">
        <f t="shared" si="51"/>
        <v>24126</v>
      </c>
      <c r="AB332" s="9">
        <f t="shared" si="56"/>
        <v>2497</v>
      </c>
      <c r="AC332" s="28">
        <v>2502.46697789567</v>
      </c>
      <c r="AD332" s="10">
        <f t="shared" si="52"/>
        <v>25025</v>
      </c>
      <c r="AE332" s="63"/>
      <c r="AX332" s="9">
        <v>96.2</v>
      </c>
    </row>
    <row r="333" spans="1:50">
      <c r="A333" s="19">
        <v>2012</v>
      </c>
      <c r="B333" s="19" t="s">
        <v>74</v>
      </c>
      <c r="C333" s="2">
        <v>5443</v>
      </c>
      <c r="H333" s="12">
        <f t="shared" si="77"/>
        <v>5443</v>
      </c>
      <c r="I333" s="11">
        <v>5454.28848472141</v>
      </c>
      <c r="J333" s="10">
        <f t="shared" si="50"/>
        <v>54543</v>
      </c>
      <c r="L333" s="9">
        <v>1548</v>
      </c>
      <c r="N333" s="9">
        <v>857</v>
      </c>
      <c r="P333" s="9">
        <v>1020</v>
      </c>
      <c r="R333" s="9">
        <v>1472</v>
      </c>
      <c r="T333" s="9">
        <f t="shared" si="75"/>
        <v>2405</v>
      </c>
      <c r="W333" s="9">
        <f t="shared" si="76"/>
        <v>2492</v>
      </c>
      <c r="Y333" s="9">
        <f t="shared" si="55"/>
        <v>2405</v>
      </c>
      <c r="Z333" s="28">
        <v>2406.8923502901398</v>
      </c>
      <c r="AA333" s="10">
        <f t="shared" si="51"/>
        <v>24069</v>
      </c>
      <c r="AB333" s="9">
        <f t="shared" si="56"/>
        <v>2492</v>
      </c>
      <c r="AC333" s="28">
        <v>2509.6724415100698</v>
      </c>
      <c r="AD333" s="10">
        <f t="shared" si="52"/>
        <v>25097</v>
      </c>
      <c r="AE333" s="63"/>
      <c r="AX333" s="9">
        <v>96.2</v>
      </c>
    </row>
    <row r="334" spans="1:50">
      <c r="A334" s="19">
        <v>2012</v>
      </c>
      <c r="B334" s="19" t="s">
        <v>75</v>
      </c>
      <c r="C334" s="2">
        <v>5402</v>
      </c>
      <c r="H334" s="12">
        <f t="shared" si="77"/>
        <v>5402</v>
      </c>
      <c r="I334" s="11">
        <v>5445.8414570089099</v>
      </c>
      <c r="J334" s="10">
        <f t="shared" si="50"/>
        <v>54458</v>
      </c>
      <c r="L334" s="9">
        <v>1558</v>
      </c>
      <c r="N334" s="9">
        <v>867</v>
      </c>
      <c r="P334" s="9">
        <v>1004</v>
      </c>
      <c r="R334" s="9">
        <v>1447</v>
      </c>
      <c r="T334" s="9">
        <f t="shared" si="75"/>
        <v>2425</v>
      </c>
      <c r="W334" s="9">
        <f t="shared" si="76"/>
        <v>2451</v>
      </c>
      <c r="Y334" s="9">
        <f t="shared" si="55"/>
        <v>2425</v>
      </c>
      <c r="Z334" s="28">
        <v>2405.4598348424101</v>
      </c>
      <c r="AA334" s="10">
        <f t="shared" si="51"/>
        <v>24055</v>
      </c>
      <c r="AB334" s="9">
        <f t="shared" si="56"/>
        <v>2451</v>
      </c>
      <c r="AC334" s="28">
        <v>2487.6973444878199</v>
      </c>
      <c r="AD334" s="10">
        <f t="shared" si="52"/>
        <v>24877</v>
      </c>
      <c r="AE334" s="63"/>
      <c r="AX334" s="9">
        <v>96.3</v>
      </c>
    </row>
    <row r="335" spans="1:50">
      <c r="A335" s="19">
        <v>2012</v>
      </c>
      <c r="B335" s="19" t="s">
        <v>76</v>
      </c>
      <c r="C335" s="2">
        <v>5426</v>
      </c>
      <c r="H335" s="12">
        <f t="shared" si="77"/>
        <v>5426</v>
      </c>
      <c r="I335" s="11">
        <v>5440.53814799054</v>
      </c>
      <c r="J335" s="10">
        <f t="shared" si="50"/>
        <v>54405</v>
      </c>
      <c r="L335" s="9">
        <v>1571</v>
      </c>
      <c r="N335" s="9">
        <v>848</v>
      </c>
      <c r="P335" s="9">
        <v>1022</v>
      </c>
      <c r="R335" s="9">
        <v>1454</v>
      </c>
      <c r="T335" s="9">
        <f t="shared" si="75"/>
        <v>2419</v>
      </c>
      <c r="W335" s="9">
        <f t="shared" si="76"/>
        <v>2476</v>
      </c>
      <c r="Y335" s="9">
        <f t="shared" si="55"/>
        <v>2419</v>
      </c>
      <c r="Z335" s="28">
        <v>2407.8205999544998</v>
      </c>
      <c r="AA335" s="10">
        <f t="shared" si="51"/>
        <v>24078</v>
      </c>
      <c r="AB335" s="9">
        <f t="shared" si="56"/>
        <v>2476</v>
      </c>
      <c r="AC335" s="28">
        <v>2489.6470548125099</v>
      </c>
      <c r="AD335" s="10">
        <f t="shared" si="52"/>
        <v>24896</v>
      </c>
      <c r="AE335" s="63"/>
      <c r="AX335" s="9">
        <v>96.4</v>
      </c>
    </row>
    <row r="336" spans="1:50">
      <c r="A336" s="19">
        <v>2012</v>
      </c>
      <c r="B336" s="19" t="s">
        <v>77</v>
      </c>
      <c r="C336" s="2">
        <v>5448</v>
      </c>
      <c r="H336" s="12">
        <f t="shared" si="77"/>
        <v>5448</v>
      </c>
      <c r="I336" s="11">
        <v>5437.9632313908796</v>
      </c>
      <c r="J336" s="10">
        <f t="shared" si="50"/>
        <v>54380</v>
      </c>
      <c r="L336" s="9">
        <v>1532</v>
      </c>
      <c r="N336" s="9">
        <v>841</v>
      </c>
      <c r="P336" s="9">
        <v>1028</v>
      </c>
      <c r="R336" s="9">
        <v>1495</v>
      </c>
      <c r="T336" s="9">
        <f t="shared" si="75"/>
        <v>2373</v>
      </c>
      <c r="W336" s="9">
        <f t="shared" si="76"/>
        <v>2523</v>
      </c>
      <c r="Y336" s="9">
        <f t="shared" si="55"/>
        <v>2373</v>
      </c>
      <c r="Z336" s="28">
        <v>2386.2234725010599</v>
      </c>
      <c r="AA336" s="10">
        <f t="shared" si="51"/>
        <v>23862</v>
      </c>
      <c r="AB336" s="9">
        <f t="shared" si="56"/>
        <v>2523</v>
      </c>
      <c r="AC336" s="28">
        <v>2502.9890619606399</v>
      </c>
      <c r="AD336" s="10">
        <f t="shared" si="52"/>
        <v>25030</v>
      </c>
      <c r="AE336" s="63"/>
      <c r="AX336" s="9">
        <v>96.5</v>
      </c>
    </row>
    <row r="337" spans="1:50">
      <c r="A337" s="19">
        <v>2012</v>
      </c>
      <c r="B337" s="19" t="s">
        <v>78</v>
      </c>
      <c r="C337" s="2">
        <v>5473</v>
      </c>
      <c r="H337" s="12">
        <f t="shared" si="77"/>
        <v>5473</v>
      </c>
      <c r="I337" s="11">
        <v>5453.4582227327501</v>
      </c>
      <c r="J337" s="10">
        <f t="shared" si="50"/>
        <v>54535</v>
      </c>
      <c r="L337" s="9">
        <v>1551</v>
      </c>
      <c r="N337" s="9">
        <v>834</v>
      </c>
      <c r="P337" s="9">
        <v>1018</v>
      </c>
      <c r="R337" s="9">
        <v>1506</v>
      </c>
      <c r="T337" s="9">
        <f t="shared" si="75"/>
        <v>2385</v>
      </c>
      <c r="W337" s="9">
        <f t="shared" si="76"/>
        <v>2524</v>
      </c>
      <c r="Y337" s="9">
        <f t="shared" si="55"/>
        <v>2385</v>
      </c>
      <c r="Z337" s="28">
        <v>2400.85346676779</v>
      </c>
      <c r="AA337" s="10">
        <f t="shared" si="51"/>
        <v>24009</v>
      </c>
      <c r="AB337" s="9">
        <f t="shared" si="56"/>
        <v>2524</v>
      </c>
      <c r="AC337" s="28">
        <v>2505.1268233650599</v>
      </c>
      <c r="AD337" s="10">
        <f t="shared" si="52"/>
        <v>25051</v>
      </c>
      <c r="AE337" s="63"/>
      <c r="AX337" s="9">
        <v>96.5</v>
      </c>
    </row>
    <row r="338" spans="1:50">
      <c r="A338" s="19">
        <v>2012</v>
      </c>
      <c r="B338" s="19" t="s">
        <v>79</v>
      </c>
      <c r="C338" s="2">
        <v>5436</v>
      </c>
      <c r="H338" s="12">
        <f t="shared" si="77"/>
        <v>5436</v>
      </c>
      <c r="I338" s="11">
        <v>5452.72882166208</v>
      </c>
      <c r="J338" s="10">
        <f t="shared" si="50"/>
        <v>54527</v>
      </c>
      <c r="L338" s="9">
        <v>1566</v>
      </c>
      <c r="N338" s="9">
        <v>840</v>
      </c>
      <c r="P338" s="9">
        <v>1019</v>
      </c>
      <c r="R338" s="9">
        <v>1474</v>
      </c>
      <c r="T338" s="9">
        <f t="shared" si="75"/>
        <v>2406</v>
      </c>
      <c r="W338" s="9">
        <f t="shared" si="76"/>
        <v>2493</v>
      </c>
      <c r="Y338" s="9">
        <f t="shared" si="55"/>
        <v>2406</v>
      </c>
      <c r="Z338" s="28">
        <v>2414.1962405716299</v>
      </c>
      <c r="AA338" s="10">
        <f t="shared" si="51"/>
        <v>24142</v>
      </c>
      <c r="AB338" s="9">
        <f t="shared" si="56"/>
        <v>2493</v>
      </c>
      <c r="AC338" s="28">
        <v>2495.1373763988499</v>
      </c>
      <c r="AD338" s="10">
        <f t="shared" si="52"/>
        <v>24951</v>
      </c>
      <c r="AE338" s="63"/>
      <c r="AX338" s="9">
        <v>96.4</v>
      </c>
    </row>
    <row r="339" spans="1:50">
      <c r="A339" s="19">
        <v>2012</v>
      </c>
      <c r="B339" s="19" t="s">
        <v>80</v>
      </c>
      <c r="C339" s="2">
        <v>5455</v>
      </c>
      <c r="H339" s="12">
        <f t="shared" si="77"/>
        <v>5455</v>
      </c>
      <c r="I339" s="11">
        <v>5458.8008166761101</v>
      </c>
      <c r="J339" s="10">
        <f t="shared" si="50"/>
        <v>54588</v>
      </c>
      <c r="L339" s="9">
        <v>1543</v>
      </c>
      <c r="N339" s="9">
        <v>850</v>
      </c>
      <c r="P339" s="9">
        <v>1027</v>
      </c>
      <c r="R339" s="9">
        <v>1497</v>
      </c>
      <c r="T339" s="9">
        <f t="shared" si="75"/>
        <v>2393</v>
      </c>
      <c r="W339" s="9">
        <f t="shared" si="76"/>
        <v>2524</v>
      </c>
      <c r="Y339" s="9">
        <f t="shared" si="55"/>
        <v>2393</v>
      </c>
      <c r="Z339" s="28">
        <v>2423.77216495219</v>
      </c>
      <c r="AA339" s="10">
        <f t="shared" si="51"/>
        <v>24238</v>
      </c>
      <c r="AB339" s="9">
        <f t="shared" si="56"/>
        <v>2524</v>
      </c>
      <c r="AC339" s="28">
        <v>2502.7077482449599</v>
      </c>
      <c r="AD339" s="10">
        <f t="shared" si="52"/>
        <v>25027</v>
      </c>
      <c r="AE339" s="63"/>
      <c r="AX339" s="9">
        <v>96.5</v>
      </c>
    </row>
    <row r="340" spans="1:50">
      <c r="A340" s="19">
        <v>2012</v>
      </c>
      <c r="B340" s="19" t="s">
        <v>81</v>
      </c>
      <c r="C340" s="2">
        <v>5468</v>
      </c>
      <c r="H340" s="12">
        <f t="shared" si="77"/>
        <v>5468</v>
      </c>
      <c r="I340" s="11">
        <v>5455.4574969478099</v>
      </c>
      <c r="J340" s="10">
        <f t="shared" si="50"/>
        <v>54555</v>
      </c>
      <c r="L340" s="9">
        <v>1553</v>
      </c>
      <c r="N340" s="9">
        <v>865</v>
      </c>
      <c r="P340" s="9">
        <v>1033</v>
      </c>
      <c r="R340" s="9">
        <v>1476</v>
      </c>
      <c r="T340" s="9">
        <f t="shared" si="75"/>
        <v>2418</v>
      </c>
      <c r="W340" s="9">
        <f t="shared" si="76"/>
        <v>2509</v>
      </c>
      <c r="Y340" s="9">
        <f t="shared" si="55"/>
        <v>2418</v>
      </c>
      <c r="Z340" s="28">
        <v>2418.2645413742698</v>
      </c>
      <c r="AA340" s="10">
        <f t="shared" si="51"/>
        <v>24183</v>
      </c>
      <c r="AB340" s="9">
        <f t="shared" si="56"/>
        <v>2509</v>
      </c>
      <c r="AC340" s="28">
        <v>2496.5955466126102</v>
      </c>
      <c r="AD340" s="10">
        <f t="shared" si="52"/>
        <v>24966</v>
      </c>
      <c r="AE340" s="63"/>
      <c r="AX340" s="9">
        <v>96.4</v>
      </c>
    </row>
    <row r="341" spans="1:50">
      <c r="A341" s="19">
        <v>2012</v>
      </c>
      <c r="B341" s="19" t="s">
        <v>82</v>
      </c>
      <c r="C341" s="2">
        <v>5490</v>
      </c>
      <c r="H341" s="12">
        <f t="shared" si="77"/>
        <v>5490</v>
      </c>
      <c r="I341" s="11">
        <v>5470.9876347533</v>
      </c>
      <c r="J341" s="10">
        <f t="shared" si="50"/>
        <v>54710</v>
      </c>
      <c r="L341" s="9">
        <v>1574</v>
      </c>
      <c r="N341" s="9">
        <v>843</v>
      </c>
      <c r="P341" s="9">
        <v>1020</v>
      </c>
      <c r="R341" s="9">
        <v>1522</v>
      </c>
      <c r="T341" s="9">
        <f t="shared" si="75"/>
        <v>2417</v>
      </c>
      <c r="W341" s="9">
        <f t="shared" si="76"/>
        <v>2542</v>
      </c>
      <c r="Y341" s="9">
        <f t="shared" si="55"/>
        <v>2417</v>
      </c>
      <c r="Z341" s="28">
        <v>2396.2462901127501</v>
      </c>
      <c r="AA341" s="10">
        <f t="shared" si="51"/>
        <v>23962</v>
      </c>
      <c r="AB341" s="9">
        <f t="shared" si="56"/>
        <v>2542</v>
      </c>
      <c r="AC341" s="28">
        <v>2537.1115310384698</v>
      </c>
      <c r="AD341" s="10">
        <f t="shared" si="52"/>
        <v>25371</v>
      </c>
      <c r="AE341" s="63"/>
      <c r="AX341" s="9">
        <v>96.6</v>
      </c>
    </row>
    <row r="342" spans="1:50">
      <c r="A342" s="19">
        <v>2012</v>
      </c>
      <c r="B342" s="19" t="s">
        <v>83</v>
      </c>
      <c r="C342" s="2">
        <v>5503</v>
      </c>
      <c r="H342" s="12">
        <f t="shared" si="77"/>
        <v>5503</v>
      </c>
      <c r="I342" s="11">
        <v>5476.3740197094403</v>
      </c>
      <c r="J342" s="10">
        <f t="shared" si="50"/>
        <v>54764</v>
      </c>
      <c r="L342" s="9">
        <v>1566</v>
      </c>
      <c r="N342" s="9">
        <v>834</v>
      </c>
      <c r="P342" s="9">
        <v>1018</v>
      </c>
      <c r="R342" s="9">
        <v>1550</v>
      </c>
      <c r="T342" s="9">
        <f t="shared" si="75"/>
        <v>2400</v>
      </c>
      <c r="W342" s="9">
        <f t="shared" si="76"/>
        <v>2568</v>
      </c>
      <c r="Y342" s="9">
        <f t="shared" si="55"/>
        <v>2400</v>
      </c>
      <c r="Z342" s="28">
        <v>2384.3847741845898</v>
      </c>
      <c r="AA342" s="10">
        <f t="shared" si="51"/>
        <v>23844</v>
      </c>
      <c r="AB342" s="9">
        <f t="shared" si="56"/>
        <v>2568</v>
      </c>
      <c r="AC342" s="28">
        <v>2554.4683613418401</v>
      </c>
      <c r="AD342" s="10">
        <f t="shared" si="52"/>
        <v>25545</v>
      </c>
      <c r="AE342" s="63"/>
      <c r="AX342" s="9">
        <v>96.5</v>
      </c>
    </row>
    <row r="343" spans="1:50">
      <c r="A343" s="19">
        <v>2012</v>
      </c>
      <c r="B343" s="19" t="s">
        <v>84</v>
      </c>
      <c r="C343" s="2">
        <v>5439</v>
      </c>
      <c r="H343" s="12">
        <f t="shared" si="77"/>
        <v>5439</v>
      </c>
      <c r="I343" s="11">
        <v>5427.4713520621199</v>
      </c>
      <c r="J343" s="10">
        <f t="shared" si="50"/>
        <v>54275</v>
      </c>
      <c r="L343" s="9">
        <v>1539</v>
      </c>
      <c r="N343" s="9">
        <v>847</v>
      </c>
      <c r="P343" s="9">
        <v>1003</v>
      </c>
      <c r="R343" s="9">
        <v>1487</v>
      </c>
      <c r="T343" s="9">
        <f t="shared" si="75"/>
        <v>2386</v>
      </c>
      <c r="W343" s="9">
        <f t="shared" si="76"/>
        <v>2490</v>
      </c>
      <c r="Y343" s="9">
        <f t="shared" si="55"/>
        <v>2386</v>
      </c>
      <c r="Z343" s="28">
        <v>2372.7579198911499</v>
      </c>
      <c r="AA343" s="10">
        <f t="shared" si="51"/>
        <v>23728</v>
      </c>
      <c r="AB343" s="9">
        <f t="shared" si="56"/>
        <v>2490</v>
      </c>
      <c r="AC343" s="28">
        <v>2505.0223171274401</v>
      </c>
      <c r="AD343" s="10">
        <f t="shared" si="52"/>
        <v>25050</v>
      </c>
      <c r="AE343" s="63"/>
      <c r="AX343" s="9">
        <v>96.6</v>
      </c>
    </row>
    <row r="344" spans="1:50">
      <c r="A344" s="19">
        <v>2013</v>
      </c>
      <c r="B344" s="19" t="s">
        <v>72</v>
      </c>
      <c r="C344" s="2">
        <v>5452</v>
      </c>
      <c r="H344" s="12">
        <f t="shared" si="77"/>
        <v>5452</v>
      </c>
      <c r="I344" s="11">
        <v>5457.9925835614004</v>
      </c>
      <c r="J344" s="10">
        <f t="shared" si="50"/>
        <v>54580</v>
      </c>
      <c r="L344" s="9">
        <v>1508</v>
      </c>
      <c r="N344" s="9">
        <v>878</v>
      </c>
      <c r="P344" s="9">
        <v>1006</v>
      </c>
      <c r="R344" s="9">
        <v>1495</v>
      </c>
      <c r="T344" s="9">
        <f t="shared" si="75"/>
        <v>2386</v>
      </c>
      <c r="W344" s="9">
        <f t="shared" si="76"/>
        <v>2501</v>
      </c>
      <c r="Y344" s="9">
        <f t="shared" si="55"/>
        <v>2386</v>
      </c>
      <c r="Z344" s="28">
        <v>2390.6948424583002</v>
      </c>
      <c r="AA344" s="10">
        <f t="shared" si="51"/>
        <v>23907</v>
      </c>
      <c r="AB344" s="9">
        <f t="shared" si="56"/>
        <v>2501</v>
      </c>
      <c r="AC344" s="28">
        <v>2506.4231258162099</v>
      </c>
      <c r="AD344" s="10">
        <f t="shared" si="52"/>
        <v>25064</v>
      </c>
      <c r="AE344" s="63"/>
      <c r="AX344" s="9">
        <v>96.6</v>
      </c>
    </row>
    <row r="345" spans="1:50">
      <c r="A345" s="19">
        <v>2013</v>
      </c>
      <c r="B345" s="19" t="s">
        <v>74</v>
      </c>
      <c r="C345" s="2">
        <v>5467</v>
      </c>
      <c r="H345" s="12">
        <f t="shared" si="77"/>
        <v>5467</v>
      </c>
      <c r="I345" s="11">
        <v>5478.21752779092</v>
      </c>
      <c r="J345" s="10">
        <f t="shared" si="50"/>
        <v>54782</v>
      </c>
      <c r="L345" s="9">
        <v>1535</v>
      </c>
      <c r="N345" s="9">
        <v>877</v>
      </c>
      <c r="P345" s="9">
        <v>999</v>
      </c>
      <c r="R345" s="9">
        <v>1486</v>
      </c>
      <c r="T345" s="9">
        <f t="shared" si="75"/>
        <v>2412</v>
      </c>
      <c r="W345" s="9">
        <f t="shared" si="76"/>
        <v>2485</v>
      </c>
      <c r="Y345" s="9">
        <f t="shared" si="55"/>
        <v>2412</v>
      </c>
      <c r="Z345" s="28">
        <v>2412.56948684392</v>
      </c>
      <c r="AA345" s="10">
        <f t="shared" si="51"/>
        <v>24126</v>
      </c>
      <c r="AB345" s="9">
        <f t="shared" si="56"/>
        <v>2485</v>
      </c>
      <c r="AC345" s="28">
        <v>2501.7535846773299</v>
      </c>
      <c r="AD345" s="10">
        <f t="shared" si="52"/>
        <v>25018</v>
      </c>
      <c r="AE345" s="63"/>
      <c r="AX345" s="9">
        <v>96.6</v>
      </c>
    </row>
    <row r="346" spans="1:50">
      <c r="A346" s="19">
        <v>2013</v>
      </c>
      <c r="B346" s="19" t="s">
        <v>75</v>
      </c>
      <c r="C346" s="2">
        <v>5437</v>
      </c>
      <c r="H346" s="12">
        <f t="shared" si="77"/>
        <v>5437</v>
      </c>
      <c r="I346" s="11">
        <v>5480.0823715123297</v>
      </c>
      <c r="J346" s="10">
        <f t="shared" si="50"/>
        <v>54801</v>
      </c>
      <c r="L346" s="9">
        <v>1565</v>
      </c>
      <c r="N346" s="9">
        <v>866</v>
      </c>
      <c r="P346" s="9">
        <v>993</v>
      </c>
      <c r="R346" s="9">
        <v>1452</v>
      </c>
      <c r="T346" s="9">
        <f t="shared" si="75"/>
        <v>2431</v>
      </c>
      <c r="W346" s="9">
        <f t="shared" si="76"/>
        <v>2445</v>
      </c>
      <c r="Y346" s="9">
        <f t="shared" si="55"/>
        <v>2431</v>
      </c>
      <c r="Z346" s="28">
        <v>2413.4543668066399</v>
      </c>
      <c r="AA346" s="10">
        <f t="shared" si="51"/>
        <v>24135</v>
      </c>
      <c r="AB346" s="9">
        <f t="shared" si="56"/>
        <v>2445</v>
      </c>
      <c r="AC346" s="28">
        <v>2480.5819638103399</v>
      </c>
      <c r="AD346" s="10">
        <f t="shared" si="52"/>
        <v>24806</v>
      </c>
      <c r="AE346" s="63"/>
      <c r="AX346" s="9">
        <v>96.6</v>
      </c>
    </row>
    <row r="347" spans="1:50">
      <c r="A347" s="19">
        <v>2013</v>
      </c>
      <c r="B347" s="19" t="s">
        <v>76</v>
      </c>
      <c r="C347" s="2">
        <v>5481</v>
      </c>
      <c r="H347" s="12">
        <f t="shared" si="77"/>
        <v>5481</v>
      </c>
      <c r="I347" s="11">
        <v>5501.2613900256301</v>
      </c>
      <c r="J347" s="10">
        <f t="shared" si="50"/>
        <v>55013</v>
      </c>
      <c r="L347" s="9">
        <v>1558</v>
      </c>
      <c r="N347" s="9">
        <v>863</v>
      </c>
      <c r="P347" s="9">
        <v>1008</v>
      </c>
      <c r="R347" s="9">
        <v>1506</v>
      </c>
      <c r="T347" s="9">
        <f t="shared" si="75"/>
        <v>2421</v>
      </c>
      <c r="W347" s="9">
        <f t="shared" si="76"/>
        <v>2514</v>
      </c>
      <c r="Y347" s="9">
        <f t="shared" si="55"/>
        <v>2421</v>
      </c>
      <c r="Z347" s="28">
        <v>2415.8164907355799</v>
      </c>
      <c r="AA347" s="10">
        <f t="shared" si="51"/>
        <v>24158</v>
      </c>
      <c r="AB347" s="9">
        <f t="shared" si="56"/>
        <v>2514</v>
      </c>
      <c r="AC347" s="28">
        <v>2528.1320849959102</v>
      </c>
      <c r="AD347" s="10">
        <f t="shared" si="52"/>
        <v>25281</v>
      </c>
      <c r="AE347" s="63"/>
      <c r="AX347" s="9">
        <v>96.7</v>
      </c>
    </row>
    <row r="348" spans="1:50">
      <c r="A348" s="19">
        <v>2013</v>
      </c>
      <c r="B348" s="19" t="s">
        <v>77</v>
      </c>
      <c r="C348" s="2">
        <v>5502</v>
      </c>
      <c r="H348" s="12">
        <f t="shared" si="77"/>
        <v>5502</v>
      </c>
      <c r="I348" s="11">
        <v>5496.43558918899</v>
      </c>
      <c r="J348" s="10">
        <f t="shared" si="50"/>
        <v>54964</v>
      </c>
      <c r="L348" s="9">
        <v>1514</v>
      </c>
      <c r="N348" s="9">
        <v>863</v>
      </c>
      <c r="P348" s="9">
        <v>1016</v>
      </c>
      <c r="R348" s="9">
        <v>1538</v>
      </c>
      <c r="T348" s="9">
        <f t="shared" si="75"/>
        <v>2377</v>
      </c>
      <c r="W348" s="9">
        <f t="shared" si="76"/>
        <v>2554</v>
      </c>
      <c r="Y348" s="9">
        <f t="shared" si="55"/>
        <v>2377</v>
      </c>
      <c r="Z348" s="28">
        <v>2395.72142901806</v>
      </c>
      <c r="AA348" s="10">
        <f t="shared" si="51"/>
        <v>23957</v>
      </c>
      <c r="AB348" s="9">
        <f t="shared" si="56"/>
        <v>2554</v>
      </c>
      <c r="AC348" s="28">
        <v>2534.72094537881</v>
      </c>
      <c r="AD348" s="10">
        <f t="shared" si="52"/>
        <v>25347</v>
      </c>
      <c r="AE348" s="63"/>
      <c r="AX348" s="9">
        <v>96.8</v>
      </c>
    </row>
    <row r="349" spans="1:50">
      <c r="A349" s="19">
        <v>2013</v>
      </c>
      <c r="B349" s="19" t="s">
        <v>78</v>
      </c>
      <c r="C349" s="2">
        <v>5514</v>
      </c>
      <c r="H349" s="12">
        <f t="shared" si="77"/>
        <v>5514</v>
      </c>
      <c r="I349" s="11">
        <v>5493.1474618447401</v>
      </c>
      <c r="J349" s="10">
        <f t="shared" si="50"/>
        <v>54931</v>
      </c>
      <c r="L349" s="9">
        <v>1506</v>
      </c>
      <c r="N349" s="9">
        <v>863</v>
      </c>
      <c r="P349" s="9">
        <v>1027</v>
      </c>
      <c r="R349" s="9">
        <v>1540</v>
      </c>
      <c r="T349" s="9">
        <f t="shared" si="75"/>
        <v>2369</v>
      </c>
      <c r="W349" s="9">
        <f t="shared" si="76"/>
        <v>2567</v>
      </c>
      <c r="Y349" s="9">
        <f t="shared" si="55"/>
        <v>2369</v>
      </c>
      <c r="Z349" s="28">
        <v>2382.2445097107502</v>
      </c>
      <c r="AA349" s="10">
        <f t="shared" si="51"/>
        <v>23822</v>
      </c>
      <c r="AB349" s="9">
        <f t="shared" si="56"/>
        <v>2567</v>
      </c>
      <c r="AC349" s="28">
        <v>2548.7569168472101</v>
      </c>
      <c r="AD349" s="10">
        <f t="shared" si="52"/>
        <v>25488</v>
      </c>
      <c r="AE349" s="63"/>
      <c r="AX349" s="9">
        <v>96.9</v>
      </c>
    </row>
    <row r="350" spans="1:50">
      <c r="A350" s="19">
        <v>2013</v>
      </c>
      <c r="B350" s="19" t="s">
        <v>79</v>
      </c>
      <c r="C350" s="2">
        <v>5496</v>
      </c>
      <c r="H350" s="12">
        <f t="shared" si="77"/>
        <v>5496</v>
      </c>
      <c r="I350" s="11">
        <v>5509.1146938952998</v>
      </c>
      <c r="J350" s="10">
        <f t="shared" si="50"/>
        <v>55091</v>
      </c>
      <c r="L350" s="9">
        <v>1519</v>
      </c>
      <c r="N350" s="9">
        <v>862</v>
      </c>
      <c r="P350" s="9">
        <v>1027</v>
      </c>
      <c r="R350" s="9">
        <v>1529</v>
      </c>
      <c r="T350" s="9">
        <f t="shared" si="75"/>
        <v>2381</v>
      </c>
      <c r="W350" s="9">
        <f t="shared" si="76"/>
        <v>2556</v>
      </c>
      <c r="Y350" s="9">
        <f t="shared" si="55"/>
        <v>2381</v>
      </c>
      <c r="Z350" s="28">
        <v>2389.6414086002901</v>
      </c>
      <c r="AA350" s="10">
        <f t="shared" si="51"/>
        <v>23896</v>
      </c>
      <c r="AB350" s="9">
        <f t="shared" si="56"/>
        <v>2556</v>
      </c>
      <c r="AC350" s="28">
        <v>2557.9597851272802</v>
      </c>
      <c r="AD350" s="10">
        <f t="shared" si="52"/>
        <v>25580</v>
      </c>
      <c r="AE350" s="63"/>
      <c r="AX350" s="9">
        <v>96.9</v>
      </c>
    </row>
    <row r="351" spans="1:50">
      <c r="A351" s="19">
        <v>2013</v>
      </c>
      <c r="B351" s="19" t="s">
        <v>80</v>
      </c>
      <c r="C351" s="2">
        <v>5508</v>
      </c>
      <c r="H351" s="12">
        <f t="shared" si="77"/>
        <v>5508</v>
      </c>
      <c r="I351" s="11">
        <v>5513.0023866054498</v>
      </c>
      <c r="J351" s="10">
        <f t="shared" si="50"/>
        <v>55130</v>
      </c>
      <c r="L351" s="9">
        <v>1521</v>
      </c>
      <c r="N351" s="9">
        <v>847</v>
      </c>
      <c r="P351" s="9">
        <v>1026</v>
      </c>
      <c r="R351" s="9">
        <v>1550</v>
      </c>
      <c r="T351" s="9">
        <f t="shared" si="75"/>
        <v>2368</v>
      </c>
      <c r="W351" s="9">
        <f t="shared" si="76"/>
        <v>2576</v>
      </c>
      <c r="Y351" s="9">
        <f t="shared" si="55"/>
        <v>2368</v>
      </c>
      <c r="Z351" s="28">
        <v>2399.4276740493901</v>
      </c>
      <c r="AA351" s="10">
        <f t="shared" si="51"/>
        <v>23994</v>
      </c>
      <c r="AB351" s="9">
        <f t="shared" si="56"/>
        <v>2576</v>
      </c>
      <c r="AC351" s="28">
        <v>2554.0703068753801</v>
      </c>
      <c r="AD351" s="10">
        <f t="shared" si="52"/>
        <v>25541</v>
      </c>
      <c r="AE351" s="63"/>
      <c r="AX351" s="9">
        <v>97</v>
      </c>
    </row>
    <row r="352" spans="1:50">
      <c r="A352" s="19">
        <v>2013</v>
      </c>
      <c r="B352" s="19" t="s">
        <v>81</v>
      </c>
      <c r="C352" s="2">
        <v>5520</v>
      </c>
      <c r="H352" s="12">
        <f t="shared" si="77"/>
        <v>5520</v>
      </c>
      <c r="I352" s="11">
        <v>5505.2620832227403</v>
      </c>
      <c r="J352" s="10">
        <f t="shared" ref="J352:J412" si="78">ROUND(I352*10,0)</f>
        <v>55053</v>
      </c>
      <c r="L352" s="9">
        <v>1560</v>
      </c>
      <c r="N352" s="9">
        <v>863</v>
      </c>
      <c r="P352" s="9">
        <v>1022</v>
      </c>
      <c r="R352" s="9">
        <v>1520</v>
      </c>
      <c r="T352" s="9">
        <f t="shared" si="75"/>
        <v>2423</v>
      </c>
      <c r="W352" s="9">
        <f t="shared" si="76"/>
        <v>2542</v>
      </c>
      <c r="Y352" s="9">
        <f t="shared" si="55"/>
        <v>2423</v>
      </c>
      <c r="Z352" s="28">
        <v>2418.50222007926</v>
      </c>
      <c r="AA352" s="10">
        <f t="shared" ref="AA352:AA412" si="79">ROUND(Z352*10,0)</f>
        <v>24185</v>
      </c>
      <c r="AB352" s="9">
        <f t="shared" si="56"/>
        <v>2542</v>
      </c>
      <c r="AC352" s="28">
        <v>2530.1204455287698</v>
      </c>
      <c r="AD352" s="10">
        <f t="shared" ref="AD352:AD412" si="80">ROUND(AC352*10,0)</f>
        <v>25301</v>
      </c>
      <c r="AE352" s="63"/>
      <c r="AX352" s="9">
        <v>97.1</v>
      </c>
    </row>
    <row r="353" spans="1:50">
      <c r="A353" s="19">
        <v>2013</v>
      </c>
      <c r="B353" s="19" t="s">
        <v>82</v>
      </c>
      <c r="C353" s="2">
        <v>5538</v>
      </c>
      <c r="H353" s="12">
        <f t="shared" si="77"/>
        <v>5538</v>
      </c>
      <c r="I353" s="11">
        <v>5516.3701148903701</v>
      </c>
      <c r="J353" s="10">
        <f t="shared" si="78"/>
        <v>55164</v>
      </c>
      <c r="L353" s="9">
        <v>1573</v>
      </c>
      <c r="N353" s="9">
        <v>870</v>
      </c>
      <c r="P353" s="9">
        <v>1040</v>
      </c>
      <c r="R353" s="9">
        <v>1506</v>
      </c>
      <c r="T353" s="9">
        <f t="shared" si="75"/>
        <v>2443</v>
      </c>
      <c r="W353" s="9">
        <f t="shared" si="76"/>
        <v>2546</v>
      </c>
      <c r="Y353" s="9">
        <f t="shared" si="55"/>
        <v>2443</v>
      </c>
      <c r="Z353" s="28">
        <v>2417.6822835385901</v>
      </c>
      <c r="AA353" s="10">
        <f t="shared" si="79"/>
        <v>24177</v>
      </c>
      <c r="AB353" s="9">
        <f t="shared" si="56"/>
        <v>2546</v>
      </c>
      <c r="AC353" s="28">
        <v>2545.38896777224</v>
      </c>
      <c r="AD353" s="10">
        <f t="shared" si="80"/>
        <v>25454</v>
      </c>
      <c r="AE353" s="63"/>
      <c r="AX353" s="9">
        <v>97.2</v>
      </c>
    </row>
    <row r="354" spans="1:50">
      <c r="A354" s="19">
        <v>2013</v>
      </c>
      <c r="B354" s="19" t="s">
        <v>83</v>
      </c>
      <c r="C354" s="2">
        <v>5561</v>
      </c>
      <c r="H354" s="12">
        <f t="shared" si="77"/>
        <v>5561</v>
      </c>
      <c r="I354" s="11">
        <v>5535.1620029117403</v>
      </c>
      <c r="J354" s="10">
        <f t="shared" si="78"/>
        <v>55352</v>
      </c>
      <c r="L354" s="9">
        <v>1561</v>
      </c>
      <c r="N354" s="9">
        <v>868</v>
      </c>
      <c r="P354" s="9">
        <v>1053</v>
      </c>
      <c r="R354" s="9">
        <v>1528</v>
      </c>
      <c r="T354" s="9">
        <f t="shared" si="75"/>
        <v>2429</v>
      </c>
      <c r="W354" s="9">
        <f t="shared" si="76"/>
        <v>2581</v>
      </c>
      <c r="Y354" s="9">
        <f t="shared" si="55"/>
        <v>2429</v>
      </c>
      <c r="Z354" s="28">
        <v>2413.0018294526199</v>
      </c>
      <c r="AA354" s="10">
        <f t="shared" si="79"/>
        <v>24130</v>
      </c>
      <c r="AB354" s="9">
        <f t="shared" si="56"/>
        <v>2581</v>
      </c>
      <c r="AC354" s="28">
        <v>2565.5069583186</v>
      </c>
      <c r="AD354" s="10">
        <f t="shared" si="80"/>
        <v>25655</v>
      </c>
      <c r="AE354" s="63"/>
      <c r="AX354" s="9">
        <v>97.3</v>
      </c>
    </row>
    <row r="355" spans="1:50">
      <c r="A355" s="19">
        <v>2013</v>
      </c>
      <c r="B355" s="19" t="s">
        <v>84</v>
      </c>
      <c r="C355" s="2">
        <v>5533</v>
      </c>
      <c r="H355" s="12">
        <f t="shared" si="77"/>
        <v>5533</v>
      </c>
      <c r="I355" s="11">
        <v>5517.6708366508301</v>
      </c>
      <c r="J355" s="10">
        <f t="shared" si="78"/>
        <v>55177</v>
      </c>
      <c r="L355" s="9">
        <v>1572</v>
      </c>
      <c r="N355" s="9">
        <v>846</v>
      </c>
      <c r="P355" s="9">
        <v>1033</v>
      </c>
      <c r="R355" s="9">
        <v>1502</v>
      </c>
      <c r="T355" s="9">
        <f t="shared" si="75"/>
        <v>2418</v>
      </c>
      <c r="W355" s="9">
        <f t="shared" si="76"/>
        <v>2535</v>
      </c>
      <c r="Y355" s="9">
        <f t="shared" si="55"/>
        <v>2418</v>
      </c>
      <c r="Z355" s="28">
        <v>2405.54524891152</v>
      </c>
      <c r="AA355" s="10">
        <f t="shared" si="79"/>
        <v>24055</v>
      </c>
      <c r="AB355" s="9">
        <f t="shared" si="56"/>
        <v>2535</v>
      </c>
      <c r="AC355" s="28">
        <v>2547.4147139706201</v>
      </c>
      <c r="AD355" s="10">
        <f t="shared" si="80"/>
        <v>25474</v>
      </c>
      <c r="AE355" s="63"/>
      <c r="AX355" s="9">
        <v>97.3</v>
      </c>
    </row>
    <row r="356" spans="1:50">
      <c r="A356" s="19">
        <v>2014</v>
      </c>
      <c r="B356" s="19" t="s">
        <v>72</v>
      </c>
      <c r="C356" s="2">
        <v>5500</v>
      </c>
      <c r="H356" s="12">
        <f t="shared" si="77"/>
        <v>5500</v>
      </c>
      <c r="I356" s="11">
        <v>5507.0672125008896</v>
      </c>
      <c r="J356" s="10">
        <f t="shared" si="78"/>
        <v>55071</v>
      </c>
      <c r="L356" s="9">
        <v>1537</v>
      </c>
      <c r="N356" s="9">
        <v>852</v>
      </c>
      <c r="P356" s="9">
        <v>1000</v>
      </c>
      <c r="R356" s="9">
        <v>1531</v>
      </c>
      <c r="T356" s="9">
        <f t="shared" si="75"/>
        <v>2389</v>
      </c>
      <c r="W356" s="9">
        <f t="shared" si="76"/>
        <v>2531</v>
      </c>
      <c r="Y356" s="9">
        <f t="shared" si="55"/>
        <v>2389</v>
      </c>
      <c r="Z356" s="28">
        <v>2391.5154228021402</v>
      </c>
      <c r="AA356" s="10">
        <f t="shared" si="79"/>
        <v>23915</v>
      </c>
      <c r="AB356" s="9">
        <f t="shared" si="56"/>
        <v>2531</v>
      </c>
      <c r="AC356" s="28">
        <v>2535.0534040591301</v>
      </c>
      <c r="AD356" s="10">
        <f t="shared" si="80"/>
        <v>25351</v>
      </c>
      <c r="AE356" s="63"/>
      <c r="AX356" s="9">
        <v>97.3</v>
      </c>
    </row>
    <row r="357" spans="1:50">
      <c r="A357" s="19">
        <v>2014</v>
      </c>
      <c r="B357" s="19" t="s">
        <v>74</v>
      </c>
      <c r="C357" s="2">
        <v>5492</v>
      </c>
      <c r="H357" s="12">
        <f t="shared" si="77"/>
        <v>5492</v>
      </c>
      <c r="I357" s="11">
        <v>5504.9567207687996</v>
      </c>
      <c r="J357" s="10">
        <f t="shared" si="78"/>
        <v>55050</v>
      </c>
      <c r="L357" s="9">
        <v>1520</v>
      </c>
      <c r="N357" s="9">
        <v>868</v>
      </c>
      <c r="P357" s="9">
        <v>1006</v>
      </c>
      <c r="R357" s="9">
        <v>1525</v>
      </c>
      <c r="T357" s="9">
        <f t="shared" si="75"/>
        <v>2388</v>
      </c>
      <c r="W357" s="9">
        <f t="shared" si="76"/>
        <v>2531</v>
      </c>
      <c r="Y357" s="9">
        <f t="shared" si="55"/>
        <v>2388</v>
      </c>
      <c r="Z357" s="28">
        <v>2390.8806182063699</v>
      </c>
      <c r="AA357" s="10">
        <f t="shared" si="79"/>
        <v>23909</v>
      </c>
      <c r="AB357" s="9">
        <f t="shared" si="56"/>
        <v>2531</v>
      </c>
      <c r="AC357" s="28">
        <v>2546.18785490761</v>
      </c>
      <c r="AD357" s="10">
        <f t="shared" si="80"/>
        <v>25462</v>
      </c>
      <c r="AE357" s="63"/>
      <c r="AX357" s="9">
        <v>97.5</v>
      </c>
    </row>
    <row r="358" spans="1:50">
      <c r="A358" s="19">
        <v>2014</v>
      </c>
      <c r="B358" s="19" t="s">
        <v>75</v>
      </c>
      <c r="C358" s="2">
        <v>5487</v>
      </c>
      <c r="H358" s="12">
        <f t="shared" si="77"/>
        <v>5487</v>
      </c>
      <c r="I358" s="11">
        <v>5531.0051292201097</v>
      </c>
      <c r="J358" s="10">
        <f t="shared" si="78"/>
        <v>55310</v>
      </c>
      <c r="L358" s="9">
        <v>1555</v>
      </c>
      <c r="N358" s="9">
        <v>854</v>
      </c>
      <c r="P358" s="9">
        <v>1021</v>
      </c>
      <c r="R358" s="9">
        <v>1506</v>
      </c>
      <c r="T358" s="9">
        <f t="shared" si="75"/>
        <v>2409</v>
      </c>
      <c r="W358" s="9">
        <f t="shared" si="76"/>
        <v>2527</v>
      </c>
      <c r="Y358" s="9">
        <f t="shared" si="55"/>
        <v>2409</v>
      </c>
      <c r="Z358" s="28">
        <v>2395.6332771745001</v>
      </c>
      <c r="AA358" s="10">
        <f t="shared" si="79"/>
        <v>23956</v>
      </c>
      <c r="AB358" s="9">
        <f t="shared" si="56"/>
        <v>2527</v>
      </c>
      <c r="AC358" s="28">
        <v>2561.56291116177</v>
      </c>
      <c r="AD358" s="10">
        <f t="shared" si="80"/>
        <v>25616</v>
      </c>
      <c r="AE358" s="63"/>
      <c r="AX358" s="9">
        <v>97.6</v>
      </c>
    </row>
    <row r="359" spans="1:50">
      <c r="A359" s="19">
        <v>2014</v>
      </c>
      <c r="B359" s="19" t="s">
        <v>76</v>
      </c>
      <c r="C359" s="2">
        <v>5497</v>
      </c>
      <c r="H359" s="12">
        <f t="shared" si="77"/>
        <v>5497</v>
      </c>
      <c r="I359" s="11">
        <v>5521.4484367353698</v>
      </c>
      <c r="J359" s="10">
        <f t="shared" si="78"/>
        <v>55214</v>
      </c>
      <c r="L359" s="9">
        <v>1550</v>
      </c>
      <c r="N359" s="9">
        <v>841</v>
      </c>
      <c r="P359" s="9">
        <v>1011</v>
      </c>
      <c r="R359" s="9">
        <v>1548</v>
      </c>
      <c r="T359" s="9">
        <f t="shared" si="75"/>
        <v>2391</v>
      </c>
      <c r="W359" s="9">
        <f t="shared" si="76"/>
        <v>2559</v>
      </c>
      <c r="Y359" s="9">
        <f t="shared" si="55"/>
        <v>2391</v>
      </c>
      <c r="Z359" s="28">
        <v>2391.3486632317199</v>
      </c>
      <c r="AA359" s="10">
        <f t="shared" si="79"/>
        <v>23913</v>
      </c>
      <c r="AB359" s="9">
        <f t="shared" si="56"/>
        <v>2559</v>
      </c>
      <c r="AC359" s="28">
        <v>2573.7681359556</v>
      </c>
      <c r="AD359" s="10">
        <f t="shared" si="80"/>
        <v>25738</v>
      </c>
      <c r="AE359" s="63"/>
      <c r="AX359" s="9">
        <v>97.7</v>
      </c>
    </row>
    <row r="360" spans="1:50">
      <c r="A360" s="19">
        <v>2014</v>
      </c>
      <c r="B360" s="19" t="s">
        <v>77</v>
      </c>
      <c r="C360" s="2">
        <v>5543</v>
      </c>
      <c r="H360" s="12">
        <f t="shared" si="77"/>
        <v>5543</v>
      </c>
      <c r="I360" s="11">
        <v>5541.21187225822</v>
      </c>
      <c r="J360" s="10">
        <f t="shared" si="78"/>
        <v>55412</v>
      </c>
      <c r="L360" s="9">
        <v>1506</v>
      </c>
      <c r="N360" s="9">
        <v>860</v>
      </c>
      <c r="P360" s="9">
        <v>1029</v>
      </c>
      <c r="R360" s="9">
        <v>1567</v>
      </c>
      <c r="T360" s="9">
        <f t="shared" ref="T360:T391" si="81">SUM(L360,N360)</f>
        <v>2366</v>
      </c>
      <c r="W360" s="9">
        <f t="shared" ref="W360:W391" si="82">SUM(P360,R360)</f>
        <v>2596</v>
      </c>
      <c r="Y360" s="9">
        <f t="shared" si="55"/>
        <v>2366</v>
      </c>
      <c r="Z360" s="28">
        <v>2385.4943186342998</v>
      </c>
      <c r="AA360" s="10">
        <f t="shared" si="79"/>
        <v>23855</v>
      </c>
      <c r="AB360" s="9">
        <f t="shared" si="56"/>
        <v>2596</v>
      </c>
      <c r="AC360" s="28">
        <v>2579.0372899486001</v>
      </c>
      <c r="AD360" s="10">
        <f t="shared" si="80"/>
        <v>25790</v>
      </c>
      <c r="AE360" s="63"/>
      <c r="AX360" s="9">
        <v>97.9</v>
      </c>
    </row>
    <row r="361" spans="1:50">
      <c r="A361" s="19">
        <v>2014</v>
      </c>
      <c r="B361" s="19" t="s">
        <v>78</v>
      </c>
      <c r="C361" s="2">
        <v>5565</v>
      </c>
      <c r="H361" s="12">
        <f t="shared" si="77"/>
        <v>5565</v>
      </c>
      <c r="I361" s="11">
        <v>5543.1331171837201</v>
      </c>
      <c r="J361" s="10">
        <f t="shared" si="78"/>
        <v>55431</v>
      </c>
      <c r="L361" s="9">
        <v>1505</v>
      </c>
      <c r="N361" s="9">
        <v>868</v>
      </c>
      <c r="P361" s="9">
        <v>1075</v>
      </c>
      <c r="R361" s="9">
        <v>1540</v>
      </c>
      <c r="T361" s="9">
        <f t="shared" si="81"/>
        <v>2373</v>
      </c>
      <c r="W361" s="9">
        <f t="shared" si="82"/>
        <v>2615</v>
      </c>
      <c r="Y361" s="9">
        <f t="shared" si="55"/>
        <v>2373</v>
      </c>
      <c r="Z361" s="28">
        <v>2381.81066672924</v>
      </c>
      <c r="AA361" s="10">
        <f t="shared" si="79"/>
        <v>23818</v>
      </c>
      <c r="AB361" s="9">
        <f t="shared" si="56"/>
        <v>2615</v>
      </c>
      <c r="AC361" s="28">
        <v>2599.9057987695901</v>
      </c>
      <c r="AD361" s="10">
        <f t="shared" si="80"/>
        <v>25999</v>
      </c>
      <c r="AE361" s="63"/>
      <c r="AX361" s="9">
        <v>97.9</v>
      </c>
    </row>
    <row r="362" spans="1:50">
      <c r="A362" s="19">
        <v>2014</v>
      </c>
      <c r="B362" s="19" t="s">
        <v>79</v>
      </c>
      <c r="C362" s="2">
        <v>5548</v>
      </c>
      <c r="H362" s="12">
        <f t="shared" si="77"/>
        <v>5548</v>
      </c>
      <c r="I362" s="11">
        <v>5556.4254499913604</v>
      </c>
      <c r="J362" s="10">
        <f t="shared" si="78"/>
        <v>55564</v>
      </c>
      <c r="L362" s="9">
        <v>1505</v>
      </c>
      <c r="N362" s="9">
        <v>865</v>
      </c>
      <c r="P362" s="9">
        <v>1060</v>
      </c>
      <c r="R362" s="9">
        <v>1543</v>
      </c>
      <c r="T362" s="9">
        <f t="shared" si="81"/>
        <v>2370</v>
      </c>
      <c r="W362" s="9">
        <f t="shared" si="82"/>
        <v>2603</v>
      </c>
      <c r="Y362" s="9">
        <f t="shared" si="55"/>
        <v>2370</v>
      </c>
      <c r="Z362" s="28">
        <v>2376.5772008935301</v>
      </c>
      <c r="AA362" s="10">
        <f t="shared" si="79"/>
        <v>23766</v>
      </c>
      <c r="AB362" s="9">
        <f t="shared" si="56"/>
        <v>2603</v>
      </c>
      <c r="AC362" s="28">
        <v>2605.45708562854</v>
      </c>
      <c r="AD362" s="10">
        <f t="shared" si="80"/>
        <v>26055</v>
      </c>
      <c r="AE362" s="63"/>
      <c r="AX362" s="9">
        <v>98.1</v>
      </c>
    </row>
    <row r="363" spans="1:50">
      <c r="A363" s="19">
        <v>2014</v>
      </c>
      <c r="B363" s="19" t="s">
        <v>80</v>
      </c>
      <c r="C363" s="2">
        <v>5547</v>
      </c>
      <c r="H363" s="12">
        <f t="shared" si="77"/>
        <v>5547</v>
      </c>
      <c r="I363" s="11">
        <v>5552.0797212211201</v>
      </c>
      <c r="J363" s="10">
        <f t="shared" si="78"/>
        <v>55521</v>
      </c>
      <c r="L363" s="9">
        <v>1497</v>
      </c>
      <c r="N363" s="9">
        <v>848</v>
      </c>
      <c r="P363" s="9">
        <v>1055</v>
      </c>
      <c r="R363" s="9">
        <v>1573</v>
      </c>
      <c r="T363" s="9">
        <f t="shared" si="81"/>
        <v>2345</v>
      </c>
      <c r="W363" s="9">
        <f t="shared" si="82"/>
        <v>2628</v>
      </c>
      <c r="Y363" s="9">
        <f t="shared" si="55"/>
        <v>2345</v>
      </c>
      <c r="Z363" s="28">
        <v>2373.4834417460502</v>
      </c>
      <c r="AA363" s="10">
        <f t="shared" si="79"/>
        <v>23735</v>
      </c>
      <c r="AB363" s="9">
        <f t="shared" si="56"/>
        <v>2628</v>
      </c>
      <c r="AC363" s="28">
        <v>2607.74207493114</v>
      </c>
      <c r="AD363" s="10">
        <f t="shared" si="80"/>
        <v>26077</v>
      </c>
      <c r="AE363" s="63"/>
      <c r="AX363" s="9">
        <v>98.2</v>
      </c>
    </row>
    <row r="364" spans="1:50">
      <c r="A364" s="19">
        <v>2014</v>
      </c>
      <c r="B364" s="19" t="s">
        <v>81</v>
      </c>
      <c r="C364" s="2">
        <v>5578</v>
      </c>
      <c r="H364" s="12">
        <f t="shared" si="77"/>
        <v>5578</v>
      </c>
      <c r="I364" s="11">
        <v>5560.0460283337798</v>
      </c>
      <c r="J364" s="10">
        <f t="shared" si="78"/>
        <v>55600</v>
      </c>
      <c r="L364" s="9">
        <v>1534</v>
      </c>
      <c r="N364" s="9">
        <v>857</v>
      </c>
      <c r="P364" s="9">
        <v>1061</v>
      </c>
      <c r="R364" s="9">
        <v>1555</v>
      </c>
      <c r="T364" s="9">
        <f t="shared" si="81"/>
        <v>2391</v>
      </c>
      <c r="W364" s="9">
        <f t="shared" si="82"/>
        <v>2616</v>
      </c>
      <c r="Y364" s="9">
        <f t="shared" si="55"/>
        <v>2391</v>
      </c>
      <c r="Z364" s="28">
        <v>2383.4418738929598</v>
      </c>
      <c r="AA364" s="10">
        <f t="shared" si="79"/>
        <v>23834</v>
      </c>
      <c r="AB364" s="9">
        <f t="shared" si="56"/>
        <v>2616</v>
      </c>
      <c r="AC364" s="28">
        <v>2602.75733596389</v>
      </c>
      <c r="AD364" s="10">
        <f t="shared" si="80"/>
        <v>26028</v>
      </c>
      <c r="AE364" s="63"/>
      <c r="AX364" s="9">
        <v>98.4</v>
      </c>
    </row>
    <row r="365" spans="1:50">
      <c r="A365" s="19">
        <v>2014</v>
      </c>
      <c r="B365" s="19" t="s">
        <v>82</v>
      </c>
      <c r="C365" s="2">
        <v>5573</v>
      </c>
      <c r="H365" s="12">
        <f t="shared" si="77"/>
        <v>5573</v>
      </c>
      <c r="I365" s="11">
        <v>5549.6779424894003</v>
      </c>
      <c r="J365" s="10">
        <f t="shared" si="78"/>
        <v>55497</v>
      </c>
      <c r="L365" s="9">
        <v>1558</v>
      </c>
      <c r="N365" s="9">
        <v>873</v>
      </c>
      <c r="P365" s="9">
        <v>1053</v>
      </c>
      <c r="R365" s="9">
        <v>1521</v>
      </c>
      <c r="T365" s="9">
        <f t="shared" si="81"/>
        <v>2431</v>
      </c>
      <c r="W365" s="9">
        <f t="shared" si="82"/>
        <v>2574</v>
      </c>
      <c r="Y365" s="9">
        <f t="shared" si="55"/>
        <v>2431</v>
      </c>
      <c r="Z365" s="28">
        <v>2403.3001111134499</v>
      </c>
      <c r="AA365" s="10">
        <f t="shared" si="79"/>
        <v>24033</v>
      </c>
      <c r="AB365" s="9">
        <f t="shared" si="56"/>
        <v>2574</v>
      </c>
      <c r="AC365" s="28">
        <v>2577.1085978567999</v>
      </c>
      <c r="AD365" s="10">
        <f t="shared" si="80"/>
        <v>25771</v>
      </c>
      <c r="AE365" s="63"/>
      <c r="AX365" s="9">
        <v>98.4</v>
      </c>
    </row>
    <row r="366" spans="1:50">
      <c r="A366" s="19">
        <v>2014</v>
      </c>
      <c r="B366" s="19" t="s">
        <v>83</v>
      </c>
      <c r="C366" s="2">
        <v>5580</v>
      </c>
      <c r="H366" s="12">
        <f t="shared" si="77"/>
        <v>5580</v>
      </c>
      <c r="I366" s="11">
        <v>5557.5998046267096</v>
      </c>
      <c r="J366" s="10">
        <f t="shared" si="78"/>
        <v>55576</v>
      </c>
      <c r="L366" s="9">
        <v>1575</v>
      </c>
      <c r="N366" s="9">
        <v>875</v>
      </c>
      <c r="P366" s="9">
        <v>1033</v>
      </c>
      <c r="R366" s="9">
        <v>1532</v>
      </c>
      <c r="T366" s="9">
        <f t="shared" si="81"/>
        <v>2450</v>
      </c>
      <c r="W366" s="9">
        <f t="shared" si="82"/>
        <v>2565</v>
      </c>
      <c r="Y366" s="9">
        <f t="shared" si="55"/>
        <v>2450</v>
      </c>
      <c r="Z366" s="28">
        <v>2436.4936779099098</v>
      </c>
      <c r="AA366" s="10">
        <f t="shared" si="79"/>
        <v>24365</v>
      </c>
      <c r="AB366" s="9">
        <f t="shared" si="56"/>
        <v>2565</v>
      </c>
      <c r="AC366" s="28">
        <v>2548.9697403740902</v>
      </c>
      <c r="AD366" s="10">
        <f t="shared" si="80"/>
        <v>25490</v>
      </c>
      <c r="AE366" s="63"/>
      <c r="AX366" s="9">
        <v>98.6</v>
      </c>
    </row>
    <row r="367" spans="1:50">
      <c r="A367" s="19">
        <v>2014</v>
      </c>
      <c r="B367" s="19" t="s">
        <v>84</v>
      </c>
      <c r="C367" s="2">
        <v>5591</v>
      </c>
      <c r="H367" s="12">
        <f t="shared" si="77"/>
        <v>5591</v>
      </c>
      <c r="I367" s="11">
        <v>5573.8211452975702</v>
      </c>
      <c r="J367" s="10">
        <f t="shared" si="78"/>
        <v>55738</v>
      </c>
      <c r="L367" s="9">
        <v>1559</v>
      </c>
      <c r="N367" s="9">
        <v>872</v>
      </c>
      <c r="P367" s="9">
        <v>1025</v>
      </c>
      <c r="R367" s="9">
        <v>1560</v>
      </c>
      <c r="T367" s="9">
        <f t="shared" si="81"/>
        <v>2431</v>
      </c>
      <c r="W367" s="9">
        <f t="shared" si="82"/>
        <v>2585</v>
      </c>
      <c r="Y367" s="9">
        <f t="shared" si="55"/>
        <v>2431</v>
      </c>
      <c r="Z367" s="28">
        <v>2421.7454832332701</v>
      </c>
      <c r="AA367" s="10">
        <f t="shared" si="79"/>
        <v>24217</v>
      </c>
      <c r="AB367" s="9">
        <f t="shared" si="56"/>
        <v>2585</v>
      </c>
      <c r="AC367" s="28">
        <v>2591.6541911423001</v>
      </c>
      <c r="AD367" s="10">
        <f t="shared" si="80"/>
        <v>25917</v>
      </c>
      <c r="AE367" s="63"/>
      <c r="AX367" s="9">
        <v>98.7</v>
      </c>
    </row>
    <row r="368" spans="1:50">
      <c r="A368" s="19">
        <v>2015</v>
      </c>
      <c r="B368" s="19" t="s">
        <v>72</v>
      </c>
      <c r="C368" s="2">
        <v>5562</v>
      </c>
      <c r="H368" s="12">
        <f t="shared" si="77"/>
        <v>5562</v>
      </c>
      <c r="I368" s="11">
        <v>5568.4224232793304</v>
      </c>
      <c r="J368" s="10">
        <f t="shared" si="78"/>
        <v>55684</v>
      </c>
      <c r="L368" s="9">
        <v>1547</v>
      </c>
      <c r="N368" s="9">
        <v>856</v>
      </c>
      <c r="P368" s="9">
        <v>1051</v>
      </c>
      <c r="R368" s="9">
        <v>1553</v>
      </c>
      <c r="T368" s="9">
        <f t="shared" si="81"/>
        <v>2403</v>
      </c>
      <c r="W368" s="9">
        <f t="shared" si="82"/>
        <v>2604</v>
      </c>
      <c r="Y368" s="9">
        <f t="shared" si="55"/>
        <v>2403</v>
      </c>
      <c r="Z368" s="28">
        <v>2404.2648568159002</v>
      </c>
      <c r="AA368" s="10">
        <f t="shared" si="79"/>
        <v>24043</v>
      </c>
      <c r="AB368" s="9">
        <f t="shared" si="56"/>
        <v>2604</v>
      </c>
      <c r="AC368" s="28">
        <v>2607.07560021365</v>
      </c>
      <c r="AD368" s="10">
        <f t="shared" si="80"/>
        <v>26071</v>
      </c>
      <c r="AE368" s="63"/>
      <c r="AX368" s="9">
        <v>99</v>
      </c>
    </row>
    <row r="369" spans="1:50">
      <c r="A369" s="19">
        <v>2015</v>
      </c>
      <c r="B369" s="19" t="s">
        <v>74</v>
      </c>
      <c r="C369" s="2">
        <v>5550</v>
      </c>
      <c r="H369" s="12">
        <f t="shared" si="77"/>
        <v>5550</v>
      </c>
      <c r="I369" s="11">
        <v>5565.2975737335901</v>
      </c>
      <c r="J369" s="10">
        <f t="shared" si="78"/>
        <v>55653</v>
      </c>
      <c r="L369" s="9">
        <v>1529</v>
      </c>
      <c r="N369" s="9">
        <v>868</v>
      </c>
      <c r="P369" s="9">
        <v>1031</v>
      </c>
      <c r="R369" s="9">
        <v>1560</v>
      </c>
      <c r="T369" s="9">
        <f t="shared" si="81"/>
        <v>2397</v>
      </c>
      <c r="W369" s="9">
        <f t="shared" si="82"/>
        <v>2591</v>
      </c>
      <c r="Y369" s="9">
        <f t="shared" si="55"/>
        <v>2397</v>
      </c>
      <c r="Z369" s="28">
        <v>2405.0264889815198</v>
      </c>
      <c r="AA369" s="10">
        <f t="shared" si="79"/>
        <v>24050</v>
      </c>
      <c r="AB369" s="9">
        <f t="shared" si="56"/>
        <v>2591</v>
      </c>
      <c r="AC369" s="28">
        <v>2602.2628813700398</v>
      </c>
      <c r="AD369" s="10">
        <f t="shared" si="80"/>
        <v>26023</v>
      </c>
      <c r="AE369" s="63"/>
      <c r="AX369" s="9">
        <v>99.3</v>
      </c>
    </row>
    <row r="370" spans="1:50">
      <c r="A370" s="19">
        <v>2015</v>
      </c>
      <c r="B370" s="19" t="s">
        <v>75</v>
      </c>
      <c r="C370" s="2">
        <v>5526</v>
      </c>
      <c r="H370" s="12">
        <f t="shared" si="77"/>
        <v>5526</v>
      </c>
      <c r="I370" s="11">
        <v>5569.7693848188401</v>
      </c>
      <c r="J370" s="10">
        <f t="shared" si="78"/>
        <v>55698</v>
      </c>
      <c r="L370" s="9">
        <v>1529</v>
      </c>
      <c r="N370" s="9">
        <v>867</v>
      </c>
      <c r="P370" s="9">
        <v>1043</v>
      </c>
      <c r="R370" s="9">
        <v>1533</v>
      </c>
      <c r="T370" s="9">
        <f t="shared" si="81"/>
        <v>2396</v>
      </c>
      <c r="W370" s="9">
        <f t="shared" si="82"/>
        <v>2576</v>
      </c>
      <c r="Y370" s="9">
        <f t="shared" si="55"/>
        <v>2396</v>
      </c>
      <c r="Z370" s="28">
        <v>2388.7375900874799</v>
      </c>
      <c r="AA370" s="10">
        <f t="shared" si="79"/>
        <v>23887</v>
      </c>
      <c r="AB370" s="9">
        <f t="shared" si="56"/>
        <v>2576</v>
      </c>
      <c r="AC370" s="28">
        <v>2605.9975673546201</v>
      </c>
      <c r="AD370" s="10">
        <f t="shared" si="80"/>
        <v>26060</v>
      </c>
      <c r="AE370" s="63"/>
      <c r="AX370" s="9">
        <v>99.2</v>
      </c>
    </row>
    <row r="371" spans="1:50">
      <c r="A371" s="19">
        <v>2015</v>
      </c>
      <c r="B371" s="19" t="s">
        <v>76</v>
      </c>
      <c r="C371" s="2">
        <v>5522</v>
      </c>
      <c r="H371" s="12">
        <f t="shared" si="77"/>
        <v>5522</v>
      </c>
      <c r="I371" s="11">
        <v>5549.2150169169299</v>
      </c>
      <c r="J371" s="10">
        <f t="shared" si="78"/>
        <v>55492</v>
      </c>
      <c r="L371" s="9">
        <v>1509</v>
      </c>
      <c r="N371" s="9">
        <v>855</v>
      </c>
      <c r="P371" s="9">
        <v>1071</v>
      </c>
      <c r="R371" s="9">
        <v>1538</v>
      </c>
      <c r="T371" s="9">
        <f t="shared" si="81"/>
        <v>2364</v>
      </c>
      <c r="W371" s="9">
        <f t="shared" si="82"/>
        <v>2609</v>
      </c>
      <c r="Y371" s="9">
        <f t="shared" si="55"/>
        <v>2364</v>
      </c>
      <c r="Z371" s="28">
        <v>2367.4195601463398</v>
      </c>
      <c r="AA371" s="10">
        <f t="shared" si="79"/>
        <v>23674</v>
      </c>
      <c r="AB371" s="9">
        <f t="shared" si="56"/>
        <v>2609</v>
      </c>
      <c r="AC371" s="28">
        <v>2625.49838655964</v>
      </c>
      <c r="AD371" s="10">
        <f t="shared" si="80"/>
        <v>26255</v>
      </c>
      <c r="AE371" s="63"/>
      <c r="AX371" s="9">
        <v>99.6</v>
      </c>
    </row>
    <row r="372" spans="1:50">
      <c r="A372" s="19">
        <v>2015</v>
      </c>
      <c r="B372" s="19" t="s">
        <v>77</v>
      </c>
      <c r="C372" s="2">
        <v>5570</v>
      </c>
      <c r="H372" s="12">
        <f t="shared" si="77"/>
        <v>5570</v>
      </c>
      <c r="I372" s="11">
        <v>5571.62256553717</v>
      </c>
      <c r="J372" s="10">
        <f t="shared" si="78"/>
        <v>55716</v>
      </c>
      <c r="L372" s="9">
        <v>1503</v>
      </c>
      <c r="N372" s="9">
        <v>859</v>
      </c>
      <c r="P372" s="9">
        <v>1059</v>
      </c>
      <c r="R372" s="9">
        <v>1581</v>
      </c>
      <c r="T372" s="9">
        <f t="shared" si="81"/>
        <v>2362</v>
      </c>
      <c r="W372" s="9">
        <f t="shared" si="82"/>
        <v>2640</v>
      </c>
      <c r="Y372" s="9">
        <f t="shared" si="55"/>
        <v>2362</v>
      </c>
      <c r="Z372" s="28">
        <v>2376.9749785925701</v>
      </c>
      <c r="AA372" s="10">
        <f t="shared" si="79"/>
        <v>23770</v>
      </c>
      <c r="AB372" s="9">
        <f t="shared" si="56"/>
        <v>2640</v>
      </c>
      <c r="AC372" s="28">
        <v>2629.1010044304298</v>
      </c>
      <c r="AD372" s="10">
        <f t="shared" si="80"/>
        <v>26291</v>
      </c>
      <c r="AE372" s="63"/>
      <c r="AX372" s="9">
        <v>99.7</v>
      </c>
    </row>
    <row r="373" spans="1:50">
      <c r="A373" s="19">
        <v>2015</v>
      </c>
      <c r="B373" s="19" t="s">
        <v>78</v>
      </c>
      <c r="C373" s="2">
        <v>5613</v>
      </c>
      <c r="H373" s="12">
        <f t="shared" si="77"/>
        <v>5613</v>
      </c>
      <c r="I373" s="11">
        <v>5591.11066058711</v>
      </c>
      <c r="J373" s="10">
        <f t="shared" si="78"/>
        <v>55911</v>
      </c>
      <c r="L373" s="9">
        <v>1497</v>
      </c>
      <c r="N373" s="9">
        <v>899</v>
      </c>
      <c r="P373" s="9">
        <v>1060</v>
      </c>
      <c r="R373" s="9">
        <v>1572</v>
      </c>
      <c r="T373" s="9">
        <f t="shared" si="81"/>
        <v>2396</v>
      </c>
      <c r="W373" s="9">
        <f t="shared" si="82"/>
        <v>2632</v>
      </c>
      <c r="Y373" s="9">
        <f t="shared" si="55"/>
        <v>2396</v>
      </c>
      <c r="Z373" s="28">
        <v>2398.6315086170198</v>
      </c>
      <c r="AA373" s="10">
        <f t="shared" si="79"/>
        <v>23986</v>
      </c>
      <c r="AB373" s="9">
        <f t="shared" si="56"/>
        <v>2632</v>
      </c>
      <c r="AC373" s="28">
        <v>2622.84543492796</v>
      </c>
      <c r="AD373" s="10">
        <f t="shared" si="80"/>
        <v>26228</v>
      </c>
      <c r="AE373" s="63"/>
      <c r="AX373" s="9">
        <v>100</v>
      </c>
    </row>
    <row r="374" spans="1:50">
      <c r="A374" s="19">
        <v>2015</v>
      </c>
      <c r="B374" s="19" t="s">
        <v>79</v>
      </c>
      <c r="C374" s="2">
        <v>5581</v>
      </c>
      <c r="H374" s="12">
        <f t="shared" si="77"/>
        <v>5581</v>
      </c>
      <c r="I374" s="11">
        <v>5583.7721494480702</v>
      </c>
      <c r="J374" s="10">
        <f t="shared" si="78"/>
        <v>55838</v>
      </c>
      <c r="L374" s="9">
        <v>1477</v>
      </c>
      <c r="N374" s="9">
        <v>893</v>
      </c>
      <c r="P374" s="9">
        <v>1058</v>
      </c>
      <c r="R374" s="9">
        <v>1567</v>
      </c>
      <c r="T374" s="9">
        <f t="shared" si="81"/>
        <v>2370</v>
      </c>
      <c r="W374" s="9">
        <f t="shared" si="82"/>
        <v>2625</v>
      </c>
      <c r="Y374" s="9">
        <f t="shared" si="55"/>
        <v>2370</v>
      </c>
      <c r="Z374" s="28">
        <v>2371.7083040571802</v>
      </c>
      <c r="AA374" s="10">
        <f t="shared" si="79"/>
        <v>23717</v>
      </c>
      <c r="AB374" s="9">
        <f t="shared" si="56"/>
        <v>2625</v>
      </c>
      <c r="AC374" s="28">
        <v>2628.4665266146499</v>
      </c>
      <c r="AD374" s="10">
        <f t="shared" si="80"/>
        <v>26285</v>
      </c>
      <c r="AE374" s="63"/>
      <c r="AX374" s="9">
        <v>100.1</v>
      </c>
    </row>
    <row r="375" spans="1:50">
      <c r="A375" s="19">
        <v>2015</v>
      </c>
      <c r="B375" s="19" t="s">
        <v>80</v>
      </c>
      <c r="C375" s="2">
        <v>5587</v>
      </c>
      <c r="H375" s="12">
        <f t="shared" si="77"/>
        <v>5587</v>
      </c>
      <c r="I375" s="11">
        <v>5591.6552787868404</v>
      </c>
      <c r="J375" s="10">
        <f t="shared" si="78"/>
        <v>55917</v>
      </c>
      <c r="L375" s="9">
        <v>1483</v>
      </c>
      <c r="N375" s="9">
        <v>864</v>
      </c>
      <c r="P375" s="9">
        <v>1074</v>
      </c>
      <c r="R375" s="9">
        <v>1583</v>
      </c>
      <c r="T375" s="9">
        <f t="shared" si="81"/>
        <v>2347</v>
      </c>
      <c r="W375" s="9">
        <f t="shared" si="82"/>
        <v>2657</v>
      </c>
      <c r="Y375" s="9">
        <f t="shared" si="55"/>
        <v>2347</v>
      </c>
      <c r="Z375" s="28">
        <v>2369.7081786004101</v>
      </c>
      <c r="AA375" s="10">
        <f t="shared" si="79"/>
        <v>23697</v>
      </c>
      <c r="AB375" s="9">
        <f t="shared" si="56"/>
        <v>2657</v>
      </c>
      <c r="AC375" s="28">
        <v>2640.3990808757098</v>
      </c>
      <c r="AD375" s="10">
        <f t="shared" si="80"/>
        <v>26404</v>
      </c>
      <c r="AE375" s="63"/>
      <c r="AX375" s="9">
        <v>100.2</v>
      </c>
    </row>
    <row r="376" spans="1:50">
      <c r="A376" s="19">
        <v>2015</v>
      </c>
      <c r="B376" s="19" t="s">
        <v>81</v>
      </c>
      <c r="C376" s="2">
        <v>5629</v>
      </c>
      <c r="H376" s="12">
        <f t="shared" si="77"/>
        <v>5629</v>
      </c>
      <c r="I376" s="11">
        <v>5608.3622972067697</v>
      </c>
      <c r="J376" s="10">
        <f t="shared" si="78"/>
        <v>56084</v>
      </c>
      <c r="L376" s="9">
        <v>1543</v>
      </c>
      <c r="N376" s="9">
        <v>854</v>
      </c>
      <c r="P376" s="9">
        <v>1073</v>
      </c>
      <c r="R376" s="9">
        <v>1585</v>
      </c>
      <c r="T376" s="9">
        <f t="shared" si="81"/>
        <v>2397</v>
      </c>
      <c r="W376" s="9">
        <f t="shared" si="82"/>
        <v>2658</v>
      </c>
      <c r="Y376" s="9">
        <f t="shared" si="55"/>
        <v>2397</v>
      </c>
      <c r="Z376" s="28">
        <v>2388.9436718918</v>
      </c>
      <c r="AA376" s="10">
        <f t="shared" si="79"/>
        <v>23889</v>
      </c>
      <c r="AB376" s="9">
        <f t="shared" si="56"/>
        <v>2658</v>
      </c>
      <c r="AC376" s="28">
        <v>2641.54402399737</v>
      </c>
      <c r="AD376" s="10">
        <f t="shared" si="80"/>
        <v>26415</v>
      </c>
      <c r="AE376" s="63"/>
      <c r="AX376" s="9">
        <v>100.4</v>
      </c>
    </row>
    <row r="377" spans="1:50">
      <c r="A377" s="19">
        <v>2015</v>
      </c>
      <c r="B377" s="19" t="s">
        <v>82</v>
      </c>
      <c r="C377" s="2">
        <v>5643</v>
      </c>
      <c r="H377" s="12">
        <f t="shared" si="77"/>
        <v>5643</v>
      </c>
      <c r="I377" s="11">
        <v>5618.8624360671702</v>
      </c>
      <c r="J377" s="10">
        <f t="shared" si="78"/>
        <v>56189</v>
      </c>
      <c r="L377" s="9">
        <v>1590</v>
      </c>
      <c r="N377" s="9">
        <v>877</v>
      </c>
      <c r="P377" s="9">
        <v>1053</v>
      </c>
      <c r="R377" s="9">
        <v>1551</v>
      </c>
      <c r="T377" s="9">
        <f t="shared" si="81"/>
        <v>2467</v>
      </c>
      <c r="W377" s="9">
        <f t="shared" si="82"/>
        <v>2604</v>
      </c>
      <c r="Y377" s="9">
        <f t="shared" si="55"/>
        <v>2467</v>
      </c>
      <c r="Z377" s="28">
        <v>2440.0683681987698</v>
      </c>
      <c r="AA377" s="10">
        <f t="shared" si="79"/>
        <v>24401</v>
      </c>
      <c r="AB377" s="9">
        <f t="shared" si="56"/>
        <v>2604</v>
      </c>
      <c r="AC377" s="28">
        <v>2607.3825998242</v>
      </c>
      <c r="AD377" s="10">
        <f t="shared" si="80"/>
        <v>26074</v>
      </c>
      <c r="AE377" s="63"/>
      <c r="AX377" s="9">
        <v>100.6</v>
      </c>
    </row>
    <row r="378" spans="1:50">
      <c r="A378" s="19">
        <v>2015</v>
      </c>
      <c r="B378" s="19" t="s">
        <v>83</v>
      </c>
      <c r="C378" s="2">
        <v>5615</v>
      </c>
      <c r="H378" s="12">
        <f t="shared" si="77"/>
        <v>5615</v>
      </c>
      <c r="I378" s="11">
        <v>5596.7956781699504</v>
      </c>
      <c r="J378" s="10">
        <f t="shared" si="78"/>
        <v>55968</v>
      </c>
      <c r="L378" s="9">
        <v>1558</v>
      </c>
      <c r="N378" s="9">
        <v>879</v>
      </c>
      <c r="P378" s="9">
        <v>1066</v>
      </c>
      <c r="R378" s="9">
        <v>1548</v>
      </c>
      <c r="T378" s="9">
        <f t="shared" si="81"/>
        <v>2437</v>
      </c>
      <c r="W378" s="9">
        <f t="shared" si="82"/>
        <v>2614</v>
      </c>
      <c r="Y378" s="9">
        <f t="shared" si="55"/>
        <v>2437</v>
      </c>
      <c r="Z378" s="28">
        <v>2430.04041450558</v>
      </c>
      <c r="AA378" s="10">
        <f t="shared" si="79"/>
        <v>24300</v>
      </c>
      <c r="AB378" s="9">
        <f t="shared" si="56"/>
        <v>2614</v>
      </c>
      <c r="AC378" s="28">
        <v>2598.5583350866</v>
      </c>
      <c r="AD378" s="10">
        <f t="shared" si="80"/>
        <v>25986</v>
      </c>
      <c r="AE378" s="63"/>
      <c r="AX378" s="9">
        <v>100.7</v>
      </c>
    </row>
    <row r="379" spans="1:50">
      <c r="A379" s="19">
        <v>2015</v>
      </c>
      <c r="B379" s="19" t="s">
        <v>84</v>
      </c>
      <c r="C379" s="2">
        <v>5645</v>
      </c>
      <c r="H379" s="12">
        <f t="shared" si="77"/>
        <v>5645</v>
      </c>
      <c r="I379" s="11">
        <v>5628.6447740251497</v>
      </c>
      <c r="J379" s="10">
        <f t="shared" si="78"/>
        <v>56286</v>
      </c>
      <c r="L379" s="9">
        <v>1510</v>
      </c>
      <c r="N379" s="9">
        <v>891</v>
      </c>
      <c r="P379" s="9">
        <v>1065</v>
      </c>
      <c r="R379" s="9">
        <v>1608</v>
      </c>
      <c r="T379" s="9">
        <f t="shared" si="81"/>
        <v>2401</v>
      </c>
      <c r="W379" s="9">
        <f t="shared" si="82"/>
        <v>2673</v>
      </c>
      <c r="Y379" s="9">
        <f t="shared" si="55"/>
        <v>2401</v>
      </c>
      <c r="Z379" s="28">
        <v>2396.4865192116799</v>
      </c>
      <c r="AA379" s="10">
        <f t="shared" si="79"/>
        <v>23965</v>
      </c>
      <c r="AB379" s="9">
        <f t="shared" si="56"/>
        <v>2673</v>
      </c>
      <c r="AC379" s="28">
        <v>2673.3684953890802</v>
      </c>
      <c r="AD379" s="10">
        <f t="shared" si="80"/>
        <v>26734</v>
      </c>
      <c r="AE379" s="63"/>
      <c r="AX379" s="9">
        <v>101</v>
      </c>
    </row>
    <row r="380" spans="1:50">
      <c r="A380" s="19">
        <v>2016</v>
      </c>
      <c r="B380" s="19" t="s">
        <v>72</v>
      </c>
      <c r="C380" s="2">
        <v>5664</v>
      </c>
      <c r="H380" s="12">
        <f t="shared" si="77"/>
        <v>5664</v>
      </c>
      <c r="I380" s="11">
        <v>5668.6745131042599</v>
      </c>
      <c r="J380" s="10">
        <f t="shared" si="78"/>
        <v>56687</v>
      </c>
      <c r="L380" s="9">
        <v>1503</v>
      </c>
      <c r="N380" s="9">
        <v>911</v>
      </c>
      <c r="P380" s="9">
        <v>1071</v>
      </c>
      <c r="R380" s="9">
        <v>1614</v>
      </c>
      <c r="T380" s="9">
        <f t="shared" si="81"/>
        <v>2414</v>
      </c>
      <c r="W380" s="9">
        <f t="shared" si="82"/>
        <v>2685</v>
      </c>
      <c r="Y380" s="9">
        <f t="shared" si="55"/>
        <v>2414</v>
      </c>
      <c r="Z380" s="28">
        <v>2415.29741274461</v>
      </c>
      <c r="AA380" s="10">
        <f t="shared" si="79"/>
        <v>24153</v>
      </c>
      <c r="AB380" s="9">
        <f t="shared" si="56"/>
        <v>2685</v>
      </c>
      <c r="AC380" s="28">
        <v>2686.0373728955101</v>
      </c>
      <c r="AD380" s="10">
        <f t="shared" si="80"/>
        <v>26860</v>
      </c>
      <c r="AE380" s="63"/>
      <c r="AX380" s="9">
        <v>101.1</v>
      </c>
    </row>
    <row r="381" spans="1:50">
      <c r="A381" s="19">
        <v>2016</v>
      </c>
      <c r="B381" s="19" t="s">
        <v>74</v>
      </c>
      <c r="C381" s="2">
        <v>5637</v>
      </c>
      <c r="H381" s="12">
        <f t="shared" si="77"/>
        <v>5637</v>
      </c>
      <c r="I381" s="11">
        <v>5654.0932582476698</v>
      </c>
      <c r="J381" s="10">
        <f t="shared" si="78"/>
        <v>56541</v>
      </c>
      <c r="L381" s="9">
        <v>1511</v>
      </c>
      <c r="N381" s="9">
        <v>885</v>
      </c>
      <c r="P381" s="9">
        <v>1059</v>
      </c>
      <c r="R381" s="9">
        <v>1615</v>
      </c>
      <c r="T381" s="9">
        <f t="shared" si="81"/>
        <v>2396</v>
      </c>
      <c r="W381" s="9">
        <f t="shared" si="82"/>
        <v>2674</v>
      </c>
      <c r="Y381" s="9">
        <f t="shared" ref="Y381:Y412" si="83">T381</f>
        <v>2396</v>
      </c>
      <c r="Z381" s="28">
        <v>2408.6151414390201</v>
      </c>
      <c r="AA381" s="10">
        <f t="shared" si="79"/>
        <v>24086</v>
      </c>
      <c r="AB381" s="9">
        <f t="shared" ref="AB381:AB412" si="84">W381</f>
        <v>2674</v>
      </c>
      <c r="AC381" s="28">
        <v>2681.0063479281198</v>
      </c>
      <c r="AD381" s="10">
        <f t="shared" si="80"/>
        <v>26810</v>
      </c>
      <c r="AE381" s="63"/>
      <c r="AX381" s="9">
        <v>101.2</v>
      </c>
    </row>
    <row r="382" spans="1:50">
      <c r="A382" s="19">
        <v>2016</v>
      </c>
      <c r="B382" s="19" t="s">
        <v>75</v>
      </c>
      <c r="C382" s="2">
        <v>5603</v>
      </c>
      <c r="H382" s="12">
        <f t="shared" si="77"/>
        <v>5603</v>
      </c>
      <c r="I382" s="11">
        <v>5647.0468075586896</v>
      </c>
      <c r="J382" s="10">
        <f t="shared" si="78"/>
        <v>56470</v>
      </c>
      <c r="L382" s="9">
        <v>1501</v>
      </c>
      <c r="N382" s="9">
        <v>907</v>
      </c>
      <c r="P382" s="9">
        <v>1053</v>
      </c>
      <c r="R382" s="9">
        <v>1609</v>
      </c>
      <c r="T382" s="9">
        <f t="shared" si="81"/>
        <v>2408</v>
      </c>
      <c r="W382" s="9">
        <f t="shared" si="82"/>
        <v>2662</v>
      </c>
      <c r="Y382" s="9">
        <f t="shared" si="83"/>
        <v>2408</v>
      </c>
      <c r="Z382" s="28">
        <v>2406.8151028617799</v>
      </c>
      <c r="AA382" s="10">
        <f t="shared" si="79"/>
        <v>24068</v>
      </c>
      <c r="AB382" s="9">
        <f t="shared" si="84"/>
        <v>2662</v>
      </c>
      <c r="AC382" s="28">
        <v>2687.4611206486402</v>
      </c>
      <c r="AD382" s="10">
        <f t="shared" si="80"/>
        <v>26875</v>
      </c>
      <c r="AE382" s="63"/>
      <c r="AX382" s="9">
        <v>101.4</v>
      </c>
    </row>
    <row r="383" spans="1:50">
      <c r="A383" s="19">
        <v>2016</v>
      </c>
      <c r="B383" s="19" t="s">
        <v>76</v>
      </c>
      <c r="C383" s="2">
        <v>5621</v>
      </c>
      <c r="H383" s="12">
        <f t="shared" si="77"/>
        <v>5621</v>
      </c>
      <c r="I383" s="11">
        <v>5648.6991578202196</v>
      </c>
      <c r="J383" s="10">
        <f t="shared" si="78"/>
        <v>56487</v>
      </c>
      <c r="L383" s="9">
        <v>1497</v>
      </c>
      <c r="N383" s="9">
        <v>902</v>
      </c>
      <c r="P383" s="9">
        <v>1044</v>
      </c>
      <c r="R383" s="9">
        <v>1617</v>
      </c>
      <c r="T383" s="9">
        <f t="shared" si="81"/>
        <v>2399</v>
      </c>
      <c r="W383" s="9">
        <f t="shared" si="82"/>
        <v>2661</v>
      </c>
      <c r="Y383" s="9">
        <f t="shared" si="83"/>
        <v>2399</v>
      </c>
      <c r="Z383" s="28">
        <v>2403.9581890323998</v>
      </c>
      <c r="AA383" s="10">
        <f t="shared" si="79"/>
        <v>24040</v>
      </c>
      <c r="AB383" s="9">
        <f t="shared" si="84"/>
        <v>2661</v>
      </c>
      <c r="AC383" s="28">
        <v>2679.3631657405299</v>
      </c>
      <c r="AD383" s="10">
        <f t="shared" si="80"/>
        <v>26794</v>
      </c>
      <c r="AE383" s="63"/>
      <c r="AX383" s="9">
        <v>101.6</v>
      </c>
    </row>
    <row r="384" spans="1:50">
      <c r="A384" s="19">
        <v>2016</v>
      </c>
      <c r="B384" s="19" t="s">
        <v>77</v>
      </c>
      <c r="C384" s="2">
        <v>5654</v>
      </c>
      <c r="H384" s="12">
        <f t="shared" si="77"/>
        <v>5654</v>
      </c>
      <c r="I384" s="11">
        <v>5656.9116493358197</v>
      </c>
      <c r="J384" s="10">
        <f t="shared" si="78"/>
        <v>56569</v>
      </c>
      <c r="L384" s="9">
        <v>1505</v>
      </c>
      <c r="N384" s="9">
        <v>886</v>
      </c>
      <c r="P384" s="9">
        <v>1076</v>
      </c>
      <c r="R384" s="9">
        <v>1617</v>
      </c>
      <c r="T384" s="9">
        <f t="shared" si="81"/>
        <v>2391</v>
      </c>
      <c r="W384" s="9">
        <f t="shared" si="82"/>
        <v>2693</v>
      </c>
      <c r="Y384" s="9">
        <f t="shared" si="83"/>
        <v>2391</v>
      </c>
      <c r="Z384" s="28">
        <v>2397.6691808130599</v>
      </c>
      <c r="AA384" s="10">
        <f t="shared" si="79"/>
        <v>23977</v>
      </c>
      <c r="AB384" s="9">
        <f t="shared" si="84"/>
        <v>2693</v>
      </c>
      <c r="AC384" s="28">
        <v>2687.9930238058701</v>
      </c>
      <c r="AD384" s="10">
        <f t="shared" si="80"/>
        <v>26880</v>
      </c>
      <c r="AE384" s="63"/>
      <c r="AX384" s="9">
        <v>101.7</v>
      </c>
    </row>
    <row r="385" spans="1:50">
      <c r="A385" s="19">
        <v>2016</v>
      </c>
      <c r="B385" s="19" t="s">
        <v>78</v>
      </c>
      <c r="C385" s="2">
        <v>5682</v>
      </c>
      <c r="H385" s="12">
        <f t="shared" si="77"/>
        <v>5682</v>
      </c>
      <c r="I385" s="11">
        <v>5660.2647630894799</v>
      </c>
      <c r="J385" s="10">
        <f t="shared" si="78"/>
        <v>56603</v>
      </c>
      <c r="L385" s="9">
        <v>1514</v>
      </c>
      <c r="N385" s="9">
        <v>892</v>
      </c>
      <c r="P385" s="9">
        <v>1079</v>
      </c>
      <c r="R385" s="9">
        <v>1615</v>
      </c>
      <c r="T385" s="9">
        <f t="shared" si="81"/>
        <v>2406</v>
      </c>
      <c r="W385" s="9">
        <f t="shared" si="82"/>
        <v>2694</v>
      </c>
      <c r="Y385" s="9">
        <f t="shared" si="83"/>
        <v>2406</v>
      </c>
      <c r="Z385" s="28">
        <v>2401.3862141179502</v>
      </c>
      <c r="AA385" s="10">
        <f t="shared" si="79"/>
        <v>24014</v>
      </c>
      <c r="AB385" s="9">
        <f t="shared" si="84"/>
        <v>2694</v>
      </c>
      <c r="AC385" s="28">
        <v>2692.3437284996699</v>
      </c>
      <c r="AD385" s="10">
        <f t="shared" si="80"/>
        <v>26923</v>
      </c>
      <c r="AE385" s="63"/>
      <c r="AX385" s="9">
        <v>102</v>
      </c>
    </row>
    <row r="386" spans="1:50">
      <c r="A386" s="19">
        <v>2016</v>
      </c>
      <c r="B386" s="19" t="s">
        <v>79</v>
      </c>
      <c r="C386" s="2">
        <v>5669</v>
      </c>
      <c r="H386" s="12">
        <f t="shared" si="77"/>
        <v>5669</v>
      </c>
      <c r="I386" s="11">
        <v>5668.0958510178198</v>
      </c>
      <c r="J386" s="10">
        <f t="shared" si="78"/>
        <v>56681</v>
      </c>
      <c r="L386" s="9">
        <v>1511</v>
      </c>
      <c r="N386" s="9">
        <v>912</v>
      </c>
      <c r="P386" s="9">
        <v>1067</v>
      </c>
      <c r="R386" s="9">
        <v>1600</v>
      </c>
      <c r="T386" s="9">
        <f t="shared" si="81"/>
        <v>2423</v>
      </c>
      <c r="W386" s="9">
        <f t="shared" si="82"/>
        <v>2667</v>
      </c>
      <c r="Y386" s="9">
        <f t="shared" si="83"/>
        <v>2423</v>
      </c>
      <c r="Z386" s="28">
        <v>2419.1964591208698</v>
      </c>
      <c r="AA386" s="10">
        <f t="shared" si="79"/>
        <v>24192</v>
      </c>
      <c r="AB386" s="9">
        <f t="shared" si="84"/>
        <v>2667</v>
      </c>
      <c r="AC386" s="28">
        <v>2672.4602148633398</v>
      </c>
      <c r="AD386" s="10">
        <f t="shared" si="80"/>
        <v>26725</v>
      </c>
      <c r="AE386" s="63"/>
      <c r="AX386" s="9">
        <v>102.1</v>
      </c>
    </row>
    <row r="387" spans="1:50">
      <c r="A387" s="19">
        <v>2016</v>
      </c>
      <c r="B387" s="19" t="s">
        <v>80</v>
      </c>
      <c r="C387" s="2">
        <v>5672</v>
      </c>
      <c r="H387" s="12">
        <f t="shared" si="77"/>
        <v>5672</v>
      </c>
      <c r="I387" s="11">
        <v>5675.8051666565998</v>
      </c>
      <c r="J387" s="10">
        <f t="shared" si="78"/>
        <v>56758</v>
      </c>
      <c r="L387" s="9">
        <v>1496</v>
      </c>
      <c r="N387" s="9">
        <v>904</v>
      </c>
      <c r="P387" s="9">
        <v>1078</v>
      </c>
      <c r="R387" s="9">
        <v>1628</v>
      </c>
      <c r="T387" s="9">
        <f t="shared" si="81"/>
        <v>2400</v>
      </c>
      <c r="W387" s="9">
        <f t="shared" si="82"/>
        <v>2706</v>
      </c>
      <c r="Y387" s="9">
        <f t="shared" si="83"/>
        <v>2400</v>
      </c>
      <c r="Z387" s="28">
        <v>2416.17637212006</v>
      </c>
      <c r="AA387" s="10">
        <f t="shared" si="79"/>
        <v>24162</v>
      </c>
      <c r="AB387" s="9">
        <f t="shared" si="84"/>
        <v>2706</v>
      </c>
      <c r="AC387" s="28">
        <v>2694.5908574300502</v>
      </c>
      <c r="AD387" s="10">
        <f t="shared" si="80"/>
        <v>26946</v>
      </c>
      <c r="AE387" s="63"/>
      <c r="AX387" s="9">
        <v>102.4</v>
      </c>
    </row>
    <row r="388" spans="1:50">
      <c r="A388" s="19">
        <v>2016</v>
      </c>
      <c r="B388" s="19" t="s">
        <v>81</v>
      </c>
      <c r="C388" s="2">
        <v>5715</v>
      </c>
      <c r="H388" s="12">
        <f t="shared" si="77"/>
        <v>5715</v>
      </c>
      <c r="I388" s="11">
        <v>5692.5708853291098</v>
      </c>
      <c r="J388" s="10">
        <f t="shared" si="78"/>
        <v>56926</v>
      </c>
      <c r="L388" s="9">
        <v>1531</v>
      </c>
      <c r="N388" s="9">
        <v>889</v>
      </c>
      <c r="P388" s="9">
        <v>1088</v>
      </c>
      <c r="R388" s="9">
        <v>1643</v>
      </c>
      <c r="T388" s="9">
        <f t="shared" si="81"/>
        <v>2420</v>
      </c>
      <c r="W388" s="9">
        <f t="shared" si="82"/>
        <v>2731</v>
      </c>
      <c r="Y388" s="9">
        <f t="shared" si="83"/>
        <v>2420</v>
      </c>
      <c r="Z388" s="28">
        <v>2412.9573843524399</v>
      </c>
      <c r="AA388" s="10">
        <f t="shared" si="79"/>
        <v>24130</v>
      </c>
      <c r="AB388" s="9">
        <f t="shared" si="84"/>
        <v>2731</v>
      </c>
      <c r="AC388" s="28">
        <v>2711.5510621778699</v>
      </c>
      <c r="AD388" s="10">
        <f t="shared" si="80"/>
        <v>27116</v>
      </c>
      <c r="AE388" s="63"/>
      <c r="AX388" s="9">
        <v>102.6</v>
      </c>
    </row>
    <row r="389" spans="1:50">
      <c r="A389" s="19">
        <v>2016</v>
      </c>
      <c r="B389" s="19" t="s">
        <v>82</v>
      </c>
      <c r="C389" s="2">
        <v>5729</v>
      </c>
      <c r="H389" s="12">
        <f t="shared" si="77"/>
        <v>5729</v>
      </c>
      <c r="I389" s="11">
        <v>5705.05324876349</v>
      </c>
      <c r="J389" s="10">
        <f t="shared" si="78"/>
        <v>57051</v>
      </c>
      <c r="L389" s="9">
        <v>1541</v>
      </c>
      <c r="N389" s="9">
        <v>894</v>
      </c>
      <c r="P389" s="9">
        <v>1081</v>
      </c>
      <c r="R389" s="9">
        <v>1645</v>
      </c>
      <c r="T389" s="9">
        <f t="shared" si="81"/>
        <v>2435</v>
      </c>
      <c r="W389" s="9">
        <f t="shared" si="82"/>
        <v>2726</v>
      </c>
      <c r="Y389" s="9">
        <f t="shared" si="83"/>
        <v>2435</v>
      </c>
      <c r="Z389" s="28">
        <v>2412.7034793732901</v>
      </c>
      <c r="AA389" s="10">
        <f t="shared" si="79"/>
        <v>24127</v>
      </c>
      <c r="AB389" s="9">
        <f t="shared" si="84"/>
        <v>2726</v>
      </c>
      <c r="AC389" s="28">
        <v>2726.8773558824601</v>
      </c>
      <c r="AD389" s="10">
        <f t="shared" si="80"/>
        <v>27269</v>
      </c>
      <c r="AE389" s="63"/>
      <c r="AX389" s="9">
        <v>102.9</v>
      </c>
    </row>
    <row r="390" spans="1:50">
      <c r="A390" s="19">
        <v>2016</v>
      </c>
      <c r="B390" s="19" t="s">
        <v>83</v>
      </c>
      <c r="C390" s="2">
        <v>5702</v>
      </c>
      <c r="H390" s="12">
        <f t="shared" si="77"/>
        <v>5702</v>
      </c>
      <c r="I390" s="11">
        <v>5687.6731881034602</v>
      </c>
      <c r="J390" s="10">
        <f t="shared" si="78"/>
        <v>56877</v>
      </c>
      <c r="L390" s="9">
        <v>1522</v>
      </c>
      <c r="N390" s="9">
        <v>881</v>
      </c>
      <c r="P390" s="9">
        <v>1082</v>
      </c>
      <c r="R390" s="9">
        <v>1663</v>
      </c>
      <c r="T390" s="9">
        <f t="shared" si="81"/>
        <v>2403</v>
      </c>
      <c r="W390" s="9">
        <f t="shared" si="82"/>
        <v>2745</v>
      </c>
      <c r="Y390" s="9">
        <f t="shared" si="83"/>
        <v>2403</v>
      </c>
      <c r="Z390" s="28">
        <v>2402.7380469352101</v>
      </c>
      <c r="AA390" s="10">
        <f t="shared" si="79"/>
        <v>24027</v>
      </c>
      <c r="AB390" s="9">
        <f t="shared" si="84"/>
        <v>2745</v>
      </c>
      <c r="AC390" s="28">
        <v>2728.9532521439501</v>
      </c>
      <c r="AD390" s="10">
        <f t="shared" si="80"/>
        <v>27290</v>
      </c>
      <c r="AE390" s="63"/>
      <c r="AX390" s="9">
        <v>103.1</v>
      </c>
    </row>
    <row r="391" spans="1:50">
      <c r="A391" s="19">
        <v>2016</v>
      </c>
      <c r="B391" s="19" t="s">
        <v>84</v>
      </c>
      <c r="C391" s="2">
        <v>5744</v>
      </c>
      <c r="H391" s="12">
        <f t="shared" si="77"/>
        <v>5744</v>
      </c>
      <c r="I391" s="11">
        <v>5730.57892166686</v>
      </c>
      <c r="J391" s="10">
        <f t="shared" si="78"/>
        <v>57306</v>
      </c>
      <c r="L391" s="9">
        <v>1532</v>
      </c>
      <c r="N391" s="9">
        <v>887</v>
      </c>
      <c r="P391" s="9">
        <v>1068</v>
      </c>
      <c r="R391" s="9">
        <v>1674</v>
      </c>
      <c r="T391" s="9">
        <f t="shared" si="81"/>
        <v>2419</v>
      </c>
      <c r="W391" s="9">
        <f t="shared" si="82"/>
        <v>2742</v>
      </c>
      <c r="Y391" s="9">
        <f t="shared" si="83"/>
        <v>2419</v>
      </c>
      <c r="Z391" s="28">
        <v>2420.2513474676398</v>
      </c>
      <c r="AA391" s="10">
        <f t="shared" si="79"/>
        <v>24203</v>
      </c>
      <c r="AB391" s="9">
        <f t="shared" si="84"/>
        <v>2742</v>
      </c>
      <c r="AC391" s="28">
        <v>2735.9643042672201</v>
      </c>
      <c r="AD391" s="10">
        <f t="shared" si="80"/>
        <v>27360</v>
      </c>
      <c r="AE391" s="63"/>
      <c r="AX391" s="9">
        <v>103.3</v>
      </c>
    </row>
    <row r="392" spans="1:50">
      <c r="A392" s="19">
        <v>2017</v>
      </c>
      <c r="B392" s="19" t="s">
        <v>72</v>
      </c>
      <c r="C392" s="2">
        <v>5741</v>
      </c>
      <c r="H392" s="12">
        <f t="shared" si="77"/>
        <v>5741</v>
      </c>
      <c r="I392" s="11">
        <v>5743.30439766573</v>
      </c>
      <c r="J392" s="10">
        <f t="shared" si="78"/>
        <v>57433</v>
      </c>
      <c r="L392" s="9">
        <v>1519</v>
      </c>
      <c r="N392" s="9">
        <v>904</v>
      </c>
      <c r="P392" s="9">
        <v>1072</v>
      </c>
      <c r="R392" s="9">
        <v>1669</v>
      </c>
      <c r="T392" s="9">
        <f t="shared" ref="T392:T412" si="85">SUM(L392,N392)</f>
        <v>2423</v>
      </c>
      <c r="W392" s="9">
        <f t="shared" ref="W392:W412" si="86">SUM(P392,R392)</f>
        <v>2741</v>
      </c>
      <c r="Y392" s="9">
        <f t="shared" si="83"/>
        <v>2423</v>
      </c>
      <c r="Z392" s="28">
        <v>2425.52667622324</v>
      </c>
      <c r="AA392" s="10">
        <f t="shared" si="79"/>
        <v>24255</v>
      </c>
      <c r="AB392" s="9">
        <f t="shared" si="84"/>
        <v>2741</v>
      </c>
      <c r="AC392" s="28">
        <v>2739.7612604813098</v>
      </c>
      <c r="AD392" s="10">
        <f t="shared" si="80"/>
        <v>27398</v>
      </c>
      <c r="AE392" s="63"/>
      <c r="AX392" s="9">
        <v>103.5</v>
      </c>
    </row>
    <row r="393" spans="1:50">
      <c r="A393" s="19">
        <v>2017</v>
      </c>
      <c r="B393" s="19" t="s">
        <v>74</v>
      </c>
      <c r="C393" s="2">
        <v>5701</v>
      </c>
      <c r="H393" s="12">
        <f t="shared" ref="H393:H412" si="87">C393</f>
        <v>5701</v>
      </c>
      <c r="I393" s="11">
        <v>5718.14261419384</v>
      </c>
      <c r="J393" s="10">
        <f t="shared" si="78"/>
        <v>57181</v>
      </c>
      <c r="L393" s="9">
        <v>1499</v>
      </c>
      <c r="N393" s="9">
        <v>871</v>
      </c>
      <c r="P393" s="9">
        <v>1082</v>
      </c>
      <c r="R393" s="9">
        <v>1676</v>
      </c>
      <c r="T393" s="9">
        <f t="shared" si="85"/>
        <v>2370</v>
      </c>
      <c r="W393" s="9">
        <f t="shared" si="86"/>
        <v>2758</v>
      </c>
      <c r="Y393" s="9">
        <f t="shared" si="83"/>
        <v>2370</v>
      </c>
      <c r="Z393" s="28">
        <v>2385.9038574121801</v>
      </c>
      <c r="AA393" s="10">
        <f t="shared" si="79"/>
        <v>23859</v>
      </c>
      <c r="AB393" s="9">
        <f t="shared" si="84"/>
        <v>2758</v>
      </c>
      <c r="AC393" s="28">
        <v>2760.76963018785</v>
      </c>
      <c r="AD393" s="10">
        <f t="shared" si="80"/>
        <v>27608</v>
      </c>
      <c r="AE393" s="63"/>
      <c r="AX393" s="9">
        <v>103.7</v>
      </c>
    </row>
    <row r="394" spans="1:50">
      <c r="A394" s="19">
        <v>2017</v>
      </c>
      <c r="B394" s="19" t="s">
        <v>75</v>
      </c>
      <c r="C394" s="2">
        <v>5676</v>
      </c>
      <c r="H394" s="12">
        <f t="shared" si="87"/>
        <v>5676</v>
      </c>
      <c r="I394" s="11">
        <v>5719.4413156963201</v>
      </c>
      <c r="J394" s="10">
        <f t="shared" si="78"/>
        <v>57194</v>
      </c>
      <c r="L394" s="9">
        <v>1491</v>
      </c>
      <c r="N394" s="9">
        <v>880</v>
      </c>
      <c r="P394" s="9">
        <v>1079</v>
      </c>
      <c r="R394" s="9">
        <v>1672</v>
      </c>
      <c r="T394" s="9">
        <f t="shared" si="85"/>
        <v>2371</v>
      </c>
      <c r="W394" s="9">
        <f t="shared" si="86"/>
        <v>2751</v>
      </c>
      <c r="Y394" s="9">
        <f t="shared" si="83"/>
        <v>2371</v>
      </c>
      <c r="Z394" s="28">
        <v>2374.5010906883899</v>
      </c>
      <c r="AA394" s="10">
        <f t="shared" si="79"/>
        <v>23745</v>
      </c>
      <c r="AB394" s="9">
        <f t="shared" si="84"/>
        <v>2751</v>
      </c>
      <c r="AC394" s="28">
        <v>2772.70641769447</v>
      </c>
      <c r="AD394" s="10">
        <f t="shared" si="80"/>
        <v>27727</v>
      </c>
      <c r="AE394" s="63"/>
      <c r="AX394" s="9">
        <v>103.8</v>
      </c>
    </row>
    <row r="395" spans="1:50">
      <c r="A395" s="19">
        <v>2017</v>
      </c>
      <c r="B395" s="19" t="s">
        <v>76</v>
      </c>
      <c r="C395" s="2">
        <v>5705</v>
      </c>
      <c r="H395" s="12">
        <f t="shared" si="87"/>
        <v>5705</v>
      </c>
      <c r="I395" s="11">
        <v>5731.8341895026597</v>
      </c>
      <c r="J395" s="10">
        <f t="shared" si="78"/>
        <v>57318</v>
      </c>
      <c r="L395" s="9">
        <v>1518</v>
      </c>
      <c r="N395" s="9">
        <v>886</v>
      </c>
      <c r="P395" s="9">
        <v>1080</v>
      </c>
      <c r="R395" s="9">
        <v>1648</v>
      </c>
      <c r="T395" s="9">
        <f t="shared" si="85"/>
        <v>2404</v>
      </c>
      <c r="W395" s="9">
        <f t="shared" si="86"/>
        <v>2728</v>
      </c>
      <c r="Y395" s="9">
        <f t="shared" si="83"/>
        <v>2404</v>
      </c>
      <c r="Z395" s="28">
        <v>2406.9271760342799</v>
      </c>
      <c r="AA395" s="10">
        <f t="shared" si="79"/>
        <v>24069</v>
      </c>
      <c r="AB395" s="9">
        <f t="shared" si="84"/>
        <v>2728</v>
      </c>
      <c r="AC395" s="28">
        <v>2749.7412270558302</v>
      </c>
      <c r="AD395" s="10">
        <f t="shared" si="80"/>
        <v>27497</v>
      </c>
      <c r="AE395" s="63"/>
      <c r="AX395" s="9">
        <v>104.3</v>
      </c>
    </row>
    <row r="396" spans="1:50">
      <c r="A396" s="19">
        <v>2017</v>
      </c>
      <c r="B396" s="19" t="s">
        <v>77</v>
      </c>
      <c r="C396" s="2">
        <v>5739</v>
      </c>
      <c r="H396" s="12">
        <f t="shared" si="87"/>
        <v>5739</v>
      </c>
      <c r="I396" s="11">
        <v>5742.2901325659204</v>
      </c>
      <c r="J396" s="10">
        <f t="shared" si="78"/>
        <v>57423</v>
      </c>
      <c r="L396" s="9">
        <v>1529</v>
      </c>
      <c r="N396" s="9">
        <v>905</v>
      </c>
      <c r="P396" s="9">
        <v>1087</v>
      </c>
      <c r="R396" s="9">
        <v>1637</v>
      </c>
      <c r="T396" s="9">
        <f t="shared" si="85"/>
        <v>2434</v>
      </c>
      <c r="W396" s="9">
        <f t="shared" si="86"/>
        <v>2724</v>
      </c>
      <c r="Y396" s="9">
        <f t="shared" si="83"/>
        <v>2434</v>
      </c>
      <c r="Z396" s="28">
        <v>2432.9282386381601</v>
      </c>
      <c r="AA396" s="10">
        <f t="shared" si="79"/>
        <v>24329</v>
      </c>
      <c r="AB396" s="9">
        <f t="shared" si="84"/>
        <v>2724</v>
      </c>
      <c r="AC396" s="28">
        <v>2724.8759868166499</v>
      </c>
      <c r="AD396" s="10">
        <f t="shared" si="80"/>
        <v>27249</v>
      </c>
      <c r="AE396" s="63"/>
      <c r="AX396" s="9">
        <v>104.5</v>
      </c>
    </row>
    <row r="397" spans="1:50">
      <c r="A397" s="19">
        <v>2017</v>
      </c>
      <c r="B397" s="19" t="s">
        <v>78</v>
      </c>
      <c r="C397" s="2">
        <v>5788</v>
      </c>
      <c r="H397" s="12">
        <f t="shared" si="87"/>
        <v>5788</v>
      </c>
      <c r="I397" s="11">
        <v>5767.6960673777903</v>
      </c>
      <c r="J397" s="10">
        <f t="shared" si="78"/>
        <v>57677</v>
      </c>
      <c r="L397" s="9">
        <v>1563</v>
      </c>
      <c r="N397" s="9">
        <v>918</v>
      </c>
      <c r="P397" s="9">
        <v>1078</v>
      </c>
      <c r="R397" s="9">
        <v>1662</v>
      </c>
      <c r="T397" s="9">
        <f t="shared" si="85"/>
        <v>2481</v>
      </c>
      <c r="W397" s="9">
        <f t="shared" si="86"/>
        <v>2740</v>
      </c>
      <c r="Y397" s="9">
        <f t="shared" si="83"/>
        <v>2481</v>
      </c>
      <c r="Z397" s="28">
        <v>2471.5628216080199</v>
      </c>
      <c r="AA397" s="10">
        <f t="shared" si="79"/>
        <v>24716</v>
      </c>
      <c r="AB397" s="9">
        <f t="shared" si="84"/>
        <v>2740</v>
      </c>
      <c r="AC397" s="28">
        <v>2744.0133440773602</v>
      </c>
      <c r="AD397" s="10">
        <f t="shared" si="80"/>
        <v>27440</v>
      </c>
      <c r="AE397" s="63"/>
      <c r="AX397" s="9">
        <v>104.6</v>
      </c>
    </row>
    <row r="398" spans="1:50">
      <c r="A398" s="19">
        <v>2017</v>
      </c>
      <c r="B398" s="19" t="s">
        <v>79</v>
      </c>
      <c r="C398" s="2">
        <v>5775</v>
      </c>
      <c r="H398" s="12">
        <f t="shared" si="87"/>
        <v>5775</v>
      </c>
      <c r="I398" s="11">
        <v>5771.2429142361498</v>
      </c>
      <c r="J398" s="10">
        <f t="shared" si="78"/>
        <v>57712</v>
      </c>
      <c r="L398" s="9">
        <v>1552</v>
      </c>
      <c r="N398" s="9">
        <v>916</v>
      </c>
      <c r="P398" s="9">
        <v>1096</v>
      </c>
      <c r="R398" s="9">
        <v>1660</v>
      </c>
      <c r="T398" s="9">
        <f t="shared" si="85"/>
        <v>2468</v>
      </c>
      <c r="W398" s="9">
        <f t="shared" si="86"/>
        <v>2756</v>
      </c>
      <c r="Y398" s="9">
        <f t="shared" si="83"/>
        <v>2468</v>
      </c>
      <c r="Z398" s="28">
        <v>2459.02631205844</v>
      </c>
      <c r="AA398" s="10">
        <f t="shared" si="79"/>
        <v>24590</v>
      </c>
      <c r="AB398" s="9">
        <f t="shared" si="84"/>
        <v>2756</v>
      </c>
      <c r="AC398" s="28">
        <v>2763.2254113240501</v>
      </c>
      <c r="AD398" s="10">
        <f t="shared" si="80"/>
        <v>27632</v>
      </c>
      <c r="AE398" s="63"/>
      <c r="AX398" s="9">
        <v>104.9</v>
      </c>
    </row>
    <row r="399" spans="1:50">
      <c r="A399" s="19">
        <v>2017</v>
      </c>
      <c r="B399" s="19" t="s">
        <v>80</v>
      </c>
      <c r="C399" s="2">
        <v>5776</v>
      </c>
      <c r="H399" s="12">
        <f t="shared" si="87"/>
        <v>5776</v>
      </c>
      <c r="I399" s="11">
        <v>5778.63625619714</v>
      </c>
      <c r="J399" s="10">
        <f t="shared" si="78"/>
        <v>57786</v>
      </c>
      <c r="L399" s="9">
        <v>1538</v>
      </c>
      <c r="N399" s="9">
        <v>893</v>
      </c>
      <c r="P399" s="9">
        <v>1110</v>
      </c>
      <c r="R399" s="9">
        <v>1683</v>
      </c>
      <c r="T399" s="9">
        <f t="shared" si="85"/>
        <v>2431</v>
      </c>
      <c r="W399" s="9">
        <f t="shared" si="86"/>
        <v>2793</v>
      </c>
      <c r="Y399" s="9">
        <f t="shared" si="83"/>
        <v>2431</v>
      </c>
      <c r="Z399" s="28">
        <v>2439.4676273404898</v>
      </c>
      <c r="AA399" s="10">
        <f t="shared" si="79"/>
        <v>24395</v>
      </c>
      <c r="AB399" s="9">
        <f t="shared" si="84"/>
        <v>2793</v>
      </c>
      <c r="AC399" s="28">
        <v>2787.2365410241</v>
      </c>
      <c r="AD399" s="10">
        <f t="shared" si="80"/>
        <v>27872</v>
      </c>
      <c r="AE399" s="63"/>
      <c r="AX399" s="9">
        <v>105</v>
      </c>
    </row>
    <row r="400" spans="1:50">
      <c r="A400" s="19">
        <v>2017</v>
      </c>
      <c r="B400" s="19" t="s">
        <v>81</v>
      </c>
      <c r="C400" s="2">
        <v>5811</v>
      </c>
      <c r="H400" s="12">
        <f t="shared" si="87"/>
        <v>5811</v>
      </c>
      <c r="I400" s="11">
        <v>5788.28780150074</v>
      </c>
      <c r="J400" s="10">
        <f t="shared" si="78"/>
        <v>57883</v>
      </c>
      <c r="L400" s="9">
        <v>1541</v>
      </c>
      <c r="N400" s="9">
        <v>882</v>
      </c>
      <c r="P400" s="9">
        <v>1104</v>
      </c>
      <c r="R400" s="9">
        <v>1722</v>
      </c>
      <c r="T400" s="9">
        <f t="shared" si="85"/>
        <v>2423</v>
      </c>
      <c r="W400" s="9">
        <f t="shared" si="86"/>
        <v>2826</v>
      </c>
      <c r="Y400" s="9">
        <f t="shared" si="83"/>
        <v>2423</v>
      </c>
      <c r="Z400" s="28">
        <v>2416.93567495138</v>
      </c>
      <c r="AA400" s="10">
        <f t="shared" si="79"/>
        <v>24169</v>
      </c>
      <c r="AB400" s="9">
        <f t="shared" si="84"/>
        <v>2826</v>
      </c>
      <c r="AC400" s="28">
        <v>2804.18490645357</v>
      </c>
      <c r="AD400" s="10">
        <f t="shared" si="80"/>
        <v>28042</v>
      </c>
      <c r="AE400" s="63"/>
      <c r="AX400" s="9">
        <v>105.4</v>
      </c>
    </row>
    <row r="401" spans="1:50">
      <c r="A401" s="19">
        <v>2017</v>
      </c>
      <c r="B401" s="19" t="s">
        <v>82</v>
      </c>
      <c r="C401" s="2">
        <v>5813</v>
      </c>
      <c r="H401" s="12">
        <f t="shared" si="87"/>
        <v>5813</v>
      </c>
      <c r="I401" s="11">
        <v>5789.2501599977704</v>
      </c>
      <c r="J401" s="10">
        <f t="shared" si="78"/>
        <v>57893</v>
      </c>
      <c r="L401" s="9">
        <v>1528</v>
      </c>
      <c r="N401" s="9">
        <v>896</v>
      </c>
      <c r="P401" s="9">
        <v>1086</v>
      </c>
      <c r="R401" s="9">
        <v>1728</v>
      </c>
      <c r="T401" s="9">
        <f t="shared" si="85"/>
        <v>2424</v>
      </c>
      <c r="W401" s="9">
        <f t="shared" si="86"/>
        <v>2814</v>
      </c>
      <c r="Y401" s="9">
        <f t="shared" si="83"/>
        <v>2424</v>
      </c>
      <c r="Z401" s="28">
        <v>2406.7214786877298</v>
      </c>
      <c r="AA401" s="10">
        <f t="shared" si="79"/>
        <v>24067</v>
      </c>
      <c r="AB401" s="9">
        <f t="shared" si="84"/>
        <v>2814</v>
      </c>
      <c r="AC401" s="28">
        <v>2809.5280016706802</v>
      </c>
      <c r="AD401" s="10">
        <f t="shared" si="80"/>
        <v>28095</v>
      </c>
      <c r="AE401" s="63"/>
      <c r="AX401" s="9">
        <v>105.6</v>
      </c>
    </row>
    <row r="402" spans="1:50">
      <c r="A402" s="19">
        <v>2017</v>
      </c>
      <c r="B402" s="19" t="s">
        <v>83</v>
      </c>
      <c r="C402" s="2">
        <v>5807</v>
      </c>
      <c r="H402" s="12">
        <f t="shared" si="87"/>
        <v>5807</v>
      </c>
      <c r="I402" s="11">
        <v>5794.7405530006599</v>
      </c>
      <c r="J402" s="10">
        <f t="shared" si="78"/>
        <v>57947</v>
      </c>
      <c r="L402" s="9">
        <v>1503</v>
      </c>
      <c r="N402" s="9">
        <v>882</v>
      </c>
      <c r="P402" s="9">
        <v>1092</v>
      </c>
      <c r="R402" s="9">
        <v>1745</v>
      </c>
      <c r="T402" s="9">
        <f t="shared" si="85"/>
        <v>2385</v>
      </c>
      <c r="W402" s="9">
        <f t="shared" si="86"/>
        <v>2837</v>
      </c>
      <c r="Y402" s="9">
        <f t="shared" si="83"/>
        <v>2385</v>
      </c>
      <c r="Z402" s="28">
        <v>2391.62173144489</v>
      </c>
      <c r="AA402" s="10">
        <f t="shared" si="79"/>
        <v>23916</v>
      </c>
      <c r="AB402" s="9">
        <f t="shared" si="84"/>
        <v>2837</v>
      </c>
      <c r="AC402" s="28">
        <v>2819.9352078718898</v>
      </c>
      <c r="AD402" s="10">
        <f t="shared" si="80"/>
        <v>28199</v>
      </c>
      <c r="AE402" s="63"/>
      <c r="AX402" s="9">
        <v>105.8</v>
      </c>
    </row>
    <row r="403" spans="1:50">
      <c r="A403" s="19">
        <v>2017</v>
      </c>
      <c r="B403" s="19" t="s">
        <v>84</v>
      </c>
      <c r="C403" s="2">
        <v>5811</v>
      </c>
      <c r="H403" s="12">
        <f t="shared" si="87"/>
        <v>5811</v>
      </c>
      <c r="I403" s="11">
        <v>5800.4977611734303</v>
      </c>
      <c r="J403" s="10">
        <f t="shared" si="78"/>
        <v>58005</v>
      </c>
      <c r="L403" s="9">
        <v>1513</v>
      </c>
      <c r="N403" s="9">
        <v>859</v>
      </c>
      <c r="P403" s="9">
        <v>1089</v>
      </c>
      <c r="R403" s="9">
        <v>1749</v>
      </c>
      <c r="T403" s="9">
        <f t="shared" si="85"/>
        <v>2372</v>
      </c>
      <c r="W403" s="9">
        <f t="shared" si="86"/>
        <v>2838</v>
      </c>
      <c r="Y403" s="9">
        <f t="shared" si="83"/>
        <v>2372</v>
      </c>
      <c r="Z403" s="28">
        <v>2378.7575253044902</v>
      </c>
      <c r="AA403" s="10">
        <f t="shared" si="79"/>
        <v>23788</v>
      </c>
      <c r="AB403" s="9">
        <f t="shared" si="84"/>
        <v>2838</v>
      </c>
      <c r="AC403" s="28">
        <v>2827.2610573912798</v>
      </c>
      <c r="AD403" s="10">
        <f t="shared" si="80"/>
        <v>28273</v>
      </c>
      <c r="AE403" s="63"/>
      <c r="AX403" s="9">
        <v>105.9</v>
      </c>
    </row>
    <row r="404" spans="1:50">
      <c r="A404" s="19">
        <v>2018</v>
      </c>
      <c r="B404" s="19" t="s">
        <v>72</v>
      </c>
      <c r="C404" s="2">
        <v>5829</v>
      </c>
      <c r="H404" s="12">
        <f t="shared" si="87"/>
        <v>5829</v>
      </c>
      <c r="I404" s="11">
        <v>5830.27522753829</v>
      </c>
      <c r="J404" s="10">
        <f t="shared" si="78"/>
        <v>58303</v>
      </c>
      <c r="L404" s="9">
        <v>1536</v>
      </c>
      <c r="N404" s="9">
        <v>871</v>
      </c>
      <c r="P404" s="9">
        <v>1077</v>
      </c>
      <c r="R404" s="9">
        <v>1750</v>
      </c>
      <c r="T404" s="9">
        <f t="shared" si="85"/>
        <v>2407</v>
      </c>
      <c r="W404" s="9">
        <f t="shared" si="86"/>
        <v>2827</v>
      </c>
      <c r="Y404" s="9">
        <f t="shared" si="83"/>
        <v>2407</v>
      </c>
      <c r="Z404" s="28">
        <v>2411.0522188204</v>
      </c>
      <c r="AA404" s="10">
        <f t="shared" si="79"/>
        <v>24111</v>
      </c>
      <c r="AB404" s="9">
        <f t="shared" si="84"/>
        <v>2827</v>
      </c>
      <c r="AC404" s="28">
        <v>2824.3920893193099</v>
      </c>
      <c r="AD404" s="10">
        <f t="shared" si="80"/>
        <v>28244</v>
      </c>
      <c r="AE404" s="63"/>
      <c r="AX404" s="9">
        <v>105.4</v>
      </c>
    </row>
    <row r="405" spans="1:50">
      <c r="A405" s="19">
        <v>2018</v>
      </c>
      <c r="B405" s="19" t="s">
        <v>74</v>
      </c>
      <c r="C405" s="2">
        <v>5824</v>
      </c>
      <c r="H405" s="12">
        <f t="shared" si="87"/>
        <v>5824</v>
      </c>
      <c r="I405" s="11">
        <v>5841.4517991237699</v>
      </c>
      <c r="J405" s="10">
        <f t="shared" si="78"/>
        <v>58415</v>
      </c>
      <c r="L405" s="9">
        <v>1532</v>
      </c>
      <c r="N405" s="9">
        <v>883</v>
      </c>
      <c r="P405" s="9">
        <v>1095</v>
      </c>
      <c r="R405" s="9">
        <v>1740</v>
      </c>
      <c r="T405" s="9">
        <f t="shared" si="85"/>
        <v>2415</v>
      </c>
      <c r="W405" s="9">
        <f t="shared" si="86"/>
        <v>2835</v>
      </c>
      <c r="Y405" s="9">
        <f t="shared" si="83"/>
        <v>2415</v>
      </c>
      <c r="Z405" s="28">
        <v>2433.07430392163</v>
      </c>
      <c r="AA405" s="10">
        <f t="shared" si="79"/>
        <v>24331</v>
      </c>
      <c r="AB405" s="9">
        <f t="shared" si="84"/>
        <v>2835</v>
      </c>
      <c r="AC405" s="28">
        <v>2835.2537816990498</v>
      </c>
      <c r="AD405" s="10">
        <f t="shared" si="80"/>
        <v>28353</v>
      </c>
      <c r="AE405" s="63"/>
      <c r="AX405" s="9">
        <v>105.9</v>
      </c>
    </row>
    <row r="406" spans="1:50">
      <c r="A406" s="19">
        <v>2018</v>
      </c>
      <c r="B406" s="19" t="s">
        <v>75</v>
      </c>
      <c r="C406" s="2">
        <v>5819</v>
      </c>
      <c r="H406" s="12">
        <f t="shared" si="87"/>
        <v>5819</v>
      </c>
      <c r="I406" s="11">
        <v>5862.9659173396303</v>
      </c>
      <c r="J406" s="10">
        <f t="shared" si="78"/>
        <v>58630</v>
      </c>
      <c r="L406" s="9">
        <v>1537</v>
      </c>
      <c r="N406" s="9">
        <v>889</v>
      </c>
      <c r="P406" s="9">
        <v>1093</v>
      </c>
      <c r="R406" s="9">
        <v>1739</v>
      </c>
      <c r="T406" s="9">
        <f t="shared" si="85"/>
        <v>2426</v>
      </c>
      <c r="W406" s="9">
        <f t="shared" si="86"/>
        <v>2832</v>
      </c>
      <c r="Y406" s="9">
        <f t="shared" si="83"/>
        <v>2426</v>
      </c>
      <c r="Z406" s="28">
        <v>2431.8909417520299</v>
      </c>
      <c r="AA406" s="10">
        <f t="shared" si="79"/>
        <v>24319</v>
      </c>
      <c r="AB406" s="9">
        <f t="shared" si="84"/>
        <v>2832</v>
      </c>
      <c r="AC406" s="28">
        <v>2852.2692268035998</v>
      </c>
      <c r="AD406" s="10">
        <f t="shared" si="80"/>
        <v>28523</v>
      </c>
      <c r="AE406" s="63"/>
      <c r="AX406" s="9">
        <v>105.8</v>
      </c>
    </row>
    <row r="407" spans="1:50">
      <c r="A407" s="19">
        <v>2018</v>
      </c>
      <c r="B407" s="19" t="s">
        <v>76</v>
      </c>
      <c r="C407" s="2">
        <v>5858</v>
      </c>
      <c r="H407" s="12">
        <f t="shared" si="87"/>
        <v>5858</v>
      </c>
      <c r="I407" s="11">
        <v>5882.9439540918402</v>
      </c>
      <c r="J407" s="10">
        <f t="shared" si="78"/>
        <v>58829</v>
      </c>
      <c r="L407" s="9">
        <v>1557</v>
      </c>
      <c r="N407" s="9">
        <v>899</v>
      </c>
      <c r="P407" s="9">
        <v>1096</v>
      </c>
      <c r="R407" s="9">
        <v>1723</v>
      </c>
      <c r="T407" s="9">
        <f t="shared" si="85"/>
        <v>2456</v>
      </c>
      <c r="W407" s="9">
        <f t="shared" si="86"/>
        <v>2819</v>
      </c>
      <c r="Y407" s="9">
        <f t="shared" si="83"/>
        <v>2456</v>
      </c>
      <c r="Z407" s="28">
        <v>2456.0681051760698</v>
      </c>
      <c r="AA407" s="10">
        <f t="shared" si="79"/>
        <v>24561</v>
      </c>
      <c r="AB407" s="9">
        <f t="shared" si="84"/>
        <v>2819</v>
      </c>
      <c r="AC407" s="28">
        <v>2843.4931677208301</v>
      </c>
      <c r="AD407" s="10">
        <f t="shared" si="80"/>
        <v>28435</v>
      </c>
      <c r="AE407" s="63"/>
      <c r="AX407" s="9">
        <v>106</v>
      </c>
    </row>
    <row r="408" spans="1:50">
      <c r="A408" s="19">
        <v>2018</v>
      </c>
      <c r="B408" s="19" t="s">
        <v>77</v>
      </c>
      <c r="C408" s="2">
        <v>5868</v>
      </c>
      <c r="H408" s="12">
        <f t="shared" si="87"/>
        <v>5868</v>
      </c>
      <c r="I408" s="11">
        <v>5871.1047599745498</v>
      </c>
      <c r="J408" s="10">
        <f t="shared" si="78"/>
        <v>58711</v>
      </c>
      <c r="L408" s="9">
        <v>1565</v>
      </c>
      <c r="N408" s="9">
        <v>894</v>
      </c>
      <c r="P408" s="9">
        <v>1085</v>
      </c>
      <c r="R408" s="9">
        <v>1749</v>
      </c>
      <c r="T408" s="9">
        <f t="shared" si="85"/>
        <v>2459</v>
      </c>
      <c r="W408" s="9">
        <f t="shared" si="86"/>
        <v>2834</v>
      </c>
      <c r="Y408" s="9">
        <f t="shared" si="83"/>
        <v>2459</v>
      </c>
      <c r="Z408" s="28">
        <v>2451.7362082575701</v>
      </c>
      <c r="AA408" s="10">
        <f t="shared" si="79"/>
        <v>24517</v>
      </c>
      <c r="AB408" s="9">
        <f t="shared" si="84"/>
        <v>2834</v>
      </c>
      <c r="AC408" s="28">
        <v>2838.8365320053999</v>
      </c>
      <c r="AD408" s="10">
        <f t="shared" si="80"/>
        <v>28388</v>
      </c>
      <c r="AE408" s="63"/>
      <c r="AX408" s="9">
        <v>106.3</v>
      </c>
    </row>
    <row r="409" spans="1:50">
      <c r="A409" s="19">
        <v>2018</v>
      </c>
      <c r="B409" s="19" t="s">
        <v>78</v>
      </c>
      <c r="C409" s="2">
        <v>5884</v>
      </c>
      <c r="H409" s="12">
        <f t="shared" si="87"/>
        <v>5884</v>
      </c>
      <c r="I409" s="11">
        <v>5865.1395417855101</v>
      </c>
      <c r="J409" s="10">
        <f t="shared" si="78"/>
        <v>58651</v>
      </c>
      <c r="L409" s="9">
        <v>1551</v>
      </c>
      <c r="N409" s="9">
        <v>897</v>
      </c>
      <c r="P409" s="9">
        <v>1067</v>
      </c>
      <c r="R409" s="9">
        <v>1785</v>
      </c>
      <c r="T409" s="9">
        <f t="shared" si="85"/>
        <v>2448</v>
      </c>
      <c r="W409" s="9">
        <f t="shared" si="86"/>
        <v>2852</v>
      </c>
      <c r="Y409" s="9">
        <f t="shared" si="83"/>
        <v>2448</v>
      </c>
      <c r="Z409" s="28">
        <v>2436.5967974390201</v>
      </c>
      <c r="AA409" s="10">
        <f t="shared" si="79"/>
        <v>24366</v>
      </c>
      <c r="AB409" s="9">
        <f t="shared" si="84"/>
        <v>2852</v>
      </c>
      <c r="AC409" s="28">
        <v>2860.01306594888</v>
      </c>
      <c r="AD409" s="10">
        <f t="shared" si="80"/>
        <v>28600</v>
      </c>
      <c r="AE409" s="63"/>
      <c r="AX409" s="9">
        <v>106.2</v>
      </c>
    </row>
    <row r="410" spans="1:50">
      <c r="A410" s="19">
        <v>2018</v>
      </c>
      <c r="B410" s="19" t="s">
        <v>79</v>
      </c>
      <c r="C410" s="2">
        <v>5892</v>
      </c>
      <c r="H410" s="12">
        <f t="shared" si="87"/>
        <v>5892</v>
      </c>
      <c r="I410" s="11">
        <v>5886.5347496166596</v>
      </c>
      <c r="J410" s="10">
        <f t="shared" si="78"/>
        <v>58865</v>
      </c>
      <c r="L410" s="9">
        <v>1532</v>
      </c>
      <c r="N410" s="9">
        <v>899</v>
      </c>
      <c r="P410" s="9">
        <v>1077</v>
      </c>
      <c r="R410" s="9">
        <v>1798</v>
      </c>
      <c r="T410" s="9">
        <f t="shared" si="85"/>
        <v>2431</v>
      </c>
      <c r="W410" s="9">
        <f t="shared" si="86"/>
        <v>2875</v>
      </c>
      <c r="Y410" s="9">
        <f t="shared" si="83"/>
        <v>2431</v>
      </c>
      <c r="Z410" s="28">
        <v>2419.3674651207398</v>
      </c>
      <c r="AA410" s="10">
        <f t="shared" si="79"/>
        <v>24194</v>
      </c>
      <c r="AB410" s="9">
        <f t="shared" si="84"/>
        <v>2875</v>
      </c>
      <c r="AC410" s="28">
        <v>2883.1309859503399</v>
      </c>
      <c r="AD410" s="10">
        <f t="shared" si="80"/>
        <v>28831</v>
      </c>
      <c r="AE410" s="63"/>
      <c r="AX410" s="9">
        <v>106.3</v>
      </c>
    </row>
    <row r="411" spans="1:50">
      <c r="A411" s="19">
        <v>2018</v>
      </c>
      <c r="B411" s="19" t="s">
        <v>80</v>
      </c>
      <c r="C411" s="2">
        <v>5885</v>
      </c>
      <c r="H411" s="12">
        <f t="shared" si="87"/>
        <v>5885</v>
      </c>
      <c r="I411" s="11">
        <v>5886.3730774482301</v>
      </c>
      <c r="J411" s="10">
        <f t="shared" si="78"/>
        <v>58864</v>
      </c>
      <c r="L411" s="9">
        <v>1543</v>
      </c>
      <c r="N411" s="9">
        <v>878</v>
      </c>
      <c r="P411" s="9">
        <v>1084</v>
      </c>
      <c r="R411" s="9">
        <v>1784</v>
      </c>
      <c r="T411" s="9">
        <f t="shared" si="85"/>
        <v>2421</v>
      </c>
      <c r="W411" s="9">
        <f t="shared" si="86"/>
        <v>2868</v>
      </c>
      <c r="Y411" s="9">
        <f t="shared" si="83"/>
        <v>2421</v>
      </c>
      <c r="Z411" s="28">
        <v>2423.7051550054498</v>
      </c>
      <c r="AA411" s="10">
        <f t="shared" si="79"/>
        <v>24237</v>
      </c>
      <c r="AB411" s="9">
        <f t="shared" si="84"/>
        <v>2868</v>
      </c>
      <c r="AC411" s="28">
        <v>2865.83391942868</v>
      </c>
      <c r="AD411" s="10">
        <f t="shared" si="80"/>
        <v>28658</v>
      </c>
      <c r="AE411" s="63"/>
      <c r="AX411" s="9">
        <v>106.5</v>
      </c>
    </row>
    <row r="412" spans="1:50">
      <c r="A412" s="19">
        <v>2018</v>
      </c>
      <c r="B412" s="19" t="s">
        <v>81</v>
      </c>
      <c r="C412" s="9">
        <v>5902</v>
      </c>
      <c r="H412" s="12">
        <f t="shared" si="87"/>
        <v>5902</v>
      </c>
      <c r="I412" s="11">
        <v>5879.7768982786401</v>
      </c>
      <c r="J412" s="10">
        <f t="shared" si="78"/>
        <v>58798</v>
      </c>
      <c r="L412" s="9">
        <v>1543</v>
      </c>
      <c r="N412" s="9">
        <v>883</v>
      </c>
      <c r="P412" s="9">
        <v>1091</v>
      </c>
      <c r="R412" s="9">
        <v>1812</v>
      </c>
      <c r="T412" s="9">
        <f t="shared" si="85"/>
        <v>2426</v>
      </c>
      <c r="W412" s="9">
        <f t="shared" si="86"/>
        <v>2903</v>
      </c>
      <c r="Y412" s="9">
        <f t="shared" si="83"/>
        <v>2426</v>
      </c>
      <c r="Z412" s="28">
        <v>2420.6395532598999</v>
      </c>
      <c r="AA412" s="10">
        <f t="shared" si="79"/>
        <v>24206</v>
      </c>
      <c r="AB412" s="9">
        <f t="shared" si="84"/>
        <v>2903</v>
      </c>
      <c r="AC412" s="28">
        <v>2879.9652183295798</v>
      </c>
      <c r="AD412" s="10">
        <f t="shared" si="80"/>
        <v>28800</v>
      </c>
    </row>
  </sheetData>
  <mergeCells count="5">
    <mergeCell ref="D319:G320"/>
    <mergeCell ref="K6:L6"/>
    <mergeCell ref="M6:N6"/>
    <mergeCell ref="O6:P6"/>
    <mergeCell ref="Q6:R6"/>
  </mergeCells>
  <phoneticPr fontId="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471"/>
  <sheetViews>
    <sheetView zoomScale="70" zoomScaleNormal="70" workbookViewId="0">
      <pane xSplit="2" ySplit="6" topLeftCell="C7" activePane="bottomRight" state="frozen"/>
      <selection pane="topRight" activeCell="C1" sqref="C1"/>
      <selection pane="bottomLeft" activeCell="A2" sqref="A2"/>
      <selection pane="bottomRight" activeCell="C7" sqref="C7"/>
    </sheetView>
  </sheetViews>
  <sheetFormatPr defaultColWidth="8.88671875" defaultRowHeight="15"/>
  <cols>
    <col min="1" max="1" width="5.6640625" style="42" customWidth="1"/>
    <col min="2" max="2" width="5" style="42" bestFit="1" customWidth="1"/>
    <col min="3" max="3" width="6.6640625" style="42" customWidth="1"/>
    <col min="4" max="4" width="12.77734375" style="42" customWidth="1"/>
    <col min="5" max="5" width="6.6640625" style="42" customWidth="1"/>
    <col min="6" max="6" width="15.21875" style="15" customWidth="1"/>
    <col min="7" max="7" width="9.6640625" style="42" customWidth="1"/>
    <col min="8" max="8" width="6.6640625" style="42" bestFit="1" customWidth="1"/>
    <col min="9" max="16384" width="8.88671875" style="42"/>
  </cols>
  <sheetData>
    <row r="1" spans="1:8" s="40" customFormat="1">
      <c r="C1" s="46" t="s">
        <v>2</v>
      </c>
      <c r="D1" s="46"/>
      <c r="E1" s="46"/>
      <c r="F1" s="46"/>
      <c r="G1" s="46"/>
      <c r="H1" s="46"/>
    </row>
    <row r="2" spans="1:8">
      <c r="C2" s="42" t="s">
        <v>54</v>
      </c>
    </row>
    <row r="3" spans="1:8">
      <c r="C3" s="42" t="s">
        <v>53</v>
      </c>
    </row>
    <row r="5" spans="1:8" ht="15" customHeight="1">
      <c r="C5" s="42" t="s">
        <v>3</v>
      </c>
      <c r="D5" s="42" t="s">
        <v>1</v>
      </c>
      <c r="F5" s="42"/>
    </row>
    <row r="6" spans="1:8">
      <c r="A6" s="16"/>
      <c r="B6" s="16"/>
      <c r="D6" s="98" t="s">
        <v>4</v>
      </c>
      <c r="E6" s="98"/>
      <c r="F6" s="98"/>
    </row>
    <row r="7" spans="1:8">
      <c r="A7" s="16">
        <v>1980</v>
      </c>
      <c r="B7" s="1" t="s">
        <v>72</v>
      </c>
      <c r="C7" s="42">
        <v>71.3</v>
      </c>
      <c r="D7" s="17">
        <v>71.414397150160397</v>
      </c>
      <c r="E7" s="42">
        <f t="shared" ref="E7:E70" si="0">ROUND(D7,1)</f>
        <v>71.400000000000006</v>
      </c>
      <c r="F7" s="42"/>
      <c r="H7" s="15">
        <f>E7</f>
        <v>71.400000000000006</v>
      </c>
    </row>
    <row r="8" spans="1:8">
      <c r="A8" s="16"/>
      <c r="B8" s="1" t="s">
        <v>74</v>
      </c>
      <c r="C8" s="42">
        <v>71.599999999999994</v>
      </c>
      <c r="D8" s="17">
        <v>72.088425590525802</v>
      </c>
      <c r="E8" s="42">
        <f t="shared" si="0"/>
        <v>72.099999999999994</v>
      </c>
      <c r="F8" s="42"/>
      <c r="H8" s="15">
        <f t="shared" ref="H8:H71" si="1">E8</f>
        <v>72.099999999999994</v>
      </c>
    </row>
    <row r="9" spans="1:8">
      <c r="A9" s="16"/>
      <c r="B9" s="1" t="s">
        <v>75</v>
      </c>
      <c r="C9" s="42">
        <v>72.2</v>
      </c>
      <c r="D9" s="17">
        <v>72.741329133172698</v>
      </c>
      <c r="E9" s="42">
        <f t="shared" si="0"/>
        <v>72.7</v>
      </c>
      <c r="F9" s="42"/>
      <c r="H9" s="15">
        <f t="shared" si="1"/>
        <v>72.7</v>
      </c>
    </row>
    <row r="10" spans="1:8">
      <c r="A10" s="16"/>
      <c r="B10" s="1" t="s">
        <v>76</v>
      </c>
      <c r="C10" s="42">
        <v>73.900000000000006</v>
      </c>
      <c r="D10" s="17">
        <v>74.156401213305102</v>
      </c>
      <c r="E10" s="42">
        <f t="shared" si="0"/>
        <v>74.2</v>
      </c>
      <c r="F10" s="42"/>
      <c r="H10" s="15">
        <f t="shared" si="1"/>
        <v>74.2</v>
      </c>
    </row>
    <row r="11" spans="1:8">
      <c r="A11" s="16"/>
      <c r="B11" s="1" t="s">
        <v>77</v>
      </c>
      <c r="C11" s="42">
        <v>74.900000000000006</v>
      </c>
      <c r="D11" s="17">
        <v>74.597320035525598</v>
      </c>
      <c r="E11" s="42">
        <f t="shared" si="0"/>
        <v>74.599999999999994</v>
      </c>
      <c r="F11" s="42"/>
      <c r="H11" s="15">
        <f t="shared" si="1"/>
        <v>74.599999999999994</v>
      </c>
    </row>
    <row r="12" spans="1:8">
      <c r="A12" s="16"/>
      <c r="B12" s="1" t="s">
        <v>78</v>
      </c>
      <c r="C12" s="42">
        <v>75.3</v>
      </c>
      <c r="D12" s="17">
        <v>74.973151798348198</v>
      </c>
      <c r="E12" s="42">
        <f t="shared" si="0"/>
        <v>75</v>
      </c>
      <c r="F12" s="42"/>
      <c r="H12" s="15">
        <f t="shared" si="1"/>
        <v>75</v>
      </c>
    </row>
    <row r="13" spans="1:8">
      <c r="A13" s="16"/>
      <c r="B13" s="1" t="s">
        <v>79</v>
      </c>
      <c r="C13" s="42">
        <v>75.5</v>
      </c>
      <c r="D13" s="17">
        <v>75.468688747673795</v>
      </c>
      <c r="E13" s="42">
        <f t="shared" si="0"/>
        <v>75.5</v>
      </c>
      <c r="F13" s="42"/>
      <c r="H13" s="15">
        <f t="shared" si="1"/>
        <v>75.5</v>
      </c>
    </row>
    <row r="14" spans="1:8">
      <c r="A14" s="16"/>
      <c r="B14" s="1" t="s">
        <v>80</v>
      </c>
      <c r="C14" s="42">
        <v>75.099999999999994</v>
      </c>
      <c r="D14" s="17">
        <v>75.475313394603106</v>
      </c>
      <c r="E14" s="42">
        <f t="shared" si="0"/>
        <v>75.5</v>
      </c>
      <c r="F14" s="42"/>
      <c r="H14" s="15">
        <f t="shared" si="1"/>
        <v>75.5</v>
      </c>
    </row>
    <row r="15" spans="1:8">
      <c r="A15" s="16"/>
      <c r="B15" s="1" t="s">
        <v>81</v>
      </c>
      <c r="C15" s="42">
        <v>75.900000000000006</v>
      </c>
      <c r="D15" s="17">
        <v>75.683934238750595</v>
      </c>
      <c r="E15" s="42">
        <f t="shared" si="0"/>
        <v>75.7</v>
      </c>
      <c r="F15" s="42"/>
      <c r="H15" s="15">
        <f t="shared" si="1"/>
        <v>75.7</v>
      </c>
    </row>
    <row r="16" spans="1:8">
      <c r="A16" s="16"/>
      <c r="B16" s="1" t="s">
        <v>82</v>
      </c>
      <c r="C16" s="42">
        <v>76.3</v>
      </c>
      <c r="D16" s="17">
        <v>75.934080057094803</v>
      </c>
      <c r="E16" s="42">
        <f t="shared" si="0"/>
        <v>75.900000000000006</v>
      </c>
      <c r="F16" s="42"/>
      <c r="H16" s="15">
        <f t="shared" si="1"/>
        <v>75.900000000000006</v>
      </c>
    </row>
    <row r="17" spans="1:8">
      <c r="A17" s="16"/>
      <c r="B17" s="1" t="s">
        <v>83</v>
      </c>
      <c r="C17" s="42">
        <v>76.599999999999994</v>
      </c>
      <c r="D17" s="17">
        <v>76.268701419427401</v>
      </c>
      <c r="E17" s="42">
        <f t="shared" si="0"/>
        <v>76.3</v>
      </c>
      <c r="F17" s="42"/>
      <c r="H17" s="15">
        <f t="shared" si="1"/>
        <v>76.3</v>
      </c>
    </row>
    <row r="18" spans="1:8">
      <c r="A18" s="16"/>
      <c r="B18" s="1" t="s">
        <v>84</v>
      </c>
      <c r="C18" s="42">
        <v>76.599999999999994</v>
      </c>
      <c r="D18" s="17">
        <v>76.338702709759602</v>
      </c>
      <c r="E18" s="42">
        <f t="shared" si="0"/>
        <v>76.3</v>
      </c>
      <c r="F18" s="42"/>
      <c r="H18" s="15">
        <f t="shared" si="1"/>
        <v>76.3</v>
      </c>
    </row>
    <row r="19" spans="1:8">
      <c r="A19" s="16">
        <v>1981</v>
      </c>
      <c r="B19" s="1" t="s">
        <v>72</v>
      </c>
      <c r="C19" s="42">
        <v>76.7</v>
      </c>
      <c r="D19" s="17">
        <v>76.839839801701103</v>
      </c>
      <c r="E19" s="42">
        <f t="shared" si="0"/>
        <v>76.8</v>
      </c>
      <c r="F19" s="42"/>
      <c r="H19" s="15">
        <f t="shared" si="1"/>
        <v>76.8</v>
      </c>
    </row>
    <row r="20" spans="1:8">
      <c r="A20" s="16"/>
      <c r="B20" s="1" t="s">
        <v>74</v>
      </c>
      <c r="C20" s="42">
        <v>76.5</v>
      </c>
      <c r="D20" s="17">
        <v>77.006467087908803</v>
      </c>
      <c r="E20" s="42">
        <f t="shared" si="0"/>
        <v>77</v>
      </c>
      <c r="F20" s="42"/>
      <c r="H20" s="15">
        <f t="shared" si="1"/>
        <v>77</v>
      </c>
    </row>
    <row r="21" spans="1:8">
      <c r="A21" s="16"/>
      <c r="B21" s="1" t="s">
        <v>75</v>
      </c>
      <c r="C21" s="42">
        <v>76.7</v>
      </c>
      <c r="D21" s="17">
        <v>77.259774746158399</v>
      </c>
      <c r="E21" s="42">
        <f t="shared" si="0"/>
        <v>77.3</v>
      </c>
      <c r="F21" s="42"/>
      <c r="H21" s="15">
        <f t="shared" si="1"/>
        <v>77.3</v>
      </c>
    </row>
    <row r="22" spans="1:8">
      <c r="A22" s="16"/>
      <c r="B22" s="1" t="s">
        <v>76</v>
      </c>
      <c r="C22" s="42">
        <v>77.3</v>
      </c>
      <c r="D22" s="17">
        <v>77.555425187277095</v>
      </c>
      <c r="E22" s="42">
        <f t="shared" si="0"/>
        <v>77.599999999999994</v>
      </c>
      <c r="F22" s="42"/>
      <c r="H22" s="15">
        <f t="shared" si="1"/>
        <v>77.599999999999994</v>
      </c>
    </row>
    <row r="23" spans="1:8">
      <c r="A23" s="16"/>
      <c r="B23" s="1" t="s">
        <v>77</v>
      </c>
      <c r="C23" s="42">
        <v>78.2</v>
      </c>
      <c r="D23" s="17">
        <v>77.897343000388602</v>
      </c>
      <c r="E23" s="42">
        <f t="shared" si="0"/>
        <v>77.900000000000006</v>
      </c>
      <c r="F23" s="42"/>
      <c r="H23" s="15">
        <f t="shared" si="1"/>
        <v>77.900000000000006</v>
      </c>
    </row>
    <row r="24" spans="1:8">
      <c r="A24" s="16"/>
      <c r="B24" s="1" t="s">
        <v>78</v>
      </c>
      <c r="C24" s="42">
        <v>78.5</v>
      </c>
      <c r="D24" s="17">
        <v>78.174750069798506</v>
      </c>
      <c r="E24" s="42">
        <f t="shared" si="0"/>
        <v>78.2</v>
      </c>
      <c r="F24" s="42"/>
      <c r="H24" s="15">
        <f t="shared" si="1"/>
        <v>78.2</v>
      </c>
    </row>
    <row r="25" spans="1:8">
      <c r="A25" s="16"/>
      <c r="B25" s="1" t="s">
        <v>79</v>
      </c>
      <c r="C25" s="42">
        <v>78.400000000000006</v>
      </c>
      <c r="D25" s="17">
        <v>78.372762835258001</v>
      </c>
      <c r="E25" s="42">
        <f t="shared" si="0"/>
        <v>78.400000000000006</v>
      </c>
      <c r="F25" s="42"/>
      <c r="H25" s="15">
        <f t="shared" si="1"/>
        <v>78.400000000000006</v>
      </c>
    </row>
    <row r="26" spans="1:8">
      <c r="A26" s="16"/>
      <c r="B26" s="1" t="s">
        <v>80</v>
      </c>
      <c r="C26" s="42">
        <v>78.2</v>
      </c>
      <c r="D26" s="17">
        <v>78.585120169569606</v>
      </c>
      <c r="E26" s="42">
        <f t="shared" si="0"/>
        <v>78.599999999999994</v>
      </c>
      <c r="F26" s="42"/>
      <c r="H26" s="15">
        <f t="shared" si="1"/>
        <v>78.599999999999994</v>
      </c>
    </row>
    <row r="27" spans="1:8">
      <c r="A27" s="16"/>
      <c r="B27" s="1" t="s">
        <v>81</v>
      </c>
      <c r="C27" s="42">
        <v>79.099999999999994</v>
      </c>
      <c r="D27" s="17">
        <v>78.884553419886799</v>
      </c>
      <c r="E27" s="42">
        <f t="shared" si="0"/>
        <v>78.900000000000006</v>
      </c>
      <c r="F27" s="42"/>
      <c r="H27" s="15">
        <f t="shared" si="1"/>
        <v>78.900000000000006</v>
      </c>
    </row>
    <row r="28" spans="1:8">
      <c r="A28" s="16"/>
      <c r="B28" s="1" t="s">
        <v>82</v>
      </c>
      <c r="C28" s="42">
        <v>79.400000000000006</v>
      </c>
      <c r="D28" s="17">
        <v>79.022846885162593</v>
      </c>
      <c r="E28" s="42">
        <f t="shared" si="0"/>
        <v>79</v>
      </c>
      <c r="F28" s="42"/>
      <c r="H28" s="15">
        <f t="shared" si="1"/>
        <v>79</v>
      </c>
    </row>
    <row r="29" spans="1:8">
      <c r="A29" s="16"/>
      <c r="B29" s="1" t="s">
        <v>83</v>
      </c>
      <c r="C29" s="42">
        <v>79.599999999999994</v>
      </c>
      <c r="D29" s="17">
        <v>79.2605998628528</v>
      </c>
      <c r="E29" s="42">
        <f t="shared" si="0"/>
        <v>79.3</v>
      </c>
      <c r="F29" s="42"/>
      <c r="H29" s="15">
        <f t="shared" si="1"/>
        <v>79.3</v>
      </c>
    </row>
    <row r="30" spans="1:8">
      <c r="A30" s="16"/>
      <c r="B30" s="1" t="s">
        <v>84</v>
      </c>
      <c r="C30" s="42">
        <v>79.7</v>
      </c>
      <c r="D30" s="17">
        <v>79.424514294132393</v>
      </c>
      <c r="E30" s="42">
        <f t="shared" si="0"/>
        <v>79.400000000000006</v>
      </c>
      <c r="F30" s="42"/>
      <c r="H30" s="15">
        <f t="shared" si="1"/>
        <v>79.400000000000006</v>
      </c>
    </row>
    <row r="31" spans="1:8">
      <c r="A31" s="16">
        <v>1982</v>
      </c>
      <c r="B31" s="1" t="s">
        <v>72</v>
      </c>
      <c r="C31" s="42">
        <v>79.400000000000006</v>
      </c>
      <c r="D31" s="17">
        <v>79.567036504887</v>
      </c>
      <c r="E31" s="42">
        <f t="shared" si="0"/>
        <v>79.599999999999994</v>
      </c>
      <c r="F31" s="42"/>
      <c r="H31" s="15">
        <f t="shared" si="1"/>
        <v>79.599999999999994</v>
      </c>
    </row>
    <row r="32" spans="1:8">
      <c r="A32" s="16"/>
      <c r="B32" s="1" t="s">
        <v>74</v>
      </c>
      <c r="C32" s="42">
        <v>79.3</v>
      </c>
      <c r="D32" s="17">
        <v>79.794241089899103</v>
      </c>
      <c r="E32" s="42">
        <f t="shared" si="0"/>
        <v>79.8</v>
      </c>
      <c r="F32" s="42"/>
      <c r="H32" s="15">
        <f t="shared" si="1"/>
        <v>79.8</v>
      </c>
    </row>
    <row r="33" spans="1:8">
      <c r="A33" s="16"/>
      <c r="B33" s="1" t="s">
        <v>75</v>
      </c>
      <c r="C33" s="42">
        <v>79.400000000000006</v>
      </c>
      <c r="D33" s="17">
        <v>79.948298728836093</v>
      </c>
      <c r="E33" s="42">
        <f t="shared" si="0"/>
        <v>79.900000000000006</v>
      </c>
      <c r="F33" s="42"/>
      <c r="H33" s="15">
        <f t="shared" si="1"/>
        <v>79.900000000000006</v>
      </c>
    </row>
    <row r="34" spans="1:8">
      <c r="A34" s="16"/>
      <c r="B34" s="1" t="s">
        <v>76</v>
      </c>
      <c r="C34" s="42">
        <v>79.900000000000006</v>
      </c>
      <c r="D34" s="17">
        <v>80.129346817684905</v>
      </c>
      <c r="E34" s="42">
        <f t="shared" si="0"/>
        <v>80.099999999999994</v>
      </c>
      <c r="F34" s="42"/>
      <c r="H34" s="15">
        <f t="shared" si="1"/>
        <v>80.099999999999994</v>
      </c>
    </row>
    <row r="35" spans="1:8">
      <c r="A35" s="16"/>
      <c r="B35" s="1" t="s">
        <v>77</v>
      </c>
      <c r="C35" s="42">
        <v>80.599999999999994</v>
      </c>
      <c r="D35" s="17">
        <v>80.298248248460993</v>
      </c>
      <c r="E35" s="42">
        <f t="shared" si="0"/>
        <v>80.3</v>
      </c>
      <c r="F35" s="42"/>
      <c r="H35" s="15">
        <f t="shared" si="1"/>
        <v>80.3</v>
      </c>
    </row>
    <row r="36" spans="1:8">
      <c r="A36" s="16"/>
      <c r="B36" s="1" t="s">
        <v>78</v>
      </c>
      <c r="C36" s="42">
        <v>80.8</v>
      </c>
      <c r="D36" s="17">
        <v>80.504920634479106</v>
      </c>
      <c r="E36" s="42">
        <f t="shared" si="0"/>
        <v>80.5</v>
      </c>
      <c r="F36" s="42"/>
      <c r="H36" s="15">
        <f t="shared" si="1"/>
        <v>80.5</v>
      </c>
    </row>
    <row r="37" spans="1:8">
      <c r="A37" s="16"/>
      <c r="B37" s="1" t="s">
        <v>79</v>
      </c>
      <c r="C37" s="42">
        <v>80.7</v>
      </c>
      <c r="D37" s="17">
        <v>80.691451103247601</v>
      </c>
      <c r="E37" s="42">
        <f t="shared" si="0"/>
        <v>80.7</v>
      </c>
      <c r="F37" s="42"/>
      <c r="H37" s="15">
        <f t="shared" si="1"/>
        <v>80.7</v>
      </c>
    </row>
    <row r="38" spans="1:8">
      <c r="A38" s="16"/>
      <c r="B38" s="1" t="s">
        <v>80</v>
      </c>
      <c r="C38" s="42">
        <v>80.5</v>
      </c>
      <c r="D38" s="17">
        <v>80.874774129024601</v>
      </c>
      <c r="E38" s="42">
        <f t="shared" si="0"/>
        <v>80.900000000000006</v>
      </c>
      <c r="F38" s="42"/>
      <c r="H38" s="15">
        <f t="shared" si="1"/>
        <v>80.900000000000006</v>
      </c>
    </row>
    <row r="39" spans="1:8">
      <c r="A39" s="16"/>
      <c r="B39" s="1" t="s">
        <v>81</v>
      </c>
      <c r="C39" s="42">
        <v>81.3</v>
      </c>
      <c r="D39" s="17">
        <v>81.106093996972106</v>
      </c>
      <c r="E39" s="42">
        <f t="shared" si="0"/>
        <v>81.099999999999994</v>
      </c>
      <c r="F39" s="42"/>
      <c r="H39" s="15">
        <f t="shared" si="1"/>
        <v>81.099999999999994</v>
      </c>
    </row>
    <row r="40" spans="1:8">
      <c r="A40" s="16"/>
      <c r="B40" s="1" t="s">
        <v>82</v>
      </c>
      <c r="C40" s="42">
        <v>81.7</v>
      </c>
      <c r="D40" s="17">
        <v>81.318183785707205</v>
      </c>
      <c r="E40" s="42">
        <f t="shared" si="0"/>
        <v>81.3</v>
      </c>
      <c r="F40" s="42"/>
      <c r="H40" s="15">
        <f t="shared" si="1"/>
        <v>81.3</v>
      </c>
    </row>
    <row r="41" spans="1:8">
      <c r="A41" s="16"/>
      <c r="B41" s="1" t="s">
        <v>83</v>
      </c>
      <c r="C41" s="42">
        <v>81.7</v>
      </c>
      <c r="D41" s="17">
        <v>81.366363516327297</v>
      </c>
      <c r="E41" s="42">
        <f t="shared" si="0"/>
        <v>81.400000000000006</v>
      </c>
      <c r="F41" s="42"/>
      <c r="H41" s="15">
        <f t="shared" si="1"/>
        <v>81.400000000000006</v>
      </c>
    </row>
    <row r="42" spans="1:8">
      <c r="A42" s="16"/>
      <c r="B42" s="1" t="s">
        <v>84</v>
      </c>
      <c r="C42" s="42">
        <v>81.8</v>
      </c>
      <c r="D42" s="17">
        <v>81.525510103044397</v>
      </c>
      <c r="E42" s="42">
        <f t="shared" si="0"/>
        <v>81.5</v>
      </c>
      <c r="F42" s="42"/>
      <c r="H42" s="15">
        <f t="shared" si="1"/>
        <v>81.5</v>
      </c>
    </row>
    <row r="43" spans="1:8">
      <c r="A43" s="16">
        <v>1983</v>
      </c>
      <c r="B43" s="1" t="s">
        <v>72</v>
      </c>
      <c r="C43" s="42">
        <v>81.400000000000006</v>
      </c>
      <c r="D43" s="17">
        <v>81.575982793031301</v>
      </c>
      <c r="E43" s="42">
        <f t="shared" si="0"/>
        <v>81.599999999999994</v>
      </c>
      <c r="F43" s="42"/>
      <c r="H43" s="15">
        <f t="shared" si="1"/>
        <v>81.599999999999994</v>
      </c>
    </row>
    <row r="44" spans="1:8">
      <c r="A44" s="16"/>
      <c r="B44" s="1" t="s">
        <v>74</v>
      </c>
      <c r="C44" s="42">
        <v>81</v>
      </c>
      <c r="D44" s="17">
        <v>81.475160962900603</v>
      </c>
      <c r="E44" s="42">
        <f t="shared" si="0"/>
        <v>81.5</v>
      </c>
      <c r="F44" s="42"/>
      <c r="H44" s="15">
        <f t="shared" si="1"/>
        <v>81.5</v>
      </c>
    </row>
    <row r="45" spans="1:8">
      <c r="A45" s="16"/>
      <c r="B45" s="1" t="s">
        <v>75</v>
      </c>
      <c r="C45" s="42">
        <v>81.2</v>
      </c>
      <c r="D45" s="17">
        <v>81.715039248063505</v>
      </c>
      <c r="E45" s="42">
        <f t="shared" si="0"/>
        <v>81.7</v>
      </c>
      <c r="F45" s="42"/>
      <c r="H45" s="15">
        <f t="shared" si="1"/>
        <v>81.7</v>
      </c>
    </row>
    <row r="46" spans="1:8">
      <c r="A46" s="16"/>
      <c r="B46" s="1" t="s">
        <v>76</v>
      </c>
      <c r="C46" s="42">
        <v>81.599999999999994</v>
      </c>
      <c r="D46" s="17">
        <v>81.783448553763606</v>
      </c>
      <c r="E46" s="42">
        <f t="shared" si="0"/>
        <v>81.8</v>
      </c>
      <c r="F46" s="42"/>
      <c r="H46" s="15">
        <f t="shared" si="1"/>
        <v>81.8</v>
      </c>
    </row>
    <row r="47" spans="1:8">
      <c r="A47" s="16"/>
      <c r="B47" s="1" t="s">
        <v>77</v>
      </c>
      <c r="C47" s="42">
        <v>82.2</v>
      </c>
      <c r="D47" s="17">
        <v>81.893317639104794</v>
      </c>
      <c r="E47" s="42">
        <f t="shared" si="0"/>
        <v>81.900000000000006</v>
      </c>
      <c r="F47" s="42"/>
      <c r="H47" s="15">
        <f t="shared" si="1"/>
        <v>81.900000000000006</v>
      </c>
    </row>
    <row r="48" spans="1:8">
      <c r="A48" s="16"/>
      <c r="B48" s="1" t="s">
        <v>78</v>
      </c>
      <c r="C48" s="42">
        <v>82.2</v>
      </c>
      <c r="D48" s="17">
        <v>81.944588810659894</v>
      </c>
      <c r="E48" s="42">
        <f t="shared" si="0"/>
        <v>81.900000000000006</v>
      </c>
      <c r="F48" s="42"/>
      <c r="H48" s="15">
        <f t="shared" si="1"/>
        <v>81.900000000000006</v>
      </c>
    </row>
    <row r="49" spans="1:8">
      <c r="A49" s="16"/>
      <c r="B49" s="1" t="s">
        <v>79</v>
      </c>
      <c r="C49" s="42">
        <v>82.1</v>
      </c>
      <c r="D49" s="17">
        <v>82.109810581879799</v>
      </c>
      <c r="E49" s="42">
        <f t="shared" si="0"/>
        <v>82.1</v>
      </c>
      <c r="F49" s="42"/>
      <c r="H49" s="15">
        <f t="shared" si="1"/>
        <v>82.1</v>
      </c>
    </row>
    <row r="50" spans="1:8">
      <c r="A50" s="16"/>
      <c r="B50" s="1" t="s">
        <v>80</v>
      </c>
      <c r="C50" s="42">
        <v>81.5</v>
      </c>
      <c r="D50" s="17">
        <v>81.843941836715004</v>
      </c>
      <c r="E50" s="42">
        <f t="shared" si="0"/>
        <v>81.8</v>
      </c>
      <c r="F50" s="42"/>
      <c r="H50" s="15">
        <f t="shared" si="1"/>
        <v>81.8</v>
      </c>
    </row>
    <row r="51" spans="1:8">
      <c r="A51" s="16"/>
      <c r="B51" s="1" t="s">
        <v>81</v>
      </c>
      <c r="C51" s="42">
        <v>82.5</v>
      </c>
      <c r="D51" s="17">
        <v>82.350609515868697</v>
      </c>
      <c r="E51" s="42">
        <f t="shared" si="0"/>
        <v>82.4</v>
      </c>
      <c r="F51" s="42"/>
      <c r="H51" s="15">
        <f t="shared" si="1"/>
        <v>82.4</v>
      </c>
    </row>
    <row r="52" spans="1:8">
      <c r="A52" s="16"/>
      <c r="B52" s="1" t="s">
        <v>82</v>
      </c>
      <c r="C52" s="42">
        <v>82.9</v>
      </c>
      <c r="D52" s="17">
        <v>82.533404572019805</v>
      </c>
      <c r="E52" s="42">
        <f t="shared" si="0"/>
        <v>82.5</v>
      </c>
      <c r="F52" s="42"/>
      <c r="H52" s="15">
        <f t="shared" si="1"/>
        <v>82.5</v>
      </c>
    </row>
    <row r="53" spans="1:8">
      <c r="A53" s="16"/>
      <c r="B53" s="1" t="s">
        <v>83</v>
      </c>
      <c r="C53" s="42">
        <v>83.1</v>
      </c>
      <c r="D53" s="17">
        <v>82.796647585466303</v>
      </c>
      <c r="E53" s="42">
        <f t="shared" si="0"/>
        <v>82.8</v>
      </c>
      <c r="F53" s="42"/>
      <c r="H53" s="15">
        <f t="shared" si="1"/>
        <v>82.8</v>
      </c>
    </row>
    <row r="54" spans="1:8">
      <c r="A54" s="16"/>
      <c r="B54" s="1" t="s">
        <v>84</v>
      </c>
      <c r="C54" s="42">
        <v>83.1</v>
      </c>
      <c r="D54" s="17">
        <v>82.857085908623205</v>
      </c>
      <c r="E54" s="42">
        <f t="shared" si="0"/>
        <v>82.9</v>
      </c>
      <c r="F54" s="42"/>
      <c r="H54" s="15">
        <f t="shared" si="1"/>
        <v>82.9</v>
      </c>
    </row>
    <row r="55" spans="1:8">
      <c r="A55" s="16">
        <v>1984</v>
      </c>
      <c r="B55" s="1" t="s">
        <v>72</v>
      </c>
      <c r="C55" s="42">
        <v>82.8</v>
      </c>
      <c r="D55" s="17">
        <v>82.970869559784802</v>
      </c>
      <c r="E55" s="42">
        <f t="shared" si="0"/>
        <v>83</v>
      </c>
      <c r="F55" s="42"/>
      <c r="H55" s="15">
        <f t="shared" si="1"/>
        <v>83</v>
      </c>
    </row>
    <row r="56" spans="1:8">
      <c r="A56" s="16"/>
      <c r="B56" s="1" t="s">
        <v>74</v>
      </c>
      <c r="C56" s="42">
        <v>82.7</v>
      </c>
      <c r="D56" s="17">
        <v>83.1482482007995</v>
      </c>
      <c r="E56" s="42">
        <f t="shared" si="0"/>
        <v>83.1</v>
      </c>
      <c r="F56" s="42"/>
      <c r="H56" s="15">
        <f t="shared" si="1"/>
        <v>83.1</v>
      </c>
    </row>
    <row r="57" spans="1:8">
      <c r="A57" s="16"/>
      <c r="B57" s="1" t="s">
        <v>75</v>
      </c>
      <c r="C57" s="42">
        <v>82.8</v>
      </c>
      <c r="D57" s="17">
        <v>83.265607905184297</v>
      </c>
      <c r="E57" s="42">
        <f t="shared" si="0"/>
        <v>83.3</v>
      </c>
      <c r="F57" s="42"/>
      <c r="H57" s="15">
        <f t="shared" si="1"/>
        <v>83.3</v>
      </c>
    </row>
    <row r="58" spans="1:8">
      <c r="A58" s="16"/>
      <c r="B58" s="1" t="s">
        <v>76</v>
      </c>
      <c r="C58" s="42">
        <v>83.2</v>
      </c>
      <c r="D58" s="17">
        <v>83.307822445784694</v>
      </c>
      <c r="E58" s="42">
        <f t="shared" si="0"/>
        <v>83.3</v>
      </c>
      <c r="F58" s="42"/>
      <c r="H58" s="15">
        <f t="shared" si="1"/>
        <v>83.3</v>
      </c>
    </row>
    <row r="59" spans="1:8">
      <c r="A59" s="16"/>
      <c r="B59" s="1" t="s">
        <v>77</v>
      </c>
      <c r="C59" s="42">
        <v>84.1</v>
      </c>
      <c r="D59" s="17">
        <v>83.783358603443503</v>
      </c>
      <c r="E59" s="42">
        <f t="shared" si="0"/>
        <v>83.8</v>
      </c>
      <c r="F59" s="42"/>
      <c r="H59" s="15">
        <f t="shared" si="1"/>
        <v>83.8</v>
      </c>
    </row>
    <row r="60" spans="1:8">
      <c r="A60" s="16"/>
      <c r="B60" s="1" t="s">
        <v>78</v>
      </c>
      <c r="C60" s="42">
        <v>84</v>
      </c>
      <c r="D60" s="17">
        <v>83.781198653760299</v>
      </c>
      <c r="E60" s="42">
        <f t="shared" si="0"/>
        <v>83.8</v>
      </c>
      <c r="F60" s="42"/>
      <c r="H60" s="15">
        <f t="shared" si="1"/>
        <v>83.8</v>
      </c>
    </row>
    <row r="61" spans="1:8">
      <c r="A61" s="16"/>
      <c r="B61" s="1" t="s">
        <v>79</v>
      </c>
      <c r="C61" s="42">
        <v>83.9</v>
      </c>
      <c r="D61" s="17">
        <v>83.916273650450293</v>
      </c>
      <c r="E61" s="42">
        <f t="shared" si="0"/>
        <v>83.9</v>
      </c>
      <c r="F61" s="42"/>
      <c r="H61" s="15">
        <f t="shared" si="1"/>
        <v>83.9</v>
      </c>
    </row>
    <row r="62" spans="1:8">
      <c r="A62" s="16"/>
      <c r="B62" s="1" t="s">
        <v>80</v>
      </c>
      <c r="C62" s="42">
        <v>83.4</v>
      </c>
      <c r="D62" s="17">
        <v>83.719261695668294</v>
      </c>
      <c r="E62" s="42">
        <f t="shared" si="0"/>
        <v>83.7</v>
      </c>
      <c r="F62" s="42"/>
      <c r="H62" s="15">
        <f t="shared" si="1"/>
        <v>83.7</v>
      </c>
    </row>
    <row r="63" spans="1:8">
      <c r="A63" s="16"/>
      <c r="B63" s="1" t="s">
        <v>81</v>
      </c>
      <c r="C63" s="42">
        <v>84.4</v>
      </c>
      <c r="D63" s="17">
        <v>84.315232219441199</v>
      </c>
      <c r="E63" s="42">
        <f t="shared" si="0"/>
        <v>84.3</v>
      </c>
      <c r="F63" s="42"/>
      <c r="H63" s="15">
        <f t="shared" si="1"/>
        <v>84.3</v>
      </c>
    </row>
    <row r="64" spans="1:8">
      <c r="A64" s="16"/>
      <c r="B64" s="1" t="s">
        <v>82</v>
      </c>
      <c r="C64" s="42">
        <v>84.9</v>
      </c>
      <c r="D64" s="17">
        <v>84.5488761670142</v>
      </c>
      <c r="E64" s="42">
        <f t="shared" si="0"/>
        <v>84.5</v>
      </c>
      <c r="F64" s="42"/>
      <c r="H64" s="15">
        <f t="shared" si="1"/>
        <v>84.5</v>
      </c>
    </row>
    <row r="65" spans="1:8">
      <c r="A65" s="16"/>
      <c r="B65" s="1" t="s">
        <v>83</v>
      </c>
      <c r="C65" s="42">
        <v>85</v>
      </c>
      <c r="D65" s="17">
        <v>84.734032031337094</v>
      </c>
      <c r="E65" s="42">
        <f t="shared" si="0"/>
        <v>84.7</v>
      </c>
      <c r="F65" s="42"/>
      <c r="H65" s="15">
        <f t="shared" si="1"/>
        <v>84.7</v>
      </c>
    </row>
    <row r="66" spans="1:8">
      <c r="A66" s="16"/>
      <c r="B66" s="1" t="s">
        <v>84</v>
      </c>
      <c r="C66" s="42">
        <v>85</v>
      </c>
      <c r="D66" s="17">
        <v>84.8038111528396</v>
      </c>
      <c r="E66" s="42">
        <f t="shared" si="0"/>
        <v>84.8</v>
      </c>
      <c r="F66" s="42"/>
      <c r="H66" s="15">
        <f t="shared" si="1"/>
        <v>84.8</v>
      </c>
    </row>
    <row r="67" spans="1:8" s="16" customFormat="1">
      <c r="A67" s="16">
        <v>1985</v>
      </c>
      <c r="B67" s="1" t="s">
        <v>72</v>
      </c>
      <c r="C67" s="16">
        <v>84.8</v>
      </c>
      <c r="D67" s="17">
        <v>84.963797603281293</v>
      </c>
      <c r="E67" s="42">
        <f t="shared" si="0"/>
        <v>85</v>
      </c>
      <c r="H67" s="15">
        <f t="shared" si="1"/>
        <v>85</v>
      </c>
    </row>
    <row r="68" spans="1:8" s="16" customFormat="1">
      <c r="B68" s="1" t="s">
        <v>74</v>
      </c>
      <c r="C68" s="16">
        <v>84.6</v>
      </c>
      <c r="D68" s="17">
        <v>85.030383864963198</v>
      </c>
      <c r="E68" s="42">
        <f t="shared" si="0"/>
        <v>85</v>
      </c>
      <c r="H68" s="15">
        <f t="shared" si="1"/>
        <v>85</v>
      </c>
    </row>
    <row r="69" spans="1:8" s="16" customFormat="1">
      <c r="B69" s="1" t="s">
        <v>75</v>
      </c>
      <c r="C69" s="16">
        <v>84.8</v>
      </c>
      <c r="D69" s="17">
        <v>85.203742552718893</v>
      </c>
      <c r="E69" s="42">
        <f t="shared" si="0"/>
        <v>85.2</v>
      </c>
      <c r="H69" s="15">
        <f t="shared" si="1"/>
        <v>85.2</v>
      </c>
    </row>
    <row r="70" spans="1:8" s="16" customFormat="1">
      <c r="B70" s="1" t="s">
        <v>76</v>
      </c>
      <c r="C70" s="16">
        <v>85.3</v>
      </c>
      <c r="D70" s="17">
        <v>85.326249295529195</v>
      </c>
      <c r="E70" s="42">
        <f t="shared" si="0"/>
        <v>85.3</v>
      </c>
      <c r="H70" s="15">
        <f t="shared" si="1"/>
        <v>85.3</v>
      </c>
    </row>
    <row r="71" spans="1:8" s="16" customFormat="1">
      <c r="B71" s="1" t="s">
        <v>77</v>
      </c>
      <c r="C71" s="16">
        <v>85.6</v>
      </c>
      <c r="D71" s="17">
        <v>85.280467209431805</v>
      </c>
      <c r="E71" s="42">
        <f t="shared" ref="E71:E134" si="2">ROUND(D71,1)</f>
        <v>85.3</v>
      </c>
      <c r="H71" s="15">
        <f t="shared" si="1"/>
        <v>85.3</v>
      </c>
    </row>
    <row r="72" spans="1:8" s="16" customFormat="1">
      <c r="B72" s="1" t="s">
        <v>78</v>
      </c>
      <c r="C72" s="16">
        <v>85.7</v>
      </c>
      <c r="D72" s="17">
        <v>85.510029049042203</v>
      </c>
      <c r="E72" s="42">
        <f t="shared" si="2"/>
        <v>85.5</v>
      </c>
      <c r="H72" s="15">
        <f t="shared" ref="H72:H135" si="3">E72</f>
        <v>85.5</v>
      </c>
    </row>
    <row r="73" spans="1:8" s="16" customFormat="1">
      <c r="B73" s="1" t="s">
        <v>79</v>
      </c>
      <c r="C73" s="16">
        <v>85.6</v>
      </c>
      <c r="D73" s="17">
        <v>85.611492039985706</v>
      </c>
      <c r="E73" s="42">
        <f t="shared" si="2"/>
        <v>85.6</v>
      </c>
      <c r="H73" s="15">
        <f t="shared" si="3"/>
        <v>85.6</v>
      </c>
    </row>
    <row r="74" spans="1:8" s="16" customFormat="1">
      <c r="B74" s="1" t="s">
        <v>80</v>
      </c>
      <c r="C74" s="16">
        <v>85.4</v>
      </c>
      <c r="D74" s="17">
        <v>85.699679654111094</v>
      </c>
      <c r="E74" s="42">
        <f t="shared" si="2"/>
        <v>85.7</v>
      </c>
      <c r="H74" s="15">
        <f t="shared" si="3"/>
        <v>85.7</v>
      </c>
    </row>
    <row r="75" spans="1:8" s="16" customFormat="1">
      <c r="B75" s="1" t="s">
        <v>81</v>
      </c>
      <c r="C75" s="16">
        <v>85.8</v>
      </c>
      <c r="D75" s="17">
        <v>85.744964307918494</v>
      </c>
      <c r="E75" s="42">
        <f t="shared" si="2"/>
        <v>85.7</v>
      </c>
      <c r="H75" s="15">
        <f t="shared" si="3"/>
        <v>85.7</v>
      </c>
    </row>
    <row r="76" spans="1:8" s="16" customFormat="1">
      <c r="B76" s="1" t="s">
        <v>82</v>
      </c>
      <c r="C76" s="16">
        <v>86</v>
      </c>
      <c r="D76" s="17">
        <v>85.702124881557495</v>
      </c>
      <c r="E76" s="42">
        <f t="shared" si="2"/>
        <v>85.7</v>
      </c>
      <c r="H76" s="15">
        <f t="shared" si="3"/>
        <v>85.7</v>
      </c>
    </row>
    <row r="77" spans="1:8" s="16" customFormat="1">
      <c r="B77" s="1" t="s">
        <v>83</v>
      </c>
      <c r="C77" s="16">
        <v>86.1</v>
      </c>
      <c r="D77" s="17">
        <v>85.886964315648896</v>
      </c>
      <c r="E77" s="42">
        <f t="shared" si="2"/>
        <v>85.9</v>
      </c>
      <c r="H77" s="15">
        <f t="shared" si="3"/>
        <v>85.9</v>
      </c>
    </row>
    <row r="78" spans="1:8" s="16" customFormat="1">
      <c r="B78" s="1" t="s">
        <v>84</v>
      </c>
      <c r="C78" s="16">
        <v>86.2</v>
      </c>
      <c r="D78" s="17">
        <v>86.027424686597399</v>
      </c>
      <c r="E78" s="42">
        <f t="shared" si="2"/>
        <v>86</v>
      </c>
      <c r="H78" s="15">
        <f t="shared" si="3"/>
        <v>86</v>
      </c>
    </row>
    <row r="79" spans="1:8" s="16" customFormat="1">
      <c r="A79" s="16">
        <v>1986</v>
      </c>
      <c r="B79" s="1" t="s">
        <v>72</v>
      </c>
      <c r="C79" s="16">
        <v>86</v>
      </c>
      <c r="D79" s="17">
        <v>86.1777519363674</v>
      </c>
      <c r="E79" s="42">
        <f t="shared" si="2"/>
        <v>86.2</v>
      </c>
      <c r="H79" s="15">
        <f t="shared" si="3"/>
        <v>86.2</v>
      </c>
    </row>
    <row r="80" spans="1:8" s="16" customFormat="1">
      <c r="B80" s="1" t="s">
        <v>74</v>
      </c>
      <c r="C80" s="16">
        <v>85.9</v>
      </c>
      <c r="D80" s="17">
        <v>86.296606332905895</v>
      </c>
      <c r="E80" s="42">
        <f t="shared" si="2"/>
        <v>86.3</v>
      </c>
      <c r="H80" s="15">
        <f t="shared" si="3"/>
        <v>86.3</v>
      </c>
    </row>
    <row r="81" spans="1:8" s="16" customFormat="1">
      <c r="B81" s="1" t="s">
        <v>75</v>
      </c>
      <c r="C81" s="16">
        <v>86</v>
      </c>
      <c r="D81" s="17">
        <v>86.337518251520905</v>
      </c>
      <c r="E81" s="42">
        <f t="shared" si="2"/>
        <v>86.3</v>
      </c>
      <c r="H81" s="15">
        <f t="shared" si="3"/>
        <v>86.3</v>
      </c>
    </row>
    <row r="82" spans="1:8" s="16" customFormat="1">
      <c r="B82" s="1" t="s">
        <v>76</v>
      </c>
      <c r="C82" s="16">
        <v>86.4</v>
      </c>
      <c r="D82" s="17">
        <v>86.370706221932707</v>
      </c>
      <c r="E82" s="42">
        <f t="shared" si="2"/>
        <v>86.4</v>
      </c>
      <c r="H82" s="15">
        <f t="shared" si="3"/>
        <v>86.4</v>
      </c>
    </row>
    <row r="83" spans="1:8" s="16" customFormat="1">
      <c r="B83" s="1" t="s">
        <v>77</v>
      </c>
      <c r="C83" s="16">
        <v>86.7</v>
      </c>
      <c r="D83" s="17">
        <v>86.388827272195002</v>
      </c>
      <c r="E83" s="42">
        <f t="shared" si="2"/>
        <v>86.4</v>
      </c>
      <c r="H83" s="15">
        <f t="shared" si="3"/>
        <v>86.4</v>
      </c>
    </row>
    <row r="84" spans="1:8" s="16" customFormat="1">
      <c r="B84" s="1" t="s">
        <v>78</v>
      </c>
      <c r="C84" s="16">
        <v>86.4</v>
      </c>
      <c r="D84" s="17">
        <v>86.215226660190595</v>
      </c>
      <c r="E84" s="42">
        <f t="shared" si="2"/>
        <v>86.2</v>
      </c>
      <c r="H84" s="15">
        <f t="shared" si="3"/>
        <v>86.2</v>
      </c>
    </row>
    <row r="85" spans="1:8" s="16" customFormat="1">
      <c r="B85" s="1" t="s">
        <v>79</v>
      </c>
      <c r="C85" s="16">
        <v>86.1</v>
      </c>
      <c r="D85" s="17">
        <v>86.119918455985101</v>
      </c>
      <c r="E85" s="42">
        <f t="shared" si="2"/>
        <v>86.1</v>
      </c>
      <c r="H85" s="15">
        <f t="shared" si="3"/>
        <v>86.1</v>
      </c>
    </row>
    <row r="86" spans="1:8" s="16" customFormat="1">
      <c r="B86" s="1" t="s">
        <v>80</v>
      </c>
      <c r="C86" s="16">
        <v>85.9</v>
      </c>
      <c r="D86" s="17">
        <v>86.184739860985403</v>
      </c>
      <c r="E86" s="42">
        <f t="shared" si="2"/>
        <v>86.2</v>
      </c>
      <c r="H86" s="15">
        <f t="shared" si="3"/>
        <v>86.2</v>
      </c>
    </row>
    <row r="87" spans="1:8" s="16" customFormat="1">
      <c r="B87" s="1" t="s">
        <v>81</v>
      </c>
      <c r="C87" s="16">
        <v>86.2</v>
      </c>
      <c r="D87" s="17">
        <v>86.152378216956606</v>
      </c>
      <c r="E87" s="42">
        <f t="shared" si="2"/>
        <v>86.2</v>
      </c>
      <c r="H87" s="15">
        <f t="shared" si="3"/>
        <v>86.2</v>
      </c>
    </row>
    <row r="88" spans="1:8" s="16" customFormat="1">
      <c r="B88" s="1" t="s">
        <v>82</v>
      </c>
      <c r="C88" s="16">
        <v>86.4</v>
      </c>
      <c r="D88" s="17">
        <v>86.146928383655805</v>
      </c>
      <c r="E88" s="42">
        <f t="shared" si="2"/>
        <v>86.1</v>
      </c>
      <c r="H88" s="15">
        <f t="shared" si="3"/>
        <v>86.1</v>
      </c>
    </row>
    <row r="89" spans="1:8" s="16" customFormat="1">
      <c r="B89" s="1" t="s">
        <v>83</v>
      </c>
      <c r="C89" s="16">
        <v>86.3</v>
      </c>
      <c r="D89" s="17">
        <v>86.123714372774799</v>
      </c>
      <c r="E89" s="42">
        <f t="shared" si="2"/>
        <v>86.1</v>
      </c>
      <c r="H89" s="15">
        <f t="shared" si="3"/>
        <v>86.1</v>
      </c>
    </row>
    <row r="90" spans="1:8" s="16" customFormat="1">
      <c r="B90" s="1" t="s">
        <v>84</v>
      </c>
      <c r="C90" s="16">
        <v>86.3</v>
      </c>
      <c r="D90" s="17">
        <v>86.133159174133894</v>
      </c>
      <c r="E90" s="42">
        <f t="shared" si="2"/>
        <v>86.1</v>
      </c>
      <c r="H90" s="15">
        <f t="shared" si="3"/>
        <v>86.1</v>
      </c>
    </row>
    <row r="91" spans="1:8">
      <c r="A91" s="16">
        <v>1987</v>
      </c>
      <c r="B91" s="1" t="s">
        <v>72</v>
      </c>
      <c r="C91" s="42">
        <v>85.8</v>
      </c>
      <c r="D91" s="17">
        <v>86.004953374798603</v>
      </c>
      <c r="E91" s="42">
        <f t="shared" si="2"/>
        <v>86</v>
      </c>
      <c r="H91" s="15">
        <f t="shared" si="3"/>
        <v>86</v>
      </c>
    </row>
    <row r="92" spans="1:8">
      <c r="A92" s="16"/>
      <c r="B92" s="1" t="s">
        <v>74</v>
      </c>
      <c r="C92" s="42">
        <v>85.9</v>
      </c>
      <c r="D92" s="17">
        <v>86.2725889916656</v>
      </c>
      <c r="E92" s="42">
        <f t="shared" si="2"/>
        <v>86.3</v>
      </c>
      <c r="H92" s="15">
        <f t="shared" si="3"/>
        <v>86.3</v>
      </c>
    </row>
    <row r="93" spans="1:8">
      <c r="A93" s="16"/>
      <c r="B93" s="1" t="s">
        <v>75</v>
      </c>
      <c r="C93" s="42">
        <v>86</v>
      </c>
      <c r="D93" s="17">
        <v>86.281516629321303</v>
      </c>
      <c r="E93" s="42">
        <f t="shared" si="2"/>
        <v>86.3</v>
      </c>
      <c r="H93" s="15">
        <f t="shared" si="3"/>
        <v>86.3</v>
      </c>
    </row>
    <row r="94" spans="1:8">
      <c r="A94" s="16"/>
      <c r="B94" s="1" t="s">
        <v>76</v>
      </c>
      <c r="C94" s="42">
        <v>86.5</v>
      </c>
      <c r="D94" s="17">
        <v>86.4449885934295</v>
      </c>
      <c r="E94" s="42">
        <f t="shared" si="2"/>
        <v>86.4</v>
      </c>
      <c r="H94" s="15">
        <f t="shared" si="3"/>
        <v>86.4</v>
      </c>
    </row>
    <row r="95" spans="1:8">
      <c r="A95" s="16"/>
      <c r="B95" s="1" t="s">
        <v>77</v>
      </c>
      <c r="C95" s="42">
        <v>86.5</v>
      </c>
      <c r="D95" s="17">
        <v>86.212080062866903</v>
      </c>
      <c r="E95" s="42">
        <f t="shared" si="2"/>
        <v>86.2</v>
      </c>
      <c r="H95" s="15">
        <f t="shared" si="3"/>
        <v>86.2</v>
      </c>
    </row>
    <row r="96" spans="1:8">
      <c r="A96" s="16"/>
      <c r="B96" s="1" t="s">
        <v>78</v>
      </c>
      <c r="C96" s="42">
        <v>86.6</v>
      </c>
      <c r="D96" s="17">
        <v>86.406476783781898</v>
      </c>
      <c r="E96" s="42">
        <f t="shared" si="2"/>
        <v>86.4</v>
      </c>
      <c r="H96" s="15">
        <f t="shared" si="3"/>
        <v>86.4</v>
      </c>
    </row>
    <row r="97" spans="1:8">
      <c r="A97" s="16"/>
      <c r="B97" s="1" t="s">
        <v>79</v>
      </c>
      <c r="C97" s="42">
        <v>86.5</v>
      </c>
      <c r="D97" s="17">
        <v>86.510862449279301</v>
      </c>
      <c r="E97" s="42">
        <f t="shared" si="2"/>
        <v>86.5</v>
      </c>
      <c r="H97" s="15">
        <f t="shared" si="3"/>
        <v>86.5</v>
      </c>
    </row>
    <row r="98" spans="1:8">
      <c r="A98" s="16"/>
      <c r="B98" s="1" t="s">
        <v>80</v>
      </c>
      <c r="C98" s="42">
        <v>86.4</v>
      </c>
      <c r="D98" s="17">
        <v>86.675016387353097</v>
      </c>
      <c r="E98" s="42">
        <f t="shared" si="2"/>
        <v>86.7</v>
      </c>
      <c r="H98" s="15">
        <f t="shared" si="3"/>
        <v>86.7</v>
      </c>
    </row>
    <row r="99" spans="1:8">
      <c r="A99" s="16"/>
      <c r="B99" s="1" t="s">
        <v>81</v>
      </c>
      <c r="C99" s="42">
        <v>86.6</v>
      </c>
      <c r="D99" s="17">
        <v>86.558507295905002</v>
      </c>
      <c r="E99" s="42">
        <f t="shared" si="2"/>
        <v>86.6</v>
      </c>
      <c r="H99" s="15">
        <f t="shared" si="3"/>
        <v>86.6</v>
      </c>
    </row>
    <row r="100" spans="1:8">
      <c r="A100" s="16"/>
      <c r="B100" s="1" t="s">
        <v>82</v>
      </c>
      <c r="C100" s="42">
        <v>86.8</v>
      </c>
      <c r="D100" s="17">
        <v>86.5859155499802</v>
      </c>
      <c r="E100" s="42">
        <f t="shared" si="2"/>
        <v>86.6</v>
      </c>
      <c r="H100" s="15">
        <f t="shared" si="3"/>
        <v>86.6</v>
      </c>
    </row>
    <row r="101" spans="1:8">
      <c r="A101" s="16"/>
      <c r="B101" s="1" t="s">
        <v>83</v>
      </c>
      <c r="C101" s="42">
        <v>86.8</v>
      </c>
      <c r="D101" s="17">
        <v>86.626573954120602</v>
      </c>
      <c r="E101" s="42">
        <f t="shared" si="2"/>
        <v>86.6</v>
      </c>
      <c r="H101" s="15">
        <f t="shared" si="3"/>
        <v>86.6</v>
      </c>
    </row>
    <row r="102" spans="1:8">
      <c r="A102" s="16"/>
      <c r="B102" s="1" t="s">
        <v>84</v>
      </c>
      <c r="C102" s="42">
        <v>86.8</v>
      </c>
      <c r="D102" s="17">
        <v>86.634565991039295</v>
      </c>
      <c r="E102" s="42">
        <f t="shared" si="2"/>
        <v>86.6</v>
      </c>
      <c r="H102" s="15">
        <f t="shared" si="3"/>
        <v>86.6</v>
      </c>
    </row>
    <row r="103" spans="1:8">
      <c r="A103" s="16">
        <v>1988</v>
      </c>
      <c r="B103" s="1" t="s">
        <v>72</v>
      </c>
      <c r="C103" s="42">
        <v>86.4</v>
      </c>
      <c r="D103" s="17">
        <v>86.630063958527899</v>
      </c>
      <c r="E103" s="42">
        <f t="shared" si="2"/>
        <v>86.6</v>
      </c>
      <c r="H103" s="15">
        <f t="shared" si="3"/>
        <v>86.6</v>
      </c>
    </row>
    <row r="104" spans="1:8">
      <c r="A104" s="16"/>
      <c r="B104" s="1" t="s">
        <v>74</v>
      </c>
      <c r="C104" s="42">
        <v>86.3</v>
      </c>
      <c r="D104" s="17">
        <v>86.661985024957303</v>
      </c>
      <c r="E104" s="42">
        <f t="shared" si="2"/>
        <v>86.7</v>
      </c>
      <c r="H104" s="15">
        <f t="shared" si="3"/>
        <v>86.7</v>
      </c>
    </row>
    <row r="105" spans="1:8">
      <c r="A105" s="16"/>
      <c r="B105" s="1" t="s">
        <v>75</v>
      </c>
      <c r="C105" s="42">
        <v>86.4</v>
      </c>
      <c r="D105" s="17">
        <v>86.654782030393605</v>
      </c>
      <c r="E105" s="42">
        <f t="shared" si="2"/>
        <v>86.7</v>
      </c>
      <c r="H105" s="15">
        <f t="shared" si="3"/>
        <v>86.7</v>
      </c>
    </row>
    <row r="106" spans="1:8">
      <c r="A106" s="16"/>
      <c r="B106" s="1" t="s">
        <v>76</v>
      </c>
      <c r="C106" s="42">
        <v>86.7</v>
      </c>
      <c r="D106" s="17">
        <v>86.633846527921804</v>
      </c>
      <c r="E106" s="42">
        <f t="shared" si="2"/>
        <v>86.6</v>
      </c>
      <c r="H106" s="15">
        <f t="shared" si="3"/>
        <v>86.6</v>
      </c>
    </row>
    <row r="107" spans="1:8">
      <c r="A107" s="16"/>
      <c r="B107" s="1" t="s">
        <v>77</v>
      </c>
      <c r="C107" s="42">
        <v>86.9</v>
      </c>
      <c r="D107" s="17">
        <v>86.609960551788006</v>
      </c>
      <c r="E107" s="42">
        <f t="shared" si="2"/>
        <v>86.6</v>
      </c>
      <c r="H107" s="15">
        <f t="shared" si="3"/>
        <v>86.6</v>
      </c>
    </row>
    <row r="108" spans="1:8">
      <c r="A108" s="16"/>
      <c r="B108" s="1" t="s">
        <v>78</v>
      </c>
      <c r="C108" s="42">
        <v>86.9</v>
      </c>
      <c r="D108" s="17">
        <v>86.699272823173899</v>
      </c>
      <c r="E108" s="42">
        <f t="shared" si="2"/>
        <v>86.7</v>
      </c>
      <c r="H108" s="15">
        <f t="shared" si="3"/>
        <v>86.7</v>
      </c>
    </row>
    <row r="109" spans="1:8">
      <c r="A109" s="16"/>
      <c r="B109" s="1" t="s">
        <v>79</v>
      </c>
      <c r="C109" s="42">
        <v>86.7</v>
      </c>
      <c r="D109" s="17">
        <v>86.730958872771794</v>
      </c>
      <c r="E109" s="42">
        <f t="shared" si="2"/>
        <v>86.7</v>
      </c>
      <c r="H109" s="15">
        <f t="shared" si="3"/>
        <v>86.7</v>
      </c>
    </row>
    <row r="110" spans="1:8">
      <c r="A110" s="16"/>
      <c r="B110" s="1" t="s">
        <v>80</v>
      </c>
      <c r="C110" s="42">
        <v>86.6</v>
      </c>
      <c r="D110" s="17">
        <v>86.861494735151595</v>
      </c>
      <c r="E110" s="42">
        <f t="shared" si="2"/>
        <v>86.9</v>
      </c>
      <c r="H110" s="15">
        <f t="shared" si="3"/>
        <v>86.9</v>
      </c>
    </row>
    <row r="111" spans="1:8">
      <c r="A111" s="16"/>
      <c r="B111" s="1" t="s">
        <v>81</v>
      </c>
      <c r="C111" s="42">
        <v>87</v>
      </c>
      <c r="D111" s="17">
        <v>86.960046879834195</v>
      </c>
      <c r="E111" s="42">
        <f t="shared" si="2"/>
        <v>87</v>
      </c>
      <c r="H111" s="15">
        <f t="shared" si="3"/>
        <v>87</v>
      </c>
    </row>
    <row r="112" spans="1:8">
      <c r="A112" s="16"/>
      <c r="B112" s="1" t="s">
        <v>82</v>
      </c>
      <c r="C112" s="42">
        <v>87.2</v>
      </c>
      <c r="D112" s="17">
        <v>87.012219681663098</v>
      </c>
      <c r="E112" s="42">
        <f t="shared" si="2"/>
        <v>87</v>
      </c>
      <c r="H112" s="15">
        <f t="shared" si="3"/>
        <v>87</v>
      </c>
    </row>
    <row r="113" spans="1:8">
      <c r="A113" s="16"/>
      <c r="B113" s="1" t="s">
        <v>83</v>
      </c>
      <c r="C113" s="42">
        <v>87.3</v>
      </c>
      <c r="D113" s="17">
        <v>87.109201820011094</v>
      </c>
      <c r="E113" s="42">
        <f t="shared" si="2"/>
        <v>87.1</v>
      </c>
      <c r="H113" s="15">
        <f t="shared" si="3"/>
        <v>87.1</v>
      </c>
    </row>
    <row r="114" spans="1:8">
      <c r="A114" s="16"/>
      <c r="B114" s="1" t="s">
        <v>84</v>
      </c>
      <c r="C114" s="42">
        <v>87.4</v>
      </c>
      <c r="D114" s="17">
        <v>87.236677970736395</v>
      </c>
      <c r="E114" s="42">
        <f t="shared" si="2"/>
        <v>87.2</v>
      </c>
      <c r="H114" s="15">
        <f t="shared" si="3"/>
        <v>87.2</v>
      </c>
    </row>
    <row r="115" spans="1:8">
      <c r="A115" s="16">
        <v>1989</v>
      </c>
      <c r="B115" s="1" t="s">
        <v>72</v>
      </c>
      <c r="C115" s="42">
        <v>87.1</v>
      </c>
      <c r="D115" s="17">
        <v>87.324242189015493</v>
      </c>
      <c r="E115" s="42">
        <f t="shared" si="2"/>
        <v>87.3</v>
      </c>
      <c r="H115" s="15">
        <f t="shared" si="3"/>
        <v>87.3</v>
      </c>
    </row>
    <row r="116" spans="1:8">
      <c r="A116" s="16"/>
      <c r="B116" s="1" t="s">
        <v>74</v>
      </c>
      <c r="C116" s="42">
        <v>87.1</v>
      </c>
      <c r="D116" s="17">
        <v>87.486586697277801</v>
      </c>
      <c r="E116" s="42">
        <f t="shared" si="2"/>
        <v>87.5</v>
      </c>
      <c r="H116" s="15">
        <f t="shared" si="3"/>
        <v>87.5</v>
      </c>
    </row>
    <row r="117" spans="1:8">
      <c r="A117" s="16"/>
      <c r="B117" s="1" t="s">
        <v>75</v>
      </c>
      <c r="C117" s="42">
        <v>87.3</v>
      </c>
      <c r="D117" s="17">
        <v>87.551273365160398</v>
      </c>
      <c r="E117" s="42">
        <f t="shared" si="2"/>
        <v>87.6</v>
      </c>
      <c r="H117" s="15">
        <f t="shared" si="3"/>
        <v>87.6</v>
      </c>
    </row>
    <row r="118" spans="1:8">
      <c r="A118" s="16"/>
      <c r="B118" s="1" t="s">
        <v>76</v>
      </c>
      <c r="C118" s="42">
        <v>88.9</v>
      </c>
      <c r="D118" s="17">
        <v>88.828106160297096</v>
      </c>
      <c r="E118" s="42">
        <f t="shared" si="2"/>
        <v>88.8</v>
      </c>
      <c r="H118" s="15">
        <f t="shared" si="3"/>
        <v>88.8</v>
      </c>
    </row>
    <row r="119" spans="1:8">
      <c r="A119" s="16"/>
      <c r="B119" s="1" t="s">
        <v>77</v>
      </c>
      <c r="C119" s="42">
        <v>89.3</v>
      </c>
      <c r="D119" s="17">
        <v>88.9937557612067</v>
      </c>
      <c r="E119" s="42">
        <f t="shared" si="2"/>
        <v>89</v>
      </c>
      <c r="H119" s="15">
        <f t="shared" si="3"/>
        <v>89</v>
      </c>
    </row>
    <row r="120" spans="1:8">
      <c r="A120" s="16"/>
      <c r="B120" s="1" t="s">
        <v>78</v>
      </c>
      <c r="C120" s="42">
        <v>89.4</v>
      </c>
      <c r="D120" s="17">
        <v>89.183599037959397</v>
      </c>
      <c r="E120" s="42">
        <f t="shared" si="2"/>
        <v>89.2</v>
      </c>
      <c r="H120" s="15">
        <f t="shared" si="3"/>
        <v>89.2</v>
      </c>
    </row>
    <row r="121" spans="1:8">
      <c r="A121" s="16"/>
      <c r="B121" s="1" t="s">
        <v>79</v>
      </c>
      <c r="C121" s="42">
        <v>89.3</v>
      </c>
      <c r="D121" s="17">
        <v>89.320375939930798</v>
      </c>
      <c r="E121" s="42">
        <f t="shared" si="2"/>
        <v>89.3</v>
      </c>
      <c r="H121" s="15">
        <f t="shared" si="3"/>
        <v>89.3</v>
      </c>
    </row>
    <row r="122" spans="1:8">
      <c r="A122" s="16"/>
      <c r="B122" s="1" t="s">
        <v>80</v>
      </c>
      <c r="C122" s="42">
        <v>89.1</v>
      </c>
      <c r="D122" s="17">
        <v>89.373153237572794</v>
      </c>
      <c r="E122" s="42">
        <f t="shared" si="2"/>
        <v>89.4</v>
      </c>
      <c r="H122" s="15">
        <f t="shared" si="3"/>
        <v>89.4</v>
      </c>
    </row>
    <row r="123" spans="1:8">
      <c r="A123" s="16"/>
      <c r="B123" s="1" t="s">
        <v>81</v>
      </c>
      <c r="C123" s="42">
        <v>89.5</v>
      </c>
      <c r="D123" s="17">
        <v>89.478043890810795</v>
      </c>
      <c r="E123" s="42">
        <f t="shared" si="2"/>
        <v>89.5</v>
      </c>
      <c r="H123" s="15">
        <f t="shared" si="3"/>
        <v>89.5</v>
      </c>
    </row>
    <row r="124" spans="1:8">
      <c r="A124" s="16"/>
      <c r="B124" s="1" t="s">
        <v>82</v>
      </c>
      <c r="C124" s="42">
        <v>89.8</v>
      </c>
      <c r="D124" s="17">
        <v>89.613645470083497</v>
      </c>
      <c r="E124" s="42">
        <f t="shared" si="2"/>
        <v>89.6</v>
      </c>
      <c r="H124" s="15">
        <f t="shared" si="3"/>
        <v>89.6</v>
      </c>
    </row>
    <row r="125" spans="1:8">
      <c r="A125" s="16"/>
      <c r="B125" s="1" t="s">
        <v>83</v>
      </c>
      <c r="C125" s="42">
        <v>89.9</v>
      </c>
      <c r="D125" s="17">
        <v>89.697356945183699</v>
      </c>
      <c r="E125" s="42">
        <f t="shared" si="2"/>
        <v>89.7</v>
      </c>
      <c r="H125" s="15">
        <f t="shared" si="3"/>
        <v>89.7</v>
      </c>
    </row>
    <row r="126" spans="1:8">
      <c r="A126" s="16"/>
      <c r="B126" s="1" t="s">
        <v>84</v>
      </c>
      <c r="C126" s="42">
        <v>90</v>
      </c>
      <c r="D126" s="17">
        <v>89.837601757188494</v>
      </c>
      <c r="E126" s="42">
        <f t="shared" si="2"/>
        <v>89.8</v>
      </c>
      <c r="H126" s="15">
        <f t="shared" si="3"/>
        <v>89.8</v>
      </c>
    </row>
    <row r="127" spans="1:8">
      <c r="A127" s="16">
        <v>1990</v>
      </c>
      <c r="B127" s="1" t="s">
        <v>72</v>
      </c>
      <c r="C127" s="42">
        <v>89.9</v>
      </c>
      <c r="D127" s="17">
        <v>90.1210441364871</v>
      </c>
      <c r="E127" s="42">
        <f t="shared" si="2"/>
        <v>90.1</v>
      </c>
      <c r="H127" s="15">
        <f t="shared" si="3"/>
        <v>90.1</v>
      </c>
    </row>
    <row r="128" spans="1:8">
      <c r="A128" s="16"/>
      <c r="B128" s="1" t="s">
        <v>74</v>
      </c>
      <c r="C128" s="42">
        <v>89.8</v>
      </c>
      <c r="D128" s="17">
        <v>90.231399116727999</v>
      </c>
      <c r="E128" s="42">
        <f t="shared" si="2"/>
        <v>90.2</v>
      </c>
      <c r="H128" s="15">
        <f t="shared" si="3"/>
        <v>90.2</v>
      </c>
    </row>
    <row r="129" spans="1:8">
      <c r="A129" s="16"/>
      <c r="B129" s="1" t="s">
        <v>75</v>
      </c>
      <c r="C129" s="42">
        <v>90.2</v>
      </c>
      <c r="D129" s="17">
        <v>90.470725694798105</v>
      </c>
      <c r="E129" s="42">
        <f t="shared" si="2"/>
        <v>90.5</v>
      </c>
      <c r="H129" s="15">
        <f t="shared" si="3"/>
        <v>90.5</v>
      </c>
    </row>
    <row r="130" spans="1:8">
      <c r="A130" s="16"/>
      <c r="B130" s="1" t="s">
        <v>76</v>
      </c>
      <c r="C130" s="42">
        <v>90.8</v>
      </c>
      <c r="D130" s="17">
        <v>90.690565625550093</v>
      </c>
      <c r="E130" s="42">
        <f t="shared" si="2"/>
        <v>90.7</v>
      </c>
      <c r="H130" s="15">
        <f t="shared" si="3"/>
        <v>90.7</v>
      </c>
    </row>
    <row r="131" spans="1:8">
      <c r="A131" s="16"/>
      <c r="B131" s="1" t="s">
        <v>77</v>
      </c>
      <c r="C131" s="42">
        <v>91.2</v>
      </c>
      <c r="D131" s="17">
        <v>90.868639666826596</v>
      </c>
      <c r="E131" s="42">
        <f t="shared" si="2"/>
        <v>90.9</v>
      </c>
      <c r="H131" s="15">
        <f t="shared" si="3"/>
        <v>90.9</v>
      </c>
    </row>
    <row r="132" spans="1:8">
      <c r="A132" s="16"/>
      <c r="B132" s="1" t="s">
        <v>78</v>
      </c>
      <c r="C132" s="42">
        <v>91.2</v>
      </c>
      <c r="D132" s="17">
        <v>90.978066325640199</v>
      </c>
      <c r="E132" s="42">
        <f t="shared" si="2"/>
        <v>91</v>
      </c>
      <c r="H132" s="15">
        <f t="shared" si="3"/>
        <v>91</v>
      </c>
    </row>
    <row r="133" spans="1:8">
      <c r="A133" s="16"/>
      <c r="B133" s="1" t="s">
        <v>79</v>
      </c>
      <c r="C133" s="42">
        <v>91.2</v>
      </c>
      <c r="D133" s="17">
        <v>91.217562876828893</v>
      </c>
      <c r="E133" s="42">
        <f t="shared" si="2"/>
        <v>91.2</v>
      </c>
      <c r="H133" s="15">
        <f t="shared" si="3"/>
        <v>91.2</v>
      </c>
    </row>
    <row r="134" spans="1:8">
      <c r="A134" s="16"/>
      <c r="B134" s="1" t="s">
        <v>80</v>
      </c>
      <c r="C134" s="42">
        <v>91.2</v>
      </c>
      <c r="D134" s="17">
        <v>91.471329851196003</v>
      </c>
      <c r="E134" s="42">
        <f t="shared" si="2"/>
        <v>91.5</v>
      </c>
      <c r="H134" s="15">
        <f t="shared" si="3"/>
        <v>91.5</v>
      </c>
    </row>
    <row r="135" spans="1:8">
      <c r="A135" s="16"/>
      <c r="B135" s="1" t="s">
        <v>81</v>
      </c>
      <c r="C135" s="42">
        <v>91.8</v>
      </c>
      <c r="D135" s="17">
        <v>91.794545159768404</v>
      </c>
      <c r="E135" s="42">
        <f t="shared" ref="E135:E198" si="4">ROUND(D135,1)</f>
        <v>91.8</v>
      </c>
      <c r="H135" s="15">
        <f t="shared" si="3"/>
        <v>91.8</v>
      </c>
    </row>
    <row r="136" spans="1:8">
      <c r="A136" s="16"/>
      <c r="B136" s="1" t="s">
        <v>82</v>
      </c>
      <c r="C136" s="42">
        <v>92.3</v>
      </c>
      <c r="D136" s="17">
        <v>92.123995899031897</v>
      </c>
      <c r="E136" s="42">
        <f t="shared" si="4"/>
        <v>92.1</v>
      </c>
      <c r="H136" s="15">
        <f t="shared" ref="H136:H199" si="5">E136</f>
        <v>92.1</v>
      </c>
    </row>
    <row r="137" spans="1:8">
      <c r="A137" s="16"/>
      <c r="B137" s="1" t="s">
        <v>83</v>
      </c>
      <c r="C137" s="42">
        <v>92.7</v>
      </c>
      <c r="D137" s="17">
        <v>92.484275283392705</v>
      </c>
      <c r="E137" s="42">
        <f t="shared" si="4"/>
        <v>92.5</v>
      </c>
      <c r="H137" s="15">
        <f t="shared" si="5"/>
        <v>92.5</v>
      </c>
    </row>
    <row r="138" spans="1:8">
      <c r="A138" s="16"/>
      <c r="B138" s="1" t="s">
        <v>84</v>
      </c>
      <c r="C138" s="42">
        <v>92.9</v>
      </c>
      <c r="D138" s="17">
        <v>92.725096740801106</v>
      </c>
      <c r="E138" s="42">
        <f t="shared" si="4"/>
        <v>92.7</v>
      </c>
      <c r="H138" s="15">
        <f t="shared" si="5"/>
        <v>92.7</v>
      </c>
    </row>
    <row r="139" spans="1:8">
      <c r="A139" s="16">
        <v>1991</v>
      </c>
      <c r="B139" s="1" t="s">
        <v>72</v>
      </c>
      <c r="C139" s="42">
        <v>92.8</v>
      </c>
      <c r="D139" s="17">
        <v>93.036471363079002</v>
      </c>
      <c r="E139" s="42">
        <f t="shared" si="4"/>
        <v>93</v>
      </c>
      <c r="H139" s="15">
        <f t="shared" si="5"/>
        <v>93</v>
      </c>
    </row>
    <row r="140" spans="1:8">
      <c r="A140" s="16"/>
      <c r="B140" s="1" t="s">
        <v>74</v>
      </c>
      <c r="C140" s="42">
        <v>92.6</v>
      </c>
      <c r="D140" s="17">
        <v>93.074295981129694</v>
      </c>
      <c r="E140" s="42">
        <f t="shared" si="4"/>
        <v>93.1</v>
      </c>
      <c r="H140" s="15">
        <f t="shared" si="5"/>
        <v>93.1</v>
      </c>
    </row>
    <row r="141" spans="1:8">
      <c r="A141" s="16"/>
      <c r="B141" s="1" t="s">
        <v>75</v>
      </c>
      <c r="C141" s="42">
        <v>93</v>
      </c>
      <c r="D141" s="17">
        <v>93.300544388950698</v>
      </c>
      <c r="E141" s="42">
        <f t="shared" si="4"/>
        <v>93.3</v>
      </c>
      <c r="H141" s="15">
        <f t="shared" si="5"/>
        <v>93.3</v>
      </c>
    </row>
    <row r="142" spans="1:8">
      <c r="A142" s="16"/>
      <c r="B142" s="1" t="s">
        <v>76</v>
      </c>
      <c r="C142" s="42">
        <v>93.5</v>
      </c>
      <c r="D142" s="17">
        <v>93.355708002464795</v>
      </c>
      <c r="E142" s="42">
        <f t="shared" si="4"/>
        <v>93.4</v>
      </c>
      <c r="H142" s="15">
        <f t="shared" si="5"/>
        <v>93.4</v>
      </c>
    </row>
    <row r="143" spans="1:8">
      <c r="A143" s="16"/>
      <c r="B143" s="1" t="s">
        <v>77</v>
      </c>
      <c r="C143" s="42">
        <v>93.9</v>
      </c>
      <c r="D143" s="17">
        <v>93.550467814661104</v>
      </c>
      <c r="E143" s="42">
        <f t="shared" si="4"/>
        <v>93.6</v>
      </c>
      <c r="H143" s="15">
        <f t="shared" si="5"/>
        <v>93.6</v>
      </c>
    </row>
    <row r="144" spans="1:8">
      <c r="A144" s="16"/>
      <c r="B144" s="1" t="s">
        <v>78</v>
      </c>
      <c r="C144" s="42">
        <v>94</v>
      </c>
      <c r="D144" s="17">
        <v>93.758738664036002</v>
      </c>
      <c r="E144" s="42">
        <f t="shared" si="4"/>
        <v>93.8</v>
      </c>
      <c r="H144" s="15">
        <f t="shared" si="5"/>
        <v>93.8</v>
      </c>
    </row>
    <row r="145" spans="1:8">
      <c r="A145" s="16"/>
      <c r="B145" s="1" t="s">
        <v>79</v>
      </c>
      <c r="C145" s="42">
        <v>94</v>
      </c>
      <c r="D145" s="17">
        <v>94.002927373858697</v>
      </c>
      <c r="E145" s="42">
        <f t="shared" si="4"/>
        <v>94</v>
      </c>
      <c r="H145" s="15">
        <f t="shared" si="5"/>
        <v>94</v>
      </c>
    </row>
    <row r="146" spans="1:8">
      <c r="A146" s="16"/>
      <c r="B146" s="1" t="s">
        <v>80</v>
      </c>
      <c r="C146" s="42">
        <v>93.9</v>
      </c>
      <c r="D146" s="17">
        <v>94.160174758594096</v>
      </c>
      <c r="E146" s="42">
        <f t="shared" si="4"/>
        <v>94.2</v>
      </c>
      <c r="H146" s="15">
        <f t="shared" si="5"/>
        <v>94.2</v>
      </c>
    </row>
    <row r="147" spans="1:8">
      <c r="A147" s="16"/>
      <c r="B147" s="1" t="s">
        <v>81</v>
      </c>
      <c r="C147" s="42">
        <v>94.3</v>
      </c>
      <c r="D147" s="17">
        <v>94.287072938409693</v>
      </c>
      <c r="E147" s="42">
        <f t="shared" si="4"/>
        <v>94.3</v>
      </c>
      <c r="H147" s="15">
        <f t="shared" si="5"/>
        <v>94.3</v>
      </c>
    </row>
    <row r="148" spans="1:8">
      <c r="A148" s="16"/>
      <c r="B148" s="1" t="s">
        <v>82</v>
      </c>
      <c r="C148" s="42">
        <v>94.6</v>
      </c>
      <c r="D148" s="17">
        <v>94.436240019110201</v>
      </c>
      <c r="E148" s="42">
        <f t="shared" si="4"/>
        <v>94.4</v>
      </c>
      <c r="H148" s="15">
        <f t="shared" si="5"/>
        <v>94.4</v>
      </c>
    </row>
    <row r="149" spans="1:8">
      <c r="A149" s="16"/>
      <c r="B149" s="1" t="s">
        <v>83</v>
      </c>
      <c r="C149" s="42">
        <v>94.8</v>
      </c>
      <c r="D149" s="17">
        <v>94.604740477590596</v>
      </c>
      <c r="E149" s="42">
        <f t="shared" si="4"/>
        <v>94.6</v>
      </c>
      <c r="H149" s="15">
        <f t="shared" si="5"/>
        <v>94.6</v>
      </c>
    </row>
    <row r="150" spans="1:8">
      <c r="A150" s="16"/>
      <c r="B150" s="1" t="s">
        <v>84</v>
      </c>
      <c r="C150" s="42">
        <v>95</v>
      </c>
      <c r="D150" s="17">
        <v>94.816177019966105</v>
      </c>
      <c r="E150" s="42">
        <f t="shared" si="4"/>
        <v>94.8</v>
      </c>
      <c r="H150" s="15">
        <f t="shared" si="5"/>
        <v>94.8</v>
      </c>
    </row>
    <row r="151" spans="1:8">
      <c r="A151" s="16">
        <v>1992</v>
      </c>
      <c r="B151" s="1" t="s">
        <v>72</v>
      </c>
      <c r="C151" s="42">
        <v>94.7</v>
      </c>
      <c r="D151" s="17">
        <v>94.966697339909601</v>
      </c>
      <c r="E151" s="42">
        <f t="shared" si="4"/>
        <v>95</v>
      </c>
      <c r="H151" s="15">
        <f t="shared" si="5"/>
        <v>95</v>
      </c>
    </row>
    <row r="152" spans="1:8">
      <c r="A152" s="16"/>
      <c r="B152" s="1" t="s">
        <v>74</v>
      </c>
      <c r="C152" s="42">
        <v>94.7</v>
      </c>
      <c r="D152" s="17">
        <v>95.205370841509307</v>
      </c>
      <c r="E152" s="42">
        <f t="shared" si="4"/>
        <v>95.2</v>
      </c>
      <c r="H152" s="15">
        <f t="shared" si="5"/>
        <v>95.2</v>
      </c>
    </row>
    <row r="153" spans="1:8">
      <c r="A153" s="16"/>
      <c r="B153" s="1" t="s">
        <v>75</v>
      </c>
      <c r="C153" s="42">
        <v>95.1</v>
      </c>
      <c r="D153" s="17">
        <v>95.420462175232998</v>
      </c>
      <c r="E153" s="42">
        <f t="shared" si="4"/>
        <v>95.4</v>
      </c>
      <c r="H153" s="15">
        <f t="shared" si="5"/>
        <v>95.4</v>
      </c>
    </row>
    <row r="154" spans="1:8">
      <c r="A154" s="16"/>
      <c r="B154" s="1" t="s">
        <v>76</v>
      </c>
      <c r="C154" s="42">
        <v>95.9</v>
      </c>
      <c r="D154" s="17">
        <v>95.712283746382795</v>
      </c>
      <c r="E154" s="42">
        <f t="shared" si="4"/>
        <v>95.7</v>
      </c>
      <c r="H154" s="15">
        <f t="shared" si="5"/>
        <v>95.7</v>
      </c>
    </row>
    <row r="155" spans="1:8">
      <c r="A155" s="16"/>
      <c r="B155" s="1" t="s">
        <v>77</v>
      </c>
      <c r="C155" s="42">
        <v>96.3</v>
      </c>
      <c r="D155" s="17">
        <v>95.958535897916406</v>
      </c>
      <c r="E155" s="42">
        <f t="shared" si="4"/>
        <v>96</v>
      </c>
      <c r="H155" s="15">
        <f t="shared" si="5"/>
        <v>96</v>
      </c>
    </row>
    <row r="156" spans="1:8">
      <c r="A156" s="16"/>
      <c r="B156" s="1" t="s">
        <v>78</v>
      </c>
      <c r="C156" s="42">
        <v>96.4</v>
      </c>
      <c r="D156" s="17">
        <v>96.105325981314095</v>
      </c>
      <c r="E156" s="42">
        <f t="shared" si="4"/>
        <v>96.1</v>
      </c>
      <c r="H156" s="15">
        <f t="shared" si="5"/>
        <v>96.1</v>
      </c>
    </row>
    <row r="157" spans="1:8">
      <c r="A157" s="16"/>
      <c r="B157" s="1" t="s">
        <v>79</v>
      </c>
      <c r="C157" s="42">
        <v>96.1</v>
      </c>
      <c r="D157" s="17">
        <v>96.117086386445806</v>
      </c>
      <c r="E157" s="42">
        <f t="shared" si="4"/>
        <v>96.1</v>
      </c>
      <c r="H157" s="15">
        <f t="shared" si="5"/>
        <v>96.1</v>
      </c>
    </row>
    <row r="158" spans="1:8">
      <c r="A158" s="16"/>
      <c r="B158" s="1" t="s">
        <v>80</v>
      </c>
      <c r="C158" s="42">
        <v>96</v>
      </c>
      <c r="D158" s="17">
        <v>96.242452960463893</v>
      </c>
      <c r="E158" s="42">
        <f t="shared" si="4"/>
        <v>96.2</v>
      </c>
      <c r="H158" s="15">
        <f t="shared" si="5"/>
        <v>96.2</v>
      </c>
    </row>
    <row r="159" spans="1:8">
      <c r="A159" s="16"/>
      <c r="B159" s="1" t="s">
        <v>81</v>
      </c>
      <c r="C159" s="42">
        <v>96.4</v>
      </c>
      <c r="D159" s="17">
        <v>96.370070657894701</v>
      </c>
      <c r="E159" s="42">
        <f t="shared" si="4"/>
        <v>96.4</v>
      </c>
      <c r="H159" s="15">
        <f t="shared" si="5"/>
        <v>96.4</v>
      </c>
    </row>
    <row r="160" spans="1:8">
      <c r="A160" s="16"/>
      <c r="B160" s="1" t="s">
        <v>82</v>
      </c>
      <c r="C160" s="42">
        <v>96.6</v>
      </c>
      <c r="D160" s="17">
        <v>96.451287048797596</v>
      </c>
      <c r="E160" s="42">
        <f t="shared" si="4"/>
        <v>96.5</v>
      </c>
      <c r="H160" s="15">
        <f t="shared" si="5"/>
        <v>96.5</v>
      </c>
    </row>
    <row r="161" spans="1:8">
      <c r="A161" s="16"/>
      <c r="B161" s="1" t="s">
        <v>83</v>
      </c>
      <c r="C161" s="42">
        <v>96.8</v>
      </c>
      <c r="D161" s="17">
        <v>96.620506596752506</v>
      </c>
      <c r="E161" s="42">
        <f t="shared" si="4"/>
        <v>96.6</v>
      </c>
      <c r="H161" s="15">
        <f t="shared" si="5"/>
        <v>96.6</v>
      </c>
    </row>
    <row r="162" spans="1:8">
      <c r="A162" s="16"/>
      <c r="B162" s="1" t="s">
        <v>84</v>
      </c>
      <c r="C162" s="42">
        <v>96.9</v>
      </c>
      <c r="D162" s="17">
        <v>96.716876340297404</v>
      </c>
      <c r="E162" s="42">
        <f t="shared" si="4"/>
        <v>96.7</v>
      </c>
      <c r="H162" s="15">
        <f t="shared" si="5"/>
        <v>96.7</v>
      </c>
    </row>
    <row r="163" spans="1:8">
      <c r="A163" s="16">
        <v>1993</v>
      </c>
      <c r="B163" s="1" t="s">
        <v>72</v>
      </c>
      <c r="C163" s="42">
        <v>96.4</v>
      </c>
      <c r="D163" s="17">
        <v>96.704844977573899</v>
      </c>
      <c r="E163" s="42">
        <f t="shared" si="4"/>
        <v>96.7</v>
      </c>
      <c r="H163" s="15">
        <f t="shared" si="5"/>
        <v>96.7</v>
      </c>
    </row>
    <row r="164" spans="1:8">
      <c r="A164" s="16"/>
      <c r="B164" s="1" t="s">
        <v>74</v>
      </c>
      <c r="C164" s="42">
        <v>96.4</v>
      </c>
      <c r="D164" s="17">
        <v>96.898871133841794</v>
      </c>
      <c r="E164" s="42">
        <f t="shared" si="4"/>
        <v>96.9</v>
      </c>
      <c r="H164" s="15">
        <f t="shared" si="5"/>
        <v>96.9</v>
      </c>
    </row>
    <row r="165" spans="1:8">
      <c r="A165" s="16"/>
      <c r="B165" s="1" t="s">
        <v>75</v>
      </c>
      <c r="C165" s="42">
        <v>96.6</v>
      </c>
      <c r="D165" s="17">
        <v>96.918416768455501</v>
      </c>
      <c r="E165" s="42">
        <f t="shared" si="4"/>
        <v>96.9</v>
      </c>
      <c r="H165" s="15">
        <f t="shared" si="5"/>
        <v>96.9</v>
      </c>
    </row>
    <row r="166" spans="1:8">
      <c r="A166" s="16"/>
      <c r="B166" s="1" t="s">
        <v>76</v>
      </c>
      <c r="C166" s="42">
        <v>97.3</v>
      </c>
      <c r="D166" s="17">
        <v>97.090889218305307</v>
      </c>
      <c r="E166" s="42">
        <f t="shared" si="4"/>
        <v>97.1</v>
      </c>
      <c r="H166" s="15">
        <f t="shared" si="5"/>
        <v>97.1</v>
      </c>
    </row>
    <row r="167" spans="1:8">
      <c r="A167" s="16"/>
      <c r="B167" s="1" t="s">
        <v>77</v>
      </c>
      <c r="C167" s="42">
        <v>97.4</v>
      </c>
      <c r="D167" s="17">
        <v>97.081012320349899</v>
      </c>
      <c r="E167" s="42">
        <f t="shared" si="4"/>
        <v>97.1</v>
      </c>
      <c r="H167" s="15">
        <f t="shared" si="5"/>
        <v>97.1</v>
      </c>
    </row>
    <row r="168" spans="1:8">
      <c r="A168" s="16"/>
      <c r="B168" s="1" t="s">
        <v>78</v>
      </c>
      <c r="C168" s="42">
        <v>97.5</v>
      </c>
      <c r="D168" s="17">
        <v>97.200254332026006</v>
      </c>
      <c r="E168" s="42">
        <f t="shared" si="4"/>
        <v>97.2</v>
      </c>
      <c r="H168" s="15">
        <f t="shared" si="5"/>
        <v>97.2</v>
      </c>
    </row>
    <row r="169" spans="1:8">
      <c r="A169" s="16"/>
      <c r="B169" s="1" t="s">
        <v>79</v>
      </c>
      <c r="C169" s="42">
        <v>97.3</v>
      </c>
      <c r="D169" s="17">
        <v>97.337705452518406</v>
      </c>
      <c r="E169" s="42">
        <f t="shared" si="4"/>
        <v>97.3</v>
      </c>
      <c r="H169" s="15">
        <f t="shared" si="5"/>
        <v>97.3</v>
      </c>
    </row>
    <row r="170" spans="1:8">
      <c r="A170" s="16"/>
      <c r="B170" s="1" t="s">
        <v>80</v>
      </c>
      <c r="C170" s="42">
        <v>97.2</v>
      </c>
      <c r="D170" s="17">
        <v>97.4141110494499</v>
      </c>
      <c r="E170" s="42">
        <f t="shared" si="4"/>
        <v>97.4</v>
      </c>
      <c r="H170" s="15">
        <f t="shared" si="5"/>
        <v>97.4</v>
      </c>
    </row>
    <row r="171" spans="1:8">
      <c r="A171" s="16"/>
      <c r="B171" s="1" t="s">
        <v>81</v>
      </c>
      <c r="C171" s="42">
        <v>97.5</v>
      </c>
      <c r="D171" s="17">
        <v>97.445476473297902</v>
      </c>
      <c r="E171" s="42">
        <f t="shared" si="4"/>
        <v>97.4</v>
      </c>
      <c r="H171" s="15">
        <f t="shared" si="5"/>
        <v>97.4</v>
      </c>
    </row>
    <row r="172" spans="1:8">
      <c r="A172" s="16"/>
      <c r="B172" s="1" t="s">
        <v>82</v>
      </c>
      <c r="C172" s="42">
        <v>97.7</v>
      </c>
      <c r="D172" s="17">
        <v>97.538496622970897</v>
      </c>
      <c r="E172" s="42">
        <f t="shared" si="4"/>
        <v>97.5</v>
      </c>
      <c r="H172" s="15">
        <f t="shared" si="5"/>
        <v>97.5</v>
      </c>
    </row>
    <row r="173" spans="1:8">
      <c r="A173" s="16"/>
      <c r="B173" s="1" t="s">
        <v>83</v>
      </c>
      <c r="C173" s="42">
        <v>97.7</v>
      </c>
      <c r="D173" s="17">
        <v>97.533522395433295</v>
      </c>
      <c r="E173" s="42">
        <f t="shared" si="4"/>
        <v>97.5</v>
      </c>
      <c r="H173" s="15">
        <f t="shared" si="5"/>
        <v>97.5</v>
      </c>
    </row>
    <row r="174" spans="1:8">
      <c r="A174" s="16"/>
      <c r="B174" s="1" t="s">
        <v>84</v>
      </c>
      <c r="C174" s="42">
        <v>97.6</v>
      </c>
      <c r="D174" s="17">
        <v>97.431762668605401</v>
      </c>
      <c r="E174" s="42">
        <f t="shared" si="4"/>
        <v>97.4</v>
      </c>
      <c r="H174" s="15">
        <f t="shared" si="5"/>
        <v>97.4</v>
      </c>
    </row>
    <row r="175" spans="1:8">
      <c r="A175" s="16">
        <v>1994</v>
      </c>
      <c r="B175" s="1" t="s">
        <v>72</v>
      </c>
      <c r="C175" s="42">
        <v>97.3</v>
      </c>
      <c r="D175" s="17">
        <v>97.611370008660401</v>
      </c>
      <c r="E175" s="42">
        <f t="shared" si="4"/>
        <v>97.6</v>
      </c>
      <c r="H175" s="15">
        <f t="shared" si="5"/>
        <v>97.6</v>
      </c>
    </row>
    <row r="176" spans="1:8">
      <c r="A176" s="16"/>
      <c r="B176" s="1" t="s">
        <v>74</v>
      </c>
      <c r="C176" s="42">
        <v>97.2</v>
      </c>
      <c r="D176" s="17">
        <v>97.686201825591596</v>
      </c>
      <c r="E176" s="42">
        <f t="shared" si="4"/>
        <v>97.7</v>
      </c>
      <c r="H176" s="15">
        <f t="shared" si="5"/>
        <v>97.7</v>
      </c>
    </row>
    <row r="177" spans="1:8">
      <c r="A177" s="16"/>
      <c r="B177" s="1" t="s">
        <v>75</v>
      </c>
      <c r="C177" s="42">
        <v>97.5</v>
      </c>
      <c r="D177" s="17">
        <v>97.799853078074094</v>
      </c>
      <c r="E177" s="42">
        <f t="shared" si="4"/>
        <v>97.8</v>
      </c>
      <c r="H177" s="15">
        <f t="shared" si="5"/>
        <v>97.8</v>
      </c>
    </row>
    <row r="178" spans="1:8">
      <c r="A178" s="16"/>
      <c r="B178" s="1" t="s">
        <v>76</v>
      </c>
      <c r="C178" s="42">
        <v>98.2</v>
      </c>
      <c r="D178" s="17">
        <v>97.998439745716198</v>
      </c>
      <c r="E178" s="42">
        <f t="shared" si="4"/>
        <v>98</v>
      </c>
      <c r="H178" s="15">
        <f t="shared" si="5"/>
        <v>98</v>
      </c>
    </row>
    <row r="179" spans="1:8">
      <c r="A179" s="16"/>
      <c r="B179" s="1" t="s">
        <v>77</v>
      </c>
      <c r="C179" s="42">
        <v>98.5</v>
      </c>
      <c r="D179" s="17">
        <v>98.201057177840099</v>
      </c>
      <c r="E179" s="42">
        <f t="shared" si="4"/>
        <v>98.2</v>
      </c>
      <c r="H179" s="15">
        <f t="shared" si="5"/>
        <v>98.2</v>
      </c>
    </row>
    <row r="180" spans="1:8">
      <c r="A180" s="16"/>
      <c r="B180" s="1" t="s">
        <v>78</v>
      </c>
      <c r="C180" s="42">
        <v>98.4</v>
      </c>
      <c r="D180" s="17">
        <v>98.122871845982402</v>
      </c>
      <c r="E180" s="42">
        <f t="shared" si="4"/>
        <v>98.1</v>
      </c>
      <c r="H180" s="15">
        <f t="shared" si="5"/>
        <v>98.1</v>
      </c>
    </row>
    <row r="181" spans="1:8">
      <c r="A181" s="16"/>
      <c r="B181" s="1" t="s">
        <v>79</v>
      </c>
      <c r="C181" s="42">
        <v>98</v>
      </c>
      <c r="D181" s="17">
        <v>98.074604785398293</v>
      </c>
      <c r="E181" s="42">
        <f t="shared" si="4"/>
        <v>98.1</v>
      </c>
      <c r="H181" s="15">
        <f t="shared" si="5"/>
        <v>98.1</v>
      </c>
    </row>
    <row r="182" spans="1:8">
      <c r="A182" s="16"/>
      <c r="B182" s="1" t="s">
        <v>80</v>
      </c>
      <c r="C182" s="42">
        <v>97.9</v>
      </c>
      <c r="D182" s="17">
        <v>98.109859914354601</v>
      </c>
      <c r="E182" s="42">
        <f t="shared" si="4"/>
        <v>98.1</v>
      </c>
      <c r="H182" s="15">
        <f t="shared" si="5"/>
        <v>98.1</v>
      </c>
    </row>
    <row r="183" spans="1:8">
      <c r="A183" s="16"/>
      <c r="B183" s="1" t="s">
        <v>81</v>
      </c>
      <c r="C183" s="42">
        <v>98.1</v>
      </c>
      <c r="D183" s="17">
        <v>98.005496911799398</v>
      </c>
      <c r="E183" s="42">
        <f t="shared" si="4"/>
        <v>98</v>
      </c>
      <c r="H183" s="15">
        <f t="shared" si="5"/>
        <v>98</v>
      </c>
    </row>
    <row r="184" spans="1:8">
      <c r="A184" s="16"/>
      <c r="B184" s="1" t="s">
        <v>82</v>
      </c>
      <c r="C184" s="42">
        <v>98.2</v>
      </c>
      <c r="D184" s="17">
        <v>98.011747601018897</v>
      </c>
      <c r="E184" s="42">
        <f t="shared" si="4"/>
        <v>98</v>
      </c>
      <c r="H184" s="15">
        <f t="shared" si="5"/>
        <v>98</v>
      </c>
    </row>
    <row r="185" spans="1:8">
      <c r="A185" s="16"/>
      <c r="B185" s="1" t="s">
        <v>83</v>
      </c>
      <c r="C185" s="42">
        <v>98.2</v>
      </c>
      <c r="D185" s="17">
        <v>98.031555132731597</v>
      </c>
      <c r="E185" s="42">
        <f t="shared" si="4"/>
        <v>98</v>
      </c>
      <c r="H185" s="15">
        <f t="shared" si="5"/>
        <v>98</v>
      </c>
    </row>
    <row r="186" spans="1:8">
      <c r="A186" s="16"/>
      <c r="B186" s="1" t="s">
        <v>84</v>
      </c>
      <c r="C186" s="42">
        <v>98.1</v>
      </c>
      <c r="D186" s="17">
        <v>97.945731337623798</v>
      </c>
      <c r="E186" s="42">
        <f t="shared" si="4"/>
        <v>97.9</v>
      </c>
      <c r="H186" s="15">
        <f t="shared" si="5"/>
        <v>97.9</v>
      </c>
    </row>
    <row r="187" spans="1:8">
      <c r="A187" s="16">
        <v>1995</v>
      </c>
      <c r="B187" s="1" t="s">
        <v>72</v>
      </c>
      <c r="C187" s="42">
        <v>97.8</v>
      </c>
      <c r="D187" s="17">
        <v>98.088014896040704</v>
      </c>
      <c r="E187" s="42">
        <f t="shared" si="4"/>
        <v>98.1</v>
      </c>
      <c r="H187" s="15">
        <f t="shared" si="5"/>
        <v>98.1</v>
      </c>
    </row>
    <row r="188" spans="1:8">
      <c r="A188" s="16"/>
      <c r="B188" s="1" t="s">
        <v>74</v>
      </c>
      <c r="C188" s="42">
        <v>97.6</v>
      </c>
      <c r="D188" s="17">
        <v>98.063696499943703</v>
      </c>
      <c r="E188" s="42">
        <f t="shared" si="4"/>
        <v>98.1</v>
      </c>
      <c r="H188" s="15">
        <f t="shared" si="5"/>
        <v>98.1</v>
      </c>
    </row>
    <row r="189" spans="1:8">
      <c r="A189" s="16"/>
      <c r="B189" s="1" t="s">
        <v>75</v>
      </c>
      <c r="C189" s="42">
        <v>97.8</v>
      </c>
      <c r="D189" s="17">
        <v>98.055349781039794</v>
      </c>
      <c r="E189" s="42">
        <f t="shared" si="4"/>
        <v>98.1</v>
      </c>
      <c r="H189" s="15">
        <f t="shared" si="5"/>
        <v>98.1</v>
      </c>
    </row>
    <row r="190" spans="1:8">
      <c r="A190" s="16"/>
      <c r="B190" s="1" t="s">
        <v>76</v>
      </c>
      <c r="C190" s="42">
        <v>98.1</v>
      </c>
      <c r="D190" s="17">
        <v>97.944518272085404</v>
      </c>
      <c r="E190" s="42">
        <f t="shared" si="4"/>
        <v>97.9</v>
      </c>
      <c r="H190" s="15">
        <f t="shared" si="5"/>
        <v>97.9</v>
      </c>
    </row>
    <row r="191" spans="1:8">
      <c r="A191" s="16"/>
      <c r="B191" s="1" t="s">
        <v>77</v>
      </c>
      <c r="C191" s="42">
        <v>98.2</v>
      </c>
      <c r="D191" s="17">
        <v>97.941677666122402</v>
      </c>
      <c r="E191" s="42">
        <f t="shared" si="4"/>
        <v>97.9</v>
      </c>
      <c r="H191" s="15">
        <f t="shared" si="5"/>
        <v>97.9</v>
      </c>
    </row>
    <row r="192" spans="1:8">
      <c r="A192" s="16"/>
      <c r="B192" s="1" t="s">
        <v>78</v>
      </c>
      <c r="C192" s="42">
        <v>98.1</v>
      </c>
      <c r="D192" s="17">
        <v>97.880175956952897</v>
      </c>
      <c r="E192" s="42">
        <f t="shared" si="4"/>
        <v>97.9</v>
      </c>
      <c r="H192" s="15">
        <f t="shared" si="5"/>
        <v>97.9</v>
      </c>
    </row>
    <row r="193" spans="1:8">
      <c r="A193" s="16"/>
      <c r="B193" s="1" t="s">
        <v>79</v>
      </c>
      <c r="C193" s="42">
        <v>97.8</v>
      </c>
      <c r="D193" s="17">
        <v>97.9012343457848</v>
      </c>
      <c r="E193" s="42">
        <f t="shared" si="4"/>
        <v>97.9</v>
      </c>
      <c r="H193" s="15">
        <f t="shared" si="5"/>
        <v>97.9</v>
      </c>
    </row>
    <row r="194" spans="1:8">
      <c r="A194" s="16"/>
      <c r="B194" s="1" t="s">
        <v>80</v>
      </c>
      <c r="C194" s="42">
        <v>97.7</v>
      </c>
      <c r="D194" s="17">
        <v>97.923765629611594</v>
      </c>
      <c r="E194" s="42">
        <f t="shared" si="4"/>
        <v>97.9</v>
      </c>
      <c r="H194" s="15">
        <f t="shared" si="5"/>
        <v>97.9</v>
      </c>
    </row>
    <row r="195" spans="1:8">
      <c r="A195" s="16"/>
      <c r="B195" s="1" t="s">
        <v>81</v>
      </c>
      <c r="C195" s="42">
        <v>98.2</v>
      </c>
      <c r="D195" s="17">
        <v>98.058791095663693</v>
      </c>
      <c r="E195" s="42">
        <f t="shared" si="4"/>
        <v>98.1</v>
      </c>
      <c r="H195" s="15">
        <f t="shared" si="5"/>
        <v>98.1</v>
      </c>
    </row>
    <row r="196" spans="1:8">
      <c r="A196" s="16"/>
      <c r="B196" s="1" t="s">
        <v>82</v>
      </c>
      <c r="C196" s="42">
        <v>98.3</v>
      </c>
      <c r="D196" s="17">
        <v>98.061627062717506</v>
      </c>
      <c r="E196" s="42">
        <f t="shared" si="4"/>
        <v>98.1</v>
      </c>
      <c r="H196" s="15">
        <f t="shared" si="5"/>
        <v>98.1</v>
      </c>
    </row>
    <row r="197" spans="1:8">
      <c r="A197" s="16"/>
      <c r="B197" s="1" t="s">
        <v>83</v>
      </c>
      <c r="C197" s="42">
        <v>98.2</v>
      </c>
      <c r="D197" s="17">
        <v>98.014064177469393</v>
      </c>
      <c r="E197" s="42">
        <f t="shared" si="4"/>
        <v>98</v>
      </c>
      <c r="H197" s="15">
        <f t="shared" si="5"/>
        <v>98</v>
      </c>
    </row>
    <row r="198" spans="1:8">
      <c r="A198" s="16"/>
      <c r="B198" s="1" t="s">
        <v>84</v>
      </c>
      <c r="C198" s="42">
        <v>98.2</v>
      </c>
      <c r="D198" s="17">
        <v>98.045422014199602</v>
      </c>
      <c r="E198" s="42">
        <f t="shared" si="4"/>
        <v>98</v>
      </c>
      <c r="H198" s="15">
        <f t="shared" si="5"/>
        <v>98</v>
      </c>
    </row>
    <row r="199" spans="1:8">
      <c r="A199" s="16">
        <v>1996</v>
      </c>
      <c r="B199" s="1" t="s">
        <v>72</v>
      </c>
      <c r="C199" s="42">
        <v>97.6</v>
      </c>
      <c r="D199" s="17">
        <v>97.870083091846794</v>
      </c>
      <c r="E199" s="42">
        <f t="shared" ref="E199:E262" si="6">ROUND(D199,1)</f>
        <v>97.9</v>
      </c>
      <c r="H199" s="15">
        <f t="shared" si="5"/>
        <v>97.9</v>
      </c>
    </row>
    <row r="200" spans="1:8">
      <c r="A200" s="16"/>
      <c r="B200" s="1" t="s">
        <v>74</v>
      </c>
      <c r="C200" s="42">
        <v>97.6</v>
      </c>
      <c r="D200" s="17">
        <v>98.052508724677196</v>
      </c>
      <c r="E200" s="42">
        <f t="shared" si="6"/>
        <v>98.1</v>
      </c>
      <c r="H200" s="15">
        <f t="shared" ref="H200:H263" si="7">E200</f>
        <v>98.1</v>
      </c>
    </row>
    <row r="201" spans="1:8">
      <c r="A201" s="16"/>
      <c r="B201" s="1" t="s">
        <v>75</v>
      </c>
      <c r="C201" s="42">
        <v>97.8</v>
      </c>
      <c r="D201" s="17">
        <v>98.0397487806664</v>
      </c>
      <c r="E201" s="42">
        <f t="shared" si="6"/>
        <v>98</v>
      </c>
      <c r="H201" s="15">
        <f t="shared" si="7"/>
        <v>98</v>
      </c>
    </row>
    <row r="202" spans="1:8">
      <c r="A202" s="16"/>
      <c r="B202" s="1" t="s">
        <v>76</v>
      </c>
      <c r="C202" s="42">
        <v>98.2</v>
      </c>
      <c r="D202" s="17">
        <v>98.060897081249905</v>
      </c>
      <c r="E202" s="42">
        <f t="shared" si="6"/>
        <v>98.1</v>
      </c>
      <c r="H202" s="15">
        <f t="shared" si="7"/>
        <v>98.1</v>
      </c>
    </row>
    <row r="203" spans="1:8">
      <c r="A203" s="16"/>
      <c r="B203" s="1" t="s">
        <v>77</v>
      </c>
      <c r="C203" s="42">
        <v>98.3</v>
      </c>
      <c r="D203" s="17">
        <v>98.089193422576898</v>
      </c>
      <c r="E203" s="42">
        <f t="shared" si="6"/>
        <v>98.1</v>
      </c>
      <c r="H203" s="15">
        <f t="shared" si="7"/>
        <v>98.1</v>
      </c>
    </row>
    <row r="204" spans="1:8">
      <c r="A204" s="16"/>
      <c r="B204" s="1" t="s">
        <v>78</v>
      </c>
      <c r="C204" s="42">
        <v>98.3</v>
      </c>
      <c r="D204" s="17">
        <v>98.144483369496299</v>
      </c>
      <c r="E204" s="42">
        <f t="shared" si="6"/>
        <v>98.1</v>
      </c>
      <c r="H204" s="15">
        <f t="shared" si="7"/>
        <v>98.1</v>
      </c>
    </row>
    <row r="205" spans="1:8">
      <c r="A205" s="16"/>
      <c r="B205" s="1" t="s">
        <v>79</v>
      </c>
      <c r="C205" s="42">
        <v>98.1</v>
      </c>
      <c r="D205" s="17">
        <v>98.204539593316895</v>
      </c>
      <c r="E205" s="42">
        <f t="shared" si="6"/>
        <v>98.2</v>
      </c>
      <c r="H205" s="15">
        <f t="shared" si="7"/>
        <v>98.2</v>
      </c>
    </row>
    <row r="206" spans="1:8">
      <c r="A206" s="16"/>
      <c r="B206" s="1" t="s">
        <v>80</v>
      </c>
      <c r="C206" s="42">
        <v>97.9</v>
      </c>
      <c r="D206" s="17">
        <v>98.137004393688699</v>
      </c>
      <c r="E206" s="42">
        <f t="shared" si="6"/>
        <v>98.1</v>
      </c>
      <c r="H206" s="15">
        <f t="shared" si="7"/>
        <v>98.1</v>
      </c>
    </row>
    <row r="207" spans="1:8">
      <c r="A207" s="16"/>
      <c r="B207" s="1" t="s">
        <v>81</v>
      </c>
      <c r="C207" s="42">
        <v>98.4</v>
      </c>
      <c r="D207" s="17">
        <v>98.221737031245794</v>
      </c>
      <c r="E207" s="42">
        <f t="shared" si="6"/>
        <v>98.2</v>
      </c>
      <c r="H207" s="15">
        <f t="shared" si="7"/>
        <v>98.2</v>
      </c>
    </row>
    <row r="208" spans="1:8">
      <c r="A208" s="16"/>
      <c r="B208" s="1" t="s">
        <v>82</v>
      </c>
      <c r="C208" s="42">
        <v>98.5</v>
      </c>
      <c r="D208" s="17">
        <v>98.226132574771199</v>
      </c>
      <c r="E208" s="42">
        <f t="shared" si="6"/>
        <v>98.2</v>
      </c>
      <c r="H208" s="15">
        <f t="shared" si="7"/>
        <v>98.2</v>
      </c>
    </row>
    <row r="209" spans="1:8">
      <c r="A209" s="16"/>
      <c r="B209" s="1" t="s">
        <v>83</v>
      </c>
      <c r="C209" s="42">
        <v>98.6</v>
      </c>
      <c r="D209" s="17">
        <v>98.388205778308603</v>
      </c>
      <c r="E209" s="42">
        <f t="shared" si="6"/>
        <v>98.4</v>
      </c>
      <c r="H209" s="15">
        <f t="shared" si="7"/>
        <v>98.4</v>
      </c>
    </row>
    <row r="210" spans="1:8">
      <c r="A210" s="16"/>
      <c r="B210" s="1" t="s">
        <v>84</v>
      </c>
      <c r="C210" s="42">
        <v>98.5</v>
      </c>
      <c r="D210" s="17">
        <v>98.3282301305223</v>
      </c>
      <c r="E210" s="42">
        <f t="shared" si="6"/>
        <v>98.3</v>
      </c>
      <c r="H210" s="15">
        <f t="shared" si="7"/>
        <v>98.3</v>
      </c>
    </row>
    <row r="211" spans="1:8">
      <c r="A211" s="16">
        <v>1997</v>
      </c>
      <c r="B211" s="1" t="s">
        <v>72</v>
      </c>
      <c r="C211" s="42">
        <v>98.1</v>
      </c>
      <c r="D211" s="17">
        <v>98.363867935202506</v>
      </c>
      <c r="E211" s="42">
        <f t="shared" si="6"/>
        <v>98.4</v>
      </c>
      <c r="H211" s="15">
        <f t="shared" si="7"/>
        <v>98.4</v>
      </c>
    </row>
    <row r="212" spans="1:8">
      <c r="A212" s="16"/>
      <c r="B212" s="1" t="s">
        <v>74</v>
      </c>
      <c r="C212" s="42">
        <v>98</v>
      </c>
      <c r="D212" s="17">
        <v>98.458932693258305</v>
      </c>
      <c r="E212" s="42">
        <f t="shared" si="6"/>
        <v>98.5</v>
      </c>
      <c r="H212" s="15">
        <f t="shared" si="7"/>
        <v>98.5</v>
      </c>
    </row>
    <row r="213" spans="1:8">
      <c r="A213" s="16"/>
      <c r="B213" s="1" t="s">
        <v>75</v>
      </c>
      <c r="C213" s="42">
        <v>98.3</v>
      </c>
      <c r="D213" s="17">
        <v>98.516842931029203</v>
      </c>
      <c r="E213" s="42">
        <f t="shared" si="6"/>
        <v>98.5</v>
      </c>
      <c r="H213" s="15">
        <f t="shared" si="7"/>
        <v>98.5</v>
      </c>
    </row>
    <row r="214" spans="1:8">
      <c r="A214" s="16"/>
      <c r="B214" s="1" t="s">
        <v>76</v>
      </c>
      <c r="C214" s="42">
        <v>100.2</v>
      </c>
      <c r="D214" s="17">
        <v>100.08828763074</v>
      </c>
      <c r="E214" s="42">
        <f t="shared" si="6"/>
        <v>100.1</v>
      </c>
      <c r="H214" s="15">
        <f t="shared" si="7"/>
        <v>100.1</v>
      </c>
    </row>
    <row r="215" spans="1:8">
      <c r="A215" s="16"/>
      <c r="B215" s="1" t="s">
        <v>77</v>
      </c>
      <c r="C215" s="42">
        <v>100.3</v>
      </c>
      <c r="D215" s="17">
        <v>100.135242484709</v>
      </c>
      <c r="E215" s="42">
        <f t="shared" si="6"/>
        <v>100.1</v>
      </c>
      <c r="H215" s="15">
        <f t="shared" si="7"/>
        <v>100.1</v>
      </c>
    </row>
    <row r="216" spans="1:8">
      <c r="A216" s="16"/>
      <c r="B216" s="1" t="s">
        <v>78</v>
      </c>
      <c r="C216" s="42">
        <v>100.3</v>
      </c>
      <c r="D216" s="17">
        <v>100.16389980583401</v>
      </c>
      <c r="E216" s="42">
        <f t="shared" si="6"/>
        <v>100.2</v>
      </c>
      <c r="H216" s="15">
        <f t="shared" si="7"/>
        <v>100.2</v>
      </c>
    </row>
    <row r="217" spans="1:8">
      <c r="A217" s="16"/>
      <c r="B217" s="1" t="s">
        <v>79</v>
      </c>
      <c r="C217" s="42">
        <v>100.1</v>
      </c>
      <c r="D217" s="17">
        <v>100.223875906486</v>
      </c>
      <c r="E217" s="42">
        <f t="shared" si="6"/>
        <v>100.2</v>
      </c>
      <c r="H217" s="15">
        <f t="shared" si="7"/>
        <v>100.2</v>
      </c>
    </row>
    <row r="218" spans="1:8">
      <c r="A218" s="16"/>
      <c r="B218" s="1" t="s">
        <v>80</v>
      </c>
      <c r="C218" s="42">
        <v>100</v>
      </c>
      <c r="D218" s="17">
        <v>100.226488759357</v>
      </c>
      <c r="E218" s="42">
        <f t="shared" si="6"/>
        <v>100.2</v>
      </c>
      <c r="H218" s="15">
        <f t="shared" si="7"/>
        <v>100.2</v>
      </c>
    </row>
    <row r="219" spans="1:8">
      <c r="A219" s="16"/>
      <c r="B219" s="1" t="s">
        <v>81</v>
      </c>
      <c r="C219" s="42">
        <v>100.7</v>
      </c>
      <c r="D219" s="17">
        <v>100.488582471081</v>
      </c>
      <c r="E219" s="42">
        <f t="shared" si="6"/>
        <v>100.5</v>
      </c>
      <c r="H219" s="15">
        <f t="shared" si="7"/>
        <v>100.5</v>
      </c>
    </row>
    <row r="220" spans="1:8">
      <c r="A220" s="16"/>
      <c r="B220" s="1" t="s">
        <v>82</v>
      </c>
      <c r="C220" s="42">
        <v>100.8</v>
      </c>
      <c r="D220" s="17">
        <v>100.506590281212</v>
      </c>
      <c r="E220" s="42">
        <f t="shared" si="6"/>
        <v>100.5</v>
      </c>
      <c r="H220" s="15">
        <f t="shared" si="7"/>
        <v>100.5</v>
      </c>
    </row>
    <row r="221" spans="1:8">
      <c r="A221" s="16"/>
      <c r="B221" s="1" t="s">
        <v>83</v>
      </c>
      <c r="C221" s="42">
        <v>100.7</v>
      </c>
      <c r="D221" s="17">
        <v>100.471511404324</v>
      </c>
      <c r="E221" s="42">
        <f t="shared" si="6"/>
        <v>100.5</v>
      </c>
      <c r="H221" s="15">
        <f t="shared" si="7"/>
        <v>100.5</v>
      </c>
    </row>
    <row r="222" spans="1:8">
      <c r="A222" s="16"/>
      <c r="B222" s="1" t="s">
        <v>84</v>
      </c>
      <c r="C222" s="42">
        <v>100.6</v>
      </c>
      <c r="D222" s="17">
        <v>100.41075846726601</v>
      </c>
      <c r="E222" s="42">
        <f t="shared" si="6"/>
        <v>100.4</v>
      </c>
      <c r="H222" s="15">
        <f t="shared" si="7"/>
        <v>100.4</v>
      </c>
    </row>
    <row r="223" spans="1:8">
      <c r="A223" s="16">
        <v>1998</v>
      </c>
      <c r="B223" s="1" t="s">
        <v>72</v>
      </c>
      <c r="C223" s="42">
        <v>100.1</v>
      </c>
      <c r="D223" s="17">
        <v>100.37726644348</v>
      </c>
      <c r="E223" s="42">
        <f t="shared" si="6"/>
        <v>100.4</v>
      </c>
      <c r="H223" s="15">
        <f t="shared" si="7"/>
        <v>100.4</v>
      </c>
    </row>
    <row r="224" spans="1:8">
      <c r="A224" s="16"/>
      <c r="B224" s="1" t="s">
        <v>74</v>
      </c>
      <c r="C224" s="42">
        <v>99.8</v>
      </c>
      <c r="D224" s="17">
        <v>100.281146441107</v>
      </c>
      <c r="E224" s="42">
        <f t="shared" si="6"/>
        <v>100.3</v>
      </c>
      <c r="H224" s="15">
        <f t="shared" si="7"/>
        <v>100.3</v>
      </c>
    </row>
    <row r="225" spans="1:8">
      <c r="A225" s="16"/>
      <c r="B225" s="1" t="s">
        <v>75</v>
      </c>
      <c r="C225" s="42">
        <v>100.1</v>
      </c>
      <c r="D225" s="17">
        <v>100.304918342349</v>
      </c>
      <c r="E225" s="42">
        <f t="shared" si="6"/>
        <v>100.3</v>
      </c>
      <c r="H225" s="15">
        <f t="shared" si="7"/>
        <v>100.3</v>
      </c>
    </row>
    <row r="226" spans="1:8">
      <c r="A226" s="16"/>
      <c r="B226" s="1" t="s">
        <v>76</v>
      </c>
      <c r="C226" s="42">
        <v>100.3</v>
      </c>
      <c r="D226" s="17">
        <v>100.209956122452</v>
      </c>
      <c r="E226" s="42">
        <f t="shared" si="6"/>
        <v>100.2</v>
      </c>
      <c r="H226" s="15">
        <f t="shared" si="7"/>
        <v>100.2</v>
      </c>
    </row>
    <row r="227" spans="1:8">
      <c r="A227" s="16"/>
      <c r="B227" s="1" t="s">
        <v>77</v>
      </c>
      <c r="C227" s="42">
        <v>100.3</v>
      </c>
      <c r="D227" s="17">
        <v>100.164152999073</v>
      </c>
      <c r="E227" s="42">
        <f t="shared" si="6"/>
        <v>100.2</v>
      </c>
      <c r="H227" s="15">
        <f t="shared" si="7"/>
        <v>100.2</v>
      </c>
    </row>
    <row r="228" spans="1:8">
      <c r="A228" s="16"/>
      <c r="B228" s="1" t="s">
        <v>78</v>
      </c>
      <c r="C228" s="42">
        <v>100.3</v>
      </c>
      <c r="D228" s="17">
        <v>100.161586644911</v>
      </c>
      <c r="E228" s="42">
        <f t="shared" si="6"/>
        <v>100.2</v>
      </c>
      <c r="H228" s="15">
        <f t="shared" si="7"/>
        <v>100.2</v>
      </c>
    </row>
    <row r="229" spans="1:8">
      <c r="A229" s="16"/>
      <c r="B229" s="1" t="s">
        <v>79</v>
      </c>
      <c r="C229" s="42">
        <v>100</v>
      </c>
      <c r="D229" s="17">
        <v>100.111719028563</v>
      </c>
      <c r="E229" s="42">
        <f t="shared" si="6"/>
        <v>100.1</v>
      </c>
      <c r="H229" s="15">
        <f t="shared" si="7"/>
        <v>100.1</v>
      </c>
    </row>
    <row r="230" spans="1:8">
      <c r="A230" s="16"/>
      <c r="B230" s="1" t="s">
        <v>80</v>
      </c>
      <c r="C230" s="42">
        <v>99.9</v>
      </c>
      <c r="D230" s="17">
        <v>100.076503834257</v>
      </c>
      <c r="E230" s="42">
        <f t="shared" si="6"/>
        <v>100.1</v>
      </c>
      <c r="H230" s="15">
        <f t="shared" si="7"/>
        <v>100.1</v>
      </c>
    </row>
    <row r="231" spans="1:8">
      <c r="A231" s="16"/>
      <c r="B231" s="1" t="s">
        <v>81</v>
      </c>
      <c r="C231" s="42">
        <v>100.3</v>
      </c>
      <c r="D231" s="17">
        <v>100.09811549953599</v>
      </c>
      <c r="E231" s="42">
        <f t="shared" si="6"/>
        <v>100.1</v>
      </c>
      <c r="H231" s="15">
        <f t="shared" si="7"/>
        <v>100.1</v>
      </c>
    </row>
    <row r="232" spans="1:8">
      <c r="A232" s="16"/>
      <c r="B232" s="1" t="s">
        <v>82</v>
      </c>
      <c r="C232" s="42">
        <v>100.4</v>
      </c>
      <c r="D232" s="17">
        <v>100.132334747229</v>
      </c>
      <c r="E232" s="42">
        <f t="shared" si="6"/>
        <v>100.1</v>
      </c>
      <c r="H232" s="15">
        <f t="shared" si="7"/>
        <v>100.1</v>
      </c>
    </row>
    <row r="233" spans="1:8">
      <c r="A233" s="16"/>
      <c r="B233" s="1" t="s">
        <v>83</v>
      </c>
      <c r="C233" s="42">
        <v>100.4</v>
      </c>
      <c r="D233" s="17">
        <v>100.168014256036</v>
      </c>
      <c r="E233" s="42">
        <f t="shared" si="6"/>
        <v>100.2</v>
      </c>
      <c r="H233" s="15">
        <f t="shared" si="7"/>
        <v>100.2</v>
      </c>
    </row>
    <row r="234" spans="1:8">
      <c r="A234" s="16"/>
      <c r="B234" s="1" t="s">
        <v>84</v>
      </c>
      <c r="C234" s="42">
        <v>100.3</v>
      </c>
      <c r="D234" s="17">
        <v>100.10999095919</v>
      </c>
      <c r="E234" s="42">
        <f t="shared" si="6"/>
        <v>100.1</v>
      </c>
      <c r="H234" s="15">
        <f t="shared" si="7"/>
        <v>100.1</v>
      </c>
    </row>
    <row r="235" spans="1:8">
      <c r="A235" s="16">
        <v>1999</v>
      </c>
      <c r="B235" s="1" t="s">
        <v>72</v>
      </c>
      <c r="C235" s="42">
        <v>100</v>
      </c>
      <c r="D235" s="17">
        <v>100.29193884523301</v>
      </c>
      <c r="E235" s="42">
        <f t="shared" si="6"/>
        <v>100.3</v>
      </c>
      <c r="H235" s="15">
        <f t="shared" si="7"/>
        <v>100.3</v>
      </c>
    </row>
    <row r="236" spans="1:8">
      <c r="A236" s="16"/>
      <c r="B236" s="1" t="s">
        <v>74</v>
      </c>
      <c r="C236" s="42">
        <v>99.7</v>
      </c>
      <c r="D236" s="17">
        <v>100.17959168434299</v>
      </c>
      <c r="E236" s="42">
        <f t="shared" si="6"/>
        <v>100.2</v>
      </c>
      <c r="H236" s="15">
        <f t="shared" si="7"/>
        <v>100.2</v>
      </c>
    </row>
    <row r="237" spans="1:8">
      <c r="A237" s="16"/>
      <c r="B237" s="1" t="s">
        <v>75</v>
      </c>
      <c r="C237" s="42">
        <v>100</v>
      </c>
      <c r="D237" s="17">
        <v>100.20783348245099</v>
      </c>
      <c r="E237" s="42">
        <f t="shared" si="6"/>
        <v>100.2</v>
      </c>
      <c r="H237" s="15">
        <f t="shared" si="7"/>
        <v>100.2</v>
      </c>
    </row>
    <row r="238" spans="1:8">
      <c r="A238" s="16"/>
      <c r="B238" s="1" t="s">
        <v>76</v>
      </c>
      <c r="C238" s="42">
        <v>100.3</v>
      </c>
      <c r="D238" s="17">
        <v>100.22064520136099</v>
      </c>
      <c r="E238" s="42">
        <f t="shared" si="6"/>
        <v>100.2</v>
      </c>
      <c r="H238" s="15">
        <f t="shared" si="7"/>
        <v>100.2</v>
      </c>
    </row>
    <row r="239" spans="1:8">
      <c r="A239" s="16"/>
      <c r="B239" s="1" t="s">
        <v>77</v>
      </c>
      <c r="C239" s="42">
        <v>100.3</v>
      </c>
      <c r="D239" s="17">
        <v>100.16490189594001</v>
      </c>
      <c r="E239" s="42">
        <f t="shared" si="6"/>
        <v>100.2</v>
      </c>
      <c r="H239" s="15">
        <f t="shared" si="7"/>
        <v>100.2</v>
      </c>
    </row>
    <row r="240" spans="1:8">
      <c r="A240" s="16"/>
      <c r="B240" s="1" t="s">
        <v>78</v>
      </c>
      <c r="C240" s="42">
        <v>100.3</v>
      </c>
      <c r="D240" s="17">
        <v>100.167770082262</v>
      </c>
      <c r="E240" s="42">
        <f t="shared" si="6"/>
        <v>100.2</v>
      </c>
      <c r="H240" s="15">
        <f t="shared" si="7"/>
        <v>100.2</v>
      </c>
    </row>
    <row r="241" spans="1:8">
      <c r="A241" s="16"/>
      <c r="B241" s="1" t="s">
        <v>79</v>
      </c>
      <c r="C241" s="42">
        <v>100</v>
      </c>
      <c r="D241" s="17">
        <v>100.09838550029799</v>
      </c>
      <c r="E241" s="42">
        <f t="shared" si="6"/>
        <v>100.1</v>
      </c>
      <c r="H241" s="15">
        <f t="shared" si="7"/>
        <v>100.1</v>
      </c>
    </row>
    <row r="242" spans="1:8">
      <c r="A242" s="16"/>
      <c r="B242" s="1" t="s">
        <v>80</v>
      </c>
      <c r="C242" s="42">
        <v>99.9</v>
      </c>
      <c r="D242" s="17">
        <v>99.993747077184395</v>
      </c>
      <c r="E242" s="42">
        <f t="shared" si="6"/>
        <v>100</v>
      </c>
      <c r="H242" s="15">
        <f t="shared" si="7"/>
        <v>100</v>
      </c>
    </row>
    <row r="243" spans="1:8">
      <c r="A243" s="16"/>
      <c r="B243" s="1" t="s">
        <v>81</v>
      </c>
      <c r="C243" s="42">
        <v>100.3</v>
      </c>
      <c r="D243" s="17">
        <v>100.10403791005101</v>
      </c>
      <c r="E243" s="42">
        <f t="shared" si="6"/>
        <v>100.1</v>
      </c>
      <c r="H243" s="15">
        <f t="shared" si="7"/>
        <v>100.1</v>
      </c>
    </row>
    <row r="244" spans="1:8">
      <c r="A244" s="16"/>
      <c r="B244" s="1" t="s">
        <v>82</v>
      </c>
      <c r="C244" s="42">
        <v>100.3</v>
      </c>
      <c r="D244" s="17">
        <v>100.07297912512399</v>
      </c>
      <c r="E244" s="42">
        <f t="shared" si="6"/>
        <v>100.1</v>
      </c>
      <c r="H244" s="15">
        <f t="shared" si="7"/>
        <v>100.1</v>
      </c>
    </row>
    <row r="245" spans="1:8">
      <c r="A245" s="16"/>
      <c r="B245" s="1" t="s">
        <v>83</v>
      </c>
      <c r="C245" s="42">
        <v>100.3</v>
      </c>
      <c r="D245" s="17">
        <v>100.09105169638001</v>
      </c>
      <c r="E245" s="42">
        <f t="shared" si="6"/>
        <v>100.1</v>
      </c>
      <c r="H245" s="15">
        <f t="shared" si="7"/>
        <v>100.1</v>
      </c>
    </row>
    <row r="246" spans="1:8">
      <c r="A246" s="16"/>
      <c r="B246" s="1" t="s">
        <v>84</v>
      </c>
      <c r="C246" s="42">
        <v>100.3</v>
      </c>
      <c r="D246" s="17">
        <v>100.107238189402</v>
      </c>
      <c r="E246" s="42">
        <f t="shared" si="6"/>
        <v>100.1</v>
      </c>
      <c r="H246" s="15">
        <f t="shared" si="7"/>
        <v>100.1</v>
      </c>
    </row>
    <row r="247" spans="1:8">
      <c r="A247" s="16">
        <v>2000</v>
      </c>
      <c r="B247" s="1" t="s">
        <v>72</v>
      </c>
      <c r="C247" s="42">
        <v>99.8</v>
      </c>
      <c r="D247" s="17">
        <v>100.104913681895</v>
      </c>
      <c r="E247" s="42">
        <f t="shared" si="6"/>
        <v>100.1</v>
      </c>
      <c r="H247" s="15">
        <f t="shared" si="7"/>
        <v>100.1</v>
      </c>
    </row>
    <row r="248" spans="1:8">
      <c r="A248" s="16"/>
      <c r="B248" s="1" t="s">
        <v>74</v>
      </c>
      <c r="C248" s="42">
        <v>99.6</v>
      </c>
      <c r="D248" s="17">
        <v>100.071216592382</v>
      </c>
      <c r="E248" s="42">
        <f t="shared" si="6"/>
        <v>100.1</v>
      </c>
      <c r="H248" s="15">
        <f t="shared" si="7"/>
        <v>100.1</v>
      </c>
    </row>
    <row r="249" spans="1:8">
      <c r="A249" s="16"/>
      <c r="B249" s="1" t="s">
        <v>75</v>
      </c>
      <c r="C249" s="42">
        <v>99.8</v>
      </c>
      <c r="D249" s="17">
        <v>100.021095092758</v>
      </c>
      <c r="E249" s="42">
        <f t="shared" si="6"/>
        <v>100</v>
      </c>
      <c r="H249" s="15">
        <f t="shared" si="7"/>
        <v>100</v>
      </c>
    </row>
    <row r="250" spans="1:8">
      <c r="A250" s="16"/>
      <c r="B250" s="1" t="s">
        <v>76</v>
      </c>
      <c r="C250" s="42">
        <v>100</v>
      </c>
      <c r="D250" s="17">
        <v>99.9606964882705</v>
      </c>
      <c r="E250" s="42">
        <f t="shared" si="6"/>
        <v>100</v>
      </c>
      <c r="H250" s="15">
        <f t="shared" si="7"/>
        <v>100</v>
      </c>
    </row>
    <row r="251" spans="1:8">
      <c r="A251" s="16"/>
      <c r="B251" s="1" t="s">
        <v>77</v>
      </c>
      <c r="C251" s="42">
        <v>100.2</v>
      </c>
      <c r="D251" s="17">
        <v>100.037542014146</v>
      </c>
      <c r="E251" s="42">
        <f t="shared" si="6"/>
        <v>100</v>
      </c>
      <c r="H251" s="15">
        <f t="shared" si="7"/>
        <v>100</v>
      </c>
    </row>
    <row r="252" spans="1:8">
      <c r="A252" s="16"/>
      <c r="B252" s="1" t="s">
        <v>78</v>
      </c>
      <c r="C252" s="42">
        <v>100</v>
      </c>
      <c r="D252" s="17">
        <v>99.871339883978905</v>
      </c>
      <c r="E252" s="42">
        <f t="shared" si="6"/>
        <v>99.9</v>
      </c>
      <c r="H252" s="15">
        <f t="shared" si="7"/>
        <v>99.9</v>
      </c>
    </row>
    <row r="253" spans="1:8">
      <c r="A253" s="16"/>
      <c r="B253" s="1" t="s">
        <v>79</v>
      </c>
      <c r="C253" s="42">
        <v>99.8</v>
      </c>
      <c r="D253" s="17">
        <v>99.866865913601103</v>
      </c>
      <c r="E253" s="42">
        <f t="shared" si="6"/>
        <v>99.9</v>
      </c>
      <c r="H253" s="15">
        <f t="shared" si="7"/>
        <v>99.9</v>
      </c>
    </row>
    <row r="254" spans="1:8">
      <c r="A254" s="16"/>
      <c r="B254" s="1" t="s">
        <v>80</v>
      </c>
      <c r="C254" s="42">
        <v>99.9</v>
      </c>
      <c r="D254" s="17">
        <v>99.907801587584203</v>
      </c>
      <c r="E254" s="42">
        <f t="shared" si="6"/>
        <v>99.9</v>
      </c>
      <c r="H254" s="15">
        <f t="shared" si="7"/>
        <v>99.9</v>
      </c>
    </row>
    <row r="255" spans="1:8">
      <c r="A255" s="16"/>
      <c r="B255" s="1" t="s">
        <v>81</v>
      </c>
      <c r="C255" s="42">
        <v>99.8</v>
      </c>
      <c r="D255" s="17">
        <v>99.624218337952101</v>
      </c>
      <c r="E255" s="42">
        <f t="shared" si="6"/>
        <v>99.6</v>
      </c>
      <c r="H255" s="15">
        <f t="shared" si="7"/>
        <v>99.6</v>
      </c>
    </row>
    <row r="256" spans="1:8">
      <c r="A256" s="16"/>
      <c r="B256" s="1" t="s">
        <v>82</v>
      </c>
      <c r="C256" s="42">
        <v>99.6</v>
      </c>
      <c r="D256" s="17">
        <v>99.391358393696905</v>
      </c>
      <c r="E256" s="42">
        <f t="shared" si="6"/>
        <v>99.4</v>
      </c>
      <c r="H256" s="15">
        <f t="shared" si="7"/>
        <v>99.4</v>
      </c>
    </row>
    <row r="257" spans="1:8">
      <c r="A257" s="16"/>
      <c r="B257" s="1" t="s">
        <v>83</v>
      </c>
      <c r="C257" s="42">
        <v>99.6</v>
      </c>
      <c r="D257" s="17">
        <v>99.428738619569202</v>
      </c>
      <c r="E257" s="42">
        <f t="shared" si="6"/>
        <v>99.4</v>
      </c>
      <c r="H257" s="15">
        <f t="shared" si="7"/>
        <v>99.4</v>
      </c>
    </row>
    <row r="258" spans="1:8">
      <c r="A258" s="16"/>
      <c r="B258" s="1" t="s">
        <v>84</v>
      </c>
      <c r="C258" s="42">
        <v>99.6</v>
      </c>
      <c r="D258" s="17">
        <v>99.428421957791002</v>
      </c>
      <c r="E258" s="42">
        <f t="shared" si="6"/>
        <v>99.4</v>
      </c>
      <c r="H258" s="15">
        <f t="shared" si="7"/>
        <v>99.4</v>
      </c>
    </row>
    <row r="259" spans="1:8">
      <c r="A259" s="16">
        <v>2001</v>
      </c>
      <c r="B259" s="1" t="s">
        <v>72</v>
      </c>
      <c r="C259" s="42">
        <v>99</v>
      </c>
      <c r="D259" s="17">
        <v>99.310562895337895</v>
      </c>
      <c r="E259" s="42">
        <f t="shared" si="6"/>
        <v>99.3</v>
      </c>
      <c r="H259" s="15">
        <f t="shared" si="7"/>
        <v>99.3</v>
      </c>
    </row>
    <row r="260" spans="1:8">
      <c r="A260" s="16"/>
      <c r="B260" s="1" t="s">
        <v>74</v>
      </c>
      <c r="C260" s="42">
        <v>98.8</v>
      </c>
      <c r="D260" s="17">
        <v>99.266643839850303</v>
      </c>
      <c r="E260" s="42">
        <f t="shared" si="6"/>
        <v>99.3</v>
      </c>
      <c r="H260" s="15">
        <f t="shared" si="7"/>
        <v>99.3</v>
      </c>
    </row>
    <row r="261" spans="1:8">
      <c r="A261" s="16"/>
      <c r="B261" s="1" t="s">
        <v>75</v>
      </c>
      <c r="C261" s="42">
        <v>98.9</v>
      </c>
      <c r="D261" s="17">
        <v>99.136063192489004</v>
      </c>
      <c r="E261" s="42">
        <f t="shared" si="6"/>
        <v>99.1</v>
      </c>
      <c r="H261" s="15">
        <f t="shared" si="7"/>
        <v>99.1</v>
      </c>
    </row>
    <row r="262" spans="1:8">
      <c r="A262" s="16"/>
      <c r="B262" s="1" t="s">
        <v>76</v>
      </c>
      <c r="C262" s="42">
        <v>99.2</v>
      </c>
      <c r="D262" s="17">
        <v>99.158167141123599</v>
      </c>
      <c r="E262" s="42">
        <f t="shared" si="6"/>
        <v>99.2</v>
      </c>
      <c r="H262" s="15">
        <f t="shared" si="7"/>
        <v>99.2</v>
      </c>
    </row>
    <row r="263" spans="1:8">
      <c r="A263" s="16"/>
      <c r="B263" s="1" t="s">
        <v>77</v>
      </c>
      <c r="C263" s="42">
        <v>99.2</v>
      </c>
      <c r="D263" s="17">
        <v>99.040034373656894</v>
      </c>
      <c r="E263" s="42">
        <f t="shared" ref="E263:E326" si="8">ROUND(D263,1)</f>
        <v>99</v>
      </c>
      <c r="H263" s="15">
        <f t="shared" si="7"/>
        <v>99</v>
      </c>
    </row>
    <row r="264" spans="1:8">
      <c r="A264" s="16"/>
      <c r="B264" s="1" t="s">
        <v>78</v>
      </c>
      <c r="C264" s="42">
        <v>99.1</v>
      </c>
      <c r="D264" s="17">
        <v>98.992122449697305</v>
      </c>
      <c r="E264" s="42">
        <f t="shared" si="8"/>
        <v>99</v>
      </c>
      <c r="H264" s="15">
        <f t="shared" ref="H264:H327" si="9">E264</f>
        <v>99</v>
      </c>
    </row>
    <row r="265" spans="1:8">
      <c r="A265" s="16"/>
      <c r="B265" s="1" t="s">
        <v>79</v>
      </c>
      <c r="C265" s="42">
        <v>98.9</v>
      </c>
      <c r="D265" s="17">
        <v>98.927300880624301</v>
      </c>
      <c r="E265" s="42">
        <f t="shared" si="8"/>
        <v>98.9</v>
      </c>
      <c r="H265" s="15">
        <f t="shared" si="9"/>
        <v>98.9</v>
      </c>
    </row>
    <row r="266" spans="1:8">
      <c r="A266" s="16"/>
      <c r="B266" s="1" t="s">
        <v>80</v>
      </c>
      <c r="C266" s="42">
        <v>99</v>
      </c>
      <c r="D266" s="17">
        <v>98.936157926309505</v>
      </c>
      <c r="E266" s="42">
        <f t="shared" si="8"/>
        <v>98.9</v>
      </c>
      <c r="H266" s="15">
        <f t="shared" si="9"/>
        <v>98.9</v>
      </c>
    </row>
    <row r="267" spans="1:8">
      <c r="A267" s="16"/>
      <c r="B267" s="1" t="s">
        <v>81</v>
      </c>
      <c r="C267" s="42">
        <v>99</v>
      </c>
      <c r="D267" s="17">
        <v>98.839041498086203</v>
      </c>
      <c r="E267" s="42">
        <f t="shared" si="8"/>
        <v>98.8</v>
      </c>
      <c r="H267" s="15">
        <f t="shared" si="9"/>
        <v>98.8</v>
      </c>
    </row>
    <row r="268" spans="1:8">
      <c r="A268" s="16"/>
      <c r="B268" s="1" t="s">
        <v>82</v>
      </c>
      <c r="C268" s="42">
        <v>98.9</v>
      </c>
      <c r="D268" s="17">
        <v>98.693122257650302</v>
      </c>
      <c r="E268" s="42">
        <f t="shared" si="8"/>
        <v>98.7</v>
      </c>
      <c r="H268" s="15">
        <f t="shared" si="9"/>
        <v>98.7</v>
      </c>
    </row>
    <row r="269" spans="1:8">
      <c r="A269" s="16"/>
      <c r="B269" s="1" t="s">
        <v>83</v>
      </c>
      <c r="C269" s="42">
        <v>98.8</v>
      </c>
      <c r="D269" s="17">
        <v>98.653110998550503</v>
      </c>
      <c r="E269" s="42">
        <f t="shared" si="8"/>
        <v>98.7</v>
      </c>
      <c r="H269" s="15">
        <f t="shared" si="9"/>
        <v>98.7</v>
      </c>
    </row>
    <row r="270" spans="1:8">
      <c r="A270" s="16"/>
      <c r="B270" s="1" t="s">
        <v>84</v>
      </c>
      <c r="C270" s="42">
        <v>98.7</v>
      </c>
      <c r="D270" s="17">
        <v>98.537780489559495</v>
      </c>
      <c r="E270" s="42">
        <f t="shared" si="8"/>
        <v>98.5</v>
      </c>
      <c r="H270" s="15">
        <f t="shared" si="9"/>
        <v>98.5</v>
      </c>
    </row>
    <row r="271" spans="1:8">
      <c r="A271" s="16">
        <v>2002</v>
      </c>
      <c r="B271" s="1" t="s">
        <v>72</v>
      </c>
      <c r="C271" s="42">
        <v>98.2</v>
      </c>
      <c r="D271" s="17">
        <v>98.531085136983705</v>
      </c>
      <c r="E271" s="42">
        <f t="shared" si="8"/>
        <v>98.5</v>
      </c>
      <c r="H271" s="15">
        <f t="shared" si="9"/>
        <v>98.5</v>
      </c>
    </row>
    <row r="272" spans="1:8">
      <c r="A272" s="16"/>
      <c r="B272" s="1" t="s">
        <v>74</v>
      </c>
      <c r="C272" s="42">
        <v>98</v>
      </c>
      <c r="D272" s="17">
        <v>98.467856007036502</v>
      </c>
      <c r="E272" s="42">
        <f t="shared" si="8"/>
        <v>98.5</v>
      </c>
      <c r="H272" s="15">
        <f t="shared" si="9"/>
        <v>98.5</v>
      </c>
    </row>
    <row r="273" spans="1:8">
      <c r="A273" s="16"/>
      <c r="B273" s="1" t="s">
        <v>75</v>
      </c>
      <c r="C273" s="42">
        <v>98.2</v>
      </c>
      <c r="D273" s="17">
        <v>98.432813268924903</v>
      </c>
      <c r="E273" s="42">
        <f t="shared" si="8"/>
        <v>98.4</v>
      </c>
      <c r="H273" s="15">
        <f t="shared" si="9"/>
        <v>98.4</v>
      </c>
    </row>
    <row r="274" spans="1:8">
      <c r="A274" s="16"/>
      <c r="B274" s="1" t="s">
        <v>76</v>
      </c>
      <c r="C274" s="42">
        <v>98.3</v>
      </c>
      <c r="D274" s="17">
        <v>98.267677872932794</v>
      </c>
      <c r="E274" s="42">
        <f t="shared" si="8"/>
        <v>98.3</v>
      </c>
      <c r="H274" s="15">
        <f t="shared" si="9"/>
        <v>98.3</v>
      </c>
    </row>
    <row r="275" spans="1:8">
      <c r="A275" s="16"/>
      <c r="B275" s="1" t="s">
        <v>77</v>
      </c>
      <c r="C275" s="42">
        <v>98.4</v>
      </c>
      <c r="D275" s="17">
        <v>98.253305702172696</v>
      </c>
      <c r="E275" s="42">
        <f t="shared" si="8"/>
        <v>98.3</v>
      </c>
      <c r="H275" s="15">
        <f t="shared" si="9"/>
        <v>98.3</v>
      </c>
    </row>
    <row r="276" spans="1:8">
      <c r="A276" s="16"/>
      <c r="B276" s="1" t="s">
        <v>78</v>
      </c>
      <c r="C276" s="42">
        <v>98.3</v>
      </c>
      <c r="D276" s="17">
        <v>98.208654292123001</v>
      </c>
      <c r="E276" s="42">
        <f t="shared" si="8"/>
        <v>98.2</v>
      </c>
      <c r="H276" s="15">
        <f t="shared" si="9"/>
        <v>98.2</v>
      </c>
    </row>
    <row r="277" spans="1:8">
      <c r="A277" s="16"/>
      <c r="B277" s="1" t="s">
        <v>79</v>
      </c>
      <c r="C277" s="42">
        <v>98.1</v>
      </c>
      <c r="D277" s="17">
        <v>98.094476769218701</v>
      </c>
      <c r="E277" s="42">
        <f t="shared" si="8"/>
        <v>98.1</v>
      </c>
      <c r="H277" s="15">
        <f t="shared" si="9"/>
        <v>98.1</v>
      </c>
    </row>
    <row r="278" spans="1:8">
      <c r="A278" s="16"/>
      <c r="B278" s="1" t="s">
        <v>80</v>
      </c>
      <c r="C278" s="42">
        <v>98.1</v>
      </c>
      <c r="D278" s="17">
        <v>98.008213105688199</v>
      </c>
      <c r="E278" s="42">
        <f t="shared" si="8"/>
        <v>98</v>
      </c>
      <c r="H278" s="15">
        <f t="shared" si="9"/>
        <v>98</v>
      </c>
    </row>
    <row r="279" spans="1:8">
      <c r="A279" s="16"/>
      <c r="B279" s="1" t="s">
        <v>81</v>
      </c>
      <c r="C279" s="42">
        <v>98.1</v>
      </c>
      <c r="D279" s="17">
        <v>97.926409388268596</v>
      </c>
      <c r="E279" s="42">
        <f t="shared" si="8"/>
        <v>97.9</v>
      </c>
      <c r="H279" s="15">
        <f t="shared" si="9"/>
        <v>97.9</v>
      </c>
    </row>
    <row r="280" spans="1:8">
      <c r="A280" s="16"/>
      <c r="B280" s="1" t="s">
        <v>82</v>
      </c>
      <c r="C280" s="42">
        <v>98</v>
      </c>
      <c r="D280" s="17">
        <v>97.776648752355797</v>
      </c>
      <c r="E280" s="42">
        <f t="shared" si="8"/>
        <v>97.8</v>
      </c>
      <c r="H280" s="15">
        <f t="shared" si="9"/>
        <v>97.8</v>
      </c>
    </row>
    <row r="281" spans="1:8">
      <c r="A281" s="16"/>
      <c r="B281" s="1" t="s">
        <v>83</v>
      </c>
      <c r="C281" s="42">
        <v>98</v>
      </c>
      <c r="D281" s="17">
        <v>97.881632996485806</v>
      </c>
      <c r="E281" s="42">
        <f t="shared" si="8"/>
        <v>97.9</v>
      </c>
      <c r="H281" s="15">
        <f t="shared" si="9"/>
        <v>97.9</v>
      </c>
    </row>
    <row r="282" spans="1:8">
      <c r="A282" s="16"/>
      <c r="B282" s="1" t="s">
        <v>84</v>
      </c>
      <c r="C282" s="42">
        <v>98</v>
      </c>
      <c r="D282" s="17">
        <v>97.839062806140802</v>
      </c>
      <c r="E282" s="42">
        <f t="shared" si="8"/>
        <v>97.8</v>
      </c>
      <c r="H282" s="15">
        <f t="shared" si="9"/>
        <v>97.8</v>
      </c>
    </row>
    <row r="283" spans="1:8">
      <c r="A283" s="16">
        <v>2003</v>
      </c>
      <c r="B283" s="1" t="s">
        <v>72</v>
      </c>
      <c r="C283" s="42">
        <v>97.4</v>
      </c>
      <c r="D283" s="17">
        <v>97.735867452917702</v>
      </c>
      <c r="E283" s="42">
        <f t="shared" si="8"/>
        <v>97.7</v>
      </c>
      <c r="H283" s="15">
        <f t="shared" si="9"/>
        <v>97.7</v>
      </c>
    </row>
    <row r="284" spans="1:8">
      <c r="A284" s="16"/>
      <c r="B284" s="1" t="s">
        <v>74</v>
      </c>
      <c r="C284" s="42">
        <v>97.3</v>
      </c>
      <c r="D284" s="17">
        <v>97.780179374579603</v>
      </c>
      <c r="E284" s="42">
        <f t="shared" si="8"/>
        <v>97.8</v>
      </c>
      <c r="H284" s="15">
        <f t="shared" si="9"/>
        <v>97.8</v>
      </c>
    </row>
    <row r="285" spans="1:8">
      <c r="A285" s="16"/>
      <c r="B285" s="1" t="s">
        <v>75</v>
      </c>
      <c r="C285" s="42">
        <v>97.6</v>
      </c>
      <c r="D285" s="17">
        <v>97.8314501927279</v>
      </c>
      <c r="E285" s="42">
        <f t="shared" si="8"/>
        <v>97.8</v>
      </c>
      <c r="H285" s="15">
        <f t="shared" si="9"/>
        <v>97.8</v>
      </c>
    </row>
    <row r="286" spans="1:8">
      <c r="A286" s="16"/>
      <c r="B286" s="1" t="s">
        <v>76</v>
      </c>
      <c r="C286" s="42">
        <v>97.9</v>
      </c>
      <c r="D286" s="17">
        <v>97.865222087841602</v>
      </c>
      <c r="E286" s="42">
        <f t="shared" si="8"/>
        <v>97.9</v>
      </c>
      <c r="H286" s="15">
        <f t="shared" si="9"/>
        <v>97.9</v>
      </c>
    </row>
    <row r="287" spans="1:8">
      <c r="A287" s="16"/>
      <c r="B287" s="1" t="s">
        <v>77</v>
      </c>
      <c r="C287" s="42">
        <v>98</v>
      </c>
      <c r="D287" s="17">
        <v>97.873387127785705</v>
      </c>
      <c r="E287" s="42">
        <f t="shared" si="8"/>
        <v>97.9</v>
      </c>
      <c r="H287" s="15">
        <f t="shared" si="9"/>
        <v>97.9</v>
      </c>
    </row>
    <row r="288" spans="1:8">
      <c r="A288" s="16"/>
      <c r="B288" s="1" t="s">
        <v>78</v>
      </c>
      <c r="C288" s="42">
        <v>97.9</v>
      </c>
      <c r="D288" s="17">
        <v>97.818275201953</v>
      </c>
      <c r="E288" s="42">
        <f t="shared" si="8"/>
        <v>97.8</v>
      </c>
      <c r="H288" s="15">
        <f t="shared" si="9"/>
        <v>97.8</v>
      </c>
    </row>
    <row r="289" spans="1:8">
      <c r="A289" s="16"/>
      <c r="B289" s="1" t="s">
        <v>79</v>
      </c>
      <c r="C289" s="42">
        <v>97.9</v>
      </c>
      <c r="D289" s="17">
        <v>97.887566302702595</v>
      </c>
      <c r="E289" s="42">
        <f t="shared" si="8"/>
        <v>97.9</v>
      </c>
      <c r="H289" s="15">
        <f t="shared" si="9"/>
        <v>97.9</v>
      </c>
    </row>
    <row r="290" spans="1:8">
      <c r="A290" s="16"/>
      <c r="B290" s="1" t="s">
        <v>80</v>
      </c>
      <c r="C290" s="42">
        <v>98</v>
      </c>
      <c r="D290" s="17">
        <v>97.902511717006206</v>
      </c>
      <c r="E290" s="42">
        <f t="shared" si="8"/>
        <v>97.9</v>
      </c>
      <c r="H290" s="15">
        <f t="shared" si="9"/>
        <v>97.9</v>
      </c>
    </row>
    <row r="291" spans="1:8">
      <c r="A291" s="16"/>
      <c r="B291" s="1" t="s">
        <v>81</v>
      </c>
      <c r="C291" s="42">
        <v>98</v>
      </c>
      <c r="D291" s="17">
        <v>97.795376890500506</v>
      </c>
      <c r="E291" s="42">
        <f t="shared" si="8"/>
        <v>97.8</v>
      </c>
      <c r="H291" s="15">
        <f t="shared" si="9"/>
        <v>97.8</v>
      </c>
    </row>
    <row r="292" spans="1:8">
      <c r="A292" s="16"/>
      <c r="B292" s="1" t="s">
        <v>82</v>
      </c>
      <c r="C292" s="42">
        <v>98.1</v>
      </c>
      <c r="D292" s="17">
        <v>97.847044992942102</v>
      </c>
      <c r="E292" s="42">
        <f t="shared" si="8"/>
        <v>97.8</v>
      </c>
      <c r="H292" s="15">
        <f t="shared" si="9"/>
        <v>97.8</v>
      </c>
    </row>
    <row r="293" spans="1:8">
      <c r="A293" s="16"/>
      <c r="B293" s="1" t="s">
        <v>83</v>
      </c>
      <c r="C293" s="42">
        <v>97.9</v>
      </c>
      <c r="D293" s="17">
        <v>97.807681043975506</v>
      </c>
      <c r="E293" s="42">
        <f t="shared" si="8"/>
        <v>97.8</v>
      </c>
      <c r="H293" s="15">
        <f t="shared" si="9"/>
        <v>97.8</v>
      </c>
    </row>
    <row r="294" spans="1:8">
      <c r="A294" s="16"/>
      <c r="B294" s="1" t="s">
        <v>84</v>
      </c>
      <c r="C294" s="42">
        <v>98</v>
      </c>
      <c r="D294" s="17">
        <v>97.849195121558694</v>
      </c>
      <c r="E294" s="42">
        <f t="shared" si="8"/>
        <v>97.8</v>
      </c>
      <c r="H294" s="15">
        <f t="shared" si="9"/>
        <v>97.8</v>
      </c>
    </row>
    <row r="295" spans="1:8">
      <c r="A295" s="16">
        <v>2004</v>
      </c>
      <c r="B295" s="1" t="s">
        <v>72</v>
      </c>
      <c r="C295" s="42">
        <v>97.3</v>
      </c>
      <c r="D295" s="17">
        <v>97.626363736880407</v>
      </c>
      <c r="E295" s="42">
        <f t="shared" si="8"/>
        <v>97.6</v>
      </c>
      <c r="H295" s="15">
        <f t="shared" si="9"/>
        <v>97.6</v>
      </c>
    </row>
    <row r="296" spans="1:8">
      <c r="A296" s="16"/>
      <c r="B296" s="1" t="s">
        <v>74</v>
      </c>
      <c r="C296" s="42">
        <v>97.3</v>
      </c>
      <c r="D296" s="17">
        <v>97.803899353073703</v>
      </c>
      <c r="E296" s="42">
        <f t="shared" si="8"/>
        <v>97.8</v>
      </c>
      <c r="H296" s="15">
        <f t="shared" si="9"/>
        <v>97.8</v>
      </c>
    </row>
    <row r="297" spans="1:8">
      <c r="A297" s="16"/>
      <c r="B297" s="1" t="s">
        <v>75</v>
      </c>
      <c r="C297" s="42">
        <v>97.5</v>
      </c>
      <c r="D297" s="17">
        <v>97.712213766604094</v>
      </c>
      <c r="E297" s="42">
        <f t="shared" si="8"/>
        <v>97.7</v>
      </c>
      <c r="H297" s="15">
        <f t="shared" si="9"/>
        <v>97.7</v>
      </c>
    </row>
    <row r="298" spans="1:8">
      <c r="A298" s="16"/>
      <c r="B298" s="1" t="s">
        <v>76</v>
      </c>
      <c r="C298" s="42">
        <v>97.7</v>
      </c>
      <c r="D298" s="17">
        <v>97.679738619212998</v>
      </c>
      <c r="E298" s="42">
        <f t="shared" si="8"/>
        <v>97.7</v>
      </c>
      <c r="H298" s="15">
        <f t="shared" si="9"/>
        <v>97.7</v>
      </c>
    </row>
    <row r="299" spans="1:8">
      <c r="A299" s="16"/>
      <c r="B299" s="1" t="s">
        <v>77</v>
      </c>
      <c r="C299" s="42">
        <v>97.7</v>
      </c>
      <c r="D299" s="17">
        <v>97.593677088349693</v>
      </c>
      <c r="E299" s="42">
        <f t="shared" si="8"/>
        <v>97.6</v>
      </c>
      <c r="H299" s="15">
        <f t="shared" si="9"/>
        <v>97.6</v>
      </c>
    </row>
    <row r="300" spans="1:8">
      <c r="A300" s="16"/>
      <c r="B300" s="1" t="s">
        <v>78</v>
      </c>
      <c r="C300" s="42">
        <v>97.8</v>
      </c>
      <c r="D300" s="17">
        <v>97.715583268968601</v>
      </c>
      <c r="E300" s="42">
        <f t="shared" si="8"/>
        <v>97.7</v>
      </c>
      <c r="H300" s="15">
        <f t="shared" si="9"/>
        <v>97.7</v>
      </c>
    </row>
    <row r="301" spans="1:8">
      <c r="A301" s="16"/>
      <c r="B301" s="1" t="s">
        <v>79</v>
      </c>
      <c r="C301" s="42">
        <v>97.7</v>
      </c>
      <c r="D301" s="17">
        <v>97.698427650405804</v>
      </c>
      <c r="E301" s="42">
        <f t="shared" si="8"/>
        <v>97.7</v>
      </c>
      <c r="H301" s="15">
        <f t="shared" si="9"/>
        <v>97.7</v>
      </c>
    </row>
    <row r="302" spans="1:8">
      <c r="A302" s="16"/>
      <c r="B302" s="1" t="s">
        <v>80</v>
      </c>
      <c r="C302" s="42">
        <v>97.8</v>
      </c>
      <c r="D302" s="17">
        <v>97.691672172634895</v>
      </c>
      <c r="E302" s="42">
        <f t="shared" si="8"/>
        <v>97.7</v>
      </c>
      <c r="H302" s="15">
        <f t="shared" si="9"/>
        <v>97.7</v>
      </c>
    </row>
    <row r="303" spans="1:8">
      <c r="A303" s="16"/>
      <c r="B303" s="1" t="s">
        <v>81</v>
      </c>
      <c r="C303" s="42">
        <v>98</v>
      </c>
      <c r="D303" s="17">
        <v>97.756088643702597</v>
      </c>
      <c r="E303" s="42">
        <f t="shared" si="8"/>
        <v>97.8</v>
      </c>
      <c r="H303" s="15">
        <f t="shared" si="9"/>
        <v>97.8</v>
      </c>
    </row>
    <row r="304" spans="1:8">
      <c r="A304" s="16"/>
      <c r="B304" s="1" t="s">
        <v>82</v>
      </c>
      <c r="C304" s="42">
        <v>98</v>
      </c>
      <c r="D304" s="17">
        <v>97.737725946355795</v>
      </c>
      <c r="E304" s="42">
        <f t="shared" si="8"/>
        <v>97.7</v>
      </c>
      <c r="H304" s="15">
        <f t="shared" si="9"/>
        <v>97.7</v>
      </c>
    </row>
    <row r="305" spans="1:8">
      <c r="A305" s="16"/>
      <c r="B305" s="1" t="s">
        <v>83</v>
      </c>
      <c r="C305" s="42">
        <v>97.7</v>
      </c>
      <c r="D305" s="17">
        <v>97.597713485481805</v>
      </c>
      <c r="E305" s="42">
        <f t="shared" si="8"/>
        <v>97.6</v>
      </c>
      <c r="H305" s="15">
        <f t="shared" si="9"/>
        <v>97.6</v>
      </c>
    </row>
    <row r="306" spans="1:8">
      <c r="A306" s="16"/>
      <c r="B306" s="1" t="s">
        <v>84</v>
      </c>
      <c r="C306" s="42">
        <v>97.8</v>
      </c>
      <c r="D306" s="17">
        <v>97.676769233528802</v>
      </c>
      <c r="E306" s="42">
        <f t="shared" si="8"/>
        <v>97.7</v>
      </c>
      <c r="H306" s="15">
        <f t="shared" si="9"/>
        <v>97.7</v>
      </c>
    </row>
    <row r="307" spans="1:8">
      <c r="A307" s="16">
        <v>2005</v>
      </c>
      <c r="B307" s="1" t="s">
        <v>72</v>
      </c>
      <c r="C307" s="42">
        <v>97.4</v>
      </c>
      <c r="D307" s="17">
        <v>97.712626735472696</v>
      </c>
      <c r="E307" s="42">
        <f t="shared" si="8"/>
        <v>97.7</v>
      </c>
      <c r="H307" s="15">
        <f t="shared" si="9"/>
        <v>97.7</v>
      </c>
    </row>
    <row r="308" spans="1:8">
      <c r="A308" s="16"/>
      <c r="B308" s="1" t="s">
        <v>74</v>
      </c>
      <c r="C308" s="42">
        <v>97.1</v>
      </c>
      <c r="D308" s="17">
        <v>97.625232678876301</v>
      </c>
      <c r="E308" s="42">
        <f t="shared" si="8"/>
        <v>97.6</v>
      </c>
      <c r="H308" s="15">
        <f t="shared" si="9"/>
        <v>97.6</v>
      </c>
    </row>
    <row r="309" spans="1:8">
      <c r="A309" s="16"/>
      <c r="B309" s="1" t="s">
        <v>75</v>
      </c>
      <c r="C309" s="42">
        <v>97.4</v>
      </c>
      <c r="D309" s="17">
        <v>97.622277128802395</v>
      </c>
      <c r="E309" s="42">
        <f t="shared" si="8"/>
        <v>97.6</v>
      </c>
      <c r="H309" s="15">
        <f t="shared" si="9"/>
        <v>97.6</v>
      </c>
    </row>
    <row r="310" spans="1:8">
      <c r="A310" s="16"/>
      <c r="B310" s="1" t="s">
        <v>76</v>
      </c>
      <c r="C310" s="42">
        <v>97.7</v>
      </c>
      <c r="D310" s="17">
        <v>97.703505865250904</v>
      </c>
      <c r="E310" s="42">
        <f t="shared" si="8"/>
        <v>97.7</v>
      </c>
      <c r="H310" s="15">
        <f t="shared" si="9"/>
        <v>97.7</v>
      </c>
    </row>
    <row r="311" spans="1:8">
      <c r="A311" s="16"/>
      <c r="B311" s="1" t="s">
        <v>77</v>
      </c>
      <c r="C311" s="42">
        <v>97.8</v>
      </c>
      <c r="D311" s="17">
        <v>97.678339760331895</v>
      </c>
      <c r="E311" s="42">
        <f t="shared" si="8"/>
        <v>97.7</v>
      </c>
      <c r="H311" s="15">
        <f t="shared" si="9"/>
        <v>97.7</v>
      </c>
    </row>
    <row r="312" spans="1:8">
      <c r="A312" s="16"/>
      <c r="B312" s="1" t="s">
        <v>78</v>
      </c>
      <c r="C312" s="42">
        <v>97.6</v>
      </c>
      <c r="D312" s="17">
        <v>97.520971506717103</v>
      </c>
      <c r="E312" s="42">
        <f t="shared" si="8"/>
        <v>97.5</v>
      </c>
      <c r="H312" s="15">
        <f t="shared" si="9"/>
        <v>97.5</v>
      </c>
    </row>
    <row r="313" spans="1:8">
      <c r="A313" s="16"/>
      <c r="B313" s="1" t="s">
        <v>79</v>
      </c>
      <c r="C313" s="42">
        <v>97.5</v>
      </c>
      <c r="D313" s="17">
        <v>97.507362704745105</v>
      </c>
      <c r="E313" s="42">
        <f t="shared" si="8"/>
        <v>97.5</v>
      </c>
      <c r="H313" s="15">
        <f t="shared" si="9"/>
        <v>97.5</v>
      </c>
    </row>
    <row r="314" spans="1:8">
      <c r="A314" s="16"/>
      <c r="B314" s="1" t="s">
        <v>80</v>
      </c>
      <c r="C314" s="42">
        <v>97.6</v>
      </c>
      <c r="D314" s="17">
        <v>97.464930027519799</v>
      </c>
      <c r="E314" s="42">
        <f t="shared" si="8"/>
        <v>97.5</v>
      </c>
      <c r="H314" s="15">
        <f t="shared" si="9"/>
        <v>97.5</v>
      </c>
    </row>
    <row r="315" spans="1:8">
      <c r="A315" s="16"/>
      <c r="B315" s="1" t="s">
        <v>81</v>
      </c>
      <c r="C315" s="42">
        <v>97.8</v>
      </c>
      <c r="D315" s="17">
        <v>97.528959796650099</v>
      </c>
      <c r="E315" s="42">
        <f t="shared" si="8"/>
        <v>97.5</v>
      </c>
      <c r="H315" s="15">
        <f t="shared" si="9"/>
        <v>97.5</v>
      </c>
    </row>
    <row r="316" spans="1:8">
      <c r="A316" s="16"/>
      <c r="B316" s="1" t="s">
        <v>82</v>
      </c>
      <c r="C316" s="42">
        <v>97.9</v>
      </c>
      <c r="D316" s="17">
        <v>97.626997723281804</v>
      </c>
      <c r="E316" s="42">
        <f t="shared" si="8"/>
        <v>97.6</v>
      </c>
      <c r="H316" s="15">
        <f t="shared" si="9"/>
        <v>97.6</v>
      </c>
    </row>
    <row r="317" spans="1:8">
      <c r="A317" s="16"/>
      <c r="B317" s="1" t="s">
        <v>83</v>
      </c>
      <c r="C317" s="42">
        <v>97.6</v>
      </c>
      <c r="D317" s="17">
        <v>97.490947992509504</v>
      </c>
      <c r="E317" s="42">
        <f t="shared" si="8"/>
        <v>97.5</v>
      </c>
      <c r="H317" s="15">
        <f t="shared" si="9"/>
        <v>97.5</v>
      </c>
    </row>
    <row r="318" spans="1:8">
      <c r="A318" s="16"/>
      <c r="B318" s="1" t="s">
        <v>84</v>
      </c>
      <c r="C318" s="42">
        <v>97.6</v>
      </c>
      <c r="D318" s="17">
        <v>97.519854460336205</v>
      </c>
      <c r="E318" s="42">
        <f t="shared" si="8"/>
        <v>97.5</v>
      </c>
      <c r="H318" s="15">
        <f t="shared" si="9"/>
        <v>97.5</v>
      </c>
    </row>
    <row r="319" spans="1:8">
      <c r="A319" s="16">
        <v>2006</v>
      </c>
      <c r="B319" s="1" t="s">
        <v>72</v>
      </c>
      <c r="C319" s="42">
        <v>97.3</v>
      </c>
      <c r="D319" s="17">
        <v>97.590664074635995</v>
      </c>
      <c r="E319" s="42">
        <f t="shared" si="8"/>
        <v>97.6</v>
      </c>
      <c r="H319" s="15">
        <f t="shared" si="9"/>
        <v>97.6</v>
      </c>
    </row>
    <row r="320" spans="1:8">
      <c r="A320" s="16"/>
      <c r="B320" s="1" t="s">
        <v>74</v>
      </c>
      <c r="C320" s="42">
        <v>97.1</v>
      </c>
      <c r="D320" s="17">
        <v>97.639224680212493</v>
      </c>
      <c r="E320" s="42">
        <f t="shared" si="8"/>
        <v>97.6</v>
      </c>
      <c r="H320" s="15">
        <f t="shared" si="9"/>
        <v>97.6</v>
      </c>
    </row>
    <row r="321" spans="1:8">
      <c r="A321" s="16"/>
      <c r="B321" s="1" t="s">
        <v>75</v>
      </c>
      <c r="C321" s="42">
        <v>97.5</v>
      </c>
      <c r="D321" s="17">
        <v>97.725915796822605</v>
      </c>
      <c r="E321" s="42">
        <f t="shared" si="8"/>
        <v>97.7</v>
      </c>
      <c r="H321" s="15">
        <f t="shared" si="9"/>
        <v>97.7</v>
      </c>
    </row>
    <row r="322" spans="1:8">
      <c r="A322" s="16"/>
      <c r="B322" s="1" t="s">
        <v>76</v>
      </c>
      <c r="C322" s="42">
        <v>97.6</v>
      </c>
      <c r="D322" s="17">
        <v>97.654831243396004</v>
      </c>
      <c r="E322" s="42">
        <f t="shared" si="8"/>
        <v>97.7</v>
      </c>
      <c r="H322" s="15">
        <f t="shared" si="9"/>
        <v>97.7</v>
      </c>
    </row>
    <row r="323" spans="1:8">
      <c r="A323" s="16"/>
      <c r="B323" s="1" t="s">
        <v>77</v>
      </c>
      <c r="C323" s="42">
        <v>97.8</v>
      </c>
      <c r="D323" s="17">
        <v>97.681959237255796</v>
      </c>
      <c r="E323" s="42">
        <f t="shared" si="8"/>
        <v>97.7</v>
      </c>
      <c r="H323" s="15">
        <f t="shared" si="9"/>
        <v>97.7</v>
      </c>
    </row>
    <row r="324" spans="1:8">
      <c r="A324" s="16"/>
      <c r="B324" s="1" t="s">
        <v>78</v>
      </c>
      <c r="C324" s="42">
        <v>97.8</v>
      </c>
      <c r="D324" s="17">
        <v>97.701452198188093</v>
      </c>
      <c r="E324" s="42">
        <f t="shared" si="8"/>
        <v>97.7</v>
      </c>
      <c r="H324" s="15">
        <f t="shared" si="9"/>
        <v>97.7</v>
      </c>
    </row>
    <row r="325" spans="1:8">
      <c r="A325" s="16"/>
      <c r="B325" s="1" t="s">
        <v>79</v>
      </c>
      <c r="C325" s="42">
        <v>97.7</v>
      </c>
      <c r="D325" s="17">
        <v>97.692521978210294</v>
      </c>
      <c r="E325" s="42">
        <f t="shared" si="8"/>
        <v>97.7</v>
      </c>
      <c r="H325" s="15">
        <f t="shared" si="9"/>
        <v>97.7</v>
      </c>
    </row>
    <row r="326" spans="1:8">
      <c r="A326" s="16"/>
      <c r="B326" s="1" t="s">
        <v>80</v>
      </c>
      <c r="C326" s="42">
        <v>97.9</v>
      </c>
      <c r="D326" s="17">
        <v>97.7240877036662</v>
      </c>
      <c r="E326" s="42">
        <f t="shared" si="8"/>
        <v>97.7</v>
      </c>
      <c r="H326" s="15">
        <f t="shared" si="9"/>
        <v>97.7</v>
      </c>
    </row>
    <row r="327" spans="1:8">
      <c r="A327" s="16"/>
      <c r="B327" s="1" t="s">
        <v>81</v>
      </c>
      <c r="C327" s="42">
        <v>98</v>
      </c>
      <c r="D327" s="17">
        <v>97.719021419434</v>
      </c>
      <c r="E327" s="42">
        <f t="shared" ref="E327:E390" si="10">ROUND(D327,1)</f>
        <v>97.7</v>
      </c>
      <c r="H327" s="15">
        <f t="shared" si="9"/>
        <v>97.7</v>
      </c>
    </row>
    <row r="328" spans="1:8">
      <c r="A328" s="16"/>
      <c r="B328" s="1" t="s">
        <v>82</v>
      </c>
      <c r="C328" s="42">
        <v>98</v>
      </c>
      <c r="D328" s="17">
        <v>97.718744211386706</v>
      </c>
      <c r="E328" s="42">
        <f t="shared" si="10"/>
        <v>97.7</v>
      </c>
      <c r="H328" s="15">
        <f t="shared" ref="H328:H366" si="11">E328</f>
        <v>97.7</v>
      </c>
    </row>
    <row r="329" spans="1:8">
      <c r="A329" s="16"/>
      <c r="B329" s="1" t="s">
        <v>83</v>
      </c>
      <c r="C329" s="42">
        <v>97.8</v>
      </c>
      <c r="D329" s="17">
        <v>97.681982659819496</v>
      </c>
      <c r="E329" s="42">
        <f t="shared" si="10"/>
        <v>97.7</v>
      </c>
      <c r="H329" s="15">
        <f t="shared" si="11"/>
        <v>97.7</v>
      </c>
    </row>
    <row r="330" spans="1:8">
      <c r="A330" s="16"/>
      <c r="B330" s="1" t="s">
        <v>84</v>
      </c>
      <c r="C330" s="42">
        <v>97.7</v>
      </c>
      <c r="D330" s="17">
        <v>97.671852532490107</v>
      </c>
      <c r="E330" s="42">
        <f t="shared" si="10"/>
        <v>97.7</v>
      </c>
      <c r="H330" s="15">
        <f t="shared" si="11"/>
        <v>97.7</v>
      </c>
    </row>
    <row r="331" spans="1:8">
      <c r="A331" s="16">
        <v>2007</v>
      </c>
      <c r="B331" s="1" t="s">
        <v>72</v>
      </c>
      <c r="C331" s="42">
        <v>97.3</v>
      </c>
      <c r="D331" s="17">
        <v>97.600098238515997</v>
      </c>
      <c r="E331" s="42">
        <f t="shared" si="10"/>
        <v>97.6</v>
      </c>
      <c r="H331" s="15">
        <f t="shared" si="11"/>
        <v>97.6</v>
      </c>
    </row>
    <row r="332" spans="1:8">
      <c r="A332" s="16"/>
      <c r="B332" s="1" t="s">
        <v>74</v>
      </c>
      <c r="C332" s="42">
        <v>97</v>
      </c>
      <c r="D332" s="17">
        <v>97.535038275165405</v>
      </c>
      <c r="E332" s="42">
        <f t="shared" si="10"/>
        <v>97.5</v>
      </c>
      <c r="H332" s="15">
        <f t="shared" si="11"/>
        <v>97.5</v>
      </c>
    </row>
    <row r="333" spans="1:8">
      <c r="A333" s="16"/>
      <c r="B333" s="1" t="s">
        <v>75</v>
      </c>
      <c r="C333" s="42">
        <v>97.2</v>
      </c>
      <c r="D333" s="17">
        <v>97.431675157172606</v>
      </c>
      <c r="E333" s="42">
        <f t="shared" si="10"/>
        <v>97.4</v>
      </c>
      <c r="H333" s="15">
        <f t="shared" si="11"/>
        <v>97.4</v>
      </c>
    </row>
    <row r="334" spans="1:8">
      <c r="A334" s="16"/>
      <c r="B334" s="1" t="s">
        <v>76</v>
      </c>
      <c r="C334" s="42">
        <v>97.5</v>
      </c>
      <c r="D334" s="17">
        <v>97.559730403848306</v>
      </c>
      <c r="E334" s="42">
        <f t="shared" si="10"/>
        <v>97.6</v>
      </c>
      <c r="H334" s="15">
        <f t="shared" si="11"/>
        <v>97.6</v>
      </c>
    </row>
    <row r="335" spans="1:8">
      <c r="A335" s="16"/>
      <c r="B335" s="1" t="s">
        <v>77</v>
      </c>
      <c r="C335" s="42">
        <v>97.7</v>
      </c>
      <c r="D335" s="17">
        <v>97.587502309094901</v>
      </c>
      <c r="E335" s="42">
        <f t="shared" si="10"/>
        <v>97.6</v>
      </c>
      <c r="H335" s="15">
        <f t="shared" si="11"/>
        <v>97.6</v>
      </c>
    </row>
    <row r="336" spans="1:8">
      <c r="A336" s="16"/>
      <c r="B336" s="1" t="s">
        <v>78</v>
      </c>
      <c r="C336" s="42">
        <v>97.7</v>
      </c>
      <c r="D336" s="17">
        <v>97.599132786807999</v>
      </c>
      <c r="E336" s="42">
        <f t="shared" si="10"/>
        <v>97.6</v>
      </c>
      <c r="H336" s="15">
        <f t="shared" si="11"/>
        <v>97.6</v>
      </c>
    </row>
    <row r="337" spans="1:8">
      <c r="A337" s="16"/>
      <c r="B337" s="1" t="s">
        <v>79</v>
      </c>
      <c r="C337" s="42">
        <v>97.6</v>
      </c>
      <c r="D337" s="17">
        <v>97.563255528809606</v>
      </c>
      <c r="E337" s="42">
        <f t="shared" si="10"/>
        <v>97.6</v>
      </c>
      <c r="H337" s="15">
        <f t="shared" si="11"/>
        <v>97.6</v>
      </c>
    </row>
    <row r="338" spans="1:8">
      <c r="A338" s="16"/>
      <c r="B338" s="1" t="s">
        <v>80</v>
      </c>
      <c r="C338" s="42">
        <v>97.8</v>
      </c>
      <c r="D338" s="17">
        <v>97.5924637709862</v>
      </c>
      <c r="E338" s="42">
        <f t="shared" si="10"/>
        <v>97.6</v>
      </c>
      <c r="H338" s="15">
        <f t="shared" si="11"/>
        <v>97.6</v>
      </c>
    </row>
    <row r="339" spans="1:8">
      <c r="A339" s="16"/>
      <c r="B339" s="1" t="s">
        <v>81</v>
      </c>
      <c r="C339" s="42">
        <v>97.9</v>
      </c>
      <c r="D339" s="17">
        <v>97.630533902677797</v>
      </c>
      <c r="E339" s="42">
        <f t="shared" si="10"/>
        <v>97.6</v>
      </c>
      <c r="H339" s="15">
        <f t="shared" si="11"/>
        <v>97.6</v>
      </c>
    </row>
    <row r="340" spans="1:8">
      <c r="A340" s="16"/>
      <c r="B340" s="1" t="s">
        <v>82</v>
      </c>
      <c r="C340" s="42">
        <v>98.1</v>
      </c>
      <c r="D340" s="17">
        <v>97.827137356362499</v>
      </c>
      <c r="E340" s="42">
        <f t="shared" si="10"/>
        <v>97.8</v>
      </c>
      <c r="H340" s="15">
        <f t="shared" si="11"/>
        <v>97.8</v>
      </c>
    </row>
    <row r="341" spans="1:8">
      <c r="A341" s="16"/>
      <c r="B341" s="1" t="s">
        <v>83</v>
      </c>
      <c r="C341" s="42">
        <v>98.2</v>
      </c>
      <c r="D341" s="17">
        <v>98.086921038109594</v>
      </c>
      <c r="E341" s="42">
        <f t="shared" si="10"/>
        <v>98.1</v>
      </c>
      <c r="H341" s="15">
        <f t="shared" si="11"/>
        <v>98.1</v>
      </c>
    </row>
    <row r="342" spans="1:8">
      <c r="A342" s="16"/>
      <c r="B342" s="1" t="s">
        <v>84</v>
      </c>
      <c r="C342" s="42">
        <v>98.4</v>
      </c>
      <c r="D342" s="17">
        <v>98.421054503879702</v>
      </c>
      <c r="E342" s="42">
        <f t="shared" si="10"/>
        <v>98.4</v>
      </c>
      <c r="H342" s="15">
        <f t="shared" si="11"/>
        <v>98.4</v>
      </c>
    </row>
    <row r="343" spans="1:8">
      <c r="A343" s="16">
        <v>2008</v>
      </c>
      <c r="B343" s="1" t="s">
        <v>72</v>
      </c>
      <c r="C343" s="42">
        <v>98.1</v>
      </c>
      <c r="D343" s="17">
        <v>98.428996095493005</v>
      </c>
      <c r="E343" s="42">
        <f t="shared" si="10"/>
        <v>98.4</v>
      </c>
      <c r="H343" s="15">
        <f t="shared" si="11"/>
        <v>98.4</v>
      </c>
    </row>
    <row r="344" spans="1:8">
      <c r="A344" s="16"/>
      <c r="B344" s="1" t="s">
        <v>74</v>
      </c>
      <c r="C344" s="42">
        <v>98</v>
      </c>
      <c r="D344" s="17">
        <v>98.485074660503699</v>
      </c>
      <c r="E344" s="42">
        <f t="shared" si="10"/>
        <v>98.5</v>
      </c>
      <c r="H344" s="15">
        <f t="shared" si="11"/>
        <v>98.5</v>
      </c>
    </row>
    <row r="345" spans="1:8">
      <c r="A345" s="16"/>
      <c r="B345" s="1" t="s">
        <v>75</v>
      </c>
      <c r="C345" s="42">
        <v>98.3</v>
      </c>
      <c r="D345" s="17">
        <v>98.510377659965499</v>
      </c>
      <c r="E345" s="42">
        <f t="shared" si="10"/>
        <v>98.5</v>
      </c>
      <c r="H345" s="15">
        <f t="shared" si="11"/>
        <v>98.5</v>
      </c>
    </row>
    <row r="346" spans="1:8">
      <c r="A346" s="16"/>
      <c r="B346" s="1" t="s">
        <v>76</v>
      </c>
      <c r="C346" s="42">
        <v>98.3</v>
      </c>
      <c r="D346" s="17">
        <v>98.348747171405705</v>
      </c>
      <c r="E346" s="42">
        <f t="shared" si="10"/>
        <v>98.3</v>
      </c>
      <c r="H346" s="15">
        <f t="shared" si="11"/>
        <v>98.3</v>
      </c>
    </row>
    <row r="347" spans="1:8">
      <c r="A347" s="16"/>
      <c r="B347" s="1" t="s">
        <v>77</v>
      </c>
      <c r="C347" s="42">
        <v>99.1</v>
      </c>
      <c r="D347" s="17">
        <v>99.000938787409297</v>
      </c>
      <c r="E347" s="42">
        <f t="shared" si="10"/>
        <v>99</v>
      </c>
      <c r="H347" s="15">
        <f t="shared" si="11"/>
        <v>99</v>
      </c>
    </row>
    <row r="348" spans="1:8">
      <c r="A348" s="16"/>
      <c r="B348" s="1" t="s">
        <v>78</v>
      </c>
      <c r="C348" s="42">
        <v>99.5</v>
      </c>
      <c r="D348" s="17">
        <v>99.387604150806595</v>
      </c>
      <c r="E348" s="42">
        <f t="shared" si="10"/>
        <v>99.4</v>
      </c>
      <c r="H348" s="15">
        <f t="shared" si="11"/>
        <v>99.4</v>
      </c>
    </row>
    <row r="349" spans="1:8">
      <c r="A349" s="16"/>
      <c r="B349" s="1" t="s">
        <v>79</v>
      </c>
      <c r="C349" s="42">
        <v>99.9</v>
      </c>
      <c r="D349" s="17">
        <v>99.852797529343903</v>
      </c>
      <c r="E349" s="42">
        <f t="shared" si="10"/>
        <v>99.9</v>
      </c>
      <c r="H349" s="15">
        <f t="shared" si="11"/>
        <v>99.9</v>
      </c>
    </row>
    <row r="350" spans="1:8">
      <c r="A350" s="16"/>
      <c r="B350" s="1" t="s">
        <v>80</v>
      </c>
      <c r="C350" s="42">
        <v>100.1</v>
      </c>
      <c r="D350" s="17">
        <v>99.914249455110195</v>
      </c>
      <c r="E350" s="42">
        <f t="shared" si="10"/>
        <v>99.9</v>
      </c>
      <c r="H350" s="15">
        <f t="shared" si="11"/>
        <v>99.9</v>
      </c>
    </row>
    <row r="351" spans="1:8">
      <c r="A351" s="16"/>
      <c r="B351" s="1" t="s">
        <v>81</v>
      </c>
      <c r="C351" s="42">
        <v>100.1</v>
      </c>
      <c r="D351" s="17">
        <v>99.806390394711499</v>
      </c>
      <c r="E351" s="42">
        <f t="shared" si="10"/>
        <v>99.8</v>
      </c>
      <c r="H351" s="15">
        <f t="shared" si="11"/>
        <v>99.8</v>
      </c>
    </row>
    <row r="352" spans="1:8">
      <c r="A352" s="16"/>
      <c r="B352" s="1" t="s">
        <v>82</v>
      </c>
      <c r="C352" s="42">
        <v>99.9</v>
      </c>
      <c r="D352" s="17">
        <v>99.636816454670495</v>
      </c>
      <c r="E352" s="42">
        <f t="shared" si="10"/>
        <v>99.6</v>
      </c>
      <c r="H352" s="15">
        <f t="shared" si="11"/>
        <v>99.6</v>
      </c>
    </row>
    <row r="353" spans="1:8">
      <c r="A353" s="16"/>
      <c r="B353" s="1" t="s">
        <v>83</v>
      </c>
      <c r="C353" s="42">
        <v>99.1</v>
      </c>
      <c r="D353" s="17">
        <v>99.038889584820794</v>
      </c>
      <c r="E353" s="42">
        <f t="shared" si="10"/>
        <v>99</v>
      </c>
      <c r="H353" s="15">
        <f t="shared" si="11"/>
        <v>99</v>
      </c>
    </row>
    <row r="354" spans="1:8">
      <c r="A354" s="16"/>
      <c r="B354" s="1" t="s">
        <v>84</v>
      </c>
      <c r="C354" s="42">
        <v>98.6</v>
      </c>
      <c r="D354" s="17">
        <v>98.652198218917306</v>
      </c>
      <c r="E354" s="42">
        <f t="shared" si="10"/>
        <v>98.7</v>
      </c>
      <c r="H354" s="15">
        <f t="shared" si="11"/>
        <v>98.7</v>
      </c>
    </row>
    <row r="355" spans="1:8">
      <c r="A355" s="16">
        <v>2009</v>
      </c>
      <c r="B355" s="1" t="s">
        <v>72</v>
      </c>
      <c r="C355" s="42">
        <v>98.1</v>
      </c>
      <c r="D355" s="17">
        <v>98.467655271545297</v>
      </c>
      <c r="E355" s="42">
        <f t="shared" si="10"/>
        <v>98.5</v>
      </c>
      <c r="H355" s="15">
        <f t="shared" si="11"/>
        <v>98.5</v>
      </c>
    </row>
    <row r="356" spans="1:8">
      <c r="A356" s="16"/>
      <c r="B356" s="1" t="s">
        <v>74</v>
      </c>
      <c r="C356" s="42">
        <v>98</v>
      </c>
      <c r="D356" s="17">
        <v>98.421677997237197</v>
      </c>
      <c r="E356" s="42">
        <f t="shared" si="10"/>
        <v>98.4</v>
      </c>
      <c r="H356" s="15">
        <f t="shared" si="11"/>
        <v>98.4</v>
      </c>
    </row>
    <row r="357" spans="1:8">
      <c r="A357" s="16"/>
      <c r="B357" s="1" t="s">
        <v>75</v>
      </c>
      <c r="C357" s="42">
        <v>98.2</v>
      </c>
      <c r="D357" s="17">
        <v>98.338667854069598</v>
      </c>
      <c r="E357" s="42">
        <f t="shared" si="10"/>
        <v>98.3</v>
      </c>
      <c r="H357" s="15">
        <f t="shared" si="11"/>
        <v>98.3</v>
      </c>
    </row>
    <row r="358" spans="1:8">
      <c r="A358" s="16"/>
      <c r="B358" s="1" t="s">
        <v>76</v>
      </c>
      <c r="C358" s="42">
        <v>98.2</v>
      </c>
      <c r="D358" s="17">
        <v>98.197772553915996</v>
      </c>
      <c r="E358" s="42">
        <f t="shared" si="10"/>
        <v>98.2</v>
      </c>
      <c r="H358" s="15">
        <f t="shared" si="11"/>
        <v>98.2</v>
      </c>
    </row>
    <row r="359" spans="1:8">
      <c r="A359" s="16"/>
      <c r="B359" s="1" t="s">
        <v>77</v>
      </c>
      <c r="C359" s="42">
        <v>98.1</v>
      </c>
      <c r="D359" s="17">
        <v>97.975037439734507</v>
      </c>
      <c r="E359" s="42">
        <f t="shared" si="10"/>
        <v>98</v>
      </c>
      <c r="H359" s="15">
        <f t="shared" si="11"/>
        <v>98</v>
      </c>
    </row>
    <row r="360" spans="1:8">
      <c r="A360" s="16"/>
      <c r="B360" s="1" t="s">
        <v>78</v>
      </c>
      <c r="C360" s="42">
        <v>97.9</v>
      </c>
      <c r="D360" s="17">
        <v>97.797125511389893</v>
      </c>
      <c r="E360" s="42">
        <f t="shared" si="10"/>
        <v>97.8</v>
      </c>
      <c r="H360" s="15">
        <f t="shared" si="11"/>
        <v>97.8</v>
      </c>
    </row>
    <row r="361" spans="1:8">
      <c r="A361" s="16"/>
      <c r="B361" s="1" t="s">
        <v>79</v>
      </c>
      <c r="C361" s="42">
        <v>97.7</v>
      </c>
      <c r="D361" s="17">
        <v>97.679239243441202</v>
      </c>
      <c r="E361" s="42">
        <f t="shared" si="10"/>
        <v>97.7</v>
      </c>
      <c r="H361" s="15">
        <f t="shared" si="11"/>
        <v>97.7</v>
      </c>
    </row>
    <row r="362" spans="1:8">
      <c r="A362" s="16"/>
      <c r="B362" s="1" t="s">
        <v>80</v>
      </c>
      <c r="C362" s="42">
        <v>97.7</v>
      </c>
      <c r="D362" s="17">
        <v>97.568313118434403</v>
      </c>
      <c r="E362" s="42">
        <f t="shared" si="10"/>
        <v>97.6</v>
      </c>
      <c r="H362" s="15">
        <f t="shared" si="11"/>
        <v>97.6</v>
      </c>
    </row>
    <row r="363" spans="1:8">
      <c r="A363" s="16"/>
      <c r="B363" s="1" t="s">
        <v>81</v>
      </c>
      <c r="C363" s="42">
        <v>97.8</v>
      </c>
      <c r="D363" s="17">
        <v>97.540862028849304</v>
      </c>
      <c r="E363" s="42">
        <f t="shared" si="10"/>
        <v>97.5</v>
      </c>
      <c r="H363" s="15">
        <f t="shared" si="11"/>
        <v>97.5</v>
      </c>
    </row>
    <row r="364" spans="1:8">
      <c r="A364" s="16"/>
      <c r="B364" s="1" t="s">
        <v>82</v>
      </c>
      <c r="C364" s="42">
        <v>97.7</v>
      </c>
      <c r="D364" s="17">
        <v>97.472166782566404</v>
      </c>
      <c r="E364" s="42">
        <f t="shared" si="10"/>
        <v>97.5</v>
      </c>
      <c r="H364" s="15">
        <f t="shared" si="11"/>
        <v>97.5</v>
      </c>
    </row>
    <row r="365" spans="1:8">
      <c r="A365" s="16"/>
      <c r="B365" s="1" t="s">
        <v>83</v>
      </c>
      <c r="C365" s="42">
        <v>97.5</v>
      </c>
      <c r="D365" s="17">
        <v>97.472675146938997</v>
      </c>
      <c r="E365" s="42">
        <f t="shared" si="10"/>
        <v>97.5</v>
      </c>
      <c r="H365" s="15">
        <f t="shared" si="11"/>
        <v>97.5</v>
      </c>
    </row>
    <row r="366" spans="1:8">
      <c r="A366" s="16"/>
      <c r="B366" s="1" t="s">
        <v>84</v>
      </c>
      <c r="C366" s="42">
        <v>97.4</v>
      </c>
      <c r="D366" s="17">
        <v>97.477638731166294</v>
      </c>
      <c r="E366" s="42">
        <f t="shared" si="10"/>
        <v>97.5</v>
      </c>
      <c r="F366" s="42" t="s">
        <v>45</v>
      </c>
      <c r="G366" s="42" t="s">
        <v>5</v>
      </c>
      <c r="H366" s="15">
        <f t="shared" si="11"/>
        <v>97.5</v>
      </c>
    </row>
    <row r="367" spans="1:8">
      <c r="A367" s="16">
        <v>2010</v>
      </c>
      <c r="B367" s="1" t="s">
        <v>72</v>
      </c>
      <c r="C367" s="42">
        <v>97.1</v>
      </c>
      <c r="D367" s="17">
        <v>97.483215382341797</v>
      </c>
      <c r="E367" s="42">
        <f t="shared" si="10"/>
        <v>97.5</v>
      </c>
      <c r="F367" s="18">
        <v>97.5</v>
      </c>
      <c r="G367" s="42">
        <f t="shared" ref="G367:G430" si="12">E367-F367</f>
        <v>0</v>
      </c>
      <c r="H367" s="15">
        <f>F367</f>
        <v>97.5</v>
      </c>
    </row>
    <row r="368" spans="1:8">
      <c r="A368" s="16"/>
      <c r="B368" s="1" t="s">
        <v>74</v>
      </c>
      <c r="C368" s="42">
        <v>97.1</v>
      </c>
      <c r="D368" s="17">
        <v>97.4512144547883</v>
      </c>
      <c r="E368" s="42">
        <f t="shared" si="10"/>
        <v>97.5</v>
      </c>
      <c r="F368" s="18">
        <v>97.4</v>
      </c>
      <c r="G368" s="42">
        <f t="shared" si="12"/>
        <v>9.9999999999994316E-2</v>
      </c>
      <c r="H368" s="15">
        <f t="shared" ref="H368:H431" si="13">F368</f>
        <v>97.4</v>
      </c>
    </row>
    <row r="369" spans="1:8">
      <c r="A369" s="16"/>
      <c r="B369" s="1" t="s">
        <v>75</v>
      </c>
      <c r="C369" s="42">
        <v>97.3</v>
      </c>
      <c r="D369" s="17">
        <v>97.3607473940896</v>
      </c>
      <c r="E369" s="42">
        <f t="shared" si="10"/>
        <v>97.4</v>
      </c>
      <c r="F369" s="18">
        <v>97.3</v>
      </c>
      <c r="G369" s="42">
        <f t="shared" si="12"/>
        <v>0.10000000000000853</v>
      </c>
      <c r="H369" s="15">
        <f t="shared" si="13"/>
        <v>97.3</v>
      </c>
    </row>
    <row r="370" spans="1:8">
      <c r="A370" s="16"/>
      <c r="B370" s="1" t="s">
        <v>76</v>
      </c>
      <c r="C370" s="42">
        <v>97.1</v>
      </c>
      <c r="D370" s="17">
        <v>97.045194129013893</v>
      </c>
      <c r="E370" s="42">
        <f t="shared" si="10"/>
        <v>97</v>
      </c>
      <c r="F370" s="18">
        <v>97</v>
      </c>
      <c r="G370" s="42">
        <f t="shared" si="12"/>
        <v>0</v>
      </c>
      <c r="H370" s="15">
        <f t="shared" si="13"/>
        <v>97</v>
      </c>
    </row>
    <row r="371" spans="1:8">
      <c r="A371" s="16"/>
      <c r="B371" s="1" t="s">
        <v>77</v>
      </c>
      <c r="C371" s="42">
        <v>97.1</v>
      </c>
      <c r="D371" s="17">
        <v>96.926792604327105</v>
      </c>
      <c r="E371" s="42">
        <f t="shared" si="10"/>
        <v>96.9</v>
      </c>
      <c r="F371" s="18">
        <v>96.9</v>
      </c>
      <c r="G371" s="42">
        <f t="shared" si="12"/>
        <v>0</v>
      </c>
      <c r="H371" s="15">
        <f t="shared" si="13"/>
        <v>96.9</v>
      </c>
    </row>
    <row r="372" spans="1:8">
      <c r="A372" s="16"/>
      <c r="B372" s="1" t="s">
        <v>78</v>
      </c>
      <c r="C372" s="42">
        <v>97</v>
      </c>
      <c r="D372" s="17">
        <v>96.926227543305998</v>
      </c>
      <c r="E372" s="42">
        <f t="shared" si="10"/>
        <v>96.9</v>
      </c>
      <c r="F372" s="18">
        <v>96.9</v>
      </c>
      <c r="G372" s="42">
        <f t="shared" si="12"/>
        <v>0</v>
      </c>
      <c r="H372" s="15">
        <f t="shared" si="13"/>
        <v>96.9</v>
      </c>
    </row>
    <row r="373" spans="1:8">
      <c r="A373" s="16"/>
      <c r="B373" s="1" t="s">
        <v>79</v>
      </c>
      <c r="C373" s="42">
        <v>96.6</v>
      </c>
      <c r="D373" s="17">
        <v>96.6251009211596</v>
      </c>
      <c r="E373" s="42">
        <f t="shared" si="10"/>
        <v>96.6</v>
      </c>
      <c r="F373" s="18">
        <v>96.7</v>
      </c>
      <c r="G373" s="42">
        <f t="shared" si="12"/>
        <v>-0.10000000000000853</v>
      </c>
      <c r="H373" s="15">
        <f t="shared" si="13"/>
        <v>96.7</v>
      </c>
    </row>
    <row r="374" spans="1:8">
      <c r="A374" s="16"/>
      <c r="B374" s="1" t="s">
        <v>80</v>
      </c>
      <c r="C374" s="42">
        <v>96.6</v>
      </c>
      <c r="D374" s="17">
        <v>96.511916929984295</v>
      </c>
      <c r="E374" s="42">
        <f t="shared" si="10"/>
        <v>96.5</v>
      </c>
      <c r="F374" s="18">
        <v>96.5</v>
      </c>
      <c r="G374" s="42">
        <f t="shared" si="12"/>
        <v>0</v>
      </c>
      <c r="H374" s="15">
        <f t="shared" si="13"/>
        <v>96.5</v>
      </c>
    </row>
    <row r="375" spans="1:8">
      <c r="A375" s="16"/>
      <c r="B375" s="1" t="s">
        <v>81</v>
      </c>
      <c r="C375" s="42">
        <v>96.6</v>
      </c>
      <c r="D375" s="17">
        <v>96.366593571038706</v>
      </c>
      <c r="E375" s="42">
        <f t="shared" si="10"/>
        <v>96.4</v>
      </c>
      <c r="F375" s="18">
        <v>96.4</v>
      </c>
      <c r="G375" s="42">
        <f t="shared" si="12"/>
        <v>0</v>
      </c>
      <c r="H375" s="15">
        <f t="shared" si="13"/>
        <v>96.4</v>
      </c>
    </row>
    <row r="376" spans="1:8">
      <c r="A376" s="16"/>
      <c r="B376" s="1" t="s">
        <v>82</v>
      </c>
      <c r="C376" s="42">
        <v>96.9</v>
      </c>
      <c r="D376" s="17">
        <v>96.684753846157406</v>
      </c>
      <c r="E376" s="42">
        <f t="shared" si="10"/>
        <v>96.7</v>
      </c>
      <c r="F376" s="18">
        <v>96.7</v>
      </c>
      <c r="G376" s="42">
        <f t="shared" si="12"/>
        <v>0</v>
      </c>
      <c r="H376" s="15">
        <f t="shared" si="13"/>
        <v>96.7</v>
      </c>
    </row>
    <row r="377" spans="1:8">
      <c r="A377" s="16"/>
      <c r="B377" s="1" t="s">
        <v>83</v>
      </c>
      <c r="C377" s="42">
        <v>96.7</v>
      </c>
      <c r="D377" s="17">
        <v>96.697695514326398</v>
      </c>
      <c r="E377" s="42">
        <f t="shared" si="10"/>
        <v>96.7</v>
      </c>
      <c r="F377" s="18">
        <v>96.7</v>
      </c>
      <c r="G377" s="42">
        <f t="shared" si="12"/>
        <v>0</v>
      </c>
      <c r="H377" s="15">
        <f t="shared" si="13"/>
        <v>96.7</v>
      </c>
    </row>
    <row r="378" spans="1:8">
      <c r="A378" s="16"/>
      <c r="B378" s="1" t="s">
        <v>84</v>
      </c>
      <c r="C378" s="42">
        <v>96.6</v>
      </c>
      <c r="D378" s="17">
        <v>96.684097376028802</v>
      </c>
      <c r="E378" s="42">
        <f t="shared" si="10"/>
        <v>96.7</v>
      </c>
      <c r="F378" s="18">
        <v>96.7</v>
      </c>
      <c r="G378" s="42">
        <f t="shared" si="12"/>
        <v>0</v>
      </c>
      <c r="H378" s="15">
        <f t="shared" si="13"/>
        <v>96.7</v>
      </c>
    </row>
    <row r="379" spans="1:8">
      <c r="A379" s="16">
        <v>2011</v>
      </c>
      <c r="B379" s="1" t="s">
        <v>72</v>
      </c>
      <c r="C379" s="42">
        <v>96.3</v>
      </c>
      <c r="D379" s="17">
        <v>96.695300029628498</v>
      </c>
      <c r="E379" s="42">
        <f t="shared" si="10"/>
        <v>96.7</v>
      </c>
      <c r="F379" s="18">
        <v>96.7</v>
      </c>
      <c r="G379" s="42">
        <f t="shared" si="12"/>
        <v>0</v>
      </c>
      <c r="H379" s="15">
        <f t="shared" si="13"/>
        <v>96.7</v>
      </c>
    </row>
    <row r="380" spans="1:8">
      <c r="A380" s="16"/>
      <c r="B380" s="1" t="s">
        <v>74</v>
      </c>
      <c r="C380" s="42">
        <v>96.3</v>
      </c>
      <c r="D380" s="17">
        <v>96.626899294270601</v>
      </c>
      <c r="E380" s="42">
        <f t="shared" si="10"/>
        <v>96.6</v>
      </c>
      <c r="F380" s="18">
        <v>96.6</v>
      </c>
      <c r="G380" s="42">
        <f t="shared" si="12"/>
        <v>0</v>
      </c>
      <c r="H380" s="15">
        <f t="shared" si="13"/>
        <v>96.6</v>
      </c>
    </row>
    <row r="381" spans="1:8">
      <c r="A381" s="16"/>
      <c r="B381" s="1" t="s">
        <v>75</v>
      </c>
      <c r="C381" s="42">
        <v>96.6</v>
      </c>
      <c r="D381" s="17">
        <v>96.630950226542396</v>
      </c>
      <c r="E381" s="42">
        <f t="shared" si="10"/>
        <v>96.6</v>
      </c>
      <c r="F381" s="18">
        <v>96.6</v>
      </c>
      <c r="G381" s="42">
        <f t="shared" si="12"/>
        <v>0</v>
      </c>
      <c r="H381" s="15">
        <f t="shared" si="13"/>
        <v>96.6</v>
      </c>
    </row>
    <row r="382" spans="1:8">
      <c r="A382" s="16"/>
      <c r="B382" s="1" t="s">
        <v>76</v>
      </c>
      <c r="C382" s="42">
        <v>96.9</v>
      </c>
      <c r="D382" s="17">
        <v>96.798382917130596</v>
      </c>
      <c r="E382" s="42">
        <f t="shared" si="10"/>
        <v>96.8</v>
      </c>
      <c r="F382" s="18">
        <v>96.7</v>
      </c>
      <c r="G382" s="42">
        <f t="shared" si="12"/>
        <v>9.9999999999994316E-2</v>
      </c>
      <c r="H382" s="15">
        <f t="shared" si="13"/>
        <v>96.7</v>
      </c>
    </row>
    <row r="383" spans="1:8">
      <c r="A383" s="16"/>
      <c r="B383" s="1" t="s">
        <v>77</v>
      </c>
      <c r="C383" s="42">
        <v>97</v>
      </c>
      <c r="D383" s="17">
        <v>96.770785784745897</v>
      </c>
      <c r="E383" s="42">
        <f t="shared" si="10"/>
        <v>96.8</v>
      </c>
      <c r="F383" s="18">
        <v>96.7</v>
      </c>
      <c r="G383" s="42">
        <f t="shared" si="12"/>
        <v>9.9999999999994316E-2</v>
      </c>
      <c r="H383" s="15">
        <f t="shared" si="13"/>
        <v>96.7</v>
      </c>
    </row>
    <row r="384" spans="1:8">
      <c r="A384" s="16"/>
      <c r="B384" s="1" t="s">
        <v>78</v>
      </c>
      <c r="C384" s="42">
        <v>96.7</v>
      </c>
      <c r="D384" s="17">
        <v>96.658795515773903</v>
      </c>
      <c r="E384" s="42">
        <f t="shared" si="10"/>
        <v>96.7</v>
      </c>
      <c r="F384" s="18">
        <v>96.6</v>
      </c>
      <c r="G384" s="42">
        <f t="shared" si="12"/>
        <v>0.10000000000000853</v>
      </c>
      <c r="H384" s="15">
        <f t="shared" si="13"/>
        <v>96.6</v>
      </c>
    </row>
    <row r="385" spans="1:8">
      <c r="A385" s="16"/>
      <c r="B385" s="1" t="s">
        <v>79</v>
      </c>
      <c r="C385" s="42">
        <v>96.7</v>
      </c>
      <c r="D385" s="17">
        <v>96.745047036652096</v>
      </c>
      <c r="E385" s="42">
        <f t="shared" si="10"/>
        <v>96.7</v>
      </c>
      <c r="F385" s="18">
        <v>96.7</v>
      </c>
      <c r="G385" s="42">
        <f t="shared" si="12"/>
        <v>0</v>
      </c>
      <c r="H385" s="15">
        <f t="shared" si="13"/>
        <v>96.7</v>
      </c>
    </row>
    <row r="386" spans="1:8">
      <c r="A386" s="16"/>
      <c r="B386" s="1" t="s">
        <v>80</v>
      </c>
      <c r="C386" s="42">
        <v>96.8</v>
      </c>
      <c r="D386" s="17">
        <v>96.713267616847602</v>
      </c>
      <c r="E386" s="42">
        <f t="shared" si="10"/>
        <v>96.7</v>
      </c>
      <c r="F386" s="18">
        <v>96.7</v>
      </c>
      <c r="G386" s="42">
        <f t="shared" si="12"/>
        <v>0</v>
      </c>
      <c r="H386" s="15">
        <f t="shared" si="13"/>
        <v>96.7</v>
      </c>
    </row>
    <row r="387" spans="1:8">
      <c r="A387" s="16"/>
      <c r="B387" s="1" t="s">
        <v>81</v>
      </c>
      <c r="C387" s="42">
        <v>96.8</v>
      </c>
      <c r="D387" s="17">
        <v>96.586114120295505</v>
      </c>
      <c r="E387" s="42">
        <f t="shared" si="10"/>
        <v>96.6</v>
      </c>
      <c r="F387" s="18">
        <v>96.6</v>
      </c>
      <c r="G387" s="42">
        <f t="shared" si="12"/>
        <v>0</v>
      </c>
      <c r="H387" s="15">
        <f t="shared" si="13"/>
        <v>96.6</v>
      </c>
    </row>
    <row r="388" spans="1:8">
      <c r="A388" s="16"/>
      <c r="B388" s="1" t="s">
        <v>82</v>
      </c>
      <c r="C388" s="42">
        <v>96.7</v>
      </c>
      <c r="D388" s="17">
        <v>96.487066261079207</v>
      </c>
      <c r="E388" s="42">
        <f t="shared" si="10"/>
        <v>96.5</v>
      </c>
      <c r="F388" s="18">
        <v>96.5</v>
      </c>
      <c r="G388" s="42">
        <f t="shared" si="12"/>
        <v>0</v>
      </c>
      <c r="H388" s="15">
        <f t="shared" si="13"/>
        <v>96.5</v>
      </c>
    </row>
    <row r="389" spans="1:8">
      <c r="A389" s="16"/>
      <c r="B389" s="1" t="s">
        <v>83</v>
      </c>
      <c r="C389" s="42">
        <v>96.5</v>
      </c>
      <c r="D389" s="17">
        <v>96.508567226132897</v>
      </c>
      <c r="E389" s="42">
        <f t="shared" si="10"/>
        <v>96.5</v>
      </c>
      <c r="F389" s="18">
        <v>96.5</v>
      </c>
      <c r="G389" s="42">
        <f t="shared" si="12"/>
        <v>0</v>
      </c>
      <c r="H389" s="15">
        <f t="shared" si="13"/>
        <v>96.5</v>
      </c>
    </row>
    <row r="390" spans="1:8">
      <c r="A390" s="16"/>
      <c r="B390" s="1" t="s">
        <v>84</v>
      </c>
      <c r="C390" s="42">
        <v>96.5</v>
      </c>
      <c r="D390" s="17">
        <v>96.586179299104302</v>
      </c>
      <c r="E390" s="42">
        <f t="shared" si="10"/>
        <v>96.6</v>
      </c>
      <c r="F390" s="18">
        <v>96.6</v>
      </c>
      <c r="G390" s="42">
        <f t="shared" si="12"/>
        <v>0</v>
      </c>
      <c r="H390" s="15">
        <f t="shared" si="13"/>
        <v>96.6</v>
      </c>
    </row>
    <row r="391" spans="1:8">
      <c r="A391" s="16">
        <v>2012</v>
      </c>
      <c r="B391" s="1" t="s">
        <v>72</v>
      </c>
      <c r="C391" s="42">
        <v>96.2</v>
      </c>
      <c r="D391" s="17">
        <v>96.609779309750905</v>
      </c>
      <c r="E391" s="42">
        <f t="shared" ref="E391:E454" si="14">ROUND(D391,1)</f>
        <v>96.6</v>
      </c>
      <c r="F391" s="18">
        <v>96.6</v>
      </c>
      <c r="G391" s="42">
        <f t="shared" si="12"/>
        <v>0</v>
      </c>
      <c r="H391" s="15">
        <f t="shared" si="13"/>
        <v>96.6</v>
      </c>
    </row>
    <row r="392" spans="1:8">
      <c r="A392" s="16"/>
      <c r="B392" s="1" t="s">
        <v>74</v>
      </c>
      <c r="C392" s="42">
        <v>96.4</v>
      </c>
      <c r="D392" s="17">
        <v>96.734148758664105</v>
      </c>
      <c r="E392" s="42">
        <f t="shared" si="14"/>
        <v>96.7</v>
      </c>
      <c r="F392" s="18">
        <v>96.7</v>
      </c>
      <c r="G392" s="42">
        <f t="shared" si="12"/>
        <v>0</v>
      </c>
      <c r="H392" s="15">
        <f t="shared" si="13"/>
        <v>96.7</v>
      </c>
    </row>
    <row r="393" spans="1:8">
      <c r="A393" s="16"/>
      <c r="B393" s="1" t="s">
        <v>75</v>
      </c>
      <c r="C393" s="42">
        <v>96.8</v>
      </c>
      <c r="D393" s="17">
        <v>96.848626060438306</v>
      </c>
      <c r="E393" s="42">
        <f t="shared" si="14"/>
        <v>96.8</v>
      </c>
      <c r="F393" s="18">
        <v>96.9</v>
      </c>
      <c r="G393" s="42">
        <f t="shared" si="12"/>
        <v>-0.10000000000000853</v>
      </c>
      <c r="H393" s="15">
        <f t="shared" si="13"/>
        <v>96.9</v>
      </c>
    </row>
    <row r="394" spans="1:8">
      <c r="A394" s="16"/>
      <c r="B394" s="1" t="s">
        <v>76</v>
      </c>
      <c r="C394" s="42">
        <v>97.1</v>
      </c>
      <c r="D394" s="17">
        <v>96.980649365619399</v>
      </c>
      <c r="E394" s="42">
        <f t="shared" si="14"/>
        <v>97</v>
      </c>
      <c r="F394" s="18">
        <v>96.9</v>
      </c>
      <c r="G394" s="42">
        <f t="shared" si="12"/>
        <v>9.9999999999994316E-2</v>
      </c>
      <c r="H394" s="15">
        <f t="shared" si="13"/>
        <v>96.9</v>
      </c>
    </row>
    <row r="395" spans="1:8">
      <c r="A395" s="16"/>
      <c r="B395" s="1" t="s">
        <v>77</v>
      </c>
      <c r="C395" s="42">
        <v>96.9</v>
      </c>
      <c r="D395" s="17">
        <v>96.645422585842695</v>
      </c>
      <c r="E395" s="42">
        <f t="shared" si="14"/>
        <v>96.6</v>
      </c>
      <c r="F395" s="18">
        <v>96.6</v>
      </c>
      <c r="G395" s="42">
        <f t="shared" si="12"/>
        <v>0</v>
      </c>
      <c r="H395" s="15">
        <f t="shared" si="13"/>
        <v>96.6</v>
      </c>
    </row>
    <row r="396" spans="1:8">
      <c r="A396" s="16"/>
      <c r="B396" s="1" t="s">
        <v>78</v>
      </c>
      <c r="C396" s="42">
        <v>96.5</v>
      </c>
      <c r="D396" s="17">
        <v>96.467241646537104</v>
      </c>
      <c r="E396" s="42">
        <f t="shared" si="14"/>
        <v>96.5</v>
      </c>
      <c r="F396" s="18">
        <v>96.5</v>
      </c>
      <c r="G396" s="42">
        <f t="shared" si="12"/>
        <v>0</v>
      </c>
      <c r="H396" s="15">
        <f t="shared" si="13"/>
        <v>96.5</v>
      </c>
    </row>
    <row r="397" spans="1:8">
      <c r="A397" s="16"/>
      <c r="B397" s="1" t="s">
        <v>79</v>
      </c>
      <c r="C397" s="42">
        <v>96.4</v>
      </c>
      <c r="D397" s="17">
        <v>96.425617148448296</v>
      </c>
      <c r="E397" s="42">
        <f t="shared" si="14"/>
        <v>96.4</v>
      </c>
      <c r="F397" s="18">
        <v>96.4</v>
      </c>
      <c r="G397" s="42">
        <f t="shared" si="12"/>
        <v>0</v>
      </c>
      <c r="H397" s="15">
        <f t="shared" si="13"/>
        <v>96.4</v>
      </c>
    </row>
    <row r="398" spans="1:8">
      <c r="A398" s="16"/>
      <c r="B398" s="1" t="s">
        <v>80</v>
      </c>
      <c r="C398" s="42">
        <v>96.5</v>
      </c>
      <c r="D398" s="17">
        <v>96.395563363552498</v>
      </c>
      <c r="E398" s="42">
        <f t="shared" si="14"/>
        <v>96.4</v>
      </c>
      <c r="F398" s="18">
        <v>96.4</v>
      </c>
      <c r="G398" s="42">
        <f t="shared" si="12"/>
        <v>0</v>
      </c>
      <c r="H398" s="15">
        <f t="shared" si="13"/>
        <v>96.4</v>
      </c>
    </row>
    <row r="399" spans="1:8">
      <c r="A399" s="16"/>
      <c r="B399" s="1" t="s">
        <v>81</v>
      </c>
      <c r="C399" s="42">
        <v>96.7</v>
      </c>
      <c r="D399" s="17">
        <v>96.507214479794001</v>
      </c>
      <c r="E399" s="42">
        <f t="shared" si="14"/>
        <v>96.5</v>
      </c>
      <c r="F399" s="18">
        <v>96.6</v>
      </c>
      <c r="G399" s="42">
        <f t="shared" si="12"/>
        <v>-9.9999999999994316E-2</v>
      </c>
      <c r="H399" s="15">
        <f t="shared" si="13"/>
        <v>96.6</v>
      </c>
    </row>
    <row r="400" spans="1:8">
      <c r="A400" s="16"/>
      <c r="B400" s="1" t="s">
        <v>82</v>
      </c>
      <c r="C400" s="42">
        <v>96.7</v>
      </c>
      <c r="D400" s="17">
        <v>96.449170322990895</v>
      </c>
      <c r="E400" s="42">
        <f t="shared" si="14"/>
        <v>96.4</v>
      </c>
      <c r="F400" s="18">
        <v>96.5</v>
      </c>
      <c r="G400" s="42">
        <f t="shared" si="12"/>
        <v>-9.9999999999994316E-2</v>
      </c>
      <c r="H400" s="15">
        <f t="shared" si="13"/>
        <v>96.5</v>
      </c>
    </row>
    <row r="401" spans="1:8">
      <c r="A401" s="16"/>
      <c r="B401" s="1" t="s">
        <v>83</v>
      </c>
      <c r="C401" s="42">
        <v>96.4</v>
      </c>
      <c r="D401" s="17">
        <v>96.395589925264304</v>
      </c>
      <c r="E401" s="42">
        <f t="shared" si="14"/>
        <v>96.4</v>
      </c>
      <c r="F401" s="18">
        <v>96.4</v>
      </c>
      <c r="G401" s="42">
        <f t="shared" si="12"/>
        <v>0</v>
      </c>
      <c r="H401" s="15">
        <f t="shared" si="13"/>
        <v>96.4</v>
      </c>
    </row>
    <row r="402" spans="1:8">
      <c r="A402" s="16"/>
      <c r="B402" s="1" t="s">
        <v>84</v>
      </c>
      <c r="C402" s="42">
        <v>96.3</v>
      </c>
      <c r="D402" s="17">
        <v>96.389164626048995</v>
      </c>
      <c r="E402" s="42">
        <f t="shared" si="14"/>
        <v>96.4</v>
      </c>
      <c r="F402" s="18">
        <v>96.4</v>
      </c>
      <c r="G402" s="42">
        <f t="shared" si="12"/>
        <v>0</v>
      </c>
      <c r="H402" s="15">
        <f t="shared" si="13"/>
        <v>96.4</v>
      </c>
    </row>
    <row r="403" spans="1:8">
      <c r="A403" s="16">
        <v>2013</v>
      </c>
      <c r="B403" s="1" t="s">
        <v>72</v>
      </c>
      <c r="C403" s="42">
        <v>96</v>
      </c>
      <c r="D403" s="17">
        <v>96.432255485771506</v>
      </c>
      <c r="E403" s="42">
        <f t="shared" si="14"/>
        <v>96.4</v>
      </c>
      <c r="F403" s="18">
        <v>96.4</v>
      </c>
      <c r="G403" s="42">
        <f t="shared" si="12"/>
        <v>0</v>
      </c>
      <c r="H403" s="15">
        <f t="shared" si="13"/>
        <v>96.4</v>
      </c>
    </row>
    <row r="404" spans="1:8">
      <c r="A404" s="16"/>
      <c r="B404" s="1" t="s">
        <v>74</v>
      </c>
      <c r="C404" s="42">
        <v>96.1</v>
      </c>
      <c r="D404" s="17">
        <v>96.472147779207106</v>
      </c>
      <c r="E404" s="42">
        <f t="shared" si="14"/>
        <v>96.5</v>
      </c>
      <c r="F404" s="18">
        <v>96.5</v>
      </c>
      <c r="G404" s="42">
        <f t="shared" si="12"/>
        <v>0</v>
      </c>
      <c r="H404" s="15">
        <f t="shared" si="13"/>
        <v>96.5</v>
      </c>
    </row>
    <row r="405" spans="1:8">
      <c r="A405" s="16"/>
      <c r="B405" s="1" t="s">
        <v>75</v>
      </c>
      <c r="C405" s="42">
        <v>96.4</v>
      </c>
      <c r="D405" s="17">
        <v>96.508158791487801</v>
      </c>
      <c r="E405" s="42">
        <f t="shared" si="14"/>
        <v>96.5</v>
      </c>
      <c r="F405" s="18">
        <v>96.5</v>
      </c>
      <c r="G405" s="42">
        <f t="shared" si="12"/>
        <v>0</v>
      </c>
      <c r="H405" s="15">
        <f t="shared" si="13"/>
        <v>96.5</v>
      </c>
    </row>
    <row r="406" spans="1:8">
      <c r="A406" s="16"/>
      <c r="B406" s="1" t="s">
        <v>76</v>
      </c>
      <c r="C406" s="42">
        <v>96.7</v>
      </c>
      <c r="D406" s="17">
        <v>96.569037133270498</v>
      </c>
      <c r="E406" s="42">
        <f t="shared" si="14"/>
        <v>96.6</v>
      </c>
      <c r="F406" s="18">
        <v>96.6</v>
      </c>
      <c r="G406" s="42">
        <f t="shared" si="12"/>
        <v>0</v>
      </c>
      <c r="H406" s="15">
        <f t="shared" si="13"/>
        <v>96.6</v>
      </c>
    </row>
    <row r="407" spans="1:8">
      <c r="A407" s="16"/>
      <c r="B407" s="1" t="s">
        <v>77</v>
      </c>
      <c r="C407" s="42">
        <v>96.9</v>
      </c>
      <c r="D407" s="17">
        <v>96.647040891363503</v>
      </c>
      <c r="E407" s="42">
        <f t="shared" si="14"/>
        <v>96.6</v>
      </c>
      <c r="F407" s="18">
        <v>96.6</v>
      </c>
      <c r="G407" s="42">
        <f t="shared" si="12"/>
        <v>0</v>
      </c>
      <c r="H407" s="15">
        <f t="shared" si="13"/>
        <v>96.6</v>
      </c>
    </row>
    <row r="408" spans="1:8">
      <c r="A408" s="16"/>
      <c r="B408" s="1" t="s">
        <v>78</v>
      </c>
      <c r="C408" s="42">
        <v>96.9</v>
      </c>
      <c r="D408" s="17">
        <v>96.8454521511227</v>
      </c>
      <c r="E408" s="42">
        <f t="shared" si="14"/>
        <v>96.8</v>
      </c>
      <c r="F408" s="18">
        <v>96.8</v>
      </c>
      <c r="G408" s="42">
        <f t="shared" si="12"/>
        <v>0</v>
      </c>
      <c r="H408" s="15">
        <f t="shared" si="13"/>
        <v>96.8</v>
      </c>
    </row>
    <row r="409" spans="1:8">
      <c r="A409" s="16"/>
      <c r="B409" s="1" t="s">
        <v>79</v>
      </c>
      <c r="C409" s="42">
        <v>97</v>
      </c>
      <c r="D409" s="17">
        <v>96.984894820478502</v>
      </c>
      <c r="E409" s="42">
        <f t="shared" si="14"/>
        <v>97</v>
      </c>
      <c r="F409" s="18">
        <v>97</v>
      </c>
      <c r="G409" s="42">
        <f t="shared" si="12"/>
        <v>0</v>
      </c>
      <c r="H409" s="15">
        <f t="shared" si="13"/>
        <v>97</v>
      </c>
    </row>
    <row r="410" spans="1:8">
      <c r="A410" s="16"/>
      <c r="B410" s="1" t="s">
        <v>80</v>
      </c>
      <c r="C410" s="42">
        <v>97.3</v>
      </c>
      <c r="D410" s="17">
        <v>97.174020307443598</v>
      </c>
      <c r="E410" s="42">
        <f t="shared" si="14"/>
        <v>97.2</v>
      </c>
      <c r="F410" s="18">
        <v>97.2</v>
      </c>
      <c r="G410" s="42">
        <f t="shared" si="12"/>
        <v>0</v>
      </c>
      <c r="H410" s="15">
        <f t="shared" si="13"/>
        <v>97.2</v>
      </c>
    </row>
    <row r="411" spans="1:8">
      <c r="A411" s="16"/>
      <c r="B411" s="1" t="s">
        <v>81</v>
      </c>
      <c r="C411" s="42">
        <v>97.4</v>
      </c>
      <c r="D411" s="17">
        <v>97.218730457421699</v>
      </c>
      <c r="E411" s="42">
        <f t="shared" si="14"/>
        <v>97.2</v>
      </c>
      <c r="F411" s="18">
        <v>97.2</v>
      </c>
      <c r="G411" s="42">
        <f t="shared" si="12"/>
        <v>0</v>
      </c>
      <c r="H411" s="15">
        <f t="shared" si="13"/>
        <v>97.2</v>
      </c>
    </row>
    <row r="412" spans="1:8">
      <c r="A412" s="16"/>
      <c r="B412" s="1" t="s">
        <v>82</v>
      </c>
      <c r="C412" s="42">
        <v>97.6</v>
      </c>
      <c r="D412" s="17">
        <v>97.346226258880804</v>
      </c>
      <c r="E412" s="42">
        <f t="shared" si="14"/>
        <v>97.3</v>
      </c>
      <c r="F412" s="18">
        <v>97.3</v>
      </c>
      <c r="G412" s="42">
        <f t="shared" si="12"/>
        <v>0</v>
      </c>
      <c r="H412" s="15">
        <f t="shared" si="13"/>
        <v>97.3</v>
      </c>
    </row>
    <row r="413" spans="1:8">
      <c r="A413" s="16"/>
      <c r="B413" s="1" t="s">
        <v>83</v>
      </c>
      <c r="C413" s="42">
        <v>97.5</v>
      </c>
      <c r="D413" s="17">
        <v>97.4753206747219</v>
      </c>
      <c r="E413" s="42">
        <f t="shared" si="14"/>
        <v>97.5</v>
      </c>
      <c r="F413" s="18">
        <v>97.5</v>
      </c>
      <c r="G413" s="42">
        <f t="shared" si="12"/>
        <v>0</v>
      </c>
      <c r="H413" s="15">
        <f t="shared" si="13"/>
        <v>97.5</v>
      </c>
    </row>
    <row r="414" spans="1:8">
      <c r="A414" s="16"/>
      <c r="B414" s="1" t="s">
        <v>84</v>
      </c>
      <c r="C414" s="42">
        <v>97.5</v>
      </c>
      <c r="D414" s="17">
        <v>97.560460585235106</v>
      </c>
      <c r="E414" s="42">
        <f t="shared" si="14"/>
        <v>97.6</v>
      </c>
      <c r="F414" s="18">
        <v>97.6</v>
      </c>
      <c r="G414" s="42">
        <f t="shared" si="12"/>
        <v>0</v>
      </c>
      <c r="H414" s="15">
        <f t="shared" si="13"/>
        <v>97.6</v>
      </c>
    </row>
    <row r="415" spans="1:8">
      <c r="A415" s="16">
        <v>2014</v>
      </c>
      <c r="B415" s="1" t="s">
        <v>72</v>
      </c>
      <c r="C415" s="42">
        <v>97.2</v>
      </c>
      <c r="D415" s="17">
        <v>97.654334412946199</v>
      </c>
      <c r="E415" s="42">
        <f t="shared" si="14"/>
        <v>97.7</v>
      </c>
      <c r="F415" s="18">
        <v>97.7</v>
      </c>
      <c r="G415" s="42">
        <f t="shared" si="12"/>
        <v>0</v>
      </c>
      <c r="H415" s="15">
        <f t="shared" si="13"/>
        <v>97.7</v>
      </c>
    </row>
    <row r="416" spans="1:8">
      <c r="A416" s="16"/>
      <c r="B416" s="1" t="s">
        <v>74</v>
      </c>
      <c r="C416" s="42">
        <v>97.3</v>
      </c>
      <c r="D416" s="17">
        <v>97.705760342553205</v>
      </c>
      <c r="E416" s="42">
        <f t="shared" si="14"/>
        <v>97.7</v>
      </c>
      <c r="F416" s="18">
        <v>97.7</v>
      </c>
      <c r="G416" s="42">
        <f t="shared" si="12"/>
        <v>0</v>
      </c>
      <c r="H416" s="15">
        <f t="shared" si="13"/>
        <v>97.7</v>
      </c>
    </row>
    <row r="417" spans="1:8">
      <c r="A417" s="16"/>
      <c r="B417" s="1" t="s">
        <v>75</v>
      </c>
      <c r="C417" s="42">
        <v>97.7</v>
      </c>
      <c r="D417" s="17">
        <v>97.862276312775094</v>
      </c>
      <c r="E417" s="42">
        <f t="shared" si="14"/>
        <v>97.9</v>
      </c>
      <c r="F417" s="18">
        <v>97.8</v>
      </c>
      <c r="G417" s="42">
        <f t="shared" si="12"/>
        <v>0.10000000000000853</v>
      </c>
      <c r="H417" s="15">
        <f t="shared" si="13"/>
        <v>97.8</v>
      </c>
    </row>
    <row r="418" spans="1:8">
      <c r="A418" s="16"/>
      <c r="B418" s="1" t="s">
        <v>76</v>
      </c>
      <c r="C418" s="42">
        <v>99.8</v>
      </c>
      <c r="D418" s="17">
        <v>99.673076386033799</v>
      </c>
      <c r="E418" s="42">
        <f t="shared" si="14"/>
        <v>99.7</v>
      </c>
      <c r="F418" s="18">
        <v>99.6</v>
      </c>
      <c r="G418" s="42">
        <f t="shared" si="12"/>
        <v>0.10000000000000853</v>
      </c>
      <c r="H418" s="15">
        <f t="shared" si="13"/>
        <v>99.6</v>
      </c>
    </row>
    <row r="419" spans="1:8">
      <c r="A419" s="16"/>
      <c r="B419" s="1" t="s">
        <v>77</v>
      </c>
      <c r="C419" s="42">
        <v>100.1</v>
      </c>
      <c r="D419" s="17">
        <v>99.848679832221407</v>
      </c>
      <c r="E419" s="42">
        <f t="shared" si="14"/>
        <v>99.8</v>
      </c>
      <c r="F419" s="18">
        <v>99.9</v>
      </c>
      <c r="G419" s="42">
        <f t="shared" si="12"/>
        <v>-0.10000000000000853</v>
      </c>
      <c r="H419" s="15">
        <f t="shared" si="13"/>
        <v>99.9</v>
      </c>
    </row>
    <row r="420" spans="1:8">
      <c r="A420" s="16"/>
      <c r="B420" s="1" t="s">
        <v>78</v>
      </c>
      <c r="C420" s="42">
        <v>100.1</v>
      </c>
      <c r="D420" s="17">
        <v>99.986552797204894</v>
      </c>
      <c r="E420" s="42">
        <f t="shared" si="14"/>
        <v>100</v>
      </c>
      <c r="F420" s="18">
        <v>100</v>
      </c>
      <c r="G420" s="42">
        <f t="shared" si="12"/>
        <v>0</v>
      </c>
      <c r="H420" s="15">
        <f t="shared" si="13"/>
        <v>100</v>
      </c>
    </row>
    <row r="421" spans="1:8">
      <c r="A421" s="16"/>
      <c r="B421" s="1" t="s">
        <v>79</v>
      </c>
      <c r="C421" s="42">
        <v>100.3</v>
      </c>
      <c r="D421" s="17">
        <v>100.265010223885</v>
      </c>
      <c r="E421" s="42">
        <f t="shared" si="14"/>
        <v>100.3</v>
      </c>
      <c r="F421" s="18">
        <v>100.2</v>
      </c>
      <c r="G421" s="42">
        <f t="shared" si="12"/>
        <v>9.9999999999994316E-2</v>
      </c>
      <c r="H421" s="15">
        <f t="shared" si="13"/>
        <v>100.2</v>
      </c>
    </row>
    <row r="422" spans="1:8">
      <c r="A422" s="16"/>
      <c r="B422" s="1" t="s">
        <v>80</v>
      </c>
      <c r="C422" s="42">
        <v>100.3</v>
      </c>
      <c r="D422" s="17">
        <v>100.184413124917</v>
      </c>
      <c r="E422" s="42">
        <f t="shared" si="14"/>
        <v>100.2</v>
      </c>
      <c r="F422" s="18">
        <v>100.2</v>
      </c>
      <c r="G422" s="42">
        <f t="shared" si="12"/>
        <v>0</v>
      </c>
      <c r="H422" s="15">
        <f t="shared" si="13"/>
        <v>100.2</v>
      </c>
    </row>
    <row r="423" spans="1:8">
      <c r="A423" s="16"/>
      <c r="B423" s="1" t="s">
        <v>81</v>
      </c>
      <c r="C423" s="42">
        <v>100.3</v>
      </c>
      <c r="D423" s="17">
        <v>100.14609722778199</v>
      </c>
      <c r="E423" s="42">
        <f t="shared" si="14"/>
        <v>100.1</v>
      </c>
      <c r="F423" s="18">
        <v>100.2</v>
      </c>
      <c r="G423" s="42">
        <f t="shared" si="12"/>
        <v>-0.10000000000000853</v>
      </c>
      <c r="H423" s="15">
        <f t="shared" si="13"/>
        <v>100.2</v>
      </c>
    </row>
    <row r="424" spans="1:8">
      <c r="A424" s="16"/>
      <c r="B424" s="1" t="s">
        <v>82</v>
      </c>
      <c r="C424" s="42">
        <v>100.4</v>
      </c>
      <c r="D424" s="17">
        <v>100.146716072827</v>
      </c>
      <c r="E424" s="42">
        <f t="shared" si="14"/>
        <v>100.1</v>
      </c>
      <c r="F424" s="18">
        <v>100.2</v>
      </c>
      <c r="G424" s="42">
        <f t="shared" si="12"/>
        <v>-0.10000000000000853</v>
      </c>
      <c r="H424" s="15">
        <f t="shared" si="13"/>
        <v>100.2</v>
      </c>
    </row>
    <row r="425" spans="1:8">
      <c r="A425" s="16"/>
      <c r="B425" s="1" t="s">
        <v>83</v>
      </c>
      <c r="C425" s="42">
        <v>100.1</v>
      </c>
      <c r="D425" s="17">
        <v>100.05397030100799</v>
      </c>
      <c r="E425" s="42">
        <f t="shared" si="14"/>
        <v>100.1</v>
      </c>
      <c r="F425" s="18">
        <v>100.1</v>
      </c>
      <c r="G425" s="42">
        <f t="shared" si="12"/>
        <v>0</v>
      </c>
      <c r="H425" s="15">
        <f t="shared" si="13"/>
        <v>100.1</v>
      </c>
    </row>
    <row r="426" spans="1:8">
      <c r="A426" s="16"/>
      <c r="B426" s="1" t="s">
        <v>84</v>
      </c>
      <c r="C426" s="42">
        <v>100</v>
      </c>
      <c r="D426" s="17">
        <v>100.02239855223</v>
      </c>
      <c r="E426" s="42">
        <f t="shared" si="14"/>
        <v>100</v>
      </c>
      <c r="F426" s="18">
        <v>100</v>
      </c>
      <c r="G426" s="42">
        <f t="shared" si="12"/>
        <v>0</v>
      </c>
      <c r="H426" s="15">
        <f t="shared" si="13"/>
        <v>100</v>
      </c>
    </row>
    <row r="427" spans="1:8">
      <c r="A427" s="16">
        <v>2015</v>
      </c>
      <c r="B427" s="1" t="s">
        <v>72</v>
      </c>
      <c r="C427" s="42">
        <v>99.5</v>
      </c>
      <c r="D427" s="17">
        <v>99.963679756155997</v>
      </c>
      <c r="E427" s="42">
        <f t="shared" si="14"/>
        <v>100</v>
      </c>
      <c r="F427" s="18">
        <v>100</v>
      </c>
      <c r="G427" s="42">
        <f t="shared" si="12"/>
        <v>0</v>
      </c>
      <c r="H427" s="15">
        <f t="shared" si="13"/>
        <v>100</v>
      </c>
    </row>
    <row r="428" spans="1:8">
      <c r="A428" s="16"/>
      <c r="B428" s="1" t="s">
        <v>74</v>
      </c>
      <c r="C428" s="42">
        <v>99.4</v>
      </c>
      <c r="D428" s="17">
        <v>99.814866349177606</v>
      </c>
      <c r="E428" s="42">
        <f t="shared" si="14"/>
        <v>99.8</v>
      </c>
      <c r="F428" s="18">
        <v>99.8</v>
      </c>
      <c r="G428" s="42">
        <f t="shared" si="12"/>
        <v>0</v>
      </c>
      <c r="H428" s="15">
        <f t="shared" si="13"/>
        <v>99.8</v>
      </c>
    </row>
    <row r="429" spans="1:8">
      <c r="A429" s="16"/>
      <c r="B429" s="1" t="s">
        <v>75</v>
      </c>
      <c r="C429" s="42">
        <v>99.8</v>
      </c>
      <c r="D429" s="17">
        <v>99.995078703153993</v>
      </c>
      <c r="E429" s="42">
        <f t="shared" si="14"/>
        <v>100</v>
      </c>
      <c r="F429" s="18">
        <v>100</v>
      </c>
      <c r="G429" s="42">
        <f t="shared" si="12"/>
        <v>0</v>
      </c>
      <c r="H429" s="15">
        <f t="shared" si="13"/>
        <v>100</v>
      </c>
    </row>
    <row r="430" spans="1:8">
      <c r="A430" s="16"/>
      <c r="B430" s="1" t="s">
        <v>76</v>
      </c>
      <c r="C430" s="42">
        <v>100.2</v>
      </c>
      <c r="D430" s="17">
        <v>100.06654016936101</v>
      </c>
      <c r="E430" s="42">
        <f t="shared" si="14"/>
        <v>100.1</v>
      </c>
      <c r="F430" s="18">
        <v>100.1</v>
      </c>
      <c r="G430" s="42">
        <f t="shared" si="12"/>
        <v>0</v>
      </c>
      <c r="H430" s="15">
        <f t="shared" si="13"/>
        <v>100.1</v>
      </c>
    </row>
    <row r="431" spans="1:8">
      <c r="A431" s="16"/>
      <c r="B431" s="1" t="s">
        <v>77</v>
      </c>
      <c r="C431" s="42">
        <v>100.3</v>
      </c>
      <c r="D431" s="17">
        <v>100.05304579323099</v>
      </c>
      <c r="E431" s="42">
        <f t="shared" si="14"/>
        <v>100.1</v>
      </c>
      <c r="F431" s="18">
        <v>100</v>
      </c>
      <c r="G431" s="42">
        <f t="shared" ref="G431:G462" si="15">E431-F431</f>
        <v>9.9999999999994316E-2</v>
      </c>
      <c r="H431" s="15">
        <f t="shared" si="13"/>
        <v>100</v>
      </c>
    </row>
    <row r="432" spans="1:8">
      <c r="A432" s="16"/>
      <c r="B432" s="1" t="s">
        <v>78</v>
      </c>
      <c r="C432" s="42">
        <v>100.2</v>
      </c>
      <c r="D432" s="17">
        <v>100.05072328705801</v>
      </c>
      <c r="E432" s="42">
        <f t="shared" si="14"/>
        <v>100.1</v>
      </c>
      <c r="F432" s="18">
        <v>100.1</v>
      </c>
      <c r="G432" s="42">
        <f t="shared" si="15"/>
        <v>0</v>
      </c>
      <c r="H432" s="15">
        <f t="shared" ref="H432:H471" si="16">F432</f>
        <v>100.1</v>
      </c>
    </row>
    <row r="433" spans="1:8">
      <c r="A433" s="16"/>
      <c r="B433" s="1" t="s">
        <v>79</v>
      </c>
      <c r="C433" s="42">
        <v>100.1</v>
      </c>
      <c r="D433" s="17">
        <v>100.062615890704</v>
      </c>
      <c r="E433" s="42">
        <f t="shared" si="14"/>
        <v>100.1</v>
      </c>
      <c r="F433" s="18">
        <v>100.1</v>
      </c>
      <c r="G433" s="42">
        <f t="shared" si="15"/>
        <v>0</v>
      </c>
      <c r="H433" s="15">
        <f t="shared" si="16"/>
        <v>100.1</v>
      </c>
    </row>
    <row r="434" spans="1:8">
      <c r="A434" s="16"/>
      <c r="B434" s="1" t="s">
        <v>80</v>
      </c>
      <c r="C434" s="42">
        <v>100.1</v>
      </c>
      <c r="D434" s="17">
        <v>100.014772689987</v>
      </c>
      <c r="E434" s="42">
        <f t="shared" si="14"/>
        <v>100</v>
      </c>
      <c r="F434" s="18">
        <v>100</v>
      </c>
      <c r="G434" s="42">
        <f t="shared" si="15"/>
        <v>0</v>
      </c>
      <c r="H434" s="15">
        <f t="shared" si="16"/>
        <v>100</v>
      </c>
    </row>
    <row r="435" spans="1:8">
      <c r="A435" s="16"/>
      <c r="B435" s="1" t="s">
        <v>81</v>
      </c>
      <c r="C435" s="42">
        <v>100.1</v>
      </c>
      <c r="D435" s="17">
        <v>100.00749391699701</v>
      </c>
      <c r="E435" s="42">
        <f t="shared" si="14"/>
        <v>100</v>
      </c>
      <c r="F435" s="18">
        <v>100</v>
      </c>
      <c r="G435" s="42">
        <f t="shared" si="15"/>
        <v>0</v>
      </c>
      <c r="H435" s="15">
        <f t="shared" si="16"/>
        <v>100</v>
      </c>
    </row>
    <row r="436" spans="1:8">
      <c r="A436" s="16"/>
      <c r="B436" s="1" t="s">
        <v>82</v>
      </c>
      <c r="C436" s="42">
        <v>100.1</v>
      </c>
      <c r="D436" s="17">
        <v>99.892950377378199</v>
      </c>
      <c r="E436" s="42">
        <f t="shared" si="14"/>
        <v>99.9</v>
      </c>
      <c r="F436" s="18">
        <v>99.9</v>
      </c>
      <c r="G436" s="42">
        <f t="shared" si="15"/>
        <v>0</v>
      </c>
      <c r="H436" s="15">
        <f t="shared" si="16"/>
        <v>99.9</v>
      </c>
    </row>
    <row r="437" spans="1:8">
      <c r="A437" s="16"/>
      <c r="B437" s="1" t="s">
        <v>83</v>
      </c>
      <c r="C437" s="42">
        <v>100.1</v>
      </c>
      <c r="D437" s="17">
        <v>100.01227613717001</v>
      </c>
      <c r="E437" s="42">
        <f t="shared" si="14"/>
        <v>100</v>
      </c>
      <c r="F437" s="18">
        <v>100</v>
      </c>
      <c r="G437" s="42">
        <f t="shared" si="15"/>
        <v>0</v>
      </c>
      <c r="H437" s="15">
        <f t="shared" si="16"/>
        <v>100</v>
      </c>
    </row>
    <row r="438" spans="1:8">
      <c r="A438" s="16"/>
      <c r="B438" s="1" t="s">
        <v>84</v>
      </c>
      <c r="C438" s="42">
        <v>100</v>
      </c>
      <c r="D438" s="17">
        <v>99.981654469812099</v>
      </c>
      <c r="E438" s="42">
        <f t="shared" si="14"/>
        <v>100</v>
      </c>
      <c r="F438" s="18">
        <v>100</v>
      </c>
      <c r="G438" s="42">
        <f t="shared" si="15"/>
        <v>0</v>
      </c>
      <c r="H438" s="15">
        <f t="shared" si="16"/>
        <v>100</v>
      </c>
    </row>
    <row r="439" spans="1:8">
      <c r="A439" s="16">
        <v>2016</v>
      </c>
      <c r="B439" s="1" t="s">
        <v>72</v>
      </c>
      <c r="C439" s="42">
        <v>99.5</v>
      </c>
      <c r="D439" s="17">
        <v>99.937838581247505</v>
      </c>
      <c r="E439" s="42">
        <f t="shared" si="14"/>
        <v>99.9</v>
      </c>
      <c r="F439" s="18">
        <v>99.9</v>
      </c>
      <c r="G439" s="42">
        <f t="shared" si="15"/>
        <v>0</v>
      </c>
      <c r="H439" s="15">
        <f t="shared" si="16"/>
        <v>99.9</v>
      </c>
    </row>
    <row r="440" spans="1:8">
      <c r="A440" s="16"/>
      <c r="B440" s="1" t="s">
        <v>74</v>
      </c>
      <c r="C440" s="42">
        <v>99.4</v>
      </c>
      <c r="D440" s="17">
        <v>99.787552148720394</v>
      </c>
      <c r="E440" s="42">
        <f t="shared" si="14"/>
        <v>99.8</v>
      </c>
      <c r="F440" s="18">
        <v>99.8</v>
      </c>
      <c r="G440" s="42">
        <f t="shared" si="15"/>
        <v>0</v>
      </c>
      <c r="H440" s="15">
        <f t="shared" si="16"/>
        <v>99.8</v>
      </c>
    </row>
    <row r="441" spans="1:8">
      <c r="A441" s="16"/>
      <c r="B441" s="1" t="s">
        <v>75</v>
      </c>
      <c r="C441" s="42">
        <v>99.5</v>
      </c>
      <c r="D441" s="17">
        <v>99.685106160766395</v>
      </c>
      <c r="E441" s="42">
        <f t="shared" si="14"/>
        <v>99.7</v>
      </c>
      <c r="F441" s="18">
        <v>99.7</v>
      </c>
      <c r="G441" s="42">
        <f t="shared" si="15"/>
        <v>0</v>
      </c>
      <c r="H441" s="15">
        <f t="shared" si="16"/>
        <v>99.7</v>
      </c>
    </row>
    <row r="442" spans="1:8">
      <c r="A442" s="16"/>
      <c r="B442" s="1" t="s">
        <v>76</v>
      </c>
      <c r="C442" s="42">
        <v>99.8</v>
      </c>
      <c r="D442" s="17">
        <v>99.6706344459012</v>
      </c>
      <c r="E442" s="42">
        <f t="shared" si="14"/>
        <v>99.7</v>
      </c>
      <c r="F442" s="18">
        <v>99.7</v>
      </c>
      <c r="G442" s="42">
        <f t="shared" si="15"/>
        <v>0</v>
      </c>
      <c r="H442" s="15">
        <f t="shared" si="16"/>
        <v>99.7</v>
      </c>
    </row>
    <row r="443" spans="1:8">
      <c r="A443" s="16"/>
      <c r="B443" s="1" t="s">
        <v>77</v>
      </c>
      <c r="C443" s="42">
        <v>99.9</v>
      </c>
      <c r="D443" s="17">
        <v>99.639543217038394</v>
      </c>
      <c r="E443" s="42">
        <f t="shared" si="14"/>
        <v>99.6</v>
      </c>
      <c r="F443" s="18">
        <v>99.6</v>
      </c>
      <c r="G443" s="42">
        <f t="shared" si="15"/>
        <v>0</v>
      </c>
      <c r="H443" s="15">
        <f t="shared" si="16"/>
        <v>99.6</v>
      </c>
    </row>
    <row r="444" spans="1:8">
      <c r="A444" s="16"/>
      <c r="B444" s="1" t="s">
        <v>78</v>
      </c>
      <c r="C444" s="42">
        <v>99.8</v>
      </c>
      <c r="D444" s="17">
        <v>99.650838051317706</v>
      </c>
      <c r="E444" s="42">
        <f t="shared" si="14"/>
        <v>99.7</v>
      </c>
      <c r="F444" s="18">
        <v>99.7</v>
      </c>
      <c r="G444" s="42">
        <f t="shared" si="15"/>
        <v>0</v>
      </c>
      <c r="H444" s="15">
        <f t="shared" si="16"/>
        <v>99.7</v>
      </c>
    </row>
    <row r="445" spans="1:8">
      <c r="A445" s="16"/>
      <c r="B445" s="1" t="s">
        <v>79</v>
      </c>
      <c r="C445" s="42">
        <v>99.6</v>
      </c>
      <c r="D445" s="17">
        <v>99.603972071534599</v>
      </c>
      <c r="E445" s="42">
        <f t="shared" si="14"/>
        <v>99.6</v>
      </c>
      <c r="F445" s="18">
        <v>99.6</v>
      </c>
      <c r="G445" s="42">
        <f t="shared" si="15"/>
        <v>0</v>
      </c>
      <c r="H445" s="15">
        <f t="shared" si="16"/>
        <v>99.6</v>
      </c>
    </row>
    <row r="446" spans="1:8">
      <c r="A446" s="16"/>
      <c r="B446" s="1" t="s">
        <v>80</v>
      </c>
      <c r="C446" s="42">
        <v>99.6</v>
      </c>
      <c r="D446" s="17">
        <v>99.537586107766501</v>
      </c>
      <c r="E446" s="42">
        <f t="shared" si="14"/>
        <v>99.5</v>
      </c>
      <c r="F446" s="18">
        <v>99.6</v>
      </c>
      <c r="G446" s="42">
        <f t="shared" si="15"/>
        <v>-9.9999999999994316E-2</v>
      </c>
      <c r="H446" s="15">
        <f t="shared" si="16"/>
        <v>99.6</v>
      </c>
    </row>
    <row r="447" spans="1:8">
      <c r="A447" s="16"/>
      <c r="B447" s="1" t="s">
        <v>81</v>
      </c>
      <c r="C447" s="42">
        <v>99.6</v>
      </c>
      <c r="D447" s="17">
        <v>99.558094783993496</v>
      </c>
      <c r="E447" s="42">
        <f t="shared" si="14"/>
        <v>99.6</v>
      </c>
      <c r="F447" s="18">
        <v>99.6</v>
      </c>
      <c r="G447" s="42">
        <f t="shared" si="15"/>
        <v>0</v>
      </c>
      <c r="H447" s="15">
        <f t="shared" si="16"/>
        <v>99.6</v>
      </c>
    </row>
    <row r="448" spans="1:8">
      <c r="A448" s="16"/>
      <c r="B448" s="1" t="s">
        <v>82</v>
      </c>
      <c r="C448" s="42">
        <v>99.8</v>
      </c>
      <c r="D448" s="17">
        <v>99.629986612063703</v>
      </c>
      <c r="E448" s="42">
        <f t="shared" si="14"/>
        <v>99.6</v>
      </c>
      <c r="F448" s="18">
        <v>99.6</v>
      </c>
      <c r="G448" s="42">
        <f t="shared" si="15"/>
        <v>0</v>
      </c>
      <c r="H448" s="15">
        <f t="shared" si="16"/>
        <v>99.6</v>
      </c>
    </row>
    <row r="449" spans="1:8">
      <c r="A449" s="16"/>
      <c r="B449" s="1" t="s">
        <v>83</v>
      </c>
      <c r="C449" s="42">
        <v>99.8</v>
      </c>
      <c r="D449" s="17">
        <v>99.681996325616694</v>
      </c>
      <c r="E449" s="42">
        <f t="shared" si="14"/>
        <v>99.7</v>
      </c>
      <c r="F449" s="18">
        <v>99.6</v>
      </c>
      <c r="G449" s="42">
        <f t="shared" si="15"/>
        <v>0.10000000000000853</v>
      </c>
      <c r="H449" s="15">
        <f t="shared" si="16"/>
        <v>99.6</v>
      </c>
    </row>
    <row r="450" spans="1:8">
      <c r="A450" s="16"/>
      <c r="B450" s="1" t="s">
        <v>84</v>
      </c>
      <c r="C450" s="42">
        <v>99.8</v>
      </c>
      <c r="D450" s="17">
        <v>99.757456720608104</v>
      </c>
      <c r="E450" s="42">
        <f t="shared" si="14"/>
        <v>99.8</v>
      </c>
      <c r="F450" s="18">
        <v>99.7</v>
      </c>
      <c r="G450" s="42">
        <f t="shared" si="15"/>
        <v>9.9999999999994316E-2</v>
      </c>
      <c r="H450" s="15">
        <f t="shared" si="16"/>
        <v>99.7</v>
      </c>
    </row>
    <row r="451" spans="1:8">
      <c r="A451" s="16">
        <v>2017</v>
      </c>
      <c r="B451" s="1" t="s">
        <v>72</v>
      </c>
      <c r="C451" s="42">
        <v>99.6</v>
      </c>
      <c r="D451" s="17">
        <v>99.996644956633503</v>
      </c>
      <c r="E451" s="42">
        <f t="shared" si="14"/>
        <v>100</v>
      </c>
      <c r="F451" s="18">
        <v>100</v>
      </c>
      <c r="G451" s="42">
        <f t="shared" si="15"/>
        <v>0</v>
      </c>
      <c r="H451" s="15">
        <f t="shared" si="16"/>
        <v>100</v>
      </c>
    </row>
    <row r="452" spans="1:8">
      <c r="A452" s="16"/>
      <c r="B452" s="1" t="s">
        <v>74</v>
      </c>
      <c r="C452" s="42">
        <v>99.6</v>
      </c>
      <c r="D452" s="17">
        <v>99.955830303649194</v>
      </c>
      <c r="E452" s="42">
        <f t="shared" si="14"/>
        <v>100</v>
      </c>
      <c r="F452" s="18">
        <v>100</v>
      </c>
      <c r="G452" s="42">
        <f t="shared" si="15"/>
        <v>0</v>
      </c>
      <c r="H452" s="15">
        <f t="shared" si="16"/>
        <v>100</v>
      </c>
    </row>
    <row r="453" spans="1:8">
      <c r="A453" s="16"/>
      <c r="B453" s="1" t="s">
        <v>75</v>
      </c>
      <c r="C453" s="42">
        <v>99.8</v>
      </c>
      <c r="D453" s="17">
        <v>99.967860186265497</v>
      </c>
      <c r="E453" s="42">
        <f t="shared" si="14"/>
        <v>100</v>
      </c>
      <c r="F453" s="18">
        <v>100</v>
      </c>
      <c r="G453" s="42">
        <f t="shared" si="15"/>
        <v>0</v>
      </c>
      <c r="H453" s="15">
        <f t="shared" si="16"/>
        <v>100</v>
      </c>
    </row>
    <row r="454" spans="1:8">
      <c r="A454" s="16"/>
      <c r="B454" s="1" t="s">
        <v>76</v>
      </c>
      <c r="C454" s="42">
        <v>100.1</v>
      </c>
      <c r="D454" s="17">
        <v>99.976137756173799</v>
      </c>
      <c r="E454" s="42">
        <f t="shared" si="14"/>
        <v>100</v>
      </c>
      <c r="F454" s="18">
        <v>100</v>
      </c>
      <c r="G454" s="42">
        <f t="shared" si="15"/>
        <v>0</v>
      </c>
      <c r="H454" s="15">
        <f t="shared" si="16"/>
        <v>100</v>
      </c>
    </row>
    <row r="455" spans="1:8">
      <c r="A455" s="16"/>
      <c r="B455" s="1" t="s">
        <v>77</v>
      </c>
      <c r="C455" s="42">
        <v>100.3</v>
      </c>
      <c r="D455" s="17">
        <v>100.03027483563</v>
      </c>
      <c r="E455" s="42">
        <f t="shared" ref="E455:E461" si="17">ROUND(D455,1)</f>
        <v>100</v>
      </c>
      <c r="F455" s="18">
        <v>100</v>
      </c>
      <c r="G455" s="42">
        <f t="shared" si="15"/>
        <v>0</v>
      </c>
      <c r="H455" s="15">
        <f t="shared" si="16"/>
        <v>100</v>
      </c>
    </row>
    <row r="456" spans="1:8">
      <c r="A456" s="16"/>
      <c r="B456" s="1" t="s">
        <v>78</v>
      </c>
      <c r="C456" s="42">
        <v>100.2</v>
      </c>
      <c r="D456" s="17">
        <v>100.064802576701</v>
      </c>
      <c r="E456" s="42">
        <f t="shared" si="17"/>
        <v>100.1</v>
      </c>
      <c r="F456" s="18">
        <v>100.1</v>
      </c>
      <c r="G456" s="42">
        <f t="shared" si="15"/>
        <v>0</v>
      </c>
      <c r="H456" s="15">
        <f t="shared" si="16"/>
        <v>100.1</v>
      </c>
    </row>
    <row r="457" spans="1:8">
      <c r="A457" s="16"/>
      <c r="B457" s="1" t="s">
        <v>79</v>
      </c>
      <c r="C457" s="42">
        <v>100.1</v>
      </c>
      <c r="D457" s="17">
        <v>100.12924836751201</v>
      </c>
      <c r="E457" s="42">
        <f t="shared" si="17"/>
        <v>100.1</v>
      </c>
      <c r="F457" s="18">
        <v>100.1</v>
      </c>
      <c r="G457" s="42">
        <f t="shared" si="15"/>
        <v>0</v>
      </c>
      <c r="H457" s="15">
        <f t="shared" si="16"/>
        <v>100.1</v>
      </c>
    </row>
    <row r="458" spans="1:8">
      <c r="A458" s="16"/>
      <c r="B458" s="1" t="s">
        <v>80</v>
      </c>
      <c r="C458" s="42">
        <v>100.3</v>
      </c>
      <c r="D458" s="17">
        <v>100.26268077472599</v>
      </c>
      <c r="E458" s="42">
        <f t="shared" si="17"/>
        <v>100.3</v>
      </c>
      <c r="F458" s="18">
        <v>100.2</v>
      </c>
      <c r="G458" s="42">
        <f t="shared" si="15"/>
        <v>9.9999999999994316E-2</v>
      </c>
      <c r="H458" s="15">
        <f t="shared" si="16"/>
        <v>100.2</v>
      </c>
    </row>
    <row r="459" spans="1:8">
      <c r="A459" s="16"/>
      <c r="B459" s="1" t="s">
        <v>81</v>
      </c>
      <c r="C459" s="42">
        <v>100.3</v>
      </c>
      <c r="D459" s="17">
        <v>100.298563914979</v>
      </c>
      <c r="E459" s="42">
        <f t="shared" si="17"/>
        <v>100.3</v>
      </c>
      <c r="F459" s="18">
        <v>100.3</v>
      </c>
      <c r="G459" s="42">
        <f t="shared" si="15"/>
        <v>0</v>
      </c>
      <c r="H459" s="15">
        <f t="shared" si="16"/>
        <v>100.3</v>
      </c>
    </row>
    <row r="460" spans="1:8">
      <c r="A460" s="16"/>
      <c r="B460" s="1" t="s">
        <v>82</v>
      </c>
      <c r="C460" s="42">
        <v>100.6</v>
      </c>
      <c r="D460" s="17">
        <v>100.43839592936</v>
      </c>
      <c r="E460" s="42">
        <f t="shared" si="17"/>
        <v>100.4</v>
      </c>
      <c r="F460" s="18">
        <v>100.4</v>
      </c>
      <c r="G460" s="42">
        <f t="shared" si="15"/>
        <v>0</v>
      </c>
      <c r="H460" s="15">
        <f t="shared" si="16"/>
        <v>100.4</v>
      </c>
    </row>
    <row r="461" spans="1:8">
      <c r="A461" s="16"/>
      <c r="B461" s="1" t="s">
        <v>83</v>
      </c>
      <c r="C461" s="42">
        <v>100.7</v>
      </c>
      <c r="D461" s="17">
        <v>100.564043196725</v>
      </c>
      <c r="E461" s="42">
        <f t="shared" si="17"/>
        <v>100.6</v>
      </c>
      <c r="F461" s="18">
        <v>100.5</v>
      </c>
      <c r="G461" s="42">
        <f t="shared" si="15"/>
        <v>9.9999999999994316E-2</v>
      </c>
      <c r="H461" s="15">
        <f t="shared" si="16"/>
        <v>100.5</v>
      </c>
    </row>
    <row r="462" spans="1:8">
      <c r="A462" s="16"/>
      <c r="B462" s="1" t="s">
        <v>84</v>
      </c>
      <c r="C462" s="42">
        <v>100.7</v>
      </c>
      <c r="D462" s="17">
        <v>100.641570443639</v>
      </c>
      <c r="E462" s="42">
        <f>ROUND(D462,1)</f>
        <v>100.6</v>
      </c>
      <c r="F462" s="18">
        <v>100.6</v>
      </c>
      <c r="G462" s="42">
        <f t="shared" si="15"/>
        <v>0</v>
      </c>
      <c r="H462" s="15">
        <f t="shared" si="16"/>
        <v>100.6</v>
      </c>
    </row>
    <row r="463" spans="1:8">
      <c r="A463" s="16">
        <v>2018</v>
      </c>
      <c r="B463" s="1" t="s">
        <v>72</v>
      </c>
      <c r="F463" s="18">
        <v>100.8</v>
      </c>
      <c r="H463" s="15">
        <f t="shared" si="16"/>
        <v>100.8</v>
      </c>
    </row>
    <row r="464" spans="1:8">
      <c r="A464" s="16"/>
      <c r="B464" s="1" t="s">
        <v>74</v>
      </c>
      <c r="F464" s="18">
        <v>100.9</v>
      </c>
      <c r="H464" s="15">
        <f t="shared" si="16"/>
        <v>100.9</v>
      </c>
    </row>
    <row r="465" spans="1:8">
      <c r="A465" s="16"/>
      <c r="B465" s="1" t="s">
        <v>75</v>
      </c>
      <c r="F465" s="18">
        <v>100.8</v>
      </c>
      <c r="H465" s="15">
        <f t="shared" si="16"/>
        <v>100.8</v>
      </c>
    </row>
    <row r="466" spans="1:8">
      <c r="A466" s="16"/>
      <c r="B466" s="1" t="s">
        <v>76</v>
      </c>
      <c r="F466" s="18">
        <v>100.7</v>
      </c>
      <c r="H466" s="15">
        <f t="shared" si="16"/>
        <v>100.7</v>
      </c>
    </row>
    <row r="467" spans="1:8">
      <c r="A467" s="16"/>
      <c r="B467" s="1" t="s">
        <v>77</v>
      </c>
      <c r="F467" s="18">
        <v>100.8</v>
      </c>
      <c r="H467" s="15">
        <f t="shared" si="16"/>
        <v>100.8</v>
      </c>
    </row>
    <row r="468" spans="1:8">
      <c r="A468" s="16"/>
      <c r="B468" s="1" t="s">
        <v>78</v>
      </c>
      <c r="F468" s="18">
        <v>100.8</v>
      </c>
      <c r="H468" s="15">
        <f t="shared" si="16"/>
        <v>100.8</v>
      </c>
    </row>
    <row r="469" spans="1:8">
      <c r="A469" s="16"/>
      <c r="B469" s="1" t="s">
        <v>79</v>
      </c>
      <c r="F469" s="18">
        <v>100.9</v>
      </c>
      <c r="H469" s="15">
        <f t="shared" si="16"/>
        <v>100.9</v>
      </c>
    </row>
    <row r="470" spans="1:8">
      <c r="A470" s="16"/>
      <c r="B470" s="1" t="s">
        <v>80</v>
      </c>
      <c r="F470" s="18">
        <v>101.2</v>
      </c>
      <c r="H470" s="15">
        <f t="shared" si="16"/>
        <v>101.2</v>
      </c>
    </row>
    <row r="471" spans="1:8">
      <c r="A471" s="16"/>
      <c r="B471" s="1" t="s">
        <v>81</v>
      </c>
      <c r="F471" s="18">
        <v>101.3</v>
      </c>
      <c r="H471" s="15">
        <f t="shared" si="16"/>
        <v>101.3</v>
      </c>
    </row>
  </sheetData>
  <mergeCells count="1">
    <mergeCell ref="D6:F6"/>
  </mergeCells>
  <phoneticPr fontId="9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386"/>
  <sheetViews>
    <sheetView zoomScale="70" zoomScaleNormal="70" workbookViewId="0">
      <pane xSplit="2" ySplit="6" topLeftCell="C7" activePane="bottomRight" state="frozen"/>
      <selection pane="topRight" activeCell="C1" sqref="C1"/>
      <selection pane="bottomLeft" activeCell="A2" sqref="A2"/>
      <selection pane="bottomRight" activeCell="C7" sqref="C7"/>
    </sheetView>
  </sheetViews>
  <sheetFormatPr defaultColWidth="8.88671875" defaultRowHeight="15"/>
  <cols>
    <col min="1" max="1" width="5.77734375" style="19" bestFit="1" customWidth="1"/>
    <col min="2" max="2" width="4.77734375" style="19" bestFit="1" customWidth="1"/>
    <col min="3" max="4" width="28.88671875" style="19" customWidth="1"/>
    <col min="5" max="5" width="13.33203125" style="19" customWidth="1"/>
    <col min="6" max="6" width="8.88671875" style="9"/>
    <col min="7" max="8" width="12" style="15" customWidth="1"/>
    <col min="9" max="16384" width="8.88671875" style="42"/>
  </cols>
  <sheetData>
    <row r="1" spans="1:8">
      <c r="C1" s="19" t="s">
        <v>6</v>
      </c>
    </row>
    <row r="2" spans="1:8">
      <c r="A2" s="42"/>
      <c r="B2" s="42"/>
      <c r="C2" s="19" t="s">
        <v>50</v>
      </c>
    </row>
    <row r="3" spans="1:8">
      <c r="C3" s="19" t="s">
        <v>37</v>
      </c>
    </row>
    <row r="5" spans="1:8" s="16" customFormat="1">
      <c r="A5" s="45"/>
      <c r="B5" s="45"/>
      <c r="C5" s="45" t="s">
        <v>40</v>
      </c>
      <c r="D5" s="45" t="s">
        <v>41</v>
      </c>
      <c r="E5" s="44" t="s">
        <v>42</v>
      </c>
      <c r="F5" s="5"/>
      <c r="G5" s="23" t="s">
        <v>43</v>
      </c>
      <c r="H5" s="23" t="s">
        <v>44</v>
      </c>
    </row>
    <row r="6" spans="1:8" ht="75">
      <c r="A6" s="45"/>
      <c r="B6" s="45"/>
      <c r="C6" s="45" t="s">
        <v>38</v>
      </c>
      <c r="D6" s="45" t="s">
        <v>39</v>
      </c>
      <c r="E6" s="19" t="s">
        <v>7</v>
      </c>
    </row>
    <row r="7" spans="1:8">
      <c r="A7" s="19">
        <v>1987</v>
      </c>
      <c r="B7" s="19" t="s">
        <v>73</v>
      </c>
      <c r="C7" s="19">
        <v>86.6</v>
      </c>
      <c r="D7" s="19">
        <v>116.3</v>
      </c>
      <c r="E7" s="19">
        <f>C7/D7*100</f>
        <v>74.462596732588125</v>
      </c>
      <c r="G7" s="15">
        <f>E7</f>
        <v>74.462596732588125</v>
      </c>
      <c r="H7" s="15">
        <f>D7</f>
        <v>116.3</v>
      </c>
    </row>
    <row r="8" spans="1:8">
      <c r="A8" s="19">
        <v>1987</v>
      </c>
      <c r="B8" s="19" t="s">
        <v>74</v>
      </c>
      <c r="C8" s="19">
        <v>86.6</v>
      </c>
      <c r="D8" s="19">
        <v>115.9</v>
      </c>
      <c r="E8" s="19">
        <f t="shared" ref="E8:E71" si="0">C8/D8*100</f>
        <v>74.719585849870569</v>
      </c>
      <c r="G8" s="15">
        <f t="shared" ref="G8:G71" si="1">E8</f>
        <v>74.719585849870569</v>
      </c>
      <c r="H8" s="15">
        <f t="shared" ref="H8:H71" si="2">D8</f>
        <v>115.9</v>
      </c>
    </row>
    <row r="9" spans="1:8">
      <c r="A9" s="19">
        <v>1987</v>
      </c>
      <c r="B9" s="19" t="s">
        <v>75</v>
      </c>
      <c r="C9" s="19">
        <v>87.1</v>
      </c>
      <c r="D9" s="19">
        <v>116.4</v>
      </c>
      <c r="E9" s="19">
        <f t="shared" si="0"/>
        <v>74.828178694158069</v>
      </c>
      <c r="G9" s="15">
        <f t="shared" si="1"/>
        <v>74.828178694158069</v>
      </c>
      <c r="H9" s="15">
        <f t="shared" si="2"/>
        <v>116.4</v>
      </c>
    </row>
    <row r="10" spans="1:8">
      <c r="A10" s="19">
        <v>1987</v>
      </c>
      <c r="B10" s="19" t="s">
        <v>76</v>
      </c>
      <c r="C10" s="19">
        <v>86.6</v>
      </c>
      <c r="D10" s="19">
        <v>116.8</v>
      </c>
      <c r="E10" s="19">
        <f t="shared" si="0"/>
        <v>74.143835616438352</v>
      </c>
      <c r="G10" s="15">
        <f t="shared" si="1"/>
        <v>74.143835616438352</v>
      </c>
      <c r="H10" s="15">
        <f t="shared" si="2"/>
        <v>116.8</v>
      </c>
    </row>
    <row r="11" spans="1:8" s="16" customFormat="1">
      <c r="A11" s="19">
        <v>1987</v>
      </c>
      <c r="B11" s="19" t="s">
        <v>77</v>
      </c>
      <c r="C11" s="19">
        <v>86.8</v>
      </c>
      <c r="D11" s="19">
        <v>116.5</v>
      </c>
      <c r="E11" s="19">
        <f t="shared" si="0"/>
        <v>74.506437768240346</v>
      </c>
      <c r="F11" s="9"/>
      <c r="G11" s="15">
        <f t="shared" si="1"/>
        <v>74.506437768240346</v>
      </c>
      <c r="H11" s="15">
        <f t="shared" si="2"/>
        <v>116.5</v>
      </c>
    </row>
    <row r="12" spans="1:8" s="16" customFormat="1">
      <c r="A12" s="19">
        <v>1987</v>
      </c>
      <c r="B12" s="19" t="s">
        <v>78</v>
      </c>
      <c r="C12" s="19">
        <v>86.8</v>
      </c>
      <c r="D12" s="19">
        <v>117.2</v>
      </c>
      <c r="E12" s="19">
        <f t="shared" si="0"/>
        <v>74.061433447098963</v>
      </c>
      <c r="F12" s="9"/>
      <c r="G12" s="15">
        <f t="shared" si="1"/>
        <v>74.061433447098963</v>
      </c>
      <c r="H12" s="15">
        <f t="shared" si="2"/>
        <v>117.2</v>
      </c>
    </row>
    <row r="13" spans="1:8" s="16" customFormat="1">
      <c r="A13" s="19">
        <v>1987</v>
      </c>
      <c r="B13" s="19" t="s">
        <v>79</v>
      </c>
      <c r="C13" s="19">
        <v>87.6</v>
      </c>
      <c r="D13" s="19">
        <v>117.7</v>
      </c>
      <c r="E13" s="19">
        <f t="shared" si="0"/>
        <v>74.426508071367877</v>
      </c>
      <c r="F13" s="9"/>
      <c r="G13" s="15">
        <f t="shared" si="1"/>
        <v>74.426508071367877</v>
      </c>
      <c r="H13" s="15">
        <f t="shared" si="2"/>
        <v>117.7</v>
      </c>
    </row>
    <row r="14" spans="1:8" s="16" customFormat="1">
      <c r="A14" s="19">
        <v>1987</v>
      </c>
      <c r="B14" s="19" t="s">
        <v>80</v>
      </c>
      <c r="C14" s="19">
        <v>86</v>
      </c>
      <c r="D14" s="19">
        <v>116.5</v>
      </c>
      <c r="E14" s="19">
        <f t="shared" si="0"/>
        <v>73.819742489270396</v>
      </c>
      <c r="F14" s="9"/>
      <c r="G14" s="15">
        <f t="shared" si="1"/>
        <v>73.819742489270396</v>
      </c>
      <c r="H14" s="15">
        <f t="shared" si="2"/>
        <v>116.5</v>
      </c>
    </row>
    <row r="15" spans="1:8" s="16" customFormat="1">
      <c r="A15" s="19">
        <v>1987</v>
      </c>
      <c r="B15" s="19" t="s">
        <v>81</v>
      </c>
      <c r="C15" s="19">
        <v>87.7</v>
      </c>
      <c r="D15" s="19">
        <v>116.6</v>
      </c>
      <c r="E15" s="19">
        <f t="shared" si="0"/>
        <v>75.21440823327616</v>
      </c>
      <c r="F15" s="9"/>
      <c r="G15" s="15">
        <f t="shared" si="1"/>
        <v>75.21440823327616</v>
      </c>
      <c r="H15" s="15">
        <f t="shared" si="2"/>
        <v>116.6</v>
      </c>
    </row>
    <row r="16" spans="1:8" s="16" customFormat="1">
      <c r="A16" s="19">
        <v>1987</v>
      </c>
      <c r="B16" s="19" t="s">
        <v>82</v>
      </c>
      <c r="C16" s="19">
        <v>88.4</v>
      </c>
      <c r="D16" s="19">
        <v>119</v>
      </c>
      <c r="E16" s="19">
        <f t="shared" si="0"/>
        <v>74.285714285714292</v>
      </c>
      <c r="F16" s="9"/>
      <c r="G16" s="15">
        <f t="shared" si="1"/>
        <v>74.285714285714292</v>
      </c>
      <c r="H16" s="15">
        <f t="shared" si="2"/>
        <v>119</v>
      </c>
    </row>
    <row r="17" spans="1:8" s="16" customFormat="1">
      <c r="A17" s="19">
        <v>1987</v>
      </c>
      <c r="B17" s="19" t="s">
        <v>83</v>
      </c>
      <c r="C17" s="19">
        <v>88.5</v>
      </c>
      <c r="D17" s="19">
        <v>117.1</v>
      </c>
      <c r="E17" s="19">
        <f t="shared" si="0"/>
        <v>75.576430401366352</v>
      </c>
      <c r="F17" s="9"/>
      <c r="G17" s="15">
        <f t="shared" si="1"/>
        <v>75.576430401366352</v>
      </c>
      <c r="H17" s="15">
        <f t="shared" si="2"/>
        <v>117.1</v>
      </c>
    </row>
    <row r="18" spans="1:8" s="16" customFormat="1">
      <c r="A18" s="19">
        <v>1987</v>
      </c>
      <c r="B18" s="19" t="s">
        <v>84</v>
      </c>
      <c r="C18" s="19">
        <v>88.1</v>
      </c>
      <c r="D18" s="19">
        <v>117.1</v>
      </c>
      <c r="E18" s="19">
        <f t="shared" si="0"/>
        <v>75.23484201537147</v>
      </c>
      <c r="F18" s="9"/>
      <c r="G18" s="15">
        <f t="shared" si="1"/>
        <v>75.23484201537147</v>
      </c>
      <c r="H18" s="15">
        <f t="shared" si="2"/>
        <v>117.1</v>
      </c>
    </row>
    <row r="19" spans="1:8" s="16" customFormat="1">
      <c r="A19" s="19">
        <v>1988</v>
      </c>
      <c r="B19" s="19" t="s">
        <v>72</v>
      </c>
      <c r="C19" s="19">
        <v>87.1</v>
      </c>
      <c r="D19" s="19">
        <v>118.4</v>
      </c>
      <c r="E19" s="19">
        <f t="shared" si="0"/>
        <v>73.564189189189179</v>
      </c>
      <c r="F19" s="9"/>
      <c r="G19" s="15">
        <f t="shared" si="1"/>
        <v>73.564189189189179</v>
      </c>
      <c r="H19" s="15">
        <f t="shared" si="2"/>
        <v>118.4</v>
      </c>
    </row>
    <row r="20" spans="1:8" s="16" customFormat="1">
      <c r="A20" s="19">
        <v>1988</v>
      </c>
      <c r="B20" s="19" t="s">
        <v>74</v>
      </c>
      <c r="C20" s="19">
        <v>89.6</v>
      </c>
      <c r="D20" s="19">
        <v>118.5</v>
      </c>
      <c r="E20" s="19">
        <f t="shared" si="0"/>
        <v>75.611814345991561</v>
      </c>
      <c r="F20" s="9"/>
      <c r="G20" s="15">
        <f t="shared" si="1"/>
        <v>75.611814345991561</v>
      </c>
      <c r="H20" s="15">
        <f t="shared" si="2"/>
        <v>118.5</v>
      </c>
    </row>
    <row r="21" spans="1:8" s="16" customFormat="1">
      <c r="A21" s="19">
        <v>1988</v>
      </c>
      <c r="B21" s="19" t="s">
        <v>75</v>
      </c>
      <c r="C21" s="19">
        <v>89.8</v>
      </c>
      <c r="D21" s="19">
        <v>119.7</v>
      </c>
      <c r="E21" s="19">
        <f t="shared" si="0"/>
        <v>75.020885547201331</v>
      </c>
      <c r="F21" s="9"/>
      <c r="G21" s="15">
        <f t="shared" si="1"/>
        <v>75.020885547201331</v>
      </c>
      <c r="H21" s="15">
        <f t="shared" si="2"/>
        <v>119.7</v>
      </c>
    </row>
    <row r="22" spans="1:8" s="16" customFormat="1">
      <c r="A22" s="19">
        <v>1988</v>
      </c>
      <c r="B22" s="19" t="s">
        <v>76</v>
      </c>
      <c r="C22" s="19">
        <v>89.8</v>
      </c>
      <c r="D22" s="19">
        <v>117.2</v>
      </c>
      <c r="E22" s="19">
        <f t="shared" si="0"/>
        <v>76.62116040955631</v>
      </c>
      <c r="F22" s="9"/>
      <c r="G22" s="15">
        <f t="shared" si="1"/>
        <v>76.62116040955631</v>
      </c>
      <c r="H22" s="15">
        <f t="shared" si="2"/>
        <v>117.2</v>
      </c>
    </row>
    <row r="23" spans="1:8" s="16" customFormat="1">
      <c r="A23" s="19">
        <v>1988</v>
      </c>
      <c r="B23" s="19" t="s">
        <v>77</v>
      </c>
      <c r="C23" s="19">
        <v>89.8</v>
      </c>
      <c r="D23" s="19">
        <v>114.9</v>
      </c>
      <c r="E23" s="19">
        <f t="shared" si="0"/>
        <v>78.154917319408185</v>
      </c>
      <c r="F23" s="9"/>
      <c r="G23" s="15">
        <f t="shared" si="1"/>
        <v>78.154917319408185</v>
      </c>
      <c r="H23" s="15">
        <f t="shared" si="2"/>
        <v>114.9</v>
      </c>
    </row>
    <row r="24" spans="1:8" s="16" customFormat="1">
      <c r="A24" s="19">
        <v>1988</v>
      </c>
      <c r="B24" s="19" t="s">
        <v>78</v>
      </c>
      <c r="C24" s="19">
        <v>89.5</v>
      </c>
      <c r="D24" s="19">
        <v>116.6</v>
      </c>
      <c r="E24" s="19">
        <f t="shared" si="0"/>
        <v>76.758147512864497</v>
      </c>
      <c r="F24" s="9"/>
      <c r="G24" s="15">
        <f t="shared" si="1"/>
        <v>76.758147512864497</v>
      </c>
      <c r="H24" s="15">
        <f t="shared" si="2"/>
        <v>116.6</v>
      </c>
    </row>
    <row r="25" spans="1:8" s="16" customFormat="1">
      <c r="A25" s="19">
        <v>1988</v>
      </c>
      <c r="B25" s="19" t="s">
        <v>79</v>
      </c>
      <c r="C25" s="19">
        <v>90</v>
      </c>
      <c r="D25" s="19">
        <v>116.3</v>
      </c>
      <c r="E25" s="19">
        <f t="shared" si="0"/>
        <v>77.386070507308688</v>
      </c>
      <c r="F25" s="9"/>
      <c r="G25" s="15">
        <f t="shared" si="1"/>
        <v>77.386070507308688</v>
      </c>
      <c r="H25" s="15">
        <f t="shared" si="2"/>
        <v>116.3</v>
      </c>
    </row>
    <row r="26" spans="1:8" s="16" customFormat="1">
      <c r="A26" s="19">
        <v>1988</v>
      </c>
      <c r="B26" s="19" t="s">
        <v>80</v>
      </c>
      <c r="C26" s="19">
        <v>91.1</v>
      </c>
      <c r="D26" s="19">
        <v>117.6</v>
      </c>
      <c r="E26" s="19">
        <f t="shared" si="0"/>
        <v>77.465986394557817</v>
      </c>
      <c r="F26" s="9"/>
      <c r="G26" s="15">
        <f t="shared" si="1"/>
        <v>77.465986394557817</v>
      </c>
      <c r="H26" s="15">
        <f t="shared" si="2"/>
        <v>117.6</v>
      </c>
    </row>
    <row r="27" spans="1:8" s="16" customFormat="1">
      <c r="A27" s="19">
        <v>1988</v>
      </c>
      <c r="B27" s="19" t="s">
        <v>81</v>
      </c>
      <c r="C27" s="19">
        <v>91.3</v>
      </c>
      <c r="D27" s="19">
        <v>117</v>
      </c>
      <c r="E27" s="19">
        <f t="shared" si="0"/>
        <v>78.034188034188034</v>
      </c>
      <c r="F27" s="9"/>
      <c r="G27" s="15">
        <f t="shared" si="1"/>
        <v>78.034188034188034</v>
      </c>
      <c r="H27" s="15">
        <f t="shared" si="2"/>
        <v>117</v>
      </c>
    </row>
    <row r="28" spans="1:8" s="16" customFormat="1">
      <c r="A28" s="19">
        <v>1988</v>
      </c>
      <c r="B28" s="19" t="s">
        <v>82</v>
      </c>
      <c r="C28" s="19">
        <v>91.6</v>
      </c>
      <c r="D28" s="19">
        <v>115.6</v>
      </c>
      <c r="E28" s="19">
        <f t="shared" si="0"/>
        <v>79.238754325259521</v>
      </c>
      <c r="F28" s="9"/>
      <c r="G28" s="15">
        <f t="shared" si="1"/>
        <v>79.238754325259521</v>
      </c>
      <c r="H28" s="15">
        <f t="shared" si="2"/>
        <v>115.6</v>
      </c>
    </row>
    <row r="29" spans="1:8" s="16" customFormat="1">
      <c r="A29" s="19">
        <v>1988</v>
      </c>
      <c r="B29" s="19" t="s">
        <v>83</v>
      </c>
      <c r="C29" s="19">
        <v>91</v>
      </c>
      <c r="D29" s="19">
        <v>116.4</v>
      </c>
      <c r="E29" s="19">
        <f t="shared" si="0"/>
        <v>78.178694158075601</v>
      </c>
      <c r="F29" s="9"/>
      <c r="G29" s="15">
        <f t="shared" si="1"/>
        <v>78.178694158075601</v>
      </c>
      <c r="H29" s="15">
        <f t="shared" si="2"/>
        <v>116.4</v>
      </c>
    </row>
    <row r="30" spans="1:8" s="16" customFormat="1">
      <c r="A30" s="19">
        <v>1988</v>
      </c>
      <c r="B30" s="19" t="s">
        <v>84</v>
      </c>
      <c r="C30" s="19">
        <v>92.1</v>
      </c>
      <c r="D30" s="19">
        <v>117.5</v>
      </c>
      <c r="E30" s="19">
        <f t="shared" si="0"/>
        <v>78.38297872340425</v>
      </c>
      <c r="F30" s="9"/>
      <c r="G30" s="15">
        <f t="shared" si="1"/>
        <v>78.38297872340425</v>
      </c>
      <c r="H30" s="15">
        <f t="shared" si="2"/>
        <v>117.5</v>
      </c>
    </row>
    <row r="31" spans="1:8" s="16" customFormat="1">
      <c r="A31" s="19">
        <v>1989</v>
      </c>
      <c r="B31" s="19" t="s">
        <v>72</v>
      </c>
      <c r="C31" s="19">
        <v>91.8</v>
      </c>
      <c r="D31" s="19">
        <v>117.4</v>
      </c>
      <c r="E31" s="19">
        <f t="shared" si="0"/>
        <v>78.194207836456556</v>
      </c>
      <c r="F31" s="9"/>
      <c r="G31" s="15">
        <f t="shared" si="1"/>
        <v>78.194207836456556</v>
      </c>
      <c r="H31" s="15">
        <f t="shared" si="2"/>
        <v>117.4</v>
      </c>
    </row>
    <row r="32" spans="1:8" s="16" customFormat="1">
      <c r="A32" s="19">
        <v>1989</v>
      </c>
      <c r="B32" s="19" t="s">
        <v>74</v>
      </c>
      <c r="C32" s="19">
        <v>92.6</v>
      </c>
      <c r="D32" s="19">
        <v>115.1</v>
      </c>
      <c r="E32" s="19">
        <f t="shared" si="0"/>
        <v>80.451781059947862</v>
      </c>
      <c r="F32" s="9"/>
      <c r="G32" s="15">
        <f t="shared" si="1"/>
        <v>80.451781059947862</v>
      </c>
      <c r="H32" s="15">
        <f t="shared" si="2"/>
        <v>115.1</v>
      </c>
    </row>
    <row r="33" spans="1:8" s="16" customFormat="1">
      <c r="A33" s="19">
        <v>1989</v>
      </c>
      <c r="B33" s="19" t="s">
        <v>75</v>
      </c>
      <c r="C33" s="19">
        <v>92.7</v>
      </c>
      <c r="D33" s="19">
        <v>116.3</v>
      </c>
      <c r="E33" s="19">
        <f t="shared" si="0"/>
        <v>79.707652622527945</v>
      </c>
      <c r="F33" s="9"/>
      <c r="G33" s="15">
        <f t="shared" si="1"/>
        <v>79.707652622527945</v>
      </c>
      <c r="H33" s="15">
        <f t="shared" si="2"/>
        <v>116.3</v>
      </c>
    </row>
    <row r="34" spans="1:8" s="16" customFormat="1">
      <c r="A34" s="19">
        <v>1989</v>
      </c>
      <c r="B34" s="19" t="s">
        <v>76</v>
      </c>
      <c r="C34" s="19">
        <v>93.2</v>
      </c>
      <c r="D34" s="19">
        <v>116</v>
      </c>
      <c r="E34" s="19">
        <f t="shared" si="0"/>
        <v>80.344827586206904</v>
      </c>
      <c r="F34" s="9"/>
      <c r="G34" s="15">
        <f t="shared" si="1"/>
        <v>80.344827586206904</v>
      </c>
      <c r="H34" s="15">
        <f t="shared" si="2"/>
        <v>116</v>
      </c>
    </row>
    <row r="35" spans="1:8">
      <c r="A35" s="19">
        <v>1989</v>
      </c>
      <c r="B35" s="19" t="s">
        <v>77</v>
      </c>
      <c r="C35" s="19">
        <v>93.3</v>
      </c>
      <c r="D35" s="19">
        <v>114.5</v>
      </c>
      <c r="E35" s="19">
        <f t="shared" si="0"/>
        <v>81.484716157205241</v>
      </c>
      <c r="G35" s="15">
        <f t="shared" si="1"/>
        <v>81.484716157205241</v>
      </c>
      <c r="H35" s="15">
        <f t="shared" si="2"/>
        <v>114.5</v>
      </c>
    </row>
    <row r="36" spans="1:8">
      <c r="A36" s="19">
        <v>1989</v>
      </c>
      <c r="B36" s="19" t="s">
        <v>78</v>
      </c>
      <c r="C36" s="19">
        <v>93.6</v>
      </c>
      <c r="D36" s="19">
        <v>115.9</v>
      </c>
      <c r="E36" s="19">
        <f t="shared" si="0"/>
        <v>80.759275237273499</v>
      </c>
      <c r="G36" s="15">
        <f t="shared" si="1"/>
        <v>80.759275237273499</v>
      </c>
      <c r="H36" s="15">
        <f t="shared" si="2"/>
        <v>115.9</v>
      </c>
    </row>
    <row r="37" spans="1:8">
      <c r="A37" s="19">
        <v>1989</v>
      </c>
      <c r="B37" s="19" t="s">
        <v>79</v>
      </c>
      <c r="C37" s="19">
        <v>93.3</v>
      </c>
      <c r="D37" s="19">
        <v>114.8</v>
      </c>
      <c r="E37" s="19">
        <f t="shared" si="0"/>
        <v>81.271777003484331</v>
      </c>
      <c r="G37" s="15">
        <f t="shared" si="1"/>
        <v>81.271777003484331</v>
      </c>
      <c r="H37" s="15">
        <f t="shared" si="2"/>
        <v>114.8</v>
      </c>
    </row>
    <row r="38" spans="1:8">
      <c r="A38" s="19">
        <v>1989</v>
      </c>
      <c r="B38" s="19" t="s">
        <v>80</v>
      </c>
      <c r="C38" s="19">
        <v>94.3</v>
      </c>
      <c r="D38" s="19">
        <v>115.6</v>
      </c>
      <c r="E38" s="19">
        <f t="shared" si="0"/>
        <v>81.574394463667815</v>
      </c>
      <c r="G38" s="15">
        <f t="shared" si="1"/>
        <v>81.574394463667815</v>
      </c>
      <c r="H38" s="15">
        <f t="shared" si="2"/>
        <v>115.6</v>
      </c>
    </row>
    <row r="39" spans="1:8">
      <c r="A39" s="19">
        <v>1989</v>
      </c>
      <c r="B39" s="19" t="s">
        <v>81</v>
      </c>
      <c r="C39" s="19">
        <v>94.8</v>
      </c>
      <c r="D39" s="19">
        <v>116.2</v>
      </c>
      <c r="E39" s="19">
        <f t="shared" si="0"/>
        <v>81.583476764199645</v>
      </c>
      <c r="G39" s="15">
        <f t="shared" si="1"/>
        <v>81.583476764199645</v>
      </c>
      <c r="H39" s="15">
        <f t="shared" si="2"/>
        <v>116.2</v>
      </c>
    </row>
    <row r="40" spans="1:8">
      <c r="A40" s="19">
        <v>1989</v>
      </c>
      <c r="B40" s="19" t="s">
        <v>82</v>
      </c>
      <c r="C40" s="19">
        <v>94.7</v>
      </c>
      <c r="D40" s="19">
        <v>114.9</v>
      </c>
      <c r="E40" s="19">
        <f t="shared" si="0"/>
        <v>82.419495213228885</v>
      </c>
      <c r="G40" s="15">
        <f t="shared" si="1"/>
        <v>82.419495213228885</v>
      </c>
      <c r="H40" s="15">
        <f t="shared" si="2"/>
        <v>114.9</v>
      </c>
    </row>
    <row r="41" spans="1:8">
      <c r="A41" s="19">
        <v>1989</v>
      </c>
      <c r="B41" s="19" t="s">
        <v>83</v>
      </c>
      <c r="C41" s="19">
        <v>95.6</v>
      </c>
      <c r="D41" s="19">
        <v>115.2</v>
      </c>
      <c r="E41" s="19">
        <f t="shared" si="0"/>
        <v>82.9861111111111</v>
      </c>
      <c r="G41" s="15">
        <f t="shared" si="1"/>
        <v>82.9861111111111</v>
      </c>
      <c r="H41" s="15">
        <f t="shared" si="2"/>
        <v>115.2</v>
      </c>
    </row>
    <row r="42" spans="1:8">
      <c r="A42" s="19">
        <v>1989</v>
      </c>
      <c r="B42" s="19" t="s">
        <v>84</v>
      </c>
      <c r="C42" s="19">
        <v>96.7</v>
      </c>
      <c r="D42" s="19">
        <v>115.5</v>
      </c>
      <c r="E42" s="19">
        <f t="shared" si="0"/>
        <v>83.722943722943725</v>
      </c>
      <c r="G42" s="15">
        <f t="shared" si="1"/>
        <v>83.722943722943725</v>
      </c>
      <c r="H42" s="15">
        <f t="shared" si="2"/>
        <v>115.5</v>
      </c>
    </row>
    <row r="43" spans="1:8">
      <c r="A43" s="19">
        <v>1990</v>
      </c>
      <c r="B43" s="19" t="s">
        <v>72</v>
      </c>
      <c r="C43" s="19">
        <v>98</v>
      </c>
      <c r="D43" s="19">
        <v>114.7</v>
      </c>
      <c r="E43" s="19">
        <f t="shared" si="0"/>
        <v>85.44027898866608</v>
      </c>
      <c r="G43" s="15">
        <f t="shared" si="1"/>
        <v>85.44027898866608</v>
      </c>
      <c r="H43" s="15">
        <f t="shared" si="2"/>
        <v>114.7</v>
      </c>
    </row>
    <row r="44" spans="1:8">
      <c r="A44" s="19">
        <v>1990</v>
      </c>
      <c r="B44" s="19" t="s">
        <v>74</v>
      </c>
      <c r="C44" s="19">
        <v>95.8</v>
      </c>
      <c r="D44" s="19">
        <v>114</v>
      </c>
      <c r="E44" s="19">
        <f t="shared" si="0"/>
        <v>84.035087719298247</v>
      </c>
      <c r="G44" s="15">
        <f t="shared" si="1"/>
        <v>84.035087719298247</v>
      </c>
      <c r="H44" s="15">
        <f t="shared" si="2"/>
        <v>114</v>
      </c>
    </row>
    <row r="45" spans="1:8">
      <c r="A45" s="19">
        <v>1990</v>
      </c>
      <c r="B45" s="19" t="s">
        <v>75</v>
      </c>
      <c r="C45" s="19">
        <v>95.6</v>
      </c>
      <c r="D45" s="19">
        <v>115</v>
      </c>
      <c r="E45" s="19">
        <f t="shared" si="0"/>
        <v>83.130434782608688</v>
      </c>
      <c r="G45" s="15">
        <f t="shared" si="1"/>
        <v>83.130434782608688</v>
      </c>
      <c r="H45" s="15">
        <f t="shared" si="2"/>
        <v>115</v>
      </c>
    </row>
    <row r="46" spans="1:8">
      <c r="A46" s="19">
        <v>1990</v>
      </c>
      <c r="B46" s="19" t="s">
        <v>76</v>
      </c>
      <c r="C46" s="19">
        <v>96.8</v>
      </c>
      <c r="D46" s="19">
        <v>114.2</v>
      </c>
      <c r="E46" s="19">
        <f t="shared" si="0"/>
        <v>84.763572679509622</v>
      </c>
      <c r="G46" s="15">
        <f t="shared" si="1"/>
        <v>84.763572679509622</v>
      </c>
      <c r="H46" s="15">
        <f t="shared" si="2"/>
        <v>114.2</v>
      </c>
    </row>
    <row r="47" spans="1:8">
      <c r="A47" s="19">
        <v>1990</v>
      </c>
      <c r="B47" s="19" t="s">
        <v>77</v>
      </c>
      <c r="C47" s="19">
        <v>97.3</v>
      </c>
      <c r="D47" s="19">
        <v>114.9</v>
      </c>
      <c r="E47" s="19">
        <f t="shared" si="0"/>
        <v>84.682332463011306</v>
      </c>
      <c r="G47" s="15">
        <f t="shared" si="1"/>
        <v>84.682332463011306</v>
      </c>
      <c r="H47" s="15">
        <f t="shared" si="2"/>
        <v>114.9</v>
      </c>
    </row>
    <row r="48" spans="1:8">
      <c r="A48" s="19">
        <v>1990</v>
      </c>
      <c r="B48" s="19" t="s">
        <v>78</v>
      </c>
      <c r="C48" s="19">
        <v>99</v>
      </c>
      <c r="D48" s="19">
        <v>115.1</v>
      </c>
      <c r="E48" s="19">
        <f t="shared" si="0"/>
        <v>86.012163336229378</v>
      </c>
      <c r="G48" s="15">
        <f t="shared" si="1"/>
        <v>86.012163336229378</v>
      </c>
      <c r="H48" s="15">
        <f t="shared" si="2"/>
        <v>115.1</v>
      </c>
    </row>
    <row r="49" spans="1:8">
      <c r="A49" s="19">
        <v>1990</v>
      </c>
      <c r="B49" s="19" t="s">
        <v>79</v>
      </c>
      <c r="C49" s="19">
        <v>98.4</v>
      </c>
      <c r="D49" s="19">
        <v>113.8</v>
      </c>
      <c r="E49" s="19">
        <f t="shared" si="0"/>
        <v>86.467486818980674</v>
      </c>
      <c r="G49" s="15">
        <f t="shared" si="1"/>
        <v>86.467486818980674</v>
      </c>
      <c r="H49" s="15">
        <f t="shared" si="2"/>
        <v>113.8</v>
      </c>
    </row>
    <row r="50" spans="1:8">
      <c r="A50" s="19">
        <v>1990</v>
      </c>
      <c r="B50" s="19" t="s">
        <v>80</v>
      </c>
      <c r="C50" s="19">
        <v>97.1</v>
      </c>
      <c r="D50" s="19">
        <v>114.4</v>
      </c>
      <c r="E50" s="19">
        <f t="shared" si="0"/>
        <v>84.877622377622359</v>
      </c>
      <c r="G50" s="15">
        <f t="shared" si="1"/>
        <v>84.877622377622359</v>
      </c>
      <c r="H50" s="15">
        <f t="shared" si="2"/>
        <v>114.4</v>
      </c>
    </row>
    <row r="51" spans="1:8">
      <c r="A51" s="19">
        <v>1990</v>
      </c>
      <c r="B51" s="19" t="s">
        <v>81</v>
      </c>
      <c r="C51" s="19">
        <v>98.4</v>
      </c>
      <c r="D51" s="19">
        <v>113.7</v>
      </c>
      <c r="E51" s="19">
        <f t="shared" si="0"/>
        <v>86.543535620052765</v>
      </c>
      <c r="G51" s="15">
        <f t="shared" si="1"/>
        <v>86.543535620052765</v>
      </c>
      <c r="H51" s="15">
        <f t="shared" si="2"/>
        <v>113.7</v>
      </c>
    </row>
    <row r="52" spans="1:8">
      <c r="A52" s="19">
        <v>1990</v>
      </c>
      <c r="B52" s="19" t="s">
        <v>82</v>
      </c>
      <c r="C52" s="19">
        <v>98.7</v>
      </c>
      <c r="D52" s="19">
        <v>114.7</v>
      </c>
      <c r="E52" s="19">
        <f t="shared" si="0"/>
        <v>86.05056669572798</v>
      </c>
      <c r="G52" s="15">
        <f t="shared" si="1"/>
        <v>86.05056669572798</v>
      </c>
      <c r="H52" s="15">
        <f t="shared" si="2"/>
        <v>114.7</v>
      </c>
    </row>
    <row r="53" spans="1:8">
      <c r="A53" s="19">
        <v>1990</v>
      </c>
      <c r="B53" s="19" t="s">
        <v>83</v>
      </c>
      <c r="C53" s="19">
        <v>99.2</v>
      </c>
      <c r="D53" s="19">
        <v>113.8</v>
      </c>
      <c r="E53" s="19">
        <f t="shared" si="0"/>
        <v>87.170474516695961</v>
      </c>
      <c r="G53" s="15">
        <f t="shared" si="1"/>
        <v>87.170474516695961</v>
      </c>
      <c r="H53" s="15">
        <f t="shared" si="2"/>
        <v>113.8</v>
      </c>
    </row>
    <row r="54" spans="1:8">
      <c r="A54" s="19">
        <v>1990</v>
      </c>
      <c r="B54" s="19" t="s">
        <v>84</v>
      </c>
      <c r="C54" s="19">
        <v>102.3</v>
      </c>
      <c r="D54" s="19">
        <v>112.8</v>
      </c>
      <c r="E54" s="19">
        <f t="shared" si="0"/>
        <v>90.691489361702125</v>
      </c>
      <c r="G54" s="15">
        <f t="shared" si="1"/>
        <v>90.691489361702125</v>
      </c>
      <c r="H54" s="15">
        <f t="shared" si="2"/>
        <v>112.8</v>
      </c>
    </row>
    <row r="55" spans="1:8">
      <c r="A55" s="19">
        <v>1991</v>
      </c>
      <c r="B55" s="19" t="s">
        <v>72</v>
      </c>
      <c r="C55" s="19">
        <v>98.2</v>
      </c>
      <c r="D55" s="19">
        <v>112</v>
      </c>
      <c r="E55" s="19">
        <f t="shared" si="0"/>
        <v>87.678571428571431</v>
      </c>
      <c r="G55" s="15">
        <f t="shared" si="1"/>
        <v>87.678571428571431</v>
      </c>
      <c r="H55" s="15">
        <f t="shared" si="2"/>
        <v>112</v>
      </c>
    </row>
    <row r="56" spans="1:8">
      <c r="A56" s="19">
        <v>1991</v>
      </c>
      <c r="B56" s="19" t="s">
        <v>74</v>
      </c>
      <c r="C56" s="19">
        <v>100.4</v>
      </c>
      <c r="D56" s="19">
        <v>113.5</v>
      </c>
      <c r="E56" s="19">
        <f t="shared" si="0"/>
        <v>88.458149779735677</v>
      </c>
      <c r="G56" s="15">
        <f t="shared" si="1"/>
        <v>88.458149779735677</v>
      </c>
      <c r="H56" s="15">
        <f t="shared" si="2"/>
        <v>113.5</v>
      </c>
    </row>
    <row r="57" spans="1:8">
      <c r="A57" s="19">
        <v>1991</v>
      </c>
      <c r="B57" s="19" t="s">
        <v>75</v>
      </c>
      <c r="C57" s="19">
        <v>100.6</v>
      </c>
      <c r="D57" s="19">
        <v>111.6</v>
      </c>
      <c r="E57" s="19">
        <f t="shared" si="0"/>
        <v>90.143369175627242</v>
      </c>
      <c r="G57" s="15">
        <f t="shared" si="1"/>
        <v>90.143369175627242</v>
      </c>
      <c r="H57" s="15">
        <f t="shared" si="2"/>
        <v>111.6</v>
      </c>
    </row>
    <row r="58" spans="1:8">
      <c r="A58" s="19">
        <v>1991</v>
      </c>
      <c r="B58" s="19" t="s">
        <v>76</v>
      </c>
      <c r="C58" s="19">
        <v>100.6</v>
      </c>
      <c r="D58" s="19">
        <v>112.3</v>
      </c>
      <c r="E58" s="19">
        <f t="shared" si="0"/>
        <v>89.581478183437227</v>
      </c>
      <c r="G58" s="15">
        <f t="shared" si="1"/>
        <v>89.581478183437227</v>
      </c>
      <c r="H58" s="15">
        <f t="shared" si="2"/>
        <v>112.3</v>
      </c>
    </row>
    <row r="59" spans="1:8">
      <c r="A59" s="19">
        <v>1991</v>
      </c>
      <c r="B59" s="19" t="s">
        <v>77</v>
      </c>
      <c r="C59" s="19">
        <v>100.9</v>
      </c>
      <c r="D59" s="19">
        <v>113.1</v>
      </c>
      <c r="E59" s="19">
        <f t="shared" si="0"/>
        <v>89.213085764809904</v>
      </c>
      <c r="G59" s="15">
        <f t="shared" si="1"/>
        <v>89.213085764809904</v>
      </c>
      <c r="H59" s="15">
        <f t="shared" si="2"/>
        <v>113.1</v>
      </c>
    </row>
    <row r="60" spans="1:8">
      <c r="A60" s="19">
        <v>1991</v>
      </c>
      <c r="B60" s="19" t="s">
        <v>78</v>
      </c>
      <c r="C60" s="19">
        <v>101.7</v>
      </c>
      <c r="D60" s="19">
        <v>111</v>
      </c>
      <c r="E60" s="19">
        <f t="shared" si="0"/>
        <v>91.621621621621628</v>
      </c>
      <c r="G60" s="15">
        <f t="shared" si="1"/>
        <v>91.621621621621628</v>
      </c>
      <c r="H60" s="15">
        <f t="shared" si="2"/>
        <v>111</v>
      </c>
    </row>
    <row r="61" spans="1:8">
      <c r="A61" s="19">
        <v>1991</v>
      </c>
      <c r="B61" s="19" t="s">
        <v>79</v>
      </c>
      <c r="C61" s="19">
        <v>101.8</v>
      </c>
      <c r="D61" s="19">
        <v>112.1</v>
      </c>
      <c r="E61" s="19">
        <f t="shared" si="0"/>
        <v>90.811775200713654</v>
      </c>
      <c r="G61" s="15">
        <f t="shared" si="1"/>
        <v>90.811775200713654</v>
      </c>
      <c r="H61" s="15">
        <f t="shared" si="2"/>
        <v>112.1</v>
      </c>
    </row>
    <row r="62" spans="1:8">
      <c r="A62" s="19">
        <v>1991</v>
      </c>
      <c r="B62" s="19" t="s">
        <v>80</v>
      </c>
      <c r="C62" s="19">
        <v>103.4</v>
      </c>
      <c r="D62" s="19">
        <v>110.7</v>
      </c>
      <c r="E62" s="19">
        <f t="shared" si="0"/>
        <v>93.405600722673896</v>
      </c>
      <c r="G62" s="15">
        <f t="shared" si="1"/>
        <v>93.405600722673896</v>
      </c>
      <c r="H62" s="15">
        <f t="shared" si="2"/>
        <v>110.7</v>
      </c>
    </row>
    <row r="63" spans="1:8">
      <c r="A63" s="19">
        <v>1991</v>
      </c>
      <c r="B63" s="19" t="s">
        <v>81</v>
      </c>
      <c r="C63" s="19">
        <v>101.3</v>
      </c>
      <c r="D63" s="19">
        <v>110.5</v>
      </c>
      <c r="E63" s="19">
        <f t="shared" si="0"/>
        <v>91.674208144796381</v>
      </c>
      <c r="G63" s="15">
        <f t="shared" si="1"/>
        <v>91.674208144796381</v>
      </c>
      <c r="H63" s="15">
        <f t="shared" si="2"/>
        <v>110.5</v>
      </c>
    </row>
    <row r="64" spans="1:8">
      <c r="A64" s="19">
        <v>1991</v>
      </c>
      <c r="B64" s="19" t="s">
        <v>82</v>
      </c>
      <c r="C64" s="19">
        <v>101.6</v>
      </c>
      <c r="D64" s="19">
        <v>111.1</v>
      </c>
      <c r="E64" s="19">
        <f t="shared" si="0"/>
        <v>91.449144914491455</v>
      </c>
      <c r="G64" s="15">
        <f t="shared" si="1"/>
        <v>91.449144914491455</v>
      </c>
      <c r="H64" s="15">
        <f t="shared" si="2"/>
        <v>111.1</v>
      </c>
    </row>
    <row r="65" spans="1:8">
      <c r="A65" s="19">
        <v>1991</v>
      </c>
      <c r="B65" s="19" t="s">
        <v>83</v>
      </c>
      <c r="C65" s="19">
        <v>102.2</v>
      </c>
      <c r="D65" s="19">
        <v>112.5</v>
      </c>
      <c r="E65" s="19">
        <f t="shared" si="0"/>
        <v>90.844444444444449</v>
      </c>
      <c r="G65" s="15">
        <f t="shared" si="1"/>
        <v>90.844444444444449</v>
      </c>
      <c r="H65" s="15">
        <f t="shared" si="2"/>
        <v>112.5</v>
      </c>
    </row>
    <row r="66" spans="1:8">
      <c r="A66" s="19">
        <v>1991</v>
      </c>
      <c r="B66" s="19" t="s">
        <v>84</v>
      </c>
      <c r="C66" s="19">
        <v>105.5</v>
      </c>
      <c r="D66" s="19">
        <v>110.4</v>
      </c>
      <c r="E66" s="19">
        <f t="shared" si="0"/>
        <v>95.561594202898547</v>
      </c>
      <c r="G66" s="15">
        <f t="shared" si="1"/>
        <v>95.561594202898547</v>
      </c>
      <c r="H66" s="15">
        <f t="shared" si="2"/>
        <v>110.4</v>
      </c>
    </row>
    <row r="67" spans="1:8">
      <c r="A67" s="19">
        <v>1992</v>
      </c>
      <c r="B67" s="19" t="s">
        <v>72</v>
      </c>
      <c r="C67" s="19">
        <v>102.8</v>
      </c>
      <c r="D67" s="19">
        <v>109.8</v>
      </c>
      <c r="E67" s="19">
        <f t="shared" si="0"/>
        <v>93.624772313296901</v>
      </c>
      <c r="G67" s="15">
        <f t="shared" si="1"/>
        <v>93.624772313296901</v>
      </c>
      <c r="H67" s="15">
        <f t="shared" si="2"/>
        <v>109.8</v>
      </c>
    </row>
    <row r="68" spans="1:8">
      <c r="A68" s="19">
        <v>1992</v>
      </c>
      <c r="B68" s="19" t="s">
        <v>74</v>
      </c>
      <c r="C68" s="19">
        <v>102.3</v>
      </c>
      <c r="D68" s="19">
        <v>110.9</v>
      </c>
      <c r="E68" s="19">
        <f t="shared" si="0"/>
        <v>92.245266005410272</v>
      </c>
      <c r="G68" s="15">
        <f t="shared" si="1"/>
        <v>92.245266005410272</v>
      </c>
      <c r="H68" s="15">
        <f t="shared" si="2"/>
        <v>110.9</v>
      </c>
    </row>
    <row r="69" spans="1:8">
      <c r="A69" s="19">
        <v>1992</v>
      </c>
      <c r="B69" s="19" t="s">
        <v>75</v>
      </c>
      <c r="C69" s="19">
        <v>103</v>
      </c>
      <c r="D69" s="19">
        <v>109.7</v>
      </c>
      <c r="E69" s="19">
        <f t="shared" si="0"/>
        <v>93.892433910665446</v>
      </c>
      <c r="G69" s="15">
        <f t="shared" si="1"/>
        <v>93.892433910665446</v>
      </c>
      <c r="H69" s="15">
        <f t="shared" si="2"/>
        <v>109.7</v>
      </c>
    </row>
    <row r="70" spans="1:8">
      <c r="A70" s="19">
        <v>1992</v>
      </c>
      <c r="B70" s="19" t="s">
        <v>76</v>
      </c>
      <c r="C70" s="19">
        <v>102.5</v>
      </c>
      <c r="D70" s="19">
        <v>109.7</v>
      </c>
      <c r="E70" s="19">
        <f t="shared" si="0"/>
        <v>93.436645396535994</v>
      </c>
      <c r="G70" s="15">
        <f t="shared" si="1"/>
        <v>93.436645396535994</v>
      </c>
      <c r="H70" s="15">
        <f t="shared" si="2"/>
        <v>109.7</v>
      </c>
    </row>
    <row r="71" spans="1:8">
      <c r="A71" s="19">
        <v>1992</v>
      </c>
      <c r="B71" s="19" t="s">
        <v>77</v>
      </c>
      <c r="C71" s="19">
        <v>103.2</v>
      </c>
      <c r="D71" s="19">
        <v>109.6</v>
      </c>
      <c r="E71" s="19">
        <f t="shared" si="0"/>
        <v>94.16058394160585</v>
      </c>
      <c r="G71" s="15">
        <f t="shared" si="1"/>
        <v>94.16058394160585</v>
      </c>
      <c r="H71" s="15">
        <f t="shared" si="2"/>
        <v>109.6</v>
      </c>
    </row>
    <row r="72" spans="1:8">
      <c r="A72" s="19">
        <v>1992</v>
      </c>
      <c r="B72" s="19" t="s">
        <v>78</v>
      </c>
      <c r="C72" s="19">
        <v>103.4</v>
      </c>
      <c r="D72" s="19">
        <v>109</v>
      </c>
      <c r="E72" s="19">
        <f t="shared" ref="E72:E135" si="3">C72/D72*100</f>
        <v>94.862385321100916</v>
      </c>
      <c r="G72" s="15">
        <f t="shared" ref="G72:G135" si="4">E72</f>
        <v>94.862385321100916</v>
      </c>
      <c r="H72" s="15">
        <f t="shared" ref="H72:H135" si="5">D72</f>
        <v>109</v>
      </c>
    </row>
    <row r="73" spans="1:8">
      <c r="A73" s="19">
        <v>1992</v>
      </c>
      <c r="B73" s="19" t="s">
        <v>79</v>
      </c>
      <c r="C73" s="19">
        <v>105.8</v>
      </c>
      <c r="D73" s="19">
        <v>109.4</v>
      </c>
      <c r="E73" s="19">
        <f t="shared" si="3"/>
        <v>96.709323583180989</v>
      </c>
      <c r="G73" s="15">
        <f t="shared" si="4"/>
        <v>96.709323583180989</v>
      </c>
      <c r="H73" s="15">
        <f t="shared" si="5"/>
        <v>109.4</v>
      </c>
    </row>
    <row r="74" spans="1:8">
      <c r="A74" s="19">
        <v>1992</v>
      </c>
      <c r="B74" s="19" t="s">
        <v>80</v>
      </c>
      <c r="C74" s="19">
        <v>103.3</v>
      </c>
      <c r="D74" s="19">
        <v>106.7</v>
      </c>
      <c r="E74" s="19">
        <f t="shared" si="3"/>
        <v>96.813495782567941</v>
      </c>
      <c r="G74" s="15">
        <f t="shared" si="4"/>
        <v>96.813495782567941</v>
      </c>
      <c r="H74" s="15">
        <f t="shared" si="5"/>
        <v>106.7</v>
      </c>
    </row>
    <row r="75" spans="1:8">
      <c r="A75" s="19">
        <v>1992</v>
      </c>
      <c r="B75" s="19" t="s">
        <v>81</v>
      </c>
      <c r="C75" s="19">
        <v>103.5</v>
      </c>
      <c r="D75" s="19">
        <v>107.6</v>
      </c>
      <c r="E75" s="19">
        <f t="shared" si="3"/>
        <v>96.189591078066911</v>
      </c>
      <c r="G75" s="15">
        <f t="shared" si="4"/>
        <v>96.189591078066911</v>
      </c>
      <c r="H75" s="15">
        <f t="shared" si="5"/>
        <v>107.6</v>
      </c>
    </row>
    <row r="76" spans="1:8">
      <c r="A76" s="19">
        <v>1992</v>
      </c>
      <c r="B76" s="19" t="s">
        <v>82</v>
      </c>
      <c r="C76" s="19">
        <v>103.6</v>
      </c>
      <c r="D76" s="19">
        <v>110.5</v>
      </c>
      <c r="E76" s="19">
        <f t="shared" si="3"/>
        <v>93.755656108597279</v>
      </c>
      <c r="G76" s="15">
        <f t="shared" si="4"/>
        <v>93.755656108597279</v>
      </c>
      <c r="H76" s="15">
        <f t="shared" si="5"/>
        <v>110.5</v>
      </c>
    </row>
    <row r="77" spans="1:8">
      <c r="A77" s="19">
        <v>1992</v>
      </c>
      <c r="B77" s="19" t="s">
        <v>83</v>
      </c>
      <c r="C77" s="19">
        <v>103</v>
      </c>
      <c r="D77" s="19">
        <v>107.1</v>
      </c>
      <c r="E77" s="19">
        <f t="shared" si="3"/>
        <v>96.171802054154995</v>
      </c>
      <c r="G77" s="15">
        <f t="shared" si="4"/>
        <v>96.171802054154995</v>
      </c>
      <c r="H77" s="15">
        <f t="shared" si="5"/>
        <v>107.1</v>
      </c>
    </row>
    <row r="78" spans="1:8">
      <c r="A78" s="19">
        <v>1992</v>
      </c>
      <c r="B78" s="19" t="s">
        <v>84</v>
      </c>
      <c r="C78" s="19">
        <v>106</v>
      </c>
      <c r="D78" s="19">
        <v>106.7</v>
      </c>
      <c r="E78" s="19">
        <f t="shared" si="3"/>
        <v>99.34395501405811</v>
      </c>
      <c r="G78" s="15">
        <f t="shared" si="4"/>
        <v>99.34395501405811</v>
      </c>
      <c r="H78" s="15">
        <f t="shared" si="5"/>
        <v>106.7</v>
      </c>
    </row>
    <row r="79" spans="1:8">
      <c r="A79" s="19">
        <v>1993</v>
      </c>
      <c r="B79" s="19" t="s">
        <v>72</v>
      </c>
      <c r="C79" s="19">
        <v>101</v>
      </c>
      <c r="D79" s="19">
        <v>107.4</v>
      </c>
      <c r="E79" s="19">
        <f t="shared" si="3"/>
        <v>94.040968342644319</v>
      </c>
      <c r="G79" s="15">
        <f t="shared" si="4"/>
        <v>94.040968342644319</v>
      </c>
      <c r="H79" s="15">
        <f t="shared" si="5"/>
        <v>107.4</v>
      </c>
    </row>
    <row r="80" spans="1:8">
      <c r="A80" s="19">
        <v>1993</v>
      </c>
      <c r="B80" s="19" t="s">
        <v>74</v>
      </c>
      <c r="C80" s="19">
        <v>104.2</v>
      </c>
      <c r="D80" s="19">
        <v>106.3</v>
      </c>
      <c r="E80" s="19">
        <f t="shared" si="3"/>
        <v>98.024459078080909</v>
      </c>
      <c r="G80" s="15">
        <f t="shared" si="4"/>
        <v>98.024459078080909</v>
      </c>
      <c r="H80" s="15">
        <f t="shared" si="5"/>
        <v>106.3</v>
      </c>
    </row>
    <row r="81" spans="1:8">
      <c r="A81" s="19">
        <v>1993</v>
      </c>
      <c r="B81" s="19" t="s">
        <v>75</v>
      </c>
      <c r="C81" s="19">
        <v>104.3</v>
      </c>
      <c r="D81" s="19">
        <v>107.6</v>
      </c>
      <c r="E81" s="19">
        <f t="shared" si="3"/>
        <v>96.933085501858741</v>
      </c>
      <c r="G81" s="15">
        <f t="shared" si="4"/>
        <v>96.933085501858741</v>
      </c>
      <c r="H81" s="15">
        <f t="shared" si="5"/>
        <v>107.6</v>
      </c>
    </row>
    <row r="82" spans="1:8">
      <c r="A82" s="19">
        <v>1993</v>
      </c>
      <c r="B82" s="19" t="s">
        <v>76</v>
      </c>
      <c r="C82" s="19">
        <v>104.3</v>
      </c>
      <c r="D82" s="19">
        <v>108.1</v>
      </c>
      <c r="E82" s="19">
        <f t="shared" si="3"/>
        <v>96.484736355226644</v>
      </c>
      <c r="G82" s="15">
        <f t="shared" si="4"/>
        <v>96.484736355226644</v>
      </c>
      <c r="H82" s="15">
        <f t="shared" si="5"/>
        <v>108.1</v>
      </c>
    </row>
    <row r="83" spans="1:8">
      <c r="A83" s="19">
        <v>1993</v>
      </c>
      <c r="B83" s="19" t="s">
        <v>77</v>
      </c>
      <c r="C83" s="19">
        <v>104.6</v>
      </c>
      <c r="D83" s="19">
        <v>105.3</v>
      </c>
      <c r="E83" s="19">
        <f t="shared" si="3"/>
        <v>99.335232668565993</v>
      </c>
      <c r="G83" s="15">
        <f t="shared" si="4"/>
        <v>99.335232668565993</v>
      </c>
      <c r="H83" s="15">
        <f t="shared" si="5"/>
        <v>105.3</v>
      </c>
    </row>
    <row r="84" spans="1:8">
      <c r="A84" s="19">
        <v>1993</v>
      </c>
      <c r="B84" s="19" t="s">
        <v>78</v>
      </c>
      <c r="C84" s="19">
        <v>102.8</v>
      </c>
      <c r="D84" s="19">
        <v>104.4</v>
      </c>
      <c r="E84" s="19">
        <f t="shared" si="3"/>
        <v>98.467432950191551</v>
      </c>
      <c r="G84" s="15">
        <f t="shared" si="4"/>
        <v>98.467432950191551</v>
      </c>
      <c r="H84" s="15">
        <f t="shared" si="5"/>
        <v>104.4</v>
      </c>
    </row>
    <row r="85" spans="1:8">
      <c r="A85" s="19">
        <v>1993</v>
      </c>
      <c r="B85" s="19" t="s">
        <v>79</v>
      </c>
      <c r="C85" s="19">
        <v>105.8</v>
      </c>
      <c r="D85" s="19">
        <v>106.8</v>
      </c>
      <c r="E85" s="19">
        <f t="shared" si="3"/>
        <v>99.063670411985015</v>
      </c>
      <c r="G85" s="15">
        <f t="shared" si="4"/>
        <v>99.063670411985015</v>
      </c>
      <c r="H85" s="15">
        <f t="shared" si="5"/>
        <v>106.8</v>
      </c>
    </row>
    <row r="86" spans="1:8">
      <c r="A86" s="19">
        <v>1993</v>
      </c>
      <c r="B86" s="19" t="s">
        <v>80</v>
      </c>
      <c r="C86" s="19">
        <v>105.4</v>
      </c>
      <c r="D86" s="19">
        <v>105.9</v>
      </c>
      <c r="E86" s="19">
        <f t="shared" si="3"/>
        <v>99.52785646836638</v>
      </c>
      <c r="G86" s="15">
        <f t="shared" si="4"/>
        <v>99.52785646836638</v>
      </c>
      <c r="H86" s="15">
        <f t="shared" si="5"/>
        <v>105.9</v>
      </c>
    </row>
    <row r="87" spans="1:8">
      <c r="A87" s="19">
        <v>1993</v>
      </c>
      <c r="B87" s="19" t="s">
        <v>81</v>
      </c>
      <c r="C87" s="19">
        <v>104.8</v>
      </c>
      <c r="D87" s="19">
        <v>106.5</v>
      </c>
      <c r="E87" s="19">
        <f t="shared" si="3"/>
        <v>98.403755868544593</v>
      </c>
      <c r="G87" s="15">
        <f t="shared" si="4"/>
        <v>98.403755868544593</v>
      </c>
      <c r="H87" s="15">
        <f t="shared" si="5"/>
        <v>106.5</v>
      </c>
    </row>
    <row r="88" spans="1:8">
      <c r="A88" s="19">
        <v>1993</v>
      </c>
      <c r="B88" s="19" t="s">
        <v>82</v>
      </c>
      <c r="C88" s="19">
        <v>104.8</v>
      </c>
      <c r="D88" s="19">
        <v>105.7</v>
      </c>
      <c r="E88" s="19">
        <f t="shared" si="3"/>
        <v>99.148533585619674</v>
      </c>
      <c r="G88" s="15">
        <f t="shared" si="4"/>
        <v>99.148533585619674</v>
      </c>
      <c r="H88" s="15">
        <f t="shared" si="5"/>
        <v>105.7</v>
      </c>
    </row>
    <row r="89" spans="1:8">
      <c r="A89" s="19">
        <v>1993</v>
      </c>
      <c r="B89" s="19" t="s">
        <v>83</v>
      </c>
      <c r="C89" s="19">
        <v>105.7</v>
      </c>
      <c r="D89" s="19">
        <v>106.2</v>
      </c>
      <c r="E89" s="19">
        <f t="shared" si="3"/>
        <v>99.529190207156304</v>
      </c>
      <c r="G89" s="15">
        <f t="shared" si="4"/>
        <v>99.529190207156304</v>
      </c>
      <c r="H89" s="15">
        <f t="shared" si="5"/>
        <v>106.2</v>
      </c>
    </row>
    <row r="90" spans="1:8">
      <c r="A90" s="19">
        <v>1993</v>
      </c>
      <c r="B90" s="19" t="s">
        <v>84</v>
      </c>
      <c r="C90" s="19">
        <v>105.4</v>
      </c>
      <c r="D90" s="19">
        <v>105.6</v>
      </c>
      <c r="E90" s="19">
        <f t="shared" si="3"/>
        <v>99.810606060606062</v>
      </c>
      <c r="G90" s="15">
        <f t="shared" si="4"/>
        <v>99.810606060606062</v>
      </c>
      <c r="H90" s="15">
        <f t="shared" si="5"/>
        <v>105.6</v>
      </c>
    </row>
    <row r="91" spans="1:8">
      <c r="A91" s="19">
        <v>1994</v>
      </c>
      <c r="B91" s="19" t="s">
        <v>72</v>
      </c>
      <c r="C91" s="19">
        <v>105.6</v>
      </c>
      <c r="D91" s="19">
        <v>108</v>
      </c>
      <c r="E91" s="19">
        <f t="shared" si="3"/>
        <v>97.777777777777771</v>
      </c>
      <c r="G91" s="15">
        <f t="shared" si="4"/>
        <v>97.777777777777771</v>
      </c>
      <c r="H91" s="15">
        <f t="shared" si="5"/>
        <v>108</v>
      </c>
    </row>
    <row r="92" spans="1:8">
      <c r="A92" s="19">
        <v>1994</v>
      </c>
      <c r="B92" s="19" t="s">
        <v>74</v>
      </c>
      <c r="C92" s="19">
        <v>105.2</v>
      </c>
      <c r="D92" s="19">
        <v>104.9</v>
      </c>
      <c r="E92" s="19">
        <f t="shared" si="3"/>
        <v>100.28598665395614</v>
      </c>
      <c r="G92" s="15">
        <f t="shared" si="4"/>
        <v>100.28598665395614</v>
      </c>
      <c r="H92" s="15">
        <f t="shared" si="5"/>
        <v>104.9</v>
      </c>
    </row>
    <row r="93" spans="1:8">
      <c r="A93" s="19">
        <v>1994</v>
      </c>
      <c r="B93" s="19" t="s">
        <v>75</v>
      </c>
      <c r="C93" s="19">
        <v>105.2</v>
      </c>
      <c r="D93" s="19">
        <v>105.8</v>
      </c>
      <c r="E93" s="19">
        <f t="shared" si="3"/>
        <v>99.432892249527413</v>
      </c>
      <c r="G93" s="15">
        <f t="shared" si="4"/>
        <v>99.432892249527413</v>
      </c>
      <c r="H93" s="15">
        <f t="shared" si="5"/>
        <v>105.8</v>
      </c>
    </row>
    <row r="94" spans="1:8">
      <c r="A94" s="19">
        <v>1994</v>
      </c>
      <c r="B94" s="19" t="s">
        <v>76</v>
      </c>
      <c r="C94" s="19">
        <v>106</v>
      </c>
      <c r="D94" s="19">
        <v>106</v>
      </c>
      <c r="E94" s="19">
        <f t="shared" si="3"/>
        <v>100</v>
      </c>
      <c r="G94" s="15">
        <f t="shared" si="4"/>
        <v>100</v>
      </c>
      <c r="H94" s="15">
        <f t="shared" si="5"/>
        <v>106</v>
      </c>
    </row>
    <row r="95" spans="1:8">
      <c r="A95" s="19">
        <v>1994</v>
      </c>
      <c r="B95" s="19" t="s">
        <v>77</v>
      </c>
      <c r="C95" s="19">
        <v>106.1</v>
      </c>
      <c r="D95" s="19">
        <v>104.4</v>
      </c>
      <c r="E95" s="19">
        <f t="shared" si="3"/>
        <v>101.62835249042143</v>
      </c>
      <c r="G95" s="15">
        <f t="shared" si="4"/>
        <v>101.62835249042143</v>
      </c>
      <c r="H95" s="15">
        <f t="shared" si="5"/>
        <v>104.4</v>
      </c>
    </row>
    <row r="96" spans="1:8">
      <c r="A96" s="19">
        <v>1994</v>
      </c>
      <c r="B96" s="19" t="s">
        <v>78</v>
      </c>
      <c r="C96" s="19">
        <v>110.3</v>
      </c>
      <c r="D96" s="19">
        <v>106.1</v>
      </c>
      <c r="E96" s="19">
        <f t="shared" si="3"/>
        <v>103.95852968897267</v>
      </c>
      <c r="G96" s="15">
        <f t="shared" si="4"/>
        <v>103.95852968897267</v>
      </c>
      <c r="H96" s="15">
        <f t="shared" si="5"/>
        <v>106.1</v>
      </c>
    </row>
    <row r="97" spans="1:8">
      <c r="A97" s="19">
        <v>1994</v>
      </c>
      <c r="B97" s="19" t="s">
        <v>79</v>
      </c>
      <c r="C97" s="19">
        <v>102.6</v>
      </c>
      <c r="D97" s="19">
        <v>105.4</v>
      </c>
      <c r="E97" s="19">
        <f t="shared" si="3"/>
        <v>97.343453510436419</v>
      </c>
      <c r="G97" s="15">
        <f t="shared" si="4"/>
        <v>97.343453510436419</v>
      </c>
      <c r="H97" s="15">
        <f t="shared" si="5"/>
        <v>105.4</v>
      </c>
    </row>
    <row r="98" spans="1:8">
      <c r="A98" s="19">
        <v>1994</v>
      </c>
      <c r="B98" s="19" t="s">
        <v>80</v>
      </c>
      <c r="C98" s="19">
        <v>104.2</v>
      </c>
      <c r="D98" s="19">
        <v>106.4</v>
      </c>
      <c r="E98" s="19">
        <f t="shared" si="3"/>
        <v>97.932330827067673</v>
      </c>
      <c r="G98" s="15">
        <f t="shared" si="4"/>
        <v>97.932330827067673</v>
      </c>
      <c r="H98" s="15">
        <f t="shared" si="5"/>
        <v>106.4</v>
      </c>
    </row>
    <row r="99" spans="1:8">
      <c r="A99" s="19">
        <v>1994</v>
      </c>
      <c r="B99" s="19" t="s">
        <v>81</v>
      </c>
      <c r="C99" s="19">
        <v>106.8</v>
      </c>
      <c r="D99" s="19">
        <v>106.2</v>
      </c>
      <c r="E99" s="19">
        <f t="shared" si="3"/>
        <v>100.56497175141241</v>
      </c>
      <c r="G99" s="15">
        <f t="shared" si="4"/>
        <v>100.56497175141241</v>
      </c>
      <c r="H99" s="15">
        <f t="shared" si="5"/>
        <v>106.2</v>
      </c>
    </row>
    <row r="100" spans="1:8">
      <c r="A100" s="19">
        <v>1994</v>
      </c>
      <c r="B100" s="19" t="s">
        <v>82</v>
      </c>
      <c r="C100" s="19">
        <v>107.2</v>
      </c>
      <c r="D100" s="19">
        <v>105.2</v>
      </c>
      <c r="E100" s="19">
        <f t="shared" si="3"/>
        <v>101.90114068441065</v>
      </c>
      <c r="G100" s="15">
        <f t="shared" si="4"/>
        <v>101.90114068441065</v>
      </c>
      <c r="H100" s="15">
        <f t="shared" si="5"/>
        <v>105.2</v>
      </c>
    </row>
    <row r="101" spans="1:8">
      <c r="A101" s="19">
        <v>1994</v>
      </c>
      <c r="B101" s="19" t="s">
        <v>83</v>
      </c>
      <c r="C101" s="19">
        <v>107.5</v>
      </c>
      <c r="D101" s="19">
        <v>105.9</v>
      </c>
      <c r="E101" s="19">
        <f t="shared" si="3"/>
        <v>101.51085930122757</v>
      </c>
      <c r="G101" s="15">
        <f t="shared" si="4"/>
        <v>101.51085930122757</v>
      </c>
      <c r="H101" s="15">
        <f t="shared" si="5"/>
        <v>105.9</v>
      </c>
    </row>
    <row r="102" spans="1:8">
      <c r="A102" s="19">
        <v>1994</v>
      </c>
      <c r="B102" s="19" t="s">
        <v>84</v>
      </c>
      <c r="C102" s="19">
        <v>107.3</v>
      </c>
      <c r="D102" s="19">
        <v>106.4</v>
      </c>
      <c r="E102" s="19">
        <f t="shared" si="3"/>
        <v>100.84586466165413</v>
      </c>
      <c r="G102" s="15">
        <f t="shared" si="4"/>
        <v>100.84586466165413</v>
      </c>
      <c r="H102" s="15">
        <f t="shared" si="5"/>
        <v>106.4</v>
      </c>
    </row>
    <row r="103" spans="1:8">
      <c r="A103" s="19">
        <v>1995</v>
      </c>
      <c r="B103" s="19" t="s">
        <v>72</v>
      </c>
      <c r="C103" s="19">
        <v>107.6</v>
      </c>
      <c r="D103" s="19">
        <v>106</v>
      </c>
      <c r="E103" s="19">
        <f t="shared" si="3"/>
        <v>101.50943396226415</v>
      </c>
      <c r="G103" s="15">
        <f t="shared" si="4"/>
        <v>101.50943396226415</v>
      </c>
      <c r="H103" s="15">
        <f t="shared" si="5"/>
        <v>106</v>
      </c>
    </row>
    <row r="104" spans="1:8">
      <c r="A104" s="19">
        <v>1995</v>
      </c>
      <c r="B104" s="19" t="s">
        <v>74</v>
      </c>
      <c r="C104" s="19">
        <v>107.6</v>
      </c>
      <c r="D104" s="19">
        <v>106.3</v>
      </c>
      <c r="E104" s="19">
        <f t="shared" si="3"/>
        <v>101.22295390404514</v>
      </c>
      <c r="G104" s="15">
        <f t="shared" si="4"/>
        <v>101.22295390404514</v>
      </c>
      <c r="H104" s="15">
        <f t="shared" si="5"/>
        <v>106.3</v>
      </c>
    </row>
    <row r="105" spans="1:8">
      <c r="A105" s="19">
        <v>1995</v>
      </c>
      <c r="B105" s="19" t="s">
        <v>75</v>
      </c>
      <c r="C105" s="19">
        <v>107.7</v>
      </c>
      <c r="D105" s="19">
        <v>106.2</v>
      </c>
      <c r="E105" s="19">
        <f t="shared" si="3"/>
        <v>101.41242937853107</v>
      </c>
      <c r="G105" s="15">
        <f t="shared" si="4"/>
        <v>101.41242937853107</v>
      </c>
      <c r="H105" s="15">
        <f t="shared" si="5"/>
        <v>106.2</v>
      </c>
    </row>
    <row r="106" spans="1:8">
      <c r="A106" s="19">
        <v>1995</v>
      </c>
      <c r="B106" s="19" t="s">
        <v>76</v>
      </c>
      <c r="C106" s="19">
        <v>108.3</v>
      </c>
      <c r="D106" s="19">
        <v>105.5</v>
      </c>
      <c r="E106" s="19">
        <f t="shared" si="3"/>
        <v>102.65402843601896</v>
      </c>
      <c r="G106" s="15">
        <f t="shared" si="4"/>
        <v>102.65402843601896</v>
      </c>
      <c r="H106" s="15">
        <f t="shared" si="5"/>
        <v>105.5</v>
      </c>
    </row>
    <row r="107" spans="1:8">
      <c r="A107" s="19">
        <v>1995</v>
      </c>
      <c r="B107" s="19" t="s">
        <v>77</v>
      </c>
      <c r="C107" s="19">
        <v>108</v>
      </c>
      <c r="D107" s="19">
        <v>105.8</v>
      </c>
      <c r="E107" s="19">
        <f t="shared" si="3"/>
        <v>102.07939508506615</v>
      </c>
      <c r="G107" s="15">
        <f t="shared" si="4"/>
        <v>102.07939508506615</v>
      </c>
      <c r="H107" s="15">
        <f t="shared" si="5"/>
        <v>105.8</v>
      </c>
    </row>
    <row r="108" spans="1:8">
      <c r="A108" s="19">
        <v>1995</v>
      </c>
      <c r="B108" s="19" t="s">
        <v>78</v>
      </c>
      <c r="C108" s="19">
        <v>109.7</v>
      </c>
      <c r="D108" s="19">
        <v>106.9</v>
      </c>
      <c r="E108" s="19">
        <f t="shared" si="3"/>
        <v>102.61927034611786</v>
      </c>
      <c r="G108" s="15">
        <f t="shared" si="4"/>
        <v>102.61927034611786</v>
      </c>
      <c r="H108" s="15">
        <f t="shared" si="5"/>
        <v>106.9</v>
      </c>
    </row>
    <row r="109" spans="1:8">
      <c r="A109" s="19">
        <v>1995</v>
      </c>
      <c r="B109" s="19" t="s">
        <v>79</v>
      </c>
      <c r="C109" s="19">
        <v>107.4</v>
      </c>
      <c r="D109" s="19">
        <v>105.3</v>
      </c>
      <c r="E109" s="19">
        <f t="shared" si="3"/>
        <v>101.99430199430199</v>
      </c>
      <c r="G109" s="15">
        <f t="shared" si="4"/>
        <v>101.99430199430199</v>
      </c>
      <c r="H109" s="15">
        <f t="shared" si="5"/>
        <v>105.3</v>
      </c>
    </row>
    <row r="110" spans="1:8">
      <c r="A110" s="19">
        <v>1995</v>
      </c>
      <c r="B110" s="19" t="s">
        <v>80</v>
      </c>
      <c r="C110" s="19">
        <v>105.4</v>
      </c>
      <c r="D110" s="19">
        <v>106.5</v>
      </c>
      <c r="E110" s="19">
        <f t="shared" si="3"/>
        <v>98.967136150234751</v>
      </c>
      <c r="G110" s="15">
        <f t="shared" si="4"/>
        <v>98.967136150234751</v>
      </c>
      <c r="H110" s="15">
        <f t="shared" si="5"/>
        <v>106.5</v>
      </c>
    </row>
    <row r="111" spans="1:8">
      <c r="A111" s="19">
        <v>1995</v>
      </c>
      <c r="B111" s="19" t="s">
        <v>81</v>
      </c>
      <c r="C111" s="19">
        <v>108.9</v>
      </c>
      <c r="D111" s="19">
        <v>106.9</v>
      </c>
      <c r="E111" s="19">
        <f t="shared" si="3"/>
        <v>101.8709073900842</v>
      </c>
      <c r="G111" s="15">
        <f t="shared" si="4"/>
        <v>101.8709073900842</v>
      </c>
      <c r="H111" s="15">
        <f t="shared" si="5"/>
        <v>106.9</v>
      </c>
    </row>
    <row r="112" spans="1:8">
      <c r="A112" s="19">
        <v>1995</v>
      </c>
      <c r="B112" s="19" t="s">
        <v>82</v>
      </c>
      <c r="C112" s="19">
        <v>108.6</v>
      </c>
      <c r="D112" s="19">
        <v>106.1</v>
      </c>
      <c r="E112" s="19">
        <f t="shared" si="3"/>
        <v>102.35626767200753</v>
      </c>
      <c r="G112" s="15">
        <f t="shared" si="4"/>
        <v>102.35626767200753</v>
      </c>
      <c r="H112" s="15">
        <f t="shared" si="5"/>
        <v>106.1</v>
      </c>
    </row>
    <row r="113" spans="1:8">
      <c r="A113" s="19">
        <v>1995</v>
      </c>
      <c r="B113" s="19" t="s">
        <v>83</v>
      </c>
      <c r="C113" s="19">
        <v>108.4</v>
      </c>
      <c r="D113" s="19">
        <v>106.5</v>
      </c>
      <c r="E113" s="19">
        <f t="shared" si="3"/>
        <v>101.78403755868545</v>
      </c>
      <c r="G113" s="15">
        <f t="shared" si="4"/>
        <v>101.78403755868545</v>
      </c>
      <c r="H113" s="15">
        <f t="shared" si="5"/>
        <v>106.5</v>
      </c>
    </row>
    <row r="114" spans="1:8">
      <c r="A114" s="19">
        <v>1995</v>
      </c>
      <c r="B114" s="19" t="s">
        <v>84</v>
      </c>
      <c r="C114" s="19">
        <v>109.5</v>
      </c>
      <c r="D114" s="19">
        <v>107.1</v>
      </c>
      <c r="E114" s="19">
        <f t="shared" si="3"/>
        <v>102.24089635854344</v>
      </c>
      <c r="G114" s="15">
        <f t="shared" si="4"/>
        <v>102.24089635854344</v>
      </c>
      <c r="H114" s="15">
        <f t="shared" si="5"/>
        <v>107.1</v>
      </c>
    </row>
    <row r="115" spans="1:8">
      <c r="A115" s="19">
        <v>1996</v>
      </c>
      <c r="B115" s="19" t="s">
        <v>72</v>
      </c>
      <c r="C115" s="19">
        <v>106.6</v>
      </c>
      <c r="D115" s="19">
        <v>106.6</v>
      </c>
      <c r="E115" s="19">
        <f t="shared" si="3"/>
        <v>100</v>
      </c>
      <c r="G115" s="15">
        <f t="shared" si="4"/>
        <v>100</v>
      </c>
      <c r="H115" s="15">
        <f t="shared" si="5"/>
        <v>106.6</v>
      </c>
    </row>
    <row r="116" spans="1:8">
      <c r="A116" s="19">
        <v>1996</v>
      </c>
      <c r="B116" s="19" t="s">
        <v>74</v>
      </c>
      <c r="C116" s="19">
        <v>109.7</v>
      </c>
      <c r="D116" s="19">
        <v>107.7</v>
      </c>
      <c r="E116" s="19">
        <f t="shared" si="3"/>
        <v>101.85701021355618</v>
      </c>
      <c r="G116" s="15">
        <f t="shared" si="4"/>
        <v>101.85701021355618</v>
      </c>
      <c r="H116" s="15">
        <f t="shared" si="5"/>
        <v>107.7</v>
      </c>
    </row>
    <row r="117" spans="1:8">
      <c r="A117" s="19">
        <v>1996</v>
      </c>
      <c r="B117" s="19" t="s">
        <v>75</v>
      </c>
      <c r="C117" s="19">
        <v>109.6</v>
      </c>
      <c r="D117" s="19">
        <v>106</v>
      </c>
      <c r="E117" s="19">
        <f t="shared" si="3"/>
        <v>103.39622641509433</v>
      </c>
      <c r="G117" s="15">
        <f t="shared" si="4"/>
        <v>103.39622641509433</v>
      </c>
      <c r="H117" s="15">
        <f t="shared" si="5"/>
        <v>106</v>
      </c>
    </row>
    <row r="118" spans="1:8">
      <c r="A118" s="19">
        <v>1996</v>
      </c>
      <c r="B118" s="19" t="s">
        <v>76</v>
      </c>
      <c r="C118" s="19">
        <v>109.7</v>
      </c>
      <c r="D118" s="19">
        <v>106.4</v>
      </c>
      <c r="E118" s="19">
        <f t="shared" si="3"/>
        <v>103.10150375939848</v>
      </c>
      <c r="G118" s="15">
        <f t="shared" si="4"/>
        <v>103.10150375939848</v>
      </c>
      <c r="H118" s="15">
        <f t="shared" si="5"/>
        <v>106.4</v>
      </c>
    </row>
    <row r="119" spans="1:8">
      <c r="A119" s="19">
        <v>1996</v>
      </c>
      <c r="B119" s="19" t="s">
        <v>77</v>
      </c>
      <c r="C119" s="19">
        <v>110.1</v>
      </c>
      <c r="D119" s="19">
        <v>107.6</v>
      </c>
      <c r="E119" s="19">
        <f t="shared" si="3"/>
        <v>102.32342007434944</v>
      </c>
      <c r="G119" s="15">
        <f t="shared" si="4"/>
        <v>102.32342007434944</v>
      </c>
      <c r="H119" s="15">
        <f t="shared" si="5"/>
        <v>107.6</v>
      </c>
    </row>
    <row r="120" spans="1:8">
      <c r="A120" s="19">
        <v>1996</v>
      </c>
      <c r="B120" s="19" t="s">
        <v>78</v>
      </c>
      <c r="C120" s="19">
        <v>110.2</v>
      </c>
      <c r="D120" s="19">
        <v>105.2</v>
      </c>
      <c r="E120" s="19">
        <f t="shared" si="3"/>
        <v>104.75285171102662</v>
      </c>
      <c r="G120" s="15">
        <f t="shared" si="4"/>
        <v>104.75285171102662</v>
      </c>
      <c r="H120" s="15">
        <f t="shared" si="5"/>
        <v>105.2</v>
      </c>
    </row>
    <row r="121" spans="1:8">
      <c r="A121" s="19">
        <v>1996</v>
      </c>
      <c r="B121" s="19" t="s">
        <v>79</v>
      </c>
      <c r="C121" s="19">
        <v>109.4</v>
      </c>
      <c r="D121" s="19">
        <v>106.7</v>
      </c>
      <c r="E121" s="19">
        <f t="shared" si="3"/>
        <v>102.53045923149016</v>
      </c>
      <c r="G121" s="15">
        <f t="shared" si="4"/>
        <v>102.53045923149016</v>
      </c>
      <c r="H121" s="15">
        <f t="shared" si="5"/>
        <v>106.7</v>
      </c>
    </row>
    <row r="122" spans="1:8">
      <c r="A122" s="19">
        <v>1996</v>
      </c>
      <c r="B122" s="19" t="s">
        <v>80</v>
      </c>
      <c r="C122" s="19">
        <v>111.2</v>
      </c>
      <c r="D122" s="19">
        <v>106.4</v>
      </c>
      <c r="E122" s="19">
        <f t="shared" si="3"/>
        <v>104.51127819548871</v>
      </c>
      <c r="G122" s="15">
        <f t="shared" si="4"/>
        <v>104.51127819548871</v>
      </c>
      <c r="H122" s="15">
        <f t="shared" si="5"/>
        <v>106.4</v>
      </c>
    </row>
    <row r="123" spans="1:8">
      <c r="A123" s="19">
        <v>1996</v>
      </c>
      <c r="B123" s="19" t="s">
        <v>81</v>
      </c>
      <c r="C123" s="19">
        <v>110.1</v>
      </c>
      <c r="D123" s="19">
        <v>105.5</v>
      </c>
      <c r="E123" s="19">
        <f t="shared" si="3"/>
        <v>104.36018957345972</v>
      </c>
      <c r="G123" s="15">
        <f t="shared" si="4"/>
        <v>104.36018957345972</v>
      </c>
      <c r="H123" s="15">
        <f t="shared" si="5"/>
        <v>105.5</v>
      </c>
    </row>
    <row r="124" spans="1:8">
      <c r="A124" s="19">
        <v>1996</v>
      </c>
      <c r="B124" s="19" t="s">
        <v>82</v>
      </c>
      <c r="C124" s="19">
        <v>110.3</v>
      </c>
      <c r="D124" s="19">
        <v>106.4</v>
      </c>
      <c r="E124" s="19">
        <f t="shared" si="3"/>
        <v>103.66541353383458</v>
      </c>
      <c r="G124" s="15">
        <f t="shared" si="4"/>
        <v>103.66541353383458</v>
      </c>
      <c r="H124" s="15">
        <f t="shared" si="5"/>
        <v>106.4</v>
      </c>
    </row>
    <row r="125" spans="1:8">
      <c r="A125" s="19">
        <v>1996</v>
      </c>
      <c r="B125" s="19" t="s">
        <v>83</v>
      </c>
      <c r="C125" s="19">
        <v>111.3</v>
      </c>
      <c r="D125" s="19">
        <v>108.3</v>
      </c>
      <c r="E125" s="19">
        <f t="shared" si="3"/>
        <v>102.77008310249307</v>
      </c>
      <c r="G125" s="15">
        <f t="shared" si="4"/>
        <v>102.77008310249307</v>
      </c>
      <c r="H125" s="15">
        <f t="shared" si="5"/>
        <v>108.3</v>
      </c>
    </row>
    <row r="126" spans="1:8">
      <c r="A126" s="19">
        <v>1996</v>
      </c>
      <c r="B126" s="19" t="s">
        <v>84</v>
      </c>
      <c r="C126" s="19">
        <v>111</v>
      </c>
      <c r="D126" s="19">
        <v>105.9</v>
      </c>
      <c r="E126" s="19">
        <f t="shared" si="3"/>
        <v>104.81586402266288</v>
      </c>
      <c r="G126" s="15">
        <f t="shared" si="4"/>
        <v>104.81586402266288</v>
      </c>
      <c r="H126" s="15">
        <f t="shared" si="5"/>
        <v>105.9</v>
      </c>
    </row>
    <row r="127" spans="1:8">
      <c r="A127" s="19">
        <v>1997</v>
      </c>
      <c r="B127" s="19" t="s">
        <v>72</v>
      </c>
      <c r="C127" s="19">
        <v>115.7</v>
      </c>
      <c r="D127" s="19">
        <v>105.5</v>
      </c>
      <c r="E127" s="19">
        <f t="shared" si="3"/>
        <v>109.66824644549764</v>
      </c>
      <c r="G127" s="15">
        <f t="shared" si="4"/>
        <v>109.66824644549764</v>
      </c>
      <c r="H127" s="15">
        <f t="shared" si="5"/>
        <v>105.5</v>
      </c>
    </row>
    <row r="128" spans="1:8">
      <c r="A128" s="19">
        <v>1997</v>
      </c>
      <c r="B128" s="19" t="s">
        <v>74</v>
      </c>
      <c r="C128" s="19">
        <v>111.3</v>
      </c>
      <c r="D128" s="19">
        <v>106.4</v>
      </c>
      <c r="E128" s="19">
        <f t="shared" si="3"/>
        <v>104.60526315789474</v>
      </c>
      <c r="G128" s="15">
        <f t="shared" si="4"/>
        <v>104.60526315789474</v>
      </c>
      <c r="H128" s="15">
        <f t="shared" si="5"/>
        <v>106.4</v>
      </c>
    </row>
    <row r="129" spans="1:8">
      <c r="A129" s="19">
        <v>1997</v>
      </c>
      <c r="B129" s="19" t="s">
        <v>75</v>
      </c>
      <c r="C129" s="19">
        <v>111</v>
      </c>
      <c r="D129" s="19">
        <v>103.9</v>
      </c>
      <c r="E129" s="19">
        <f t="shared" si="3"/>
        <v>106.83349374398459</v>
      </c>
      <c r="G129" s="15">
        <f t="shared" si="4"/>
        <v>106.83349374398459</v>
      </c>
      <c r="H129" s="15">
        <f t="shared" si="5"/>
        <v>103.9</v>
      </c>
    </row>
    <row r="130" spans="1:8">
      <c r="A130" s="19">
        <v>1997</v>
      </c>
      <c r="B130" s="19" t="s">
        <v>76</v>
      </c>
      <c r="C130" s="19">
        <v>111.5</v>
      </c>
      <c r="D130" s="19">
        <v>105.6</v>
      </c>
      <c r="E130" s="19">
        <f t="shared" si="3"/>
        <v>105.58712121212122</v>
      </c>
      <c r="G130" s="15">
        <f t="shared" si="4"/>
        <v>105.58712121212122</v>
      </c>
      <c r="H130" s="15">
        <f t="shared" si="5"/>
        <v>105.6</v>
      </c>
    </row>
    <row r="131" spans="1:8">
      <c r="A131" s="19">
        <v>1997</v>
      </c>
      <c r="B131" s="19" t="s">
        <v>77</v>
      </c>
      <c r="C131" s="19">
        <v>111.8</v>
      </c>
      <c r="D131" s="19">
        <v>109</v>
      </c>
      <c r="E131" s="19">
        <f t="shared" si="3"/>
        <v>102.56880733944953</v>
      </c>
      <c r="G131" s="15">
        <f t="shared" si="4"/>
        <v>102.56880733944953</v>
      </c>
      <c r="H131" s="15">
        <f t="shared" si="5"/>
        <v>109</v>
      </c>
    </row>
    <row r="132" spans="1:8">
      <c r="A132" s="19">
        <v>1997</v>
      </c>
      <c r="B132" s="19" t="s">
        <v>78</v>
      </c>
      <c r="C132" s="19">
        <v>111.7</v>
      </c>
      <c r="D132" s="19">
        <v>105.8</v>
      </c>
      <c r="E132" s="19">
        <f t="shared" si="3"/>
        <v>105.5765595463138</v>
      </c>
      <c r="G132" s="15">
        <f t="shared" si="4"/>
        <v>105.5765595463138</v>
      </c>
      <c r="H132" s="15">
        <f t="shared" si="5"/>
        <v>105.8</v>
      </c>
    </row>
    <row r="133" spans="1:8">
      <c r="A133" s="19">
        <v>1997</v>
      </c>
      <c r="B133" s="19" t="s">
        <v>79</v>
      </c>
      <c r="C133" s="19">
        <v>112.7</v>
      </c>
      <c r="D133" s="19">
        <v>105.9</v>
      </c>
      <c r="E133" s="19">
        <f t="shared" si="3"/>
        <v>106.42115203021719</v>
      </c>
      <c r="G133" s="15">
        <f t="shared" si="4"/>
        <v>106.42115203021719</v>
      </c>
      <c r="H133" s="15">
        <f t="shared" si="5"/>
        <v>105.9</v>
      </c>
    </row>
    <row r="134" spans="1:8">
      <c r="A134" s="19">
        <v>1997</v>
      </c>
      <c r="B134" s="19" t="s">
        <v>80</v>
      </c>
      <c r="C134" s="19">
        <v>112.2</v>
      </c>
      <c r="D134" s="19">
        <v>104.3</v>
      </c>
      <c r="E134" s="19">
        <f t="shared" si="3"/>
        <v>107.57430488974113</v>
      </c>
      <c r="G134" s="15">
        <f t="shared" si="4"/>
        <v>107.57430488974113</v>
      </c>
      <c r="H134" s="15">
        <f t="shared" si="5"/>
        <v>104.3</v>
      </c>
    </row>
    <row r="135" spans="1:8">
      <c r="A135" s="19">
        <v>1997</v>
      </c>
      <c r="B135" s="19" t="s">
        <v>81</v>
      </c>
      <c r="C135" s="19">
        <v>110.8</v>
      </c>
      <c r="D135" s="19">
        <v>105.3</v>
      </c>
      <c r="E135" s="19">
        <f t="shared" si="3"/>
        <v>105.22317188983857</v>
      </c>
      <c r="G135" s="15">
        <f t="shared" si="4"/>
        <v>105.22317188983857</v>
      </c>
      <c r="H135" s="15">
        <f t="shared" si="5"/>
        <v>105.3</v>
      </c>
    </row>
    <row r="136" spans="1:8">
      <c r="A136" s="19">
        <v>1997</v>
      </c>
      <c r="B136" s="19" t="s">
        <v>82</v>
      </c>
      <c r="C136" s="19">
        <v>111</v>
      </c>
      <c r="D136" s="19">
        <v>106.1</v>
      </c>
      <c r="E136" s="19">
        <f t="shared" ref="E136:E199" si="6">C136/D136*100</f>
        <v>104.61828463713478</v>
      </c>
      <c r="G136" s="15">
        <f t="shared" ref="G136:G199" si="7">E136</f>
        <v>104.61828463713478</v>
      </c>
      <c r="H136" s="15">
        <f t="shared" ref="H136:H199" si="8">D136</f>
        <v>106.1</v>
      </c>
    </row>
    <row r="137" spans="1:8">
      <c r="A137" s="19">
        <v>1997</v>
      </c>
      <c r="B137" s="19" t="s">
        <v>83</v>
      </c>
      <c r="C137" s="19">
        <v>110.7</v>
      </c>
      <c r="D137" s="19">
        <v>104.3</v>
      </c>
      <c r="E137" s="19">
        <f t="shared" si="6"/>
        <v>106.13614573346118</v>
      </c>
      <c r="G137" s="15">
        <f t="shared" si="7"/>
        <v>106.13614573346118</v>
      </c>
      <c r="H137" s="15">
        <f t="shared" si="8"/>
        <v>104.3</v>
      </c>
    </row>
    <row r="138" spans="1:8">
      <c r="A138" s="19">
        <v>1997</v>
      </c>
      <c r="B138" s="19" t="s">
        <v>84</v>
      </c>
      <c r="C138" s="19">
        <v>113.6</v>
      </c>
      <c r="D138" s="19">
        <v>104.3</v>
      </c>
      <c r="E138" s="19">
        <f t="shared" si="6"/>
        <v>108.91658676893576</v>
      </c>
      <c r="G138" s="15">
        <f t="shared" si="7"/>
        <v>108.91658676893576</v>
      </c>
      <c r="H138" s="15">
        <f t="shared" si="8"/>
        <v>104.3</v>
      </c>
    </row>
    <row r="139" spans="1:8">
      <c r="A139" s="19">
        <v>1998</v>
      </c>
      <c r="B139" s="19" t="s">
        <v>72</v>
      </c>
      <c r="C139" s="19">
        <v>114.6</v>
      </c>
      <c r="D139" s="19">
        <v>104.7</v>
      </c>
      <c r="E139" s="19">
        <f t="shared" si="6"/>
        <v>109.45558739255013</v>
      </c>
      <c r="G139" s="15">
        <f t="shared" si="7"/>
        <v>109.45558739255013</v>
      </c>
      <c r="H139" s="15">
        <f t="shared" si="8"/>
        <v>104.7</v>
      </c>
    </row>
    <row r="140" spans="1:8">
      <c r="A140" s="19">
        <v>1998</v>
      </c>
      <c r="B140" s="19" t="s">
        <v>74</v>
      </c>
      <c r="C140" s="19">
        <v>110.7</v>
      </c>
      <c r="D140" s="19">
        <v>103.8</v>
      </c>
      <c r="E140" s="19">
        <f t="shared" si="6"/>
        <v>106.64739884393065</v>
      </c>
      <c r="G140" s="15">
        <f t="shared" si="7"/>
        <v>106.64739884393065</v>
      </c>
      <c r="H140" s="15">
        <f t="shared" si="8"/>
        <v>103.8</v>
      </c>
    </row>
    <row r="141" spans="1:8">
      <c r="A141" s="19">
        <v>1998</v>
      </c>
      <c r="B141" s="19" t="s">
        <v>75</v>
      </c>
      <c r="C141" s="19">
        <v>111.1</v>
      </c>
      <c r="D141" s="19">
        <v>104.4</v>
      </c>
      <c r="E141" s="19">
        <f t="shared" si="6"/>
        <v>106.4176245210728</v>
      </c>
      <c r="G141" s="15">
        <f t="shared" si="7"/>
        <v>106.4176245210728</v>
      </c>
      <c r="H141" s="15">
        <f t="shared" si="8"/>
        <v>104.4</v>
      </c>
    </row>
    <row r="142" spans="1:8">
      <c r="A142" s="19">
        <v>1998</v>
      </c>
      <c r="B142" s="19" t="s">
        <v>76</v>
      </c>
      <c r="C142" s="19">
        <v>110.3</v>
      </c>
      <c r="D142" s="19">
        <v>105.1</v>
      </c>
      <c r="E142" s="19">
        <f t="shared" si="6"/>
        <v>104.94766888677451</v>
      </c>
      <c r="G142" s="15">
        <f t="shared" si="7"/>
        <v>104.94766888677451</v>
      </c>
      <c r="H142" s="15">
        <f t="shared" si="8"/>
        <v>105.1</v>
      </c>
    </row>
    <row r="143" spans="1:8">
      <c r="A143" s="19">
        <v>1998</v>
      </c>
      <c r="B143" s="19" t="s">
        <v>77</v>
      </c>
      <c r="C143" s="19">
        <v>110.1</v>
      </c>
      <c r="D143" s="19">
        <v>104.3</v>
      </c>
      <c r="E143" s="19">
        <f t="shared" si="6"/>
        <v>105.56088207094918</v>
      </c>
      <c r="G143" s="15">
        <f t="shared" si="7"/>
        <v>105.56088207094918</v>
      </c>
      <c r="H143" s="15">
        <f t="shared" si="8"/>
        <v>104.3</v>
      </c>
    </row>
    <row r="144" spans="1:8">
      <c r="A144" s="19">
        <v>1998</v>
      </c>
      <c r="B144" s="19" t="s">
        <v>78</v>
      </c>
      <c r="C144" s="19">
        <v>111.2</v>
      </c>
      <c r="D144" s="19">
        <v>104.6</v>
      </c>
      <c r="E144" s="19">
        <f t="shared" si="6"/>
        <v>106.30975143403442</v>
      </c>
      <c r="G144" s="15">
        <f t="shared" si="7"/>
        <v>106.30975143403442</v>
      </c>
      <c r="H144" s="15">
        <f t="shared" si="8"/>
        <v>104.6</v>
      </c>
    </row>
    <row r="145" spans="1:8">
      <c r="A145" s="19">
        <v>1998</v>
      </c>
      <c r="B145" s="19" t="s">
        <v>79</v>
      </c>
      <c r="C145" s="19">
        <v>110.7</v>
      </c>
      <c r="D145" s="19">
        <v>104.6</v>
      </c>
      <c r="E145" s="19">
        <f t="shared" si="6"/>
        <v>105.8317399617591</v>
      </c>
      <c r="G145" s="15">
        <f t="shared" si="7"/>
        <v>105.8317399617591</v>
      </c>
      <c r="H145" s="15">
        <f t="shared" si="8"/>
        <v>104.6</v>
      </c>
    </row>
    <row r="146" spans="1:8">
      <c r="A146" s="19">
        <v>1998</v>
      </c>
      <c r="B146" s="19" t="s">
        <v>80</v>
      </c>
      <c r="C146" s="19">
        <v>109.2</v>
      </c>
      <c r="D146" s="19">
        <v>103.2</v>
      </c>
      <c r="E146" s="19">
        <f t="shared" si="6"/>
        <v>105.81395348837211</v>
      </c>
      <c r="G146" s="15">
        <f t="shared" si="7"/>
        <v>105.81395348837211</v>
      </c>
      <c r="H146" s="15">
        <f t="shared" si="8"/>
        <v>103.2</v>
      </c>
    </row>
    <row r="147" spans="1:8">
      <c r="A147" s="19">
        <v>1998</v>
      </c>
      <c r="B147" s="19" t="s">
        <v>81</v>
      </c>
      <c r="C147" s="19">
        <v>109.8</v>
      </c>
      <c r="D147" s="19">
        <v>103.6</v>
      </c>
      <c r="E147" s="19">
        <f t="shared" si="6"/>
        <v>105.98455598455598</v>
      </c>
      <c r="G147" s="15">
        <f t="shared" si="7"/>
        <v>105.98455598455598</v>
      </c>
      <c r="H147" s="15">
        <f t="shared" si="8"/>
        <v>103.6</v>
      </c>
    </row>
    <row r="148" spans="1:8">
      <c r="A148" s="19">
        <v>1998</v>
      </c>
      <c r="B148" s="19" t="s">
        <v>82</v>
      </c>
      <c r="C148" s="19">
        <v>110.4</v>
      </c>
      <c r="D148" s="19">
        <v>106.1</v>
      </c>
      <c r="E148" s="19">
        <f t="shared" si="6"/>
        <v>104.05278039585298</v>
      </c>
      <c r="G148" s="15">
        <f t="shared" si="7"/>
        <v>104.05278039585298</v>
      </c>
      <c r="H148" s="15">
        <f t="shared" si="8"/>
        <v>106.1</v>
      </c>
    </row>
    <row r="149" spans="1:8">
      <c r="A149" s="19">
        <v>1998</v>
      </c>
      <c r="B149" s="19" t="s">
        <v>83</v>
      </c>
      <c r="C149" s="19">
        <v>110.5</v>
      </c>
      <c r="D149" s="19">
        <v>104</v>
      </c>
      <c r="E149" s="19">
        <f t="shared" si="6"/>
        <v>106.25</v>
      </c>
      <c r="G149" s="15">
        <f t="shared" si="7"/>
        <v>106.25</v>
      </c>
      <c r="H149" s="15">
        <f t="shared" si="8"/>
        <v>104</v>
      </c>
    </row>
    <row r="150" spans="1:8">
      <c r="A150" s="19">
        <v>1998</v>
      </c>
      <c r="B150" s="19" t="s">
        <v>84</v>
      </c>
      <c r="C150" s="19">
        <v>110.4</v>
      </c>
      <c r="D150" s="19">
        <v>103.6</v>
      </c>
      <c r="E150" s="19">
        <f t="shared" si="6"/>
        <v>106.56370656370657</v>
      </c>
      <c r="G150" s="15">
        <f t="shared" si="7"/>
        <v>106.56370656370657</v>
      </c>
      <c r="H150" s="15">
        <f t="shared" si="8"/>
        <v>103.6</v>
      </c>
    </row>
    <row r="151" spans="1:8">
      <c r="A151" s="19">
        <v>1999</v>
      </c>
      <c r="B151" s="19" t="s">
        <v>72</v>
      </c>
      <c r="C151" s="19">
        <v>109</v>
      </c>
      <c r="D151" s="19">
        <v>103.9</v>
      </c>
      <c r="E151" s="19">
        <f t="shared" si="6"/>
        <v>104.90856592877766</v>
      </c>
      <c r="G151" s="15">
        <f t="shared" si="7"/>
        <v>104.90856592877766</v>
      </c>
      <c r="H151" s="15">
        <f t="shared" si="8"/>
        <v>103.9</v>
      </c>
    </row>
    <row r="152" spans="1:8">
      <c r="A152" s="19">
        <v>1999</v>
      </c>
      <c r="B152" s="19" t="s">
        <v>74</v>
      </c>
      <c r="C152" s="19">
        <v>109.8</v>
      </c>
      <c r="D152" s="19">
        <v>102.6</v>
      </c>
      <c r="E152" s="19">
        <f t="shared" si="6"/>
        <v>107.01754385964912</v>
      </c>
      <c r="G152" s="15">
        <f t="shared" si="7"/>
        <v>107.01754385964912</v>
      </c>
      <c r="H152" s="15">
        <f t="shared" si="8"/>
        <v>102.6</v>
      </c>
    </row>
    <row r="153" spans="1:8">
      <c r="A153" s="19">
        <v>1999</v>
      </c>
      <c r="B153" s="19" t="s">
        <v>75</v>
      </c>
      <c r="C153" s="19">
        <v>110.8</v>
      </c>
      <c r="D153" s="19">
        <v>104.3</v>
      </c>
      <c r="E153" s="19">
        <f t="shared" si="6"/>
        <v>106.2320230105465</v>
      </c>
      <c r="G153" s="15">
        <f t="shared" si="7"/>
        <v>106.2320230105465</v>
      </c>
      <c r="H153" s="15">
        <f t="shared" si="8"/>
        <v>104.3</v>
      </c>
    </row>
    <row r="154" spans="1:8">
      <c r="A154" s="19">
        <v>1999</v>
      </c>
      <c r="B154" s="19" t="s">
        <v>76</v>
      </c>
      <c r="C154" s="19">
        <v>109.9</v>
      </c>
      <c r="D154" s="19">
        <v>103.6</v>
      </c>
      <c r="E154" s="19">
        <f t="shared" si="6"/>
        <v>106.08108108108109</v>
      </c>
      <c r="G154" s="15">
        <f t="shared" si="7"/>
        <v>106.08108108108109</v>
      </c>
      <c r="H154" s="15">
        <f t="shared" si="8"/>
        <v>103.6</v>
      </c>
    </row>
    <row r="155" spans="1:8">
      <c r="A155" s="19">
        <v>1999</v>
      </c>
      <c r="B155" s="19" t="s">
        <v>77</v>
      </c>
      <c r="C155" s="19">
        <v>109.9</v>
      </c>
      <c r="D155" s="19">
        <v>101.5</v>
      </c>
      <c r="E155" s="19">
        <f t="shared" si="6"/>
        <v>108.27586206896554</v>
      </c>
      <c r="G155" s="15">
        <f t="shared" si="7"/>
        <v>108.27586206896554</v>
      </c>
      <c r="H155" s="15">
        <f t="shared" si="8"/>
        <v>101.5</v>
      </c>
    </row>
    <row r="156" spans="1:8">
      <c r="A156" s="19">
        <v>1999</v>
      </c>
      <c r="B156" s="19" t="s">
        <v>78</v>
      </c>
      <c r="C156" s="19">
        <v>106.8</v>
      </c>
      <c r="D156" s="19">
        <v>103</v>
      </c>
      <c r="E156" s="19">
        <f t="shared" si="6"/>
        <v>103.6893203883495</v>
      </c>
      <c r="G156" s="15">
        <f t="shared" si="7"/>
        <v>103.6893203883495</v>
      </c>
      <c r="H156" s="15">
        <f t="shared" si="8"/>
        <v>103</v>
      </c>
    </row>
    <row r="157" spans="1:8">
      <c r="A157" s="19">
        <v>1999</v>
      </c>
      <c r="B157" s="19" t="s">
        <v>79</v>
      </c>
      <c r="C157" s="19">
        <v>109.5</v>
      </c>
      <c r="D157" s="19">
        <v>103.4</v>
      </c>
      <c r="E157" s="19">
        <f t="shared" si="6"/>
        <v>105.89941972920695</v>
      </c>
      <c r="G157" s="15">
        <f t="shared" si="7"/>
        <v>105.89941972920695</v>
      </c>
      <c r="H157" s="15">
        <f t="shared" si="8"/>
        <v>103.4</v>
      </c>
    </row>
    <row r="158" spans="1:8">
      <c r="A158" s="19">
        <v>1999</v>
      </c>
      <c r="B158" s="19" t="s">
        <v>80</v>
      </c>
      <c r="C158" s="19">
        <v>109.1</v>
      </c>
      <c r="D158" s="19">
        <v>104</v>
      </c>
      <c r="E158" s="19">
        <f t="shared" si="6"/>
        <v>104.90384615384616</v>
      </c>
      <c r="G158" s="15">
        <f t="shared" si="7"/>
        <v>104.90384615384616</v>
      </c>
      <c r="H158" s="15">
        <f t="shared" si="8"/>
        <v>104</v>
      </c>
    </row>
    <row r="159" spans="1:8">
      <c r="A159" s="19">
        <v>1999</v>
      </c>
      <c r="B159" s="19" t="s">
        <v>81</v>
      </c>
      <c r="C159" s="19">
        <v>109.9</v>
      </c>
      <c r="D159" s="19">
        <v>103.9</v>
      </c>
      <c r="E159" s="19">
        <f t="shared" si="6"/>
        <v>105.77478344562078</v>
      </c>
      <c r="G159" s="15">
        <f t="shared" si="7"/>
        <v>105.77478344562078</v>
      </c>
      <c r="H159" s="15">
        <f t="shared" si="8"/>
        <v>103.9</v>
      </c>
    </row>
    <row r="160" spans="1:8">
      <c r="A160" s="19">
        <v>1999</v>
      </c>
      <c r="B160" s="19" t="s">
        <v>82</v>
      </c>
      <c r="C160" s="19">
        <v>109.6</v>
      </c>
      <c r="D160" s="19">
        <v>102.3</v>
      </c>
      <c r="E160" s="19">
        <f t="shared" si="6"/>
        <v>107.13587487781035</v>
      </c>
      <c r="G160" s="15">
        <f t="shared" si="7"/>
        <v>107.13587487781035</v>
      </c>
      <c r="H160" s="15">
        <f t="shared" si="8"/>
        <v>102.3</v>
      </c>
    </row>
    <row r="161" spans="1:8">
      <c r="A161" s="19">
        <v>1999</v>
      </c>
      <c r="B161" s="19" t="s">
        <v>83</v>
      </c>
      <c r="C161" s="19">
        <v>109.5</v>
      </c>
      <c r="D161" s="19">
        <v>103.4</v>
      </c>
      <c r="E161" s="19">
        <f t="shared" si="6"/>
        <v>105.89941972920695</v>
      </c>
      <c r="G161" s="15">
        <f t="shared" si="7"/>
        <v>105.89941972920695</v>
      </c>
      <c r="H161" s="15">
        <f t="shared" si="8"/>
        <v>103.4</v>
      </c>
    </row>
    <row r="162" spans="1:8">
      <c r="A162" s="19">
        <v>1999</v>
      </c>
      <c r="B162" s="19" t="s">
        <v>84</v>
      </c>
      <c r="C162" s="19">
        <v>109</v>
      </c>
      <c r="D162" s="19">
        <v>103.4</v>
      </c>
      <c r="E162" s="19">
        <f t="shared" si="6"/>
        <v>105.41586073500966</v>
      </c>
      <c r="G162" s="15">
        <f t="shared" si="7"/>
        <v>105.41586073500966</v>
      </c>
      <c r="H162" s="15">
        <f t="shared" si="8"/>
        <v>103.4</v>
      </c>
    </row>
    <row r="163" spans="1:8">
      <c r="A163" s="19">
        <v>2000</v>
      </c>
      <c r="B163" s="19" t="s">
        <v>72</v>
      </c>
      <c r="C163" s="19">
        <v>109.8</v>
      </c>
      <c r="D163" s="19">
        <v>103.7</v>
      </c>
      <c r="E163" s="19">
        <f t="shared" si="6"/>
        <v>105.88235294117648</v>
      </c>
      <c r="G163" s="15">
        <f t="shared" si="7"/>
        <v>105.88235294117648</v>
      </c>
      <c r="H163" s="15">
        <f t="shared" si="8"/>
        <v>103.7</v>
      </c>
    </row>
    <row r="164" spans="1:8">
      <c r="A164" s="19">
        <v>2000</v>
      </c>
      <c r="B164" s="19" t="s">
        <v>74</v>
      </c>
      <c r="C164" s="19">
        <v>109.7</v>
      </c>
      <c r="D164" s="19">
        <v>104.4</v>
      </c>
      <c r="E164" s="19">
        <f t="shared" si="6"/>
        <v>105.0766283524904</v>
      </c>
      <c r="G164" s="15">
        <f t="shared" si="7"/>
        <v>105.0766283524904</v>
      </c>
      <c r="H164" s="15">
        <f t="shared" si="8"/>
        <v>104.4</v>
      </c>
    </row>
    <row r="165" spans="1:8">
      <c r="A165" s="19">
        <v>2000</v>
      </c>
      <c r="B165" s="19" t="s">
        <v>75</v>
      </c>
      <c r="C165" s="19">
        <v>109.2</v>
      </c>
      <c r="D165" s="19">
        <v>106.5</v>
      </c>
      <c r="E165" s="19">
        <f t="shared" si="6"/>
        <v>102.53521126760563</v>
      </c>
      <c r="G165" s="15">
        <f t="shared" si="7"/>
        <v>102.53521126760563</v>
      </c>
      <c r="H165" s="15">
        <f t="shared" si="8"/>
        <v>106.5</v>
      </c>
    </row>
    <row r="166" spans="1:8">
      <c r="A166" s="19">
        <v>2000</v>
      </c>
      <c r="B166" s="19" t="s">
        <v>76</v>
      </c>
      <c r="C166" s="19">
        <v>109.3</v>
      </c>
      <c r="D166" s="19">
        <v>104.1</v>
      </c>
      <c r="E166" s="19">
        <f t="shared" si="6"/>
        <v>104.99519692603268</v>
      </c>
      <c r="G166" s="15">
        <f t="shared" si="7"/>
        <v>104.99519692603268</v>
      </c>
      <c r="H166" s="15">
        <f t="shared" si="8"/>
        <v>104.1</v>
      </c>
    </row>
    <row r="167" spans="1:8">
      <c r="A167" s="19">
        <v>2000</v>
      </c>
      <c r="B167" s="19" t="s">
        <v>77</v>
      </c>
      <c r="C167" s="19">
        <v>109.2</v>
      </c>
      <c r="D167" s="19">
        <v>103.3</v>
      </c>
      <c r="E167" s="19">
        <f t="shared" si="6"/>
        <v>105.71151984511134</v>
      </c>
      <c r="G167" s="15">
        <f t="shared" si="7"/>
        <v>105.71151984511134</v>
      </c>
      <c r="H167" s="15">
        <f t="shared" si="8"/>
        <v>103.3</v>
      </c>
    </row>
    <row r="168" spans="1:8">
      <c r="A168" s="19">
        <v>2000</v>
      </c>
      <c r="B168" s="19" t="s">
        <v>78</v>
      </c>
      <c r="C168" s="19">
        <v>108.7</v>
      </c>
      <c r="D168" s="19">
        <v>104.2</v>
      </c>
      <c r="E168" s="19">
        <f t="shared" si="6"/>
        <v>104.31861804222649</v>
      </c>
      <c r="G168" s="15">
        <f t="shared" si="7"/>
        <v>104.31861804222649</v>
      </c>
      <c r="H168" s="15">
        <f t="shared" si="8"/>
        <v>104.2</v>
      </c>
    </row>
    <row r="169" spans="1:8">
      <c r="A169" s="19">
        <v>2000</v>
      </c>
      <c r="B169" s="19" t="s">
        <v>79</v>
      </c>
      <c r="C169" s="19">
        <v>108.7</v>
      </c>
      <c r="D169" s="19">
        <v>102.4</v>
      </c>
      <c r="E169" s="19">
        <f t="shared" si="6"/>
        <v>106.15234375</v>
      </c>
      <c r="G169" s="15">
        <f t="shared" si="7"/>
        <v>106.15234375</v>
      </c>
      <c r="H169" s="15">
        <f t="shared" si="8"/>
        <v>102.4</v>
      </c>
    </row>
    <row r="170" spans="1:8">
      <c r="A170" s="19">
        <v>2000</v>
      </c>
      <c r="B170" s="19" t="s">
        <v>80</v>
      </c>
      <c r="C170" s="19">
        <v>109.6</v>
      </c>
      <c r="D170" s="19">
        <v>104.3</v>
      </c>
      <c r="E170" s="19">
        <f t="shared" si="6"/>
        <v>105.08149568552253</v>
      </c>
      <c r="G170" s="15">
        <f t="shared" si="7"/>
        <v>105.08149568552253</v>
      </c>
      <c r="H170" s="15">
        <f t="shared" si="8"/>
        <v>104.3</v>
      </c>
    </row>
    <row r="171" spans="1:8">
      <c r="A171" s="19">
        <v>2000</v>
      </c>
      <c r="B171" s="19" t="s">
        <v>81</v>
      </c>
      <c r="C171" s="19">
        <v>109</v>
      </c>
      <c r="D171" s="19">
        <v>104.7</v>
      </c>
      <c r="E171" s="19">
        <f t="shared" si="6"/>
        <v>104.10697230181472</v>
      </c>
      <c r="G171" s="15">
        <f t="shared" si="7"/>
        <v>104.10697230181472</v>
      </c>
      <c r="H171" s="15">
        <f t="shared" si="8"/>
        <v>104.7</v>
      </c>
    </row>
    <row r="172" spans="1:8">
      <c r="A172" s="19">
        <v>2000</v>
      </c>
      <c r="B172" s="19" t="s">
        <v>82</v>
      </c>
      <c r="C172" s="19">
        <v>108.6</v>
      </c>
      <c r="D172" s="19">
        <v>104</v>
      </c>
      <c r="E172" s="19">
        <f t="shared" si="6"/>
        <v>104.42307692307691</v>
      </c>
      <c r="G172" s="15">
        <f t="shared" si="7"/>
        <v>104.42307692307691</v>
      </c>
      <c r="H172" s="15">
        <f t="shared" si="8"/>
        <v>104</v>
      </c>
    </row>
    <row r="173" spans="1:8">
      <c r="A173" s="19">
        <v>2000</v>
      </c>
      <c r="B173" s="19" t="s">
        <v>83</v>
      </c>
      <c r="C173" s="19">
        <v>108.2</v>
      </c>
      <c r="D173" s="19">
        <v>104</v>
      </c>
      <c r="E173" s="19">
        <f t="shared" si="6"/>
        <v>104.03846153846155</v>
      </c>
      <c r="G173" s="15">
        <f t="shared" si="7"/>
        <v>104.03846153846155</v>
      </c>
      <c r="H173" s="15">
        <f t="shared" si="8"/>
        <v>104</v>
      </c>
    </row>
    <row r="174" spans="1:8">
      <c r="A174" s="19">
        <v>2000</v>
      </c>
      <c r="B174" s="19" t="s">
        <v>84</v>
      </c>
      <c r="C174" s="19">
        <v>108.3</v>
      </c>
      <c r="D174" s="19">
        <v>104.7</v>
      </c>
      <c r="E174" s="19">
        <f t="shared" si="6"/>
        <v>103.43839541547277</v>
      </c>
      <c r="G174" s="15">
        <f t="shared" si="7"/>
        <v>103.43839541547277</v>
      </c>
      <c r="H174" s="15">
        <f t="shared" si="8"/>
        <v>104.7</v>
      </c>
    </row>
    <row r="175" spans="1:8">
      <c r="A175" s="19">
        <v>2001</v>
      </c>
      <c r="B175" s="19" t="s">
        <v>72</v>
      </c>
      <c r="C175" s="19">
        <v>111.8</v>
      </c>
      <c r="D175" s="19">
        <v>104.4</v>
      </c>
      <c r="E175" s="19">
        <f t="shared" si="6"/>
        <v>107.08812260536398</v>
      </c>
      <c r="G175" s="15">
        <f t="shared" si="7"/>
        <v>107.08812260536398</v>
      </c>
      <c r="H175" s="15">
        <f t="shared" si="8"/>
        <v>104.4</v>
      </c>
    </row>
    <row r="176" spans="1:8">
      <c r="A176" s="19">
        <v>2001</v>
      </c>
      <c r="B176" s="19" t="s">
        <v>74</v>
      </c>
      <c r="C176" s="19">
        <v>108</v>
      </c>
      <c r="D176" s="19">
        <v>103.5</v>
      </c>
      <c r="E176" s="19">
        <f t="shared" si="6"/>
        <v>104.34782608695652</v>
      </c>
      <c r="G176" s="15">
        <f t="shared" si="7"/>
        <v>104.34782608695652</v>
      </c>
      <c r="H176" s="15">
        <f t="shared" si="8"/>
        <v>103.5</v>
      </c>
    </row>
    <row r="177" spans="1:8">
      <c r="A177" s="19">
        <v>2001</v>
      </c>
      <c r="B177" s="19" t="s">
        <v>75</v>
      </c>
      <c r="C177" s="19">
        <v>108</v>
      </c>
      <c r="D177" s="19">
        <v>103.4</v>
      </c>
      <c r="E177" s="19">
        <f t="shared" si="6"/>
        <v>104.44874274661508</v>
      </c>
      <c r="G177" s="15">
        <f t="shared" si="7"/>
        <v>104.44874274661508</v>
      </c>
      <c r="H177" s="15">
        <f t="shared" si="8"/>
        <v>103.4</v>
      </c>
    </row>
    <row r="178" spans="1:8">
      <c r="A178" s="19">
        <v>2001</v>
      </c>
      <c r="B178" s="19" t="s">
        <v>76</v>
      </c>
      <c r="C178" s="19">
        <v>108</v>
      </c>
      <c r="D178" s="19">
        <v>102.9</v>
      </c>
      <c r="E178" s="19">
        <f t="shared" si="6"/>
        <v>104.95626822157433</v>
      </c>
      <c r="G178" s="15">
        <f t="shared" si="7"/>
        <v>104.95626822157433</v>
      </c>
      <c r="H178" s="15">
        <f t="shared" si="8"/>
        <v>102.9</v>
      </c>
    </row>
    <row r="179" spans="1:8">
      <c r="A179" s="19">
        <v>2001</v>
      </c>
      <c r="B179" s="19" t="s">
        <v>77</v>
      </c>
      <c r="C179" s="19">
        <v>108.2</v>
      </c>
      <c r="D179" s="19">
        <v>103.8</v>
      </c>
      <c r="E179" s="19">
        <f t="shared" si="6"/>
        <v>104.2389210019268</v>
      </c>
      <c r="G179" s="15">
        <f t="shared" si="7"/>
        <v>104.2389210019268</v>
      </c>
      <c r="H179" s="15">
        <f t="shared" si="8"/>
        <v>103.8</v>
      </c>
    </row>
    <row r="180" spans="1:8">
      <c r="A180" s="19">
        <v>2001</v>
      </c>
      <c r="B180" s="19" t="s">
        <v>78</v>
      </c>
      <c r="C180" s="19">
        <v>107.5</v>
      </c>
      <c r="D180" s="19">
        <v>104</v>
      </c>
      <c r="E180" s="19">
        <f t="shared" si="6"/>
        <v>103.36538461538463</v>
      </c>
      <c r="G180" s="15">
        <f t="shared" si="7"/>
        <v>103.36538461538463</v>
      </c>
      <c r="H180" s="15">
        <f t="shared" si="8"/>
        <v>104</v>
      </c>
    </row>
    <row r="181" spans="1:8">
      <c r="A181" s="19">
        <v>2001</v>
      </c>
      <c r="B181" s="19" t="s">
        <v>79</v>
      </c>
      <c r="C181" s="19">
        <v>110.2</v>
      </c>
      <c r="D181" s="19">
        <v>102.5</v>
      </c>
      <c r="E181" s="19">
        <f t="shared" si="6"/>
        <v>107.51219512195122</v>
      </c>
      <c r="G181" s="15">
        <f t="shared" si="7"/>
        <v>107.51219512195122</v>
      </c>
      <c r="H181" s="15">
        <f t="shared" si="8"/>
        <v>102.5</v>
      </c>
    </row>
    <row r="182" spans="1:8">
      <c r="A182" s="19">
        <v>2001</v>
      </c>
      <c r="B182" s="19" t="s">
        <v>80</v>
      </c>
      <c r="C182" s="19">
        <v>108.4</v>
      </c>
      <c r="D182" s="19">
        <v>103.5</v>
      </c>
      <c r="E182" s="19">
        <f t="shared" si="6"/>
        <v>104.73429951690822</v>
      </c>
      <c r="G182" s="15">
        <f t="shared" si="7"/>
        <v>104.73429951690822</v>
      </c>
      <c r="H182" s="15">
        <f t="shared" si="8"/>
        <v>103.5</v>
      </c>
    </row>
    <row r="183" spans="1:8">
      <c r="A183" s="19">
        <v>2001</v>
      </c>
      <c r="B183" s="19" t="s">
        <v>81</v>
      </c>
      <c r="C183" s="19">
        <v>106.6</v>
      </c>
      <c r="D183" s="19">
        <v>102.6</v>
      </c>
      <c r="E183" s="19">
        <f t="shared" si="6"/>
        <v>103.89863547758284</v>
      </c>
      <c r="G183" s="15">
        <f t="shared" si="7"/>
        <v>103.89863547758284</v>
      </c>
      <c r="H183" s="15">
        <f t="shared" si="8"/>
        <v>102.6</v>
      </c>
    </row>
    <row r="184" spans="1:8">
      <c r="A184" s="19">
        <v>2001</v>
      </c>
      <c r="B184" s="19" t="s">
        <v>82</v>
      </c>
      <c r="C184" s="19">
        <v>106.7</v>
      </c>
      <c r="D184" s="19">
        <v>103.7</v>
      </c>
      <c r="E184" s="19">
        <f t="shared" si="6"/>
        <v>102.89296046287369</v>
      </c>
      <c r="G184" s="15">
        <f t="shared" si="7"/>
        <v>102.89296046287369</v>
      </c>
      <c r="H184" s="15">
        <f t="shared" si="8"/>
        <v>103.7</v>
      </c>
    </row>
    <row r="185" spans="1:8">
      <c r="A185" s="19">
        <v>2001</v>
      </c>
      <c r="B185" s="19" t="s">
        <v>83</v>
      </c>
      <c r="C185" s="19">
        <v>106.7</v>
      </c>
      <c r="D185" s="19">
        <v>105</v>
      </c>
      <c r="E185" s="19">
        <f t="shared" si="6"/>
        <v>101.61904761904763</v>
      </c>
      <c r="G185" s="15">
        <f t="shared" si="7"/>
        <v>101.61904761904763</v>
      </c>
      <c r="H185" s="15">
        <f t="shared" si="8"/>
        <v>105</v>
      </c>
    </row>
    <row r="186" spans="1:8">
      <c r="A186" s="19">
        <v>2001</v>
      </c>
      <c r="B186" s="19" t="s">
        <v>84</v>
      </c>
      <c r="C186" s="19">
        <v>106</v>
      </c>
      <c r="D186" s="19">
        <v>102.6</v>
      </c>
      <c r="E186" s="19">
        <f t="shared" si="6"/>
        <v>103.31384015594543</v>
      </c>
      <c r="G186" s="15">
        <f t="shared" si="7"/>
        <v>103.31384015594543</v>
      </c>
      <c r="H186" s="15">
        <f t="shared" si="8"/>
        <v>102.6</v>
      </c>
    </row>
    <row r="187" spans="1:8">
      <c r="A187" s="19">
        <v>2002</v>
      </c>
      <c r="B187" s="19" t="s">
        <v>72</v>
      </c>
      <c r="C187" s="19">
        <v>106.2</v>
      </c>
      <c r="D187" s="19">
        <v>101.4</v>
      </c>
      <c r="E187" s="19">
        <f t="shared" si="6"/>
        <v>104.73372781065089</v>
      </c>
      <c r="G187" s="15">
        <f t="shared" si="7"/>
        <v>104.73372781065089</v>
      </c>
      <c r="H187" s="15">
        <f t="shared" si="8"/>
        <v>101.4</v>
      </c>
    </row>
    <row r="188" spans="1:8">
      <c r="A188" s="19">
        <v>2002</v>
      </c>
      <c r="B188" s="19" t="s">
        <v>74</v>
      </c>
      <c r="C188" s="19">
        <v>105.4</v>
      </c>
      <c r="D188" s="19">
        <v>102.9</v>
      </c>
      <c r="E188" s="19">
        <f t="shared" si="6"/>
        <v>102.42954324586977</v>
      </c>
      <c r="G188" s="15">
        <f t="shared" si="7"/>
        <v>102.42954324586977</v>
      </c>
      <c r="H188" s="15">
        <f t="shared" si="8"/>
        <v>102.9</v>
      </c>
    </row>
    <row r="189" spans="1:8">
      <c r="A189" s="19">
        <v>2002</v>
      </c>
      <c r="B189" s="19" t="s">
        <v>75</v>
      </c>
      <c r="C189" s="19">
        <v>107.4</v>
      </c>
      <c r="D189" s="19">
        <v>101.6</v>
      </c>
      <c r="E189" s="19">
        <f t="shared" si="6"/>
        <v>105.70866141732284</v>
      </c>
      <c r="G189" s="15">
        <f t="shared" si="7"/>
        <v>105.70866141732284</v>
      </c>
      <c r="H189" s="15">
        <f t="shared" si="8"/>
        <v>101.6</v>
      </c>
    </row>
    <row r="190" spans="1:8">
      <c r="A190" s="19">
        <v>2002</v>
      </c>
      <c r="B190" s="19" t="s">
        <v>76</v>
      </c>
      <c r="C190" s="19">
        <v>105.6</v>
      </c>
      <c r="D190" s="19">
        <v>102.2</v>
      </c>
      <c r="E190" s="19">
        <f t="shared" si="6"/>
        <v>103.32681017612524</v>
      </c>
      <c r="G190" s="15">
        <f t="shared" si="7"/>
        <v>103.32681017612524</v>
      </c>
      <c r="H190" s="15">
        <f t="shared" si="8"/>
        <v>102.2</v>
      </c>
    </row>
    <row r="191" spans="1:8">
      <c r="A191" s="19">
        <v>2002</v>
      </c>
      <c r="B191" s="19" t="s">
        <v>77</v>
      </c>
      <c r="C191" s="19">
        <v>104.7</v>
      </c>
      <c r="D191" s="19">
        <v>103.8</v>
      </c>
      <c r="E191" s="19">
        <f t="shared" si="6"/>
        <v>100.86705202312139</v>
      </c>
      <c r="G191" s="15">
        <f t="shared" si="7"/>
        <v>100.86705202312139</v>
      </c>
      <c r="H191" s="15">
        <f t="shared" si="8"/>
        <v>103.8</v>
      </c>
    </row>
    <row r="192" spans="1:8">
      <c r="A192" s="19">
        <v>2002</v>
      </c>
      <c r="B192" s="19" t="s">
        <v>78</v>
      </c>
      <c r="C192" s="19">
        <v>104</v>
      </c>
      <c r="D192" s="19">
        <v>101.5</v>
      </c>
      <c r="E192" s="19">
        <f t="shared" si="6"/>
        <v>102.46305418719213</v>
      </c>
      <c r="G192" s="15">
        <f t="shared" si="7"/>
        <v>102.46305418719213</v>
      </c>
      <c r="H192" s="15">
        <f t="shared" si="8"/>
        <v>101.5</v>
      </c>
    </row>
    <row r="193" spans="1:8">
      <c r="A193" s="19">
        <v>2002</v>
      </c>
      <c r="B193" s="19" t="s">
        <v>79</v>
      </c>
      <c r="C193" s="19">
        <v>103.4</v>
      </c>
      <c r="D193" s="19">
        <v>103.6</v>
      </c>
      <c r="E193" s="19">
        <f t="shared" si="6"/>
        <v>99.806949806949817</v>
      </c>
      <c r="G193" s="15">
        <f t="shared" si="7"/>
        <v>99.806949806949817</v>
      </c>
      <c r="H193" s="15">
        <f t="shared" si="8"/>
        <v>103.6</v>
      </c>
    </row>
    <row r="194" spans="1:8">
      <c r="A194" s="19">
        <v>2002</v>
      </c>
      <c r="B194" s="19" t="s">
        <v>80</v>
      </c>
      <c r="C194" s="19">
        <v>104.5</v>
      </c>
      <c r="D194" s="19">
        <v>103.1</v>
      </c>
      <c r="E194" s="19">
        <f t="shared" si="6"/>
        <v>101.35790494665373</v>
      </c>
      <c r="G194" s="15">
        <f t="shared" si="7"/>
        <v>101.35790494665373</v>
      </c>
      <c r="H194" s="15">
        <f t="shared" si="8"/>
        <v>103.1</v>
      </c>
    </row>
    <row r="195" spans="1:8">
      <c r="A195" s="19">
        <v>2002</v>
      </c>
      <c r="B195" s="19" t="s">
        <v>81</v>
      </c>
      <c r="C195" s="19">
        <v>104.4</v>
      </c>
      <c r="D195" s="19">
        <v>101.9</v>
      </c>
      <c r="E195" s="19">
        <f t="shared" si="6"/>
        <v>102.45338567222768</v>
      </c>
      <c r="G195" s="15">
        <f t="shared" si="7"/>
        <v>102.45338567222768</v>
      </c>
      <c r="H195" s="15">
        <f t="shared" si="8"/>
        <v>101.9</v>
      </c>
    </row>
    <row r="196" spans="1:8">
      <c r="A196" s="19">
        <v>2002</v>
      </c>
      <c r="B196" s="19" t="s">
        <v>82</v>
      </c>
      <c r="C196" s="19">
        <v>104.9</v>
      </c>
      <c r="D196" s="19">
        <v>103.4</v>
      </c>
      <c r="E196" s="19">
        <f t="shared" si="6"/>
        <v>101.45067698259187</v>
      </c>
      <c r="G196" s="15">
        <f t="shared" si="7"/>
        <v>101.45067698259187</v>
      </c>
      <c r="H196" s="15">
        <f t="shared" si="8"/>
        <v>103.4</v>
      </c>
    </row>
    <row r="197" spans="1:8">
      <c r="A197" s="19">
        <v>2002</v>
      </c>
      <c r="B197" s="19" t="s">
        <v>83</v>
      </c>
      <c r="C197" s="19">
        <v>104.3</v>
      </c>
      <c r="D197" s="19">
        <v>103.8</v>
      </c>
      <c r="E197" s="19">
        <f t="shared" si="6"/>
        <v>100.48169556840077</v>
      </c>
      <c r="G197" s="15">
        <f t="shared" si="7"/>
        <v>100.48169556840077</v>
      </c>
      <c r="H197" s="15">
        <f t="shared" si="8"/>
        <v>103.8</v>
      </c>
    </row>
    <row r="198" spans="1:8">
      <c r="A198" s="19">
        <v>2002</v>
      </c>
      <c r="B198" s="19" t="s">
        <v>84</v>
      </c>
      <c r="C198" s="19">
        <v>103.7</v>
      </c>
      <c r="D198" s="19">
        <v>102.6</v>
      </c>
      <c r="E198" s="19">
        <f t="shared" si="6"/>
        <v>101.07212475633528</v>
      </c>
      <c r="G198" s="15">
        <f t="shared" si="7"/>
        <v>101.07212475633528</v>
      </c>
      <c r="H198" s="15">
        <f t="shared" si="8"/>
        <v>102.6</v>
      </c>
    </row>
    <row r="199" spans="1:8">
      <c r="A199" s="19">
        <v>2003</v>
      </c>
      <c r="B199" s="19" t="s">
        <v>72</v>
      </c>
      <c r="C199" s="19">
        <v>105.7</v>
      </c>
      <c r="D199" s="19">
        <v>102.7</v>
      </c>
      <c r="E199" s="19">
        <f t="shared" si="6"/>
        <v>102.921129503408</v>
      </c>
      <c r="G199" s="15">
        <f t="shared" si="7"/>
        <v>102.921129503408</v>
      </c>
      <c r="H199" s="15">
        <f t="shared" si="8"/>
        <v>102.7</v>
      </c>
    </row>
    <row r="200" spans="1:8">
      <c r="A200" s="19">
        <v>2003</v>
      </c>
      <c r="B200" s="19" t="s">
        <v>74</v>
      </c>
      <c r="C200" s="19">
        <v>104.7</v>
      </c>
      <c r="D200" s="19">
        <v>102.8</v>
      </c>
      <c r="E200" s="19">
        <f t="shared" ref="E200:E263" si="9">C200/D200*100</f>
        <v>101.84824902723737</v>
      </c>
      <c r="G200" s="15">
        <f t="shared" ref="G200:G263" si="10">E200</f>
        <v>101.84824902723737</v>
      </c>
      <c r="H200" s="15">
        <f t="shared" ref="H200:H263" si="11">D200</f>
        <v>102.8</v>
      </c>
    </row>
    <row r="201" spans="1:8">
      <c r="A201" s="19">
        <v>2003</v>
      </c>
      <c r="B201" s="19" t="s">
        <v>75</v>
      </c>
      <c r="C201" s="19">
        <v>106</v>
      </c>
      <c r="D201" s="19">
        <v>101.8</v>
      </c>
      <c r="E201" s="19">
        <f t="shared" si="9"/>
        <v>104.12573673870334</v>
      </c>
      <c r="G201" s="15">
        <f t="shared" si="10"/>
        <v>104.12573673870334</v>
      </c>
      <c r="H201" s="15">
        <f t="shared" si="11"/>
        <v>101.8</v>
      </c>
    </row>
    <row r="202" spans="1:8">
      <c r="A202" s="19">
        <v>2003</v>
      </c>
      <c r="B202" s="19" t="s">
        <v>76</v>
      </c>
      <c r="C202" s="19">
        <v>104</v>
      </c>
      <c r="D202" s="19">
        <v>102</v>
      </c>
      <c r="E202" s="19">
        <f t="shared" si="9"/>
        <v>101.96078431372548</v>
      </c>
      <c r="G202" s="15">
        <f t="shared" si="10"/>
        <v>101.96078431372548</v>
      </c>
      <c r="H202" s="15">
        <f t="shared" si="11"/>
        <v>102</v>
      </c>
    </row>
    <row r="203" spans="1:8">
      <c r="A203" s="19">
        <v>2003</v>
      </c>
      <c r="B203" s="19" t="s">
        <v>77</v>
      </c>
      <c r="C203" s="19">
        <v>104.8</v>
      </c>
      <c r="D203" s="19">
        <v>105.4</v>
      </c>
      <c r="E203" s="19">
        <f t="shared" si="9"/>
        <v>99.430740037950656</v>
      </c>
      <c r="G203" s="15">
        <f t="shared" si="10"/>
        <v>99.430740037950656</v>
      </c>
      <c r="H203" s="15">
        <f t="shared" si="11"/>
        <v>105.4</v>
      </c>
    </row>
    <row r="204" spans="1:8">
      <c r="A204" s="19">
        <v>2003</v>
      </c>
      <c r="B204" s="19" t="s">
        <v>78</v>
      </c>
      <c r="C204" s="19">
        <v>106.7</v>
      </c>
      <c r="D204" s="19">
        <v>102.8</v>
      </c>
      <c r="E204" s="19">
        <f t="shared" si="9"/>
        <v>103.79377431906616</v>
      </c>
      <c r="G204" s="15">
        <f t="shared" si="10"/>
        <v>103.79377431906616</v>
      </c>
      <c r="H204" s="15">
        <f t="shared" si="11"/>
        <v>102.8</v>
      </c>
    </row>
    <row r="205" spans="1:8">
      <c r="A205" s="19">
        <v>2003</v>
      </c>
      <c r="B205" s="19" t="s">
        <v>79</v>
      </c>
      <c r="C205" s="19">
        <v>103.2</v>
      </c>
      <c r="D205" s="19">
        <v>103.6</v>
      </c>
      <c r="E205" s="19">
        <f t="shared" si="9"/>
        <v>99.613899613899619</v>
      </c>
      <c r="G205" s="15">
        <f t="shared" si="10"/>
        <v>99.613899613899619</v>
      </c>
      <c r="H205" s="15">
        <f t="shared" si="11"/>
        <v>103.6</v>
      </c>
    </row>
    <row r="206" spans="1:8">
      <c r="A206" s="19">
        <v>2003</v>
      </c>
      <c r="B206" s="19" t="s">
        <v>80</v>
      </c>
      <c r="C206" s="19">
        <v>103</v>
      </c>
      <c r="D206" s="19">
        <v>101.6</v>
      </c>
      <c r="E206" s="19">
        <f t="shared" si="9"/>
        <v>101.37795275590551</v>
      </c>
      <c r="G206" s="15">
        <f t="shared" si="10"/>
        <v>101.37795275590551</v>
      </c>
      <c r="H206" s="15">
        <f t="shared" si="11"/>
        <v>101.6</v>
      </c>
    </row>
    <row r="207" spans="1:8">
      <c r="A207" s="19">
        <v>2003</v>
      </c>
      <c r="B207" s="19" t="s">
        <v>81</v>
      </c>
      <c r="C207" s="19">
        <v>104.7</v>
      </c>
      <c r="D207" s="19">
        <v>103</v>
      </c>
      <c r="E207" s="19">
        <f t="shared" si="9"/>
        <v>101.65048543689321</v>
      </c>
      <c r="G207" s="15">
        <f t="shared" si="10"/>
        <v>101.65048543689321</v>
      </c>
      <c r="H207" s="15">
        <f t="shared" si="11"/>
        <v>103</v>
      </c>
    </row>
    <row r="208" spans="1:8">
      <c r="A208" s="19">
        <v>2003</v>
      </c>
      <c r="B208" s="19" t="s">
        <v>82</v>
      </c>
      <c r="C208" s="19">
        <v>104.5</v>
      </c>
      <c r="D208" s="19">
        <v>105.2</v>
      </c>
      <c r="E208" s="19">
        <f t="shared" si="9"/>
        <v>99.334600760456269</v>
      </c>
      <c r="G208" s="15">
        <f t="shared" si="10"/>
        <v>99.334600760456269</v>
      </c>
      <c r="H208" s="15">
        <f t="shared" si="11"/>
        <v>105.2</v>
      </c>
    </row>
    <row r="209" spans="1:8">
      <c r="A209" s="19">
        <v>2003</v>
      </c>
      <c r="B209" s="19" t="s">
        <v>83</v>
      </c>
      <c r="C209" s="19">
        <v>103.6</v>
      </c>
      <c r="D209" s="19">
        <v>101.4</v>
      </c>
      <c r="E209" s="19">
        <f t="shared" si="9"/>
        <v>102.16962524654831</v>
      </c>
      <c r="G209" s="15">
        <f t="shared" si="10"/>
        <v>102.16962524654831</v>
      </c>
      <c r="H209" s="15">
        <f t="shared" si="11"/>
        <v>101.4</v>
      </c>
    </row>
    <row r="210" spans="1:8">
      <c r="A210" s="19">
        <v>2003</v>
      </c>
      <c r="B210" s="19" t="s">
        <v>84</v>
      </c>
      <c r="C210" s="19">
        <v>104.1</v>
      </c>
      <c r="D210" s="19">
        <v>102.6</v>
      </c>
      <c r="E210" s="19">
        <f t="shared" si="9"/>
        <v>101.46198830409357</v>
      </c>
      <c r="G210" s="15">
        <f t="shared" si="10"/>
        <v>101.46198830409357</v>
      </c>
      <c r="H210" s="15">
        <f t="shared" si="11"/>
        <v>102.6</v>
      </c>
    </row>
    <row r="211" spans="1:8">
      <c r="A211" s="19">
        <v>2004</v>
      </c>
      <c r="B211" s="19" t="s">
        <v>72</v>
      </c>
      <c r="C211" s="19">
        <v>103.1</v>
      </c>
      <c r="D211" s="19">
        <v>103.7</v>
      </c>
      <c r="E211" s="19">
        <f t="shared" si="9"/>
        <v>99.421407907425248</v>
      </c>
      <c r="G211" s="15">
        <f t="shared" si="10"/>
        <v>99.421407907425248</v>
      </c>
      <c r="H211" s="15">
        <f t="shared" si="11"/>
        <v>103.7</v>
      </c>
    </row>
    <row r="212" spans="1:8">
      <c r="A212" s="19">
        <v>2004</v>
      </c>
      <c r="B212" s="19" t="s">
        <v>74</v>
      </c>
      <c r="C212" s="19">
        <v>104.3</v>
      </c>
      <c r="D212" s="19">
        <v>103.3</v>
      </c>
      <c r="E212" s="19">
        <f t="shared" si="9"/>
        <v>100.96805421103581</v>
      </c>
      <c r="G212" s="15">
        <f t="shared" si="10"/>
        <v>100.96805421103581</v>
      </c>
      <c r="H212" s="15">
        <f t="shared" si="11"/>
        <v>103.3</v>
      </c>
    </row>
    <row r="213" spans="1:8">
      <c r="A213" s="19">
        <v>2004</v>
      </c>
      <c r="B213" s="19" t="s">
        <v>75</v>
      </c>
      <c r="C213" s="19">
        <v>103.2</v>
      </c>
      <c r="D213" s="19">
        <v>106.9</v>
      </c>
      <c r="E213" s="19">
        <f t="shared" si="9"/>
        <v>96.538821328344255</v>
      </c>
      <c r="G213" s="15">
        <f t="shared" si="10"/>
        <v>96.538821328344255</v>
      </c>
      <c r="H213" s="15">
        <f t="shared" si="11"/>
        <v>106.9</v>
      </c>
    </row>
    <row r="214" spans="1:8">
      <c r="A214" s="19">
        <v>2004</v>
      </c>
      <c r="B214" s="19" t="s">
        <v>76</v>
      </c>
      <c r="C214" s="19">
        <v>104.1</v>
      </c>
      <c r="D214" s="19">
        <v>104.9</v>
      </c>
      <c r="E214" s="19">
        <f t="shared" si="9"/>
        <v>99.237368922783602</v>
      </c>
      <c r="G214" s="15">
        <f t="shared" si="10"/>
        <v>99.237368922783602</v>
      </c>
      <c r="H214" s="15">
        <f t="shared" si="11"/>
        <v>104.9</v>
      </c>
    </row>
    <row r="215" spans="1:8">
      <c r="A215" s="19">
        <v>2004</v>
      </c>
      <c r="B215" s="19" t="s">
        <v>77</v>
      </c>
      <c r="C215" s="19">
        <v>103.8</v>
      </c>
      <c r="D215" s="19">
        <v>101.2</v>
      </c>
      <c r="E215" s="19">
        <f t="shared" si="9"/>
        <v>102.5691699604743</v>
      </c>
      <c r="G215" s="15">
        <f t="shared" si="10"/>
        <v>102.5691699604743</v>
      </c>
      <c r="H215" s="15">
        <f t="shared" si="11"/>
        <v>101.2</v>
      </c>
    </row>
    <row r="216" spans="1:8">
      <c r="A216" s="19">
        <v>2004</v>
      </c>
      <c r="B216" s="19" t="s">
        <v>78</v>
      </c>
      <c r="C216" s="19">
        <v>103.4</v>
      </c>
      <c r="D216" s="19">
        <v>103.1</v>
      </c>
      <c r="E216" s="19">
        <f t="shared" si="9"/>
        <v>100.29097963142581</v>
      </c>
      <c r="G216" s="15">
        <f t="shared" si="10"/>
        <v>100.29097963142581</v>
      </c>
      <c r="H216" s="15">
        <f t="shared" si="11"/>
        <v>103.1</v>
      </c>
    </row>
    <row r="217" spans="1:8">
      <c r="A217" s="19">
        <v>2004</v>
      </c>
      <c r="B217" s="19" t="s">
        <v>79</v>
      </c>
      <c r="C217" s="19">
        <v>102.6</v>
      </c>
      <c r="D217" s="19">
        <v>103.6</v>
      </c>
      <c r="E217" s="19">
        <f t="shared" si="9"/>
        <v>99.034749034749041</v>
      </c>
      <c r="G217" s="15">
        <f t="shared" si="10"/>
        <v>99.034749034749041</v>
      </c>
      <c r="H217" s="15">
        <f t="shared" si="11"/>
        <v>103.6</v>
      </c>
    </row>
    <row r="218" spans="1:8">
      <c r="A218" s="19">
        <v>2004</v>
      </c>
      <c r="B218" s="19" t="s">
        <v>80</v>
      </c>
      <c r="C218" s="19">
        <v>104</v>
      </c>
      <c r="D218" s="19">
        <v>103.1</v>
      </c>
      <c r="E218" s="19">
        <f t="shared" si="9"/>
        <v>100.8729388942774</v>
      </c>
      <c r="G218" s="15">
        <f t="shared" si="10"/>
        <v>100.8729388942774</v>
      </c>
      <c r="H218" s="15">
        <f t="shared" si="11"/>
        <v>103.1</v>
      </c>
    </row>
    <row r="219" spans="1:8">
      <c r="A219" s="19">
        <v>2004</v>
      </c>
      <c r="B219" s="19" t="s">
        <v>81</v>
      </c>
      <c r="C219" s="19">
        <v>104</v>
      </c>
      <c r="D219" s="19">
        <v>103.5</v>
      </c>
      <c r="E219" s="19">
        <f t="shared" si="9"/>
        <v>100.48309178743962</v>
      </c>
      <c r="G219" s="15">
        <f t="shared" si="10"/>
        <v>100.48309178743962</v>
      </c>
      <c r="H219" s="15">
        <f t="shared" si="11"/>
        <v>103.5</v>
      </c>
    </row>
    <row r="220" spans="1:8">
      <c r="A220" s="19">
        <v>2004</v>
      </c>
      <c r="B220" s="19" t="s">
        <v>82</v>
      </c>
      <c r="C220" s="19">
        <v>104.1</v>
      </c>
      <c r="D220" s="19">
        <v>102</v>
      </c>
      <c r="E220" s="19">
        <f t="shared" si="9"/>
        <v>102.05882352941175</v>
      </c>
      <c r="G220" s="15">
        <f t="shared" si="10"/>
        <v>102.05882352941175</v>
      </c>
      <c r="H220" s="15">
        <f t="shared" si="11"/>
        <v>102</v>
      </c>
    </row>
    <row r="221" spans="1:8">
      <c r="A221" s="19">
        <v>2004</v>
      </c>
      <c r="B221" s="19" t="s">
        <v>83</v>
      </c>
      <c r="C221" s="19">
        <v>105.5</v>
      </c>
      <c r="D221" s="19">
        <v>102.8</v>
      </c>
      <c r="E221" s="19">
        <f t="shared" si="9"/>
        <v>102.62645914396889</v>
      </c>
      <c r="G221" s="15">
        <f t="shared" si="10"/>
        <v>102.62645914396889</v>
      </c>
      <c r="H221" s="15">
        <f t="shared" si="11"/>
        <v>102.8</v>
      </c>
    </row>
    <row r="222" spans="1:8">
      <c r="A222" s="19">
        <v>2004</v>
      </c>
      <c r="B222" s="19" t="s">
        <v>84</v>
      </c>
      <c r="C222" s="19">
        <v>103.4</v>
      </c>
      <c r="D222" s="19">
        <v>103.2</v>
      </c>
      <c r="E222" s="19">
        <f t="shared" si="9"/>
        <v>100.1937984496124</v>
      </c>
      <c r="G222" s="15">
        <f t="shared" si="10"/>
        <v>100.1937984496124</v>
      </c>
      <c r="H222" s="15">
        <f t="shared" si="11"/>
        <v>103.2</v>
      </c>
    </row>
    <row r="223" spans="1:8">
      <c r="A223" s="19">
        <v>2005</v>
      </c>
      <c r="B223" s="19" t="s">
        <v>72</v>
      </c>
      <c r="C223" s="19">
        <v>104.5</v>
      </c>
      <c r="D223" s="19">
        <v>103.5</v>
      </c>
      <c r="E223" s="19">
        <f t="shared" si="9"/>
        <v>100.96618357487924</v>
      </c>
      <c r="G223" s="15">
        <f t="shared" si="10"/>
        <v>100.96618357487924</v>
      </c>
      <c r="H223" s="15">
        <f t="shared" si="11"/>
        <v>103.5</v>
      </c>
    </row>
    <row r="224" spans="1:8">
      <c r="A224" s="19">
        <v>2005</v>
      </c>
      <c r="B224" s="19" t="s">
        <v>74</v>
      </c>
      <c r="C224" s="19">
        <v>104.5</v>
      </c>
      <c r="D224" s="19">
        <v>101.9</v>
      </c>
      <c r="E224" s="19">
        <f t="shared" si="9"/>
        <v>102.55152109911678</v>
      </c>
      <c r="G224" s="15">
        <f t="shared" si="10"/>
        <v>102.55152109911678</v>
      </c>
      <c r="H224" s="15">
        <f t="shared" si="11"/>
        <v>101.9</v>
      </c>
    </row>
    <row r="225" spans="1:8">
      <c r="A225" s="19">
        <v>2005</v>
      </c>
      <c r="B225" s="19" t="s">
        <v>75</v>
      </c>
      <c r="C225" s="19">
        <v>103.2</v>
      </c>
      <c r="D225" s="19">
        <v>103.5</v>
      </c>
      <c r="E225" s="19">
        <f t="shared" si="9"/>
        <v>99.710144927536234</v>
      </c>
      <c r="G225" s="15">
        <f t="shared" si="10"/>
        <v>99.710144927536234</v>
      </c>
      <c r="H225" s="15">
        <f t="shared" si="11"/>
        <v>103.5</v>
      </c>
    </row>
    <row r="226" spans="1:8">
      <c r="A226" s="19">
        <v>2005</v>
      </c>
      <c r="B226" s="19" t="s">
        <v>76</v>
      </c>
      <c r="C226" s="19">
        <v>104.7</v>
      </c>
      <c r="D226" s="19">
        <v>103.2</v>
      </c>
      <c r="E226" s="19">
        <f t="shared" si="9"/>
        <v>101.45348837209302</v>
      </c>
      <c r="G226" s="15">
        <f t="shared" si="10"/>
        <v>101.45348837209302</v>
      </c>
      <c r="H226" s="15">
        <f t="shared" si="11"/>
        <v>103.2</v>
      </c>
    </row>
    <row r="227" spans="1:8">
      <c r="A227" s="19">
        <v>2005</v>
      </c>
      <c r="B227" s="19" t="s">
        <v>77</v>
      </c>
      <c r="C227" s="19">
        <v>104.4</v>
      </c>
      <c r="D227" s="19">
        <v>101.6</v>
      </c>
      <c r="E227" s="19">
        <f t="shared" si="9"/>
        <v>102.75590551181104</v>
      </c>
      <c r="G227" s="15">
        <f t="shared" si="10"/>
        <v>102.75590551181104</v>
      </c>
      <c r="H227" s="15">
        <f t="shared" si="11"/>
        <v>101.6</v>
      </c>
    </row>
    <row r="228" spans="1:8">
      <c r="A228" s="19">
        <v>2005</v>
      </c>
      <c r="B228" s="19" t="s">
        <v>78</v>
      </c>
      <c r="C228" s="19">
        <v>104.6</v>
      </c>
      <c r="D228" s="19">
        <v>103.3</v>
      </c>
      <c r="E228" s="19">
        <f t="shared" si="9"/>
        <v>101.25847047434655</v>
      </c>
      <c r="G228" s="15">
        <f t="shared" si="10"/>
        <v>101.25847047434655</v>
      </c>
      <c r="H228" s="15">
        <f t="shared" si="11"/>
        <v>103.3</v>
      </c>
    </row>
    <row r="229" spans="1:8">
      <c r="A229" s="19">
        <v>2005</v>
      </c>
      <c r="B229" s="19" t="s">
        <v>79</v>
      </c>
      <c r="C229" s="19">
        <v>105.3</v>
      </c>
      <c r="D229" s="19">
        <v>102.1</v>
      </c>
      <c r="E229" s="19">
        <f t="shared" si="9"/>
        <v>103.13418217433889</v>
      </c>
      <c r="G229" s="15">
        <f t="shared" si="10"/>
        <v>103.13418217433889</v>
      </c>
      <c r="H229" s="15">
        <f t="shared" si="11"/>
        <v>102.1</v>
      </c>
    </row>
    <row r="230" spans="1:8">
      <c r="A230" s="19">
        <v>2005</v>
      </c>
      <c r="B230" s="19" t="s">
        <v>80</v>
      </c>
      <c r="C230" s="19">
        <v>103.6</v>
      </c>
      <c r="D230" s="19">
        <v>103.7</v>
      </c>
      <c r="E230" s="19">
        <f t="shared" si="9"/>
        <v>99.90356798457087</v>
      </c>
      <c r="G230" s="15">
        <f t="shared" si="10"/>
        <v>99.90356798457087</v>
      </c>
      <c r="H230" s="15">
        <f t="shared" si="11"/>
        <v>103.7</v>
      </c>
    </row>
    <row r="231" spans="1:8">
      <c r="A231" s="19">
        <v>2005</v>
      </c>
      <c r="B231" s="19" t="s">
        <v>81</v>
      </c>
      <c r="C231" s="19">
        <v>104.7</v>
      </c>
      <c r="D231" s="19">
        <v>103.4</v>
      </c>
      <c r="E231" s="19">
        <f t="shared" si="9"/>
        <v>101.25725338491296</v>
      </c>
      <c r="G231" s="15">
        <f t="shared" si="10"/>
        <v>101.25725338491296</v>
      </c>
      <c r="H231" s="15">
        <f t="shared" si="11"/>
        <v>103.4</v>
      </c>
    </row>
    <row r="232" spans="1:8">
      <c r="A232" s="19">
        <v>2005</v>
      </c>
      <c r="B232" s="19" t="s">
        <v>82</v>
      </c>
      <c r="C232" s="19">
        <v>104.7</v>
      </c>
      <c r="D232" s="19">
        <v>102.3</v>
      </c>
      <c r="E232" s="19">
        <f t="shared" si="9"/>
        <v>102.34604105571847</v>
      </c>
      <c r="G232" s="15">
        <f t="shared" si="10"/>
        <v>102.34604105571847</v>
      </c>
      <c r="H232" s="15">
        <f t="shared" si="11"/>
        <v>102.3</v>
      </c>
    </row>
    <row r="233" spans="1:8">
      <c r="A233" s="19">
        <v>2005</v>
      </c>
      <c r="B233" s="19" t="s">
        <v>83</v>
      </c>
      <c r="C233" s="19">
        <v>105.3</v>
      </c>
      <c r="D233" s="19">
        <v>103</v>
      </c>
      <c r="E233" s="19">
        <f t="shared" si="9"/>
        <v>102.23300970873785</v>
      </c>
      <c r="G233" s="15">
        <f t="shared" si="10"/>
        <v>102.23300970873785</v>
      </c>
      <c r="H233" s="15">
        <f t="shared" si="11"/>
        <v>103</v>
      </c>
    </row>
    <row r="234" spans="1:8">
      <c r="A234" s="19">
        <v>2005</v>
      </c>
      <c r="B234" s="19" t="s">
        <v>84</v>
      </c>
      <c r="C234" s="19">
        <v>106.2</v>
      </c>
      <c r="D234" s="19">
        <v>103.4</v>
      </c>
      <c r="E234" s="19">
        <f t="shared" si="9"/>
        <v>102.70793036750483</v>
      </c>
      <c r="G234" s="15">
        <f t="shared" si="10"/>
        <v>102.70793036750483</v>
      </c>
      <c r="H234" s="15">
        <f t="shared" si="11"/>
        <v>103.4</v>
      </c>
    </row>
    <row r="235" spans="1:8">
      <c r="A235" s="19">
        <v>2006</v>
      </c>
      <c r="B235" s="19" t="s">
        <v>72</v>
      </c>
      <c r="C235" s="19">
        <v>105</v>
      </c>
      <c r="D235" s="19">
        <v>103</v>
      </c>
      <c r="E235" s="19">
        <f t="shared" si="9"/>
        <v>101.94174757281553</v>
      </c>
      <c r="G235" s="15">
        <f t="shared" si="10"/>
        <v>101.94174757281553</v>
      </c>
      <c r="H235" s="15">
        <f t="shared" si="11"/>
        <v>103</v>
      </c>
    </row>
    <row r="236" spans="1:8">
      <c r="A236" s="19">
        <v>2006</v>
      </c>
      <c r="B236" s="19" t="s">
        <v>74</v>
      </c>
      <c r="C236" s="19">
        <v>105.5</v>
      </c>
      <c r="D236" s="19">
        <v>104.2</v>
      </c>
      <c r="E236" s="19">
        <f t="shared" si="9"/>
        <v>101.24760076775432</v>
      </c>
      <c r="G236" s="15">
        <f t="shared" si="10"/>
        <v>101.24760076775432</v>
      </c>
      <c r="H236" s="15">
        <f t="shared" si="11"/>
        <v>104.2</v>
      </c>
    </row>
    <row r="237" spans="1:8">
      <c r="A237" s="19">
        <v>2006</v>
      </c>
      <c r="B237" s="19" t="s">
        <v>75</v>
      </c>
      <c r="C237" s="19">
        <v>104.7</v>
      </c>
      <c r="D237" s="19">
        <v>104.3</v>
      </c>
      <c r="E237" s="19">
        <f t="shared" si="9"/>
        <v>100.38350910834133</v>
      </c>
      <c r="G237" s="15">
        <f t="shared" si="10"/>
        <v>100.38350910834133</v>
      </c>
      <c r="H237" s="15">
        <f t="shared" si="11"/>
        <v>104.3</v>
      </c>
    </row>
    <row r="238" spans="1:8">
      <c r="A238" s="19">
        <v>2006</v>
      </c>
      <c r="B238" s="19" t="s">
        <v>76</v>
      </c>
      <c r="C238" s="19">
        <v>105.2</v>
      </c>
      <c r="D238" s="19">
        <v>103</v>
      </c>
      <c r="E238" s="19">
        <f t="shared" si="9"/>
        <v>102.13592233009709</v>
      </c>
      <c r="G238" s="15">
        <f t="shared" si="10"/>
        <v>102.13592233009709</v>
      </c>
      <c r="H238" s="15">
        <f t="shared" si="11"/>
        <v>103</v>
      </c>
    </row>
    <row r="239" spans="1:8">
      <c r="A239" s="19">
        <v>2006</v>
      </c>
      <c r="B239" s="19" t="s">
        <v>77</v>
      </c>
      <c r="C239" s="19">
        <v>105.5</v>
      </c>
      <c r="D239" s="19">
        <v>103.6</v>
      </c>
      <c r="E239" s="19">
        <f t="shared" si="9"/>
        <v>101.83397683397683</v>
      </c>
      <c r="G239" s="15">
        <f t="shared" si="10"/>
        <v>101.83397683397683</v>
      </c>
      <c r="H239" s="15">
        <f t="shared" si="11"/>
        <v>103.6</v>
      </c>
    </row>
    <row r="240" spans="1:8">
      <c r="A240" s="19">
        <v>2006</v>
      </c>
      <c r="B240" s="19" t="s">
        <v>78</v>
      </c>
      <c r="C240" s="19">
        <v>106.8</v>
      </c>
      <c r="D240" s="19">
        <v>103.8</v>
      </c>
      <c r="E240" s="19">
        <f t="shared" si="9"/>
        <v>102.89017341040463</v>
      </c>
      <c r="G240" s="15">
        <f t="shared" si="10"/>
        <v>102.89017341040463</v>
      </c>
      <c r="H240" s="15">
        <f t="shared" si="11"/>
        <v>103.8</v>
      </c>
    </row>
    <row r="241" spans="1:8">
      <c r="A241" s="19">
        <v>2006</v>
      </c>
      <c r="B241" s="19" t="s">
        <v>79</v>
      </c>
      <c r="C241" s="19">
        <v>106.7</v>
      </c>
      <c r="D241" s="19">
        <v>102.3</v>
      </c>
      <c r="E241" s="19">
        <f t="shared" si="9"/>
        <v>104.3010752688172</v>
      </c>
      <c r="G241" s="15">
        <f t="shared" si="10"/>
        <v>104.3010752688172</v>
      </c>
      <c r="H241" s="15">
        <f t="shared" si="11"/>
        <v>102.3</v>
      </c>
    </row>
    <row r="242" spans="1:8">
      <c r="A242" s="19">
        <v>2006</v>
      </c>
      <c r="B242" s="19" t="s">
        <v>80</v>
      </c>
      <c r="C242" s="19">
        <v>103.8</v>
      </c>
      <c r="D242" s="19">
        <v>103.8</v>
      </c>
      <c r="E242" s="19">
        <f t="shared" si="9"/>
        <v>100</v>
      </c>
      <c r="G242" s="15">
        <f t="shared" si="10"/>
        <v>100</v>
      </c>
      <c r="H242" s="15">
        <f t="shared" si="11"/>
        <v>103.8</v>
      </c>
    </row>
    <row r="243" spans="1:8">
      <c r="A243" s="19">
        <v>2006</v>
      </c>
      <c r="B243" s="19" t="s">
        <v>81</v>
      </c>
      <c r="C243" s="19">
        <v>105.2</v>
      </c>
      <c r="D243" s="19">
        <v>103.6</v>
      </c>
      <c r="E243" s="19">
        <f t="shared" si="9"/>
        <v>101.54440154440157</v>
      </c>
      <c r="G243" s="15">
        <f t="shared" si="10"/>
        <v>101.54440154440157</v>
      </c>
      <c r="H243" s="15">
        <f t="shared" si="11"/>
        <v>103.6</v>
      </c>
    </row>
    <row r="244" spans="1:8">
      <c r="A244" s="19">
        <v>2006</v>
      </c>
      <c r="B244" s="19" t="s">
        <v>82</v>
      </c>
      <c r="C244" s="19">
        <v>105.1</v>
      </c>
      <c r="D244" s="19">
        <v>103.8</v>
      </c>
      <c r="E244" s="19">
        <f t="shared" si="9"/>
        <v>101.25240847784201</v>
      </c>
      <c r="G244" s="15">
        <f t="shared" si="10"/>
        <v>101.25240847784201</v>
      </c>
      <c r="H244" s="15">
        <f t="shared" si="11"/>
        <v>103.8</v>
      </c>
    </row>
    <row r="245" spans="1:8">
      <c r="A245" s="19">
        <v>2006</v>
      </c>
      <c r="B245" s="19" t="s">
        <v>83</v>
      </c>
      <c r="C245" s="19">
        <v>105.5</v>
      </c>
      <c r="D245" s="19">
        <v>103.8</v>
      </c>
      <c r="E245" s="19">
        <f t="shared" si="9"/>
        <v>101.63776493256262</v>
      </c>
      <c r="G245" s="15">
        <f t="shared" si="10"/>
        <v>101.63776493256262</v>
      </c>
      <c r="H245" s="15">
        <f t="shared" si="11"/>
        <v>103.8</v>
      </c>
    </row>
    <row r="246" spans="1:8">
      <c r="A246" s="19">
        <v>2006</v>
      </c>
      <c r="B246" s="19" t="s">
        <v>84</v>
      </c>
      <c r="C246" s="19">
        <v>108</v>
      </c>
      <c r="D246" s="19">
        <v>104.2</v>
      </c>
      <c r="E246" s="19">
        <f t="shared" si="9"/>
        <v>103.6468330134357</v>
      </c>
      <c r="G246" s="15">
        <f t="shared" si="10"/>
        <v>103.6468330134357</v>
      </c>
      <c r="H246" s="15">
        <f t="shared" si="11"/>
        <v>104.2</v>
      </c>
    </row>
    <row r="247" spans="1:8">
      <c r="A247" s="19">
        <v>2007</v>
      </c>
      <c r="B247" s="19" t="s">
        <v>72</v>
      </c>
      <c r="C247" s="19">
        <v>104.2</v>
      </c>
      <c r="D247" s="19">
        <v>103.7</v>
      </c>
      <c r="E247" s="19">
        <f t="shared" si="9"/>
        <v>100.48216007714561</v>
      </c>
      <c r="G247" s="15">
        <f t="shared" si="10"/>
        <v>100.48216007714561</v>
      </c>
      <c r="H247" s="15">
        <f t="shared" si="11"/>
        <v>103.7</v>
      </c>
    </row>
    <row r="248" spans="1:8">
      <c r="A248" s="19">
        <v>2007</v>
      </c>
      <c r="B248" s="19" t="s">
        <v>74</v>
      </c>
      <c r="C248" s="19">
        <v>104.6</v>
      </c>
      <c r="D248" s="19">
        <v>103.4</v>
      </c>
      <c r="E248" s="19">
        <f t="shared" si="9"/>
        <v>101.16054158607348</v>
      </c>
      <c r="G248" s="15">
        <f t="shared" si="10"/>
        <v>101.16054158607348</v>
      </c>
      <c r="H248" s="15">
        <f t="shared" si="11"/>
        <v>103.4</v>
      </c>
    </row>
    <row r="249" spans="1:8">
      <c r="A249" s="19">
        <v>2007</v>
      </c>
      <c r="B249" s="19" t="s">
        <v>75</v>
      </c>
      <c r="C249" s="19">
        <v>105.1</v>
      </c>
      <c r="D249" s="19">
        <v>103.2</v>
      </c>
      <c r="E249" s="19">
        <f t="shared" si="9"/>
        <v>101.84108527131781</v>
      </c>
      <c r="G249" s="15">
        <f t="shared" si="10"/>
        <v>101.84108527131781</v>
      </c>
      <c r="H249" s="15">
        <f t="shared" si="11"/>
        <v>103.2</v>
      </c>
    </row>
    <row r="250" spans="1:8">
      <c r="A250" s="19">
        <v>2007</v>
      </c>
      <c r="B250" s="19" t="s">
        <v>76</v>
      </c>
      <c r="C250" s="19">
        <v>105.2</v>
      </c>
      <c r="D250" s="19">
        <v>102.7</v>
      </c>
      <c r="E250" s="19">
        <f t="shared" si="9"/>
        <v>102.43427458617332</v>
      </c>
      <c r="G250" s="15">
        <f t="shared" si="10"/>
        <v>102.43427458617332</v>
      </c>
      <c r="H250" s="15">
        <f t="shared" si="11"/>
        <v>102.7</v>
      </c>
    </row>
    <row r="251" spans="1:8">
      <c r="A251" s="19">
        <v>2007</v>
      </c>
      <c r="B251" s="19" t="s">
        <v>77</v>
      </c>
      <c r="C251" s="19">
        <v>105.2</v>
      </c>
      <c r="D251" s="19">
        <v>105.5</v>
      </c>
      <c r="E251" s="19">
        <f t="shared" si="9"/>
        <v>99.715639810426552</v>
      </c>
      <c r="G251" s="15">
        <f t="shared" si="10"/>
        <v>99.715639810426552</v>
      </c>
      <c r="H251" s="15">
        <f t="shared" si="11"/>
        <v>105.5</v>
      </c>
    </row>
    <row r="252" spans="1:8">
      <c r="A252" s="19">
        <v>2007</v>
      </c>
      <c r="B252" s="19" t="s">
        <v>78</v>
      </c>
      <c r="C252" s="19">
        <v>106.5</v>
      </c>
      <c r="D252" s="19">
        <v>103.3</v>
      </c>
      <c r="E252" s="19">
        <f t="shared" si="9"/>
        <v>103.09777347531461</v>
      </c>
      <c r="G252" s="15">
        <f t="shared" si="10"/>
        <v>103.09777347531461</v>
      </c>
      <c r="H252" s="15">
        <f t="shared" si="11"/>
        <v>103.3</v>
      </c>
    </row>
    <row r="253" spans="1:8">
      <c r="A253" s="19">
        <v>2007</v>
      </c>
      <c r="B253" s="19" t="s">
        <v>79</v>
      </c>
      <c r="C253" s="19">
        <v>104.2</v>
      </c>
      <c r="D253" s="19">
        <v>102.7</v>
      </c>
      <c r="E253" s="19">
        <f t="shared" si="9"/>
        <v>101.460564751704</v>
      </c>
      <c r="G253" s="15">
        <f t="shared" si="10"/>
        <v>101.460564751704</v>
      </c>
      <c r="H253" s="15">
        <f t="shared" si="11"/>
        <v>102.7</v>
      </c>
    </row>
    <row r="254" spans="1:8">
      <c r="A254" s="19">
        <v>2007</v>
      </c>
      <c r="B254" s="19" t="s">
        <v>80</v>
      </c>
      <c r="C254" s="19">
        <v>104.1</v>
      </c>
      <c r="D254" s="19">
        <v>103.6</v>
      </c>
      <c r="E254" s="19">
        <f t="shared" si="9"/>
        <v>100.48262548262548</v>
      </c>
      <c r="G254" s="15">
        <f t="shared" si="10"/>
        <v>100.48262548262548</v>
      </c>
      <c r="H254" s="15">
        <f t="shared" si="11"/>
        <v>103.6</v>
      </c>
    </row>
    <row r="255" spans="1:8">
      <c r="A255" s="19">
        <v>2007</v>
      </c>
      <c r="B255" s="19" t="s">
        <v>81</v>
      </c>
      <c r="C255" s="19">
        <v>104.3</v>
      </c>
      <c r="D255" s="19">
        <v>101.4</v>
      </c>
      <c r="E255" s="19">
        <f t="shared" si="9"/>
        <v>102.85996055226822</v>
      </c>
      <c r="G255" s="15">
        <f t="shared" si="10"/>
        <v>102.85996055226822</v>
      </c>
      <c r="H255" s="15">
        <f t="shared" si="11"/>
        <v>101.4</v>
      </c>
    </row>
    <row r="256" spans="1:8">
      <c r="A256" s="19">
        <v>2007</v>
      </c>
      <c r="B256" s="19" t="s">
        <v>82</v>
      </c>
      <c r="C256" s="19">
        <v>104.4</v>
      </c>
      <c r="D256" s="19">
        <v>103.8</v>
      </c>
      <c r="E256" s="19">
        <f t="shared" si="9"/>
        <v>100.57803468208093</v>
      </c>
      <c r="G256" s="15">
        <f t="shared" si="10"/>
        <v>100.57803468208093</v>
      </c>
      <c r="H256" s="15">
        <f t="shared" si="11"/>
        <v>103.8</v>
      </c>
    </row>
    <row r="257" spans="1:8">
      <c r="A257" s="19">
        <v>2007</v>
      </c>
      <c r="B257" s="19" t="s">
        <v>83</v>
      </c>
      <c r="C257" s="19">
        <v>105</v>
      </c>
      <c r="D257" s="19">
        <v>105.6</v>
      </c>
      <c r="E257" s="19">
        <f t="shared" si="9"/>
        <v>99.431818181818187</v>
      </c>
      <c r="G257" s="15">
        <f t="shared" si="10"/>
        <v>99.431818181818187</v>
      </c>
      <c r="H257" s="15">
        <f t="shared" si="11"/>
        <v>105.6</v>
      </c>
    </row>
    <row r="258" spans="1:8">
      <c r="A258" s="19">
        <v>2007</v>
      </c>
      <c r="B258" s="19" t="s">
        <v>84</v>
      </c>
      <c r="C258" s="19">
        <v>105.3</v>
      </c>
      <c r="D258" s="19">
        <v>102.3</v>
      </c>
      <c r="E258" s="19">
        <f t="shared" si="9"/>
        <v>102.9325513196481</v>
      </c>
      <c r="G258" s="15">
        <f t="shared" si="10"/>
        <v>102.9325513196481</v>
      </c>
      <c r="H258" s="15">
        <f t="shared" si="11"/>
        <v>102.3</v>
      </c>
    </row>
    <row r="259" spans="1:8">
      <c r="A259" s="19">
        <v>2008</v>
      </c>
      <c r="B259" s="19" t="s">
        <v>72</v>
      </c>
      <c r="C259" s="19">
        <v>105.3</v>
      </c>
      <c r="D259" s="19">
        <v>101.7</v>
      </c>
      <c r="E259" s="19">
        <f t="shared" si="9"/>
        <v>103.53982300884954</v>
      </c>
      <c r="G259" s="15">
        <f t="shared" si="10"/>
        <v>103.53982300884954</v>
      </c>
      <c r="H259" s="15">
        <f t="shared" si="11"/>
        <v>101.7</v>
      </c>
    </row>
    <row r="260" spans="1:8">
      <c r="A260" s="19">
        <v>2008</v>
      </c>
      <c r="B260" s="19" t="s">
        <v>74</v>
      </c>
      <c r="C260" s="19">
        <v>104.9</v>
      </c>
      <c r="D260" s="19">
        <v>105.1</v>
      </c>
      <c r="E260" s="19">
        <f t="shared" si="9"/>
        <v>99.809705042816375</v>
      </c>
      <c r="G260" s="15">
        <f t="shared" si="10"/>
        <v>99.809705042816375</v>
      </c>
      <c r="H260" s="15">
        <f t="shared" si="11"/>
        <v>105.1</v>
      </c>
    </row>
    <row r="261" spans="1:8">
      <c r="A261" s="19">
        <v>2008</v>
      </c>
      <c r="B261" s="19" t="s">
        <v>75</v>
      </c>
      <c r="C261" s="19">
        <v>105.5</v>
      </c>
      <c r="D261" s="19">
        <v>102.5</v>
      </c>
      <c r="E261" s="19">
        <f t="shared" si="9"/>
        <v>102.92682926829269</v>
      </c>
      <c r="G261" s="15">
        <f t="shared" si="10"/>
        <v>102.92682926829269</v>
      </c>
      <c r="H261" s="15">
        <f t="shared" si="11"/>
        <v>102.5</v>
      </c>
    </row>
    <row r="262" spans="1:8">
      <c r="A262" s="19">
        <v>2008</v>
      </c>
      <c r="B262" s="19" t="s">
        <v>76</v>
      </c>
      <c r="C262" s="19">
        <v>104.3</v>
      </c>
      <c r="D262" s="19">
        <v>102.4</v>
      </c>
      <c r="E262" s="19">
        <f t="shared" si="9"/>
        <v>101.85546875</v>
      </c>
      <c r="G262" s="15">
        <f t="shared" si="10"/>
        <v>101.85546875</v>
      </c>
      <c r="H262" s="15">
        <f t="shared" si="11"/>
        <v>102.4</v>
      </c>
    </row>
    <row r="263" spans="1:8">
      <c r="A263" s="19">
        <v>2008</v>
      </c>
      <c r="B263" s="19" t="s">
        <v>77</v>
      </c>
      <c r="C263" s="19">
        <v>104.5</v>
      </c>
      <c r="D263" s="19">
        <v>104.7</v>
      </c>
      <c r="E263" s="19">
        <f t="shared" si="9"/>
        <v>99.808978032473732</v>
      </c>
      <c r="G263" s="15">
        <f t="shared" si="10"/>
        <v>99.808978032473732</v>
      </c>
      <c r="H263" s="15">
        <f t="shared" si="11"/>
        <v>104.7</v>
      </c>
    </row>
    <row r="264" spans="1:8">
      <c r="A264" s="19">
        <v>2008</v>
      </c>
      <c r="B264" s="19" t="s">
        <v>78</v>
      </c>
      <c r="C264" s="19">
        <v>106.6</v>
      </c>
      <c r="D264" s="19">
        <v>101.3</v>
      </c>
      <c r="E264" s="19">
        <f t="shared" ref="E264:E327" si="12">C264/D264*100</f>
        <v>105.2319842053307</v>
      </c>
      <c r="G264" s="15">
        <f t="shared" ref="G264:G327" si="13">E264</f>
        <v>105.2319842053307</v>
      </c>
      <c r="H264" s="15">
        <f t="shared" ref="H264:H327" si="14">D264</f>
        <v>101.3</v>
      </c>
    </row>
    <row r="265" spans="1:8">
      <c r="A265" s="19">
        <v>2008</v>
      </c>
      <c r="B265" s="19" t="s">
        <v>79</v>
      </c>
      <c r="C265" s="19">
        <v>103.9</v>
      </c>
      <c r="D265" s="19">
        <v>103.2</v>
      </c>
      <c r="E265" s="19">
        <f t="shared" si="12"/>
        <v>100.67829457364341</v>
      </c>
      <c r="G265" s="15">
        <f t="shared" si="13"/>
        <v>100.67829457364341</v>
      </c>
      <c r="H265" s="15">
        <f t="shared" si="14"/>
        <v>103.2</v>
      </c>
    </row>
    <row r="266" spans="1:8">
      <c r="A266" s="19">
        <v>2008</v>
      </c>
      <c r="B266" s="19" t="s">
        <v>80</v>
      </c>
      <c r="C266" s="19">
        <v>103.5</v>
      </c>
      <c r="D266" s="19">
        <v>100.3</v>
      </c>
      <c r="E266" s="19">
        <f t="shared" si="12"/>
        <v>103.19042871385842</v>
      </c>
      <c r="G266" s="15">
        <f t="shared" si="13"/>
        <v>103.19042871385842</v>
      </c>
      <c r="H266" s="15">
        <f t="shared" si="14"/>
        <v>100.3</v>
      </c>
    </row>
    <row r="267" spans="1:8">
      <c r="A267" s="19">
        <v>2008</v>
      </c>
      <c r="B267" s="19" t="s">
        <v>81</v>
      </c>
      <c r="C267" s="19">
        <v>102.8</v>
      </c>
      <c r="D267" s="19">
        <v>101.4</v>
      </c>
      <c r="E267" s="19">
        <f t="shared" si="12"/>
        <v>101.38067061143983</v>
      </c>
      <c r="G267" s="15">
        <f t="shared" si="13"/>
        <v>101.38067061143983</v>
      </c>
      <c r="H267" s="15">
        <f t="shared" si="14"/>
        <v>101.4</v>
      </c>
    </row>
    <row r="268" spans="1:8">
      <c r="A268" s="19">
        <v>2008</v>
      </c>
      <c r="B268" s="19" t="s">
        <v>82</v>
      </c>
      <c r="C268" s="19">
        <v>102.7</v>
      </c>
      <c r="D268" s="19">
        <v>103.7</v>
      </c>
      <c r="E268" s="19">
        <f t="shared" si="12"/>
        <v>99.035679845708785</v>
      </c>
      <c r="G268" s="15">
        <f t="shared" si="13"/>
        <v>99.035679845708785</v>
      </c>
      <c r="H268" s="15">
        <f t="shared" si="14"/>
        <v>103.7</v>
      </c>
    </row>
    <row r="269" spans="1:8">
      <c r="A269" s="19">
        <v>2008</v>
      </c>
      <c r="B269" s="19" t="s">
        <v>83</v>
      </c>
      <c r="C269" s="19">
        <v>103.2</v>
      </c>
      <c r="D269" s="19">
        <v>99.9</v>
      </c>
      <c r="E269" s="19">
        <f t="shared" si="12"/>
        <v>103.30330330330331</v>
      </c>
      <c r="G269" s="15">
        <f t="shared" si="13"/>
        <v>103.30330330330331</v>
      </c>
      <c r="H269" s="15">
        <f t="shared" si="14"/>
        <v>99.9</v>
      </c>
    </row>
    <row r="270" spans="1:8">
      <c r="A270" s="19">
        <v>2008</v>
      </c>
      <c r="B270" s="19" t="s">
        <v>84</v>
      </c>
      <c r="C270" s="19">
        <v>104.2</v>
      </c>
      <c r="D270" s="19">
        <v>99.7</v>
      </c>
      <c r="E270" s="19">
        <f t="shared" si="12"/>
        <v>104.5135406218656</v>
      </c>
      <c r="G270" s="15">
        <f t="shared" si="13"/>
        <v>104.5135406218656</v>
      </c>
      <c r="H270" s="15">
        <f t="shared" si="14"/>
        <v>99.7</v>
      </c>
    </row>
    <row r="271" spans="1:8">
      <c r="A271" s="19">
        <v>2009</v>
      </c>
      <c r="B271" s="19" t="s">
        <v>72</v>
      </c>
      <c r="C271" s="19">
        <v>100.8</v>
      </c>
      <c r="D271" s="19">
        <v>99.9</v>
      </c>
      <c r="E271" s="19">
        <f t="shared" si="12"/>
        <v>100.90090090090089</v>
      </c>
      <c r="G271" s="15">
        <f t="shared" si="13"/>
        <v>100.90090090090089</v>
      </c>
      <c r="H271" s="15">
        <f t="shared" si="14"/>
        <v>99.9</v>
      </c>
    </row>
    <row r="272" spans="1:8">
      <c r="A272" s="19">
        <v>2009</v>
      </c>
      <c r="B272" s="19" t="s">
        <v>74</v>
      </c>
      <c r="C272" s="19">
        <v>101.2</v>
      </c>
      <c r="D272" s="19">
        <v>98.4</v>
      </c>
      <c r="E272" s="19">
        <f t="shared" si="12"/>
        <v>102.84552845528454</v>
      </c>
      <c r="G272" s="15">
        <f t="shared" si="13"/>
        <v>102.84552845528454</v>
      </c>
      <c r="H272" s="15">
        <f t="shared" si="14"/>
        <v>98.4</v>
      </c>
    </row>
    <row r="273" spans="1:8">
      <c r="A273" s="19">
        <v>2009</v>
      </c>
      <c r="B273" s="19" t="s">
        <v>75</v>
      </c>
      <c r="C273" s="19">
        <v>99.6</v>
      </c>
      <c r="D273" s="19">
        <v>97.2</v>
      </c>
      <c r="E273" s="19">
        <f t="shared" si="12"/>
        <v>102.46913580246913</v>
      </c>
      <c r="G273" s="15">
        <f t="shared" si="13"/>
        <v>102.46913580246913</v>
      </c>
      <c r="H273" s="15">
        <f t="shared" si="14"/>
        <v>97.2</v>
      </c>
    </row>
    <row r="274" spans="1:8">
      <c r="A274" s="19">
        <v>2009</v>
      </c>
      <c r="B274" s="19" t="s">
        <v>76</v>
      </c>
      <c r="C274" s="19">
        <v>100</v>
      </c>
      <c r="D274" s="19">
        <v>99.2</v>
      </c>
      <c r="E274" s="19">
        <f t="shared" si="12"/>
        <v>100.80645161290323</v>
      </c>
      <c r="G274" s="15">
        <f t="shared" si="13"/>
        <v>100.80645161290323</v>
      </c>
      <c r="H274" s="15">
        <f t="shared" si="14"/>
        <v>99.2</v>
      </c>
    </row>
    <row r="275" spans="1:8">
      <c r="A275" s="19">
        <v>2009</v>
      </c>
      <c r="B275" s="19" t="s">
        <v>77</v>
      </c>
      <c r="C275" s="19">
        <v>100.9</v>
      </c>
      <c r="D275" s="19">
        <v>98</v>
      </c>
      <c r="E275" s="19">
        <f t="shared" si="12"/>
        <v>102.9591836734694</v>
      </c>
      <c r="G275" s="15">
        <f t="shared" si="13"/>
        <v>102.9591836734694</v>
      </c>
      <c r="H275" s="15">
        <f t="shared" si="14"/>
        <v>98</v>
      </c>
    </row>
    <row r="276" spans="1:8">
      <c r="A276" s="19">
        <v>2009</v>
      </c>
      <c r="B276" s="19" t="s">
        <v>78</v>
      </c>
      <c r="C276" s="19">
        <v>96.6</v>
      </c>
      <c r="D276" s="19">
        <v>99.1</v>
      </c>
      <c r="E276" s="19">
        <f t="shared" si="12"/>
        <v>97.477295660948542</v>
      </c>
      <c r="G276" s="15">
        <f t="shared" si="13"/>
        <v>97.477295660948542</v>
      </c>
      <c r="H276" s="15">
        <f t="shared" si="14"/>
        <v>99.1</v>
      </c>
    </row>
    <row r="277" spans="1:8">
      <c r="A277" s="19">
        <v>2009</v>
      </c>
      <c r="B277" s="19" t="s">
        <v>79</v>
      </c>
      <c r="C277" s="19">
        <v>97.3</v>
      </c>
      <c r="D277" s="19">
        <v>100.9</v>
      </c>
      <c r="E277" s="19">
        <f t="shared" si="12"/>
        <v>96.432111000991071</v>
      </c>
      <c r="G277" s="15">
        <f t="shared" si="13"/>
        <v>96.432111000991071</v>
      </c>
      <c r="H277" s="15">
        <f t="shared" si="14"/>
        <v>100.9</v>
      </c>
    </row>
    <row r="278" spans="1:8">
      <c r="A278" s="19">
        <v>2009</v>
      </c>
      <c r="B278" s="19" t="s">
        <v>80</v>
      </c>
      <c r="C278" s="19">
        <v>100.2</v>
      </c>
      <c r="D278" s="19">
        <v>98.7</v>
      </c>
      <c r="E278" s="19">
        <f t="shared" si="12"/>
        <v>101.51975683890578</v>
      </c>
      <c r="G278" s="15">
        <f t="shared" si="13"/>
        <v>101.51975683890578</v>
      </c>
      <c r="H278" s="15">
        <f t="shared" si="14"/>
        <v>98.7</v>
      </c>
    </row>
    <row r="279" spans="1:8">
      <c r="A279" s="19">
        <v>2009</v>
      </c>
      <c r="B279" s="19" t="s">
        <v>81</v>
      </c>
      <c r="C279" s="19">
        <v>100.3</v>
      </c>
      <c r="D279" s="19">
        <v>99</v>
      </c>
      <c r="E279" s="19">
        <f t="shared" si="12"/>
        <v>101.31313131313131</v>
      </c>
      <c r="G279" s="15">
        <f t="shared" si="13"/>
        <v>101.31313131313131</v>
      </c>
      <c r="H279" s="15">
        <f t="shared" si="14"/>
        <v>99</v>
      </c>
    </row>
    <row r="280" spans="1:8">
      <c r="A280" s="19">
        <v>2009</v>
      </c>
      <c r="B280" s="19" t="s">
        <v>82</v>
      </c>
      <c r="C280" s="19">
        <v>100.4</v>
      </c>
      <c r="D280" s="19">
        <v>99.7</v>
      </c>
      <c r="E280" s="19">
        <f t="shared" si="12"/>
        <v>100.70210631895687</v>
      </c>
      <c r="G280" s="15">
        <f t="shared" si="13"/>
        <v>100.70210631895687</v>
      </c>
      <c r="H280" s="15">
        <f t="shared" si="14"/>
        <v>99.7</v>
      </c>
    </row>
    <row r="281" spans="1:8">
      <c r="A281" s="19">
        <v>2009</v>
      </c>
      <c r="B281" s="19" t="s">
        <v>83</v>
      </c>
      <c r="C281" s="19">
        <v>99.8</v>
      </c>
      <c r="D281" s="19">
        <v>99.3</v>
      </c>
      <c r="E281" s="19">
        <f t="shared" si="12"/>
        <v>100.50352467270895</v>
      </c>
      <c r="G281" s="15">
        <f t="shared" si="13"/>
        <v>100.50352467270895</v>
      </c>
      <c r="H281" s="15">
        <f t="shared" si="14"/>
        <v>99.3</v>
      </c>
    </row>
    <row r="282" spans="1:8">
      <c r="A282" s="19">
        <v>2009</v>
      </c>
      <c r="B282" s="19" t="s">
        <v>84</v>
      </c>
      <c r="C282" s="19">
        <v>97.9</v>
      </c>
      <c r="D282" s="19">
        <v>99.6</v>
      </c>
      <c r="E282" s="19">
        <f t="shared" si="12"/>
        <v>98.293172690763058</v>
      </c>
      <c r="G282" s="15">
        <f t="shared" si="13"/>
        <v>98.293172690763058</v>
      </c>
      <c r="H282" s="15">
        <f t="shared" si="14"/>
        <v>99.6</v>
      </c>
    </row>
    <row r="283" spans="1:8">
      <c r="A283" s="19">
        <v>2010</v>
      </c>
      <c r="B283" s="19" t="s">
        <v>72</v>
      </c>
      <c r="C283" s="19">
        <v>100.3</v>
      </c>
      <c r="D283" s="19">
        <v>100.8</v>
      </c>
      <c r="E283" s="19">
        <f t="shared" si="12"/>
        <v>99.503968253968253</v>
      </c>
      <c r="G283" s="15">
        <f t="shared" si="13"/>
        <v>99.503968253968253</v>
      </c>
      <c r="H283" s="15">
        <f t="shared" si="14"/>
        <v>100.8</v>
      </c>
    </row>
    <row r="284" spans="1:8">
      <c r="A284" s="19">
        <v>2010</v>
      </c>
      <c r="B284" s="19" t="s">
        <v>74</v>
      </c>
      <c r="C284" s="19">
        <v>99.9</v>
      </c>
      <c r="D284" s="19">
        <v>100.2</v>
      </c>
      <c r="E284" s="19">
        <f t="shared" si="12"/>
        <v>99.700598802395206</v>
      </c>
      <c r="G284" s="15">
        <f t="shared" si="13"/>
        <v>99.700598802395206</v>
      </c>
      <c r="H284" s="15">
        <f t="shared" si="14"/>
        <v>100.2</v>
      </c>
    </row>
    <row r="285" spans="1:8">
      <c r="A285" s="19">
        <v>2010</v>
      </c>
      <c r="B285" s="19" t="s">
        <v>75</v>
      </c>
      <c r="C285" s="19">
        <v>100.7</v>
      </c>
      <c r="D285" s="19">
        <v>101.8</v>
      </c>
      <c r="E285" s="19">
        <f t="shared" si="12"/>
        <v>98.919449901768175</v>
      </c>
      <c r="G285" s="15">
        <f t="shared" si="13"/>
        <v>98.919449901768175</v>
      </c>
      <c r="H285" s="15">
        <f t="shared" si="14"/>
        <v>101.8</v>
      </c>
    </row>
    <row r="286" spans="1:8">
      <c r="A286" s="19">
        <v>2010</v>
      </c>
      <c r="B286" s="19" t="s">
        <v>76</v>
      </c>
      <c r="C286" s="19">
        <v>101.9</v>
      </c>
      <c r="D286" s="19">
        <v>102</v>
      </c>
      <c r="E286" s="19">
        <f t="shared" si="12"/>
        <v>99.901960784313729</v>
      </c>
      <c r="G286" s="15">
        <f t="shared" si="13"/>
        <v>99.901960784313729</v>
      </c>
      <c r="H286" s="15">
        <f t="shared" si="14"/>
        <v>102</v>
      </c>
    </row>
    <row r="287" spans="1:8">
      <c r="A287" s="19">
        <v>2010</v>
      </c>
      <c r="B287" s="19" t="s">
        <v>77</v>
      </c>
      <c r="C287" s="19">
        <v>100.5</v>
      </c>
      <c r="D287" s="19">
        <v>99.9</v>
      </c>
      <c r="E287" s="19">
        <f t="shared" si="12"/>
        <v>100.60060060060059</v>
      </c>
      <c r="G287" s="15">
        <f t="shared" si="13"/>
        <v>100.60060060060059</v>
      </c>
      <c r="H287" s="15">
        <f t="shared" si="14"/>
        <v>99.9</v>
      </c>
    </row>
    <row r="288" spans="1:8">
      <c r="A288" s="19">
        <v>2010</v>
      </c>
      <c r="B288" s="19" t="s">
        <v>78</v>
      </c>
      <c r="C288" s="19">
        <v>100</v>
      </c>
      <c r="D288" s="19">
        <v>100.7</v>
      </c>
      <c r="E288" s="19">
        <f t="shared" si="12"/>
        <v>99.304865938430979</v>
      </c>
      <c r="G288" s="15">
        <f t="shared" si="13"/>
        <v>99.304865938430979</v>
      </c>
      <c r="H288" s="15">
        <f t="shared" si="14"/>
        <v>100.7</v>
      </c>
    </row>
    <row r="289" spans="1:8">
      <c r="A289" s="19">
        <v>2010</v>
      </c>
      <c r="B289" s="19" t="s">
        <v>79</v>
      </c>
      <c r="C289" s="19">
        <v>99.6</v>
      </c>
      <c r="D289" s="19">
        <v>101.1</v>
      </c>
      <c r="E289" s="19">
        <f t="shared" si="12"/>
        <v>98.516320474777459</v>
      </c>
      <c r="G289" s="15">
        <f t="shared" si="13"/>
        <v>98.516320474777459</v>
      </c>
      <c r="H289" s="15">
        <f t="shared" si="14"/>
        <v>101.1</v>
      </c>
    </row>
    <row r="290" spans="1:8">
      <c r="A290" s="19">
        <v>2010</v>
      </c>
      <c r="B290" s="19" t="s">
        <v>80</v>
      </c>
      <c r="C290" s="19">
        <v>100.4</v>
      </c>
      <c r="D290" s="19">
        <v>100.7</v>
      </c>
      <c r="E290" s="19">
        <f t="shared" si="12"/>
        <v>99.702085402184721</v>
      </c>
      <c r="G290" s="15">
        <f t="shared" si="13"/>
        <v>99.702085402184721</v>
      </c>
      <c r="H290" s="15">
        <f t="shared" si="14"/>
        <v>100.7</v>
      </c>
    </row>
    <row r="291" spans="1:8">
      <c r="A291" s="19">
        <v>2010</v>
      </c>
      <c r="B291" s="19" t="s">
        <v>81</v>
      </c>
      <c r="C291" s="19">
        <v>100.8</v>
      </c>
      <c r="D291" s="19">
        <v>101.4</v>
      </c>
      <c r="E291" s="19">
        <f t="shared" si="12"/>
        <v>99.408284023668642</v>
      </c>
      <c r="G291" s="15">
        <f t="shared" si="13"/>
        <v>99.408284023668642</v>
      </c>
      <c r="H291" s="15">
        <f t="shared" si="14"/>
        <v>101.4</v>
      </c>
    </row>
    <row r="292" spans="1:8">
      <c r="A292" s="19">
        <v>2010</v>
      </c>
      <c r="B292" s="19" t="s">
        <v>82</v>
      </c>
      <c r="C292" s="19">
        <v>100.5</v>
      </c>
      <c r="D292" s="19">
        <v>99.9</v>
      </c>
      <c r="E292" s="19">
        <f t="shared" si="12"/>
        <v>100.60060060060059</v>
      </c>
      <c r="G292" s="15">
        <f t="shared" si="13"/>
        <v>100.60060060060059</v>
      </c>
      <c r="H292" s="15">
        <f t="shared" si="14"/>
        <v>99.9</v>
      </c>
    </row>
    <row r="293" spans="1:8">
      <c r="A293" s="19">
        <v>2010</v>
      </c>
      <c r="B293" s="19" t="s">
        <v>83</v>
      </c>
      <c r="C293" s="19">
        <v>100.4</v>
      </c>
      <c r="D293" s="19">
        <v>101</v>
      </c>
      <c r="E293" s="19">
        <f t="shared" si="12"/>
        <v>99.405940594059416</v>
      </c>
      <c r="G293" s="15">
        <f t="shared" si="13"/>
        <v>99.405940594059416</v>
      </c>
      <c r="H293" s="15">
        <f t="shared" si="14"/>
        <v>101</v>
      </c>
    </row>
    <row r="294" spans="1:8">
      <c r="A294" s="19">
        <v>2010</v>
      </c>
      <c r="B294" s="19" t="s">
        <v>84</v>
      </c>
      <c r="C294" s="19">
        <v>99.1</v>
      </c>
      <c r="D294" s="19">
        <v>101.1</v>
      </c>
      <c r="E294" s="19">
        <f t="shared" si="12"/>
        <v>98.021760633036592</v>
      </c>
      <c r="G294" s="15">
        <f t="shared" si="13"/>
        <v>98.021760633036592</v>
      </c>
      <c r="H294" s="15">
        <f t="shared" si="14"/>
        <v>101.1</v>
      </c>
    </row>
    <row r="295" spans="1:8">
      <c r="A295" s="19">
        <v>2011</v>
      </c>
      <c r="B295" s="19" t="s">
        <v>72</v>
      </c>
      <c r="C295" s="19">
        <v>101.1</v>
      </c>
      <c r="D295" s="19">
        <v>100.6</v>
      </c>
      <c r="E295" s="19">
        <f t="shared" si="12"/>
        <v>100.49701789264414</v>
      </c>
      <c r="G295" s="15">
        <f t="shared" si="13"/>
        <v>100.49701789264414</v>
      </c>
      <c r="H295" s="15">
        <f t="shared" si="14"/>
        <v>100.6</v>
      </c>
    </row>
    <row r="296" spans="1:8">
      <c r="A296" s="19">
        <v>2011</v>
      </c>
      <c r="B296" s="19" t="s">
        <v>74</v>
      </c>
      <c r="C296" s="19">
        <v>100.5</v>
      </c>
      <c r="D296" s="19">
        <v>100.3</v>
      </c>
      <c r="E296" s="19">
        <f t="shared" si="12"/>
        <v>100.19940179461615</v>
      </c>
      <c r="G296" s="15">
        <f t="shared" si="13"/>
        <v>100.19940179461615</v>
      </c>
      <c r="H296" s="15">
        <f t="shared" si="14"/>
        <v>100.3</v>
      </c>
    </row>
    <row r="297" spans="1:8">
      <c r="A297" s="19">
        <v>2011</v>
      </c>
      <c r="B297" s="19" t="s">
        <v>75</v>
      </c>
      <c r="C297" s="19">
        <v>100.3</v>
      </c>
      <c r="D297" s="19">
        <v>100.3</v>
      </c>
      <c r="E297" s="19">
        <f t="shared" si="12"/>
        <v>100</v>
      </c>
      <c r="G297" s="15">
        <f t="shared" si="13"/>
        <v>100</v>
      </c>
      <c r="H297" s="15">
        <f t="shared" si="14"/>
        <v>100.3</v>
      </c>
    </row>
    <row r="298" spans="1:8">
      <c r="A298" s="19">
        <v>2011</v>
      </c>
      <c r="B298" s="19" t="s">
        <v>76</v>
      </c>
      <c r="C298" s="19">
        <v>99.6</v>
      </c>
      <c r="D298" s="19">
        <v>99.2</v>
      </c>
      <c r="E298" s="19">
        <f t="shared" si="12"/>
        <v>100.4032258064516</v>
      </c>
      <c r="G298" s="15">
        <f t="shared" si="13"/>
        <v>100.4032258064516</v>
      </c>
      <c r="H298" s="15">
        <f t="shared" si="14"/>
        <v>99.2</v>
      </c>
    </row>
    <row r="299" spans="1:8">
      <c r="A299" s="19">
        <v>2011</v>
      </c>
      <c r="B299" s="19" t="s">
        <v>77</v>
      </c>
      <c r="C299" s="19">
        <v>101.3</v>
      </c>
      <c r="D299" s="19">
        <v>99</v>
      </c>
      <c r="E299" s="19">
        <f t="shared" si="12"/>
        <v>102.32323232323233</v>
      </c>
      <c r="G299" s="15">
        <f t="shared" si="13"/>
        <v>102.32323232323233</v>
      </c>
      <c r="H299" s="15">
        <f t="shared" si="14"/>
        <v>99</v>
      </c>
    </row>
    <row r="300" spans="1:8">
      <c r="A300" s="19">
        <v>2011</v>
      </c>
      <c r="B300" s="19" t="s">
        <v>78</v>
      </c>
      <c r="C300" s="19">
        <v>99.8</v>
      </c>
      <c r="D300" s="19">
        <v>101.2</v>
      </c>
      <c r="E300" s="19">
        <f t="shared" si="12"/>
        <v>98.616600790513829</v>
      </c>
      <c r="G300" s="15">
        <f t="shared" si="13"/>
        <v>98.616600790513829</v>
      </c>
      <c r="H300" s="15">
        <f t="shared" si="14"/>
        <v>101.2</v>
      </c>
    </row>
    <row r="301" spans="1:8">
      <c r="A301" s="19">
        <v>2011</v>
      </c>
      <c r="B301" s="19" t="s">
        <v>79</v>
      </c>
      <c r="C301" s="19">
        <v>100.6</v>
      </c>
      <c r="D301" s="19">
        <v>99.7</v>
      </c>
      <c r="E301" s="19">
        <f t="shared" si="12"/>
        <v>100.90270812437312</v>
      </c>
      <c r="G301" s="15">
        <f t="shared" si="13"/>
        <v>100.90270812437312</v>
      </c>
      <c r="H301" s="15">
        <f t="shared" si="14"/>
        <v>99.7</v>
      </c>
    </row>
    <row r="302" spans="1:8">
      <c r="A302" s="19">
        <v>2011</v>
      </c>
      <c r="B302" s="19" t="s">
        <v>80</v>
      </c>
      <c r="C302" s="19">
        <v>99.7</v>
      </c>
      <c r="D302" s="19">
        <v>101.3</v>
      </c>
      <c r="E302" s="19">
        <f t="shared" si="12"/>
        <v>98.420533070088851</v>
      </c>
      <c r="G302" s="15">
        <f t="shared" si="13"/>
        <v>98.420533070088851</v>
      </c>
      <c r="H302" s="15">
        <f t="shared" si="14"/>
        <v>101.3</v>
      </c>
    </row>
    <row r="303" spans="1:8">
      <c r="A303" s="19">
        <v>2011</v>
      </c>
      <c r="B303" s="19" t="s">
        <v>81</v>
      </c>
      <c r="C303" s="19">
        <v>100.3</v>
      </c>
      <c r="D303" s="19">
        <v>101.5</v>
      </c>
      <c r="E303" s="19">
        <f t="shared" si="12"/>
        <v>98.817733990147786</v>
      </c>
      <c r="G303" s="15">
        <f t="shared" si="13"/>
        <v>98.817733990147786</v>
      </c>
      <c r="H303" s="15">
        <f t="shared" si="14"/>
        <v>101.5</v>
      </c>
    </row>
    <row r="304" spans="1:8">
      <c r="A304" s="19">
        <v>2011</v>
      </c>
      <c r="B304" s="19" t="s">
        <v>82</v>
      </c>
      <c r="C304" s="19">
        <v>100.6</v>
      </c>
      <c r="D304" s="19">
        <v>99.9</v>
      </c>
      <c r="E304" s="19">
        <f t="shared" si="12"/>
        <v>100.70070070070069</v>
      </c>
      <c r="G304" s="15">
        <f t="shared" si="13"/>
        <v>100.70070070070069</v>
      </c>
      <c r="H304" s="15">
        <f t="shared" si="14"/>
        <v>99.9</v>
      </c>
    </row>
    <row r="305" spans="1:8">
      <c r="A305" s="19">
        <v>2011</v>
      </c>
      <c r="B305" s="19" t="s">
        <v>83</v>
      </c>
      <c r="C305" s="19">
        <v>100.5</v>
      </c>
      <c r="D305" s="19">
        <v>100.8</v>
      </c>
      <c r="E305" s="19">
        <f t="shared" si="12"/>
        <v>99.702380952380949</v>
      </c>
      <c r="G305" s="15">
        <f t="shared" si="13"/>
        <v>99.702380952380949</v>
      </c>
      <c r="H305" s="15">
        <f t="shared" si="14"/>
        <v>100.8</v>
      </c>
    </row>
    <row r="306" spans="1:8">
      <c r="A306" s="19">
        <v>2011</v>
      </c>
      <c r="B306" s="19" t="s">
        <v>84</v>
      </c>
      <c r="C306" s="19">
        <v>100.6</v>
      </c>
      <c r="D306" s="19">
        <v>101.2</v>
      </c>
      <c r="E306" s="19">
        <f t="shared" si="12"/>
        <v>99.407114624505923</v>
      </c>
      <c r="G306" s="15">
        <f t="shared" si="13"/>
        <v>99.407114624505923</v>
      </c>
      <c r="H306" s="15">
        <f t="shared" si="14"/>
        <v>101.2</v>
      </c>
    </row>
    <row r="307" spans="1:8">
      <c r="A307" s="19">
        <v>2012</v>
      </c>
      <c r="B307" s="19" t="s">
        <v>72</v>
      </c>
      <c r="C307" s="19">
        <v>99.6</v>
      </c>
      <c r="D307" s="19">
        <v>100.6</v>
      </c>
      <c r="E307" s="19">
        <f t="shared" si="12"/>
        <v>99.005964214711724</v>
      </c>
      <c r="G307" s="15">
        <f t="shared" si="13"/>
        <v>99.005964214711724</v>
      </c>
      <c r="H307" s="15">
        <f t="shared" si="14"/>
        <v>100.6</v>
      </c>
    </row>
    <row r="308" spans="1:8">
      <c r="A308" s="19">
        <v>2012</v>
      </c>
      <c r="B308" s="19" t="s">
        <v>74</v>
      </c>
      <c r="C308" s="19">
        <v>100.8</v>
      </c>
      <c r="D308" s="19">
        <v>104.2</v>
      </c>
      <c r="E308" s="19">
        <f t="shared" si="12"/>
        <v>96.737044145873313</v>
      </c>
      <c r="G308" s="15">
        <f t="shared" si="13"/>
        <v>96.737044145873313</v>
      </c>
      <c r="H308" s="15">
        <f t="shared" si="14"/>
        <v>104.2</v>
      </c>
    </row>
    <row r="309" spans="1:8">
      <c r="A309" s="19">
        <v>2012</v>
      </c>
      <c r="B309" s="19" t="s">
        <v>75</v>
      </c>
      <c r="C309" s="19">
        <v>101.2</v>
      </c>
      <c r="D309" s="19">
        <v>102.4</v>
      </c>
      <c r="E309" s="19">
        <f t="shared" si="12"/>
        <v>98.828125</v>
      </c>
      <c r="G309" s="15">
        <f t="shared" si="13"/>
        <v>98.828125</v>
      </c>
      <c r="H309" s="15">
        <f t="shared" si="14"/>
        <v>102.4</v>
      </c>
    </row>
    <row r="310" spans="1:8">
      <c r="A310" s="19">
        <v>2012</v>
      </c>
      <c r="B310" s="19" t="s">
        <v>76</v>
      </c>
      <c r="C310" s="19">
        <v>100.1</v>
      </c>
      <c r="D310" s="19">
        <v>100.1</v>
      </c>
      <c r="E310" s="19">
        <f t="shared" si="12"/>
        <v>100</v>
      </c>
      <c r="G310" s="15">
        <f t="shared" si="13"/>
        <v>100</v>
      </c>
      <c r="H310" s="15">
        <f t="shared" si="14"/>
        <v>100.1</v>
      </c>
    </row>
    <row r="311" spans="1:8">
      <c r="A311" s="19">
        <v>2012</v>
      </c>
      <c r="B311" s="19" t="s">
        <v>77</v>
      </c>
      <c r="C311" s="19">
        <v>99.7</v>
      </c>
      <c r="D311" s="19">
        <v>102.8</v>
      </c>
      <c r="E311" s="19">
        <f t="shared" si="12"/>
        <v>96.984435797665384</v>
      </c>
      <c r="G311" s="15">
        <f t="shared" si="13"/>
        <v>96.984435797665384</v>
      </c>
      <c r="H311" s="15">
        <f t="shared" si="14"/>
        <v>102.8</v>
      </c>
    </row>
    <row r="312" spans="1:8">
      <c r="A312" s="19">
        <v>2012</v>
      </c>
      <c r="B312" s="19" t="s">
        <v>78</v>
      </c>
      <c r="C312" s="19">
        <v>99.4</v>
      </c>
      <c r="D312" s="19">
        <v>101</v>
      </c>
      <c r="E312" s="19">
        <f t="shared" si="12"/>
        <v>98.415841584158429</v>
      </c>
      <c r="G312" s="15">
        <f t="shared" si="13"/>
        <v>98.415841584158429</v>
      </c>
      <c r="H312" s="15">
        <f t="shared" si="14"/>
        <v>101</v>
      </c>
    </row>
    <row r="313" spans="1:8">
      <c r="A313" s="19">
        <v>2012</v>
      </c>
      <c r="B313" s="19" t="s">
        <v>79</v>
      </c>
      <c r="C313" s="19">
        <v>98.3</v>
      </c>
      <c r="D313" s="19">
        <v>99.9</v>
      </c>
      <c r="E313" s="19">
        <f t="shared" si="12"/>
        <v>98.398398398398385</v>
      </c>
      <c r="G313" s="15">
        <f t="shared" si="13"/>
        <v>98.398398398398385</v>
      </c>
      <c r="H313" s="15">
        <f t="shared" si="14"/>
        <v>99.9</v>
      </c>
    </row>
    <row r="314" spans="1:8">
      <c r="A314" s="19">
        <v>2012</v>
      </c>
      <c r="B314" s="19" t="s">
        <v>80</v>
      </c>
      <c r="C314" s="19">
        <v>99.8</v>
      </c>
      <c r="D314" s="19">
        <v>101.1</v>
      </c>
      <c r="E314" s="19">
        <f t="shared" si="12"/>
        <v>98.714144411473796</v>
      </c>
      <c r="G314" s="15">
        <f t="shared" si="13"/>
        <v>98.714144411473796</v>
      </c>
      <c r="H314" s="15">
        <f t="shared" si="14"/>
        <v>101.1</v>
      </c>
    </row>
    <row r="315" spans="1:8">
      <c r="A315" s="19">
        <v>2012</v>
      </c>
      <c r="B315" s="19" t="s">
        <v>81</v>
      </c>
      <c r="C315" s="19">
        <v>99.5</v>
      </c>
      <c r="D315" s="19">
        <v>100</v>
      </c>
      <c r="E315" s="19">
        <f t="shared" si="12"/>
        <v>99.5</v>
      </c>
      <c r="G315" s="15">
        <f t="shared" si="13"/>
        <v>99.5</v>
      </c>
      <c r="H315" s="15">
        <f t="shared" si="14"/>
        <v>100</v>
      </c>
    </row>
    <row r="316" spans="1:8">
      <c r="A316" s="19">
        <v>2012</v>
      </c>
      <c r="B316" s="19" t="s">
        <v>82</v>
      </c>
      <c r="C316" s="19">
        <v>99.4</v>
      </c>
      <c r="D316" s="19">
        <v>101.1</v>
      </c>
      <c r="E316" s="19">
        <f t="shared" si="12"/>
        <v>98.318496538081121</v>
      </c>
      <c r="G316" s="15">
        <f t="shared" si="13"/>
        <v>98.318496538081121</v>
      </c>
      <c r="H316" s="15">
        <f t="shared" si="14"/>
        <v>101.1</v>
      </c>
    </row>
    <row r="317" spans="1:8">
      <c r="A317" s="19">
        <v>2012</v>
      </c>
      <c r="B317" s="19" t="s">
        <v>83</v>
      </c>
      <c r="C317" s="19">
        <v>98.6</v>
      </c>
      <c r="D317" s="19">
        <v>102.8</v>
      </c>
      <c r="E317" s="19">
        <f t="shared" si="12"/>
        <v>95.914396887159526</v>
      </c>
      <c r="G317" s="15">
        <f t="shared" si="13"/>
        <v>95.914396887159526</v>
      </c>
      <c r="H317" s="15">
        <f t="shared" si="14"/>
        <v>102.8</v>
      </c>
    </row>
    <row r="318" spans="1:8">
      <c r="A318" s="19">
        <v>2012</v>
      </c>
      <c r="B318" s="19" t="s">
        <v>84</v>
      </c>
      <c r="C318" s="19">
        <v>98.5</v>
      </c>
      <c r="D318" s="19">
        <v>100.2</v>
      </c>
      <c r="E318" s="19">
        <f t="shared" si="12"/>
        <v>98.303393213572861</v>
      </c>
      <c r="G318" s="15">
        <f t="shared" si="13"/>
        <v>98.303393213572861</v>
      </c>
      <c r="H318" s="15">
        <f t="shared" si="14"/>
        <v>100.2</v>
      </c>
    </row>
    <row r="319" spans="1:8">
      <c r="A319" s="19">
        <v>2013</v>
      </c>
      <c r="B319" s="19" t="s">
        <v>72</v>
      </c>
      <c r="C319" s="19">
        <v>99.9</v>
      </c>
      <c r="D319" s="19">
        <v>99.3</v>
      </c>
      <c r="E319" s="19">
        <f t="shared" si="12"/>
        <v>100.60422960725077</v>
      </c>
      <c r="G319" s="15">
        <f t="shared" si="13"/>
        <v>100.60422960725077</v>
      </c>
      <c r="H319" s="15">
        <f t="shared" si="14"/>
        <v>99.3</v>
      </c>
    </row>
    <row r="320" spans="1:8">
      <c r="A320" s="19">
        <v>2013</v>
      </c>
      <c r="B320" s="19" t="s">
        <v>74</v>
      </c>
      <c r="C320" s="19">
        <v>99.5</v>
      </c>
      <c r="D320" s="19">
        <v>100</v>
      </c>
      <c r="E320" s="19">
        <f t="shared" si="12"/>
        <v>99.5</v>
      </c>
      <c r="G320" s="15">
        <f t="shared" si="13"/>
        <v>99.5</v>
      </c>
      <c r="H320" s="15">
        <f t="shared" si="14"/>
        <v>100</v>
      </c>
    </row>
    <row r="321" spans="1:8">
      <c r="A321" s="19">
        <v>2013</v>
      </c>
      <c r="B321" s="19" t="s">
        <v>75</v>
      </c>
      <c r="C321" s="19">
        <v>99.1</v>
      </c>
      <c r="D321" s="19">
        <v>98.3</v>
      </c>
      <c r="E321" s="19">
        <f t="shared" si="12"/>
        <v>100.81383519837233</v>
      </c>
      <c r="G321" s="15">
        <f t="shared" si="13"/>
        <v>100.81383519837233</v>
      </c>
      <c r="H321" s="15">
        <f t="shared" si="14"/>
        <v>98.3</v>
      </c>
    </row>
    <row r="322" spans="1:8">
      <c r="A322" s="19">
        <v>2013</v>
      </c>
      <c r="B322" s="19" t="s">
        <v>76</v>
      </c>
      <c r="C322" s="19">
        <v>99.4</v>
      </c>
      <c r="D322" s="19">
        <v>100.3</v>
      </c>
      <c r="E322" s="19">
        <f t="shared" si="12"/>
        <v>99.102691924227329</v>
      </c>
      <c r="G322" s="15">
        <f t="shared" si="13"/>
        <v>99.102691924227329</v>
      </c>
      <c r="H322" s="15">
        <f t="shared" si="14"/>
        <v>100.3</v>
      </c>
    </row>
    <row r="323" spans="1:8">
      <c r="A323" s="19">
        <v>2013</v>
      </c>
      <c r="B323" s="19" t="s">
        <v>77</v>
      </c>
      <c r="C323" s="19">
        <v>99.2</v>
      </c>
      <c r="D323" s="19">
        <v>102.9</v>
      </c>
      <c r="E323" s="19">
        <f t="shared" si="12"/>
        <v>96.40427599611273</v>
      </c>
      <c r="G323" s="15">
        <f t="shared" si="13"/>
        <v>96.40427599611273</v>
      </c>
      <c r="H323" s="15">
        <f t="shared" si="14"/>
        <v>102.9</v>
      </c>
    </row>
    <row r="324" spans="1:8">
      <c r="A324" s="19">
        <v>2013</v>
      </c>
      <c r="B324" s="19" t="s">
        <v>78</v>
      </c>
      <c r="C324" s="19">
        <v>100.4</v>
      </c>
      <c r="D324" s="19">
        <v>99.2</v>
      </c>
      <c r="E324" s="19">
        <f t="shared" si="12"/>
        <v>101.20967741935485</v>
      </c>
      <c r="G324" s="15">
        <f t="shared" si="13"/>
        <v>101.20967741935485</v>
      </c>
      <c r="H324" s="15">
        <f t="shared" si="14"/>
        <v>99.2</v>
      </c>
    </row>
    <row r="325" spans="1:8">
      <c r="A325" s="19">
        <v>2013</v>
      </c>
      <c r="B325" s="19" t="s">
        <v>79</v>
      </c>
      <c r="C325" s="19">
        <v>97.1</v>
      </c>
      <c r="D325" s="19">
        <v>100.4</v>
      </c>
      <c r="E325" s="19">
        <f t="shared" si="12"/>
        <v>96.713147410358559</v>
      </c>
      <c r="G325" s="15">
        <f t="shared" si="13"/>
        <v>96.713147410358559</v>
      </c>
      <c r="H325" s="15">
        <f t="shared" si="14"/>
        <v>100.4</v>
      </c>
    </row>
    <row r="326" spans="1:8">
      <c r="A326" s="19">
        <v>2013</v>
      </c>
      <c r="B326" s="19" t="s">
        <v>80</v>
      </c>
      <c r="C326" s="19">
        <v>98.8</v>
      </c>
      <c r="D326" s="19">
        <v>101</v>
      </c>
      <c r="E326" s="19">
        <f t="shared" si="12"/>
        <v>97.821782178217816</v>
      </c>
      <c r="G326" s="15">
        <f t="shared" si="13"/>
        <v>97.821782178217816</v>
      </c>
      <c r="H326" s="15">
        <f t="shared" si="14"/>
        <v>101</v>
      </c>
    </row>
    <row r="327" spans="1:8">
      <c r="A327" s="19">
        <v>2013</v>
      </c>
      <c r="B327" s="19" t="s">
        <v>81</v>
      </c>
      <c r="C327" s="19">
        <v>99</v>
      </c>
      <c r="D327" s="19">
        <v>99.4</v>
      </c>
      <c r="E327" s="19">
        <f t="shared" si="12"/>
        <v>99.597585513078471</v>
      </c>
      <c r="G327" s="15">
        <f t="shared" si="13"/>
        <v>99.597585513078471</v>
      </c>
      <c r="H327" s="15">
        <f t="shared" si="14"/>
        <v>99.4</v>
      </c>
    </row>
    <row r="328" spans="1:8">
      <c r="A328" s="19">
        <v>2013</v>
      </c>
      <c r="B328" s="19" t="s">
        <v>82</v>
      </c>
      <c r="C328" s="19">
        <v>99.2</v>
      </c>
      <c r="D328" s="19">
        <v>101.1</v>
      </c>
      <c r="E328" s="19">
        <f t="shared" ref="E328:E386" si="15">C328/D328*100</f>
        <v>98.120672601384769</v>
      </c>
      <c r="G328" s="15">
        <f t="shared" ref="G328:G386" si="16">E328</f>
        <v>98.120672601384769</v>
      </c>
      <c r="H328" s="15">
        <f t="shared" ref="H328:H386" si="17">D328</f>
        <v>101.1</v>
      </c>
    </row>
    <row r="329" spans="1:8">
      <c r="A329" s="19">
        <v>2013</v>
      </c>
      <c r="B329" s="19" t="s">
        <v>83</v>
      </c>
      <c r="C329" s="19">
        <v>99.7</v>
      </c>
      <c r="D329" s="19">
        <v>101.7</v>
      </c>
      <c r="E329" s="19">
        <f t="shared" si="15"/>
        <v>98.033431661750242</v>
      </c>
      <c r="G329" s="15">
        <f t="shared" si="16"/>
        <v>98.033431661750242</v>
      </c>
      <c r="H329" s="15">
        <f t="shared" si="17"/>
        <v>101.7</v>
      </c>
    </row>
    <row r="330" spans="1:8">
      <c r="A330" s="19">
        <v>2013</v>
      </c>
      <c r="B330" s="19" t="s">
        <v>84</v>
      </c>
      <c r="C330" s="19">
        <v>99</v>
      </c>
      <c r="D330" s="19">
        <v>100.3</v>
      </c>
      <c r="E330" s="19">
        <f t="shared" si="15"/>
        <v>98.703888334995014</v>
      </c>
      <c r="G330" s="15">
        <f t="shared" si="16"/>
        <v>98.703888334995014</v>
      </c>
      <c r="H330" s="15">
        <f t="shared" si="17"/>
        <v>100.3</v>
      </c>
    </row>
    <row r="331" spans="1:8">
      <c r="A331" s="19">
        <v>2014</v>
      </c>
      <c r="B331" s="19" t="s">
        <v>72</v>
      </c>
      <c r="C331" s="19">
        <v>99.2</v>
      </c>
      <c r="D331" s="19">
        <v>100.9</v>
      </c>
      <c r="E331" s="19">
        <f t="shared" si="15"/>
        <v>98.31516352824579</v>
      </c>
      <c r="G331" s="15">
        <f t="shared" si="16"/>
        <v>98.31516352824579</v>
      </c>
      <c r="H331" s="15">
        <f t="shared" si="17"/>
        <v>100.9</v>
      </c>
    </row>
    <row r="332" spans="1:8">
      <c r="A332" s="19">
        <v>2014</v>
      </c>
      <c r="B332" s="19" t="s">
        <v>74</v>
      </c>
      <c r="C332" s="19">
        <v>99.3</v>
      </c>
      <c r="D332" s="19">
        <v>99.7</v>
      </c>
      <c r="E332" s="19">
        <f t="shared" si="15"/>
        <v>99.598796389167504</v>
      </c>
      <c r="G332" s="15">
        <f t="shared" si="16"/>
        <v>99.598796389167504</v>
      </c>
      <c r="H332" s="15">
        <f t="shared" si="17"/>
        <v>99.7</v>
      </c>
    </row>
    <row r="333" spans="1:8">
      <c r="A333" s="19">
        <v>2014</v>
      </c>
      <c r="B333" s="19" t="s">
        <v>75</v>
      </c>
      <c r="C333" s="19">
        <v>99.6</v>
      </c>
      <c r="D333" s="19">
        <v>98.7</v>
      </c>
      <c r="E333" s="19">
        <f t="shared" si="15"/>
        <v>100.91185410334344</v>
      </c>
      <c r="G333" s="15">
        <f t="shared" si="16"/>
        <v>100.91185410334344</v>
      </c>
      <c r="H333" s="15">
        <f t="shared" si="17"/>
        <v>98.7</v>
      </c>
    </row>
    <row r="334" spans="1:8">
      <c r="A334" s="19">
        <v>2014</v>
      </c>
      <c r="B334" s="19" t="s">
        <v>76</v>
      </c>
      <c r="C334" s="19">
        <v>99.8</v>
      </c>
      <c r="D334" s="19">
        <v>99.7</v>
      </c>
      <c r="E334" s="19">
        <f t="shared" si="15"/>
        <v>100.10030090270811</v>
      </c>
      <c r="G334" s="15">
        <f t="shared" si="16"/>
        <v>100.10030090270811</v>
      </c>
      <c r="H334" s="15">
        <f t="shared" si="17"/>
        <v>99.7</v>
      </c>
    </row>
    <row r="335" spans="1:8">
      <c r="A335" s="19">
        <v>2014</v>
      </c>
      <c r="B335" s="19" t="s">
        <v>77</v>
      </c>
      <c r="C335" s="19">
        <v>99.5</v>
      </c>
      <c r="D335" s="19">
        <v>101.5</v>
      </c>
      <c r="E335" s="19">
        <f t="shared" si="15"/>
        <v>98.029556650246306</v>
      </c>
      <c r="G335" s="15">
        <f t="shared" si="16"/>
        <v>98.029556650246306</v>
      </c>
      <c r="H335" s="15">
        <f t="shared" si="17"/>
        <v>101.5</v>
      </c>
    </row>
    <row r="336" spans="1:8">
      <c r="A336" s="19">
        <v>2014</v>
      </c>
      <c r="B336" s="19" t="s">
        <v>78</v>
      </c>
      <c r="C336" s="19">
        <v>102</v>
      </c>
      <c r="D336" s="19">
        <v>99.6</v>
      </c>
      <c r="E336" s="19">
        <f t="shared" si="15"/>
        <v>102.40963855421687</v>
      </c>
      <c r="G336" s="15">
        <f t="shared" si="16"/>
        <v>102.40963855421687</v>
      </c>
      <c r="H336" s="15">
        <f t="shared" si="17"/>
        <v>99.6</v>
      </c>
    </row>
    <row r="337" spans="1:8">
      <c r="A337" s="19">
        <v>2014</v>
      </c>
      <c r="B337" s="19" t="s">
        <v>79</v>
      </c>
      <c r="C337" s="19">
        <v>100.1</v>
      </c>
      <c r="D337" s="19">
        <v>101.1</v>
      </c>
      <c r="E337" s="19">
        <f t="shared" si="15"/>
        <v>99.010880316518296</v>
      </c>
      <c r="G337" s="15">
        <f t="shared" si="16"/>
        <v>99.010880316518296</v>
      </c>
      <c r="H337" s="15">
        <f t="shared" si="17"/>
        <v>101.1</v>
      </c>
    </row>
    <row r="338" spans="1:8">
      <c r="A338" s="19">
        <v>2014</v>
      </c>
      <c r="B338" s="19" t="s">
        <v>80</v>
      </c>
      <c r="C338" s="19">
        <v>99.8</v>
      </c>
      <c r="D338" s="19">
        <v>99.2</v>
      </c>
      <c r="E338" s="19">
        <f t="shared" si="15"/>
        <v>100.60483870967742</v>
      </c>
      <c r="G338" s="15">
        <f t="shared" si="16"/>
        <v>100.60483870967742</v>
      </c>
      <c r="H338" s="15">
        <f t="shared" si="17"/>
        <v>99.2</v>
      </c>
    </row>
    <row r="339" spans="1:8">
      <c r="A339" s="19">
        <v>2014</v>
      </c>
      <c r="B339" s="19" t="s">
        <v>81</v>
      </c>
      <c r="C339" s="19">
        <v>99.8</v>
      </c>
      <c r="D339" s="19">
        <v>100.3</v>
      </c>
      <c r="E339" s="19">
        <f t="shared" si="15"/>
        <v>99.501495513459631</v>
      </c>
      <c r="G339" s="15">
        <f t="shared" si="16"/>
        <v>99.501495513459631</v>
      </c>
      <c r="H339" s="15">
        <f t="shared" si="17"/>
        <v>100.3</v>
      </c>
    </row>
    <row r="340" spans="1:8">
      <c r="A340" s="19">
        <v>2014</v>
      </c>
      <c r="B340" s="19" t="s">
        <v>82</v>
      </c>
      <c r="C340" s="19">
        <v>99.5</v>
      </c>
      <c r="D340" s="19">
        <v>101.8</v>
      </c>
      <c r="E340" s="19">
        <f t="shared" si="15"/>
        <v>97.740667976424362</v>
      </c>
      <c r="G340" s="15">
        <f t="shared" si="16"/>
        <v>97.740667976424362</v>
      </c>
      <c r="H340" s="15">
        <f t="shared" si="17"/>
        <v>101.8</v>
      </c>
    </row>
    <row r="341" spans="1:8">
      <c r="A341" s="19">
        <v>2014</v>
      </c>
      <c r="B341" s="19" t="s">
        <v>83</v>
      </c>
      <c r="C341" s="19">
        <v>99.8</v>
      </c>
      <c r="D341" s="19">
        <v>98.9</v>
      </c>
      <c r="E341" s="19">
        <f t="shared" si="15"/>
        <v>100.91001011122344</v>
      </c>
      <c r="G341" s="15">
        <f t="shared" si="16"/>
        <v>100.91001011122344</v>
      </c>
      <c r="H341" s="15">
        <f t="shared" si="17"/>
        <v>98.9</v>
      </c>
    </row>
    <row r="342" spans="1:8">
      <c r="A342" s="19">
        <v>2014</v>
      </c>
      <c r="B342" s="19" t="s">
        <v>84</v>
      </c>
      <c r="C342" s="19">
        <v>100.4</v>
      </c>
      <c r="D342" s="19">
        <v>99.8</v>
      </c>
      <c r="E342" s="19">
        <f t="shared" si="15"/>
        <v>100.60120240480963</v>
      </c>
      <c r="G342" s="15">
        <f t="shared" si="16"/>
        <v>100.60120240480963</v>
      </c>
      <c r="H342" s="15">
        <f t="shared" si="17"/>
        <v>99.8</v>
      </c>
    </row>
    <row r="343" spans="1:8">
      <c r="A343" s="19">
        <v>2015</v>
      </c>
      <c r="B343" s="19" t="s">
        <v>72</v>
      </c>
      <c r="C343" s="19">
        <v>99.6</v>
      </c>
      <c r="D343" s="19">
        <v>100.8</v>
      </c>
      <c r="E343" s="19">
        <f t="shared" si="15"/>
        <v>98.809523809523796</v>
      </c>
      <c r="G343" s="15">
        <f t="shared" si="16"/>
        <v>98.809523809523796</v>
      </c>
      <c r="H343" s="15">
        <f t="shared" si="17"/>
        <v>100.8</v>
      </c>
    </row>
    <row r="344" spans="1:8">
      <c r="A344" s="19">
        <v>2015</v>
      </c>
      <c r="B344" s="19" t="s">
        <v>74</v>
      </c>
      <c r="C344" s="19">
        <v>99.4</v>
      </c>
      <c r="D344" s="19">
        <v>99.7</v>
      </c>
      <c r="E344" s="19">
        <f t="shared" si="15"/>
        <v>99.699097291875631</v>
      </c>
      <c r="G344" s="15">
        <f t="shared" si="16"/>
        <v>99.699097291875631</v>
      </c>
      <c r="H344" s="15">
        <f t="shared" si="17"/>
        <v>99.7</v>
      </c>
    </row>
    <row r="345" spans="1:8">
      <c r="A345" s="19">
        <v>2015</v>
      </c>
      <c r="B345" s="19" t="s">
        <v>75</v>
      </c>
      <c r="C345" s="19">
        <v>99.5</v>
      </c>
      <c r="D345" s="19">
        <v>100.8</v>
      </c>
      <c r="E345" s="19">
        <f t="shared" si="15"/>
        <v>98.710317460317469</v>
      </c>
      <c r="G345" s="15">
        <f t="shared" si="16"/>
        <v>98.710317460317469</v>
      </c>
      <c r="H345" s="15">
        <f t="shared" si="17"/>
        <v>100.8</v>
      </c>
    </row>
    <row r="346" spans="1:8">
      <c r="A346" s="19">
        <v>2015</v>
      </c>
      <c r="B346" s="19" t="s">
        <v>76</v>
      </c>
      <c r="C346" s="19">
        <v>100.4</v>
      </c>
      <c r="D346" s="19">
        <v>101.2</v>
      </c>
      <c r="E346" s="19">
        <f t="shared" si="15"/>
        <v>99.209486166007906</v>
      </c>
      <c r="G346" s="15">
        <f t="shared" si="16"/>
        <v>99.209486166007906</v>
      </c>
      <c r="H346" s="15">
        <f t="shared" si="17"/>
        <v>101.2</v>
      </c>
    </row>
    <row r="347" spans="1:8">
      <c r="A347" s="19">
        <v>2015</v>
      </c>
      <c r="B347" s="19" t="s">
        <v>77</v>
      </c>
      <c r="C347" s="19">
        <v>100.7</v>
      </c>
      <c r="D347" s="19">
        <v>98.5</v>
      </c>
      <c r="E347" s="19">
        <f t="shared" si="15"/>
        <v>102.23350253807106</v>
      </c>
      <c r="G347" s="15">
        <f t="shared" si="16"/>
        <v>102.23350253807106</v>
      </c>
      <c r="H347" s="15">
        <f t="shared" si="17"/>
        <v>98.5</v>
      </c>
    </row>
    <row r="348" spans="1:8">
      <c r="A348" s="19">
        <v>2015</v>
      </c>
      <c r="B348" s="19" t="s">
        <v>78</v>
      </c>
      <c r="C348" s="19">
        <v>98.6</v>
      </c>
      <c r="D348" s="19">
        <v>100</v>
      </c>
      <c r="E348" s="19">
        <f t="shared" si="15"/>
        <v>98.6</v>
      </c>
      <c r="G348" s="15">
        <f t="shared" si="16"/>
        <v>98.6</v>
      </c>
      <c r="H348" s="15">
        <f t="shared" si="17"/>
        <v>100</v>
      </c>
    </row>
    <row r="349" spans="1:8">
      <c r="A349" s="19">
        <v>2015</v>
      </c>
      <c r="B349" s="19" t="s">
        <v>79</v>
      </c>
      <c r="C349" s="19">
        <v>101</v>
      </c>
      <c r="D349" s="19">
        <v>101.3</v>
      </c>
      <c r="E349" s="19">
        <f t="shared" si="15"/>
        <v>99.703849950641668</v>
      </c>
      <c r="G349" s="15">
        <f t="shared" si="16"/>
        <v>99.703849950641668</v>
      </c>
      <c r="H349" s="15">
        <f t="shared" si="17"/>
        <v>101.3</v>
      </c>
    </row>
    <row r="350" spans="1:8">
      <c r="A350" s="19">
        <v>2015</v>
      </c>
      <c r="B350" s="19" t="s">
        <v>80</v>
      </c>
      <c r="C350" s="19">
        <v>100.3</v>
      </c>
      <c r="D350" s="19">
        <v>99.8</v>
      </c>
      <c r="E350" s="19">
        <f t="shared" si="15"/>
        <v>100.50100200400803</v>
      </c>
      <c r="G350" s="15">
        <f t="shared" si="16"/>
        <v>100.50100200400803</v>
      </c>
      <c r="H350" s="15">
        <f t="shared" si="17"/>
        <v>99.8</v>
      </c>
    </row>
    <row r="351" spans="1:8">
      <c r="A351" s="19">
        <v>2015</v>
      </c>
      <c r="B351" s="19" t="s">
        <v>81</v>
      </c>
      <c r="C351" s="19">
        <v>100.3</v>
      </c>
      <c r="D351" s="19">
        <v>99.4</v>
      </c>
      <c r="E351" s="19">
        <f t="shared" si="15"/>
        <v>100.90543259557343</v>
      </c>
      <c r="G351" s="15">
        <f t="shared" si="16"/>
        <v>100.90543259557343</v>
      </c>
      <c r="H351" s="15">
        <f t="shared" si="17"/>
        <v>99.4</v>
      </c>
    </row>
    <row r="352" spans="1:8">
      <c r="A352" s="19">
        <v>2015</v>
      </c>
      <c r="B352" s="19" t="s">
        <v>82</v>
      </c>
      <c r="C352" s="19">
        <v>100.7</v>
      </c>
      <c r="D352" s="19">
        <v>99.4</v>
      </c>
      <c r="E352" s="19">
        <f t="shared" si="15"/>
        <v>101.30784708249496</v>
      </c>
      <c r="G352" s="15">
        <f t="shared" si="16"/>
        <v>101.30784708249496</v>
      </c>
      <c r="H352" s="15">
        <f t="shared" si="17"/>
        <v>99.4</v>
      </c>
    </row>
    <row r="353" spans="1:8">
      <c r="A353" s="19">
        <v>2015</v>
      </c>
      <c r="B353" s="19" t="s">
        <v>83</v>
      </c>
      <c r="C353" s="19">
        <v>100.1</v>
      </c>
      <c r="D353" s="19">
        <v>99.5</v>
      </c>
      <c r="E353" s="19">
        <f t="shared" si="15"/>
        <v>100.60301507537687</v>
      </c>
      <c r="G353" s="15">
        <f t="shared" si="16"/>
        <v>100.60301507537687</v>
      </c>
      <c r="H353" s="15">
        <f t="shared" si="17"/>
        <v>99.5</v>
      </c>
    </row>
    <row r="354" spans="1:8">
      <c r="A354" s="19">
        <v>2015</v>
      </c>
      <c r="B354" s="19" t="s">
        <v>84</v>
      </c>
      <c r="C354" s="19">
        <v>100</v>
      </c>
      <c r="D354" s="19">
        <v>99.9</v>
      </c>
      <c r="E354" s="19">
        <f t="shared" si="15"/>
        <v>100.10010010010009</v>
      </c>
      <c r="G354" s="15">
        <f t="shared" si="16"/>
        <v>100.10010010010009</v>
      </c>
      <c r="H354" s="15">
        <f t="shared" si="17"/>
        <v>99.9</v>
      </c>
    </row>
    <row r="355" spans="1:8">
      <c r="A355" s="19">
        <v>2016</v>
      </c>
      <c r="B355" s="19" t="s">
        <v>72</v>
      </c>
      <c r="C355" s="19">
        <v>100.6</v>
      </c>
      <c r="D355" s="19">
        <v>100</v>
      </c>
      <c r="E355" s="19">
        <f t="shared" si="15"/>
        <v>100.6</v>
      </c>
      <c r="G355" s="15">
        <f t="shared" si="16"/>
        <v>100.6</v>
      </c>
      <c r="H355" s="15">
        <f t="shared" si="17"/>
        <v>100</v>
      </c>
    </row>
    <row r="356" spans="1:8">
      <c r="A356" s="19">
        <v>2016</v>
      </c>
      <c r="B356" s="19" t="s">
        <v>74</v>
      </c>
      <c r="C356" s="19">
        <v>100.8</v>
      </c>
      <c r="D356" s="19">
        <v>100.6</v>
      </c>
      <c r="E356" s="19">
        <f t="shared" si="15"/>
        <v>100.19880715705767</v>
      </c>
      <c r="G356" s="15">
        <f t="shared" si="16"/>
        <v>100.19880715705767</v>
      </c>
      <c r="H356" s="15">
        <f t="shared" si="17"/>
        <v>100.6</v>
      </c>
    </row>
    <row r="357" spans="1:8">
      <c r="A357" s="19">
        <v>2016</v>
      </c>
      <c r="B357" s="19" t="s">
        <v>75</v>
      </c>
      <c r="C357" s="19">
        <v>101.4</v>
      </c>
      <c r="D357" s="19">
        <v>102</v>
      </c>
      <c r="E357" s="19">
        <f t="shared" si="15"/>
        <v>99.411764705882348</v>
      </c>
      <c r="G357" s="15">
        <f t="shared" si="16"/>
        <v>99.411764705882348</v>
      </c>
      <c r="H357" s="15">
        <f t="shared" si="17"/>
        <v>102</v>
      </c>
    </row>
    <row r="358" spans="1:8">
      <c r="A358" s="19">
        <v>2016</v>
      </c>
      <c r="B358" s="19" t="s">
        <v>76</v>
      </c>
      <c r="C358" s="19">
        <v>100.5</v>
      </c>
      <c r="D358" s="19">
        <v>99.7</v>
      </c>
      <c r="E358" s="19">
        <f t="shared" si="15"/>
        <v>100.80240722166501</v>
      </c>
      <c r="G358" s="15">
        <f t="shared" si="16"/>
        <v>100.80240722166501</v>
      </c>
      <c r="H358" s="15">
        <f t="shared" si="17"/>
        <v>99.7</v>
      </c>
    </row>
    <row r="359" spans="1:8">
      <c r="A359" s="19">
        <v>2016</v>
      </c>
      <c r="B359" s="19" t="s">
        <v>77</v>
      </c>
      <c r="C359" s="19">
        <v>100.9</v>
      </c>
      <c r="D359" s="19">
        <v>98.4</v>
      </c>
      <c r="E359" s="19">
        <f t="shared" si="15"/>
        <v>102.54065040650406</v>
      </c>
      <c r="G359" s="15">
        <f t="shared" si="16"/>
        <v>102.54065040650406</v>
      </c>
      <c r="H359" s="15">
        <f t="shared" si="17"/>
        <v>98.4</v>
      </c>
    </row>
    <row r="360" spans="1:8">
      <c r="A360" s="19">
        <v>2016</v>
      </c>
      <c r="B360" s="19" t="s">
        <v>78</v>
      </c>
      <c r="C360" s="19">
        <v>100.9</v>
      </c>
      <c r="D360" s="19">
        <v>100.2</v>
      </c>
      <c r="E360" s="19">
        <f t="shared" si="15"/>
        <v>100.69860279441119</v>
      </c>
      <c r="G360" s="15">
        <f t="shared" si="16"/>
        <v>100.69860279441119</v>
      </c>
      <c r="H360" s="15">
        <f t="shared" si="17"/>
        <v>100.2</v>
      </c>
    </row>
    <row r="361" spans="1:8">
      <c r="A361" s="19">
        <v>2016</v>
      </c>
      <c r="B361" s="19" t="s">
        <v>79</v>
      </c>
      <c r="C361" s="19">
        <v>102.1</v>
      </c>
      <c r="D361" s="19">
        <v>98.8</v>
      </c>
      <c r="E361" s="19">
        <f t="shared" si="15"/>
        <v>103.34008097165992</v>
      </c>
      <c r="G361" s="15">
        <f t="shared" si="16"/>
        <v>103.34008097165992</v>
      </c>
      <c r="H361" s="15">
        <f t="shared" si="17"/>
        <v>98.8</v>
      </c>
    </row>
    <row r="362" spans="1:8">
      <c r="A362" s="19">
        <v>2016</v>
      </c>
      <c r="B362" s="19" t="s">
        <v>80</v>
      </c>
      <c r="C362" s="19">
        <v>100.8</v>
      </c>
      <c r="D362" s="19">
        <v>99.8</v>
      </c>
      <c r="E362" s="19">
        <f t="shared" si="15"/>
        <v>101.00200400801602</v>
      </c>
      <c r="G362" s="15">
        <f t="shared" si="16"/>
        <v>101.00200400801602</v>
      </c>
      <c r="H362" s="15">
        <f t="shared" si="17"/>
        <v>99.8</v>
      </c>
    </row>
    <row r="363" spans="1:8">
      <c r="A363" s="19">
        <v>2016</v>
      </c>
      <c r="B363" s="19" t="s">
        <v>81</v>
      </c>
      <c r="C363" s="19">
        <v>100.5</v>
      </c>
      <c r="D363" s="19">
        <v>100.5</v>
      </c>
      <c r="E363" s="19">
        <f t="shared" si="15"/>
        <v>100</v>
      </c>
      <c r="G363" s="15">
        <f t="shared" si="16"/>
        <v>100</v>
      </c>
      <c r="H363" s="15">
        <f t="shared" si="17"/>
        <v>100.5</v>
      </c>
    </row>
    <row r="364" spans="1:8">
      <c r="A364" s="19">
        <v>2016</v>
      </c>
      <c r="B364" s="19" t="s">
        <v>82</v>
      </c>
      <c r="C364" s="19">
        <v>101</v>
      </c>
      <c r="D364" s="19">
        <v>98.8</v>
      </c>
      <c r="E364" s="19">
        <f t="shared" si="15"/>
        <v>102.22672064777328</v>
      </c>
      <c r="G364" s="15">
        <f t="shared" si="16"/>
        <v>102.22672064777328</v>
      </c>
      <c r="H364" s="15">
        <f t="shared" si="17"/>
        <v>98.8</v>
      </c>
    </row>
    <row r="365" spans="1:8">
      <c r="A365" s="19">
        <v>2016</v>
      </c>
      <c r="B365" s="19" t="s">
        <v>83</v>
      </c>
      <c r="C365" s="19">
        <v>101</v>
      </c>
      <c r="D365" s="19">
        <v>100.1</v>
      </c>
      <c r="E365" s="19">
        <f t="shared" si="15"/>
        <v>100.8991008991009</v>
      </c>
      <c r="G365" s="15">
        <f t="shared" si="16"/>
        <v>100.8991008991009</v>
      </c>
      <c r="H365" s="15">
        <f t="shared" si="17"/>
        <v>100.1</v>
      </c>
    </row>
    <row r="366" spans="1:8">
      <c r="A366" s="19">
        <v>2016</v>
      </c>
      <c r="B366" s="19" t="s">
        <v>84</v>
      </c>
      <c r="C366" s="19">
        <v>101.1</v>
      </c>
      <c r="D366" s="19">
        <v>100</v>
      </c>
      <c r="E366" s="19">
        <f t="shared" si="15"/>
        <v>101.1</v>
      </c>
      <c r="G366" s="15">
        <f t="shared" si="16"/>
        <v>101.1</v>
      </c>
      <c r="H366" s="15">
        <f t="shared" si="17"/>
        <v>100</v>
      </c>
    </row>
    <row r="367" spans="1:8">
      <c r="A367" s="19">
        <v>2017</v>
      </c>
      <c r="B367" s="19" t="s">
        <v>72</v>
      </c>
      <c r="C367" s="19">
        <v>101.2</v>
      </c>
      <c r="D367" s="19">
        <v>99.1</v>
      </c>
      <c r="E367" s="19">
        <f t="shared" si="15"/>
        <v>102.11907164480323</v>
      </c>
      <c r="G367" s="15">
        <f t="shared" si="16"/>
        <v>102.11907164480323</v>
      </c>
      <c r="H367" s="15">
        <f t="shared" si="17"/>
        <v>99.1</v>
      </c>
    </row>
    <row r="368" spans="1:8">
      <c r="A368" s="19">
        <v>2017</v>
      </c>
      <c r="B368" s="19" t="s">
        <v>74</v>
      </c>
      <c r="C368" s="19">
        <v>101.2</v>
      </c>
      <c r="D368" s="19">
        <v>100.4</v>
      </c>
      <c r="E368" s="19">
        <f t="shared" si="15"/>
        <v>100.79681274900398</v>
      </c>
      <c r="G368" s="15">
        <f t="shared" si="16"/>
        <v>100.79681274900398</v>
      </c>
      <c r="H368" s="15">
        <f t="shared" si="17"/>
        <v>100.4</v>
      </c>
    </row>
    <row r="369" spans="1:8">
      <c r="A369" s="19">
        <v>2017</v>
      </c>
      <c r="B369" s="19" t="s">
        <v>75</v>
      </c>
      <c r="C369" s="19">
        <v>101.3</v>
      </c>
      <c r="D369" s="19">
        <v>100.3</v>
      </c>
      <c r="E369" s="19">
        <f t="shared" si="15"/>
        <v>100.99700897308075</v>
      </c>
      <c r="G369" s="15">
        <f t="shared" si="16"/>
        <v>100.99700897308075</v>
      </c>
      <c r="H369" s="15">
        <f t="shared" si="17"/>
        <v>100.3</v>
      </c>
    </row>
    <row r="370" spans="1:8">
      <c r="A370" s="19">
        <v>2017</v>
      </c>
      <c r="B370" s="19" t="s">
        <v>76</v>
      </c>
      <c r="C370" s="19">
        <v>101.2</v>
      </c>
      <c r="D370" s="19">
        <v>99.3</v>
      </c>
      <c r="E370" s="19">
        <f t="shared" si="15"/>
        <v>101.91339375629407</v>
      </c>
      <c r="G370" s="15">
        <f t="shared" si="16"/>
        <v>101.91339375629407</v>
      </c>
      <c r="H370" s="15">
        <f t="shared" si="17"/>
        <v>99.3</v>
      </c>
    </row>
    <row r="371" spans="1:8">
      <c r="A371" s="19">
        <v>2017</v>
      </c>
      <c r="B371" s="19" t="s">
        <v>77</v>
      </c>
      <c r="C371" s="19">
        <v>101.4</v>
      </c>
      <c r="D371" s="19">
        <v>100</v>
      </c>
      <c r="E371" s="19">
        <f t="shared" si="15"/>
        <v>101.4</v>
      </c>
      <c r="G371" s="15">
        <f t="shared" si="16"/>
        <v>101.4</v>
      </c>
      <c r="H371" s="15">
        <f t="shared" si="17"/>
        <v>100</v>
      </c>
    </row>
    <row r="372" spans="1:8">
      <c r="A372" s="19">
        <v>2017</v>
      </c>
      <c r="B372" s="19" t="s">
        <v>78</v>
      </c>
      <c r="C372" s="19">
        <v>101.2</v>
      </c>
      <c r="D372" s="19">
        <v>100.2</v>
      </c>
      <c r="E372" s="19">
        <f t="shared" si="15"/>
        <v>100.99800399201597</v>
      </c>
      <c r="G372" s="15">
        <f t="shared" si="16"/>
        <v>100.99800399201597</v>
      </c>
      <c r="H372" s="15">
        <f t="shared" si="17"/>
        <v>100.2</v>
      </c>
    </row>
    <row r="373" spans="1:8">
      <c r="A373" s="19">
        <v>2017</v>
      </c>
      <c r="B373" s="19" t="s">
        <v>79</v>
      </c>
      <c r="C373" s="19">
        <v>101.8</v>
      </c>
      <c r="D373" s="19">
        <v>98.2</v>
      </c>
      <c r="E373" s="19">
        <f t="shared" si="15"/>
        <v>103.66598778004072</v>
      </c>
      <c r="G373" s="15">
        <f t="shared" si="16"/>
        <v>103.66598778004072</v>
      </c>
      <c r="H373" s="15">
        <f t="shared" si="17"/>
        <v>98.2</v>
      </c>
    </row>
    <row r="374" spans="1:8">
      <c r="A374" s="19">
        <v>2017</v>
      </c>
      <c r="B374" s="19" t="s">
        <v>80</v>
      </c>
      <c r="C374" s="19">
        <v>101.2</v>
      </c>
      <c r="D374" s="19">
        <v>99.6</v>
      </c>
      <c r="E374" s="19">
        <f t="shared" si="15"/>
        <v>101.60642570281124</v>
      </c>
      <c r="G374" s="15">
        <f t="shared" si="16"/>
        <v>101.60642570281124</v>
      </c>
      <c r="H374" s="15">
        <f t="shared" si="17"/>
        <v>99.6</v>
      </c>
    </row>
    <row r="375" spans="1:8">
      <c r="A375" s="19">
        <v>2017</v>
      </c>
      <c r="B375" s="19" t="s">
        <v>81</v>
      </c>
      <c r="C375" s="19">
        <v>101.8</v>
      </c>
      <c r="D375" s="19">
        <v>100.1</v>
      </c>
      <c r="E375" s="19">
        <f t="shared" si="15"/>
        <v>101.69830169830169</v>
      </c>
      <c r="G375" s="15">
        <f t="shared" si="16"/>
        <v>101.69830169830169</v>
      </c>
      <c r="H375" s="15">
        <f t="shared" si="17"/>
        <v>100.1</v>
      </c>
    </row>
    <row r="376" spans="1:8">
      <c r="A376" s="19">
        <v>2017</v>
      </c>
      <c r="B376" s="19" t="s">
        <v>82</v>
      </c>
      <c r="C376" s="19">
        <v>101.1</v>
      </c>
      <c r="D376" s="19">
        <v>99.9</v>
      </c>
      <c r="E376" s="19">
        <f t="shared" si="15"/>
        <v>101.2012012012012</v>
      </c>
      <c r="G376" s="15">
        <f t="shared" si="16"/>
        <v>101.2012012012012</v>
      </c>
      <c r="H376" s="15">
        <f t="shared" si="17"/>
        <v>99.9</v>
      </c>
    </row>
    <row r="377" spans="1:8">
      <c r="A377" s="19">
        <v>2017</v>
      </c>
      <c r="B377" s="19" t="s">
        <v>83</v>
      </c>
      <c r="C377" s="19">
        <v>101.7</v>
      </c>
      <c r="D377" s="19">
        <v>100.5</v>
      </c>
      <c r="E377" s="19">
        <f t="shared" si="15"/>
        <v>101.19402985074628</v>
      </c>
      <c r="G377" s="15">
        <f t="shared" si="16"/>
        <v>101.19402985074628</v>
      </c>
      <c r="H377" s="15">
        <f t="shared" si="17"/>
        <v>100.5</v>
      </c>
    </row>
    <row r="378" spans="1:8">
      <c r="A378" s="19">
        <v>2017</v>
      </c>
      <c r="B378" s="19" t="s">
        <v>84</v>
      </c>
      <c r="C378" s="19">
        <v>102</v>
      </c>
      <c r="D378" s="19">
        <v>100.4</v>
      </c>
      <c r="E378" s="19">
        <f t="shared" si="15"/>
        <v>101.59362549800797</v>
      </c>
      <c r="G378" s="15">
        <f t="shared" si="16"/>
        <v>101.59362549800797</v>
      </c>
      <c r="H378" s="15">
        <f t="shared" si="17"/>
        <v>100.4</v>
      </c>
    </row>
    <row r="379" spans="1:8">
      <c r="A379" s="19">
        <v>2018</v>
      </c>
      <c r="B379" s="19" t="s">
        <v>72</v>
      </c>
      <c r="C379" s="19">
        <v>101.5</v>
      </c>
      <c r="D379" s="19">
        <v>99</v>
      </c>
      <c r="E379" s="19">
        <f t="shared" si="15"/>
        <v>102.52525252525253</v>
      </c>
      <c r="G379" s="15">
        <f t="shared" si="16"/>
        <v>102.52525252525253</v>
      </c>
      <c r="H379" s="15">
        <f t="shared" si="17"/>
        <v>99</v>
      </c>
    </row>
    <row r="380" spans="1:8">
      <c r="A380" s="19">
        <v>2018</v>
      </c>
      <c r="B380" s="19" t="s">
        <v>74</v>
      </c>
      <c r="C380" s="19">
        <v>101.7</v>
      </c>
      <c r="D380" s="19">
        <v>97.9</v>
      </c>
      <c r="E380" s="19">
        <f t="shared" si="15"/>
        <v>103.88151174668027</v>
      </c>
      <c r="G380" s="15">
        <f t="shared" si="16"/>
        <v>103.88151174668027</v>
      </c>
      <c r="H380" s="15">
        <f t="shared" si="17"/>
        <v>97.9</v>
      </c>
    </row>
    <row r="381" spans="1:8">
      <c r="A381" s="19">
        <v>2018</v>
      </c>
      <c r="B381" s="19" t="s">
        <v>75</v>
      </c>
      <c r="C381" s="19">
        <v>103.5</v>
      </c>
      <c r="D381" s="19">
        <v>98.4</v>
      </c>
      <c r="E381" s="19">
        <f t="shared" si="15"/>
        <v>105.18292682926828</v>
      </c>
      <c r="G381" s="15">
        <f t="shared" si="16"/>
        <v>105.18292682926828</v>
      </c>
      <c r="H381" s="15">
        <f t="shared" si="17"/>
        <v>98.4</v>
      </c>
    </row>
    <row r="382" spans="1:8">
      <c r="A382" s="19">
        <v>2018</v>
      </c>
      <c r="B382" s="19" t="s">
        <v>76</v>
      </c>
      <c r="C382" s="19">
        <v>101.5</v>
      </c>
      <c r="D382" s="19">
        <v>97.9</v>
      </c>
      <c r="E382" s="19">
        <f t="shared" si="15"/>
        <v>103.67722165474973</v>
      </c>
      <c r="G382" s="15">
        <f t="shared" si="16"/>
        <v>103.67722165474973</v>
      </c>
      <c r="H382" s="15">
        <f t="shared" si="17"/>
        <v>97.9</v>
      </c>
    </row>
    <row r="383" spans="1:8">
      <c r="A383" s="19">
        <v>2018</v>
      </c>
      <c r="B383" s="19" t="s">
        <v>77</v>
      </c>
      <c r="C383" s="19">
        <v>103.6</v>
      </c>
      <c r="D383" s="19">
        <v>101.4</v>
      </c>
      <c r="E383" s="19">
        <f t="shared" si="15"/>
        <v>102.16962524654831</v>
      </c>
      <c r="G383" s="15">
        <f t="shared" si="16"/>
        <v>102.16962524654831</v>
      </c>
      <c r="H383" s="15">
        <f t="shared" si="17"/>
        <v>101.4</v>
      </c>
    </row>
    <row r="384" spans="1:8">
      <c r="A384" s="19">
        <v>2018</v>
      </c>
      <c r="B384" s="19" t="s">
        <v>78</v>
      </c>
      <c r="C384" s="19">
        <v>104.3</v>
      </c>
      <c r="D384" s="19">
        <v>99.1</v>
      </c>
      <c r="E384" s="19">
        <f t="shared" si="15"/>
        <v>105.24722502522705</v>
      </c>
      <c r="G384" s="15">
        <f t="shared" si="16"/>
        <v>105.24722502522705</v>
      </c>
      <c r="H384" s="15">
        <f t="shared" si="17"/>
        <v>99.1</v>
      </c>
    </row>
    <row r="385" spans="1:8">
      <c r="A385" s="19">
        <v>2018</v>
      </c>
      <c r="B385" s="19" t="s">
        <v>79</v>
      </c>
      <c r="C385" s="19">
        <v>103.2</v>
      </c>
      <c r="D385" s="19">
        <v>98.5</v>
      </c>
      <c r="E385" s="19">
        <f t="shared" si="15"/>
        <v>104.7715736040609</v>
      </c>
      <c r="G385" s="15">
        <f t="shared" si="16"/>
        <v>104.7715736040609</v>
      </c>
      <c r="H385" s="15">
        <f t="shared" si="17"/>
        <v>98.5</v>
      </c>
    </row>
    <row r="386" spans="1:8">
      <c r="A386" s="19">
        <v>2018</v>
      </c>
      <c r="B386" s="19" t="s">
        <v>80</v>
      </c>
      <c r="C386" s="19">
        <v>102.4</v>
      </c>
      <c r="D386" s="19">
        <v>100.6</v>
      </c>
      <c r="E386" s="19">
        <f t="shared" si="15"/>
        <v>101.78926441351889</v>
      </c>
      <c r="G386" s="15">
        <f t="shared" si="16"/>
        <v>101.78926441351889</v>
      </c>
      <c r="H386" s="15">
        <f t="shared" si="17"/>
        <v>100.6</v>
      </c>
    </row>
  </sheetData>
  <phoneticPr fontId="9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J381"/>
  <sheetViews>
    <sheetView zoomScale="70" zoomScaleNormal="70" workbookViewId="0"/>
  </sheetViews>
  <sheetFormatPr defaultRowHeight="15"/>
  <cols>
    <col min="1" max="1" width="5.77734375" style="19" customWidth="1"/>
    <col min="2" max="2" width="4.77734375" style="19" customWidth="1"/>
    <col min="3" max="6" width="24.6640625" style="19" customWidth="1"/>
    <col min="7" max="7" width="5.33203125" style="19" customWidth="1"/>
    <col min="8" max="8" width="5.77734375" style="19" customWidth="1"/>
    <col min="9" max="9" width="3.88671875" style="19" customWidth="1"/>
    <col min="10" max="18" width="17.44140625" style="19" customWidth="1"/>
    <col min="19" max="19" width="8.88671875" style="19"/>
    <col min="20" max="28" width="17.33203125" style="19" customWidth="1"/>
    <col min="29" max="29" width="30.77734375" style="19" customWidth="1"/>
    <col min="30" max="31" width="13.44140625" style="19" customWidth="1"/>
    <col min="32" max="33" width="8.88671875" style="19"/>
    <col min="34" max="36" width="8.88671875" style="9"/>
    <col min="37" max="16384" width="8.88671875" style="19"/>
  </cols>
  <sheetData>
    <row r="1" spans="1:36" s="32" customFormat="1" ht="132" customHeight="1">
      <c r="A1" s="43"/>
      <c r="B1" s="43"/>
      <c r="C1" s="26" t="s">
        <v>91</v>
      </c>
      <c r="D1" s="26" t="s">
        <v>67</v>
      </c>
      <c r="E1" s="26" t="s">
        <v>92</v>
      </c>
      <c r="F1" s="26" t="s">
        <v>202</v>
      </c>
      <c r="J1" s="26" t="s">
        <v>71</v>
      </c>
      <c r="K1" s="26" t="s">
        <v>93</v>
      </c>
      <c r="L1" s="26" t="s">
        <v>94</v>
      </c>
      <c r="M1" s="26" t="s">
        <v>203</v>
      </c>
      <c r="N1" s="33" t="s">
        <v>85</v>
      </c>
      <c r="O1" s="33" t="s">
        <v>86</v>
      </c>
      <c r="P1" s="33" t="s">
        <v>87</v>
      </c>
      <c r="Q1" s="33" t="s">
        <v>207</v>
      </c>
      <c r="R1" s="33" t="s">
        <v>249</v>
      </c>
      <c r="T1" s="33" t="s">
        <v>118</v>
      </c>
      <c r="U1" s="33" t="s">
        <v>119</v>
      </c>
      <c r="V1" s="26" t="s">
        <v>120</v>
      </c>
      <c r="W1" s="33" t="s">
        <v>121</v>
      </c>
      <c r="X1" s="26" t="s">
        <v>122</v>
      </c>
      <c r="Y1" s="33" t="s">
        <v>123</v>
      </c>
      <c r="Z1" s="33" t="s">
        <v>204</v>
      </c>
      <c r="AA1" s="33" t="s">
        <v>209</v>
      </c>
      <c r="AB1" s="33" t="s">
        <v>252</v>
      </c>
      <c r="AH1" s="6"/>
      <c r="AI1" s="6"/>
      <c r="AJ1" s="6"/>
    </row>
    <row r="2" spans="1:36">
      <c r="A2" s="19">
        <v>1987</v>
      </c>
      <c r="B2" s="19" t="s">
        <v>73</v>
      </c>
      <c r="C2" s="27">
        <f>'Monthly Data'!X4</f>
        <v>126.75634674461067</v>
      </c>
      <c r="D2" s="27">
        <f>'Monthly Data'!Y4</f>
        <v>151.52550779493157</v>
      </c>
      <c r="E2" s="27">
        <f>'Monthly Data'!AB4</f>
        <v>116.44220283889943</v>
      </c>
      <c r="F2" s="27">
        <f>'Monthly Data'!AQ4</f>
        <v>140.11480353704152</v>
      </c>
      <c r="H2" s="19">
        <v>1987</v>
      </c>
      <c r="I2" s="19" t="s">
        <v>8</v>
      </c>
      <c r="J2" s="28">
        <f>AVERAGE(C2:C4)</f>
        <v>127.89593393179321</v>
      </c>
      <c r="K2" s="28">
        <f>AVERAGE(D2:D4)</f>
        <v>151.58633947033459</v>
      </c>
      <c r="L2" s="28">
        <f>AVERAGE(E2:E4)</f>
        <v>118.21910351104565</v>
      </c>
      <c r="M2" s="28">
        <f>AVERAGE(F2:F4)</f>
        <v>138.19002242947968</v>
      </c>
      <c r="N2" s="27">
        <f>GDP!V5</f>
        <v>723489</v>
      </c>
      <c r="O2" s="27">
        <f>GDP!U5</f>
        <v>496684</v>
      </c>
      <c r="P2" s="27">
        <f>GDP!T5</f>
        <v>226805</v>
      </c>
      <c r="Q2" s="27">
        <f>GDP!Y5</f>
        <v>307703</v>
      </c>
      <c r="R2" s="27">
        <f>GDP!AD5</f>
        <v>197171</v>
      </c>
      <c r="AC2" s="34" t="s">
        <v>95</v>
      </c>
      <c r="AD2" s="34">
        <f>CORREL(T3:T127,U3:U127)</f>
        <v>0.56213216102207952</v>
      </c>
      <c r="AE2" s="34">
        <f>CORREL(T47:T127,U47:U127)</f>
        <v>0.4477314617952331</v>
      </c>
    </row>
    <row r="3" spans="1:36">
      <c r="A3" s="19">
        <v>1987</v>
      </c>
      <c r="B3" s="19" t="s">
        <v>74</v>
      </c>
      <c r="C3" s="27">
        <f>'Monthly Data'!X5</f>
        <v>127.63779879686211</v>
      </c>
      <c r="D3" s="27">
        <f>'Monthly Data'!Y5</f>
        <v>150.43885878519399</v>
      </c>
      <c r="E3" s="27">
        <f>'Monthly Data'!AB5</f>
        <v>118.07678852405104</v>
      </c>
      <c r="F3" s="27">
        <f>'Monthly Data'!AQ5</f>
        <v>137.40150600484063</v>
      </c>
      <c r="I3" s="19" t="s">
        <v>9</v>
      </c>
      <c r="J3" s="28">
        <f>AVERAGE(C5:C7)</f>
        <v>132.69826312072573</v>
      </c>
      <c r="K3" s="28">
        <f>AVERAGE(D5:D7)</f>
        <v>151.84576857373307</v>
      </c>
      <c r="L3" s="28">
        <f>AVERAGE(E5:E7)</f>
        <v>131.03044179378369</v>
      </c>
      <c r="M3" s="28">
        <f>AVERAGE(F5:F7)</f>
        <v>139.96908598166115</v>
      </c>
      <c r="N3" s="27">
        <f>GDP!V6</f>
        <v>756112</v>
      </c>
      <c r="O3" s="27">
        <f>GDP!U6</f>
        <v>513001</v>
      </c>
      <c r="P3" s="27">
        <f>GDP!T6</f>
        <v>243111</v>
      </c>
      <c r="Q3" s="27">
        <f>GDP!Y6</f>
        <v>308123</v>
      </c>
      <c r="R3" s="27">
        <f>GDP!AD6</f>
        <v>208001</v>
      </c>
      <c r="T3" s="19">
        <f>(((J3/J2)^4)-1)*100</f>
        <v>15.886808693806941</v>
      </c>
      <c r="U3" s="19">
        <f>(((N3/N2)^4)-1)*100</f>
        <v>19.293503332727834</v>
      </c>
      <c r="V3" s="19">
        <f>(((K3/K2)^4)-1)*100</f>
        <v>0.68633059110150274</v>
      </c>
      <c r="W3" s="19">
        <f>(((O3/O2)^4)-1)*100</f>
        <v>13.802595383934779</v>
      </c>
      <c r="X3" s="19">
        <f>(((L3/L2)^4)-1)*100</f>
        <v>50.91700390047513</v>
      </c>
      <c r="Y3" s="19">
        <f>(((P3/P2)^4)-1)*100</f>
        <v>32.010337352008619</v>
      </c>
      <c r="Z3" s="19">
        <f>(((M3/M2)^4)-1)*100</f>
        <v>5.2499158175189908</v>
      </c>
      <c r="AA3" s="19">
        <f>(((Q3/Q2)^4)-1)*100</f>
        <v>0.54709990202876924</v>
      </c>
      <c r="AB3" s="19">
        <f>(((R3/R2)^4)-1)*100</f>
        <v>23.848153343117318</v>
      </c>
      <c r="AC3" s="34" t="s">
        <v>96</v>
      </c>
      <c r="AD3" s="34">
        <f>CORREL(V3:V127,W3:W127)</f>
        <v>0.38566246809895338</v>
      </c>
      <c r="AE3" s="34">
        <f>CORREL(V47:V127,W47:W127)</f>
        <v>0.16795609942663081</v>
      </c>
    </row>
    <row r="4" spans="1:36">
      <c r="A4" s="19">
        <v>1987</v>
      </c>
      <c r="B4" s="19" t="s">
        <v>75</v>
      </c>
      <c r="C4" s="27">
        <f>'Monthly Data'!X6</f>
        <v>129.29365625390685</v>
      </c>
      <c r="D4" s="27">
        <f>'Monthly Data'!Y6</f>
        <v>152.79465183087822</v>
      </c>
      <c r="E4" s="27">
        <f>'Monthly Data'!AB6</f>
        <v>120.13831917018643</v>
      </c>
      <c r="F4" s="27">
        <f>'Monthly Data'!AQ6</f>
        <v>137.05375774655687</v>
      </c>
      <c r="I4" s="19" t="s">
        <v>10</v>
      </c>
      <c r="J4" s="28">
        <f>AVERAGE(C8:C10)</f>
        <v>139.37801176827017</v>
      </c>
      <c r="K4" s="28">
        <f>AVERAGE(D8:D10)</f>
        <v>154.8256179301942</v>
      </c>
      <c r="L4" s="28">
        <f>AVERAGE(E8:E10)</f>
        <v>139.50025455189009</v>
      </c>
      <c r="M4" s="28">
        <f>AVERAGE(F8:F10)</f>
        <v>145.03172302680696</v>
      </c>
      <c r="N4" s="27">
        <f>GDP!V7</f>
        <v>787441</v>
      </c>
      <c r="O4" s="27">
        <f>GDP!U7</f>
        <v>526687</v>
      </c>
      <c r="P4" s="27">
        <f>GDP!T7</f>
        <v>260754</v>
      </c>
      <c r="Q4" s="27">
        <f>GDP!Y7</f>
        <v>323558</v>
      </c>
      <c r="R4" s="27">
        <f>GDP!AD7</f>
        <v>220310</v>
      </c>
      <c r="T4" s="19">
        <f t="shared" ref="T4:T67" si="0">(((J4/J3)^4)-1)*100</f>
        <v>21.707153781497944</v>
      </c>
      <c r="U4" s="19">
        <f t="shared" ref="U4:U67" si="1">(((N4/N3)^4)-1)*100</f>
        <v>17.63256631807937</v>
      </c>
      <c r="V4" s="19">
        <f t="shared" ref="V4:V67" si="2">(((K4/K3)^4)-1)*100</f>
        <v>8.0837767180185427</v>
      </c>
      <c r="W4" s="19">
        <f t="shared" ref="W4:W67" si="3">(((O4/O3)^4)-1)*100</f>
        <v>11.106009362249146</v>
      </c>
      <c r="X4" s="19">
        <f t="shared" ref="X4:X67" si="4">(((L4/L3)^4)-1)*100</f>
        <v>28.472796915015607</v>
      </c>
      <c r="Y4" s="19">
        <f t="shared" ref="Y4:Y67" si="5">(((P4/P3)^4)-1)*100</f>
        <v>32.344372221327134</v>
      </c>
      <c r="Z4" s="19">
        <f t="shared" ref="Z4:Z67" si="6">(((M4/M3)^4)-1)*100</f>
        <v>15.271918118597361</v>
      </c>
      <c r="AA4" s="19">
        <f t="shared" ref="AA4:AA67" si="7">(((Q4/Q3)^4)-1)*100</f>
        <v>21.593986837624502</v>
      </c>
      <c r="AB4" s="19">
        <f t="shared" ref="AB4:AB67" si="8">(((R4/R3)^4)-1)*100</f>
        <v>25.856355154593679</v>
      </c>
      <c r="AC4" s="34" t="s">
        <v>97</v>
      </c>
      <c r="AD4" s="34">
        <f>CORREL(X3:X127,Y3:Y127)</f>
        <v>0.8531809226463053</v>
      </c>
      <c r="AE4" s="34">
        <f>CORREL(X47:X127,Y47:Y127)</f>
        <v>0.82793236676692505</v>
      </c>
    </row>
    <row r="5" spans="1:36">
      <c r="A5" s="19">
        <v>1987</v>
      </c>
      <c r="B5" s="19" t="s">
        <v>76</v>
      </c>
      <c r="C5" s="27">
        <f>'Monthly Data'!X7</f>
        <v>130.56258404613743</v>
      </c>
      <c r="D5" s="27">
        <f>'Monthly Data'!Y7</f>
        <v>149.36647187332053</v>
      </c>
      <c r="E5" s="27">
        <f>'Monthly Data'!AB7</f>
        <v>127.49329102170952</v>
      </c>
      <c r="F5" s="27">
        <f>'Monthly Data'!AQ7</f>
        <v>138.97521256617947</v>
      </c>
      <c r="I5" s="19" t="s">
        <v>11</v>
      </c>
      <c r="J5" s="28">
        <f>AVERAGE(C11:C13)</f>
        <v>144.53935590045538</v>
      </c>
      <c r="K5" s="28">
        <f>AVERAGE(D11:D13)</f>
        <v>159.19856207852399</v>
      </c>
      <c r="L5" s="28">
        <f>AVERAGE(E11:E13)</f>
        <v>145.55937877145882</v>
      </c>
      <c r="M5" s="28">
        <f>AVERAGE(F11:F13)</f>
        <v>154.89572620906475</v>
      </c>
      <c r="N5" s="27">
        <f>GDP!V8</f>
        <v>816145</v>
      </c>
      <c r="O5" s="27">
        <f>GDP!U8</f>
        <v>537345</v>
      </c>
      <c r="P5" s="27">
        <f>GDP!T8</f>
        <v>278800</v>
      </c>
      <c r="Q5" s="27">
        <f>GDP!Y8</f>
        <v>346211</v>
      </c>
      <c r="R5" s="27">
        <f>GDP!AD8</f>
        <v>230876</v>
      </c>
      <c r="T5" s="19">
        <f t="shared" si="0"/>
        <v>15.655795546762263</v>
      </c>
      <c r="U5" s="19">
        <f t="shared" si="1"/>
        <v>15.397713245551369</v>
      </c>
      <c r="V5" s="19">
        <f t="shared" si="2"/>
        <v>11.78544885665338</v>
      </c>
      <c r="W5" s="19">
        <f t="shared" si="3"/>
        <v>8.3433980544287643</v>
      </c>
      <c r="X5" s="19">
        <f t="shared" si="4"/>
        <v>18.538867372513621</v>
      </c>
      <c r="Y5" s="19">
        <f t="shared" si="5"/>
        <v>30.691445232170068</v>
      </c>
      <c r="Z5" s="19">
        <f t="shared" si="6"/>
        <v>30.108513256180025</v>
      </c>
      <c r="AA5" s="19">
        <f t="shared" si="7"/>
        <v>31.085568093152148</v>
      </c>
      <c r="AB5" s="19">
        <f t="shared" si="8"/>
        <v>20.60861107863543</v>
      </c>
      <c r="AC5" s="34" t="s">
        <v>205</v>
      </c>
      <c r="AD5" s="34">
        <f>CORREL(Z3:Z127,AA3:AA127)</f>
        <v>0.76544834395486583</v>
      </c>
      <c r="AE5" s="34">
        <f>CORREL(Z47:Z127,AA47:AA127)</f>
        <v>0.75228688871645399</v>
      </c>
    </row>
    <row r="6" spans="1:36">
      <c r="A6" s="19">
        <v>1987</v>
      </c>
      <c r="B6" s="19" t="s">
        <v>77</v>
      </c>
      <c r="C6" s="27">
        <f>'Monthly Data'!X8</f>
        <v>132.84726386100613</v>
      </c>
      <c r="D6" s="27">
        <f>'Monthly Data'!Y8</f>
        <v>153.61384484368349</v>
      </c>
      <c r="E6" s="27">
        <f>'Monthly Data'!AB8</f>
        <v>131.10038459333529</v>
      </c>
      <c r="F6" s="27">
        <f>'Monthly Data'!AQ8</f>
        <v>139.35499483464062</v>
      </c>
      <c r="H6" s="19">
        <v>1988</v>
      </c>
      <c r="I6" s="19" t="s">
        <v>8</v>
      </c>
      <c r="J6" s="28">
        <f>AVERAGE(C14:C16)</f>
        <v>148.2707704697232</v>
      </c>
      <c r="K6" s="28">
        <f>AVERAGE(D14:D16)</f>
        <v>164.70129158934478</v>
      </c>
      <c r="L6" s="28">
        <f>AVERAGE(E14:E16)</f>
        <v>149.81925786335765</v>
      </c>
      <c r="M6" s="28">
        <f>AVERAGE(F14:F16)</f>
        <v>155.56610692415208</v>
      </c>
      <c r="N6" s="27">
        <f>GDP!V9</f>
        <v>853025</v>
      </c>
      <c r="O6" s="27">
        <f>GDP!U9</f>
        <v>564303</v>
      </c>
      <c r="P6" s="27">
        <f>GDP!T9</f>
        <v>288722</v>
      </c>
      <c r="Q6" s="27">
        <f>GDP!Y9</f>
        <v>344037</v>
      </c>
      <c r="R6" s="27">
        <f>GDP!AD9</f>
        <v>235012</v>
      </c>
      <c r="T6" s="19">
        <f t="shared" si="0"/>
        <v>10.733165966722957</v>
      </c>
      <c r="U6" s="19">
        <f t="shared" si="1"/>
        <v>19.337721154210243</v>
      </c>
      <c r="V6" s="19">
        <f t="shared" si="2"/>
        <v>14.559591580531484</v>
      </c>
      <c r="W6" s="19">
        <f t="shared" si="3"/>
        <v>21.628846490845643</v>
      </c>
      <c r="X6" s="19">
        <f t="shared" si="4"/>
        <v>12.230214288927211</v>
      </c>
      <c r="Y6" s="19">
        <f t="shared" si="5"/>
        <v>15.013397340549851</v>
      </c>
      <c r="Z6" s="19">
        <f t="shared" si="6"/>
        <v>1.7424505166831805</v>
      </c>
      <c r="AA6" s="19">
        <f t="shared" si="7"/>
        <v>-2.4882033673186976</v>
      </c>
      <c r="AB6" s="19">
        <f t="shared" si="8"/>
        <v>7.3606162495674976</v>
      </c>
      <c r="AC6" s="34" t="s">
        <v>251</v>
      </c>
      <c r="AD6" s="34">
        <f>CORREL(Z3:Z122,AB3:AB122)</f>
        <v>0.75134544103068934</v>
      </c>
      <c r="AE6" s="34">
        <f>CORREL(Z47:Z122,AB47:AB122)</f>
        <v>0.706493066731957</v>
      </c>
    </row>
    <row r="7" spans="1:36">
      <c r="A7" s="19">
        <v>1987</v>
      </c>
      <c r="B7" s="19" t="s">
        <v>78</v>
      </c>
      <c r="C7" s="27">
        <f>'Monthly Data'!X9</f>
        <v>134.68494145503357</v>
      </c>
      <c r="D7" s="27">
        <f>'Monthly Data'!Y9</f>
        <v>152.55698900419517</v>
      </c>
      <c r="E7" s="27">
        <f>'Monthly Data'!AB9</f>
        <v>134.4976497663063</v>
      </c>
      <c r="F7" s="27">
        <f>'Monthly Data'!AQ9</f>
        <v>141.5770505441634</v>
      </c>
      <c r="I7" s="19" t="s">
        <v>9</v>
      </c>
      <c r="J7" s="28">
        <f>AVERAGE(C17:C19)</f>
        <v>143.51151062411918</v>
      </c>
      <c r="K7" s="28">
        <f>AVERAGE(D17:D19)</f>
        <v>165.07808599368664</v>
      </c>
      <c r="L7" s="28">
        <f>AVERAGE(E17:E19)</f>
        <v>141.54060688460333</v>
      </c>
      <c r="M7" s="28">
        <f>AVERAGE(F17:F19)</f>
        <v>149.66994268644203</v>
      </c>
      <c r="N7" s="27">
        <f>GDP!V10</f>
        <v>875926</v>
      </c>
      <c r="O7" s="27">
        <f>GDP!U10</f>
        <v>591995</v>
      </c>
      <c r="P7" s="27">
        <f>GDP!T10</f>
        <v>283931</v>
      </c>
      <c r="Q7" s="27">
        <f>GDP!Y10</f>
        <v>337784</v>
      </c>
      <c r="R7" s="27">
        <f>GDP!AD10</f>
        <v>231529</v>
      </c>
      <c r="T7" s="19">
        <f t="shared" si="0"/>
        <v>-12.234311042690038</v>
      </c>
      <c r="U7" s="19">
        <f t="shared" si="1"/>
        <v>11.178966569924542</v>
      </c>
      <c r="V7" s="19">
        <f t="shared" si="2"/>
        <v>0.91824268681290899</v>
      </c>
      <c r="W7" s="19">
        <f t="shared" si="3"/>
        <v>21.121912109916742</v>
      </c>
      <c r="X7" s="19">
        <f t="shared" si="4"/>
        <v>-20.337552030815765</v>
      </c>
      <c r="Y7" s="19">
        <f t="shared" si="5"/>
        <v>-6.4741339930175057</v>
      </c>
      <c r="Z7" s="19">
        <f t="shared" si="6"/>
        <v>-14.320201732693139</v>
      </c>
      <c r="AA7" s="19">
        <f t="shared" si="7"/>
        <v>-7.074332547347673</v>
      </c>
      <c r="AB7" s="19">
        <f t="shared" si="8"/>
        <v>-5.7977165303094491</v>
      </c>
    </row>
    <row r="8" spans="1:36">
      <c r="A8" s="19">
        <v>1987</v>
      </c>
      <c r="B8" s="19" t="s">
        <v>79</v>
      </c>
      <c r="C8" s="27">
        <f>'Monthly Data'!X10</f>
        <v>137.96764929665403</v>
      </c>
      <c r="D8" s="27">
        <f>'Monthly Data'!Y10</f>
        <v>153.06039508884066</v>
      </c>
      <c r="E8" s="27">
        <f>'Monthly Data'!AB10</f>
        <v>137.59105720900573</v>
      </c>
      <c r="F8" s="27">
        <f>'Monthly Data'!AQ10</f>
        <v>143.32812528327952</v>
      </c>
      <c r="I8" s="19" t="s">
        <v>10</v>
      </c>
      <c r="J8" s="28">
        <f>AVERAGE(C20:C22)</f>
        <v>149.36531618465963</v>
      </c>
      <c r="K8" s="28">
        <f>AVERAGE(D20:D22)</f>
        <v>173.80700567576946</v>
      </c>
      <c r="L8" s="28">
        <f>AVERAGE(E20:E22)</f>
        <v>142.78418219227271</v>
      </c>
      <c r="M8" s="28">
        <f>AVERAGE(F20:F22)</f>
        <v>153.51813768632266</v>
      </c>
      <c r="N8" s="27">
        <f>GDP!V11</f>
        <v>907742</v>
      </c>
      <c r="O8" s="27">
        <f>GDP!U11</f>
        <v>629873</v>
      </c>
      <c r="P8" s="27">
        <f>GDP!T11</f>
        <v>277869</v>
      </c>
      <c r="Q8" s="27">
        <f>GDP!Y11</f>
        <v>331728</v>
      </c>
      <c r="R8" s="27">
        <f>GDP!AD11</f>
        <v>230398</v>
      </c>
      <c r="T8" s="19">
        <f t="shared" si="0"/>
        <v>17.341627247825329</v>
      </c>
      <c r="U8" s="19">
        <f t="shared" si="1"/>
        <v>15.340027323726456</v>
      </c>
      <c r="V8" s="19">
        <f t="shared" si="2"/>
        <v>22.888547634488312</v>
      </c>
      <c r="W8" s="19">
        <f t="shared" si="3"/>
        <v>28.156257027620988</v>
      </c>
      <c r="X8" s="19">
        <f t="shared" si="4"/>
        <v>3.5609868159981684</v>
      </c>
      <c r="Y8" s="19">
        <f t="shared" si="5"/>
        <v>-8.270475039264424</v>
      </c>
      <c r="Z8" s="19">
        <f t="shared" si="6"/>
        <v>10.687965274944089</v>
      </c>
      <c r="AA8" s="19">
        <f t="shared" si="7"/>
        <v>-6.9808804791844814</v>
      </c>
      <c r="AB8" s="19">
        <f t="shared" si="8"/>
        <v>-1.9396960093344351</v>
      </c>
    </row>
    <row r="9" spans="1:36">
      <c r="A9" s="19">
        <v>1987</v>
      </c>
      <c r="B9" s="19" t="s">
        <v>80</v>
      </c>
      <c r="C9" s="27">
        <f>'Monthly Data'!X11</f>
        <v>139.99121800872587</v>
      </c>
      <c r="D9" s="27">
        <f>'Monthly Data'!Y11</f>
        <v>155.56830246379488</v>
      </c>
      <c r="E9" s="27">
        <f>'Monthly Data'!AB11</f>
        <v>140.72149486128527</v>
      </c>
      <c r="F9" s="27">
        <f>'Monthly Data'!AQ11</f>
        <v>144.80934646927389</v>
      </c>
      <c r="I9" s="19" t="s">
        <v>11</v>
      </c>
      <c r="J9" s="28">
        <f>AVERAGE(C23:C25)</f>
        <v>156.02710581658417</v>
      </c>
      <c r="K9" s="28">
        <f>AVERAGE(D23:D25)</f>
        <v>181.3223542076289</v>
      </c>
      <c r="L9" s="28">
        <f>AVERAGE(E23:E25)</f>
        <v>149.03598431488334</v>
      </c>
      <c r="M9" s="28">
        <f>AVERAGE(F23:F25)</f>
        <v>151.32934220655099</v>
      </c>
      <c r="N9" s="27">
        <f>GDP!V12</f>
        <v>934112</v>
      </c>
      <c r="O9" s="27">
        <f>GDP!U12</f>
        <v>649729</v>
      </c>
      <c r="P9" s="27">
        <f>GDP!T12</f>
        <v>284383</v>
      </c>
      <c r="Q9" s="27">
        <f>GDP!Y12</f>
        <v>324955</v>
      </c>
      <c r="R9" s="27">
        <f>GDP!AD12</f>
        <v>227518</v>
      </c>
      <c r="T9" s="19">
        <f t="shared" si="0"/>
        <v>19.069672951654869</v>
      </c>
      <c r="U9" s="19">
        <f t="shared" si="1"/>
        <v>12.136264433588817</v>
      </c>
      <c r="V9" s="19">
        <f t="shared" si="2"/>
        <v>18.450332937927037</v>
      </c>
      <c r="W9" s="19">
        <f t="shared" si="3"/>
        <v>13.218406081275823</v>
      </c>
      <c r="X9" s="19">
        <f t="shared" si="4"/>
        <v>18.698209324947946</v>
      </c>
      <c r="Y9" s="19">
        <f t="shared" si="5"/>
        <v>9.712000188958525</v>
      </c>
      <c r="Z9" s="19">
        <f t="shared" si="6"/>
        <v>-5.5822159023520506</v>
      </c>
      <c r="AA9" s="19">
        <f t="shared" si="7"/>
        <v>-7.9201986785696459</v>
      </c>
      <c r="AB9" s="19">
        <f t="shared" si="8"/>
        <v>-4.907070604383545</v>
      </c>
    </row>
    <row r="10" spans="1:36">
      <c r="A10" s="19">
        <v>1987</v>
      </c>
      <c r="B10" s="19" t="s">
        <v>81</v>
      </c>
      <c r="C10" s="27">
        <f>'Monthly Data'!X12</f>
        <v>140.17516799943058</v>
      </c>
      <c r="D10" s="27">
        <f>'Monthly Data'!Y12</f>
        <v>155.84815623794702</v>
      </c>
      <c r="E10" s="27">
        <f>'Monthly Data'!AB12</f>
        <v>140.18821158537932</v>
      </c>
      <c r="F10" s="27">
        <f>'Monthly Data'!AQ12</f>
        <v>146.95769732786744</v>
      </c>
      <c r="H10" s="19">
        <v>1989</v>
      </c>
      <c r="I10" s="19" t="s">
        <v>8</v>
      </c>
      <c r="J10" s="28">
        <f>AVERAGE(C26:C28)</f>
        <v>161.62018261480367</v>
      </c>
      <c r="K10" s="28">
        <f>AVERAGE(D26:D28)</f>
        <v>191.43701727893361</v>
      </c>
      <c r="L10" s="28">
        <f>AVERAGE(E26:E28)</f>
        <v>149.20002174756542</v>
      </c>
      <c r="M10" s="28">
        <f>AVERAGE(F26:F28)</f>
        <v>150.57495763829877</v>
      </c>
      <c r="N10" s="27">
        <f>GDP!V13</f>
        <v>966822</v>
      </c>
      <c r="O10" s="27">
        <f>GDP!U13</f>
        <v>679047</v>
      </c>
      <c r="P10" s="27">
        <f>GDP!T13</f>
        <v>287775</v>
      </c>
      <c r="Q10" s="27">
        <f>GDP!Y13</f>
        <v>340079</v>
      </c>
      <c r="R10" s="27">
        <f>GDP!AD13</f>
        <v>225548</v>
      </c>
      <c r="T10" s="19">
        <f t="shared" si="0"/>
        <v>15.128318488984061</v>
      </c>
      <c r="U10" s="19">
        <f t="shared" si="1"/>
        <v>14.759934533833153</v>
      </c>
      <c r="V10" s="19">
        <f t="shared" si="2"/>
        <v>24.25053853910779</v>
      </c>
      <c r="W10" s="19">
        <f t="shared" si="3"/>
        <v>19.308210961118899</v>
      </c>
      <c r="X10" s="19">
        <f t="shared" si="4"/>
        <v>0.44099002137527599</v>
      </c>
      <c r="Y10" s="19">
        <f t="shared" si="5"/>
        <v>4.8570716510698997</v>
      </c>
      <c r="Z10" s="19">
        <f t="shared" si="6"/>
        <v>-1.9791596581868465</v>
      </c>
      <c r="AA10" s="19">
        <f t="shared" si="7"/>
        <v>19.957212346176224</v>
      </c>
      <c r="AB10" s="19">
        <f t="shared" si="8"/>
        <v>-3.4187379434008403</v>
      </c>
    </row>
    <row r="11" spans="1:36">
      <c r="A11" s="19">
        <v>1987</v>
      </c>
      <c r="B11" s="19" t="s">
        <v>82</v>
      </c>
      <c r="C11" s="27">
        <f>'Monthly Data'!X13</f>
        <v>142.30181385371944</v>
      </c>
      <c r="D11" s="27">
        <f>'Monthly Data'!Y13</f>
        <v>158.28143573596586</v>
      </c>
      <c r="E11" s="27">
        <f>'Monthly Data'!AB13</f>
        <v>142.36053180420899</v>
      </c>
      <c r="F11" s="27">
        <f>'Monthly Data'!AQ13</f>
        <v>153.46076565676654</v>
      </c>
      <c r="I11" s="19" t="s">
        <v>9</v>
      </c>
      <c r="J11" s="28">
        <f>AVERAGE(C29:C31)</f>
        <v>158.33384954786717</v>
      </c>
      <c r="K11" s="28">
        <f>AVERAGE(D29:D31)</f>
        <v>194.32723994593121</v>
      </c>
      <c r="L11" s="28">
        <f>AVERAGE(E29:E31)</f>
        <v>147.10003398029656</v>
      </c>
      <c r="M11" s="28">
        <f>AVERAGE(F29:F31)</f>
        <v>142.86734586010152</v>
      </c>
      <c r="N11" s="27">
        <f>GDP!V14</f>
        <v>940078</v>
      </c>
      <c r="O11" s="27">
        <f>GDP!U14</f>
        <v>658748</v>
      </c>
      <c r="P11" s="27">
        <f>GDP!T14</f>
        <v>281330</v>
      </c>
      <c r="Q11" s="27">
        <f>GDP!Y14</f>
        <v>331608</v>
      </c>
      <c r="R11" s="27">
        <f>GDP!AD14</f>
        <v>221040</v>
      </c>
      <c r="T11" s="19">
        <f t="shared" si="0"/>
        <v>-7.888742614904654</v>
      </c>
      <c r="U11" s="19">
        <f t="shared" si="1"/>
        <v>-10.614008796108255</v>
      </c>
      <c r="V11" s="19">
        <f t="shared" si="2"/>
        <v>6.1771474193763387</v>
      </c>
      <c r="W11" s="19">
        <f t="shared" si="3"/>
        <v>-11.431783521096827</v>
      </c>
      <c r="X11" s="19">
        <f t="shared" si="4"/>
        <v>-5.5122415119545849</v>
      </c>
      <c r="Y11" s="19">
        <f t="shared" si="5"/>
        <v>-8.6619081555660333</v>
      </c>
      <c r="Z11" s="19">
        <f t="shared" si="6"/>
        <v>-18.955992533780673</v>
      </c>
      <c r="AA11" s="19">
        <f t="shared" si="7"/>
        <v>-9.5974382054831882</v>
      </c>
      <c r="AB11" s="19">
        <f t="shared" si="8"/>
        <v>-7.7582431727138967</v>
      </c>
    </row>
    <row r="12" spans="1:36">
      <c r="A12" s="19">
        <v>1987</v>
      </c>
      <c r="B12" s="19" t="s">
        <v>83</v>
      </c>
      <c r="C12" s="27">
        <f>'Monthly Data'!X14</f>
        <v>144.57225996248474</v>
      </c>
      <c r="D12" s="27">
        <f>'Monthly Data'!Y14</f>
        <v>159.60393314024907</v>
      </c>
      <c r="E12" s="27">
        <f>'Monthly Data'!AB14</f>
        <v>145.60153297184519</v>
      </c>
      <c r="F12" s="27">
        <f>'Monthly Data'!AQ14</f>
        <v>155.11480685682878</v>
      </c>
      <c r="I12" s="19" t="s">
        <v>10</v>
      </c>
      <c r="J12" s="28">
        <f>AVERAGE(C32:C34)</f>
        <v>160.85311297304284</v>
      </c>
      <c r="K12" s="28">
        <f>AVERAGE(D32:D34)</f>
        <v>196.77066082653641</v>
      </c>
      <c r="L12" s="28">
        <f>AVERAGE(E32:E34)</f>
        <v>145.55681304114762</v>
      </c>
      <c r="M12" s="28">
        <f>AVERAGE(F32:F34)</f>
        <v>148.26460008919028</v>
      </c>
      <c r="N12" s="27">
        <f>GDP!V15</f>
        <v>952727</v>
      </c>
      <c r="O12" s="27">
        <f>GDP!U15</f>
        <v>674887</v>
      </c>
      <c r="P12" s="27">
        <f>GDP!T15</f>
        <v>277840</v>
      </c>
      <c r="Q12" s="27">
        <f>GDP!Y15</f>
        <v>344547</v>
      </c>
      <c r="R12" s="27">
        <f>GDP!AD15</f>
        <v>234117</v>
      </c>
      <c r="T12" s="19">
        <f t="shared" si="0"/>
        <v>6.5179494509819635</v>
      </c>
      <c r="U12" s="19">
        <f t="shared" si="1"/>
        <v>5.4917107856104153</v>
      </c>
      <c r="V12" s="19">
        <f t="shared" si="2"/>
        <v>5.1251544958882844</v>
      </c>
      <c r="W12" s="19">
        <f t="shared" si="3"/>
        <v>10.165855620105502</v>
      </c>
      <c r="X12" s="19">
        <f t="shared" si="4"/>
        <v>-4.1308094646709259</v>
      </c>
      <c r="Y12" s="19">
        <f t="shared" si="5"/>
        <v>-4.8705695941823617</v>
      </c>
      <c r="Z12" s="19">
        <f t="shared" si="6"/>
        <v>15.989312830953217</v>
      </c>
      <c r="AA12" s="19">
        <f t="shared" si="7"/>
        <v>16.54506652439678</v>
      </c>
      <c r="AB12" s="19">
        <f t="shared" si="8"/>
        <v>25.848578348983331</v>
      </c>
    </row>
    <row r="13" spans="1:36">
      <c r="A13" s="19">
        <v>1987</v>
      </c>
      <c r="B13" s="19" t="s">
        <v>84</v>
      </c>
      <c r="C13" s="27">
        <f>'Monthly Data'!X15</f>
        <v>146.74399388516198</v>
      </c>
      <c r="D13" s="27">
        <f>'Monthly Data'!Y15</f>
        <v>159.71031735935705</v>
      </c>
      <c r="E13" s="27">
        <f>'Monthly Data'!AB15</f>
        <v>148.71607153832238</v>
      </c>
      <c r="F13" s="27">
        <f>'Monthly Data'!AQ15</f>
        <v>156.11160611359898</v>
      </c>
      <c r="I13" s="19" t="s">
        <v>11</v>
      </c>
      <c r="J13" s="28">
        <f>AVERAGE(C35:C37)</f>
        <v>166.56478371729213</v>
      </c>
      <c r="K13" s="28">
        <f>AVERAGE(D35:D37)</f>
        <v>205.58546678895698</v>
      </c>
      <c r="L13" s="28">
        <f>AVERAGE(E35:E37)</f>
        <v>148.40364865499578</v>
      </c>
      <c r="M13" s="28">
        <f>AVERAGE(F35:F37)</f>
        <v>152.59134231650123</v>
      </c>
      <c r="N13" s="27">
        <f>GDP!V16</f>
        <v>985365</v>
      </c>
      <c r="O13" s="27">
        <f>GDP!U16</f>
        <v>706755</v>
      </c>
      <c r="P13" s="27">
        <f>GDP!T16</f>
        <v>278610</v>
      </c>
      <c r="Q13" s="27">
        <f>GDP!Y16</f>
        <v>347606</v>
      </c>
      <c r="R13" s="27">
        <f>GDP!AD16</f>
        <v>235361</v>
      </c>
      <c r="T13" s="19">
        <f t="shared" si="0"/>
        <v>14.978029178012143</v>
      </c>
      <c r="U13" s="19">
        <f t="shared" si="1"/>
        <v>14.423344031844021</v>
      </c>
      <c r="V13" s="19">
        <f t="shared" si="2"/>
        <v>19.159388213022098</v>
      </c>
      <c r="W13" s="19">
        <f t="shared" si="3"/>
        <v>20.268337592188203</v>
      </c>
      <c r="X13" s="19">
        <f t="shared" si="4"/>
        <v>8.0558196338319945</v>
      </c>
      <c r="Y13" s="19">
        <f t="shared" si="5"/>
        <v>1.1131685302391725</v>
      </c>
      <c r="Z13" s="19">
        <f t="shared" si="6"/>
        <v>12.194015433996718</v>
      </c>
      <c r="AA13" s="19">
        <f t="shared" si="7"/>
        <v>3.5989050559629865</v>
      </c>
      <c r="AB13" s="19">
        <f t="shared" si="8"/>
        <v>2.1424335950714246</v>
      </c>
    </row>
    <row r="14" spans="1:36">
      <c r="A14" s="19">
        <v>1988</v>
      </c>
      <c r="B14" s="19" t="s">
        <v>72</v>
      </c>
      <c r="C14" s="27">
        <f>'Monthly Data'!X16</f>
        <v>148.39130842200188</v>
      </c>
      <c r="D14" s="27">
        <f>'Monthly Data'!Y16</f>
        <v>162.55020114902865</v>
      </c>
      <c r="E14" s="27">
        <f>'Monthly Data'!AB16</f>
        <v>149.28657769731771</v>
      </c>
      <c r="F14" s="27">
        <f>'Monthly Data'!AQ16</f>
        <v>154.09478185382551</v>
      </c>
      <c r="H14" s="19">
        <v>1990</v>
      </c>
      <c r="I14" s="19" t="s">
        <v>8</v>
      </c>
      <c r="J14" s="28">
        <f>AVERAGE(C38:C40)</f>
        <v>169.49906068913978</v>
      </c>
      <c r="K14" s="28">
        <f>AVERAGE(D38:D40)</f>
        <v>210.20665110878772</v>
      </c>
      <c r="L14" s="28">
        <f>AVERAGE(E38:E40)</f>
        <v>148.8793037653179</v>
      </c>
      <c r="M14" s="28">
        <f>AVERAGE(F38:F40)</f>
        <v>155.02590870888619</v>
      </c>
      <c r="N14" s="27">
        <f>GDP!V17</f>
        <v>982185</v>
      </c>
      <c r="O14" s="27">
        <f>GDP!U17</f>
        <v>710106</v>
      </c>
      <c r="P14" s="27">
        <f>GDP!T17</f>
        <v>272079</v>
      </c>
      <c r="Q14" s="27">
        <f>GDP!Y17</f>
        <v>356397</v>
      </c>
      <c r="R14" s="27">
        <f>GDP!AD17</f>
        <v>240682</v>
      </c>
      <c r="T14" s="19">
        <f t="shared" si="0"/>
        <v>7.2349719191163731</v>
      </c>
      <c r="U14" s="19">
        <f t="shared" si="1"/>
        <v>-1.2846566311806473</v>
      </c>
      <c r="V14" s="19">
        <f t="shared" si="2"/>
        <v>9.2989958422400765</v>
      </c>
      <c r="W14" s="19">
        <f t="shared" si="3"/>
        <v>1.9100865286694413</v>
      </c>
      <c r="X14" s="19">
        <f t="shared" si="4"/>
        <v>1.2882346757837393</v>
      </c>
      <c r="Y14" s="19">
        <f t="shared" si="5"/>
        <v>-9.0519713735240366</v>
      </c>
      <c r="Z14" s="19">
        <f t="shared" si="6"/>
        <v>6.5362900380917299</v>
      </c>
      <c r="AA14" s="19">
        <f t="shared" si="7"/>
        <v>10.506316293475049</v>
      </c>
      <c r="AB14" s="19">
        <f t="shared" si="8"/>
        <v>9.3544458976573495</v>
      </c>
    </row>
    <row r="15" spans="1:36">
      <c r="A15" s="19">
        <v>1988</v>
      </c>
      <c r="B15" s="19" t="s">
        <v>74</v>
      </c>
      <c r="C15" s="27">
        <f>'Monthly Data'!X17</f>
        <v>144.93725463985785</v>
      </c>
      <c r="D15" s="27">
        <f>'Monthly Data'!Y17</f>
        <v>164.08037867142738</v>
      </c>
      <c r="E15" s="27">
        <f>'Monthly Data'!AB17</f>
        <v>149.91734525226494</v>
      </c>
      <c r="F15" s="27">
        <f>'Monthly Data'!AQ17</f>
        <v>157.66686335513816</v>
      </c>
      <c r="I15" s="19" t="s">
        <v>9</v>
      </c>
      <c r="J15" s="28">
        <f>AVERAGE(C41:C43)</f>
        <v>169.57266510387342</v>
      </c>
      <c r="K15" s="28">
        <f>AVERAGE(D41:D43)</f>
        <v>219.17510709854125</v>
      </c>
      <c r="L15" s="28">
        <f>AVERAGE(E41:E43)</f>
        <v>149.68520464003367</v>
      </c>
      <c r="M15" s="28">
        <f>AVERAGE(F41:F43)</f>
        <v>151.70490747333756</v>
      </c>
      <c r="N15" s="27">
        <f>GDP!V18</f>
        <v>1015254</v>
      </c>
      <c r="O15" s="27">
        <f>GDP!U18</f>
        <v>741224</v>
      </c>
      <c r="P15" s="27">
        <f>GDP!T18</f>
        <v>274030</v>
      </c>
      <c r="Q15" s="27">
        <f>GDP!Y18</f>
        <v>343091</v>
      </c>
      <c r="R15" s="27">
        <f>GDP!AD18</f>
        <v>239032</v>
      </c>
      <c r="T15" s="19">
        <f t="shared" si="0"/>
        <v>0.17381187136054077</v>
      </c>
      <c r="U15" s="19">
        <f t="shared" si="1"/>
        <v>14.163072328960901</v>
      </c>
      <c r="V15" s="19">
        <f t="shared" si="2"/>
        <v>18.1895547108766</v>
      </c>
      <c r="W15" s="19">
        <f t="shared" si="3"/>
        <v>18.714881277770502</v>
      </c>
      <c r="X15" s="19">
        <f t="shared" si="4"/>
        <v>2.1828908446648754</v>
      </c>
      <c r="Y15" s="19">
        <f t="shared" si="5"/>
        <v>2.8992837897232837</v>
      </c>
      <c r="Z15" s="19">
        <f t="shared" si="6"/>
        <v>-8.2974575057546236</v>
      </c>
      <c r="AA15" s="19">
        <f t="shared" si="7"/>
        <v>-14.118198805268101</v>
      </c>
      <c r="AB15" s="19">
        <f t="shared" si="8"/>
        <v>-2.7141373343170794</v>
      </c>
    </row>
    <row r="16" spans="1:36">
      <c r="A16" s="19">
        <v>1988</v>
      </c>
      <c r="B16" s="19" t="s">
        <v>75</v>
      </c>
      <c r="C16" s="27">
        <f>'Monthly Data'!X18</f>
        <v>151.48374834730981</v>
      </c>
      <c r="D16" s="27">
        <f>'Monthly Data'!Y18</f>
        <v>167.4732949475783</v>
      </c>
      <c r="E16" s="27">
        <f>'Monthly Data'!AB18</f>
        <v>150.25385064049033</v>
      </c>
      <c r="F16" s="27">
        <f>'Monthly Data'!AQ18</f>
        <v>154.93667556349254</v>
      </c>
      <c r="I16" s="19" t="s">
        <v>10</v>
      </c>
      <c r="J16" s="28">
        <f>AVERAGE(C44:C46)</f>
        <v>173.45647467805335</v>
      </c>
      <c r="K16" s="28">
        <f>AVERAGE(D44:D46)</f>
        <v>219.99014651614115</v>
      </c>
      <c r="L16" s="28">
        <f>AVERAGE(E44:E46)</f>
        <v>149.65636130818123</v>
      </c>
      <c r="M16" s="28">
        <f>AVERAGE(F44:F46)</f>
        <v>150.02629985362358</v>
      </c>
      <c r="N16" s="27">
        <f>GDP!V19</f>
        <v>1041928</v>
      </c>
      <c r="O16" s="27">
        <f>GDP!U19</f>
        <v>755869</v>
      </c>
      <c r="P16" s="27">
        <f>GDP!T19</f>
        <v>286059</v>
      </c>
      <c r="Q16" s="27">
        <f>GDP!Y19</f>
        <v>353423</v>
      </c>
      <c r="R16" s="27">
        <f>GDP!AD19</f>
        <v>243759</v>
      </c>
      <c r="T16" s="19">
        <f t="shared" si="0"/>
        <v>9.480980650986659</v>
      </c>
      <c r="U16" s="19">
        <f t="shared" si="1"/>
        <v>10.930762811314953</v>
      </c>
      <c r="V16" s="19">
        <f t="shared" si="2"/>
        <v>1.4957848105532356</v>
      </c>
      <c r="W16" s="19">
        <f t="shared" si="3"/>
        <v>8.1404682206503765</v>
      </c>
      <c r="X16" s="19">
        <f t="shared" si="4"/>
        <v>-7.7055033244533E-2</v>
      </c>
      <c r="Y16" s="19">
        <f t="shared" si="5"/>
        <v>18.749016551334918</v>
      </c>
      <c r="Z16" s="19">
        <f t="shared" si="6"/>
        <v>-4.3530615461066731</v>
      </c>
      <c r="AA16" s="19">
        <f t="shared" si="7"/>
        <v>12.600918503349966</v>
      </c>
      <c r="AB16" s="19">
        <f t="shared" si="8"/>
        <v>8.1479912354612374</v>
      </c>
    </row>
    <row r="17" spans="1:28">
      <c r="A17" s="19">
        <v>1988</v>
      </c>
      <c r="B17" s="19" t="s">
        <v>76</v>
      </c>
      <c r="C17" s="27">
        <f>'Monthly Data'!X19</f>
        <v>145.27980723532042</v>
      </c>
      <c r="D17" s="27">
        <f>'Monthly Data'!Y19</f>
        <v>163.28062867685833</v>
      </c>
      <c r="E17" s="27">
        <f>'Monthly Data'!AB19</f>
        <v>145.16745767772184</v>
      </c>
      <c r="F17" s="27">
        <f>'Monthly Data'!AQ19</f>
        <v>154.20939538351189</v>
      </c>
      <c r="I17" s="19" t="s">
        <v>11</v>
      </c>
      <c r="J17" s="28">
        <f>AVERAGE(C47:C49)</f>
        <v>177.85375602170811</v>
      </c>
      <c r="K17" s="28">
        <f>AVERAGE(D47:D49)</f>
        <v>227.79395643269865</v>
      </c>
      <c r="L17" s="28">
        <f>AVERAGE(E47:E49)</f>
        <v>150.4435433506803</v>
      </c>
      <c r="M17" s="28">
        <f>AVERAGE(F47:F49)</f>
        <v>151.92644124939838</v>
      </c>
      <c r="N17" s="27">
        <f>GDP!V20</f>
        <v>1050995</v>
      </c>
      <c r="O17" s="27">
        <f>GDP!U20</f>
        <v>766856</v>
      </c>
      <c r="P17" s="27">
        <f>GDP!T20</f>
        <v>284139</v>
      </c>
      <c r="Q17" s="27">
        <f>GDP!Y20</f>
        <v>365917</v>
      </c>
      <c r="R17" s="27">
        <f>GDP!AD20</f>
        <v>247881</v>
      </c>
      <c r="T17" s="19">
        <f t="shared" si="0"/>
        <v>10.532528015586218</v>
      </c>
      <c r="U17" s="19">
        <f t="shared" si="1"/>
        <v>3.5265552029716263</v>
      </c>
      <c r="V17" s="19">
        <f t="shared" si="2"/>
        <v>14.962414085545772</v>
      </c>
      <c r="W17" s="19">
        <f t="shared" si="3"/>
        <v>5.9422379038369666</v>
      </c>
      <c r="X17" s="19">
        <f t="shared" si="4"/>
        <v>2.1206305623961752</v>
      </c>
      <c r="Y17" s="19">
        <f t="shared" si="5"/>
        <v>-2.6578518027853382</v>
      </c>
      <c r="Z17" s="19">
        <f t="shared" si="6"/>
        <v>5.163217948606591</v>
      </c>
      <c r="AA17" s="19">
        <f t="shared" si="7"/>
        <v>14.908223541592536</v>
      </c>
      <c r="AB17" s="19">
        <f t="shared" si="8"/>
        <v>6.9375721214765651</v>
      </c>
    </row>
    <row r="18" spans="1:28">
      <c r="A18" s="19">
        <v>1988</v>
      </c>
      <c r="B18" s="19" t="s">
        <v>77</v>
      </c>
      <c r="C18" s="27">
        <f>'Monthly Data'!X20</f>
        <v>142.54405760613173</v>
      </c>
      <c r="D18" s="27">
        <f>'Monthly Data'!Y20</f>
        <v>164.00018299352291</v>
      </c>
      <c r="E18" s="27">
        <f>'Monthly Data'!AB20</f>
        <v>140.76796673333126</v>
      </c>
      <c r="F18" s="27">
        <f>'Monthly Data'!AQ20</f>
        <v>146.62973237678131</v>
      </c>
      <c r="H18" s="19">
        <v>1991</v>
      </c>
      <c r="I18" s="19" t="s">
        <v>8</v>
      </c>
      <c r="J18" s="28">
        <f>AVERAGE(C50:C52)</f>
        <v>177.92710005671452</v>
      </c>
      <c r="K18" s="28">
        <f>AVERAGE(D50:D52)</f>
        <v>230.63697772780174</v>
      </c>
      <c r="L18" s="28">
        <f>AVERAGE(E50:E52)</f>
        <v>148.54420874052053</v>
      </c>
      <c r="M18" s="28">
        <f>AVERAGE(F50:F52)</f>
        <v>153.40417837026837</v>
      </c>
      <c r="N18" s="27">
        <f>GDP!V21</f>
        <v>1077502</v>
      </c>
      <c r="O18" s="27">
        <f>GDP!U21</f>
        <v>794685</v>
      </c>
      <c r="P18" s="27">
        <f>GDP!T21</f>
        <v>282817</v>
      </c>
      <c r="Q18" s="27">
        <f>GDP!Y21</f>
        <v>357011</v>
      </c>
      <c r="R18" s="27">
        <f>GDP!AD21</f>
        <v>243231</v>
      </c>
      <c r="T18" s="19">
        <f t="shared" si="0"/>
        <v>0.16505564566502429</v>
      </c>
      <c r="U18" s="19">
        <f t="shared" si="1"/>
        <v>10.476457561876252</v>
      </c>
      <c r="V18" s="19">
        <f t="shared" si="2"/>
        <v>5.0865085083097394</v>
      </c>
      <c r="W18" s="19">
        <f t="shared" si="3"/>
        <v>15.325350392357006</v>
      </c>
      <c r="X18" s="19">
        <f t="shared" si="4"/>
        <v>-4.9551292975796413</v>
      </c>
      <c r="Y18" s="19">
        <f t="shared" si="5"/>
        <v>-1.848112894844256</v>
      </c>
      <c r="Z18" s="19">
        <f t="shared" si="6"/>
        <v>3.9477984953997014</v>
      </c>
      <c r="AA18" s="19">
        <f t="shared" si="7"/>
        <v>-9.3858453127020685</v>
      </c>
      <c r="AB18" s="19">
        <f t="shared" si="8"/>
        <v>-7.2950885748640388</v>
      </c>
    </row>
    <row r="19" spans="1:28">
      <c r="A19" s="19">
        <v>1988</v>
      </c>
      <c r="B19" s="19" t="s">
        <v>78</v>
      </c>
      <c r="C19" s="27">
        <f>'Monthly Data'!X21</f>
        <v>142.71066703090537</v>
      </c>
      <c r="D19" s="27">
        <f>'Monthly Data'!Y21</f>
        <v>167.95344631067871</v>
      </c>
      <c r="E19" s="27">
        <f>'Monthly Data'!AB21</f>
        <v>138.68639624275693</v>
      </c>
      <c r="F19" s="27">
        <f>'Monthly Data'!AQ21</f>
        <v>148.17070029903286</v>
      </c>
      <c r="I19" s="19" t="s">
        <v>9</v>
      </c>
      <c r="J19" s="28">
        <f>AVERAGE(C53:C55)</f>
        <v>169.235531188723</v>
      </c>
      <c r="K19" s="28">
        <f>AVERAGE(D53:D55)</f>
        <v>224.25017573642825</v>
      </c>
      <c r="L19" s="28">
        <f>AVERAGE(E53:E55)</f>
        <v>134.65502009666068</v>
      </c>
      <c r="M19" s="28">
        <f>AVERAGE(F53:F55)</f>
        <v>152.27943047132166</v>
      </c>
      <c r="N19" s="27">
        <f>GDP!V22</f>
        <v>1056378</v>
      </c>
      <c r="O19" s="27">
        <f>GDP!U22</f>
        <v>782734</v>
      </c>
      <c r="P19" s="27">
        <f>GDP!T22</f>
        <v>273644</v>
      </c>
      <c r="Q19" s="27">
        <f>GDP!Y22</f>
        <v>346820</v>
      </c>
      <c r="R19" s="27">
        <f>GDP!AD22</f>
        <v>238558</v>
      </c>
      <c r="T19" s="19">
        <f t="shared" si="0"/>
        <v>-18.153936983991692</v>
      </c>
      <c r="U19" s="19">
        <f t="shared" si="1"/>
        <v>-7.6142364600264578</v>
      </c>
      <c r="V19" s="19">
        <f t="shared" si="2"/>
        <v>-10.625131755882332</v>
      </c>
      <c r="W19" s="19">
        <f t="shared" si="3"/>
        <v>-5.8811237652833581</v>
      </c>
      <c r="X19" s="19">
        <f t="shared" si="4"/>
        <v>-32.474579505667009</v>
      </c>
      <c r="Y19" s="19">
        <f t="shared" si="5"/>
        <v>-12.356103797534058</v>
      </c>
      <c r="Z19" s="19">
        <f t="shared" si="6"/>
        <v>-2.9006730133030234</v>
      </c>
      <c r="AA19" s="19">
        <f t="shared" si="7"/>
        <v>-10.938471266936045</v>
      </c>
      <c r="AB19" s="19">
        <f t="shared" si="8"/>
        <v>-7.4662336918250638</v>
      </c>
    </row>
    <row r="20" spans="1:28">
      <c r="A20" s="19">
        <v>1988</v>
      </c>
      <c r="B20" s="19" t="s">
        <v>79</v>
      </c>
      <c r="C20" s="27">
        <f>'Monthly Data'!X22</f>
        <v>146.35725302172182</v>
      </c>
      <c r="D20" s="27">
        <f>'Monthly Data'!Y22</f>
        <v>172.13318251670231</v>
      </c>
      <c r="E20" s="27">
        <f>'Monthly Data'!AB22</f>
        <v>138.65097956197275</v>
      </c>
      <c r="F20" s="27">
        <f>'Monthly Data'!AQ22</f>
        <v>152.9155323715693</v>
      </c>
      <c r="I20" s="19" t="s">
        <v>10</v>
      </c>
      <c r="J20" s="28">
        <f>AVERAGE(C56:C58)</f>
        <v>163.71102187406757</v>
      </c>
      <c r="K20" s="28">
        <f>AVERAGE(D56:D58)</f>
        <v>223.7122956626765</v>
      </c>
      <c r="L20" s="28">
        <f>AVERAGE(E56:E58)</f>
        <v>127.17810831679942</v>
      </c>
      <c r="M20" s="28">
        <f>AVERAGE(F56:F58)</f>
        <v>161.22058856152753</v>
      </c>
      <c r="N20" s="27">
        <f>GDP!V23</f>
        <v>1037970</v>
      </c>
      <c r="O20" s="27">
        <f>GDP!U23</f>
        <v>779768</v>
      </c>
      <c r="P20" s="27">
        <f>GDP!T23</f>
        <v>258202</v>
      </c>
      <c r="Q20" s="27">
        <f>GDP!Y23</f>
        <v>360277</v>
      </c>
      <c r="R20" s="27">
        <f>GDP!AD23</f>
        <v>248727</v>
      </c>
      <c r="T20" s="19">
        <f t="shared" si="0"/>
        <v>-12.431989705839651</v>
      </c>
      <c r="U20" s="19">
        <f t="shared" si="1"/>
        <v>-6.7901490271585541</v>
      </c>
      <c r="V20" s="19">
        <f t="shared" si="2"/>
        <v>-0.95598221751959089</v>
      </c>
      <c r="W20" s="19">
        <f t="shared" si="3"/>
        <v>-1.5071194203950977</v>
      </c>
      <c r="X20" s="19">
        <f t="shared" si="4"/>
        <v>-20.428188108714828</v>
      </c>
      <c r="Y20" s="19">
        <f t="shared" si="5"/>
        <v>-20.732586516091867</v>
      </c>
      <c r="Z20" s="19">
        <f t="shared" si="6"/>
        <v>25.636848412279956</v>
      </c>
      <c r="AA20" s="19">
        <f t="shared" si="7"/>
        <v>16.447351523000432</v>
      </c>
      <c r="AB20" s="19">
        <f t="shared" si="8"/>
        <v>18.172326643858682</v>
      </c>
    </row>
    <row r="21" spans="1:28">
      <c r="A21" s="19">
        <v>1988</v>
      </c>
      <c r="B21" s="19" t="s">
        <v>80</v>
      </c>
      <c r="C21" s="27">
        <f>'Monthly Data'!X23</f>
        <v>149.21417810254181</v>
      </c>
      <c r="D21" s="27">
        <f>'Monthly Data'!Y23</f>
        <v>173.23575437586777</v>
      </c>
      <c r="E21" s="27">
        <f>'Monthly Data'!AB23</f>
        <v>142.91287678219379</v>
      </c>
      <c r="F21" s="27">
        <f>'Monthly Data'!AQ23</f>
        <v>154.31705319559086</v>
      </c>
      <c r="I21" s="19" t="s">
        <v>11</v>
      </c>
      <c r="J21" s="28">
        <f>AVERAGE(C59:C61)</f>
        <v>161.51097617445507</v>
      </c>
      <c r="K21" s="28">
        <f>AVERAGE(D59:D61)</f>
        <v>224.40731899112447</v>
      </c>
      <c r="L21" s="28">
        <f>AVERAGE(E59:E61)</f>
        <v>123.23752904722232</v>
      </c>
      <c r="M21" s="28">
        <f>AVERAGE(F59:F61)</f>
        <v>167.41357182285108</v>
      </c>
      <c r="N21" s="27">
        <f>GDP!V24</f>
        <v>1025863</v>
      </c>
      <c r="O21" s="27">
        <f>GDP!U24</f>
        <v>777422</v>
      </c>
      <c r="P21" s="27">
        <f>GDP!T24</f>
        <v>248441</v>
      </c>
      <c r="Q21" s="27">
        <f>GDP!Y24</f>
        <v>379485</v>
      </c>
      <c r="R21" s="27">
        <f>GDP!AD24</f>
        <v>261405</v>
      </c>
      <c r="T21" s="19">
        <f t="shared" si="0"/>
        <v>-5.2680470325940369</v>
      </c>
      <c r="U21" s="19">
        <f t="shared" si="1"/>
        <v>-4.5846474320874631</v>
      </c>
      <c r="V21" s="19">
        <f t="shared" si="2"/>
        <v>1.2485124424448379</v>
      </c>
      <c r="W21" s="19">
        <f t="shared" si="3"/>
        <v>-1.1980147945669151</v>
      </c>
      <c r="X21" s="19">
        <f t="shared" si="4"/>
        <v>-11.829666308397513</v>
      </c>
      <c r="Y21" s="19">
        <f t="shared" si="5"/>
        <v>-14.285426819877856</v>
      </c>
      <c r="Z21" s="19">
        <f t="shared" si="6"/>
        <v>16.273471773833581</v>
      </c>
      <c r="AA21" s="19">
        <f t="shared" si="7"/>
        <v>23.092702128571887</v>
      </c>
      <c r="AB21" s="19">
        <f t="shared" si="8"/>
        <v>22.001124670568963</v>
      </c>
    </row>
    <row r="22" spans="1:28">
      <c r="A22" s="19">
        <v>1988</v>
      </c>
      <c r="B22" s="19" t="s">
        <v>81</v>
      </c>
      <c r="C22" s="27">
        <f>'Monthly Data'!X24</f>
        <v>152.52451742971522</v>
      </c>
      <c r="D22" s="27">
        <f>'Monthly Data'!Y24</f>
        <v>176.05208013473833</v>
      </c>
      <c r="E22" s="27">
        <f>'Monthly Data'!AB24</f>
        <v>146.78869023265156</v>
      </c>
      <c r="F22" s="27">
        <f>'Monthly Data'!AQ24</f>
        <v>153.32182749180774</v>
      </c>
      <c r="H22" s="19">
        <v>1992</v>
      </c>
      <c r="I22" s="19" t="s">
        <v>8</v>
      </c>
      <c r="J22" s="28">
        <f>AVERAGE(C62:C64)</f>
        <v>161.64270277116714</v>
      </c>
      <c r="K22" s="28">
        <f>AVERAGE(D62:D64)</f>
        <v>222.95076390843724</v>
      </c>
      <c r="L22" s="28">
        <f>AVERAGE(E62:E64)</f>
        <v>123.20540949423184</v>
      </c>
      <c r="M22" s="28">
        <f>AVERAGE(F62:F64)</f>
        <v>170.35197918920278</v>
      </c>
      <c r="N22" s="27">
        <f>GDP!V25</f>
        <v>988413</v>
      </c>
      <c r="O22" s="27">
        <f>GDP!U25</f>
        <v>739851</v>
      </c>
      <c r="P22" s="27">
        <f>GDP!T25</f>
        <v>248562</v>
      </c>
      <c r="Q22" s="27">
        <f>GDP!Y25</f>
        <v>386592</v>
      </c>
      <c r="R22" s="27">
        <f>GDP!AD25</f>
        <v>265861</v>
      </c>
      <c r="T22" s="19">
        <f t="shared" si="0"/>
        <v>0.32663498084721798</v>
      </c>
      <c r="U22" s="19">
        <f t="shared" si="1"/>
        <v>-13.822016072042764</v>
      </c>
      <c r="V22" s="19">
        <f t="shared" si="2"/>
        <v>-2.5711020711422172</v>
      </c>
      <c r="W22" s="19">
        <f t="shared" si="3"/>
        <v>-17.974335962037237</v>
      </c>
      <c r="X22" s="19">
        <f t="shared" si="4"/>
        <v>-0.10421175556132312</v>
      </c>
      <c r="Y22" s="19">
        <f t="shared" si="5"/>
        <v>0.19495723483726746</v>
      </c>
      <c r="Z22" s="19">
        <f t="shared" si="6"/>
        <v>7.2077262968936351</v>
      </c>
      <c r="AA22" s="19">
        <f t="shared" si="7"/>
        <v>7.7042880233346267</v>
      </c>
      <c r="AB22" s="19">
        <f t="shared" si="8"/>
        <v>6.9948747848211479</v>
      </c>
    </row>
    <row r="23" spans="1:28">
      <c r="A23" s="19">
        <v>1988</v>
      </c>
      <c r="B23" s="19" t="s">
        <v>82</v>
      </c>
      <c r="C23" s="27">
        <f>'Monthly Data'!X25</f>
        <v>154.52159070725588</v>
      </c>
      <c r="D23" s="27">
        <f>'Monthly Data'!Y25</f>
        <v>179.14202223660223</v>
      </c>
      <c r="E23" s="27">
        <f>'Monthly Data'!AB25</f>
        <v>148.72135488121251</v>
      </c>
      <c r="F23" s="27">
        <f>'Monthly Data'!AQ25</f>
        <v>150.51949493844569</v>
      </c>
      <c r="I23" s="19" t="s">
        <v>9</v>
      </c>
      <c r="J23" s="28">
        <f>AVERAGE(C65:C67)</f>
        <v>164.2265882114701</v>
      </c>
      <c r="K23" s="28">
        <f>AVERAGE(D65:D67)</f>
        <v>225.19154422421835</v>
      </c>
      <c r="L23" s="28">
        <f>AVERAGE(E65:E67)</f>
        <v>125.23165609661248</v>
      </c>
      <c r="M23" s="28">
        <f>AVERAGE(F65:F67)</f>
        <v>177.04300721834548</v>
      </c>
      <c r="N23" s="27">
        <f>GDP!V26</f>
        <v>994281</v>
      </c>
      <c r="O23" s="27">
        <f>GDP!U26</f>
        <v>740470</v>
      </c>
      <c r="P23" s="27">
        <f>GDP!T26</f>
        <v>253811</v>
      </c>
      <c r="Q23" s="27">
        <f>GDP!Y26</f>
        <v>418347</v>
      </c>
      <c r="R23" s="27">
        <f>GDP!AD26</f>
        <v>281148</v>
      </c>
      <c r="T23" s="19">
        <f t="shared" si="0"/>
        <v>6.5490221056833553</v>
      </c>
      <c r="U23" s="19">
        <f t="shared" si="1"/>
        <v>2.3959469368671327</v>
      </c>
      <c r="V23" s="19">
        <f t="shared" si="2"/>
        <v>4.0812399009746425</v>
      </c>
      <c r="W23" s="19">
        <f t="shared" si="3"/>
        <v>0.3350822084472016</v>
      </c>
      <c r="X23" s="19">
        <f t="shared" si="4"/>
        <v>6.7425047181219</v>
      </c>
      <c r="Y23" s="19">
        <f t="shared" si="5"/>
        <v>8.7183423333831112</v>
      </c>
      <c r="Z23" s="19">
        <f t="shared" si="6"/>
        <v>16.661183148822811</v>
      </c>
      <c r="AA23" s="19">
        <f t="shared" si="7"/>
        <v>37.13085547104955</v>
      </c>
      <c r="AB23" s="19">
        <f t="shared" si="8"/>
        <v>25.06087353423947</v>
      </c>
    </row>
    <row r="24" spans="1:28">
      <c r="A24" s="19">
        <v>1988</v>
      </c>
      <c r="B24" s="19" t="s">
        <v>83</v>
      </c>
      <c r="C24" s="27">
        <f>'Monthly Data'!X26</f>
        <v>155.73784183053493</v>
      </c>
      <c r="D24" s="27">
        <f>'Monthly Data'!Y26</f>
        <v>180.39919912440189</v>
      </c>
      <c r="E24" s="27">
        <f>'Monthly Data'!AB26</f>
        <v>149.30247234456741</v>
      </c>
      <c r="F24" s="27">
        <f>'Monthly Data'!AQ26</f>
        <v>151.40963769565707</v>
      </c>
      <c r="I24" s="19" t="s">
        <v>10</v>
      </c>
      <c r="J24" s="28">
        <f>AVERAGE(C68:C70)</f>
        <v>158.51505539132702</v>
      </c>
      <c r="K24" s="28">
        <f>AVERAGE(D68:D70)</f>
        <v>216.05660160869107</v>
      </c>
      <c r="L24" s="28">
        <f>AVERAGE(E68:E70)</f>
        <v>123.52383597911127</v>
      </c>
      <c r="M24" s="28">
        <f>AVERAGE(F68:F70)</f>
        <v>178.86618990650831</v>
      </c>
      <c r="N24" s="27">
        <f>GDP!V27</f>
        <v>972713</v>
      </c>
      <c r="O24" s="27">
        <f>GDP!U27</f>
        <v>721943</v>
      </c>
      <c r="P24" s="27">
        <f>GDP!T27</f>
        <v>250770</v>
      </c>
      <c r="Q24" s="27">
        <f>GDP!Y27</f>
        <v>423657</v>
      </c>
      <c r="R24" s="27">
        <f>GDP!AD27</f>
        <v>286655</v>
      </c>
      <c r="T24" s="19">
        <f t="shared" si="0"/>
        <v>-13.202306452663526</v>
      </c>
      <c r="U24" s="19">
        <f t="shared" si="1"/>
        <v>-8.3985562476127757</v>
      </c>
      <c r="V24" s="19">
        <f t="shared" si="2"/>
        <v>-15.265192596976373</v>
      </c>
      <c r="W24" s="19">
        <f t="shared" si="3"/>
        <v>-9.6388461732961339</v>
      </c>
      <c r="X24" s="19">
        <f t="shared" si="4"/>
        <v>-5.3443407151230637</v>
      </c>
      <c r="Y24" s="19">
        <f t="shared" si="5"/>
        <v>-4.7070966670890506</v>
      </c>
      <c r="Z24" s="19">
        <f t="shared" si="6"/>
        <v>4.1832527977414324</v>
      </c>
      <c r="AA24" s="19">
        <f t="shared" si="7"/>
        <v>5.1746100211978341</v>
      </c>
      <c r="AB24" s="19">
        <f t="shared" si="8"/>
        <v>8.0682433029708669</v>
      </c>
    </row>
    <row r="25" spans="1:28">
      <c r="A25" s="19">
        <v>1988</v>
      </c>
      <c r="B25" s="19" t="s">
        <v>84</v>
      </c>
      <c r="C25" s="27">
        <f>'Monthly Data'!X27</f>
        <v>157.82188491196166</v>
      </c>
      <c r="D25" s="27">
        <f>'Monthly Data'!Y27</f>
        <v>184.42584126188265</v>
      </c>
      <c r="E25" s="27">
        <f>'Monthly Data'!AB27</f>
        <v>149.08412571887018</v>
      </c>
      <c r="F25" s="27">
        <f>'Monthly Data'!AQ27</f>
        <v>152.05889398555021</v>
      </c>
      <c r="I25" s="19" t="s">
        <v>11</v>
      </c>
      <c r="J25" s="28">
        <f>AVERAGE(C71:C73)</f>
        <v>154.8569295280117</v>
      </c>
      <c r="K25" s="28">
        <f>AVERAGE(D71:D73)</f>
        <v>209.0843257798584</v>
      </c>
      <c r="L25" s="28">
        <f>AVERAGE(E71:E73)</f>
        <v>122.80893919753869</v>
      </c>
      <c r="M25" s="28">
        <f>AVERAGE(F71:F73)</f>
        <v>181.56813337877318</v>
      </c>
      <c r="N25" s="27">
        <f>GDP!V28</f>
        <v>944982</v>
      </c>
      <c r="O25" s="27">
        <f>GDP!U28</f>
        <v>697854</v>
      </c>
      <c r="P25" s="27">
        <f>GDP!T28</f>
        <v>247128</v>
      </c>
      <c r="Q25" s="27">
        <f>GDP!Y28</f>
        <v>417341</v>
      </c>
      <c r="R25" s="27">
        <f>GDP!AD28</f>
        <v>291028</v>
      </c>
      <c r="T25" s="19">
        <f t="shared" si="0"/>
        <v>-8.9163326619687631</v>
      </c>
      <c r="U25" s="19">
        <f t="shared" si="1"/>
        <v>-10.925116271106406</v>
      </c>
      <c r="V25" s="19">
        <f t="shared" si="2"/>
        <v>-12.296738539892683</v>
      </c>
      <c r="W25" s="19">
        <f t="shared" si="3"/>
        <v>-12.69348570796115</v>
      </c>
      <c r="X25" s="19">
        <f t="shared" si="4"/>
        <v>-2.2949885484710109</v>
      </c>
      <c r="Y25" s="19">
        <f t="shared" si="5"/>
        <v>-5.6839730206374339</v>
      </c>
      <c r="Z25" s="19">
        <f t="shared" si="6"/>
        <v>6.1806772685120803</v>
      </c>
      <c r="AA25" s="19">
        <f t="shared" si="7"/>
        <v>-5.8312809046258014</v>
      </c>
      <c r="AB25" s="19">
        <f t="shared" si="8"/>
        <v>6.2431683204005939</v>
      </c>
    </row>
    <row r="26" spans="1:28">
      <c r="A26" s="19">
        <v>1989</v>
      </c>
      <c r="B26" s="19" t="s">
        <v>72</v>
      </c>
      <c r="C26" s="27">
        <f>'Monthly Data'!X28</f>
        <v>160.07031708955452</v>
      </c>
      <c r="D26" s="27">
        <f>'Monthly Data'!Y28</f>
        <v>188.53867301065935</v>
      </c>
      <c r="E26" s="27">
        <f>'Monthly Data'!AB28</f>
        <v>149.70754537804774</v>
      </c>
      <c r="F26" s="27">
        <f>'Monthly Data'!AQ28</f>
        <v>153.07416497611015</v>
      </c>
      <c r="H26" s="19">
        <v>1993</v>
      </c>
      <c r="I26" s="19" t="s">
        <v>8</v>
      </c>
      <c r="J26" s="28">
        <f>AVERAGE(C74:C76)</f>
        <v>152.22998926458055</v>
      </c>
      <c r="K26" s="28">
        <f>AVERAGE(D74:D76)</f>
        <v>201.07278685525102</v>
      </c>
      <c r="L26" s="28">
        <f>AVERAGE(E74:E76)</f>
        <v>123.37638600956923</v>
      </c>
      <c r="M26" s="28">
        <f>AVERAGE(F74:F76)</f>
        <v>190.9355629979469</v>
      </c>
      <c r="N26" s="27">
        <f>GDP!V29</f>
        <v>932929</v>
      </c>
      <c r="O26" s="27">
        <f>GDP!U29</f>
        <v>691664</v>
      </c>
      <c r="P26" s="27">
        <f>GDP!T29</f>
        <v>241265</v>
      </c>
      <c r="Q26" s="27">
        <f>GDP!Y29</f>
        <v>436019</v>
      </c>
      <c r="R26" s="27">
        <f>GDP!AD29</f>
        <v>314415</v>
      </c>
      <c r="T26" s="19">
        <f t="shared" si="0"/>
        <v>-6.6147487943664762</v>
      </c>
      <c r="U26" s="19">
        <f t="shared" si="1"/>
        <v>-5.0051134278902287</v>
      </c>
      <c r="V26" s="19">
        <f t="shared" si="2"/>
        <v>-14.468264906305938</v>
      </c>
      <c r="W26" s="19">
        <f t="shared" si="3"/>
        <v>-3.5010919301829868</v>
      </c>
      <c r="X26" s="19">
        <f t="shared" si="4"/>
        <v>1.8610756927930128</v>
      </c>
      <c r="Y26" s="19">
        <f t="shared" si="5"/>
        <v>-9.1574162494030826</v>
      </c>
      <c r="Z26" s="19">
        <f t="shared" si="6"/>
        <v>22.289392973212596</v>
      </c>
      <c r="AA26" s="19">
        <f t="shared" si="7"/>
        <v>19.139959682008701</v>
      </c>
      <c r="AB26" s="19">
        <f t="shared" si="8"/>
        <v>36.230367777488958</v>
      </c>
    </row>
    <row r="27" spans="1:28">
      <c r="A27" s="19">
        <v>1989</v>
      </c>
      <c r="B27" s="19" t="s">
        <v>74</v>
      </c>
      <c r="C27" s="27">
        <f>'Monthly Data'!X29</f>
        <v>161.57131913391498</v>
      </c>
      <c r="D27" s="27">
        <f>'Monthly Data'!Y29</f>
        <v>192.23555373391849</v>
      </c>
      <c r="E27" s="27">
        <f>'Monthly Data'!AB29</f>
        <v>148.34516992669899</v>
      </c>
      <c r="F27" s="27">
        <f>'Monthly Data'!AQ29</f>
        <v>148.43739398691079</v>
      </c>
      <c r="I27" s="19" t="s">
        <v>9</v>
      </c>
      <c r="J27" s="28">
        <f>AVERAGE(C77:C79)</f>
        <v>150.18515424235798</v>
      </c>
      <c r="K27" s="28">
        <f>AVERAGE(D77:D79)</f>
        <v>191.33714344858512</v>
      </c>
      <c r="L27" s="28">
        <f>AVERAGE(E77:E79)</f>
        <v>126.21339878654697</v>
      </c>
      <c r="M27" s="28">
        <f>AVERAGE(F77:F79)</f>
        <v>184.99757107208083</v>
      </c>
      <c r="N27" s="27">
        <f>GDP!V30</f>
        <v>894546</v>
      </c>
      <c r="O27" s="27">
        <f>GDP!U30</f>
        <v>650735</v>
      </c>
      <c r="P27" s="27">
        <f>GDP!T30</f>
        <v>243811</v>
      </c>
      <c r="Q27" s="27">
        <f>GDP!Y30</f>
        <v>440850</v>
      </c>
      <c r="R27" s="27">
        <f>GDP!AD30</f>
        <v>319613</v>
      </c>
      <c r="T27" s="19">
        <f t="shared" si="0"/>
        <v>-5.2657213323411884</v>
      </c>
      <c r="U27" s="19">
        <f t="shared" si="1"/>
        <v>-15.468935280260887</v>
      </c>
      <c r="V27" s="19">
        <f t="shared" si="2"/>
        <v>-18.005644862028745</v>
      </c>
      <c r="W27" s="19">
        <f t="shared" si="3"/>
        <v>-21.650545623923957</v>
      </c>
      <c r="X27" s="19">
        <f t="shared" si="4"/>
        <v>9.5200591245957931</v>
      </c>
      <c r="Y27" s="19">
        <f t="shared" si="5"/>
        <v>4.2883718334761456</v>
      </c>
      <c r="Z27" s="19">
        <f t="shared" si="6"/>
        <v>-11.87141421135941</v>
      </c>
      <c r="AA27" s="19">
        <f t="shared" si="7"/>
        <v>4.5061196145955718</v>
      </c>
      <c r="AB27" s="19">
        <f t="shared" si="8"/>
        <v>6.7787209105706125</v>
      </c>
    </row>
    <row r="28" spans="1:28">
      <c r="A28" s="19">
        <v>1989</v>
      </c>
      <c r="B28" s="19" t="s">
        <v>75</v>
      </c>
      <c r="C28" s="27">
        <f>'Monthly Data'!X30</f>
        <v>163.2189116209415</v>
      </c>
      <c r="D28" s="27">
        <f>'Monthly Data'!Y30</f>
        <v>193.53682509222301</v>
      </c>
      <c r="E28" s="27">
        <f>'Monthly Data'!AB30</f>
        <v>149.54734993794958</v>
      </c>
      <c r="F28" s="27">
        <f>'Monthly Data'!AQ30</f>
        <v>150.21331395187534</v>
      </c>
      <c r="I28" s="19" t="s">
        <v>10</v>
      </c>
      <c r="J28" s="28">
        <f>AVERAGE(C80:C82)</f>
        <v>151.82876450785966</v>
      </c>
      <c r="K28" s="28">
        <f>AVERAGE(D80:D82)</f>
        <v>183.09401704747953</v>
      </c>
      <c r="L28" s="28">
        <f>AVERAGE(E80:E82)</f>
        <v>135.99859671235461</v>
      </c>
      <c r="M28" s="28">
        <f>AVERAGE(F80:F82)</f>
        <v>190.91621629087555</v>
      </c>
      <c r="N28" s="27">
        <f>GDP!V31</f>
        <v>866168</v>
      </c>
      <c r="O28" s="27">
        <f>GDP!U31</f>
        <v>613729</v>
      </c>
      <c r="P28" s="27">
        <f>GDP!T31</f>
        <v>252439</v>
      </c>
      <c r="Q28" s="27">
        <f>GDP!Y31</f>
        <v>450109</v>
      </c>
      <c r="R28" s="27">
        <f>GDP!AD31</f>
        <v>316349</v>
      </c>
      <c r="T28" s="19">
        <f t="shared" si="0"/>
        <v>4.4499442256463739</v>
      </c>
      <c r="U28" s="19">
        <f t="shared" si="1"/>
        <v>-12.098188028576173</v>
      </c>
      <c r="V28" s="19">
        <f t="shared" si="2"/>
        <v>-16.150694692751877</v>
      </c>
      <c r="W28" s="19">
        <f t="shared" si="3"/>
        <v>-20.879337280714829</v>
      </c>
      <c r="X28" s="19">
        <f t="shared" si="4"/>
        <v>34.808060605436843</v>
      </c>
      <c r="Y28" s="19">
        <f t="shared" si="5"/>
        <v>14.924499601777086</v>
      </c>
      <c r="Z28" s="19">
        <f t="shared" si="6"/>
        <v>13.424577198902687</v>
      </c>
      <c r="AA28" s="19">
        <f t="shared" si="7"/>
        <v>8.6694344179455207</v>
      </c>
      <c r="AB28" s="19">
        <f t="shared" si="8"/>
        <v>-4.0227899015164219</v>
      </c>
    </row>
    <row r="29" spans="1:28">
      <c r="A29" s="19">
        <v>1989</v>
      </c>
      <c r="B29" s="19" t="s">
        <v>76</v>
      </c>
      <c r="C29" s="27">
        <f>'Monthly Data'!X31</f>
        <v>158.82015195806144</v>
      </c>
      <c r="D29" s="27">
        <f>'Monthly Data'!Y31</f>
        <v>193.26985541127104</v>
      </c>
      <c r="E29" s="27">
        <f>'Monthly Data'!AB31</f>
        <v>147.78115649097339</v>
      </c>
      <c r="F29" s="27">
        <f>'Monthly Data'!AQ31</f>
        <v>143.39657563435424</v>
      </c>
      <c r="I29" s="19" t="s">
        <v>11</v>
      </c>
      <c r="J29" s="28">
        <f>AVERAGE(C83:C85)</f>
        <v>151.20515268437646</v>
      </c>
      <c r="K29" s="28">
        <f>AVERAGE(D83:D85)</f>
        <v>174.35395287636302</v>
      </c>
      <c r="L29" s="28">
        <f>AVERAGE(E83:E85)</f>
        <v>142.72515630052376</v>
      </c>
      <c r="M29" s="28">
        <f>AVERAGE(F83:F85)</f>
        <v>198.10712418441236</v>
      </c>
      <c r="N29" s="27">
        <f>GDP!V32</f>
        <v>849386</v>
      </c>
      <c r="O29" s="27">
        <f>GDP!U32</f>
        <v>582910</v>
      </c>
      <c r="P29" s="27">
        <f>GDP!T32</f>
        <v>266476</v>
      </c>
      <c r="Q29" s="27">
        <f>GDP!Y32</f>
        <v>452769</v>
      </c>
      <c r="R29" s="27">
        <f>GDP!AD32</f>
        <v>325519</v>
      </c>
      <c r="T29" s="19">
        <f t="shared" si="0"/>
        <v>-1.6328401532182846</v>
      </c>
      <c r="U29" s="19">
        <f t="shared" si="1"/>
        <v>-7.5276586331390005</v>
      </c>
      <c r="V29" s="19">
        <f t="shared" si="2"/>
        <v>-17.769945261501441</v>
      </c>
      <c r="W29" s="19">
        <f t="shared" si="3"/>
        <v>-18.623418304259122</v>
      </c>
      <c r="X29" s="19">
        <f t="shared" si="4"/>
        <v>21.30100537960773</v>
      </c>
      <c r="Y29" s="19">
        <f t="shared" si="5"/>
        <v>24.167117195660914</v>
      </c>
      <c r="Z29" s="19">
        <f t="shared" si="6"/>
        <v>15.938879792389283</v>
      </c>
      <c r="AA29" s="19">
        <f t="shared" si="7"/>
        <v>2.3849091288994595</v>
      </c>
      <c r="AB29" s="19">
        <f t="shared" si="8"/>
        <v>12.10874913041291</v>
      </c>
    </row>
    <row r="30" spans="1:28">
      <c r="A30" s="19">
        <v>1989</v>
      </c>
      <c r="B30" s="19" t="s">
        <v>77</v>
      </c>
      <c r="C30" s="27">
        <f>'Monthly Data'!X32</f>
        <v>159.19028621501818</v>
      </c>
      <c r="D30" s="27">
        <f>'Monthly Data'!Y32</f>
        <v>194.53289000010091</v>
      </c>
      <c r="E30" s="27">
        <f>'Monthly Data'!AB32</f>
        <v>147.00260994501167</v>
      </c>
      <c r="F30" s="27">
        <f>'Monthly Data'!AQ32</f>
        <v>141.04641330896817</v>
      </c>
      <c r="H30" s="19">
        <v>1994</v>
      </c>
      <c r="I30" s="19" t="s">
        <v>8</v>
      </c>
      <c r="J30" s="28">
        <f>AVERAGE(C86:C88)</f>
        <v>147.99772420882533</v>
      </c>
      <c r="K30" s="28">
        <f>AVERAGE(D86:D88)</f>
        <v>170.89836335216589</v>
      </c>
      <c r="L30" s="28">
        <f>AVERAGE(E86:E88)</f>
        <v>139.84678823261498</v>
      </c>
      <c r="M30" s="28">
        <f>AVERAGE(F86:F88)</f>
        <v>194.89329701177235</v>
      </c>
      <c r="N30" s="27">
        <f>GDP!V33</f>
        <v>848679</v>
      </c>
      <c r="O30" s="27">
        <f>GDP!U33</f>
        <v>600255</v>
      </c>
      <c r="P30" s="27">
        <f>GDP!T33</f>
        <v>248424</v>
      </c>
      <c r="Q30" s="27">
        <f>GDP!Y33</f>
        <v>444144</v>
      </c>
      <c r="R30" s="27">
        <f>GDP!AD33</f>
        <v>329342</v>
      </c>
      <c r="T30" s="19">
        <f t="shared" si="0"/>
        <v>-8.2187888011952985</v>
      </c>
      <c r="U30" s="19">
        <f t="shared" si="1"/>
        <v>-0.33253091792054823</v>
      </c>
      <c r="V30" s="19">
        <f t="shared" si="2"/>
        <v>-7.6951708798097211</v>
      </c>
      <c r="W30" s="19">
        <f t="shared" si="3"/>
        <v>12.44421631414836</v>
      </c>
      <c r="X30" s="19">
        <f t="shared" si="4"/>
        <v>-7.8261182297055036</v>
      </c>
      <c r="Y30" s="19">
        <f t="shared" si="5"/>
        <v>-24.466119199166549</v>
      </c>
      <c r="Z30" s="19">
        <f t="shared" si="6"/>
        <v>-6.3328651138865766</v>
      </c>
      <c r="AA30" s="19">
        <f t="shared" si="7"/>
        <v>-7.4048026259324278</v>
      </c>
      <c r="AB30" s="19">
        <f t="shared" si="8"/>
        <v>4.7811361751519232</v>
      </c>
    </row>
    <row r="31" spans="1:28">
      <c r="A31" s="19">
        <v>1989</v>
      </c>
      <c r="B31" s="19" t="s">
        <v>78</v>
      </c>
      <c r="C31" s="27">
        <f>'Monthly Data'!X33</f>
        <v>156.99111047052187</v>
      </c>
      <c r="D31" s="27">
        <f>'Monthly Data'!Y33</f>
        <v>195.17897442642177</v>
      </c>
      <c r="E31" s="27">
        <f>'Monthly Data'!AB33</f>
        <v>146.51633550490459</v>
      </c>
      <c r="F31" s="27">
        <f>'Monthly Data'!AQ33</f>
        <v>144.15904863698219</v>
      </c>
      <c r="I31" s="19" t="s">
        <v>9</v>
      </c>
      <c r="J31" s="28">
        <f>AVERAGE(C89:C91)</f>
        <v>148.66575861442666</v>
      </c>
      <c r="K31" s="28">
        <f>AVERAGE(D89:D91)</f>
        <v>162.38907264265319</v>
      </c>
      <c r="L31" s="28">
        <f>AVERAGE(E89:E91)</f>
        <v>145.99029130085435</v>
      </c>
      <c r="M31" s="28">
        <f>AVERAGE(F89:F91)</f>
        <v>201.05449618370139</v>
      </c>
      <c r="N31" s="27">
        <f>GDP!V34</f>
        <v>858369</v>
      </c>
      <c r="O31" s="27">
        <f>GDP!U34</f>
        <v>598159</v>
      </c>
      <c r="P31" s="27">
        <f>GDP!T34</f>
        <v>260210</v>
      </c>
      <c r="Q31" s="27">
        <f>GDP!Y34</f>
        <v>453332</v>
      </c>
      <c r="R31" s="27">
        <f>GDP!AD34</f>
        <v>348287</v>
      </c>
      <c r="T31" s="19">
        <f t="shared" si="0"/>
        <v>1.8177877029309064</v>
      </c>
      <c r="U31" s="19">
        <f t="shared" si="1"/>
        <v>4.645913829931736</v>
      </c>
      <c r="V31" s="19">
        <f t="shared" si="2"/>
        <v>-18.477856121802617</v>
      </c>
      <c r="W31" s="19">
        <f t="shared" si="3"/>
        <v>-1.38944092763994</v>
      </c>
      <c r="X31" s="19">
        <f t="shared" si="4"/>
        <v>18.764300139265355</v>
      </c>
      <c r="Y31" s="19">
        <f t="shared" si="5"/>
        <v>20.370961502486828</v>
      </c>
      <c r="Z31" s="19">
        <f t="shared" si="6"/>
        <v>13.257650532790933</v>
      </c>
      <c r="AA31" s="19">
        <f t="shared" si="7"/>
        <v>8.535124077933931</v>
      </c>
      <c r="AB31" s="19">
        <f t="shared" si="8"/>
        <v>25.072140898236373</v>
      </c>
    </row>
    <row r="32" spans="1:28">
      <c r="A32" s="19">
        <v>1989</v>
      </c>
      <c r="B32" s="19" t="s">
        <v>79</v>
      </c>
      <c r="C32" s="27">
        <f>'Monthly Data'!X34</f>
        <v>159.54546576714932</v>
      </c>
      <c r="D32" s="27">
        <f>'Monthly Data'!Y34</f>
        <v>196.44508401212425</v>
      </c>
      <c r="E32" s="27">
        <f>'Monthly Data'!AB34</f>
        <v>143.54707703824548</v>
      </c>
      <c r="F32" s="27">
        <f>'Monthly Data'!AQ34</f>
        <v>146.5994647785723</v>
      </c>
      <c r="I32" s="19" t="s">
        <v>10</v>
      </c>
      <c r="J32" s="28">
        <f>AVERAGE(C92:C94)</f>
        <v>151.67990961852107</v>
      </c>
      <c r="K32" s="28">
        <f>AVERAGE(D92:D94)</f>
        <v>157.79857587204367</v>
      </c>
      <c r="L32" s="28">
        <f>AVERAGE(E92:E94)</f>
        <v>154.74462043809459</v>
      </c>
      <c r="M32" s="28">
        <f>AVERAGE(F92:F94)</f>
        <v>183.6719469908362</v>
      </c>
      <c r="N32" s="27">
        <f>GDP!V35</f>
        <v>880857</v>
      </c>
      <c r="O32" s="27">
        <f>GDP!U35</f>
        <v>597196</v>
      </c>
      <c r="P32" s="27">
        <f>GDP!T35</f>
        <v>283661</v>
      </c>
      <c r="Q32" s="27">
        <f>GDP!Y35</f>
        <v>436823</v>
      </c>
      <c r="R32" s="27">
        <f>GDP!AD35</f>
        <v>311861</v>
      </c>
      <c r="T32" s="19">
        <f t="shared" si="0"/>
        <v>8.3598610701234541</v>
      </c>
      <c r="U32" s="19">
        <f t="shared" si="1"/>
        <v>10.898466553960183</v>
      </c>
      <c r="V32" s="19">
        <f t="shared" si="2"/>
        <v>-10.83690999392023</v>
      </c>
      <c r="W32" s="19">
        <f t="shared" si="3"/>
        <v>-0.64242245751631177</v>
      </c>
      <c r="X32" s="19">
        <f t="shared" si="4"/>
        <v>26.231092165955559</v>
      </c>
      <c r="Y32" s="19">
        <f t="shared" si="5"/>
        <v>41.222074744434956</v>
      </c>
      <c r="Z32" s="19">
        <f t="shared" si="6"/>
        <v>-30.350795564168077</v>
      </c>
      <c r="AA32" s="19">
        <f t="shared" si="7"/>
        <v>-13.790230600247488</v>
      </c>
      <c r="AB32" s="19">
        <f t="shared" si="8"/>
        <v>-35.717137041627147</v>
      </c>
    </row>
    <row r="33" spans="1:28">
      <c r="A33" s="19">
        <v>1989</v>
      </c>
      <c r="B33" s="19" t="s">
        <v>80</v>
      </c>
      <c r="C33" s="27">
        <f>'Monthly Data'!X35</f>
        <v>160.83166244488493</v>
      </c>
      <c r="D33" s="27">
        <f>'Monthly Data'!Y35</f>
        <v>196.33985044605288</v>
      </c>
      <c r="E33" s="27">
        <f>'Monthly Data'!AB35</f>
        <v>145.72475513284877</v>
      </c>
      <c r="F33" s="27">
        <f>'Monthly Data'!AQ35</f>
        <v>147.45562286848903</v>
      </c>
      <c r="I33" s="19" t="s">
        <v>11</v>
      </c>
      <c r="J33" s="28">
        <f>AVERAGE(C95:C97)</f>
        <v>146.66707228297994</v>
      </c>
      <c r="K33" s="28">
        <f>AVERAGE(D95:D97)</f>
        <v>155.42283417852539</v>
      </c>
      <c r="L33" s="28">
        <f>AVERAGE(E95:E97)</f>
        <v>149.01549842364167</v>
      </c>
      <c r="M33" s="28">
        <f>AVERAGE(F95:F97)</f>
        <v>184.33880475146466</v>
      </c>
      <c r="N33" s="27">
        <f>GDP!V36</f>
        <v>879356</v>
      </c>
      <c r="O33" s="27">
        <f>GDP!U36</f>
        <v>608567</v>
      </c>
      <c r="P33" s="27">
        <f>GDP!T36</f>
        <v>270789</v>
      </c>
      <c r="Q33" s="27">
        <f>GDP!Y36</f>
        <v>430112</v>
      </c>
      <c r="R33" s="27">
        <f>GDP!AD36</f>
        <v>318322</v>
      </c>
      <c r="T33" s="19">
        <f t="shared" si="0"/>
        <v>-12.578501500901396</v>
      </c>
      <c r="U33" s="19">
        <f t="shared" si="1"/>
        <v>-0.67986869619146573</v>
      </c>
      <c r="V33" s="19">
        <f t="shared" si="2"/>
        <v>-5.8875717329499588</v>
      </c>
      <c r="W33" s="19">
        <f t="shared" si="3"/>
        <v>7.8365621903883964</v>
      </c>
      <c r="X33" s="19">
        <f t="shared" si="4"/>
        <v>-14.006917150516053</v>
      </c>
      <c r="Y33" s="19">
        <f t="shared" si="5"/>
        <v>-16.952692735081531</v>
      </c>
      <c r="Z33" s="19">
        <f t="shared" si="6"/>
        <v>1.4602084007518279</v>
      </c>
      <c r="AA33" s="19">
        <f t="shared" si="7"/>
        <v>-6.0051089129998907</v>
      </c>
      <c r="AB33" s="19">
        <f t="shared" si="8"/>
        <v>8.5481311245934712</v>
      </c>
    </row>
    <row r="34" spans="1:28">
      <c r="A34" s="19">
        <v>1989</v>
      </c>
      <c r="B34" s="19" t="s">
        <v>81</v>
      </c>
      <c r="C34" s="27">
        <f>'Monthly Data'!X36</f>
        <v>162.1822107070943</v>
      </c>
      <c r="D34" s="27">
        <f>'Monthly Data'!Y36</f>
        <v>197.52704802143217</v>
      </c>
      <c r="E34" s="27">
        <f>'Monthly Data'!AB36</f>
        <v>147.39860695234856</v>
      </c>
      <c r="F34" s="27">
        <f>'Monthly Data'!AQ36</f>
        <v>150.73871262050957</v>
      </c>
      <c r="H34" s="19">
        <v>1995</v>
      </c>
      <c r="I34" s="19" t="s">
        <v>8</v>
      </c>
      <c r="J34" s="28">
        <f>AVERAGE(C98:C100)</f>
        <v>145.46948306255413</v>
      </c>
      <c r="K34" s="28">
        <f>AVERAGE(D98:D100)</f>
        <v>153.05133899316021</v>
      </c>
      <c r="L34" s="28">
        <f>AVERAGE(E98:E100)</f>
        <v>148.86155319820617</v>
      </c>
      <c r="M34" s="28">
        <f>AVERAGE(F98:F100)</f>
        <v>176.02678681041246</v>
      </c>
      <c r="N34" s="27">
        <f>GDP!V37</f>
        <v>886370</v>
      </c>
      <c r="O34" s="27">
        <f>GDP!U37</f>
        <v>625407</v>
      </c>
      <c r="P34" s="27">
        <f>GDP!T37</f>
        <v>260963</v>
      </c>
      <c r="Q34" s="27">
        <f>GDP!Y37</f>
        <v>410958</v>
      </c>
      <c r="R34" s="27">
        <f>GDP!AD37</f>
        <v>300167</v>
      </c>
      <c r="T34" s="19">
        <f t="shared" si="0"/>
        <v>-3.2263568585824132</v>
      </c>
      <c r="U34" s="19">
        <f t="shared" si="1"/>
        <v>3.2288928236323677</v>
      </c>
      <c r="V34" s="19">
        <f t="shared" si="2"/>
        <v>-5.9650631888915839</v>
      </c>
      <c r="W34" s="19">
        <f t="shared" si="3"/>
        <v>11.536588430857652</v>
      </c>
      <c r="X34" s="19">
        <f t="shared" si="4"/>
        <v>-0.41259287594126448</v>
      </c>
      <c r="Y34" s="19">
        <f t="shared" si="5"/>
        <v>-13.743531866028924</v>
      </c>
      <c r="Z34" s="19">
        <f t="shared" si="6"/>
        <v>-16.852733354588867</v>
      </c>
      <c r="AA34" s="19">
        <f t="shared" si="7"/>
        <v>-16.658076622886586</v>
      </c>
      <c r="AB34" s="19">
        <f t="shared" si="8"/>
        <v>-20.934838988692572</v>
      </c>
    </row>
    <row r="35" spans="1:28">
      <c r="A35" s="19">
        <v>1989</v>
      </c>
      <c r="B35" s="19" t="s">
        <v>82</v>
      </c>
      <c r="C35" s="27">
        <f>'Monthly Data'!X37</f>
        <v>164.17301696076677</v>
      </c>
      <c r="D35" s="27">
        <f>'Monthly Data'!Y37</f>
        <v>201.2649637700714</v>
      </c>
      <c r="E35" s="27">
        <f>'Monthly Data'!AB37</f>
        <v>147.755591705478</v>
      </c>
      <c r="F35" s="27">
        <f>'Monthly Data'!AQ37</f>
        <v>151.30568390910366</v>
      </c>
      <c r="I35" s="19" t="s">
        <v>9</v>
      </c>
      <c r="J35" s="28">
        <f>AVERAGE(C101:C103)</f>
        <v>144.03872749233014</v>
      </c>
      <c r="K35" s="28">
        <f>AVERAGE(D101:D103)</f>
        <v>156.10353876563931</v>
      </c>
      <c r="L35" s="28">
        <f>AVERAGE(E101:E103)</f>
        <v>142.65147199724211</v>
      </c>
      <c r="M35" s="28">
        <f>AVERAGE(F101:F103)</f>
        <v>181.34523023936273</v>
      </c>
      <c r="N35" s="27">
        <f>GDP!V38</f>
        <v>902419</v>
      </c>
      <c r="O35" s="27">
        <f>GDP!U38</f>
        <v>649422</v>
      </c>
      <c r="P35" s="27">
        <f>GDP!T38</f>
        <v>252997</v>
      </c>
      <c r="Q35" s="27">
        <f>GDP!Y38</f>
        <v>428280</v>
      </c>
      <c r="R35" s="27">
        <f>GDP!AD38</f>
        <v>307107</v>
      </c>
      <c r="T35" s="19">
        <f t="shared" si="0"/>
        <v>-3.8765119706388296</v>
      </c>
      <c r="U35" s="19">
        <f t="shared" si="1"/>
        <v>7.4416645915711621</v>
      </c>
      <c r="V35" s="19">
        <f t="shared" si="2"/>
        <v>8.2187366417234351</v>
      </c>
      <c r="W35" s="19">
        <f t="shared" si="3"/>
        <v>16.267152373026271</v>
      </c>
      <c r="X35" s="19">
        <f t="shared" si="4"/>
        <v>-15.671408697360434</v>
      </c>
      <c r="Y35" s="19">
        <f t="shared" si="5"/>
        <v>-11.662370630998009</v>
      </c>
      <c r="Z35" s="19">
        <f t="shared" si="6"/>
        <v>12.644373276259202</v>
      </c>
      <c r="AA35" s="19">
        <f t="shared" si="7"/>
        <v>17.9563755255848</v>
      </c>
      <c r="AB35" s="19">
        <f t="shared" si="8"/>
        <v>9.5738909069962972</v>
      </c>
    </row>
    <row r="36" spans="1:28">
      <c r="A36" s="19">
        <v>1989</v>
      </c>
      <c r="B36" s="19" t="s">
        <v>83</v>
      </c>
      <c r="C36" s="27">
        <f>'Monthly Data'!X38</f>
        <v>166.22079811845632</v>
      </c>
      <c r="D36" s="27">
        <f>'Monthly Data'!Y38</f>
        <v>205.741986954053</v>
      </c>
      <c r="E36" s="27">
        <f>'Monthly Data'!AB38</f>
        <v>148.23724158432984</v>
      </c>
      <c r="F36" s="27">
        <f>'Monthly Data'!AQ38</f>
        <v>153.44452746175071</v>
      </c>
      <c r="I36" s="19" t="s">
        <v>10</v>
      </c>
      <c r="J36" s="28">
        <f>AVERAGE(C104:C106)</f>
        <v>144.14211367423459</v>
      </c>
      <c r="K36" s="28">
        <f>AVERAGE(D104:D106)</f>
        <v>159.91567158782456</v>
      </c>
      <c r="L36" s="28">
        <f>AVERAGE(E104:E106)</f>
        <v>140.28189608350021</v>
      </c>
      <c r="M36" s="28">
        <f>AVERAGE(F104:F106)</f>
        <v>192.14522775903086</v>
      </c>
      <c r="N36" s="27">
        <f>GDP!V39</f>
        <v>906744</v>
      </c>
      <c r="O36" s="27">
        <f>GDP!U39</f>
        <v>659937</v>
      </c>
      <c r="P36" s="27">
        <f>GDP!T39</f>
        <v>246807</v>
      </c>
      <c r="Q36" s="27">
        <f>GDP!Y39</f>
        <v>461520</v>
      </c>
      <c r="R36" s="27">
        <f>GDP!AD39</f>
        <v>335459</v>
      </c>
      <c r="T36" s="19">
        <f t="shared" si="0"/>
        <v>0.28741588514549221</v>
      </c>
      <c r="U36" s="19">
        <f t="shared" si="1"/>
        <v>1.9308954865068895</v>
      </c>
      <c r="V36" s="19">
        <f t="shared" si="2"/>
        <v>10.131894931548935</v>
      </c>
      <c r="W36" s="19">
        <f t="shared" si="3"/>
        <v>6.6355284346097276</v>
      </c>
      <c r="X36" s="19">
        <f t="shared" si="4"/>
        <v>-6.4806500522677339</v>
      </c>
      <c r="Y36" s="19">
        <f t="shared" si="5"/>
        <v>-9.4333285216065104</v>
      </c>
      <c r="Z36" s="19">
        <f t="shared" si="6"/>
        <v>26.03578226056278</v>
      </c>
      <c r="AA36" s="19">
        <f t="shared" si="7"/>
        <v>34.849992857887258</v>
      </c>
      <c r="AB36" s="19">
        <f t="shared" si="8"/>
        <v>42.363589539981781</v>
      </c>
    </row>
    <row r="37" spans="1:28">
      <c r="A37" s="19">
        <v>1989</v>
      </c>
      <c r="B37" s="19" t="s">
        <v>84</v>
      </c>
      <c r="C37" s="27">
        <f>'Monthly Data'!X39</f>
        <v>169.3005360726533</v>
      </c>
      <c r="D37" s="27">
        <f>'Monthly Data'!Y39</f>
        <v>209.74944964274655</v>
      </c>
      <c r="E37" s="27">
        <f>'Monthly Data'!AB39</f>
        <v>149.21811267517953</v>
      </c>
      <c r="F37" s="27">
        <f>'Monthly Data'!AQ39</f>
        <v>153.02381557864933</v>
      </c>
      <c r="I37" s="19" t="s">
        <v>11</v>
      </c>
      <c r="J37" s="28">
        <f>AVERAGE(C107:C109)</f>
        <v>145.32706541769585</v>
      </c>
      <c r="K37" s="28">
        <f>AVERAGE(D107:D109)</f>
        <v>156.84836742170614</v>
      </c>
      <c r="L37" s="28">
        <f>AVERAGE(E107:E109)</f>
        <v>145.16477845339094</v>
      </c>
      <c r="M37" s="28">
        <f>AVERAGE(F107:F109)</f>
        <v>197.02588466862207</v>
      </c>
      <c r="N37" s="27">
        <f>GDP!V40</f>
        <v>923496</v>
      </c>
      <c r="O37" s="27">
        <f>GDP!U40</f>
        <v>670275</v>
      </c>
      <c r="P37" s="27">
        <f>GDP!T40</f>
        <v>253221</v>
      </c>
      <c r="Q37" s="27">
        <f>GDP!Y40</f>
        <v>462864</v>
      </c>
      <c r="R37" s="27">
        <f>GDP!AD40</f>
        <v>344691</v>
      </c>
      <c r="T37" s="19">
        <f t="shared" si="0"/>
        <v>3.3290582158550519</v>
      </c>
      <c r="U37" s="19">
        <f t="shared" si="1"/>
        <v>7.5972849611475768</v>
      </c>
      <c r="V37" s="19">
        <f t="shared" si="2"/>
        <v>-7.4543723009125262</v>
      </c>
      <c r="W37" s="19">
        <f t="shared" si="3"/>
        <v>6.4148341672305875</v>
      </c>
      <c r="X37" s="19">
        <f t="shared" si="4"/>
        <v>14.667016652564357</v>
      </c>
      <c r="Y37" s="19">
        <f t="shared" si="5"/>
        <v>10.807456409313998</v>
      </c>
      <c r="Z37" s="19">
        <f t="shared" si="6"/>
        <v>10.554069796627697</v>
      </c>
      <c r="AA37" s="19">
        <f t="shared" si="7"/>
        <v>1.1699447328987977</v>
      </c>
      <c r="AB37" s="19">
        <f t="shared" si="8"/>
        <v>11.471022245759844</v>
      </c>
    </row>
    <row r="38" spans="1:28">
      <c r="A38" s="19">
        <v>1990</v>
      </c>
      <c r="B38" s="19" t="s">
        <v>72</v>
      </c>
      <c r="C38" s="27">
        <f>'Monthly Data'!X40</f>
        <v>169.41765373444647</v>
      </c>
      <c r="D38" s="27">
        <f>'Monthly Data'!Y40</f>
        <v>210.43336315263576</v>
      </c>
      <c r="E38" s="27">
        <f>'Monthly Data'!AB40</f>
        <v>148.65760365671142</v>
      </c>
      <c r="F38" s="27">
        <f>'Monthly Data'!AQ40</f>
        <v>153.54514893851476</v>
      </c>
      <c r="H38" s="19">
        <v>1996</v>
      </c>
      <c r="I38" s="19" t="s">
        <v>8</v>
      </c>
      <c r="J38" s="28">
        <f>AVERAGE(C110:C112)</f>
        <v>148.45035001937791</v>
      </c>
      <c r="K38" s="28">
        <f>AVERAGE(D110:D112)</f>
        <v>152.41472718822453</v>
      </c>
      <c r="L38" s="28">
        <f>AVERAGE(E110:E112)</f>
        <v>152.95359997877708</v>
      </c>
      <c r="M38" s="28">
        <f>AVERAGE(F110:F112)</f>
        <v>205.52684671497548</v>
      </c>
      <c r="N38" s="27">
        <f>GDP!V41</f>
        <v>928897</v>
      </c>
      <c r="O38" s="27">
        <f>GDP!U41</f>
        <v>665257</v>
      </c>
      <c r="P38" s="27">
        <f>GDP!T41</f>
        <v>263640</v>
      </c>
      <c r="Q38" s="27">
        <f>GDP!Y41</f>
        <v>486666</v>
      </c>
      <c r="R38" s="27">
        <f>GDP!AD41</f>
        <v>365578</v>
      </c>
      <c r="T38" s="19">
        <f t="shared" si="0"/>
        <v>8.8776874368501133</v>
      </c>
      <c r="U38" s="19">
        <f t="shared" si="1"/>
        <v>2.3599738589640706</v>
      </c>
      <c r="V38" s="19">
        <f t="shared" si="2"/>
        <v>-10.836373969379853</v>
      </c>
      <c r="W38" s="19">
        <f t="shared" si="3"/>
        <v>-2.9611308723545671</v>
      </c>
      <c r="X38" s="19">
        <f t="shared" si="4"/>
        <v>23.251947474324062</v>
      </c>
      <c r="Y38" s="19">
        <f t="shared" si="5"/>
        <v>17.502290833370072</v>
      </c>
      <c r="Z38" s="19">
        <f t="shared" si="6"/>
        <v>18.408012575927991</v>
      </c>
      <c r="AA38" s="19">
        <f t="shared" si="7"/>
        <v>22.211031025948014</v>
      </c>
      <c r="AB38" s="19">
        <f t="shared" si="8"/>
        <v>26.532017987412402</v>
      </c>
    </row>
    <row r="39" spans="1:28">
      <c r="A39" s="19">
        <v>1990</v>
      </c>
      <c r="B39" s="19" t="s">
        <v>74</v>
      </c>
      <c r="C39" s="27">
        <f>'Monthly Data'!X41</f>
        <v>168.94703261198353</v>
      </c>
      <c r="D39" s="27">
        <f>'Monthly Data'!Y41</f>
        <v>211.28843413139563</v>
      </c>
      <c r="E39" s="27">
        <f>'Monthly Data'!AB41</f>
        <v>148.48142462899082</v>
      </c>
      <c r="F39" s="27">
        <f>'Monthly Data'!AQ41</f>
        <v>156.0362819954876</v>
      </c>
      <c r="I39" s="19" t="s">
        <v>9</v>
      </c>
      <c r="J39" s="28">
        <f>AVERAGE(C113:C115)</f>
        <v>159.83977210799983</v>
      </c>
      <c r="K39" s="28">
        <f>AVERAGE(D113:D115)</f>
        <v>161.66530924444285</v>
      </c>
      <c r="L39" s="28">
        <f>AVERAGE(E113:E115)</f>
        <v>164.66716987256328</v>
      </c>
      <c r="M39" s="28">
        <f>AVERAGE(F113:F115)</f>
        <v>204.00051645830149</v>
      </c>
      <c r="N39" s="27">
        <f>GDP!V42</f>
        <v>963953</v>
      </c>
      <c r="O39" s="27">
        <f>GDP!U42</f>
        <v>686788</v>
      </c>
      <c r="P39" s="27">
        <f>GDP!T42</f>
        <v>277165</v>
      </c>
      <c r="Q39" s="27">
        <f>GDP!Y42</f>
        <v>480469</v>
      </c>
      <c r="R39" s="27">
        <f>GDP!AD42</f>
        <v>360320</v>
      </c>
      <c r="T39" s="19">
        <f t="shared" si="0"/>
        <v>34.404714614014665</v>
      </c>
      <c r="U39" s="19">
        <f t="shared" si="1"/>
        <v>15.972013130637009</v>
      </c>
      <c r="V39" s="19">
        <f t="shared" si="2"/>
        <v>26.578404490024443</v>
      </c>
      <c r="W39" s="19">
        <f t="shared" si="3"/>
        <v>13.588138188350474</v>
      </c>
      <c r="X39" s="19">
        <f t="shared" si="4"/>
        <v>34.335028799413458</v>
      </c>
      <c r="Y39" s="19">
        <f t="shared" si="5"/>
        <v>22.15418131700293</v>
      </c>
      <c r="Z39" s="19">
        <f t="shared" si="6"/>
        <v>-2.9376434905483029</v>
      </c>
      <c r="AA39" s="19">
        <f t="shared" si="7"/>
        <v>-4.9969684535128511</v>
      </c>
      <c r="AB39" s="19">
        <f t="shared" si="8"/>
        <v>-5.6301499404917905</v>
      </c>
    </row>
    <row r="40" spans="1:28">
      <c r="A40" s="19">
        <v>1990</v>
      </c>
      <c r="B40" s="19" t="s">
        <v>75</v>
      </c>
      <c r="C40" s="27">
        <f>'Monthly Data'!X42</f>
        <v>170.13249572098931</v>
      </c>
      <c r="D40" s="27">
        <f>'Monthly Data'!Y42</f>
        <v>208.89815604233189</v>
      </c>
      <c r="E40" s="27">
        <f>'Monthly Data'!AB42</f>
        <v>149.49888301025143</v>
      </c>
      <c r="F40" s="27">
        <f>'Monthly Data'!AQ42</f>
        <v>155.49629519265622</v>
      </c>
      <c r="I40" s="19" t="s">
        <v>10</v>
      </c>
      <c r="J40" s="28">
        <f>AVERAGE(C116:C118)</f>
        <v>163.48257503053188</v>
      </c>
      <c r="K40" s="28">
        <f>AVERAGE(D116:D118)</f>
        <v>164.87081449941698</v>
      </c>
      <c r="L40" s="28">
        <f>AVERAGE(E116:E118)</f>
        <v>170.81410373259598</v>
      </c>
      <c r="M40" s="28">
        <f>AVERAGE(F116:F118)</f>
        <v>189.97432389180025</v>
      </c>
      <c r="N40" s="27">
        <f>GDP!V43</f>
        <v>987022</v>
      </c>
      <c r="O40" s="27">
        <f>GDP!U43</f>
        <v>698531</v>
      </c>
      <c r="P40" s="27">
        <f>GDP!T43</f>
        <v>288491</v>
      </c>
      <c r="Q40" s="27">
        <f>GDP!Y43</f>
        <v>458680</v>
      </c>
      <c r="R40" s="27">
        <f>GDP!AD43</f>
        <v>328246</v>
      </c>
      <c r="T40" s="19">
        <f t="shared" si="0"/>
        <v>9.4325381103208983</v>
      </c>
      <c r="U40" s="19">
        <f t="shared" si="1"/>
        <v>9.9218159353019928</v>
      </c>
      <c r="V40" s="19">
        <f t="shared" si="2"/>
        <v>8.1702377976344387</v>
      </c>
      <c r="W40" s="19">
        <f t="shared" si="3"/>
        <v>7.016795984434343</v>
      </c>
      <c r="X40" s="19">
        <f t="shared" si="4"/>
        <v>15.788871359507549</v>
      </c>
      <c r="Y40" s="19">
        <f t="shared" si="5"/>
        <v>17.374978881059189</v>
      </c>
      <c r="Z40" s="19">
        <f t="shared" si="6"/>
        <v>-24.793641157341295</v>
      </c>
      <c r="AA40" s="19">
        <f t="shared" si="7"/>
        <v>-16.942715713133218</v>
      </c>
      <c r="AB40" s="19">
        <f t="shared" si="8"/>
        <v>-31.127746296702728</v>
      </c>
    </row>
    <row r="41" spans="1:28">
      <c r="A41" s="19">
        <v>1990</v>
      </c>
      <c r="B41" s="19" t="s">
        <v>76</v>
      </c>
      <c r="C41" s="27">
        <f>'Monthly Data'!X43</f>
        <v>171.0410375541218</v>
      </c>
      <c r="D41" s="27">
        <f>'Monthly Data'!Y43</f>
        <v>218.27859178588022</v>
      </c>
      <c r="E41" s="27">
        <f>'Monthly Data'!AB43</f>
        <v>151.00558950804702</v>
      </c>
      <c r="F41" s="27">
        <f>'Monthly Data'!AQ43</f>
        <v>156.10746983599734</v>
      </c>
      <c r="I41" s="19" t="s">
        <v>11</v>
      </c>
      <c r="J41" s="28">
        <f>AVERAGE(C119:C121)</f>
        <v>166.15510928047271</v>
      </c>
      <c r="K41" s="28">
        <f>AVERAGE(D119:D121)</f>
        <v>164.40462507149695</v>
      </c>
      <c r="L41" s="28">
        <f>AVERAGE(E119:E121)</f>
        <v>175.44414774451027</v>
      </c>
      <c r="M41" s="28">
        <f>AVERAGE(F119:F121)</f>
        <v>185.70691133018647</v>
      </c>
      <c r="N41" s="27">
        <f>GDP!V44</f>
        <v>993341</v>
      </c>
      <c r="O41" s="27">
        <f>GDP!U44</f>
        <v>698260</v>
      </c>
      <c r="P41" s="27">
        <f>GDP!T44</f>
        <v>295081</v>
      </c>
      <c r="Q41" s="27">
        <f>GDP!Y44</f>
        <v>447544</v>
      </c>
      <c r="R41" s="27">
        <f>GDP!AD44</f>
        <v>322077</v>
      </c>
      <c r="T41" s="19">
        <f t="shared" si="0"/>
        <v>6.7011064155339861</v>
      </c>
      <c r="U41" s="19">
        <f t="shared" si="1"/>
        <v>2.5855316636522518</v>
      </c>
      <c r="V41" s="19">
        <f t="shared" si="2"/>
        <v>-1.1262535584056099</v>
      </c>
      <c r="W41" s="19">
        <f t="shared" si="3"/>
        <v>-0.15509252202627888</v>
      </c>
      <c r="X41" s="19">
        <f t="shared" si="4"/>
        <v>11.291152099289592</v>
      </c>
      <c r="Y41" s="19">
        <f t="shared" si="5"/>
        <v>9.4550767614493445</v>
      </c>
      <c r="Z41" s="19">
        <f t="shared" si="6"/>
        <v>-8.6869945341967245</v>
      </c>
      <c r="AA41" s="19">
        <f t="shared" si="7"/>
        <v>-9.3633717268865944</v>
      </c>
      <c r="AB41" s="19">
        <f t="shared" si="8"/>
        <v>-7.3082504996097253</v>
      </c>
    </row>
    <row r="42" spans="1:28">
      <c r="A42" s="19">
        <v>1990</v>
      </c>
      <c r="B42" s="19" t="s">
        <v>77</v>
      </c>
      <c r="C42" s="27">
        <f>'Monthly Data'!X44</f>
        <v>171.3788000090002</v>
      </c>
      <c r="D42" s="27">
        <f>'Monthly Data'!Y44</f>
        <v>220.20329888820487</v>
      </c>
      <c r="E42" s="27">
        <f>'Monthly Data'!AB44</f>
        <v>149.08699619946873</v>
      </c>
      <c r="F42" s="27">
        <f>'Monthly Data'!AQ44</f>
        <v>149.63108477687564</v>
      </c>
      <c r="H42" s="19">
        <v>1997</v>
      </c>
      <c r="I42" s="19" t="s">
        <v>8</v>
      </c>
      <c r="J42" s="28">
        <f>AVERAGE(C122:C124)</f>
        <v>160.21773443109609</v>
      </c>
      <c r="K42" s="28">
        <f>AVERAGE(D122:D124)</f>
        <v>161.15401069192868</v>
      </c>
      <c r="L42" s="28">
        <f>AVERAGE(E122:E124)</f>
        <v>167.34720594091291</v>
      </c>
      <c r="M42" s="28">
        <f>AVERAGE(F122:F124)</f>
        <v>179.88183886749053</v>
      </c>
      <c r="N42" s="27">
        <f>GDP!V45</f>
        <v>990196</v>
      </c>
      <c r="O42" s="27">
        <f>GDP!U45</f>
        <v>706799</v>
      </c>
      <c r="P42" s="27">
        <f>GDP!T45</f>
        <v>283397</v>
      </c>
      <c r="Q42" s="27">
        <f>GDP!Y45</f>
        <v>439536</v>
      </c>
      <c r="R42" s="27">
        <f>GDP!AD45</f>
        <v>317035</v>
      </c>
      <c r="T42" s="19">
        <f t="shared" si="0"/>
        <v>-13.545511935401022</v>
      </c>
      <c r="U42" s="19">
        <f t="shared" si="1"/>
        <v>-1.260431414582841</v>
      </c>
      <c r="V42" s="19">
        <f t="shared" si="2"/>
        <v>-7.6773313829105465</v>
      </c>
      <c r="W42" s="19">
        <f t="shared" si="3"/>
        <v>4.9820500347365737</v>
      </c>
      <c r="X42" s="19">
        <f t="shared" si="4"/>
        <v>-17.221354021794177</v>
      </c>
      <c r="Y42" s="19">
        <f t="shared" si="5"/>
        <v>-14.922247631381669</v>
      </c>
      <c r="Z42" s="19">
        <f t="shared" si="6"/>
        <v>-11.9687220272091</v>
      </c>
      <c r="AA42" s="19">
        <f t="shared" si="7"/>
        <v>-6.9674661328265719</v>
      </c>
      <c r="AB42" s="19">
        <f t="shared" si="8"/>
        <v>-6.1163445283723084</v>
      </c>
    </row>
    <row r="43" spans="1:28">
      <c r="A43" s="19">
        <v>1990</v>
      </c>
      <c r="B43" s="19" t="s">
        <v>78</v>
      </c>
      <c r="C43" s="27">
        <f>'Monthly Data'!X45</f>
        <v>166.29815774849826</v>
      </c>
      <c r="D43" s="27">
        <f>'Monthly Data'!Y45</f>
        <v>219.04343062153865</v>
      </c>
      <c r="E43" s="27">
        <f>'Monthly Data'!AB45</f>
        <v>148.96302821258521</v>
      </c>
      <c r="F43" s="27">
        <f>'Monthly Data'!AQ45</f>
        <v>149.37616780713964</v>
      </c>
      <c r="I43" s="19" t="s">
        <v>9</v>
      </c>
      <c r="J43" s="28">
        <f>AVERAGE(C125:C127)</f>
        <v>149.54151942704627</v>
      </c>
      <c r="K43" s="28">
        <f>AVERAGE(D125:D127)</f>
        <v>157.82686994431776</v>
      </c>
      <c r="L43" s="28">
        <f>AVERAGE(E125:E127)</f>
        <v>149.23537037485005</v>
      </c>
      <c r="M43" s="28">
        <f>AVERAGE(F125:F127)</f>
        <v>178.08834183351394</v>
      </c>
      <c r="N43" s="27">
        <f>GDP!V46</f>
        <v>962215</v>
      </c>
      <c r="O43" s="27">
        <f>GDP!U46</f>
        <v>709061</v>
      </c>
      <c r="P43" s="27">
        <f>GDP!T46</f>
        <v>253154</v>
      </c>
      <c r="Q43" s="27">
        <f>GDP!Y46</f>
        <v>440143</v>
      </c>
      <c r="R43" s="27">
        <f>GDP!AD46</f>
        <v>321702</v>
      </c>
      <c r="T43" s="19">
        <f t="shared" si="0"/>
        <v>-24.106459948879746</v>
      </c>
      <c r="U43" s="19">
        <f t="shared" si="1"/>
        <v>-10.83306862661968</v>
      </c>
      <c r="V43" s="19">
        <f t="shared" si="2"/>
        <v>-8.0060428260670609</v>
      </c>
      <c r="W43" s="19">
        <f t="shared" si="3"/>
        <v>1.286296077885396</v>
      </c>
      <c r="X43" s="19">
        <f t="shared" si="4"/>
        <v>-36.756891469065231</v>
      </c>
      <c r="Y43" s="19">
        <f t="shared" si="5"/>
        <v>-36.326579368933629</v>
      </c>
      <c r="Z43" s="19">
        <f t="shared" si="6"/>
        <v>-3.9289169368655452</v>
      </c>
      <c r="AA43" s="19">
        <f t="shared" si="7"/>
        <v>0.55354606691919717</v>
      </c>
      <c r="AB43" s="19">
        <f t="shared" si="8"/>
        <v>6.0196102406311569</v>
      </c>
    </row>
    <row r="44" spans="1:28">
      <c r="A44" s="19">
        <v>1990</v>
      </c>
      <c r="B44" s="19" t="s">
        <v>79</v>
      </c>
      <c r="C44" s="27">
        <f>'Monthly Data'!X46</f>
        <v>170.64199526008193</v>
      </c>
      <c r="D44" s="27">
        <f>'Monthly Data'!Y46</f>
        <v>216.07848700906229</v>
      </c>
      <c r="E44" s="27">
        <f>'Monthly Data'!AB46</f>
        <v>147.74855679768436</v>
      </c>
      <c r="F44" s="27">
        <f>'Monthly Data'!AQ46</f>
        <v>151.17455907834159</v>
      </c>
      <c r="I44" s="19" t="s">
        <v>10</v>
      </c>
      <c r="J44" s="28">
        <f>AVERAGE(C128:C130)</f>
        <v>142.25603465769669</v>
      </c>
      <c r="K44" s="28">
        <f>AVERAGE(D128:D130)</f>
        <v>157.43080555378242</v>
      </c>
      <c r="L44" s="28">
        <f>AVERAGE(E128:E130)</f>
        <v>137.62245016598888</v>
      </c>
      <c r="M44" s="28">
        <f>AVERAGE(F128:F130)</f>
        <v>184.1072466773752</v>
      </c>
      <c r="N44" s="27">
        <f>GDP!V47</f>
        <v>948490</v>
      </c>
      <c r="O44" s="27">
        <f>GDP!U47</f>
        <v>712947</v>
      </c>
      <c r="P44" s="27">
        <f>GDP!T47</f>
        <v>235543</v>
      </c>
      <c r="Q44" s="27">
        <f>GDP!Y47</f>
        <v>444128</v>
      </c>
      <c r="R44" s="27">
        <f>GDP!AD47</f>
        <v>318536</v>
      </c>
      <c r="T44" s="19">
        <f t="shared" si="0"/>
        <v>-18.109101009550656</v>
      </c>
      <c r="U44" s="19">
        <f t="shared" si="1"/>
        <v>-5.5846658733587411</v>
      </c>
      <c r="V44" s="19">
        <f t="shared" si="2"/>
        <v>-1.0000223815016196</v>
      </c>
      <c r="W44" s="19">
        <f t="shared" si="3"/>
        <v>2.2102824106201346</v>
      </c>
      <c r="X44" s="19">
        <f t="shared" si="4"/>
        <v>-27.678059364054686</v>
      </c>
      <c r="Y44" s="19">
        <f t="shared" si="5"/>
        <v>-25.055177911965387</v>
      </c>
      <c r="Z44" s="19">
        <f t="shared" si="6"/>
        <v>14.219846381208301</v>
      </c>
      <c r="AA44" s="19">
        <f t="shared" si="7"/>
        <v>3.6710314077803785</v>
      </c>
      <c r="AB44" s="19">
        <f t="shared" si="8"/>
        <v>-3.8788307760941443</v>
      </c>
    </row>
    <row r="45" spans="1:28">
      <c r="A45" s="19">
        <v>1990</v>
      </c>
      <c r="B45" s="19" t="s">
        <v>80</v>
      </c>
      <c r="C45" s="27">
        <f>'Monthly Data'!X47</f>
        <v>174.62658833721585</v>
      </c>
      <c r="D45" s="27">
        <f>'Monthly Data'!Y47</f>
        <v>221.88891202163782</v>
      </c>
      <c r="E45" s="27">
        <f>'Monthly Data'!AB47</f>
        <v>150.0582231543022</v>
      </c>
      <c r="F45" s="27">
        <f>'Monthly Data'!AQ47</f>
        <v>148.10060627807485</v>
      </c>
      <c r="I45" s="19" t="s">
        <v>11</v>
      </c>
      <c r="J45" s="28">
        <f>AVERAGE(C131:C133)</f>
        <v>141.45963822995643</v>
      </c>
      <c r="K45" s="28">
        <f>AVERAGE(D131:D133)</f>
        <v>160.31456885842999</v>
      </c>
      <c r="L45" s="28">
        <f>AVERAGE(E131:E133)</f>
        <v>132.42231042789209</v>
      </c>
      <c r="M45" s="28">
        <f>AVERAGE(F131:F133)</f>
        <v>180.08324594671194</v>
      </c>
      <c r="N45" s="27">
        <f>GDP!V48</f>
        <v>954905</v>
      </c>
      <c r="O45" s="27">
        <f>GDP!U48</f>
        <v>730045</v>
      </c>
      <c r="P45" s="27">
        <f>GDP!T48</f>
        <v>224860</v>
      </c>
      <c r="Q45" s="27">
        <f>GDP!Y48</f>
        <v>422141</v>
      </c>
      <c r="R45" s="27">
        <f>GDP!AD48</f>
        <v>301438</v>
      </c>
      <c r="T45" s="19">
        <f t="shared" si="0"/>
        <v>-2.2205978624611156</v>
      </c>
      <c r="U45" s="19">
        <f t="shared" si="1"/>
        <v>2.7329226796217077</v>
      </c>
      <c r="V45" s="19">
        <f t="shared" si="2"/>
        <v>7.530853973623941</v>
      </c>
      <c r="W45" s="19">
        <f t="shared" si="3"/>
        <v>9.9434953192670825</v>
      </c>
      <c r="X45" s="19">
        <f t="shared" si="4"/>
        <v>-14.27894616921499</v>
      </c>
      <c r="Y45" s="19">
        <f t="shared" si="5"/>
        <v>-16.944572743906296</v>
      </c>
      <c r="Z45" s="19">
        <f t="shared" si="6"/>
        <v>-8.4602530289830558</v>
      </c>
      <c r="AA45" s="19">
        <f t="shared" si="7"/>
        <v>-18.379824914724118</v>
      </c>
      <c r="AB45" s="19">
        <f t="shared" si="8"/>
        <v>-19.803039242283425</v>
      </c>
    </row>
    <row r="46" spans="1:28">
      <c r="A46" s="19">
        <v>1990</v>
      </c>
      <c r="B46" s="19" t="s">
        <v>81</v>
      </c>
      <c r="C46" s="27">
        <f>'Monthly Data'!X48</f>
        <v>175.10084043686226</v>
      </c>
      <c r="D46" s="27">
        <f>'Monthly Data'!Y48</f>
        <v>222.00304051772338</v>
      </c>
      <c r="E46" s="27">
        <f>'Monthly Data'!AB48</f>
        <v>151.16230397255714</v>
      </c>
      <c r="F46" s="27">
        <f>'Monthly Data'!AQ48</f>
        <v>150.80373420445432</v>
      </c>
      <c r="H46" s="19">
        <v>1998</v>
      </c>
      <c r="I46" s="19" t="s">
        <v>8</v>
      </c>
      <c r="J46" s="28">
        <f>AVERAGE(C134:C136)</f>
        <v>139.3048075210252</v>
      </c>
      <c r="K46" s="28">
        <f>AVERAGE(D134:D136)</f>
        <v>157.4085972132751</v>
      </c>
      <c r="L46" s="28">
        <f>AVERAGE(E134:E136)</f>
        <v>130.57130898459289</v>
      </c>
      <c r="M46" s="28">
        <f>AVERAGE(F134:F136)</f>
        <v>172.56180319556458</v>
      </c>
      <c r="N46" s="27">
        <f>GDP!V49</f>
        <v>943308</v>
      </c>
      <c r="O46" s="27">
        <f>GDP!U49</f>
        <v>719327</v>
      </c>
      <c r="P46" s="27">
        <f>GDP!T49</f>
        <v>223981</v>
      </c>
      <c r="Q46" s="27">
        <f>GDP!Y49</f>
        <v>398041</v>
      </c>
      <c r="R46" s="27">
        <f>GDP!AD49</f>
        <v>287084</v>
      </c>
      <c r="T46" s="19">
        <f t="shared" si="0"/>
        <v>-5.9553172322247994</v>
      </c>
      <c r="U46" s="19">
        <f t="shared" si="1"/>
        <v>-4.7700840546854089</v>
      </c>
      <c r="V46" s="19">
        <f t="shared" si="2"/>
        <v>-7.0558994735300136</v>
      </c>
      <c r="W46" s="19">
        <f t="shared" si="3"/>
        <v>-5.7444517163911746</v>
      </c>
      <c r="X46" s="19">
        <f t="shared" si="4"/>
        <v>-5.4750648412295044</v>
      </c>
      <c r="Y46" s="19">
        <f t="shared" si="5"/>
        <v>-1.5544948357123278</v>
      </c>
      <c r="Z46" s="19">
        <f t="shared" si="6"/>
        <v>-15.688766957085543</v>
      </c>
      <c r="AA46" s="19">
        <f t="shared" si="7"/>
        <v>-20.953781919153069</v>
      </c>
      <c r="AB46" s="19">
        <f t="shared" si="8"/>
        <v>-17.72953417984786</v>
      </c>
    </row>
    <row r="47" spans="1:28">
      <c r="A47" s="19">
        <v>1990</v>
      </c>
      <c r="B47" s="19" t="s">
        <v>82</v>
      </c>
      <c r="C47" s="27">
        <f>'Monthly Data'!X49</f>
        <v>177.65198731734256</v>
      </c>
      <c r="D47" s="27">
        <f>'Monthly Data'!Y49</f>
        <v>225.76496104429961</v>
      </c>
      <c r="E47" s="27">
        <f>'Monthly Data'!AB49</f>
        <v>151.72314833146501</v>
      </c>
      <c r="F47" s="27">
        <f>'Monthly Data'!AQ49</f>
        <v>150.0355518237304</v>
      </c>
      <c r="I47" s="19" t="s">
        <v>9</v>
      </c>
      <c r="J47" s="28">
        <f>AVERAGE(C137:C139)</f>
        <v>133.89842296055292</v>
      </c>
      <c r="K47" s="28">
        <f>AVERAGE(D137:D139)</f>
        <v>148.98821246292445</v>
      </c>
      <c r="L47" s="28">
        <f>AVERAGE(E137:E139)</f>
        <v>127.16218097122726</v>
      </c>
      <c r="M47" s="28">
        <f>AVERAGE(F137:F139)</f>
        <v>171.83401701224065</v>
      </c>
      <c r="N47" s="27">
        <f>GDP!V50</f>
        <v>931768</v>
      </c>
      <c r="O47" s="27">
        <f>GDP!U50</f>
        <v>712742</v>
      </c>
      <c r="P47" s="27">
        <f>GDP!T50</f>
        <v>219026</v>
      </c>
      <c r="Q47" s="27">
        <f>GDP!Y50</f>
        <v>394167</v>
      </c>
      <c r="R47" s="27">
        <f>GDP!AD50</f>
        <v>285954</v>
      </c>
      <c r="T47" s="19">
        <f t="shared" si="0"/>
        <v>-14.643336674306306</v>
      </c>
      <c r="U47" s="19">
        <f t="shared" si="1"/>
        <v>-4.8043519790770262</v>
      </c>
      <c r="V47" s="19">
        <f t="shared" si="2"/>
        <v>-19.740981585351449</v>
      </c>
      <c r="W47" s="19">
        <f t="shared" si="3"/>
        <v>-3.6117805060689734</v>
      </c>
      <c r="X47" s="19">
        <f t="shared" si="4"/>
        <v>-10.041782813931865</v>
      </c>
      <c r="Y47" s="19">
        <f t="shared" si="5"/>
        <v>-8.5596309374264763</v>
      </c>
      <c r="Z47" s="19">
        <f t="shared" si="6"/>
        <v>-1.6763731061094522</v>
      </c>
      <c r="AA47" s="19">
        <f t="shared" si="7"/>
        <v>-3.8365992954121797</v>
      </c>
      <c r="AB47" s="19">
        <f t="shared" si="8"/>
        <v>-1.5651805733844171</v>
      </c>
    </row>
    <row r="48" spans="1:28">
      <c r="A48" s="19">
        <v>1990</v>
      </c>
      <c r="B48" s="19" t="s">
        <v>83</v>
      </c>
      <c r="C48" s="27">
        <f>'Monthly Data'!X50</f>
        <v>177.57507800862697</v>
      </c>
      <c r="D48" s="27">
        <f>'Monthly Data'!Y50</f>
        <v>228.87412058489625</v>
      </c>
      <c r="E48" s="27">
        <f>'Monthly Data'!AB50</f>
        <v>150.32965188823206</v>
      </c>
      <c r="F48" s="27">
        <f>'Monthly Data'!AQ50</f>
        <v>152.30968994559066</v>
      </c>
      <c r="I48" s="19" t="s">
        <v>10</v>
      </c>
      <c r="J48" s="28">
        <f>AVERAGE(C140:C142)</f>
        <v>131.63873028781026</v>
      </c>
      <c r="K48" s="28">
        <f>AVERAGE(D140:D142)</f>
        <v>146.68360405900276</v>
      </c>
      <c r="L48" s="28">
        <f>AVERAGE(E140:E142)</f>
        <v>127.14302895985804</v>
      </c>
      <c r="M48" s="28">
        <f>AVERAGE(F140:F142)</f>
        <v>179.36381688195061</v>
      </c>
      <c r="N48" s="27">
        <f>GDP!V51</f>
        <v>920119</v>
      </c>
      <c r="O48" s="27">
        <f>GDP!U51</f>
        <v>707105</v>
      </c>
      <c r="P48" s="27">
        <f>GDP!T51</f>
        <v>213014</v>
      </c>
      <c r="Q48" s="27">
        <f>GDP!Y51</f>
        <v>412532</v>
      </c>
      <c r="R48" s="27">
        <f>GDP!AD51</f>
        <v>303947</v>
      </c>
      <c r="T48" s="19">
        <f t="shared" si="0"/>
        <v>-6.5814997404458842</v>
      </c>
      <c r="U48" s="19">
        <f t="shared" si="1"/>
        <v>-4.9078142535744496</v>
      </c>
      <c r="V48" s="19">
        <f t="shared" si="2"/>
        <v>-6.0452696861957751</v>
      </c>
      <c r="W48" s="19">
        <f t="shared" si="3"/>
        <v>-3.1262242204111113</v>
      </c>
      <c r="X48" s="19">
        <f t="shared" si="4"/>
        <v>-6.0230753844248142E-2</v>
      </c>
      <c r="Y48" s="19">
        <f t="shared" si="5"/>
        <v>-10.535672173356902</v>
      </c>
      <c r="Z48" s="19">
        <f t="shared" si="6"/>
        <v>18.714229298727638</v>
      </c>
      <c r="AA48" s="19">
        <f t="shared" si="7"/>
        <v>19.980183377894289</v>
      </c>
      <c r="AB48" s="19">
        <f t="shared" si="8"/>
        <v>27.645862141051005</v>
      </c>
    </row>
    <row r="49" spans="1:28">
      <c r="A49" s="19">
        <v>1990</v>
      </c>
      <c r="B49" s="19" t="s">
        <v>84</v>
      </c>
      <c r="C49" s="27">
        <f>'Monthly Data'!X51</f>
        <v>178.33420273915476</v>
      </c>
      <c r="D49" s="27">
        <f>'Monthly Data'!Y51</f>
        <v>228.74278766890006</v>
      </c>
      <c r="E49" s="27">
        <f>'Monthly Data'!AB51</f>
        <v>149.2778298323438</v>
      </c>
      <c r="F49" s="27">
        <f>'Monthly Data'!AQ51</f>
        <v>153.43408197887405</v>
      </c>
      <c r="I49" s="19" t="s">
        <v>11</v>
      </c>
      <c r="J49" s="28">
        <f>AVERAGE(C143:C145)</f>
        <v>129.52640126778076</v>
      </c>
      <c r="K49" s="28">
        <f>AVERAGE(D143:D145)</f>
        <v>145.70878393320527</v>
      </c>
      <c r="L49" s="28">
        <f>AVERAGE(E143:E145)</f>
        <v>122.43041683046943</v>
      </c>
      <c r="M49" s="28">
        <f>AVERAGE(F143:F145)</f>
        <v>197.17350600198776</v>
      </c>
      <c r="N49" s="27">
        <f>GDP!V52</f>
        <v>892269</v>
      </c>
      <c r="O49" s="27">
        <f>GDP!U52</f>
        <v>686011</v>
      </c>
      <c r="P49" s="27">
        <f>GDP!T52</f>
        <v>206258</v>
      </c>
      <c r="Q49" s="27">
        <f>GDP!Y52</f>
        <v>455631</v>
      </c>
      <c r="R49" s="27">
        <f>GDP!AD52</f>
        <v>337613</v>
      </c>
      <c r="T49" s="19">
        <f t="shared" si="0"/>
        <v>-6.2657176520006903</v>
      </c>
      <c r="U49" s="19">
        <f t="shared" si="1"/>
        <v>-11.568452825995234</v>
      </c>
      <c r="V49" s="19">
        <f t="shared" si="2"/>
        <v>-2.6319111045784105</v>
      </c>
      <c r="W49" s="19">
        <f t="shared" si="3"/>
        <v>-11.409187359151296</v>
      </c>
      <c r="X49" s="19">
        <f t="shared" si="4"/>
        <v>-14.022047533051474</v>
      </c>
      <c r="Y49" s="19">
        <f t="shared" si="5"/>
        <v>-12.095599117756784</v>
      </c>
      <c r="Z49" s="19">
        <f t="shared" si="6"/>
        <v>46.034304480226027</v>
      </c>
      <c r="AA49" s="19">
        <f t="shared" si="7"/>
        <v>48.806701373362202</v>
      </c>
      <c r="AB49" s="19">
        <f t="shared" si="8"/>
        <v>52.224725454047196</v>
      </c>
    </row>
    <row r="50" spans="1:28">
      <c r="A50" s="19">
        <v>1991</v>
      </c>
      <c r="B50" s="19" t="s">
        <v>72</v>
      </c>
      <c r="C50" s="27">
        <f>'Monthly Data'!X52</f>
        <v>177.77151780076767</v>
      </c>
      <c r="D50" s="27">
        <f>'Monthly Data'!Y52</f>
        <v>229.7484058053416</v>
      </c>
      <c r="E50" s="27">
        <f>'Monthly Data'!AB52</f>
        <v>149.13883507414724</v>
      </c>
      <c r="F50" s="27">
        <f>'Monthly Data'!AQ52</f>
        <v>152.95938803745227</v>
      </c>
      <c r="H50" s="19">
        <v>1999</v>
      </c>
      <c r="I50" s="19" t="s">
        <v>8</v>
      </c>
      <c r="J50" s="28">
        <f>AVERAGE(C146:C148)</f>
        <v>128.82587447072055</v>
      </c>
      <c r="K50" s="28">
        <f>AVERAGE(D146:D148)</f>
        <v>143.54102365532194</v>
      </c>
      <c r="L50" s="28">
        <f>AVERAGE(E146:E148)</f>
        <v>121.69877139714002</v>
      </c>
      <c r="M50" s="28">
        <f>AVERAGE(F146:F148)</f>
        <v>193.68623261314949</v>
      </c>
      <c r="N50" s="27">
        <f>GDP!V53</f>
        <v>873532</v>
      </c>
      <c r="O50" s="27">
        <f>GDP!U53</f>
        <v>668300</v>
      </c>
      <c r="P50" s="27">
        <f>GDP!T53</f>
        <v>205232</v>
      </c>
      <c r="Q50" s="27">
        <f>GDP!Y53</f>
        <v>457861</v>
      </c>
      <c r="R50" s="27">
        <f>GDP!AD53</f>
        <v>340371</v>
      </c>
      <c r="T50" s="19">
        <f t="shared" si="0"/>
        <v>-2.145861200063659</v>
      </c>
      <c r="U50" s="19">
        <f t="shared" si="1"/>
        <v>-8.138811955171299</v>
      </c>
      <c r="V50" s="19">
        <f t="shared" si="2"/>
        <v>-5.819450145673521</v>
      </c>
      <c r="W50" s="19">
        <f t="shared" si="3"/>
        <v>-9.9338650072578467</v>
      </c>
      <c r="X50" s="19">
        <f t="shared" si="4"/>
        <v>-2.3690617450068729</v>
      </c>
      <c r="Y50" s="19">
        <f t="shared" si="5"/>
        <v>-1.9749436675371435</v>
      </c>
      <c r="Z50" s="19">
        <f t="shared" si="6"/>
        <v>-6.8890469784269381</v>
      </c>
      <c r="AA50" s="19">
        <f t="shared" si="7"/>
        <v>1.9721440859521433</v>
      </c>
      <c r="AB50" s="19">
        <f t="shared" si="8"/>
        <v>3.3079058749311718</v>
      </c>
    </row>
    <row r="51" spans="1:28">
      <c r="A51" s="19">
        <v>1991</v>
      </c>
      <c r="B51" s="19" t="s">
        <v>74</v>
      </c>
      <c r="C51" s="27">
        <f>'Monthly Data'!X53</f>
        <v>177.97635515770293</v>
      </c>
      <c r="D51" s="27">
        <f>'Monthly Data'!Y53</f>
        <v>229.14584021284492</v>
      </c>
      <c r="E51" s="27">
        <f>'Monthly Data'!AB53</f>
        <v>149.33972555655598</v>
      </c>
      <c r="F51" s="27">
        <f>'Monthly Data'!AQ53</f>
        <v>153.93009121051608</v>
      </c>
      <c r="I51" s="19" t="s">
        <v>9</v>
      </c>
      <c r="J51" s="28">
        <f>AVERAGE(C149:C151)</f>
        <v>132.27043470167362</v>
      </c>
      <c r="K51" s="28">
        <f>AVERAGE(D149:D151)</f>
        <v>136.15442589404265</v>
      </c>
      <c r="L51" s="28">
        <f>AVERAGE(E149:E151)</f>
        <v>133.83083594039405</v>
      </c>
      <c r="M51" s="28">
        <f>AVERAGE(F149:F151)</f>
        <v>185.46780926739007</v>
      </c>
      <c r="N51" s="27">
        <f>GDP!V54</f>
        <v>893328</v>
      </c>
      <c r="O51" s="27">
        <f>GDP!U54</f>
        <v>673331</v>
      </c>
      <c r="P51" s="27">
        <f>GDP!T54</f>
        <v>219997</v>
      </c>
      <c r="Q51" s="27">
        <f>GDP!Y54</f>
        <v>450265</v>
      </c>
      <c r="R51" s="27">
        <f>GDP!AD54</f>
        <v>336843</v>
      </c>
      <c r="T51" s="19">
        <f t="shared" si="0"/>
        <v>11.131896765119853</v>
      </c>
      <c r="U51" s="19">
        <f t="shared" si="1"/>
        <v>9.377630222165557</v>
      </c>
      <c r="V51" s="19">
        <f t="shared" si="2"/>
        <v>-19.04887347025317</v>
      </c>
      <c r="W51" s="19">
        <f t="shared" si="3"/>
        <v>3.0453964555731128</v>
      </c>
      <c r="X51" s="19">
        <f t="shared" si="4"/>
        <v>46.244649945655027</v>
      </c>
      <c r="Y51" s="19">
        <f t="shared" si="5"/>
        <v>32.034287063895086</v>
      </c>
      <c r="Z51" s="19">
        <f t="shared" si="6"/>
        <v>-15.922621629879529</v>
      </c>
      <c r="AA51" s="19">
        <f t="shared" si="7"/>
        <v>-6.4727534412553966</v>
      </c>
      <c r="AB51" s="19">
        <f t="shared" si="8"/>
        <v>-4.0820465025287245</v>
      </c>
    </row>
    <row r="52" spans="1:28">
      <c r="A52" s="19">
        <v>1991</v>
      </c>
      <c r="B52" s="19" t="s">
        <v>75</v>
      </c>
      <c r="C52" s="27">
        <f>'Monthly Data'!X54</f>
        <v>178.03342721167309</v>
      </c>
      <c r="D52" s="27">
        <f>'Monthly Data'!Y54</f>
        <v>233.0166871652186</v>
      </c>
      <c r="E52" s="27">
        <f>'Monthly Data'!AB54</f>
        <v>147.15406559085838</v>
      </c>
      <c r="F52" s="27">
        <f>'Monthly Data'!AQ54</f>
        <v>153.32305586283678</v>
      </c>
      <c r="I52" s="19" t="s">
        <v>10</v>
      </c>
      <c r="J52" s="28">
        <f>AVERAGE(C152:C154)</f>
        <v>130.02768133966603</v>
      </c>
      <c r="K52" s="28">
        <f>AVERAGE(D152:D154)</f>
        <v>132.24894562947915</v>
      </c>
      <c r="L52" s="28">
        <f>AVERAGE(E152:E154)</f>
        <v>135.90031574432649</v>
      </c>
      <c r="M52" s="28">
        <f>AVERAGE(F152:F154)</f>
        <v>182.1959742378036</v>
      </c>
      <c r="N52" s="27">
        <f>GDP!V55</f>
        <v>892952</v>
      </c>
      <c r="O52" s="27">
        <f>GDP!U55</f>
        <v>669680</v>
      </c>
      <c r="P52" s="27">
        <f>GDP!T55</f>
        <v>223272</v>
      </c>
      <c r="Q52" s="27">
        <f>GDP!Y55</f>
        <v>435776</v>
      </c>
      <c r="R52" s="27">
        <f>GDP!AD55</f>
        <v>323388</v>
      </c>
      <c r="T52" s="19">
        <f t="shared" si="0"/>
        <v>-6.6117688337692604</v>
      </c>
      <c r="U52" s="19">
        <f t="shared" si="1"/>
        <v>-0.16825295081379643</v>
      </c>
      <c r="V52" s="19">
        <f t="shared" si="2"/>
        <v>-10.989381261247866</v>
      </c>
      <c r="W52" s="19">
        <f t="shared" si="3"/>
        <v>-2.151341313244215</v>
      </c>
      <c r="X52" s="19">
        <f t="shared" si="4"/>
        <v>6.3303149580786533</v>
      </c>
      <c r="Y52" s="19">
        <f t="shared" si="5"/>
        <v>6.0889170888160038</v>
      </c>
      <c r="Z52" s="19">
        <f t="shared" si="6"/>
        <v>-6.8718580696722427</v>
      </c>
      <c r="AA52" s="19">
        <f t="shared" si="7"/>
        <v>-12.263465978537402</v>
      </c>
      <c r="AB52" s="19">
        <f t="shared" si="8"/>
        <v>-15.045674663043783</v>
      </c>
    </row>
    <row r="53" spans="1:28">
      <c r="A53" s="19">
        <v>1991</v>
      </c>
      <c r="B53" s="19" t="s">
        <v>76</v>
      </c>
      <c r="C53" s="27">
        <f>'Monthly Data'!X55</f>
        <v>168.81122971223175</v>
      </c>
      <c r="D53" s="27">
        <f>'Monthly Data'!Y55</f>
        <v>220.99082999369614</v>
      </c>
      <c r="E53" s="27">
        <f>'Monthly Data'!AB55</f>
        <v>135.17473040472893</v>
      </c>
      <c r="F53" s="27">
        <f>'Monthly Data'!AQ55</f>
        <v>144.25367799812923</v>
      </c>
      <c r="I53" s="19" t="s">
        <v>11</v>
      </c>
      <c r="J53" s="28">
        <f>AVERAGE(C155:C157)</f>
        <v>126.62459367617599</v>
      </c>
      <c r="K53" s="28">
        <f>AVERAGE(D155:D157)</f>
        <v>131.10833108082099</v>
      </c>
      <c r="L53" s="28">
        <f>AVERAGE(E155:E157)</f>
        <v>128.49275977633297</v>
      </c>
      <c r="M53" s="28">
        <f>AVERAGE(F155:F157)</f>
        <v>176.96280798457124</v>
      </c>
      <c r="N53" s="27">
        <f>GDP!V56</f>
        <v>891910</v>
      </c>
      <c r="O53" s="27">
        <f>GDP!U56</f>
        <v>678805</v>
      </c>
      <c r="P53" s="27">
        <f>GDP!T56</f>
        <v>213105</v>
      </c>
      <c r="Q53" s="27">
        <f>GDP!Y56</f>
        <v>434082</v>
      </c>
      <c r="R53" s="27">
        <f>GDP!AD56</f>
        <v>316203</v>
      </c>
      <c r="T53" s="19">
        <f t="shared" si="0"/>
        <v>-10.064948837766174</v>
      </c>
      <c r="U53" s="19">
        <f t="shared" si="1"/>
        <v>-0.46595003033542692</v>
      </c>
      <c r="V53" s="19">
        <f t="shared" si="2"/>
        <v>-3.4055256248899601</v>
      </c>
      <c r="W53" s="19">
        <f t="shared" si="3"/>
        <v>5.5627790130574617</v>
      </c>
      <c r="X53" s="19">
        <f t="shared" si="4"/>
        <v>-20.0841790691087</v>
      </c>
      <c r="Y53" s="19">
        <f t="shared" si="5"/>
        <v>-17.007756018915011</v>
      </c>
      <c r="Z53" s="19">
        <f t="shared" si="6"/>
        <v>-11.003506214856406</v>
      </c>
      <c r="AA53" s="19">
        <f t="shared" si="7"/>
        <v>-1.5458840302192578</v>
      </c>
      <c r="AB53" s="19">
        <f t="shared" si="8"/>
        <v>-8.5953390020601095</v>
      </c>
    </row>
    <row r="54" spans="1:28">
      <c r="A54" s="19">
        <v>1991</v>
      </c>
      <c r="B54" s="19" t="s">
        <v>77</v>
      </c>
      <c r="C54" s="27">
        <f>'Monthly Data'!X56</f>
        <v>170.65504255346067</v>
      </c>
      <c r="D54" s="27">
        <f>'Monthly Data'!Y56</f>
        <v>227.4562091123515</v>
      </c>
      <c r="E54" s="27">
        <f>'Monthly Data'!AB56</f>
        <v>134.86981639968334</v>
      </c>
      <c r="F54" s="27">
        <f>'Monthly Data'!AQ56</f>
        <v>155.11584068201495</v>
      </c>
      <c r="H54" s="19">
        <v>2000</v>
      </c>
      <c r="I54" s="19" t="s">
        <v>8</v>
      </c>
      <c r="J54" s="28">
        <f>AVERAGE(C158:C160)</f>
        <v>129.37425899924281</v>
      </c>
      <c r="K54" s="28">
        <f>AVERAGE(D158:D160)</f>
        <v>132.35841596484372</v>
      </c>
      <c r="L54" s="28">
        <f>AVERAGE(E158:E160)</f>
        <v>132.48524513148175</v>
      </c>
      <c r="M54" s="28">
        <f>AVERAGE(F158:F160)</f>
        <v>168.54659942947288</v>
      </c>
      <c r="N54" s="27">
        <f>GDP!V57</f>
        <v>919022</v>
      </c>
      <c r="O54" s="27">
        <f>GDP!U57</f>
        <v>705512</v>
      </c>
      <c r="P54" s="27">
        <f>GDP!T57</f>
        <v>213510</v>
      </c>
      <c r="Q54" s="27">
        <f>GDP!Y57</f>
        <v>410080</v>
      </c>
      <c r="R54" s="27">
        <f>GDP!AD57</f>
        <v>300105</v>
      </c>
      <c r="T54" s="19">
        <f t="shared" si="0"/>
        <v>8.9730841223845346</v>
      </c>
      <c r="U54" s="19">
        <f t="shared" si="1"/>
        <v>12.724806530246791</v>
      </c>
      <c r="V54" s="19">
        <f t="shared" si="2"/>
        <v>3.8687935626507297</v>
      </c>
      <c r="W54" s="19">
        <f t="shared" si="3"/>
        <v>16.691034405992777</v>
      </c>
      <c r="X54" s="19">
        <f t="shared" si="4"/>
        <v>13.020032133437631</v>
      </c>
      <c r="Y54" s="19">
        <f t="shared" si="5"/>
        <v>0.76235846172916233</v>
      </c>
      <c r="Z54" s="19">
        <f t="shared" si="6"/>
        <v>-17.709069125376097</v>
      </c>
      <c r="AA54" s="19">
        <f t="shared" si="7"/>
        <v>-20.349731203694244</v>
      </c>
      <c r="AB54" s="19">
        <f t="shared" si="8"/>
        <v>-18.861125216876641</v>
      </c>
    </row>
    <row r="55" spans="1:28">
      <c r="A55" s="19">
        <v>1991</v>
      </c>
      <c r="B55" s="19" t="s">
        <v>78</v>
      </c>
      <c r="C55" s="27">
        <f>'Monthly Data'!X57</f>
        <v>168.24032130047661</v>
      </c>
      <c r="D55" s="27">
        <f>'Monthly Data'!Y57</f>
        <v>224.3034881032371</v>
      </c>
      <c r="E55" s="27">
        <f>'Monthly Data'!AB57</f>
        <v>133.92051348556976</v>
      </c>
      <c r="F55" s="27">
        <f>'Monthly Data'!AQ57</f>
        <v>157.46877273382077</v>
      </c>
      <c r="I55" s="19" t="s">
        <v>9</v>
      </c>
      <c r="J55" s="28">
        <f>AVERAGE(C161:C163)</f>
        <v>130.60812392832653</v>
      </c>
      <c r="K55" s="28">
        <f>AVERAGE(D161:D163)</f>
        <v>134.76817654893225</v>
      </c>
      <c r="L55" s="28">
        <f>AVERAGE(E161:E163)</f>
        <v>132.33391607029645</v>
      </c>
      <c r="M55" s="28">
        <f>AVERAGE(F161:F163)</f>
        <v>167.7012658844167</v>
      </c>
      <c r="N55" s="27">
        <f>GDP!V58</f>
        <v>911816</v>
      </c>
      <c r="O55" s="27">
        <f>GDP!U58</f>
        <v>693795</v>
      </c>
      <c r="P55" s="27">
        <f>GDP!T58</f>
        <v>218021</v>
      </c>
      <c r="Q55" s="27">
        <f>GDP!Y58</f>
        <v>408212</v>
      </c>
      <c r="R55" s="27">
        <f>GDP!AD58</f>
        <v>296919</v>
      </c>
      <c r="T55" s="19">
        <f t="shared" si="0"/>
        <v>3.8697923813548751</v>
      </c>
      <c r="U55" s="19">
        <f t="shared" si="1"/>
        <v>-3.0996817904579199</v>
      </c>
      <c r="V55" s="19">
        <f t="shared" si="2"/>
        <v>7.4838378779744641</v>
      </c>
      <c r="W55" s="19">
        <f t="shared" si="3"/>
        <v>-6.4794520959855717</v>
      </c>
      <c r="X55" s="19">
        <f t="shared" si="4"/>
        <v>-0.45611110512406849</v>
      </c>
      <c r="Y55" s="19">
        <f t="shared" si="5"/>
        <v>8.7227495556820411</v>
      </c>
      <c r="Z55" s="19">
        <f t="shared" si="6"/>
        <v>-1.9911293833721921</v>
      </c>
      <c r="AA55" s="19">
        <f t="shared" si="7"/>
        <v>-1.8096713049485458</v>
      </c>
      <c r="AB55" s="19">
        <f t="shared" si="8"/>
        <v>-4.179367759955344</v>
      </c>
    </row>
    <row r="56" spans="1:28">
      <c r="A56" s="19">
        <v>1991</v>
      </c>
      <c r="B56" s="19" t="s">
        <v>79</v>
      </c>
      <c r="C56" s="27">
        <f>'Monthly Data'!X58</f>
        <v>165.37081096113272</v>
      </c>
      <c r="D56" s="27">
        <f>'Monthly Data'!Y58</f>
        <v>222.76884436877646</v>
      </c>
      <c r="E56" s="27">
        <f>'Monthly Data'!AB58</f>
        <v>129.96172116691616</v>
      </c>
      <c r="F56" s="27">
        <f>'Monthly Data'!AQ58</f>
        <v>158.77470633265239</v>
      </c>
      <c r="I56" s="19" t="s">
        <v>10</v>
      </c>
      <c r="J56" s="28">
        <f>AVERAGE(C164:C166)</f>
        <v>130.724976029141</v>
      </c>
      <c r="K56" s="28">
        <f>AVERAGE(D164:D166)</f>
        <v>139.92984433801112</v>
      </c>
      <c r="L56" s="28">
        <f>AVERAGE(E164:E166)</f>
        <v>131.85843790763013</v>
      </c>
      <c r="M56" s="28">
        <f>AVERAGE(F164:F166)</f>
        <v>165.75456679660678</v>
      </c>
      <c r="N56" s="27">
        <f>GDP!V59</f>
        <v>932334</v>
      </c>
      <c r="O56" s="27">
        <f>GDP!U59</f>
        <v>719490</v>
      </c>
      <c r="P56" s="27">
        <f>GDP!T59</f>
        <v>212844</v>
      </c>
      <c r="Q56" s="27">
        <f>GDP!Y59</f>
        <v>400214</v>
      </c>
      <c r="R56" s="27">
        <f>GDP!AD59</f>
        <v>297855</v>
      </c>
      <c r="T56" s="19">
        <f t="shared" si="0"/>
        <v>0.35835140480524608</v>
      </c>
      <c r="U56" s="19">
        <f t="shared" si="1"/>
        <v>9.3093354727793898</v>
      </c>
      <c r="V56" s="19">
        <f t="shared" si="2"/>
        <v>16.222976842073123</v>
      </c>
      <c r="W56" s="19">
        <f t="shared" si="3"/>
        <v>15.65765591145114</v>
      </c>
      <c r="X56" s="19">
        <f t="shared" si="4"/>
        <v>-1.4294799307986827</v>
      </c>
      <c r="Y56" s="19">
        <f t="shared" si="5"/>
        <v>-9.1651843545539453</v>
      </c>
      <c r="Z56" s="19">
        <f t="shared" si="6"/>
        <v>-4.5630289323718376</v>
      </c>
      <c r="AA56" s="19">
        <f t="shared" si="7"/>
        <v>-7.6097722306612381</v>
      </c>
      <c r="AB56" s="19">
        <f t="shared" si="8"/>
        <v>1.2669249770418389</v>
      </c>
    </row>
    <row r="57" spans="1:28">
      <c r="A57" s="19">
        <v>1991</v>
      </c>
      <c r="B57" s="19" t="s">
        <v>80</v>
      </c>
      <c r="C57" s="27">
        <f>'Monthly Data'!X59</f>
        <v>163.64751569441685</v>
      </c>
      <c r="D57" s="27">
        <f>'Monthly Data'!Y59</f>
        <v>223.90691863906727</v>
      </c>
      <c r="E57" s="27">
        <f>'Monthly Data'!AB59</f>
        <v>126.97050672051466</v>
      </c>
      <c r="F57" s="27">
        <f>'Monthly Data'!AQ59</f>
        <v>161.74298425131087</v>
      </c>
      <c r="I57" s="19" t="s">
        <v>11</v>
      </c>
      <c r="J57" s="28">
        <f>AVERAGE(C167:C169)</f>
        <v>129.93070537005622</v>
      </c>
      <c r="K57" s="28">
        <f>AVERAGE(D167:D169)</f>
        <v>133.54327327261535</v>
      </c>
      <c r="L57" s="28">
        <f>AVERAGE(E167:E169)</f>
        <v>132.8422579662865</v>
      </c>
      <c r="M57" s="28">
        <f>AVERAGE(F167:F169)</f>
        <v>164.20801266567184</v>
      </c>
      <c r="N57" s="27">
        <f>GDP!V60</f>
        <v>960435</v>
      </c>
      <c r="O57" s="27">
        <f>GDP!U60</f>
        <v>742152</v>
      </c>
      <c r="P57" s="27">
        <f>GDP!T60</f>
        <v>218283</v>
      </c>
      <c r="Q57" s="27">
        <f>GDP!Y60</f>
        <v>387554</v>
      </c>
      <c r="R57" s="27">
        <f>GDP!AD60</f>
        <v>296296</v>
      </c>
      <c r="T57" s="19">
        <f t="shared" si="0"/>
        <v>-2.408295974043051</v>
      </c>
      <c r="U57" s="19">
        <f t="shared" si="1"/>
        <v>12.612298761168606</v>
      </c>
      <c r="V57" s="19">
        <f t="shared" si="2"/>
        <v>-17.044217559844878</v>
      </c>
      <c r="W57" s="19">
        <f t="shared" si="3"/>
        <v>13.206770153218317</v>
      </c>
      <c r="X57" s="19">
        <f t="shared" si="4"/>
        <v>3.0180415869282218</v>
      </c>
      <c r="Y57" s="19">
        <f t="shared" si="5"/>
        <v>10.620089992861971</v>
      </c>
      <c r="Z57" s="19">
        <f t="shared" si="6"/>
        <v>-3.680244984472214</v>
      </c>
      <c r="AA57" s="19">
        <f t="shared" si="7"/>
        <v>-12.065400955755312</v>
      </c>
      <c r="AB57" s="19">
        <f t="shared" si="8"/>
        <v>-2.0772560253575545</v>
      </c>
    </row>
    <row r="58" spans="1:28">
      <c r="A58" s="19">
        <v>1991</v>
      </c>
      <c r="B58" s="19" t="s">
        <v>81</v>
      </c>
      <c r="C58" s="27">
        <f>'Monthly Data'!X60</f>
        <v>162.11473896665316</v>
      </c>
      <c r="D58" s="27">
        <f>'Monthly Data'!Y60</f>
        <v>224.4611239801857</v>
      </c>
      <c r="E58" s="27">
        <f>'Monthly Data'!AB60</f>
        <v>124.60209706296743</v>
      </c>
      <c r="F58" s="27">
        <f>'Monthly Data'!AQ60</f>
        <v>163.14407510061935</v>
      </c>
      <c r="H58" s="19">
        <v>2001</v>
      </c>
      <c r="I58" s="19" t="s">
        <v>8</v>
      </c>
      <c r="J58" s="28">
        <f>AVERAGE(C170:C172)</f>
        <v>130.78118475900519</v>
      </c>
      <c r="K58" s="28">
        <f>AVERAGE(D170:D172)</f>
        <v>132.84669154424259</v>
      </c>
      <c r="L58" s="28">
        <f>AVERAGE(E170:E172)</f>
        <v>132.46787443118862</v>
      </c>
      <c r="M58" s="28">
        <f>AVERAGE(F170:F172)</f>
        <v>169.99710030185528</v>
      </c>
      <c r="N58" s="27">
        <f>GDP!V61</f>
        <v>960695</v>
      </c>
      <c r="O58" s="27">
        <f>GDP!U61</f>
        <v>743609</v>
      </c>
      <c r="P58" s="27">
        <f>GDP!T61</f>
        <v>217086</v>
      </c>
      <c r="Q58" s="27">
        <f>GDP!Y61</f>
        <v>405520</v>
      </c>
      <c r="R58" s="27">
        <f>GDP!AD61</f>
        <v>302258</v>
      </c>
      <c r="T58" s="19">
        <f t="shared" si="0"/>
        <v>2.6440748730314878</v>
      </c>
      <c r="U58" s="19">
        <f t="shared" si="1"/>
        <v>0.10832824552025055</v>
      </c>
      <c r="V58" s="19">
        <f t="shared" si="2"/>
        <v>-2.0701917136652148</v>
      </c>
      <c r="W58" s="19">
        <f t="shared" si="3"/>
        <v>0.78759942065678157</v>
      </c>
      <c r="X58" s="19">
        <f t="shared" si="4"/>
        <v>-1.1225459401932425</v>
      </c>
      <c r="Y58" s="19">
        <f t="shared" si="5"/>
        <v>-2.1755060172270246</v>
      </c>
      <c r="Z58" s="19">
        <f t="shared" si="6"/>
        <v>14.865253108812837</v>
      </c>
      <c r="AA58" s="19">
        <f t="shared" si="7"/>
        <v>19.872680890517014</v>
      </c>
      <c r="AB58" s="19">
        <f t="shared" si="8"/>
        <v>8.2949146278974428</v>
      </c>
    </row>
    <row r="59" spans="1:28">
      <c r="A59" s="19">
        <v>1991</v>
      </c>
      <c r="B59" s="19" t="s">
        <v>82</v>
      </c>
      <c r="C59" s="27">
        <f>'Monthly Data'!X61</f>
        <v>161.48619923669509</v>
      </c>
      <c r="D59" s="27">
        <f>'Monthly Data'!Y61</f>
        <v>224.3215860906472</v>
      </c>
      <c r="E59" s="27">
        <f>'Monthly Data'!AB61</f>
        <v>123.58699158612697</v>
      </c>
      <c r="F59" s="27">
        <f>'Monthly Data'!AQ61</f>
        <v>164.4723852558968</v>
      </c>
      <c r="I59" s="19" t="s">
        <v>9</v>
      </c>
      <c r="J59" s="28">
        <f>AVERAGE(C173:C175)</f>
        <v>127.548367513652</v>
      </c>
      <c r="K59" s="28">
        <f>AVERAGE(D173:D175)</f>
        <v>130.71624779079048</v>
      </c>
      <c r="L59" s="28">
        <f>AVERAGE(E173:E175)</f>
        <v>128.42979317883751</v>
      </c>
      <c r="M59" s="28">
        <f>AVERAGE(F173:F175)</f>
        <v>164.44567196600036</v>
      </c>
      <c r="N59" s="27">
        <f>GDP!V62</f>
        <v>926315</v>
      </c>
      <c r="O59" s="27">
        <f>GDP!U62</f>
        <v>723041</v>
      </c>
      <c r="P59" s="27">
        <f>GDP!T62</f>
        <v>203274</v>
      </c>
      <c r="Q59" s="27">
        <f>GDP!Y62</f>
        <v>382320</v>
      </c>
      <c r="R59" s="27">
        <f>GDP!AD62</f>
        <v>289862</v>
      </c>
      <c r="T59" s="19">
        <f t="shared" si="0"/>
        <v>-9.5270922726906075</v>
      </c>
      <c r="U59" s="19">
        <f t="shared" si="1"/>
        <v>-13.564397156556041</v>
      </c>
      <c r="V59" s="19">
        <f t="shared" si="2"/>
        <v>-6.2620784924865109</v>
      </c>
      <c r="W59" s="19">
        <f t="shared" si="3"/>
        <v>-10.613249668589086</v>
      </c>
      <c r="X59" s="19">
        <f t="shared" si="4"/>
        <v>-11.647089228396169</v>
      </c>
      <c r="Y59" s="19">
        <f t="shared" si="5"/>
        <v>-23.122355697467746</v>
      </c>
      <c r="Z59" s="19">
        <f t="shared" si="6"/>
        <v>-12.43637405528375</v>
      </c>
      <c r="AA59" s="19">
        <f t="shared" si="7"/>
        <v>-20.994203245737118</v>
      </c>
      <c r="AB59" s="19">
        <f t="shared" si="8"/>
        <v>-15.422679844707831</v>
      </c>
    </row>
    <row r="60" spans="1:28">
      <c r="A60" s="19">
        <v>1991</v>
      </c>
      <c r="B60" s="19" t="s">
        <v>83</v>
      </c>
      <c r="C60" s="27">
        <f>'Monthly Data'!X62</f>
        <v>162.47635807220988</v>
      </c>
      <c r="D60" s="27">
        <f>'Monthly Data'!Y62</f>
        <v>226.36185398294523</v>
      </c>
      <c r="E60" s="27">
        <f>'Monthly Data'!AB62</f>
        <v>123.30006804651963</v>
      </c>
      <c r="F60" s="27">
        <f>'Monthly Data'!AQ62</f>
        <v>166.85552707052463</v>
      </c>
      <c r="I60" s="19" t="s">
        <v>10</v>
      </c>
      <c r="J60" s="28">
        <f>AVERAGE(C176:C178)</f>
        <v>123.20040603142643</v>
      </c>
      <c r="K60" s="28">
        <f>AVERAGE(D176:D178)</f>
        <v>129.48471474523527</v>
      </c>
      <c r="L60" s="28">
        <f>AVERAGE(E176:E178)</f>
        <v>122.55069820097475</v>
      </c>
      <c r="M60" s="28">
        <f>AVERAGE(F176:F178)</f>
        <v>164.39760642597199</v>
      </c>
      <c r="N60" s="27">
        <f>GDP!V63</f>
        <v>911998</v>
      </c>
      <c r="O60" s="27">
        <f>GDP!U63</f>
        <v>710155</v>
      </c>
      <c r="P60" s="27">
        <f>GDP!T63</f>
        <v>201843</v>
      </c>
      <c r="Q60" s="27">
        <f>GDP!Y63</f>
        <v>382451</v>
      </c>
      <c r="R60" s="27">
        <f>GDP!AD63</f>
        <v>294239</v>
      </c>
      <c r="T60" s="19">
        <f t="shared" si="0"/>
        <v>-12.953975992274202</v>
      </c>
      <c r="U60" s="19">
        <f t="shared" si="1"/>
        <v>-6.0404870677950644</v>
      </c>
      <c r="V60" s="19">
        <f t="shared" si="2"/>
        <v>-3.7156449425000737</v>
      </c>
      <c r="W60" s="19">
        <f t="shared" si="3"/>
        <v>-6.9404607389480173</v>
      </c>
      <c r="X60" s="19">
        <f t="shared" si="4"/>
        <v>-17.091315023737653</v>
      </c>
      <c r="Y60" s="19">
        <f t="shared" si="5"/>
        <v>-2.7863080373990545</v>
      </c>
      <c r="Z60" s="19">
        <f t="shared" si="6"/>
        <v>-0.11686405624456997</v>
      </c>
      <c r="AA60" s="19">
        <f t="shared" si="7"/>
        <v>0.13712842132795888</v>
      </c>
      <c r="AB60" s="19">
        <f t="shared" si="8"/>
        <v>6.1783093385920917</v>
      </c>
    </row>
    <row r="61" spans="1:28">
      <c r="A61" s="19">
        <v>1991</v>
      </c>
      <c r="B61" s="19" t="s">
        <v>84</v>
      </c>
      <c r="C61" s="27">
        <f>'Monthly Data'!X63</f>
        <v>160.57037121446024</v>
      </c>
      <c r="D61" s="27">
        <f>'Monthly Data'!Y63</f>
        <v>222.53851689978097</v>
      </c>
      <c r="E61" s="27">
        <f>'Monthly Data'!AB63</f>
        <v>122.82552750902039</v>
      </c>
      <c r="F61" s="27">
        <f>'Monthly Data'!AQ63</f>
        <v>170.91280314213182</v>
      </c>
      <c r="I61" s="19" t="s">
        <v>11</v>
      </c>
      <c r="J61" s="28">
        <f>AVERAGE(C179:C181)</f>
        <v>122.55620986815011</v>
      </c>
      <c r="K61" s="28">
        <f>AVERAGE(D179:D181)</f>
        <v>127.89146895248864</v>
      </c>
      <c r="L61" s="28">
        <f>AVERAGE(E179:E181)</f>
        <v>121.89067875839187</v>
      </c>
      <c r="M61" s="28">
        <f>AVERAGE(F179:F181)</f>
        <v>161.12463318113814</v>
      </c>
      <c r="N61" s="27">
        <f>GDP!V64</f>
        <v>882835</v>
      </c>
      <c r="O61" s="27">
        <f>GDP!U64</f>
        <v>680129</v>
      </c>
      <c r="P61" s="27">
        <f>GDP!T64</f>
        <v>202706</v>
      </c>
      <c r="Q61" s="27">
        <f>GDP!Y64</f>
        <v>372937</v>
      </c>
      <c r="R61" s="27">
        <f>GDP!AD64</f>
        <v>280177</v>
      </c>
      <c r="T61" s="19">
        <f t="shared" si="0"/>
        <v>-2.075191692116074</v>
      </c>
      <c r="U61" s="19">
        <f t="shared" si="1"/>
        <v>-12.190273179885313</v>
      </c>
      <c r="V61" s="19">
        <f t="shared" si="2"/>
        <v>-4.831705773901918</v>
      </c>
      <c r="W61" s="19">
        <f t="shared" si="3"/>
        <v>-15.86967320527256</v>
      </c>
      <c r="X61" s="19">
        <f t="shared" si="4"/>
        <v>-2.1369329937014347</v>
      </c>
      <c r="Y61" s="19">
        <f t="shared" si="5"/>
        <v>1.7212398900165349</v>
      </c>
      <c r="Z61" s="19">
        <f t="shared" si="6"/>
        <v>-7.728876999970713</v>
      </c>
      <c r="AA61" s="19">
        <f t="shared" si="7"/>
        <v>-9.5853743619427121</v>
      </c>
      <c r="AB61" s="19">
        <f t="shared" si="8"/>
        <v>-17.789180115508074</v>
      </c>
    </row>
    <row r="62" spans="1:28">
      <c r="A62" s="19">
        <v>1992</v>
      </c>
      <c r="B62" s="19" t="s">
        <v>72</v>
      </c>
      <c r="C62" s="27">
        <f>'Monthly Data'!X64</f>
        <v>159.48600664565876</v>
      </c>
      <c r="D62" s="27">
        <f>'Monthly Data'!Y64</f>
        <v>220.37266072055928</v>
      </c>
      <c r="E62" s="27">
        <f>'Monthly Data'!AB64</f>
        <v>122.18104448307997</v>
      </c>
      <c r="F62" s="27">
        <f>'Monthly Data'!AQ64</f>
        <v>170.5542367615887</v>
      </c>
      <c r="H62" s="19">
        <v>2002</v>
      </c>
      <c r="I62" s="19" t="s">
        <v>8</v>
      </c>
      <c r="J62" s="28">
        <f>AVERAGE(C182:C184)</f>
        <v>120.85004870197004</v>
      </c>
      <c r="K62" s="28">
        <f>AVERAGE(D182:D184)</f>
        <v>124.80035586860417</v>
      </c>
      <c r="L62" s="28">
        <f>AVERAGE(E182:E184)</f>
        <v>120.57968851414701</v>
      </c>
      <c r="M62" s="28">
        <f>AVERAGE(F182:F184)</f>
        <v>158.46626742085471</v>
      </c>
      <c r="N62" s="27">
        <f>GDP!V65</f>
        <v>875478</v>
      </c>
      <c r="O62" s="27">
        <f>GDP!U65</f>
        <v>674893</v>
      </c>
      <c r="P62" s="27">
        <f>GDP!T65</f>
        <v>200585</v>
      </c>
      <c r="Q62" s="27">
        <f>GDP!Y65</f>
        <v>377191</v>
      </c>
      <c r="R62" s="27">
        <f>GDP!AD65</f>
        <v>281312</v>
      </c>
      <c r="T62" s="19">
        <f t="shared" si="0"/>
        <v>-5.4533745970249186</v>
      </c>
      <c r="U62" s="19">
        <f t="shared" si="1"/>
        <v>-3.2919160764263933</v>
      </c>
      <c r="V62" s="19">
        <f t="shared" si="2"/>
        <v>-9.3230315310615772</v>
      </c>
      <c r="W62" s="19">
        <f t="shared" si="3"/>
        <v>-3.0440374681069193</v>
      </c>
      <c r="X62" s="19">
        <f t="shared" si="4"/>
        <v>-4.2332721463304797</v>
      </c>
      <c r="Y62" s="19">
        <f t="shared" si="5"/>
        <v>-4.1201389300393849</v>
      </c>
      <c r="Z62" s="19">
        <f t="shared" si="6"/>
        <v>-6.4379890949277314</v>
      </c>
      <c r="AA62" s="19">
        <f t="shared" si="7"/>
        <v>4.6413647024578619</v>
      </c>
      <c r="AB62" s="19">
        <f t="shared" si="8"/>
        <v>1.6302772755205863</v>
      </c>
    </row>
    <row r="63" spans="1:28">
      <c r="A63" s="19">
        <v>1992</v>
      </c>
      <c r="B63" s="19" t="s">
        <v>74</v>
      </c>
      <c r="C63" s="27">
        <f>'Monthly Data'!X65</f>
        <v>162.93111882024664</v>
      </c>
      <c r="D63" s="27">
        <f>'Monthly Data'!Y65</f>
        <v>225.50415244566528</v>
      </c>
      <c r="E63" s="27">
        <f>'Monthly Data'!AB65</f>
        <v>122.63645798230452</v>
      </c>
      <c r="F63" s="27">
        <f>'Monthly Data'!AQ65</f>
        <v>171.06341326900147</v>
      </c>
      <c r="I63" s="19" t="s">
        <v>9</v>
      </c>
      <c r="J63" s="28">
        <f>AVERAGE(C185:C187)</f>
        <v>118.84179689778681</v>
      </c>
      <c r="K63" s="28">
        <f>AVERAGE(D185:D187)</f>
        <v>118.06469741560629</v>
      </c>
      <c r="L63" s="28">
        <f>AVERAGE(E185:E187)</f>
        <v>122.49650802485</v>
      </c>
      <c r="M63" s="28">
        <f>AVERAGE(F185:F187)</f>
        <v>158.20418327000098</v>
      </c>
      <c r="N63" s="27">
        <f>GDP!V66</f>
        <v>866262</v>
      </c>
      <c r="O63" s="27">
        <f>GDP!U66</f>
        <v>664583</v>
      </c>
      <c r="P63" s="27">
        <f>GDP!T66</f>
        <v>201679</v>
      </c>
      <c r="Q63" s="27">
        <f>GDP!Y66</f>
        <v>367420</v>
      </c>
      <c r="R63" s="27">
        <f>GDP!AD66</f>
        <v>279380</v>
      </c>
      <c r="T63" s="19">
        <f t="shared" si="0"/>
        <v>-6.4832253172112058</v>
      </c>
      <c r="U63" s="19">
        <f t="shared" si="1"/>
        <v>-4.1447053167930958</v>
      </c>
      <c r="V63" s="19">
        <f t="shared" si="2"/>
        <v>-19.902872996935983</v>
      </c>
      <c r="W63" s="19">
        <f t="shared" si="3"/>
        <v>-5.9719960725996941</v>
      </c>
      <c r="X63" s="19">
        <f t="shared" si="4"/>
        <v>6.5119176079861951</v>
      </c>
      <c r="Y63" s="19">
        <f t="shared" si="5"/>
        <v>2.1995317260355973</v>
      </c>
      <c r="Z63" s="19">
        <f t="shared" si="6"/>
        <v>-0.65991251814228047</v>
      </c>
      <c r="AA63" s="19">
        <f t="shared" si="7"/>
        <v>-9.9661369479558068</v>
      </c>
      <c r="AB63" s="19">
        <f t="shared" si="8"/>
        <v>-2.7189569297661698</v>
      </c>
    </row>
    <row r="64" spans="1:28">
      <c r="A64" s="19">
        <v>1992</v>
      </c>
      <c r="B64" s="19" t="s">
        <v>75</v>
      </c>
      <c r="C64" s="27">
        <f>'Monthly Data'!X66</f>
        <v>162.51098284759601</v>
      </c>
      <c r="D64" s="27">
        <f>'Monthly Data'!Y66</f>
        <v>222.97547855908712</v>
      </c>
      <c r="E64" s="27">
        <f>'Monthly Data'!AB66</f>
        <v>124.79872601731101</v>
      </c>
      <c r="F64" s="27">
        <f>'Monthly Data'!AQ66</f>
        <v>169.43828753701811</v>
      </c>
      <c r="I64" s="19" t="s">
        <v>10</v>
      </c>
      <c r="J64" s="28">
        <f>AVERAGE(C188:C190)</f>
        <v>116.2818870639269</v>
      </c>
      <c r="K64" s="28">
        <f>AVERAGE(D188:D190)</f>
        <v>114.55626766535913</v>
      </c>
      <c r="L64" s="28">
        <f>AVERAGE(E188:E190)</f>
        <v>121.48823638409084</v>
      </c>
      <c r="M64" s="28">
        <f>AVERAGE(F188:F190)</f>
        <v>156.1424544724741</v>
      </c>
      <c r="N64" s="27">
        <f>GDP!V67</f>
        <v>874822</v>
      </c>
      <c r="O64" s="27">
        <f>GDP!U67</f>
        <v>674673</v>
      </c>
      <c r="P64" s="27">
        <f>GDP!T67</f>
        <v>200149</v>
      </c>
      <c r="Q64" s="27">
        <f>GDP!Y67</f>
        <v>366153</v>
      </c>
      <c r="R64" s="27">
        <f>GDP!AD67</f>
        <v>277471</v>
      </c>
      <c r="T64" s="19">
        <f t="shared" si="0"/>
        <v>-8.3417744784851973</v>
      </c>
      <c r="U64" s="19">
        <f t="shared" si="1"/>
        <v>4.0115885674840479</v>
      </c>
      <c r="V64" s="19">
        <f t="shared" si="2"/>
        <v>-11.367053231169566</v>
      </c>
      <c r="W64" s="19">
        <f t="shared" si="3"/>
        <v>6.2126904026676977</v>
      </c>
      <c r="X64" s="19">
        <f t="shared" si="4"/>
        <v>-3.2519821666469828</v>
      </c>
      <c r="Y64" s="19">
        <f t="shared" si="5"/>
        <v>-3.0001681873946695</v>
      </c>
      <c r="Z64" s="19">
        <f t="shared" si="6"/>
        <v>-5.1118114876975485</v>
      </c>
      <c r="AA64" s="19">
        <f t="shared" si="7"/>
        <v>-1.3722295210822466</v>
      </c>
      <c r="AB64" s="19">
        <f t="shared" si="8"/>
        <v>-2.705308496232417</v>
      </c>
    </row>
    <row r="65" spans="1:28">
      <c r="A65" s="19">
        <v>1992</v>
      </c>
      <c r="B65" s="19" t="s">
        <v>76</v>
      </c>
      <c r="C65" s="27">
        <f>'Monthly Data'!X67</f>
        <v>167.90177839406923</v>
      </c>
      <c r="D65" s="27">
        <f>'Monthly Data'!Y67</f>
        <v>230.9877273509299</v>
      </c>
      <c r="E65" s="27">
        <f>'Monthly Data'!AB67</f>
        <v>126.04868131020221</v>
      </c>
      <c r="F65" s="27">
        <f>'Monthly Data'!AQ67</f>
        <v>174.25514571856766</v>
      </c>
      <c r="I65" s="19" t="s">
        <v>11</v>
      </c>
      <c r="J65" s="28">
        <f>AVERAGE(C191:C193)</f>
        <v>116.30000978493622</v>
      </c>
      <c r="K65" s="28">
        <f>AVERAGE(D191:D193)</f>
        <v>115.63734331816613</v>
      </c>
      <c r="L65" s="28">
        <f>AVERAGE(E191:E193)</f>
        <v>120.11776607010995</v>
      </c>
      <c r="M65" s="28">
        <f>AVERAGE(F191:F193)</f>
        <v>149.5677138039978</v>
      </c>
      <c r="N65" s="27">
        <f>GDP!V68</f>
        <v>873429</v>
      </c>
      <c r="O65" s="27">
        <f>GDP!U68</f>
        <v>676610</v>
      </c>
      <c r="P65" s="27">
        <f>GDP!T68</f>
        <v>196819</v>
      </c>
      <c r="Q65" s="27">
        <f>GDP!Y68</f>
        <v>360606</v>
      </c>
      <c r="R65" s="27">
        <f>GDP!AD68</f>
        <v>272779</v>
      </c>
      <c r="T65" s="19">
        <f t="shared" si="0"/>
        <v>6.2355225187671337E-2</v>
      </c>
      <c r="U65" s="19">
        <f t="shared" si="1"/>
        <v>-0.63540988667392106</v>
      </c>
      <c r="V65" s="19">
        <f t="shared" si="2"/>
        <v>3.8286004351013814</v>
      </c>
      <c r="W65" s="19">
        <f t="shared" si="3"/>
        <v>1.153363319822498</v>
      </c>
      <c r="X65" s="19">
        <f t="shared" si="4"/>
        <v>-4.4364935982102232</v>
      </c>
      <c r="Y65" s="19">
        <f t="shared" si="5"/>
        <v>-6.4907905730809183</v>
      </c>
      <c r="Z65" s="19">
        <f t="shared" si="6"/>
        <v>-15.808661593680483</v>
      </c>
      <c r="AA65" s="19">
        <f t="shared" si="7"/>
        <v>-5.9234446992962875</v>
      </c>
      <c r="AB65" s="19">
        <f t="shared" si="8"/>
        <v>-6.5943097113431604</v>
      </c>
    </row>
    <row r="66" spans="1:28">
      <c r="A66" s="19">
        <v>1992</v>
      </c>
      <c r="B66" s="19" t="s">
        <v>77</v>
      </c>
      <c r="C66" s="27">
        <f>'Monthly Data'!X68</f>
        <v>163.62681488475943</v>
      </c>
      <c r="D66" s="27">
        <f>'Monthly Data'!Y68</f>
        <v>224.01513476814173</v>
      </c>
      <c r="E66" s="27">
        <f>'Monthly Data'!AB68</f>
        <v>125.3395571045894</v>
      </c>
      <c r="F66" s="27">
        <f>'Monthly Data'!AQ68</f>
        <v>178.91143774525318</v>
      </c>
      <c r="H66" s="19">
        <v>2003</v>
      </c>
      <c r="I66" s="19" t="s">
        <v>8</v>
      </c>
      <c r="J66" s="28">
        <f>AVERAGE(C194:C196)</f>
        <v>117.11252767707465</v>
      </c>
      <c r="K66" s="28">
        <f>AVERAGE(D194:D196)</f>
        <v>116.47104929307926</v>
      </c>
      <c r="L66" s="28">
        <f>AVERAGE(E194:E196)</f>
        <v>120.71238543441962</v>
      </c>
      <c r="M66" s="28">
        <f>AVERAGE(F194:F196)</f>
        <v>141.22057205427095</v>
      </c>
      <c r="N66" s="27">
        <f>GDP!V69</f>
        <v>873078</v>
      </c>
      <c r="O66" s="27">
        <f>GDP!U69</f>
        <v>678306</v>
      </c>
      <c r="P66" s="27">
        <f>GDP!T69</f>
        <v>194772</v>
      </c>
      <c r="Q66" s="27">
        <f>GDP!Y69</f>
        <v>348688</v>
      </c>
      <c r="R66" s="27">
        <f>GDP!AD69</f>
        <v>264755</v>
      </c>
      <c r="T66" s="19">
        <f t="shared" si="0"/>
        <v>2.8239807683666518</v>
      </c>
      <c r="U66" s="19">
        <f t="shared" si="1"/>
        <v>-0.16064887934115202</v>
      </c>
      <c r="V66" s="19">
        <f t="shared" si="2"/>
        <v>2.9152018531039436</v>
      </c>
      <c r="W66" s="19">
        <f t="shared" si="3"/>
        <v>1.0064217132367936</v>
      </c>
      <c r="X66" s="19">
        <f t="shared" si="4"/>
        <v>1.9948731736191716</v>
      </c>
      <c r="Y66" s="19">
        <f t="shared" si="5"/>
        <v>-4.095715068434302</v>
      </c>
      <c r="Z66" s="19">
        <f t="shared" si="6"/>
        <v>-20.52318691629943</v>
      </c>
      <c r="AA66" s="19">
        <f t="shared" si="7"/>
        <v>-12.578911045712681</v>
      </c>
      <c r="AB66" s="19">
        <f t="shared" si="8"/>
        <v>-11.257236053929731</v>
      </c>
    </row>
    <row r="67" spans="1:28">
      <c r="A67" s="19">
        <v>1992</v>
      </c>
      <c r="B67" s="19" t="s">
        <v>78</v>
      </c>
      <c r="C67" s="27">
        <f>'Monthly Data'!X69</f>
        <v>161.15117135558157</v>
      </c>
      <c r="D67" s="27">
        <f>'Monthly Data'!Y69</f>
        <v>220.57177055358335</v>
      </c>
      <c r="E67" s="27">
        <f>'Monthly Data'!AB69</f>
        <v>124.30672987504586</v>
      </c>
      <c r="F67" s="27">
        <f>'Monthly Data'!AQ69</f>
        <v>177.96243819121554</v>
      </c>
      <c r="I67" s="19" t="s">
        <v>9</v>
      </c>
      <c r="J67" s="28">
        <f>AVERAGE(C197:C199)</f>
        <v>116.82448990566094</v>
      </c>
      <c r="K67" s="28">
        <f>AVERAGE(D197:D199)</f>
        <v>113.73303772721199</v>
      </c>
      <c r="L67" s="28">
        <f>AVERAGE(E197:E199)</f>
        <v>122.2840861184324</v>
      </c>
      <c r="M67" s="28">
        <f>AVERAGE(F197:F199)</f>
        <v>145.61264349631946</v>
      </c>
      <c r="N67" s="27">
        <f>GDP!V70</f>
        <v>886531</v>
      </c>
      <c r="O67" s="27">
        <f>GDP!U70</f>
        <v>690265</v>
      </c>
      <c r="P67" s="27">
        <f>GDP!T70</f>
        <v>196266</v>
      </c>
      <c r="Q67" s="27">
        <f>GDP!Y70</f>
        <v>349919</v>
      </c>
      <c r="R67" s="27">
        <f>GDP!AD70</f>
        <v>257818</v>
      </c>
      <c r="T67" s="19">
        <f t="shared" si="0"/>
        <v>-0.98017480066578955</v>
      </c>
      <c r="U67" s="19">
        <f t="shared" si="1"/>
        <v>6.3074072908022805</v>
      </c>
      <c r="V67" s="19">
        <f t="shared" si="2"/>
        <v>-9.0768226979709876</v>
      </c>
      <c r="W67" s="19">
        <f t="shared" si="3"/>
        <v>7.2409807913201396</v>
      </c>
      <c r="X67" s="19">
        <f t="shared" si="4"/>
        <v>5.3106855619272864</v>
      </c>
      <c r="Y67" s="19">
        <f t="shared" si="5"/>
        <v>3.1036856978822192</v>
      </c>
      <c r="Z67" s="19">
        <f t="shared" si="6"/>
        <v>13.032798321391015</v>
      </c>
      <c r="AA67" s="19">
        <f t="shared" si="7"/>
        <v>1.4196464424458766</v>
      </c>
      <c r="AB67" s="19">
        <f t="shared" si="8"/>
        <v>-10.075867343328371</v>
      </c>
    </row>
    <row r="68" spans="1:28">
      <c r="A68" s="19">
        <v>1992</v>
      </c>
      <c r="B68" s="19" t="s">
        <v>79</v>
      </c>
      <c r="C68" s="27">
        <f>'Monthly Data'!X70</f>
        <v>160.19283808946747</v>
      </c>
      <c r="D68" s="27">
        <f>'Monthly Data'!Y70</f>
        <v>219.43059868595651</v>
      </c>
      <c r="E68" s="27">
        <f>'Monthly Data'!AB70</f>
        <v>123.52764562044632</v>
      </c>
      <c r="F68" s="27">
        <f>'Monthly Data'!AQ70</f>
        <v>178.27232891745527</v>
      </c>
      <c r="I68" s="19" t="s">
        <v>10</v>
      </c>
      <c r="J68" s="28">
        <f>AVERAGE(C200:C202)</f>
        <v>118.73810841015039</v>
      </c>
      <c r="K68" s="28">
        <f>AVERAGE(D200:D202)</f>
        <v>112.90547716599859</v>
      </c>
      <c r="L68" s="28">
        <f>AVERAGE(E200:E202)</f>
        <v>127.09299684701728</v>
      </c>
      <c r="M68" s="28">
        <f>AVERAGE(F200:F202)</f>
        <v>138.41722998507547</v>
      </c>
      <c r="N68" s="27">
        <f>GDP!V71</f>
        <v>879856</v>
      </c>
      <c r="O68" s="27">
        <f>GDP!U71</f>
        <v>679237</v>
      </c>
      <c r="P68" s="27">
        <f>GDP!T71</f>
        <v>200619</v>
      </c>
      <c r="Q68" s="27">
        <f>GDP!Y71</f>
        <v>339954</v>
      </c>
      <c r="R68" s="27">
        <f>GDP!AD71</f>
        <v>250802</v>
      </c>
      <c r="T68" s="19">
        <f t="shared" ref="T68:T127" si="9">(((J68/J67)^4)-1)*100</f>
        <v>6.7148676965772314</v>
      </c>
      <c r="U68" s="19">
        <f t="shared" ref="U68:U127" si="10">(((N68/N67)^4)-1)*100</f>
        <v>-2.9778947869487649</v>
      </c>
      <c r="V68" s="19">
        <f t="shared" ref="V68:V127" si="11">(((K68/K67)^4)-1)*100</f>
        <v>-2.8789238089402591</v>
      </c>
      <c r="W68" s="19">
        <f t="shared" ref="W68:W127" si="12">(((O68/O67)^4)-1)*100</f>
        <v>-6.239065179546488</v>
      </c>
      <c r="X68" s="19">
        <f t="shared" ref="X68:X127" si="13">(((L68/L67)^4)-1)*100</f>
        <v>16.682765268210265</v>
      </c>
      <c r="Y68" s="19">
        <f t="shared" ref="Y68:Y127" si="14">(((P68/P67)^4)-1)*100</f>
        <v>9.1711687005097353</v>
      </c>
      <c r="Z68" s="19">
        <f t="shared" ref="Z68:Z127" si="15">(((M68/M67)^4)-1)*100</f>
        <v>-18.348480643614018</v>
      </c>
      <c r="AA68" s="19">
        <f t="shared" ref="AA68:AA127" si="16">(((Q68/Q67)^4)-1)*100</f>
        <v>-10.913781603127237</v>
      </c>
      <c r="AB68" s="19">
        <f t="shared" ref="AB68:AB121" si="17">(((R68/R67)^4)-1)*100</f>
        <v>-10.448875981336981</v>
      </c>
    </row>
    <row r="69" spans="1:28">
      <c r="A69" s="19">
        <v>1992</v>
      </c>
      <c r="B69" s="19" t="s">
        <v>80</v>
      </c>
      <c r="C69" s="27">
        <f>'Monthly Data'!X71</f>
        <v>158.41000288432377</v>
      </c>
      <c r="D69" s="27">
        <f>'Monthly Data'!Y71</f>
        <v>215.9417743164766</v>
      </c>
      <c r="E69" s="27">
        <f>'Monthly Data'!AB71</f>
        <v>123.36764107946101</v>
      </c>
      <c r="F69" s="27">
        <f>'Monthly Data'!AQ71</f>
        <v>179.33042818559059</v>
      </c>
      <c r="I69" s="19" t="s">
        <v>11</v>
      </c>
      <c r="J69" s="28">
        <f>AVERAGE(C203:C205)</f>
        <v>116.39555039718515</v>
      </c>
      <c r="K69" s="28">
        <f>AVERAGE(D203:D205)</f>
        <v>109.9659872990416</v>
      </c>
      <c r="L69" s="28">
        <f>AVERAGE(E203:E205)</f>
        <v>124.75932950680185</v>
      </c>
      <c r="M69" s="28">
        <f>AVERAGE(F203:F205)</f>
        <v>133.82770444366579</v>
      </c>
      <c r="N69" s="27">
        <f>GDP!V72</f>
        <v>906666</v>
      </c>
      <c r="O69" s="27">
        <f>GDP!U72</f>
        <v>710078</v>
      </c>
      <c r="P69" s="27">
        <f>GDP!T72</f>
        <v>196588</v>
      </c>
      <c r="Q69" s="27">
        <f>GDP!Y72</f>
        <v>332290</v>
      </c>
      <c r="R69" s="27">
        <f>GDP!AD72</f>
        <v>241919</v>
      </c>
      <c r="T69" s="19">
        <f t="shared" si="9"/>
        <v>-7.6610335487290904</v>
      </c>
      <c r="U69" s="19">
        <f t="shared" si="10"/>
        <v>12.756846166916635</v>
      </c>
      <c r="V69" s="19">
        <f t="shared" si="11"/>
        <v>-10.014306301890752</v>
      </c>
      <c r="W69" s="19">
        <f t="shared" si="12"/>
        <v>19.437000649953951</v>
      </c>
      <c r="X69" s="19">
        <f t="shared" si="13"/>
        <v>-7.144924723987101</v>
      </c>
      <c r="Y69" s="19">
        <f t="shared" si="14"/>
        <v>-7.7981208815331211</v>
      </c>
      <c r="Z69" s="19">
        <f t="shared" si="15"/>
        <v>-12.617694552328995</v>
      </c>
      <c r="AA69" s="19">
        <f t="shared" si="16"/>
        <v>-8.7173026771791289</v>
      </c>
      <c r="AB69" s="19">
        <f t="shared" si="17"/>
        <v>-13.432289273137489</v>
      </c>
    </row>
    <row r="70" spans="1:28">
      <c r="A70" s="19">
        <v>1992</v>
      </c>
      <c r="B70" s="19" t="s">
        <v>81</v>
      </c>
      <c r="C70" s="27">
        <f>'Monthly Data'!X72</f>
        <v>156.94232520018986</v>
      </c>
      <c r="D70" s="27">
        <f>'Monthly Data'!Y72</f>
        <v>212.7974318236401</v>
      </c>
      <c r="E70" s="27">
        <f>'Monthly Data'!AB72</f>
        <v>123.67622123742649</v>
      </c>
      <c r="F70" s="27">
        <f>'Monthly Data'!AQ72</f>
        <v>178.99581261647899</v>
      </c>
      <c r="H70" s="19">
        <v>2004</v>
      </c>
      <c r="I70" s="19" t="s">
        <v>8</v>
      </c>
      <c r="J70" s="28">
        <f>AVERAGE(C206:C208)</f>
        <v>114.59909067512341</v>
      </c>
      <c r="K70" s="28">
        <f>AVERAGE(D206:D208)</f>
        <v>109.33507470625598</v>
      </c>
      <c r="L70" s="28">
        <f>AVERAGE(E206:E208)</f>
        <v>122.11481179196295</v>
      </c>
      <c r="M70" s="28">
        <f>AVERAGE(F206:F208)</f>
        <v>127.27955792584184</v>
      </c>
      <c r="N70" s="27">
        <f>GDP!V73</f>
        <v>906252</v>
      </c>
      <c r="O70" s="27">
        <f>GDP!U73</f>
        <v>708721</v>
      </c>
      <c r="P70" s="27">
        <f>GDP!T73</f>
        <v>197531</v>
      </c>
      <c r="Q70" s="27">
        <f>GDP!Y73</f>
        <v>316932</v>
      </c>
      <c r="R70" s="27">
        <f>GDP!AD73</f>
        <v>234610</v>
      </c>
      <c r="T70" s="19">
        <f t="shared" si="9"/>
        <v>-6.0321753288165798</v>
      </c>
      <c r="U70" s="19">
        <f t="shared" si="10"/>
        <v>-0.18252213121121574</v>
      </c>
      <c r="V70" s="19">
        <f t="shared" si="11"/>
        <v>-2.2752623905255898</v>
      </c>
      <c r="W70" s="19">
        <f t="shared" si="12"/>
        <v>-0.76223456900469388</v>
      </c>
      <c r="X70" s="19">
        <f t="shared" si="13"/>
        <v>-8.2129843435744583</v>
      </c>
      <c r="Y70" s="19">
        <f t="shared" si="14"/>
        <v>1.9325835671850866</v>
      </c>
      <c r="Z70" s="19">
        <f t="shared" si="15"/>
        <v>-18.181687349555055</v>
      </c>
      <c r="AA70" s="19">
        <f t="shared" si="16"/>
        <v>-17.24480275956347</v>
      </c>
      <c r="AB70" s="19">
        <f t="shared" si="17"/>
        <v>-11.54830421407933</v>
      </c>
    </row>
    <row r="71" spans="1:28">
      <c r="A71" s="19">
        <v>1992</v>
      </c>
      <c r="B71" s="19" t="s">
        <v>82</v>
      </c>
      <c r="C71" s="27">
        <f>'Monthly Data'!X73</f>
        <v>156.20555197414095</v>
      </c>
      <c r="D71" s="27">
        <f>'Monthly Data'!Y73</f>
        <v>211.76960687020551</v>
      </c>
      <c r="E71" s="27">
        <f>'Monthly Data'!AB73</f>
        <v>123.51738834831487</v>
      </c>
      <c r="F71" s="27">
        <f>'Monthly Data'!AQ73</f>
        <v>179.78158909041909</v>
      </c>
      <c r="I71" s="19" t="s">
        <v>9</v>
      </c>
      <c r="J71" s="28">
        <f>AVERAGE(C209:C211)</f>
        <v>122.4069676079874</v>
      </c>
      <c r="K71" s="28">
        <f>AVERAGE(D209:D211)</f>
        <v>121.90547564055952</v>
      </c>
      <c r="L71" s="28">
        <f>AVERAGE(E209:E211)</f>
        <v>126.07657985236688</v>
      </c>
      <c r="M71" s="28">
        <f>AVERAGE(F209:F211)</f>
        <v>120.50874250095164</v>
      </c>
      <c r="N71" s="27">
        <f>GDP!V74</f>
        <v>909722</v>
      </c>
      <c r="O71" s="27">
        <f>GDP!U74</f>
        <v>707932</v>
      </c>
      <c r="P71" s="27">
        <f>GDP!T74</f>
        <v>201790</v>
      </c>
      <c r="Q71" s="27">
        <f>GDP!Y74</f>
        <v>314873</v>
      </c>
      <c r="R71" s="27">
        <f>GDP!AD74</f>
        <v>231710</v>
      </c>
      <c r="T71" s="19">
        <f t="shared" si="9"/>
        <v>30.166692818155539</v>
      </c>
      <c r="U71" s="19">
        <f t="shared" si="10"/>
        <v>1.5404018500805083</v>
      </c>
      <c r="V71" s="19">
        <f t="shared" si="11"/>
        <v>54.544953820220378</v>
      </c>
      <c r="W71" s="19">
        <f t="shared" si="12"/>
        <v>-0.44456615165835434</v>
      </c>
      <c r="X71" s="19">
        <f t="shared" si="13"/>
        <v>13.622488847954738</v>
      </c>
      <c r="Y71" s="19">
        <f t="shared" si="14"/>
        <v>8.9074305618443326</v>
      </c>
      <c r="Z71" s="19">
        <f t="shared" si="15"/>
        <v>-19.640063355075799</v>
      </c>
      <c r="AA71" s="19">
        <f t="shared" si="16"/>
        <v>-2.5734502321943076</v>
      </c>
      <c r="AB71" s="19">
        <f t="shared" si="17"/>
        <v>-4.853453208953395</v>
      </c>
    </row>
    <row r="72" spans="1:28">
      <c r="A72" s="19">
        <v>1992</v>
      </c>
      <c r="B72" s="19" t="s">
        <v>83</v>
      </c>
      <c r="C72" s="27">
        <f>'Monthly Data'!X74</f>
        <v>153.8626771088984</v>
      </c>
      <c r="D72" s="27">
        <f>'Monthly Data'!Y74</f>
        <v>207.29429175392937</v>
      </c>
      <c r="E72" s="27">
        <f>'Monthly Data'!AB74</f>
        <v>122.26873183231601</v>
      </c>
      <c r="F72" s="27">
        <f>'Monthly Data'!AQ74</f>
        <v>181.51341717794728</v>
      </c>
      <c r="I72" s="19" t="s">
        <v>10</v>
      </c>
      <c r="J72" s="28">
        <f>AVERAGE(C212:C214)</f>
        <v>123.65473855230023</v>
      </c>
      <c r="K72" s="28">
        <f>AVERAGE(D212:D214)</f>
        <v>120.35650300912876</v>
      </c>
      <c r="L72" s="28">
        <f>AVERAGE(E212:E214)</f>
        <v>130.14825488782796</v>
      </c>
      <c r="M72" s="28">
        <f>AVERAGE(F212:F214)</f>
        <v>118.4002488374</v>
      </c>
      <c r="N72" s="27">
        <f>GDP!V75</f>
        <v>917015</v>
      </c>
      <c r="O72" s="27">
        <f>GDP!U75</f>
        <v>715082</v>
      </c>
      <c r="P72" s="27">
        <f>GDP!T75</f>
        <v>201933</v>
      </c>
      <c r="Q72" s="27">
        <f>GDP!Y75</f>
        <v>308911</v>
      </c>
      <c r="R72" s="27">
        <f>GDP!AD75</f>
        <v>224230</v>
      </c>
      <c r="T72" s="19">
        <f t="shared" si="9"/>
        <v>4.140221500096275</v>
      </c>
      <c r="U72" s="19">
        <f t="shared" si="10"/>
        <v>3.2454612359910762</v>
      </c>
      <c r="V72" s="19">
        <f t="shared" si="11"/>
        <v>-4.9864839919221415</v>
      </c>
      <c r="W72" s="19">
        <f t="shared" si="12"/>
        <v>4.1015532424176993</v>
      </c>
      <c r="X72" s="19">
        <f t="shared" si="13"/>
        <v>13.557473337128179</v>
      </c>
      <c r="Y72" s="19">
        <f t="shared" si="14"/>
        <v>0.28376446575884007</v>
      </c>
      <c r="Z72" s="19">
        <f t="shared" si="15"/>
        <v>-6.8170957798687759</v>
      </c>
      <c r="AA72" s="19">
        <f t="shared" si="16"/>
        <v>-7.361437896717371</v>
      </c>
      <c r="AB72" s="19">
        <f t="shared" si="17"/>
        <v>-12.300774326798313</v>
      </c>
    </row>
    <row r="73" spans="1:28">
      <c r="A73" s="19">
        <v>1992</v>
      </c>
      <c r="B73" s="19" t="s">
        <v>84</v>
      </c>
      <c r="C73" s="27">
        <f>'Monthly Data'!X75</f>
        <v>154.50255950099577</v>
      </c>
      <c r="D73" s="27">
        <f>'Monthly Data'!Y75</f>
        <v>208.18907871544033</v>
      </c>
      <c r="E73" s="27">
        <f>'Monthly Data'!AB75</f>
        <v>122.64069741198523</v>
      </c>
      <c r="F73" s="27">
        <f>'Monthly Data'!AQ75</f>
        <v>183.40939386795321</v>
      </c>
      <c r="I73" s="19" t="s">
        <v>11</v>
      </c>
      <c r="J73" s="28">
        <f>AVERAGE(C215:C217)</f>
        <v>123.45850539550354</v>
      </c>
      <c r="K73" s="28">
        <f>AVERAGE(D215:D217)</f>
        <v>120.75041742365646</v>
      </c>
      <c r="L73" s="28">
        <f>AVERAGE(E215:E217)</f>
        <v>129.13580402373876</v>
      </c>
      <c r="M73" s="28">
        <f>AVERAGE(F215:F217)</f>
        <v>118.48767401348236</v>
      </c>
      <c r="N73" s="27">
        <f>GDP!V76</f>
        <v>930619</v>
      </c>
      <c r="O73" s="27">
        <f>GDP!U76</f>
        <v>729896</v>
      </c>
      <c r="P73" s="27">
        <f>GDP!T76</f>
        <v>200723</v>
      </c>
      <c r="Q73" s="27">
        <f>GDP!Y76</f>
        <v>304826</v>
      </c>
      <c r="R73" s="27">
        <f>GDP!AD76</f>
        <v>220599</v>
      </c>
      <c r="T73" s="19">
        <f t="shared" si="9"/>
        <v>-0.63326819986443406</v>
      </c>
      <c r="U73" s="19">
        <f t="shared" si="10"/>
        <v>6.0673947170324816</v>
      </c>
      <c r="V73" s="19">
        <f t="shared" si="11"/>
        <v>1.3155998703241245</v>
      </c>
      <c r="W73" s="19">
        <f t="shared" si="12"/>
        <v>8.5476810593597907</v>
      </c>
      <c r="X73" s="19">
        <f t="shared" si="13"/>
        <v>-3.0755630509815668</v>
      </c>
      <c r="Y73" s="19">
        <f t="shared" si="14"/>
        <v>-2.3753774630615454</v>
      </c>
      <c r="Z73" s="19">
        <f t="shared" si="15"/>
        <v>0.29568199393090744</v>
      </c>
      <c r="AA73" s="19">
        <f t="shared" si="16"/>
        <v>-5.1855488481833856</v>
      </c>
      <c r="AB73" s="19">
        <f t="shared" si="17"/>
        <v>-6.3216376594339536</v>
      </c>
    </row>
    <row r="74" spans="1:28">
      <c r="A74" s="19">
        <v>1993</v>
      </c>
      <c r="B74" s="19" t="s">
        <v>72</v>
      </c>
      <c r="C74" s="27">
        <f>'Monthly Data'!X76</f>
        <v>154.21395371723261</v>
      </c>
      <c r="D74" s="27">
        <f>'Monthly Data'!Y76</f>
        <v>206.4589695755482</v>
      </c>
      <c r="E74" s="27">
        <f>'Monthly Data'!AB76</f>
        <v>123.14432716060618</v>
      </c>
      <c r="F74" s="27">
        <f>'Monthly Data'!AQ76</f>
        <v>188.20288661048372</v>
      </c>
      <c r="H74" s="19">
        <v>2005</v>
      </c>
      <c r="I74" s="19" t="s">
        <v>8</v>
      </c>
      <c r="J74" s="28">
        <f>AVERAGE(C218:C220)</f>
        <v>122.67980112856817</v>
      </c>
      <c r="K74" s="28">
        <f>AVERAGE(D218:D220)</f>
        <v>121.57094206700675</v>
      </c>
      <c r="L74" s="28">
        <f>AVERAGE(E218:E220)</f>
        <v>126.93565590806224</v>
      </c>
      <c r="M74" s="28">
        <f>AVERAGE(F218:F220)</f>
        <v>115.73973846080649</v>
      </c>
      <c r="N74" s="27">
        <f>GDP!V77</f>
        <v>952433</v>
      </c>
      <c r="O74" s="27">
        <f>GDP!U77</f>
        <v>753258</v>
      </c>
      <c r="P74" s="27">
        <f>GDP!T77</f>
        <v>199175</v>
      </c>
      <c r="Q74" s="27">
        <f>GDP!Y77</f>
        <v>298376</v>
      </c>
      <c r="R74" s="27">
        <f>GDP!AD77</f>
        <v>219885</v>
      </c>
      <c r="T74" s="19">
        <f t="shared" si="9"/>
        <v>-2.4991968807267062</v>
      </c>
      <c r="U74" s="19">
        <f t="shared" si="10"/>
        <v>9.7109757526534946</v>
      </c>
      <c r="V74" s="19">
        <f t="shared" si="11"/>
        <v>2.7459153217660237</v>
      </c>
      <c r="W74" s="19">
        <f t="shared" si="12"/>
        <v>13.43082133253044</v>
      </c>
      <c r="X74" s="19">
        <f t="shared" si="13"/>
        <v>-6.6427947106113328</v>
      </c>
      <c r="Y74" s="19">
        <f t="shared" si="14"/>
        <v>-3.0493453133986215</v>
      </c>
      <c r="Z74" s="19">
        <f t="shared" si="15"/>
        <v>-8.9589432265433366</v>
      </c>
      <c r="AA74" s="19">
        <f t="shared" si="16"/>
        <v>-8.1989768945919366</v>
      </c>
      <c r="AB74" s="19">
        <f t="shared" si="17"/>
        <v>-1.2883848613426063</v>
      </c>
    </row>
    <row r="75" spans="1:28">
      <c r="A75" s="19">
        <v>1993</v>
      </c>
      <c r="B75" s="19" t="s">
        <v>74</v>
      </c>
      <c r="C75" s="27">
        <f>'Monthly Data'!X77</f>
        <v>151.09526019183363</v>
      </c>
      <c r="D75" s="27">
        <f>'Monthly Data'!Y77</f>
        <v>199.16584583784694</v>
      </c>
      <c r="E75" s="27">
        <f>'Monthly Data'!AB77</f>
        <v>122.8575531685449</v>
      </c>
      <c r="F75" s="27">
        <f>'Monthly Data'!AQ77</f>
        <v>194.63340043640693</v>
      </c>
      <c r="I75" s="19" t="s">
        <v>9</v>
      </c>
      <c r="J75" s="28">
        <f>AVERAGE(C221:C223)</f>
        <v>125.03392093980574</v>
      </c>
      <c r="K75" s="28">
        <f>AVERAGE(D221:D223)</f>
        <v>124.31481974112539</v>
      </c>
      <c r="L75" s="28">
        <f>AVERAGE(E221:E223)</f>
        <v>128.91129880637121</v>
      </c>
      <c r="M75" s="28">
        <f>AVERAGE(F221:F223)</f>
        <v>106.36010815967956</v>
      </c>
      <c r="N75" s="27">
        <f>GDP!V78</f>
        <v>975781</v>
      </c>
      <c r="O75" s="27">
        <f>GDP!U78</f>
        <v>779507</v>
      </c>
      <c r="P75" s="27">
        <f>GDP!T78</f>
        <v>196274</v>
      </c>
      <c r="Q75" s="27">
        <f>GDP!Y78</f>
        <v>279785</v>
      </c>
      <c r="R75" s="27">
        <f>GDP!AD78</f>
        <v>215320</v>
      </c>
      <c r="T75" s="19">
        <f t="shared" si="9"/>
        <v>7.8994295349858579</v>
      </c>
      <c r="U75" s="19">
        <f t="shared" si="10"/>
        <v>10.17211631050985</v>
      </c>
      <c r="V75" s="19">
        <f t="shared" si="11"/>
        <v>9.3383434771894045</v>
      </c>
      <c r="W75" s="19">
        <f t="shared" si="12"/>
        <v>14.68459014432295</v>
      </c>
      <c r="X75" s="19">
        <f t="shared" si="13"/>
        <v>6.3725107677001569</v>
      </c>
      <c r="Y75" s="19">
        <f t="shared" si="14"/>
        <v>-5.6999788769070303</v>
      </c>
      <c r="Z75" s="19">
        <f t="shared" si="15"/>
        <v>-28.684308991935005</v>
      </c>
      <c r="AA75" s="19">
        <f t="shared" si="16"/>
        <v>-22.68884556864219</v>
      </c>
      <c r="AB75" s="19">
        <f t="shared" si="17"/>
        <v>-8.0492938150015227</v>
      </c>
    </row>
    <row r="76" spans="1:28">
      <c r="A76" s="19">
        <v>1993</v>
      </c>
      <c r="B76" s="19" t="s">
        <v>75</v>
      </c>
      <c r="C76" s="27">
        <f>'Monthly Data'!X78</f>
        <v>151.38075388467547</v>
      </c>
      <c r="D76" s="27">
        <f>'Monthly Data'!Y78</f>
        <v>197.59354515235788</v>
      </c>
      <c r="E76" s="27">
        <f>'Monthly Data'!AB78</f>
        <v>124.12727769955661</v>
      </c>
      <c r="F76" s="27">
        <f>'Monthly Data'!AQ78</f>
        <v>189.97040194695006</v>
      </c>
      <c r="I76" s="19" t="s">
        <v>10</v>
      </c>
      <c r="J76" s="28">
        <f>AVERAGE(C224:C226)</f>
        <v>126.64140205419415</v>
      </c>
      <c r="K76" s="28">
        <f>AVERAGE(D224:D226)</f>
        <v>125.40232895181019</v>
      </c>
      <c r="L76" s="28">
        <f>AVERAGE(E224:E226)</f>
        <v>131.49204349319959</v>
      </c>
      <c r="M76" s="28">
        <f>AVERAGE(F224:F226)</f>
        <v>110.00688452370899</v>
      </c>
      <c r="N76" s="27">
        <f>GDP!V79</f>
        <v>994386</v>
      </c>
      <c r="O76" s="27">
        <f>GDP!U79</f>
        <v>794302</v>
      </c>
      <c r="P76" s="27">
        <f>GDP!T79</f>
        <v>200084</v>
      </c>
      <c r="Q76" s="27">
        <f>GDP!Y79</f>
        <v>284122</v>
      </c>
      <c r="R76" s="27">
        <f>GDP!AD79</f>
        <v>217229</v>
      </c>
      <c r="T76" s="19">
        <f t="shared" si="9"/>
        <v>5.2425683663524403</v>
      </c>
      <c r="U76" s="19">
        <f t="shared" si="10"/>
        <v>7.8476223888600094</v>
      </c>
      <c r="V76" s="19">
        <f t="shared" si="11"/>
        <v>3.5453953350717882</v>
      </c>
      <c r="W76" s="19">
        <f t="shared" si="12"/>
        <v>7.8108688928225645</v>
      </c>
      <c r="X76" s="19">
        <f t="shared" si="13"/>
        <v>8.2515099285247029</v>
      </c>
      <c r="Y76" s="19">
        <f t="shared" si="14"/>
        <v>7.9936825777752629</v>
      </c>
      <c r="Z76" s="19">
        <f t="shared" si="15"/>
        <v>14.436450844796767</v>
      </c>
      <c r="AA76" s="19">
        <f t="shared" si="16"/>
        <v>6.346143136755189</v>
      </c>
      <c r="AB76" s="19">
        <f t="shared" si="17"/>
        <v>3.5937912268880101</v>
      </c>
    </row>
    <row r="77" spans="1:28">
      <c r="A77" s="19">
        <v>1993</v>
      </c>
      <c r="B77" s="19" t="s">
        <v>76</v>
      </c>
      <c r="C77" s="27">
        <f>'Monthly Data'!X79</f>
        <v>152.44558326279196</v>
      </c>
      <c r="D77" s="27">
        <f>'Monthly Data'!Y79</f>
        <v>195.59535085864479</v>
      </c>
      <c r="E77" s="27">
        <f>'Monthly Data'!AB79</f>
        <v>126.055594110689</v>
      </c>
      <c r="F77" s="27">
        <f>'Monthly Data'!AQ79</f>
        <v>186.75788127082006</v>
      </c>
      <c r="I77" s="19" t="s">
        <v>11</v>
      </c>
      <c r="J77" s="28">
        <f>AVERAGE(C227:C229)</f>
        <v>129.8098766479516</v>
      </c>
      <c r="K77" s="28">
        <f>AVERAGE(D227:D229)</f>
        <v>128.23723350733928</v>
      </c>
      <c r="L77" s="28">
        <f>AVERAGE(E227:E229)</f>
        <v>134.98932869065581</v>
      </c>
      <c r="M77" s="28">
        <f>AVERAGE(F227:F229)</f>
        <v>105.42297618919794</v>
      </c>
      <c r="N77" s="27">
        <f>GDP!V80</f>
        <v>984535</v>
      </c>
      <c r="O77" s="27">
        <f>GDP!U80</f>
        <v>782069</v>
      </c>
      <c r="P77" s="27">
        <f>GDP!T80</f>
        <v>202466</v>
      </c>
      <c r="Q77" s="27">
        <f>GDP!Y80</f>
        <v>278084</v>
      </c>
      <c r="R77" s="27">
        <f>GDP!AD80</f>
        <v>215062</v>
      </c>
      <c r="T77" s="19">
        <f t="shared" si="9"/>
        <v>10.389587120987432</v>
      </c>
      <c r="U77" s="19">
        <f t="shared" si="10"/>
        <v>-3.9041496100906237</v>
      </c>
      <c r="V77" s="19">
        <f t="shared" si="11"/>
        <v>9.3538687840084123</v>
      </c>
      <c r="W77" s="19">
        <f t="shared" si="12"/>
        <v>-6.0195194042086726</v>
      </c>
      <c r="X77" s="19">
        <f t="shared" si="13"/>
        <v>11.070787599415288</v>
      </c>
      <c r="Y77" s="19">
        <f t="shared" si="14"/>
        <v>4.8477142959004293</v>
      </c>
      <c r="Z77" s="19">
        <f t="shared" si="15"/>
        <v>-15.654555925281787</v>
      </c>
      <c r="AA77" s="19">
        <f t="shared" si="16"/>
        <v>-8.23341828489108</v>
      </c>
      <c r="AB77" s="19">
        <f t="shared" si="17"/>
        <v>-3.9309470923775569</v>
      </c>
    </row>
    <row r="78" spans="1:28">
      <c r="A78" s="19">
        <v>1993</v>
      </c>
      <c r="B78" s="19" t="s">
        <v>77</v>
      </c>
      <c r="C78" s="27">
        <f>'Monthly Data'!X80</f>
        <v>149.70930831317506</v>
      </c>
      <c r="D78" s="27">
        <f>'Monthly Data'!Y80</f>
        <v>191.1973434773509</v>
      </c>
      <c r="E78" s="27">
        <f>'Monthly Data'!AB80</f>
        <v>125.71215400009784</v>
      </c>
      <c r="F78" s="27">
        <f>'Monthly Data'!AQ80</f>
        <v>183.10357138420287</v>
      </c>
      <c r="H78" s="19">
        <v>2006</v>
      </c>
      <c r="I78" s="19" t="s">
        <v>8</v>
      </c>
      <c r="J78" s="28">
        <f>AVERAGE(C230:C232)</f>
        <v>130.71629886570904</v>
      </c>
      <c r="K78" s="28">
        <f>AVERAGE(D230:D232)</f>
        <v>127.57295386934273</v>
      </c>
      <c r="L78" s="28">
        <f>AVERAGE(E230:E232)</f>
        <v>136.25810738248506</v>
      </c>
      <c r="M78" s="28">
        <f>AVERAGE(F230:F232)</f>
        <v>103.85467313412694</v>
      </c>
      <c r="N78" s="27">
        <f>GDP!V81</f>
        <v>978004</v>
      </c>
      <c r="O78" s="27">
        <f>GDP!U81</f>
        <v>776861</v>
      </c>
      <c r="P78" s="27">
        <f>GDP!T81</f>
        <v>201143</v>
      </c>
      <c r="Q78" s="27">
        <f>GDP!Y81</f>
        <v>285789</v>
      </c>
      <c r="R78" s="27">
        <f>GDP!AD81</f>
        <v>209296</v>
      </c>
      <c r="T78" s="19">
        <f t="shared" si="9"/>
        <v>2.8224674819681939</v>
      </c>
      <c r="U78" s="19">
        <f t="shared" si="10"/>
        <v>-2.6271492501716898</v>
      </c>
      <c r="V78" s="19">
        <f t="shared" si="11"/>
        <v>-2.055989154541249</v>
      </c>
      <c r="W78" s="19">
        <f t="shared" si="12"/>
        <v>-2.6372140754991502</v>
      </c>
      <c r="X78" s="19">
        <f t="shared" si="13"/>
        <v>3.8129802681296843</v>
      </c>
      <c r="Y78" s="19">
        <f t="shared" si="14"/>
        <v>-2.5882643425217733</v>
      </c>
      <c r="Z78" s="19">
        <f t="shared" si="15"/>
        <v>-5.8190466199074979</v>
      </c>
      <c r="AA78" s="19">
        <f t="shared" si="16"/>
        <v>11.552171344376895</v>
      </c>
      <c r="AB78" s="19">
        <f t="shared" si="17"/>
        <v>-10.300712743587193</v>
      </c>
    </row>
    <row r="79" spans="1:28">
      <c r="A79" s="19">
        <v>1993</v>
      </c>
      <c r="B79" s="19" t="s">
        <v>78</v>
      </c>
      <c r="C79" s="27">
        <f>'Monthly Data'!X81</f>
        <v>148.40057115110699</v>
      </c>
      <c r="D79" s="27">
        <f>'Monthly Data'!Y81</f>
        <v>187.21873600975962</v>
      </c>
      <c r="E79" s="27">
        <f>'Monthly Data'!AB81</f>
        <v>126.87244824885408</v>
      </c>
      <c r="F79" s="27">
        <f>'Monthly Data'!AQ81</f>
        <v>185.13126056121951</v>
      </c>
      <c r="I79" s="19" t="s">
        <v>9</v>
      </c>
      <c r="J79" s="28">
        <f>AVERAGE(C233:C235)</f>
        <v>130.09126429518992</v>
      </c>
      <c r="K79" s="28">
        <f>AVERAGE(D233:D235)</f>
        <v>127.15473643237522</v>
      </c>
      <c r="L79" s="28">
        <f>AVERAGE(E233:E235)</f>
        <v>135.8438212515575</v>
      </c>
      <c r="M79" s="28">
        <f>AVERAGE(F233:F235)</f>
        <v>102.73854550787462</v>
      </c>
      <c r="N79" s="27">
        <f>GDP!V82</f>
        <v>992593</v>
      </c>
      <c r="O79" s="27">
        <f>GDP!U82</f>
        <v>792804</v>
      </c>
      <c r="P79" s="27">
        <f>GDP!T82</f>
        <v>199789</v>
      </c>
      <c r="Q79" s="27">
        <f>GDP!Y82</f>
        <v>274542</v>
      </c>
      <c r="R79" s="27">
        <f>GDP!AD82</f>
        <v>202180</v>
      </c>
      <c r="T79" s="19">
        <f t="shared" si="9"/>
        <v>-1.8989700310253599</v>
      </c>
      <c r="U79" s="19">
        <f t="shared" si="10"/>
        <v>6.101691683909749</v>
      </c>
      <c r="V79" s="19">
        <f t="shared" si="11"/>
        <v>-1.3048702766034759</v>
      </c>
      <c r="W79" s="19">
        <f t="shared" si="12"/>
        <v>8.4651078791404544</v>
      </c>
      <c r="X79" s="19">
        <f t="shared" si="13"/>
        <v>-1.2106451221851833</v>
      </c>
      <c r="Y79" s="19">
        <f t="shared" si="14"/>
        <v>-2.6655454381813271</v>
      </c>
      <c r="Z79" s="19">
        <f t="shared" si="15"/>
        <v>-4.2300017852724858</v>
      </c>
      <c r="AA79" s="19">
        <f t="shared" si="16"/>
        <v>-14.836571423780519</v>
      </c>
      <c r="AB79" s="19">
        <f t="shared" si="17"/>
        <v>-12.921877708270014</v>
      </c>
    </row>
    <row r="80" spans="1:28">
      <c r="A80" s="19">
        <v>1993</v>
      </c>
      <c r="B80" s="19" t="s">
        <v>79</v>
      </c>
      <c r="C80" s="27">
        <f>'Monthly Data'!X82</f>
        <v>150.44665945037252</v>
      </c>
      <c r="D80" s="27">
        <f>'Monthly Data'!Y82</f>
        <v>186.64520424594016</v>
      </c>
      <c r="E80" s="27">
        <f>'Monthly Data'!AB82</f>
        <v>130.69949070788411</v>
      </c>
      <c r="F80" s="27">
        <f>'Monthly Data'!AQ82</f>
        <v>188.79035730058101</v>
      </c>
      <c r="I80" s="19" t="s">
        <v>10</v>
      </c>
      <c r="J80" s="28">
        <f>AVERAGE(C236:C238)</f>
        <v>132.40057658372609</v>
      </c>
      <c r="K80" s="28">
        <f>AVERAGE(D236:D238)</f>
        <v>127.20185999065048</v>
      </c>
      <c r="L80" s="28">
        <f>AVERAGE(E236:E238)</f>
        <v>138.86381772923949</v>
      </c>
      <c r="M80" s="28">
        <f>AVERAGE(F236:F238)</f>
        <v>97.486705054988533</v>
      </c>
      <c r="N80" s="27">
        <f>GDP!V83</f>
        <v>995007</v>
      </c>
      <c r="O80" s="27">
        <f>GDP!U83</f>
        <v>793919</v>
      </c>
      <c r="P80" s="27">
        <f>GDP!T83</f>
        <v>201088</v>
      </c>
      <c r="Q80" s="27">
        <f>GDP!Y83</f>
        <v>259444</v>
      </c>
      <c r="R80" s="27">
        <f>GDP!AD83</f>
        <v>196921</v>
      </c>
      <c r="T80" s="19">
        <f t="shared" si="9"/>
        <v>7.2919078497520662</v>
      </c>
      <c r="U80" s="19">
        <f t="shared" si="10"/>
        <v>0.97636014325199749</v>
      </c>
      <c r="V80" s="19">
        <f t="shared" si="11"/>
        <v>0.14832246777167768</v>
      </c>
      <c r="W80" s="19">
        <f t="shared" si="12"/>
        <v>0.56374811991983798</v>
      </c>
      <c r="X80" s="19">
        <f t="shared" si="13"/>
        <v>9.193514710939855</v>
      </c>
      <c r="Y80" s="19">
        <f t="shared" si="14"/>
        <v>2.6262184135811717</v>
      </c>
      <c r="Z80" s="19">
        <f t="shared" si="15"/>
        <v>-18.932288047531664</v>
      </c>
      <c r="AA80" s="19">
        <f t="shared" si="16"/>
        <v>-20.248409426509351</v>
      </c>
      <c r="AB80" s="19">
        <f t="shared" si="17"/>
        <v>-10.005625806961794</v>
      </c>
    </row>
    <row r="81" spans="1:28">
      <c r="A81" s="19">
        <v>1993</v>
      </c>
      <c r="B81" s="19" t="s">
        <v>80</v>
      </c>
      <c r="C81" s="27">
        <f>'Monthly Data'!X83</f>
        <v>151.63241134058734</v>
      </c>
      <c r="D81" s="27">
        <f>'Monthly Data'!Y83</f>
        <v>182.60617740061832</v>
      </c>
      <c r="E81" s="27">
        <f>'Monthly Data'!AB83</f>
        <v>135.76600974555629</v>
      </c>
      <c r="F81" s="27">
        <f>'Monthly Data'!AQ83</f>
        <v>190.22136362981433</v>
      </c>
      <c r="I81" s="19" t="s">
        <v>11</v>
      </c>
      <c r="J81" s="28">
        <f>AVERAGE(C239:C241)</f>
        <v>132.69045335800919</v>
      </c>
      <c r="K81" s="28">
        <f>AVERAGE(D239:D241)</f>
        <v>129.40823119243549</v>
      </c>
      <c r="L81" s="28">
        <f>AVERAGE(E239:E241)</f>
        <v>137.81836028880016</v>
      </c>
      <c r="M81" s="28">
        <f>AVERAGE(F239:F241)</f>
        <v>98.855320864706286</v>
      </c>
      <c r="N81" s="27">
        <f>GDP!V84</f>
        <v>1011918</v>
      </c>
      <c r="O81" s="27">
        <f>GDP!U84</f>
        <v>809761</v>
      </c>
      <c r="P81" s="27">
        <f>GDP!T84</f>
        <v>202157</v>
      </c>
      <c r="Q81" s="27">
        <f>GDP!Y84</f>
        <v>263674</v>
      </c>
      <c r="R81" s="27">
        <f>GDP!AD84</f>
        <v>200648</v>
      </c>
      <c r="T81" s="19">
        <f t="shared" si="9"/>
        <v>0.87863709638276166</v>
      </c>
      <c r="U81" s="19">
        <f t="shared" si="10"/>
        <v>6.9736318019592236</v>
      </c>
      <c r="V81" s="19">
        <f t="shared" si="11"/>
        <v>7.1207876688973437</v>
      </c>
      <c r="W81" s="19">
        <f t="shared" si="12"/>
        <v>8.2237660835645876</v>
      </c>
      <c r="X81" s="19">
        <f t="shared" si="13"/>
        <v>-2.9776230386946989</v>
      </c>
      <c r="Y81" s="19">
        <f t="shared" si="14"/>
        <v>2.1434488104090876</v>
      </c>
      <c r="Z81" s="19">
        <f t="shared" si="15"/>
        <v>5.7349666135206867</v>
      </c>
      <c r="AA81" s="19">
        <f t="shared" si="16"/>
        <v>6.6828733890518244</v>
      </c>
      <c r="AB81" s="19">
        <f t="shared" si="17"/>
        <v>7.7881977771110167</v>
      </c>
    </row>
    <row r="82" spans="1:28">
      <c r="A82" s="19">
        <v>1993</v>
      </c>
      <c r="B82" s="19" t="s">
        <v>81</v>
      </c>
      <c r="C82" s="27">
        <f>'Monthly Data'!X84</f>
        <v>153.40722273261909</v>
      </c>
      <c r="D82" s="27">
        <f>'Monthly Data'!Y84</f>
        <v>180.03066949588009</v>
      </c>
      <c r="E82" s="27">
        <f>'Monthly Data'!AB84</f>
        <v>141.53028968362344</v>
      </c>
      <c r="F82" s="27">
        <f>'Monthly Data'!AQ84</f>
        <v>193.73692794223129</v>
      </c>
      <c r="H82" s="19">
        <v>2007</v>
      </c>
      <c r="I82" s="19" t="s">
        <v>8</v>
      </c>
      <c r="J82" s="28">
        <f>AVERAGE(C242:C244)</f>
        <v>129.42107708853658</v>
      </c>
      <c r="K82" s="28">
        <f>AVERAGE(D242:D244)</f>
        <v>128.10444224819753</v>
      </c>
      <c r="L82" s="28">
        <f>AVERAGE(E242:E244)</f>
        <v>133.29754983673897</v>
      </c>
      <c r="M82" s="28">
        <f>AVERAGE(F242:F244)</f>
        <v>97.658737476750488</v>
      </c>
      <c r="N82" s="27">
        <f>GDP!V85</f>
        <v>1012149</v>
      </c>
      <c r="O82" s="27">
        <f>GDP!U85</f>
        <v>812542</v>
      </c>
      <c r="P82" s="27">
        <f>GDP!T85</f>
        <v>199607</v>
      </c>
      <c r="Q82" s="27">
        <f>GDP!Y85</f>
        <v>261165</v>
      </c>
      <c r="R82" s="27">
        <f>GDP!AD85</f>
        <v>196804</v>
      </c>
      <c r="T82" s="19">
        <f t="shared" si="9"/>
        <v>-9.4973433772039257</v>
      </c>
      <c r="U82" s="19">
        <f t="shared" si="10"/>
        <v>9.1343018244183227E-2</v>
      </c>
      <c r="V82" s="19">
        <f t="shared" si="11"/>
        <v>-3.9695077057360195</v>
      </c>
      <c r="W82" s="19">
        <f t="shared" si="12"/>
        <v>1.3808317300991746</v>
      </c>
      <c r="X82" s="19">
        <f t="shared" si="13"/>
        <v>-12.489462273359631</v>
      </c>
      <c r="Y82" s="19">
        <f t="shared" si="14"/>
        <v>-4.9509164953631224</v>
      </c>
      <c r="Z82" s="19">
        <f t="shared" si="15"/>
        <v>-4.7545536144120604</v>
      </c>
      <c r="AA82" s="19">
        <f t="shared" si="16"/>
        <v>-3.7522317868316835</v>
      </c>
      <c r="AB82" s="19">
        <f t="shared" si="17"/>
        <v>-7.4457547085353681</v>
      </c>
    </row>
    <row r="83" spans="1:28">
      <c r="A83" s="19">
        <v>1993</v>
      </c>
      <c r="B83" s="19" t="s">
        <v>82</v>
      </c>
      <c r="C83" s="27">
        <f>'Monthly Data'!X85</f>
        <v>152.71712680453496</v>
      </c>
      <c r="D83" s="27">
        <f>'Monthly Data'!Y85</f>
        <v>176.37167007985806</v>
      </c>
      <c r="E83" s="27">
        <f>'Monthly Data'!AB85</f>
        <v>144.25984873914328</v>
      </c>
      <c r="F83" s="27">
        <f>'Monthly Data'!AQ85</f>
        <v>198.4568301584618</v>
      </c>
      <c r="I83" s="19" t="s">
        <v>9</v>
      </c>
      <c r="J83" s="28">
        <f>AVERAGE(C245:C247)</f>
        <v>125.63651606188945</v>
      </c>
      <c r="K83" s="28">
        <f>AVERAGE(D245:D247)</f>
        <v>123.88580911951027</v>
      </c>
      <c r="L83" s="28">
        <f>AVERAGE(E245:E247)</f>
        <v>130.15376427076856</v>
      </c>
      <c r="M83" s="28">
        <f>AVERAGE(F245:F247)</f>
        <v>94.459565252300763</v>
      </c>
      <c r="N83" s="27">
        <f>GDP!V86</f>
        <v>1000065</v>
      </c>
      <c r="O83" s="27">
        <f>GDP!U86</f>
        <v>803954</v>
      </c>
      <c r="P83" s="27">
        <f>GDP!T86</f>
        <v>196111</v>
      </c>
      <c r="Q83" s="27">
        <f>GDP!Y86</f>
        <v>254898</v>
      </c>
      <c r="R83" s="27">
        <f>GDP!AD86</f>
        <v>188623</v>
      </c>
      <c r="T83" s="19">
        <f t="shared" si="9"/>
        <v>-11.193756525308828</v>
      </c>
      <c r="U83" s="19">
        <f t="shared" si="10"/>
        <v>-4.6907369652866908</v>
      </c>
      <c r="V83" s="19">
        <f t="shared" si="11"/>
        <v>-12.53596945243871</v>
      </c>
      <c r="W83" s="19">
        <f t="shared" si="12"/>
        <v>-4.1611648930457097</v>
      </c>
      <c r="X83" s="19">
        <f t="shared" si="13"/>
        <v>-9.1053616386436396</v>
      </c>
      <c r="Y83" s="19">
        <f t="shared" si="14"/>
        <v>-6.8238531161147531</v>
      </c>
      <c r="Z83" s="19">
        <f t="shared" si="15"/>
        <v>-12.473543227715311</v>
      </c>
      <c r="AA83" s="19">
        <f t="shared" si="16"/>
        <v>-9.2585294235277953</v>
      </c>
      <c r="AB83" s="19">
        <f t="shared" si="17"/>
        <v>-15.619342106304124</v>
      </c>
    </row>
    <row r="84" spans="1:28">
      <c r="A84" s="19">
        <v>1993</v>
      </c>
      <c r="B84" s="19" t="s">
        <v>83</v>
      </c>
      <c r="C84" s="27">
        <f>'Monthly Data'!X86</f>
        <v>151.38148946243032</v>
      </c>
      <c r="D84" s="27">
        <f>'Monthly Data'!Y86</f>
        <v>174.11083654144022</v>
      </c>
      <c r="E84" s="27">
        <f>'Monthly Data'!AB86</f>
        <v>143.1793831993524</v>
      </c>
      <c r="F84" s="27">
        <f>'Monthly Data'!AQ86</f>
        <v>199.02880559492618</v>
      </c>
      <c r="I84" s="19" t="s">
        <v>10</v>
      </c>
      <c r="J84" s="28">
        <f>AVERAGE(C248:C250)</f>
        <v>121.07649473902258</v>
      </c>
      <c r="K84" s="28">
        <f>AVERAGE(D248:D250)</f>
        <v>124.9907787630638</v>
      </c>
      <c r="L84" s="28">
        <f>AVERAGE(E248:E250)</f>
        <v>119.84664139388691</v>
      </c>
      <c r="M84" s="28">
        <f>AVERAGE(F248:F250)</f>
        <v>92.528202409862672</v>
      </c>
      <c r="N84" s="27">
        <f>GDP!V87</f>
        <v>971508</v>
      </c>
      <c r="O84" s="27">
        <f>GDP!U87</f>
        <v>792778</v>
      </c>
      <c r="P84" s="27">
        <f>GDP!T87</f>
        <v>178730</v>
      </c>
      <c r="Q84" s="27">
        <f>GDP!Y87</f>
        <v>251520</v>
      </c>
      <c r="R84" s="27">
        <f>GDP!AD87</f>
        <v>184100</v>
      </c>
      <c r="T84" s="19">
        <f t="shared" si="9"/>
        <v>-13.7466805052323</v>
      </c>
      <c r="U84" s="19">
        <f t="shared" si="10"/>
        <v>-10.942066835567555</v>
      </c>
      <c r="V84" s="19">
        <f t="shared" si="11"/>
        <v>3.6157200485688934</v>
      </c>
      <c r="W84" s="19">
        <f t="shared" si="12"/>
        <v>-5.4456403910879692</v>
      </c>
      <c r="X84" s="19">
        <f t="shared" si="13"/>
        <v>-28.108666645780144</v>
      </c>
      <c r="Y84" s="19">
        <f t="shared" si="14"/>
        <v>-31.010657719645529</v>
      </c>
      <c r="Z84" s="19">
        <f t="shared" si="15"/>
        <v>-7.9311475041232367</v>
      </c>
      <c r="AA84" s="19">
        <f t="shared" si="16"/>
        <v>-5.1964967773983295</v>
      </c>
      <c r="AB84" s="19">
        <f t="shared" si="17"/>
        <v>-9.252104480298339</v>
      </c>
    </row>
    <row r="85" spans="1:28">
      <c r="A85" s="19">
        <v>1993</v>
      </c>
      <c r="B85" s="19" t="s">
        <v>84</v>
      </c>
      <c r="C85" s="27">
        <f>'Monthly Data'!X87</f>
        <v>149.51684178616412</v>
      </c>
      <c r="D85" s="27">
        <f>'Monthly Data'!Y87</f>
        <v>172.57935200779076</v>
      </c>
      <c r="E85" s="27">
        <f>'Monthly Data'!AB87</f>
        <v>140.73623696307556</v>
      </c>
      <c r="F85" s="27">
        <f>'Monthly Data'!AQ87</f>
        <v>196.83573679984909</v>
      </c>
      <c r="I85" s="19" t="s">
        <v>11</v>
      </c>
      <c r="J85" s="28">
        <f>AVERAGE(C251:C253)</f>
        <v>112.86449249515726</v>
      </c>
      <c r="K85" s="28">
        <f>AVERAGE(D251:D253)</f>
        <v>115.39900415981695</v>
      </c>
      <c r="L85" s="28">
        <f>AVERAGE(E251:E253)</f>
        <v>112.91990700514403</v>
      </c>
      <c r="M85" s="28">
        <f>AVERAGE(F251:F253)</f>
        <v>91.554456856250951</v>
      </c>
      <c r="N85" s="27">
        <f>GDP!V88</f>
        <v>948615</v>
      </c>
      <c r="O85" s="27">
        <f>GDP!U88</f>
        <v>793387</v>
      </c>
      <c r="P85" s="27">
        <f>GDP!T88</f>
        <v>155228</v>
      </c>
      <c r="Q85" s="27">
        <f>GDP!Y88</f>
        <v>257144</v>
      </c>
      <c r="R85" s="27">
        <f>GDP!AD88</f>
        <v>184193</v>
      </c>
      <c r="T85" s="19">
        <f t="shared" si="9"/>
        <v>-24.492520201636971</v>
      </c>
      <c r="U85" s="19">
        <f t="shared" si="10"/>
        <v>-9.0977933487617619</v>
      </c>
      <c r="V85" s="19">
        <f t="shared" si="11"/>
        <v>-27.339840239224667</v>
      </c>
      <c r="W85" s="19">
        <f t="shared" si="12"/>
        <v>0.30762816135097015</v>
      </c>
      <c r="X85" s="19">
        <f t="shared" si="13"/>
        <v>-21.190499284979314</v>
      </c>
      <c r="Y85" s="19">
        <f t="shared" si="14"/>
        <v>-43.10286134721656</v>
      </c>
      <c r="Z85" s="19">
        <f t="shared" si="15"/>
        <v>-4.1435232722755728</v>
      </c>
      <c r="AA85" s="19">
        <f t="shared" si="16"/>
        <v>9.2485002375544809</v>
      </c>
      <c r="AB85" s="19">
        <f t="shared" si="17"/>
        <v>0.20221725929103762</v>
      </c>
    </row>
    <row r="86" spans="1:28">
      <c r="A86" s="19">
        <v>1994</v>
      </c>
      <c r="B86" s="19" t="s">
        <v>72</v>
      </c>
      <c r="C86" s="27">
        <f>'Monthly Data'!X88</f>
        <v>149.3237295777283</v>
      </c>
      <c r="D86" s="27">
        <f>'Monthly Data'!Y88</f>
        <v>173.43653353784615</v>
      </c>
      <c r="E86" s="27">
        <f>'Monthly Data'!AB88</f>
        <v>139.83700214410987</v>
      </c>
      <c r="F86" s="27">
        <f>'Monthly Data'!AQ88</f>
        <v>187.89612665821636</v>
      </c>
      <c r="H86" s="19">
        <v>2008</v>
      </c>
      <c r="I86" s="19" t="s">
        <v>8</v>
      </c>
      <c r="J86" s="28">
        <f>AVERAGE(C254:C256)</f>
        <v>111.95720544638665</v>
      </c>
      <c r="K86" s="28">
        <f>AVERAGE(D254:D256)</f>
        <v>113.80081878819664</v>
      </c>
      <c r="L86" s="28">
        <f>AVERAGE(E254:E256)</f>
        <v>112.5701711684747</v>
      </c>
      <c r="M86" s="28">
        <f>AVERAGE(F254:F256)</f>
        <v>90.301896619152799</v>
      </c>
      <c r="N86" s="27">
        <f>GDP!V89</f>
        <v>961606</v>
      </c>
      <c r="O86" s="27">
        <f>GDP!U89</f>
        <v>801146</v>
      </c>
      <c r="P86" s="27">
        <f>GDP!T89</f>
        <v>160460</v>
      </c>
      <c r="Q86" s="27">
        <f>GDP!Y89</f>
        <v>250494</v>
      </c>
      <c r="R86" s="27">
        <f>GDP!AD89</f>
        <v>183868</v>
      </c>
      <c r="T86" s="19">
        <f t="shared" si="9"/>
        <v>-3.1769262032564582</v>
      </c>
      <c r="U86" s="19">
        <f t="shared" si="10"/>
        <v>5.5914386986290587</v>
      </c>
      <c r="V86" s="19">
        <f t="shared" si="11"/>
        <v>-5.425663559886007</v>
      </c>
      <c r="W86" s="19">
        <f t="shared" si="12"/>
        <v>3.969595495057332</v>
      </c>
      <c r="X86" s="19">
        <f t="shared" si="13"/>
        <v>-1.2331373415222391</v>
      </c>
      <c r="Y86" s="19">
        <f t="shared" si="14"/>
        <v>14.179175778936791</v>
      </c>
      <c r="Z86" s="19">
        <f t="shared" si="15"/>
        <v>-5.3611344726145376</v>
      </c>
      <c r="AA86" s="19">
        <f t="shared" si="16"/>
        <v>-9.9499973092065588</v>
      </c>
      <c r="AB86" s="19">
        <f t="shared" si="17"/>
        <v>-0.70391565423263414</v>
      </c>
    </row>
    <row r="87" spans="1:28">
      <c r="A87" s="19">
        <v>1994</v>
      </c>
      <c r="B87" s="19" t="s">
        <v>74</v>
      </c>
      <c r="C87" s="27">
        <f>'Monthly Data'!X89</f>
        <v>147.73967312606266</v>
      </c>
      <c r="D87" s="27">
        <f>'Monthly Data'!Y89</f>
        <v>170.47242380727258</v>
      </c>
      <c r="E87" s="27">
        <f>'Monthly Data'!AB89</f>
        <v>140.07312053059078</v>
      </c>
      <c r="F87" s="27">
        <f>'Monthly Data'!AQ89</f>
        <v>194.78512181212056</v>
      </c>
      <c r="I87" s="19" t="s">
        <v>9</v>
      </c>
      <c r="J87" s="28">
        <f>AVERAGE(C257:C259)</f>
        <v>113.25465013645906</v>
      </c>
      <c r="K87" s="28">
        <f>AVERAGE(D257:D259)</f>
        <v>116.65768106394496</v>
      </c>
      <c r="L87" s="28">
        <f>AVERAGE(E257:E259)</f>
        <v>112.71681226316652</v>
      </c>
      <c r="M87" s="28">
        <f>AVERAGE(F257:F259)</f>
        <v>85.566798706851785</v>
      </c>
      <c r="N87" s="27">
        <f>GDP!V90</f>
        <v>957042</v>
      </c>
      <c r="O87" s="27">
        <f>GDP!U90</f>
        <v>788520</v>
      </c>
      <c r="P87" s="27">
        <f>GDP!T90</f>
        <v>168522</v>
      </c>
      <c r="Q87" s="27">
        <f>GDP!Y90</f>
        <v>241349</v>
      </c>
      <c r="R87" s="27">
        <f>GDP!AD90</f>
        <v>173674</v>
      </c>
      <c r="T87" s="19">
        <f t="shared" si="9"/>
        <v>4.7167061363813101</v>
      </c>
      <c r="U87" s="19">
        <f t="shared" si="10"/>
        <v>-1.8850173656329239</v>
      </c>
      <c r="V87" s="19">
        <f t="shared" si="11"/>
        <v>10.426119221334451</v>
      </c>
      <c r="W87" s="19">
        <f t="shared" si="12"/>
        <v>-6.1565040233169448</v>
      </c>
      <c r="X87" s="19">
        <f t="shared" si="13"/>
        <v>0.52208459193585632</v>
      </c>
      <c r="Y87" s="19">
        <f t="shared" si="14"/>
        <v>21.663208954410962</v>
      </c>
      <c r="Z87" s="19">
        <f t="shared" si="15"/>
        <v>-19.381697622533999</v>
      </c>
      <c r="AA87" s="19">
        <f t="shared" si="16"/>
        <v>-13.822735638815963</v>
      </c>
      <c r="AB87" s="19">
        <f t="shared" si="17"/>
        <v>-20.399715633476433</v>
      </c>
    </row>
    <row r="88" spans="1:28">
      <c r="A88" s="19">
        <v>1994</v>
      </c>
      <c r="B88" s="19" t="s">
        <v>75</v>
      </c>
      <c r="C88" s="27">
        <f>'Monthly Data'!X90</f>
        <v>146.92976992268501</v>
      </c>
      <c r="D88" s="27">
        <f>'Monthly Data'!Y90</f>
        <v>168.78613271137891</v>
      </c>
      <c r="E88" s="27">
        <f>'Monthly Data'!AB90</f>
        <v>139.63024202314426</v>
      </c>
      <c r="F88" s="27">
        <f>'Monthly Data'!AQ90</f>
        <v>201.99864256498009</v>
      </c>
      <c r="I88" s="19" t="s">
        <v>10</v>
      </c>
      <c r="J88" s="28">
        <f>AVERAGE(C260:C262)</f>
        <v>115.05047114562099</v>
      </c>
      <c r="K88" s="28">
        <f>AVERAGE(D260:D262)</f>
        <v>118.04052485228016</v>
      </c>
      <c r="L88" s="28">
        <f>AVERAGE(E260:E262)</f>
        <v>114.85384195828298</v>
      </c>
      <c r="M88" s="28">
        <f>AVERAGE(F260:F262)</f>
        <v>85.972436170575051</v>
      </c>
      <c r="N88" s="27">
        <f>GDP!V91</f>
        <v>949954</v>
      </c>
      <c r="O88" s="27">
        <f>GDP!U91</f>
        <v>774979</v>
      </c>
      <c r="P88" s="27">
        <f>GDP!T91</f>
        <v>174975</v>
      </c>
      <c r="Q88" s="27">
        <f>GDP!Y91</f>
        <v>241108</v>
      </c>
      <c r="R88" s="27">
        <f>GDP!AD91</f>
        <v>174997</v>
      </c>
      <c r="T88" s="19">
        <f t="shared" si="9"/>
        <v>6.4950531868381178</v>
      </c>
      <c r="U88" s="19">
        <f t="shared" si="10"/>
        <v>-2.9297129448199732</v>
      </c>
      <c r="V88" s="19">
        <f t="shared" si="11"/>
        <v>4.8265205160171298</v>
      </c>
      <c r="W88" s="19">
        <f t="shared" si="12"/>
        <v>-6.694147649364723</v>
      </c>
      <c r="X88" s="19">
        <f t="shared" si="13"/>
        <v>7.8021238380532099</v>
      </c>
      <c r="Y88" s="19">
        <f t="shared" si="14"/>
        <v>16.219122004432208</v>
      </c>
      <c r="Z88" s="19">
        <f t="shared" si="15"/>
        <v>1.9097642569581463</v>
      </c>
      <c r="AA88" s="19">
        <f t="shared" si="16"/>
        <v>-0.39882371667010474</v>
      </c>
      <c r="AB88" s="19">
        <f t="shared" si="17"/>
        <v>3.0820831809095894</v>
      </c>
    </row>
    <row r="89" spans="1:28">
      <c r="A89" s="19">
        <v>1994</v>
      </c>
      <c r="B89" s="19" t="s">
        <v>76</v>
      </c>
      <c r="C89" s="27">
        <f>'Monthly Data'!X91</f>
        <v>147.66734906492869</v>
      </c>
      <c r="D89" s="27">
        <f>'Monthly Data'!Y91</f>
        <v>166.00631662253312</v>
      </c>
      <c r="E89" s="27">
        <f>'Monthly Data'!AB91</f>
        <v>141.2771343900792</v>
      </c>
      <c r="F89" s="27">
        <f>'Monthly Data'!AQ91</f>
        <v>204.77256346073165</v>
      </c>
      <c r="I89" s="19" t="s">
        <v>11</v>
      </c>
      <c r="J89" s="28">
        <f>AVERAGE(C263:C265)</f>
        <v>119.42977818474323</v>
      </c>
      <c r="K89" s="28">
        <f>AVERAGE(D263:D265)</f>
        <v>125.06477865328689</v>
      </c>
      <c r="L89" s="28">
        <f>AVERAGE(E263:E265)</f>
        <v>117.14919977106739</v>
      </c>
      <c r="M89" s="28">
        <f>AVERAGE(F263:F265)</f>
        <v>87.444789403566304</v>
      </c>
      <c r="N89" s="27">
        <f>GDP!V92</f>
        <v>920605</v>
      </c>
      <c r="O89" s="27">
        <f>GDP!U92</f>
        <v>745633</v>
      </c>
      <c r="P89" s="27">
        <f>GDP!T92</f>
        <v>174972</v>
      </c>
      <c r="Q89" s="27">
        <f>GDP!Y92</f>
        <v>240553</v>
      </c>
      <c r="R89" s="27">
        <f>GDP!AD92</f>
        <v>173878</v>
      </c>
      <c r="T89" s="19">
        <f t="shared" si="9"/>
        <v>16.117291413229573</v>
      </c>
      <c r="U89" s="19">
        <f t="shared" si="10"/>
        <v>-11.797069600480858</v>
      </c>
      <c r="V89" s="19">
        <f t="shared" si="11"/>
        <v>26.013057096411085</v>
      </c>
      <c r="W89" s="19">
        <f t="shared" si="12"/>
        <v>-14.307908054198426</v>
      </c>
      <c r="X89" s="19">
        <f t="shared" si="13"/>
        <v>8.2368628667833121</v>
      </c>
      <c r="Y89" s="19">
        <f t="shared" si="14"/>
        <v>-6.8579462140339054E-3</v>
      </c>
      <c r="Z89" s="19">
        <f t="shared" si="15"/>
        <v>7.0283453209317504</v>
      </c>
      <c r="AA89" s="19">
        <f t="shared" si="16"/>
        <v>-0.91757491207707931</v>
      </c>
      <c r="AB89" s="19">
        <f t="shared" si="17"/>
        <v>-2.5333295731709837</v>
      </c>
    </row>
    <row r="90" spans="1:28">
      <c r="A90" s="19">
        <v>1994</v>
      </c>
      <c r="B90" s="19" t="s">
        <v>77</v>
      </c>
      <c r="C90" s="27">
        <f>'Monthly Data'!X92</f>
        <v>147.68209441841114</v>
      </c>
      <c r="D90" s="27">
        <f>'Monthly Data'!Y92</f>
        <v>160.07011620113903</v>
      </c>
      <c r="E90" s="27">
        <f>'Monthly Data'!AB92</f>
        <v>145.80505756249954</v>
      </c>
      <c r="F90" s="27">
        <f>'Monthly Data'!AQ92</f>
        <v>199.25779868669576</v>
      </c>
      <c r="H90" s="19">
        <v>2009</v>
      </c>
      <c r="I90" s="19" t="s">
        <v>8</v>
      </c>
      <c r="J90" s="28">
        <f>AVERAGE(C266:C268)</f>
        <v>114.11899570571097</v>
      </c>
      <c r="K90" s="28">
        <f>AVERAGE(D266:D268)</f>
        <v>122.93509701171509</v>
      </c>
      <c r="L90" s="28">
        <f>AVERAGE(E266:E268)</f>
        <v>108.36512962080008</v>
      </c>
      <c r="M90" s="28">
        <f>AVERAGE(F266:F268)</f>
        <v>91.161134987172957</v>
      </c>
      <c r="N90" s="27">
        <f>GDP!V93</f>
        <v>861249</v>
      </c>
      <c r="O90" s="27">
        <f>GDP!U93</f>
        <v>700693</v>
      </c>
      <c r="P90" s="27">
        <f>GDP!T93</f>
        <v>160556</v>
      </c>
      <c r="Q90" s="27">
        <f>GDP!Y93</f>
        <v>248394</v>
      </c>
      <c r="R90" s="27">
        <f>GDP!AD93</f>
        <v>181483</v>
      </c>
      <c r="T90" s="19">
        <f t="shared" si="9"/>
        <v>-16.635478574105122</v>
      </c>
      <c r="U90" s="19">
        <f t="shared" si="10"/>
        <v>-23.401263605959766</v>
      </c>
      <c r="V90" s="19">
        <f t="shared" si="11"/>
        <v>-6.6394335853126263</v>
      </c>
      <c r="W90" s="19">
        <f t="shared" si="12"/>
        <v>-22.015079657248048</v>
      </c>
      <c r="X90" s="19">
        <f t="shared" si="13"/>
        <v>-26.784857183599275</v>
      </c>
      <c r="Y90" s="19">
        <f t="shared" si="14"/>
        <v>-29.102334453841337</v>
      </c>
      <c r="Z90" s="19">
        <f t="shared" si="15"/>
        <v>18.114482084833838</v>
      </c>
      <c r="AA90" s="19">
        <f t="shared" si="16"/>
        <v>13.689745631477045</v>
      </c>
      <c r="AB90" s="19">
        <f t="shared" si="17"/>
        <v>18.676643387163484</v>
      </c>
    </row>
    <row r="91" spans="1:28">
      <c r="A91" s="19">
        <v>1994</v>
      </c>
      <c r="B91" s="19" t="s">
        <v>78</v>
      </c>
      <c r="C91" s="27">
        <f>'Monthly Data'!X93</f>
        <v>150.64783235994022</v>
      </c>
      <c r="D91" s="27">
        <f>'Monthly Data'!Y93</f>
        <v>161.09078510428748</v>
      </c>
      <c r="E91" s="27">
        <f>'Monthly Data'!AB93</f>
        <v>150.88868194998432</v>
      </c>
      <c r="F91" s="27">
        <f>'Monthly Data'!AQ93</f>
        <v>199.13312640367673</v>
      </c>
      <c r="I91" s="19" t="s">
        <v>9</v>
      </c>
      <c r="J91" s="28">
        <f>AVERAGE(C269:C271)</f>
        <v>108.87907629127766</v>
      </c>
      <c r="K91" s="28">
        <f>AVERAGE(D269:D271)</f>
        <v>118.43636932145829</v>
      </c>
      <c r="L91" s="28">
        <f>AVERAGE(E269:E271)</f>
        <v>102.78262611076146</v>
      </c>
      <c r="M91" s="28">
        <f>AVERAGE(F269:F271)</f>
        <v>99.394664823796347</v>
      </c>
      <c r="N91" s="27">
        <f>GDP!V94</f>
        <v>823323</v>
      </c>
      <c r="O91" s="27">
        <f>GDP!U94</f>
        <v>679043</v>
      </c>
      <c r="P91" s="27">
        <f>GDP!T94</f>
        <v>144280</v>
      </c>
      <c r="Q91" s="27">
        <f>GDP!Y94</f>
        <v>266201</v>
      </c>
      <c r="R91" s="27">
        <f>GDP!AD94</f>
        <v>195274</v>
      </c>
      <c r="T91" s="19">
        <f t="shared" si="9"/>
        <v>-17.139805796138464</v>
      </c>
      <c r="U91" s="19">
        <f t="shared" si="10"/>
        <v>-16.484695527050654</v>
      </c>
      <c r="V91" s="19">
        <f t="shared" si="11"/>
        <v>-13.853668250065176</v>
      </c>
      <c r="W91" s="19">
        <f t="shared" si="12"/>
        <v>-11.798089777256038</v>
      </c>
      <c r="X91" s="19">
        <f t="shared" si="13"/>
        <v>-19.067935331663001</v>
      </c>
      <c r="Y91" s="19">
        <f t="shared" si="14"/>
        <v>-34.78937311799465</v>
      </c>
      <c r="Z91" s="19">
        <f t="shared" si="15"/>
        <v>41.323179450834743</v>
      </c>
      <c r="AA91" s="19">
        <f t="shared" si="16"/>
        <v>31.908968932971039</v>
      </c>
      <c r="AB91" s="19">
        <f t="shared" si="17"/>
        <v>34.039836939604797</v>
      </c>
    </row>
    <row r="92" spans="1:28">
      <c r="A92" s="19">
        <v>1994</v>
      </c>
      <c r="B92" s="19" t="s">
        <v>79</v>
      </c>
      <c r="C92" s="27">
        <f>'Monthly Data'!X94</f>
        <v>153.47691450442815</v>
      </c>
      <c r="D92" s="27">
        <f>'Monthly Data'!Y94</f>
        <v>162.12024962482016</v>
      </c>
      <c r="E92" s="27">
        <f>'Monthly Data'!AB94</f>
        <v>154.68974271910676</v>
      </c>
      <c r="F92" s="27">
        <f>'Monthly Data'!AQ94</f>
        <v>191.79456673245772</v>
      </c>
      <c r="I92" s="19" t="s">
        <v>10</v>
      </c>
      <c r="J92" s="28">
        <f>AVERAGE(C272:C274)</f>
        <v>96.708731340776652</v>
      </c>
      <c r="K92" s="28">
        <f>AVERAGE(D272:D274)</f>
        <v>104.84083766777597</v>
      </c>
      <c r="L92" s="28">
        <f>AVERAGE(E272:E274)</f>
        <v>92.2470615233335</v>
      </c>
      <c r="M92" s="28">
        <f>AVERAGE(F272:F274)</f>
        <v>103.62691162113099</v>
      </c>
      <c r="N92" s="27">
        <f>GDP!V95</f>
        <v>793740</v>
      </c>
      <c r="O92" s="27">
        <f>GDP!U95</f>
        <v>659295</v>
      </c>
      <c r="P92" s="27">
        <f>GDP!T95</f>
        <v>134445</v>
      </c>
      <c r="Q92" s="27">
        <f>GDP!Y95</f>
        <v>263504</v>
      </c>
      <c r="R92" s="27">
        <f>GDP!AD95</f>
        <v>192287</v>
      </c>
      <c r="T92" s="19">
        <f t="shared" si="9"/>
        <v>-37.757785855630388</v>
      </c>
      <c r="U92" s="19">
        <f t="shared" si="10"/>
        <v>-13.616245481377131</v>
      </c>
      <c r="V92" s="19">
        <f t="shared" si="11"/>
        <v>-38.598131571882334</v>
      </c>
      <c r="W92" s="19">
        <f t="shared" si="12"/>
        <v>-11.13514795802576</v>
      </c>
      <c r="X92" s="19">
        <f t="shared" si="13"/>
        <v>-35.116939922386102</v>
      </c>
      <c r="Y92" s="19">
        <f t="shared" si="14"/>
        <v>-24.602996280475075</v>
      </c>
      <c r="Z92" s="19">
        <f t="shared" si="15"/>
        <v>18.151142727151569</v>
      </c>
      <c r="AA92" s="19">
        <f t="shared" si="16"/>
        <v>-3.9914040693397768</v>
      </c>
      <c r="AB92" s="19">
        <f t="shared" si="17"/>
        <v>-5.9796193297495641</v>
      </c>
    </row>
    <row r="93" spans="1:28">
      <c r="A93" s="19">
        <v>1994</v>
      </c>
      <c r="B93" s="19" t="s">
        <v>80</v>
      </c>
      <c r="C93" s="27">
        <f>'Monthly Data'!X95</f>
        <v>151.92611884636753</v>
      </c>
      <c r="D93" s="27">
        <f>'Monthly Data'!Y95</f>
        <v>156.55270825168998</v>
      </c>
      <c r="E93" s="27">
        <f>'Monthly Data'!AB95</f>
        <v>155.77337307313545</v>
      </c>
      <c r="F93" s="27">
        <f>'Monthly Data'!AQ95</f>
        <v>180.82425896914921</v>
      </c>
      <c r="I93" s="19" t="s">
        <v>11</v>
      </c>
      <c r="J93" s="28">
        <f>AVERAGE(C275:C277)</f>
        <v>91.278256496096176</v>
      </c>
      <c r="K93" s="28">
        <f>AVERAGE(D275:D277)</f>
        <v>96.660717748397261</v>
      </c>
      <c r="L93" s="28">
        <f>AVERAGE(E275:E277)</f>
        <v>88.949546796518248</v>
      </c>
      <c r="M93" s="28">
        <f>AVERAGE(F275:F277)</f>
        <v>95.750270830997636</v>
      </c>
      <c r="N93" s="27">
        <f>GDP!V96</f>
        <v>783241</v>
      </c>
      <c r="O93" s="27">
        <f>GDP!U96</f>
        <v>653319</v>
      </c>
      <c r="P93" s="27">
        <f>GDP!T96</f>
        <v>129922</v>
      </c>
      <c r="Q93" s="27">
        <f>GDP!Y96</f>
        <v>266900</v>
      </c>
      <c r="R93" s="27">
        <f>GDP!AD96</f>
        <v>196739</v>
      </c>
      <c r="T93" s="19">
        <f t="shared" si="9"/>
        <v>-20.639097179833865</v>
      </c>
      <c r="U93" s="19">
        <f t="shared" si="10"/>
        <v>-5.1868478016567803</v>
      </c>
      <c r="V93" s="19">
        <f t="shared" si="11"/>
        <v>-27.743298285828878</v>
      </c>
      <c r="W93" s="19">
        <f t="shared" si="12"/>
        <v>-3.5766921574131305</v>
      </c>
      <c r="X93" s="19">
        <f t="shared" si="13"/>
        <v>-13.550040278939546</v>
      </c>
      <c r="Y93" s="19">
        <f t="shared" si="14"/>
        <v>-12.792835118428702</v>
      </c>
      <c r="Z93" s="19">
        <f t="shared" si="15"/>
        <v>-27.109685565767606</v>
      </c>
      <c r="AA93" s="19">
        <f t="shared" si="16"/>
        <v>5.2556569753659854</v>
      </c>
      <c r="AB93" s="19">
        <f t="shared" si="17"/>
        <v>9.5877835620201246</v>
      </c>
    </row>
    <row r="94" spans="1:28">
      <c r="A94" s="19">
        <v>1994</v>
      </c>
      <c r="B94" s="19" t="s">
        <v>81</v>
      </c>
      <c r="C94" s="27">
        <f>'Monthly Data'!X96</f>
        <v>149.63669550476752</v>
      </c>
      <c r="D94" s="27">
        <f>'Monthly Data'!Y96</f>
        <v>154.72276973962084</v>
      </c>
      <c r="E94" s="27">
        <f>'Monthly Data'!AB96</f>
        <v>153.77074552204161</v>
      </c>
      <c r="F94" s="27">
        <f>'Monthly Data'!AQ96</f>
        <v>178.39701527090159</v>
      </c>
      <c r="H94" s="19">
        <v>2010</v>
      </c>
      <c r="I94" s="19" t="s">
        <v>8</v>
      </c>
      <c r="J94" s="28">
        <f>AVERAGE(C278:C280)</f>
        <v>95.783653793005726</v>
      </c>
      <c r="K94" s="28">
        <f>AVERAGE(D278:D280)</f>
        <v>101.44676493624422</v>
      </c>
      <c r="L94" s="28">
        <f>AVERAGE(E278:E280)</f>
        <v>91.959780568975887</v>
      </c>
      <c r="M94" s="28">
        <f>AVERAGE(F278:F280)</f>
        <v>92.905816438305294</v>
      </c>
      <c r="N94" s="27">
        <f>GDP!V97</f>
        <v>791800</v>
      </c>
      <c r="O94" s="27">
        <f>GDP!U97</f>
        <v>657994</v>
      </c>
      <c r="P94" s="27">
        <f>GDP!T97</f>
        <v>133806</v>
      </c>
      <c r="Q94" s="27">
        <f>GDP!Y97</f>
        <v>266208</v>
      </c>
      <c r="R94" s="27">
        <f>GDP!AD97</f>
        <v>196521</v>
      </c>
      <c r="T94" s="19">
        <f t="shared" si="9"/>
        <v>21.254050417254966</v>
      </c>
      <c r="U94" s="19">
        <f t="shared" si="10"/>
        <v>4.4432402089963352</v>
      </c>
      <c r="V94" s="19">
        <f t="shared" si="11"/>
        <v>21.325683447427245</v>
      </c>
      <c r="W94" s="19">
        <f t="shared" si="12"/>
        <v>2.8931775402371684</v>
      </c>
      <c r="X94" s="19">
        <f t="shared" si="13"/>
        <v>14.239619134308267</v>
      </c>
      <c r="Y94" s="19">
        <f t="shared" si="14"/>
        <v>12.504932306295192</v>
      </c>
      <c r="Z94" s="19">
        <f t="shared" si="15"/>
        <v>-11.363709436235114</v>
      </c>
      <c r="AA94" s="19">
        <f t="shared" si="16"/>
        <v>-1.0330661575633338</v>
      </c>
      <c r="AB94" s="19">
        <f t="shared" si="17"/>
        <v>-0.44249066970800666</v>
      </c>
    </row>
    <row r="95" spans="1:28">
      <c r="A95" s="19">
        <v>1994</v>
      </c>
      <c r="B95" s="19" t="s">
        <v>82</v>
      </c>
      <c r="C95" s="27">
        <f>'Monthly Data'!X97</f>
        <v>145.83915386116379</v>
      </c>
      <c r="D95" s="27">
        <f>'Monthly Data'!Y97</f>
        <v>153.04729450476364</v>
      </c>
      <c r="E95" s="27">
        <f>'Monthly Data'!AB97</f>
        <v>149.95718623509421</v>
      </c>
      <c r="F95" s="27">
        <f>'Monthly Data'!AQ97</f>
        <v>180.16464462146604</v>
      </c>
      <c r="I95" s="19" t="s">
        <v>9</v>
      </c>
      <c r="J95" s="28">
        <f>AVERAGE(C281:C283)</f>
        <v>91.736864719929329</v>
      </c>
      <c r="K95" s="28">
        <f>AVERAGE(D281:D283)</f>
        <v>93.729407014418641</v>
      </c>
      <c r="L95" s="28">
        <f>AVERAGE(E281:E283)</f>
        <v>91.753787703017892</v>
      </c>
      <c r="M95" s="28">
        <f>AVERAGE(F281:F283)</f>
        <v>99.480096303996064</v>
      </c>
      <c r="N95" s="27">
        <f>GDP!V98</f>
        <v>802695</v>
      </c>
      <c r="O95" s="27">
        <f>GDP!U98</f>
        <v>666879</v>
      </c>
      <c r="P95" s="27">
        <f>GDP!T98</f>
        <v>135816</v>
      </c>
      <c r="Q95" s="27">
        <f>GDP!Y98</f>
        <v>252581</v>
      </c>
      <c r="R95" s="27">
        <f>GDP!AD98</f>
        <v>188190</v>
      </c>
      <c r="T95" s="19">
        <f t="shared" si="9"/>
        <v>-15.858553495066307</v>
      </c>
      <c r="U95" s="19">
        <f t="shared" si="10"/>
        <v>5.6185598372757495</v>
      </c>
      <c r="V95" s="19">
        <f t="shared" si="11"/>
        <v>-27.129681330019693</v>
      </c>
      <c r="W95" s="19">
        <f t="shared" si="12"/>
        <v>5.5116544643950993</v>
      </c>
      <c r="X95" s="19">
        <f t="shared" si="13"/>
        <v>-0.89300671124483699</v>
      </c>
      <c r="Y95" s="19">
        <f t="shared" si="14"/>
        <v>6.1454518798967683</v>
      </c>
      <c r="Z95" s="19">
        <f t="shared" si="15"/>
        <v>31.453807994581794</v>
      </c>
      <c r="AA95" s="19">
        <f t="shared" si="16"/>
        <v>-18.956478650475628</v>
      </c>
      <c r="AB95" s="19">
        <f t="shared" si="17"/>
        <v>-15.908846955236665</v>
      </c>
    </row>
    <row r="96" spans="1:28">
      <c r="A96" s="19">
        <v>1994</v>
      </c>
      <c r="B96" s="19" t="s">
        <v>83</v>
      </c>
      <c r="C96" s="27">
        <f>'Monthly Data'!X98</f>
        <v>147.93363013632131</v>
      </c>
      <c r="D96" s="27">
        <f>'Monthly Data'!Y98</f>
        <v>160.00102203689957</v>
      </c>
      <c r="E96" s="27">
        <f>'Monthly Data'!AB98</f>
        <v>148.00262558868337</v>
      </c>
      <c r="F96" s="27">
        <f>'Monthly Data'!AQ98</f>
        <v>188.31193133750719</v>
      </c>
      <c r="I96" s="19" t="s">
        <v>10</v>
      </c>
      <c r="J96" s="28">
        <f>AVERAGE(C284:C286)</f>
        <v>91.005127192553502</v>
      </c>
      <c r="K96" s="28">
        <f>AVERAGE(D284:D286)</f>
        <v>91.665265048969005</v>
      </c>
      <c r="L96" s="28">
        <f>AVERAGE(E284:E286)</f>
        <v>92.64690763190022</v>
      </c>
      <c r="M96" s="28">
        <f>AVERAGE(F284:F286)</f>
        <v>97.641858982416991</v>
      </c>
      <c r="N96" s="27">
        <f>GDP!V99</f>
        <v>810678</v>
      </c>
      <c r="O96" s="27">
        <f>GDP!U99</f>
        <v>674085</v>
      </c>
      <c r="P96" s="27">
        <f>GDP!T99</f>
        <v>136593</v>
      </c>
      <c r="Q96" s="27">
        <f>GDP!Y99</f>
        <v>252827</v>
      </c>
      <c r="R96" s="27">
        <f>GDP!AD99</f>
        <v>184962</v>
      </c>
      <c r="T96" s="19">
        <f t="shared" si="9"/>
        <v>-3.1526211638873813</v>
      </c>
      <c r="U96" s="19">
        <f t="shared" si="10"/>
        <v>4.0378379856868429</v>
      </c>
      <c r="V96" s="19">
        <f t="shared" si="11"/>
        <v>-8.5221989676629519</v>
      </c>
      <c r="W96" s="19">
        <f t="shared" si="12"/>
        <v>4.3927854541366163</v>
      </c>
      <c r="X96" s="19">
        <f t="shared" si="13"/>
        <v>3.9507689269435931</v>
      </c>
      <c r="Y96" s="19">
        <f t="shared" si="14"/>
        <v>2.3081029160413102</v>
      </c>
      <c r="Z96" s="19">
        <f t="shared" si="15"/>
        <v>-7.1890177575791299</v>
      </c>
      <c r="AA96" s="19">
        <f t="shared" si="16"/>
        <v>0.39014750770127726</v>
      </c>
      <c r="AB96" s="19">
        <f t="shared" si="17"/>
        <v>-6.6866282818444978</v>
      </c>
    </row>
    <row r="97" spans="1:28">
      <c r="A97" s="19">
        <v>1994</v>
      </c>
      <c r="B97" s="19" t="s">
        <v>84</v>
      </c>
      <c r="C97" s="27">
        <f>'Monthly Data'!X99</f>
        <v>146.2284328514547</v>
      </c>
      <c r="D97" s="27">
        <f>'Monthly Data'!Y99</f>
        <v>153.22018599391302</v>
      </c>
      <c r="E97" s="27">
        <f>'Monthly Data'!AB99</f>
        <v>149.08668344714738</v>
      </c>
      <c r="F97" s="27">
        <f>'Monthly Data'!AQ99</f>
        <v>184.53983829542076</v>
      </c>
      <c r="I97" s="19" t="s">
        <v>11</v>
      </c>
      <c r="J97" s="28">
        <f>AVERAGE(C287:C289)</f>
        <v>96.199278916608421</v>
      </c>
      <c r="K97" s="28">
        <f>AVERAGE(D287:D289)</f>
        <v>95.864710094055525</v>
      </c>
      <c r="L97" s="28">
        <f>AVERAGE(E287:E289)</f>
        <v>98.843817374652645</v>
      </c>
      <c r="M97" s="28">
        <f>AVERAGE(F287:F289)</f>
        <v>96.4222514935243</v>
      </c>
      <c r="N97" s="27">
        <f>GDP!V100</f>
        <v>812787</v>
      </c>
      <c r="O97" s="27">
        <f>GDP!U100</f>
        <v>672191</v>
      </c>
      <c r="P97" s="27">
        <f>GDP!T100</f>
        <v>140596</v>
      </c>
      <c r="Q97" s="27">
        <f>GDP!Y100</f>
        <v>246436</v>
      </c>
      <c r="R97" s="27">
        <f>GDP!AD100</f>
        <v>178715</v>
      </c>
      <c r="T97" s="19">
        <f t="shared" si="9"/>
        <v>24.860141520335578</v>
      </c>
      <c r="U97" s="19">
        <f t="shared" si="10"/>
        <v>1.0446782622827611</v>
      </c>
      <c r="V97" s="19">
        <f t="shared" si="11"/>
        <v>19.623322011131016</v>
      </c>
      <c r="W97" s="19">
        <f t="shared" si="12"/>
        <v>-1.119165972046765</v>
      </c>
      <c r="X97" s="19">
        <f t="shared" si="13"/>
        <v>29.561010448724502</v>
      </c>
      <c r="Y97" s="19">
        <f t="shared" si="14"/>
        <v>12.247864125991681</v>
      </c>
      <c r="Z97" s="19">
        <f t="shared" si="15"/>
        <v>-4.9034162274184006</v>
      </c>
      <c r="AA97" s="19">
        <f t="shared" si="16"/>
        <v>-9.7342909056496225</v>
      </c>
      <c r="AB97" s="19">
        <f t="shared" si="17"/>
        <v>-12.840652439055955</v>
      </c>
    </row>
    <row r="98" spans="1:28">
      <c r="A98" s="19">
        <v>1995</v>
      </c>
      <c r="B98" s="19" t="s">
        <v>72</v>
      </c>
      <c r="C98" s="27">
        <f>'Monthly Data'!X100</f>
        <v>145.14941465523617</v>
      </c>
      <c r="D98" s="27">
        <f>'Monthly Data'!Y100</f>
        <v>150.89845075989592</v>
      </c>
      <c r="E98" s="27">
        <f>'Monthly Data'!AB100</f>
        <v>148.99083106816067</v>
      </c>
      <c r="F98" s="27">
        <f>'Monthly Data'!AQ100</f>
        <v>173.17307548597566</v>
      </c>
      <c r="H98" s="19">
        <v>2011</v>
      </c>
      <c r="I98" s="19" t="s">
        <v>8</v>
      </c>
      <c r="J98" s="28">
        <f>AVERAGE(C290:C292)</f>
        <v>102.86274653447066</v>
      </c>
      <c r="K98" s="28">
        <f>AVERAGE(D290:D292)</f>
        <v>103.45903716696934</v>
      </c>
      <c r="L98" s="28">
        <f>AVERAGE(E290:E292)</f>
        <v>102.624385445897</v>
      </c>
      <c r="M98" s="28">
        <f>AVERAGE(F290:F292)</f>
        <v>96.911578065425132</v>
      </c>
      <c r="N98" s="27">
        <f>GDP!V101</f>
        <v>827659</v>
      </c>
      <c r="O98" s="27">
        <f>GDP!U101</f>
        <v>685476</v>
      </c>
      <c r="P98" s="27">
        <f>GDP!T101</f>
        <v>142183</v>
      </c>
      <c r="Q98" s="27">
        <f>GDP!Y101</f>
        <v>239710</v>
      </c>
      <c r="R98" s="27">
        <f>GDP!AD101</f>
        <v>175155</v>
      </c>
      <c r="T98" s="19">
        <f t="shared" si="9"/>
        <v>30.720950814683114</v>
      </c>
      <c r="U98" s="19">
        <f t="shared" si="10"/>
        <v>7.5223562235377406</v>
      </c>
      <c r="V98" s="19">
        <f t="shared" si="11"/>
        <v>35.655896704556199</v>
      </c>
      <c r="W98" s="19">
        <f t="shared" si="12"/>
        <v>8.1429572922851801</v>
      </c>
      <c r="X98" s="19">
        <f t="shared" si="13"/>
        <v>16.199494608613985</v>
      </c>
      <c r="Y98" s="19">
        <f t="shared" si="14"/>
        <v>4.5920881093817423</v>
      </c>
      <c r="Z98" s="19">
        <f t="shared" si="15"/>
        <v>2.0454368420395497</v>
      </c>
      <c r="AA98" s="19">
        <f t="shared" si="16"/>
        <v>-10.478365350559537</v>
      </c>
      <c r="AB98" s="19">
        <f t="shared" si="17"/>
        <v>-7.7330562680046118</v>
      </c>
    </row>
    <row r="99" spans="1:28">
      <c r="A99" s="19">
        <v>1995</v>
      </c>
      <c r="B99" s="19" t="s">
        <v>74</v>
      </c>
      <c r="C99" s="27">
        <f>'Monthly Data'!X101</f>
        <v>145.57912497748444</v>
      </c>
      <c r="D99" s="27">
        <f>'Monthly Data'!Y101</f>
        <v>154.00265844301344</v>
      </c>
      <c r="E99" s="27">
        <f>'Monthly Data'!AB101</f>
        <v>148.72906408049889</v>
      </c>
      <c r="F99" s="27">
        <f>'Monthly Data'!AQ101</f>
        <v>176.77239972619677</v>
      </c>
      <c r="I99" s="19" t="s">
        <v>9</v>
      </c>
      <c r="J99" s="28">
        <f>AVERAGE(C293:C295)</f>
        <v>101.85739392297369</v>
      </c>
      <c r="K99" s="28">
        <f>AVERAGE(D293:D295)</f>
        <v>102.14823792327</v>
      </c>
      <c r="L99" s="28">
        <f>AVERAGE(E293:E295)</f>
        <v>101.21978817392367</v>
      </c>
      <c r="M99" s="28">
        <f>AVERAGE(F293:F295)</f>
        <v>100.06606324866384</v>
      </c>
      <c r="N99" s="27">
        <f>GDP!V102</f>
        <v>813824</v>
      </c>
      <c r="O99" s="27">
        <f>GDP!U102</f>
        <v>673739</v>
      </c>
      <c r="P99" s="27">
        <f>GDP!T102</f>
        <v>140085</v>
      </c>
      <c r="Q99" s="27">
        <f>GDP!Y102</f>
        <v>247606</v>
      </c>
      <c r="R99" s="27">
        <f>GDP!AD102</f>
        <v>188429</v>
      </c>
      <c r="T99" s="19">
        <f t="shared" si="9"/>
        <v>-3.852548687666224</v>
      </c>
      <c r="U99" s="19">
        <f t="shared" si="10"/>
        <v>-6.5205378155339222</v>
      </c>
      <c r="V99" s="19">
        <f t="shared" si="11"/>
        <v>-4.9723940755787677</v>
      </c>
      <c r="W99" s="19">
        <f t="shared" si="12"/>
        <v>-6.6750565894169611</v>
      </c>
      <c r="X99" s="19">
        <f t="shared" si="13"/>
        <v>-5.3633368620065403</v>
      </c>
      <c r="Y99" s="19">
        <f t="shared" si="14"/>
        <v>-5.7728958773379464</v>
      </c>
      <c r="Z99" s="19">
        <f t="shared" si="15"/>
        <v>13.669668987627514</v>
      </c>
      <c r="AA99" s="19">
        <f t="shared" si="16"/>
        <v>13.841353254368173</v>
      </c>
      <c r="AB99" s="19">
        <f t="shared" si="17"/>
        <v>33.937076813105364</v>
      </c>
    </row>
    <row r="100" spans="1:28">
      <c r="A100" s="19">
        <v>1995</v>
      </c>
      <c r="B100" s="19" t="s">
        <v>75</v>
      </c>
      <c r="C100" s="27">
        <f>'Monthly Data'!X102</f>
        <v>145.67990955494173</v>
      </c>
      <c r="D100" s="27">
        <f>'Monthly Data'!Y102</f>
        <v>154.25290777657125</v>
      </c>
      <c r="E100" s="27">
        <f>'Monthly Data'!AB102</f>
        <v>148.86476444595894</v>
      </c>
      <c r="F100" s="27">
        <f>'Monthly Data'!AQ102</f>
        <v>178.13488521906498</v>
      </c>
      <c r="I100" s="19" t="s">
        <v>10</v>
      </c>
      <c r="J100" s="28">
        <f>AVERAGE(C296:C298)</f>
        <v>104.60066400111634</v>
      </c>
      <c r="K100" s="28">
        <f>AVERAGE(D296:D298)</f>
        <v>101.19993564208393</v>
      </c>
      <c r="L100" s="28">
        <f>AVERAGE(E296:E298)</f>
        <v>107.26450638719</v>
      </c>
      <c r="M100" s="28">
        <f>AVERAGE(F296:F298)</f>
        <v>97.915662438393269</v>
      </c>
      <c r="N100" s="27">
        <f>GDP!V103</f>
        <v>838598</v>
      </c>
      <c r="O100" s="27">
        <f>GDP!U103</f>
        <v>691450</v>
      </c>
      <c r="P100" s="27">
        <f>GDP!T103</f>
        <v>147148</v>
      </c>
      <c r="Q100" s="27">
        <f>GDP!Y103</f>
        <v>241285</v>
      </c>
      <c r="R100" s="27">
        <f>GDP!AD103</f>
        <v>179457</v>
      </c>
      <c r="T100" s="19">
        <f t="shared" si="9"/>
        <v>11.216064853767227</v>
      </c>
      <c r="U100" s="19">
        <f t="shared" si="10"/>
        <v>12.743968171494302</v>
      </c>
      <c r="V100" s="19">
        <f t="shared" si="11"/>
        <v>-3.6620439733848542</v>
      </c>
      <c r="W100" s="19">
        <f t="shared" si="12"/>
        <v>10.936988770533018</v>
      </c>
      <c r="X100" s="19">
        <f t="shared" si="13"/>
        <v>26.113755259533413</v>
      </c>
      <c r="Y100" s="19">
        <f t="shared" si="14"/>
        <v>21.74493909913684</v>
      </c>
      <c r="Z100" s="19">
        <f t="shared" si="15"/>
        <v>-8.3227856758911756</v>
      </c>
      <c r="AA100" s="19">
        <f t="shared" si="16"/>
        <v>-9.8269751477423117</v>
      </c>
      <c r="AB100" s="19">
        <f t="shared" si="17"/>
        <v>-17.728268032043381</v>
      </c>
    </row>
    <row r="101" spans="1:28">
      <c r="A101" s="19">
        <v>1995</v>
      </c>
      <c r="B101" s="19" t="s">
        <v>76</v>
      </c>
      <c r="C101" s="27">
        <f>'Monthly Data'!X103</f>
        <v>144.87176219938135</v>
      </c>
      <c r="D101" s="27">
        <f>'Monthly Data'!Y103</f>
        <v>154.91226193862133</v>
      </c>
      <c r="E101" s="27">
        <f>'Monthly Data'!AB103</f>
        <v>145.23384853630239</v>
      </c>
      <c r="F101" s="27">
        <f>'Monthly Data'!AQ103</f>
        <v>181.33291260429601</v>
      </c>
      <c r="I101" s="19" t="s">
        <v>11</v>
      </c>
      <c r="J101" s="28">
        <f>AVERAGE(C299:C301)</f>
        <v>103.12380519774666</v>
      </c>
      <c r="K101" s="28">
        <f>AVERAGE(D299:D301)</f>
        <v>104.01952864136933</v>
      </c>
      <c r="L101" s="28">
        <f>AVERAGE(E299:E301)</f>
        <v>102.58742397693567</v>
      </c>
      <c r="M101" s="28">
        <f>AVERAGE(F299:F301)</f>
        <v>97.4149607297622</v>
      </c>
      <c r="N101" s="27">
        <f>GDP!V104</f>
        <v>869959</v>
      </c>
      <c r="O101" s="27">
        <f>GDP!U104</f>
        <v>725990</v>
      </c>
      <c r="P101" s="27">
        <f>GDP!T104</f>
        <v>143969</v>
      </c>
      <c r="Q101" s="27">
        <f>GDP!Y104</f>
        <v>230448</v>
      </c>
      <c r="R101" s="27">
        <f>GDP!AD104</f>
        <v>170865</v>
      </c>
      <c r="T101" s="19">
        <f t="shared" si="9"/>
        <v>-5.5291215894653138</v>
      </c>
      <c r="U101" s="19">
        <f t="shared" si="10"/>
        <v>15.819011060056475</v>
      </c>
      <c r="V101" s="19">
        <f t="shared" si="11"/>
        <v>11.619116492413895</v>
      </c>
      <c r="W101" s="19">
        <f t="shared" si="12"/>
        <v>21.528861872468852</v>
      </c>
      <c r="X101" s="19">
        <f t="shared" si="13"/>
        <v>-16.333356950827337</v>
      </c>
      <c r="Y101" s="19">
        <f t="shared" si="14"/>
        <v>-8.3656090359622297</v>
      </c>
      <c r="Z101" s="19">
        <f t="shared" si="15"/>
        <v>-2.0298047874476643</v>
      </c>
      <c r="AA101" s="19">
        <f t="shared" si="16"/>
        <v>-16.790966458871669</v>
      </c>
      <c r="AB101" s="19">
        <f t="shared" si="17"/>
        <v>-17.819111879186899</v>
      </c>
    </row>
    <row r="102" spans="1:28">
      <c r="A102" s="19">
        <v>1995</v>
      </c>
      <c r="B102" s="19" t="s">
        <v>77</v>
      </c>
      <c r="C102" s="27">
        <f>'Monthly Data'!X104</f>
        <v>143.85715303803241</v>
      </c>
      <c r="D102" s="27">
        <f>'Monthly Data'!Y104</f>
        <v>155.05776620185844</v>
      </c>
      <c r="E102" s="27">
        <f>'Monthly Data'!AB104</f>
        <v>142.55552015649667</v>
      </c>
      <c r="F102" s="27">
        <f>'Monthly Data'!AQ104</f>
        <v>179.8199075216084</v>
      </c>
      <c r="H102" s="19">
        <v>2012</v>
      </c>
      <c r="I102" s="19" t="s">
        <v>8</v>
      </c>
      <c r="J102" s="28">
        <f>AVERAGE(C302:C304)</f>
        <v>103.28096399638866</v>
      </c>
      <c r="K102" s="28">
        <f>AVERAGE(D302:D304)</f>
        <v>103.96705293643232</v>
      </c>
      <c r="L102" s="28">
        <f>AVERAGE(E302:E304)</f>
        <v>103.002405126634</v>
      </c>
      <c r="M102" s="28">
        <f>AVERAGE(F302:F304)</f>
        <v>106.41328578581631</v>
      </c>
      <c r="N102" s="27">
        <f>GDP!V105</f>
        <v>861431</v>
      </c>
      <c r="O102" s="27">
        <f>GDP!U105</f>
        <v>721262</v>
      </c>
      <c r="P102" s="27">
        <f>GDP!T105</f>
        <v>140169</v>
      </c>
      <c r="Q102" s="27">
        <f>GDP!Y105</f>
        <v>250879</v>
      </c>
      <c r="R102" s="27">
        <f>GDP!AD105</f>
        <v>181758</v>
      </c>
      <c r="T102" s="19">
        <f t="shared" si="9"/>
        <v>0.61098763451759019</v>
      </c>
      <c r="U102" s="19">
        <f t="shared" si="10"/>
        <v>-3.8638237277520249</v>
      </c>
      <c r="V102" s="19">
        <f t="shared" si="11"/>
        <v>-0.2016390945446811</v>
      </c>
      <c r="W102" s="19">
        <f t="shared" si="12"/>
        <v>-2.5796573760995312</v>
      </c>
      <c r="X102" s="19">
        <f t="shared" si="13"/>
        <v>1.6279029926472344</v>
      </c>
      <c r="Y102" s="19">
        <f t="shared" si="14"/>
        <v>-10.147131215380977</v>
      </c>
      <c r="Z102" s="19">
        <f t="shared" si="15"/>
        <v>42.390421073237405</v>
      </c>
      <c r="AA102" s="19">
        <f t="shared" si="16"/>
        <v>40.464140564685657</v>
      </c>
      <c r="AB102" s="19">
        <f t="shared" si="17"/>
        <v>28.044726634029104</v>
      </c>
    </row>
    <row r="103" spans="1:28">
      <c r="A103" s="19">
        <v>1995</v>
      </c>
      <c r="B103" s="19" t="s">
        <v>78</v>
      </c>
      <c r="C103" s="27">
        <f>'Monthly Data'!X105</f>
        <v>143.38726723957669</v>
      </c>
      <c r="D103" s="27">
        <f>'Monthly Data'!Y105</f>
        <v>158.34058815643814</v>
      </c>
      <c r="E103" s="27">
        <f>'Monthly Data'!AB105</f>
        <v>140.16504729892731</v>
      </c>
      <c r="F103" s="27">
        <f>'Monthly Data'!AQ105</f>
        <v>182.88287059218376</v>
      </c>
      <c r="I103" s="19" t="s">
        <v>9</v>
      </c>
      <c r="J103" s="28">
        <f>AVERAGE(C305:C307)</f>
        <v>104.90440798824166</v>
      </c>
      <c r="K103" s="28">
        <f>AVERAGE(D305:D307)</f>
        <v>104.03259097000868</v>
      </c>
      <c r="L103" s="28">
        <f>AVERAGE(E305:E307)</f>
        <v>105.30496135182632</v>
      </c>
      <c r="M103" s="28">
        <f>AVERAGE(F305:F307)</f>
        <v>105.44418969609733</v>
      </c>
      <c r="N103" s="27">
        <f>GDP!V106</f>
        <v>872772</v>
      </c>
      <c r="O103" s="27">
        <f>GDP!U106</f>
        <v>726477</v>
      </c>
      <c r="P103" s="27">
        <f>GDP!T106</f>
        <v>146295</v>
      </c>
      <c r="Q103" s="27">
        <f>GDP!Y106</f>
        <v>247472</v>
      </c>
      <c r="R103" s="27">
        <f>GDP!AD106</f>
        <v>180299</v>
      </c>
      <c r="T103" s="19">
        <f t="shared" si="9"/>
        <v>6.4372922177560632</v>
      </c>
      <c r="U103" s="19">
        <f t="shared" si="10"/>
        <v>5.3710320154372493</v>
      </c>
      <c r="V103" s="19">
        <f t="shared" si="11"/>
        <v>0.25238776281804043</v>
      </c>
      <c r="W103" s="19">
        <f t="shared" si="12"/>
        <v>2.9236714483059645</v>
      </c>
      <c r="X103" s="19">
        <f t="shared" si="13"/>
        <v>9.2460817900339656</v>
      </c>
      <c r="Y103" s="19">
        <f t="shared" si="14"/>
        <v>18.661554421134419</v>
      </c>
      <c r="Z103" s="19">
        <f t="shared" si="15"/>
        <v>-3.5933034784012552</v>
      </c>
      <c r="AA103" s="19">
        <f t="shared" si="16"/>
        <v>-5.3224451943096103</v>
      </c>
      <c r="AB103" s="19">
        <f t="shared" si="17"/>
        <v>-3.1724081235447343</v>
      </c>
    </row>
    <row r="104" spans="1:28">
      <c r="A104" s="19">
        <v>1995</v>
      </c>
      <c r="B104" s="19" t="s">
        <v>79</v>
      </c>
      <c r="C104" s="27">
        <f>'Monthly Data'!X106</f>
        <v>145.10757842515997</v>
      </c>
      <c r="D104" s="27">
        <f>'Monthly Data'!Y106</f>
        <v>163.25693951562329</v>
      </c>
      <c r="E104" s="27">
        <f>'Monthly Data'!AB106</f>
        <v>139.70576279557369</v>
      </c>
      <c r="F104" s="27">
        <f>'Monthly Data'!AQ106</f>
        <v>189.95053154685894</v>
      </c>
      <c r="I104" s="19" t="s">
        <v>10</v>
      </c>
      <c r="J104" s="28">
        <f>AVERAGE(C308:C310)</f>
        <v>105.47175608930733</v>
      </c>
      <c r="K104" s="28">
        <f>AVERAGE(D308:D310)</f>
        <v>103.68859125092534</v>
      </c>
      <c r="L104" s="28">
        <f>AVERAGE(E308:E310)</f>
        <v>106.61026135041334</v>
      </c>
      <c r="M104" s="28">
        <f>AVERAGE(F308:F310)</f>
        <v>103.40575351910167</v>
      </c>
      <c r="N104" s="27">
        <f>GDP!V107</f>
        <v>871753</v>
      </c>
      <c r="O104" s="27">
        <f>GDP!U107</f>
        <v>722573</v>
      </c>
      <c r="P104" s="27">
        <f>GDP!T107</f>
        <v>149180</v>
      </c>
      <c r="Q104" s="27">
        <f>GDP!Y107</f>
        <v>240541</v>
      </c>
      <c r="R104" s="27">
        <f>GDP!AD107</f>
        <v>178512</v>
      </c>
      <c r="T104" s="19">
        <f t="shared" si="9"/>
        <v>2.1809083525697215</v>
      </c>
      <c r="U104" s="19">
        <f t="shared" si="10"/>
        <v>-0.46620047258433273</v>
      </c>
      <c r="V104" s="19">
        <f t="shared" si="11"/>
        <v>-1.3161154300093791</v>
      </c>
      <c r="W104" s="19">
        <f t="shared" si="12"/>
        <v>-2.1322867212710483</v>
      </c>
      <c r="X104" s="19">
        <f t="shared" si="13"/>
        <v>5.0511230806351559</v>
      </c>
      <c r="Y104" s="19">
        <f t="shared" si="14"/>
        <v>8.1245911234651516</v>
      </c>
      <c r="Z104" s="19">
        <f t="shared" si="15"/>
        <v>-7.5114012581376173</v>
      </c>
      <c r="AA104" s="19">
        <f t="shared" si="16"/>
        <v>-10.740967363397047</v>
      </c>
      <c r="AB104" s="19">
        <f t="shared" si="17"/>
        <v>-3.9059735934505735</v>
      </c>
    </row>
    <row r="105" spans="1:28">
      <c r="A105" s="19">
        <v>1995</v>
      </c>
      <c r="B105" s="19" t="s">
        <v>80</v>
      </c>
      <c r="C105" s="27">
        <f>'Monthly Data'!X107</f>
        <v>143.73385791157281</v>
      </c>
      <c r="D105" s="27">
        <f>'Monthly Data'!Y107</f>
        <v>158.71722219773324</v>
      </c>
      <c r="E105" s="27">
        <f>'Monthly Data'!AB107</f>
        <v>140.05652800295368</v>
      </c>
      <c r="F105" s="27">
        <f>'Monthly Data'!AQ107</f>
        <v>191.99091847431728</v>
      </c>
      <c r="I105" s="19" t="s">
        <v>11</v>
      </c>
      <c r="J105" s="28">
        <f>AVERAGE(C311:C313)</f>
        <v>105.29112640282933</v>
      </c>
      <c r="K105" s="28">
        <f>AVERAGE(D311:D313)</f>
        <v>101.5734658596122</v>
      </c>
      <c r="L105" s="28">
        <f>AVERAGE(E311:E313)</f>
        <v>108.78112655062834</v>
      </c>
      <c r="M105" s="28">
        <f>AVERAGE(F311:F313)</f>
        <v>106.68602179090867</v>
      </c>
      <c r="N105" s="27">
        <f>GDP!V108</f>
        <v>872777</v>
      </c>
      <c r="O105" s="27">
        <f>GDP!U108</f>
        <v>720671</v>
      </c>
      <c r="P105" s="27">
        <f>GDP!T108</f>
        <v>152106</v>
      </c>
      <c r="Q105" s="27">
        <f>GDP!Y108</f>
        <v>240558</v>
      </c>
      <c r="R105" s="27">
        <f>GDP!AD108</f>
        <v>174884</v>
      </c>
      <c r="T105" s="19">
        <f t="shared" si="9"/>
        <v>-0.68327751922327984</v>
      </c>
      <c r="U105" s="19">
        <f t="shared" si="10"/>
        <v>0.47068638364609061</v>
      </c>
      <c r="V105" s="19">
        <f t="shared" si="11"/>
        <v>-7.9132405961417245</v>
      </c>
      <c r="W105" s="19">
        <f t="shared" si="12"/>
        <v>-1.0487540121931094</v>
      </c>
      <c r="X105" s="19">
        <f t="shared" si="13"/>
        <v>8.3972280281837453</v>
      </c>
      <c r="Y105" s="19">
        <f t="shared" si="14"/>
        <v>8.0794115172342806</v>
      </c>
      <c r="Z105" s="19">
        <f t="shared" si="15"/>
        <v>13.305572502332929</v>
      </c>
      <c r="AA105" s="19">
        <f t="shared" si="16"/>
        <v>2.827260595485992E-2</v>
      </c>
      <c r="AB105" s="19">
        <f t="shared" si="17"/>
        <v>-7.8849379043137491</v>
      </c>
    </row>
    <row r="106" spans="1:28">
      <c r="A106" s="19">
        <v>1995</v>
      </c>
      <c r="B106" s="19" t="s">
        <v>81</v>
      </c>
      <c r="C106" s="27">
        <f>'Monthly Data'!X108</f>
        <v>143.58490468597097</v>
      </c>
      <c r="D106" s="27">
        <f>'Monthly Data'!Y108</f>
        <v>157.77285305011713</v>
      </c>
      <c r="E106" s="27">
        <f>'Monthly Data'!AB108</f>
        <v>141.08339745197324</v>
      </c>
      <c r="F106" s="27">
        <f>'Monthly Data'!AQ108</f>
        <v>194.49423325591636</v>
      </c>
      <c r="H106" s="19">
        <v>2013</v>
      </c>
      <c r="I106" s="19" t="s">
        <v>8</v>
      </c>
      <c r="J106" s="28">
        <f>AVERAGE(C314:C316)</f>
        <v>107.82105708264334</v>
      </c>
      <c r="K106" s="28">
        <f>AVERAGE(D314:D316)</f>
        <v>106.23031454447867</v>
      </c>
      <c r="L106" s="28">
        <f>AVERAGE(E314:E316)</f>
        <v>109.42101981040366</v>
      </c>
      <c r="M106" s="28">
        <f>AVERAGE(F314:F316)</f>
        <v>111.19547278797533</v>
      </c>
      <c r="N106" s="27">
        <f>GDP!V109</f>
        <v>869989</v>
      </c>
      <c r="O106" s="27">
        <f>GDP!U109</f>
        <v>716818</v>
      </c>
      <c r="P106" s="27">
        <f>GDP!T109</f>
        <v>153171</v>
      </c>
      <c r="Q106" s="27">
        <f>GDP!Y109</f>
        <v>251829</v>
      </c>
      <c r="R106" s="27">
        <f>GDP!AD109</f>
        <v>180172</v>
      </c>
      <c r="T106" s="19">
        <f t="shared" si="9"/>
        <v>9.9631707996739927</v>
      </c>
      <c r="U106" s="19">
        <f t="shared" si="10"/>
        <v>-1.2716510358422584</v>
      </c>
      <c r="V106" s="19">
        <f t="shared" si="11"/>
        <v>19.639002485923207</v>
      </c>
      <c r="W106" s="19">
        <f t="shared" si="12"/>
        <v>-2.1214731447585455</v>
      </c>
      <c r="X106" s="19">
        <f t="shared" si="13"/>
        <v>2.3737999761632711</v>
      </c>
      <c r="Y106" s="19">
        <f t="shared" si="14"/>
        <v>2.8302302639994892</v>
      </c>
      <c r="Z106" s="19">
        <f t="shared" si="15"/>
        <v>18.009871856492587</v>
      </c>
      <c r="AA106" s="19">
        <f t="shared" si="16"/>
        <v>20.100204296535718</v>
      </c>
      <c r="AB106" s="19">
        <f t="shared" si="17"/>
        <v>12.654588542845712</v>
      </c>
    </row>
    <row r="107" spans="1:28">
      <c r="A107" s="19">
        <v>1995</v>
      </c>
      <c r="B107" s="19" t="s">
        <v>82</v>
      </c>
      <c r="C107" s="27">
        <f>'Monthly Data'!X109</f>
        <v>144.21515006187929</v>
      </c>
      <c r="D107" s="27">
        <f>'Monthly Data'!Y109</f>
        <v>158.12327943266376</v>
      </c>
      <c r="E107" s="27">
        <f>'Monthly Data'!AB109</f>
        <v>143.03271690392583</v>
      </c>
      <c r="F107" s="27">
        <f>'Monthly Data'!AQ109</f>
        <v>195.69972227949629</v>
      </c>
      <c r="I107" s="19" t="s">
        <v>9</v>
      </c>
      <c r="J107" s="28">
        <f>AVERAGE(C317:C319)</f>
        <v>112.55633966552034</v>
      </c>
      <c r="K107" s="28">
        <f>AVERAGE(D317:D319)</f>
        <v>111.810272446498</v>
      </c>
      <c r="L107" s="28">
        <f>AVERAGE(E317:E319)</f>
        <v>112.90618520529166</v>
      </c>
      <c r="M107" s="28">
        <f>AVERAGE(F317:F319)</f>
        <v>115.14316520429634</v>
      </c>
      <c r="N107" s="27">
        <f>GDP!V110</f>
        <v>901791</v>
      </c>
      <c r="O107" s="27">
        <f>GDP!U110</f>
        <v>746734</v>
      </c>
      <c r="P107" s="27">
        <f>GDP!T110</f>
        <v>155057</v>
      </c>
      <c r="Q107" s="27">
        <f>GDP!Y110</f>
        <v>254176</v>
      </c>
      <c r="R107" s="27">
        <f>GDP!AD110</f>
        <v>189431</v>
      </c>
      <c r="T107" s="19">
        <f t="shared" si="9"/>
        <v>18.758718928311225</v>
      </c>
      <c r="U107" s="19">
        <f t="shared" si="10"/>
        <v>15.443248937058595</v>
      </c>
      <c r="V107" s="19">
        <f t="shared" si="11"/>
        <v>22.724975256419523</v>
      </c>
      <c r="W107" s="19">
        <f t="shared" si="12"/>
        <v>17.768215453024048</v>
      </c>
      <c r="X107" s="19">
        <f t="shared" si="13"/>
        <v>13.362105513799882</v>
      </c>
      <c r="Y107" s="19">
        <f t="shared" si="14"/>
        <v>5.0169298272164653</v>
      </c>
      <c r="Z107" s="19">
        <f t="shared" si="15"/>
        <v>14.975215422171129</v>
      </c>
      <c r="AA107" s="19">
        <f t="shared" si="16"/>
        <v>3.7803664327956454</v>
      </c>
      <c r="AB107" s="19">
        <f t="shared" si="17"/>
        <v>22.195442875779946</v>
      </c>
    </row>
    <row r="108" spans="1:28">
      <c r="A108" s="19">
        <v>1995</v>
      </c>
      <c r="B108" s="19" t="s">
        <v>83</v>
      </c>
      <c r="C108" s="27">
        <f>'Monthly Data'!X110</f>
        <v>145.06330105398285</v>
      </c>
      <c r="D108" s="27">
        <f>'Monthly Data'!Y110</f>
        <v>156.77121102827323</v>
      </c>
      <c r="E108" s="27">
        <f>'Monthly Data'!AB110</f>
        <v>144.96629739944493</v>
      </c>
      <c r="F108" s="27">
        <f>'Monthly Data'!AQ110</f>
        <v>195.13302296560346</v>
      </c>
      <c r="I108" s="19" t="s">
        <v>10</v>
      </c>
      <c r="J108" s="28">
        <f>AVERAGE(C320:C322)</f>
        <v>114.80499448579933</v>
      </c>
      <c r="K108" s="28">
        <f>AVERAGE(D320:D322)</f>
        <v>114.04512596883467</v>
      </c>
      <c r="L108" s="28">
        <f>AVERAGE(E320:E322)</f>
        <v>115.296111687703</v>
      </c>
      <c r="M108" s="28">
        <f>AVERAGE(F320:F322)</f>
        <v>121.14219854696766</v>
      </c>
      <c r="N108" s="27">
        <f>GDP!V111</f>
        <v>923437</v>
      </c>
      <c r="O108" s="27">
        <f>GDP!U111</f>
        <v>763164</v>
      </c>
      <c r="P108" s="27">
        <f>GDP!T111</f>
        <v>160273</v>
      </c>
      <c r="Q108" s="27">
        <f>GDP!Y111</f>
        <v>267203</v>
      </c>
      <c r="R108" s="27">
        <f>GDP!AD111</f>
        <v>197992</v>
      </c>
      <c r="T108" s="19">
        <f t="shared" si="9"/>
        <v>8.233893760697498</v>
      </c>
      <c r="U108" s="19">
        <f t="shared" si="10"/>
        <v>9.9525992173988165</v>
      </c>
      <c r="V108" s="19">
        <f t="shared" si="11"/>
        <v>8.2380835563534696</v>
      </c>
      <c r="W108" s="19">
        <f t="shared" si="12"/>
        <v>9.0957416093989671</v>
      </c>
      <c r="X108" s="19">
        <f t="shared" si="13"/>
        <v>8.7395943438889567</v>
      </c>
      <c r="Y108" s="19">
        <f t="shared" si="14"/>
        <v>14.150010612210773</v>
      </c>
      <c r="Z108" s="19">
        <f t="shared" si="15"/>
        <v>22.526252250110822</v>
      </c>
      <c r="AA108" s="19">
        <f t="shared" si="16"/>
        <v>22.131349492624075</v>
      </c>
      <c r="AB108" s="19">
        <f t="shared" si="17"/>
        <v>19.340090550582545</v>
      </c>
    </row>
    <row r="109" spans="1:28">
      <c r="A109" s="19">
        <v>1995</v>
      </c>
      <c r="B109" s="19" t="s">
        <v>84</v>
      </c>
      <c r="C109" s="27">
        <f>'Monthly Data'!X111</f>
        <v>146.70274513722538</v>
      </c>
      <c r="D109" s="27">
        <f>'Monthly Data'!Y111</f>
        <v>155.65061180418144</v>
      </c>
      <c r="E109" s="27">
        <f>'Monthly Data'!AB111</f>
        <v>147.49532105680206</v>
      </c>
      <c r="F109" s="27">
        <f>'Monthly Data'!AQ111</f>
        <v>200.24490876076646</v>
      </c>
      <c r="I109" s="19" t="s">
        <v>11</v>
      </c>
      <c r="J109" s="28">
        <f>AVERAGE(C323:C325)</f>
        <v>116.575237696043</v>
      </c>
      <c r="K109" s="28">
        <f>AVERAGE(D323:D325)</f>
        <v>113.67955148726999</v>
      </c>
      <c r="L109" s="28">
        <f>AVERAGE(E323:E325)</f>
        <v>119.27074122248735</v>
      </c>
      <c r="M109" s="28">
        <f>AVERAGE(F323:F325)</f>
        <v>122.487868336852</v>
      </c>
      <c r="N109" s="27">
        <f>GDP!V112</f>
        <v>942127</v>
      </c>
      <c r="O109" s="27">
        <f>GDP!U112</f>
        <v>775904</v>
      </c>
      <c r="P109" s="27">
        <f>GDP!T112</f>
        <v>166223</v>
      </c>
      <c r="Q109" s="27">
        <f>GDP!Y112</f>
        <v>270736</v>
      </c>
      <c r="R109" s="27">
        <f>GDP!AD112</f>
        <v>203347</v>
      </c>
      <c r="T109" s="19">
        <f t="shared" si="9"/>
        <v>6.3119564187992472</v>
      </c>
      <c r="U109" s="19">
        <f t="shared" si="10"/>
        <v>8.3449600844169645</v>
      </c>
      <c r="V109" s="19">
        <f t="shared" si="11"/>
        <v>-1.276057857883961</v>
      </c>
      <c r="W109" s="19">
        <f t="shared" si="12"/>
        <v>6.8465394134740398</v>
      </c>
      <c r="X109" s="19">
        <f t="shared" si="13"/>
        <v>14.518863234977776</v>
      </c>
      <c r="Y109" s="19">
        <f t="shared" si="14"/>
        <v>15.697240373070564</v>
      </c>
      <c r="Z109" s="19">
        <f t="shared" si="15"/>
        <v>4.5178582944670476</v>
      </c>
      <c r="AA109" s="19">
        <f t="shared" si="16"/>
        <v>5.3946857193055919</v>
      </c>
      <c r="AB109" s="19">
        <f t="shared" si="17"/>
        <v>11.265495869127061</v>
      </c>
    </row>
    <row r="110" spans="1:28">
      <c r="A110" s="19">
        <v>1996</v>
      </c>
      <c r="B110" s="19" t="s">
        <v>72</v>
      </c>
      <c r="C110" s="27">
        <f>'Monthly Data'!X112</f>
        <v>147.53861494114702</v>
      </c>
      <c r="D110" s="27">
        <f>'Monthly Data'!Y112</f>
        <v>153.0732556343969</v>
      </c>
      <c r="E110" s="27">
        <f>'Monthly Data'!AB112</f>
        <v>150.73796317832876</v>
      </c>
      <c r="F110" s="27">
        <f>'Monthly Data'!AQ112</f>
        <v>202.49721498257</v>
      </c>
      <c r="H110" s="19">
        <v>2014</v>
      </c>
      <c r="I110" s="19" t="s">
        <v>8</v>
      </c>
      <c r="J110" s="28">
        <f>AVERAGE(C326:C328)</f>
        <v>114.663146679023</v>
      </c>
      <c r="K110" s="28">
        <f>AVERAGE(D326:D328)</f>
        <v>112.19561658390766</v>
      </c>
      <c r="L110" s="28">
        <f>AVERAGE(E326:E328)</f>
        <v>117.00592865147867</v>
      </c>
      <c r="M110" s="28">
        <f>AVERAGE(F326:F328)</f>
        <v>120.43430518170766</v>
      </c>
      <c r="N110" s="27">
        <f>GDP!V113</f>
        <v>964178</v>
      </c>
      <c r="O110" s="27">
        <f>GDP!U113</f>
        <v>795028</v>
      </c>
      <c r="P110" s="27">
        <f>GDP!T113</f>
        <v>169150</v>
      </c>
      <c r="Q110" s="27">
        <f>GDP!Y113</f>
        <v>269302</v>
      </c>
      <c r="R110" s="27">
        <f>GDP!AD113</f>
        <v>199920</v>
      </c>
      <c r="T110" s="19">
        <f t="shared" si="9"/>
        <v>-6.4012206840943779</v>
      </c>
      <c r="U110" s="19">
        <f t="shared" si="10"/>
        <v>9.6960704070872197</v>
      </c>
      <c r="V110" s="19">
        <f t="shared" si="11"/>
        <v>-5.1201143316920277</v>
      </c>
      <c r="W110" s="19">
        <f t="shared" si="12"/>
        <v>10.229473751325745</v>
      </c>
      <c r="X110" s="19">
        <f t="shared" si="13"/>
        <v>-7.3819147129062017</v>
      </c>
      <c r="Y110" s="19">
        <f t="shared" si="14"/>
        <v>7.2317870389067895</v>
      </c>
      <c r="Z110" s="19">
        <f t="shared" si="15"/>
        <v>-6.5394055430087361</v>
      </c>
      <c r="AA110" s="19">
        <f t="shared" si="16"/>
        <v>-2.101895623918526</v>
      </c>
      <c r="AB110" s="19">
        <f t="shared" si="17"/>
        <v>-6.5726793593773758</v>
      </c>
    </row>
    <row r="111" spans="1:28">
      <c r="A111" s="19">
        <v>1996</v>
      </c>
      <c r="B111" s="19" t="s">
        <v>74</v>
      </c>
      <c r="C111" s="27">
        <f>'Monthly Data'!X113</f>
        <v>149.08472877221692</v>
      </c>
      <c r="D111" s="27">
        <f>'Monthly Data'!Y113</f>
        <v>153.05770317927838</v>
      </c>
      <c r="E111" s="27">
        <f>'Monthly Data'!AB113</f>
        <v>153.07082301453815</v>
      </c>
      <c r="F111" s="27">
        <f>'Monthly Data'!AQ113</f>
        <v>207.89875306168477</v>
      </c>
      <c r="I111" s="19" t="s">
        <v>9</v>
      </c>
      <c r="J111" s="28">
        <f>AVERAGE(C329:C331)</f>
        <v>109.969285053251</v>
      </c>
      <c r="K111" s="28">
        <f>AVERAGE(D329:D331)</f>
        <v>115.10488313627032</v>
      </c>
      <c r="L111" s="28">
        <f>AVERAGE(E329:E331)</f>
        <v>105.31471009708467</v>
      </c>
      <c r="M111" s="28">
        <f>AVERAGE(F329:F331)</f>
        <v>116.22372708254166</v>
      </c>
      <c r="N111" s="27">
        <f>GDP!V114</f>
        <v>933653</v>
      </c>
      <c r="O111" s="27">
        <f>GDP!U114</f>
        <v>779891</v>
      </c>
      <c r="P111" s="27">
        <f>GDP!T114</f>
        <v>153762</v>
      </c>
      <c r="Q111" s="27">
        <f>GDP!Y114</f>
        <v>255231</v>
      </c>
      <c r="R111" s="27">
        <f>GDP!AD114</f>
        <v>188322</v>
      </c>
      <c r="T111" s="19">
        <f t="shared" si="9"/>
        <v>-15.396139042254154</v>
      </c>
      <c r="U111" s="19">
        <f t="shared" si="10"/>
        <v>-12.074850212873212</v>
      </c>
      <c r="V111" s="19">
        <f t="shared" si="11"/>
        <v>10.782569634364702</v>
      </c>
      <c r="W111" s="19">
        <f t="shared" si="12"/>
        <v>-7.4010766528540888</v>
      </c>
      <c r="X111" s="19">
        <f t="shared" si="13"/>
        <v>-34.366634397239871</v>
      </c>
      <c r="Y111" s="19">
        <f t="shared" si="14"/>
        <v>-31.717711431754068</v>
      </c>
      <c r="Z111" s="19">
        <f t="shared" si="15"/>
        <v>-13.268202378087334</v>
      </c>
      <c r="AA111" s="19">
        <f t="shared" si="16"/>
        <v>-19.31823818083188</v>
      </c>
      <c r="AB111" s="19">
        <f t="shared" si="17"/>
        <v>-21.262928359247347</v>
      </c>
    </row>
    <row r="112" spans="1:28">
      <c r="A112" s="19">
        <v>1996</v>
      </c>
      <c r="B112" s="19" t="s">
        <v>75</v>
      </c>
      <c r="C112" s="27">
        <f>'Monthly Data'!X114</f>
        <v>148.72770634476973</v>
      </c>
      <c r="D112" s="27">
        <f>'Monthly Data'!Y114</f>
        <v>151.11322275099823</v>
      </c>
      <c r="E112" s="27">
        <f>'Monthly Data'!AB114</f>
        <v>155.05201374346433</v>
      </c>
      <c r="F112" s="27">
        <f>'Monthly Data'!AQ114</f>
        <v>206.18457210067166</v>
      </c>
      <c r="I112" s="19" t="s">
        <v>10</v>
      </c>
      <c r="J112" s="28">
        <f>AVERAGE(C332:C334)</f>
        <v>106.42430867986</v>
      </c>
      <c r="K112" s="28">
        <f>AVERAGE(D332:D334)</f>
        <v>116.75280908067434</v>
      </c>
      <c r="L112" s="28">
        <f>AVERAGE(E332:E334)</f>
        <v>97.519990244243857</v>
      </c>
      <c r="M112" s="28">
        <f>AVERAGE(F332:F334)</f>
        <v>118.11716123574433</v>
      </c>
      <c r="N112" s="27">
        <f>GDP!V115</f>
        <v>932248</v>
      </c>
      <c r="O112" s="27">
        <f>GDP!U115</f>
        <v>789448</v>
      </c>
      <c r="P112" s="27">
        <f>GDP!T115</f>
        <v>142800</v>
      </c>
      <c r="Q112" s="27">
        <f>GDP!Y115</f>
        <v>260183</v>
      </c>
      <c r="R112" s="27">
        <f>GDP!AD115</f>
        <v>191036</v>
      </c>
      <c r="T112" s="19">
        <f t="shared" si="9"/>
        <v>-12.284216968676898</v>
      </c>
      <c r="U112" s="19">
        <f t="shared" si="10"/>
        <v>-0.60057932723966978</v>
      </c>
      <c r="V112" s="19">
        <f t="shared" si="11"/>
        <v>5.8508527388842602</v>
      </c>
      <c r="W112" s="19">
        <f t="shared" si="12"/>
        <v>4.9925493316989922</v>
      </c>
      <c r="X112" s="19">
        <f t="shared" si="13"/>
        <v>-26.477807392665387</v>
      </c>
      <c r="Y112" s="19">
        <f t="shared" si="14"/>
        <v>-25.609624201532487</v>
      </c>
      <c r="Z112" s="19">
        <f t="shared" si="15"/>
        <v>6.6774951991155573</v>
      </c>
      <c r="AA112" s="19">
        <f t="shared" si="16"/>
        <v>7.9896117006733158</v>
      </c>
      <c r="AB112" s="19">
        <f t="shared" si="17"/>
        <v>5.890410820765335</v>
      </c>
    </row>
    <row r="113" spans="1:28">
      <c r="A113" s="19">
        <v>1996</v>
      </c>
      <c r="B113" s="19" t="s">
        <v>76</v>
      </c>
      <c r="C113" s="27">
        <f>'Monthly Data'!X115</f>
        <v>155.60807132287161</v>
      </c>
      <c r="D113" s="27">
        <f>'Monthly Data'!Y115</f>
        <v>157.39206259891654</v>
      </c>
      <c r="E113" s="27">
        <f>'Monthly Data'!AB115</f>
        <v>161.56029025669994</v>
      </c>
      <c r="F113" s="27">
        <f>'Monthly Data'!AQ115</f>
        <v>208.81966562348489</v>
      </c>
      <c r="I113" s="19" t="s">
        <v>11</v>
      </c>
      <c r="J113" s="28">
        <f>AVERAGE(C335:C337)</f>
        <v>106.14738050731233</v>
      </c>
      <c r="K113" s="28">
        <f>AVERAGE(D335:D337)</f>
        <v>118.46142620326468</v>
      </c>
      <c r="L113" s="28">
        <f>AVERAGE(E335:E337)</f>
        <v>95.758974329444186</v>
      </c>
      <c r="M113" s="28">
        <f>AVERAGE(F335:F337)</f>
        <v>119.89014915911567</v>
      </c>
      <c r="N113" s="27">
        <f>GDP!V116</f>
        <v>937706</v>
      </c>
      <c r="O113" s="27">
        <f>GDP!U116</f>
        <v>794357</v>
      </c>
      <c r="P113" s="27">
        <f>GDP!T116</f>
        <v>143349</v>
      </c>
      <c r="Q113" s="27">
        <f>GDP!Y116</f>
        <v>265457</v>
      </c>
      <c r="R113" s="27">
        <f>GDP!AD116</f>
        <v>195410</v>
      </c>
      <c r="T113" s="19">
        <f t="shared" si="9"/>
        <v>-1.0367900035629152</v>
      </c>
      <c r="U113" s="19">
        <f t="shared" si="10"/>
        <v>2.3625127661037526</v>
      </c>
      <c r="V113" s="19">
        <f t="shared" si="11"/>
        <v>5.9835527779356967</v>
      </c>
      <c r="W113" s="19">
        <f t="shared" si="12"/>
        <v>2.5106040343553682</v>
      </c>
      <c r="X113" s="19">
        <f t="shared" si="13"/>
        <v>-7.0298897031009</v>
      </c>
      <c r="Y113" s="19">
        <f t="shared" si="14"/>
        <v>1.5467061601356802</v>
      </c>
      <c r="Z113" s="19">
        <f t="shared" si="15"/>
        <v>6.1407125397464624</v>
      </c>
      <c r="AA113" s="19">
        <f t="shared" si="16"/>
        <v>8.358019892318346</v>
      </c>
      <c r="AB113" s="19">
        <f t="shared" si="17"/>
        <v>9.4778537156367868</v>
      </c>
    </row>
    <row r="114" spans="1:28">
      <c r="A114" s="19">
        <v>1996</v>
      </c>
      <c r="B114" s="19" t="s">
        <v>77</v>
      </c>
      <c r="C114" s="27">
        <f>'Monthly Data'!X116</f>
        <v>161.59582630478988</v>
      </c>
      <c r="D114" s="27">
        <f>'Monthly Data'!Y116</f>
        <v>161.53036271847921</v>
      </c>
      <c r="E114" s="27">
        <f>'Monthly Data'!AB116</f>
        <v>166.28165256477379</v>
      </c>
      <c r="F114" s="27">
        <f>'Monthly Data'!AQ116</f>
        <v>203.48484371365134</v>
      </c>
      <c r="H114" s="19">
        <v>2015</v>
      </c>
      <c r="I114" s="19" t="s">
        <v>8</v>
      </c>
      <c r="J114" s="28">
        <f>AVERAGE(C338:C340)</f>
        <v>108.17956770582134</v>
      </c>
      <c r="K114" s="28">
        <f>AVERAGE(D338:D340)</f>
        <v>119.80926841568532</v>
      </c>
      <c r="L114" s="28">
        <f>AVERAGE(E338:E340)</f>
        <v>98.460020957323195</v>
      </c>
      <c r="M114" s="28">
        <f>AVERAGE(F338:F340)</f>
        <v>117.476428659848</v>
      </c>
      <c r="N114" s="27">
        <f>GDP!V117</f>
        <v>968207</v>
      </c>
      <c r="O114" s="27">
        <f>GDP!U117</f>
        <v>820925</v>
      </c>
      <c r="P114" s="27">
        <f>GDP!T117</f>
        <v>147282</v>
      </c>
      <c r="Q114" s="27">
        <f>GDP!Y117</f>
        <v>261876</v>
      </c>
      <c r="R114" s="27">
        <f>GDP!AD117</f>
        <v>192691</v>
      </c>
      <c r="T114" s="19">
        <f t="shared" si="9"/>
        <v>7.8807213875080606</v>
      </c>
      <c r="U114" s="19">
        <f t="shared" si="10"/>
        <v>13.659592134252563</v>
      </c>
      <c r="V114" s="19">
        <f t="shared" si="11"/>
        <v>4.6294246482958101</v>
      </c>
      <c r="W114" s="19">
        <f t="shared" si="12"/>
        <v>14.064635935681235</v>
      </c>
      <c r="X114" s="19">
        <f t="shared" si="13"/>
        <v>11.769099688166595</v>
      </c>
      <c r="Y114" s="19">
        <f t="shared" si="14"/>
        <v>11.434590461961358</v>
      </c>
      <c r="Z114" s="19">
        <f t="shared" si="15"/>
        <v>-7.8131577291772336</v>
      </c>
      <c r="AA114" s="19">
        <f t="shared" si="16"/>
        <v>-5.2877689941187018</v>
      </c>
      <c r="AB114" s="19">
        <f t="shared" si="17"/>
        <v>-5.4506421979430009</v>
      </c>
    </row>
    <row r="115" spans="1:28">
      <c r="A115" s="19">
        <v>1996</v>
      </c>
      <c r="B115" s="19" t="s">
        <v>78</v>
      </c>
      <c r="C115" s="27">
        <f>'Monthly Data'!X117</f>
        <v>162.31541869633799</v>
      </c>
      <c r="D115" s="27">
        <f>'Monthly Data'!Y117</f>
        <v>166.07350241593281</v>
      </c>
      <c r="E115" s="27">
        <f>'Monthly Data'!AB117</f>
        <v>166.15956679621618</v>
      </c>
      <c r="F115" s="27">
        <f>'Monthly Data'!AQ117</f>
        <v>199.6970400377682</v>
      </c>
      <c r="I115" s="19" t="s">
        <v>9</v>
      </c>
      <c r="J115" s="28">
        <f>AVERAGE(C341:C343)</f>
        <v>110.97260124103532</v>
      </c>
      <c r="K115" s="28">
        <f>AVERAGE(D341:D343)</f>
        <v>122.607689578088</v>
      </c>
      <c r="L115" s="28">
        <f>AVERAGE(E341:E343)</f>
        <v>100.78485086283091</v>
      </c>
      <c r="M115" s="28">
        <f>AVERAGE(F341:F343)</f>
        <v>113.22685789478999</v>
      </c>
      <c r="N115" s="27">
        <f>GDP!V118</f>
        <v>959644</v>
      </c>
      <c r="O115" s="27">
        <f>GDP!U118</f>
        <v>809444</v>
      </c>
      <c r="P115" s="27">
        <f>GDP!T118</f>
        <v>150200</v>
      </c>
      <c r="Q115" s="27">
        <f>GDP!Y118</f>
        <v>259878</v>
      </c>
      <c r="R115" s="27">
        <f>GDP!AD118</f>
        <v>189033</v>
      </c>
      <c r="T115" s="19">
        <f t="shared" si="9"/>
        <v>10.734283063885886</v>
      </c>
      <c r="U115" s="19">
        <f t="shared" si="10"/>
        <v>-3.4910176039918306</v>
      </c>
      <c r="V115" s="19">
        <f t="shared" si="11"/>
        <v>9.6753854887622115</v>
      </c>
      <c r="W115" s="19">
        <f t="shared" si="12"/>
        <v>-5.4779120804213548</v>
      </c>
      <c r="X115" s="19">
        <f t="shared" si="13"/>
        <v>9.7845774027978329</v>
      </c>
      <c r="Y115" s="19">
        <f t="shared" si="14"/>
        <v>8.1635764103926043</v>
      </c>
      <c r="Z115" s="19">
        <f t="shared" si="15"/>
        <v>-13.703162372097655</v>
      </c>
      <c r="AA115" s="19">
        <f t="shared" si="16"/>
        <v>-3.0170772053227046</v>
      </c>
      <c r="AB115" s="19">
        <f t="shared" si="17"/>
        <v>-7.3799982885669246</v>
      </c>
    </row>
    <row r="116" spans="1:28">
      <c r="A116" s="19">
        <v>1996</v>
      </c>
      <c r="B116" s="19" t="s">
        <v>79</v>
      </c>
      <c r="C116" s="27">
        <f>'Monthly Data'!X118</f>
        <v>159.54114851946096</v>
      </c>
      <c r="D116" s="27">
        <f>'Monthly Data'!Y118</f>
        <v>163.53267502468913</v>
      </c>
      <c r="E116" s="27">
        <f>'Monthly Data'!AB118</f>
        <v>167.38107518235861</v>
      </c>
      <c r="F116" s="27">
        <f>'Monthly Data'!AQ118</f>
        <v>193.04822743138294</v>
      </c>
      <c r="I116" s="19" t="s">
        <v>10</v>
      </c>
      <c r="J116" s="28">
        <f>AVERAGE(C344:C346)</f>
        <v>111.80993325328001</v>
      </c>
      <c r="K116" s="28">
        <f>AVERAGE(D344:D346)</f>
        <v>122.615975401255</v>
      </c>
      <c r="L116" s="28">
        <f>AVERAGE(E344:E346)</f>
        <v>102.56958996484633</v>
      </c>
      <c r="M116" s="28">
        <f>AVERAGE(F344:F346)</f>
        <v>110.33410308143266</v>
      </c>
      <c r="N116" s="27">
        <f>GDP!V119</f>
        <v>968665</v>
      </c>
      <c r="O116" s="27">
        <f>GDP!U119</f>
        <v>816208</v>
      </c>
      <c r="P116" s="27">
        <f>GDP!T119</f>
        <v>152457</v>
      </c>
      <c r="Q116" s="27">
        <f>GDP!Y119</f>
        <v>258541</v>
      </c>
      <c r="R116" s="27">
        <f>GDP!AD119</f>
        <v>186978</v>
      </c>
      <c r="T116" s="19">
        <f t="shared" si="9"/>
        <v>3.0524895859167289</v>
      </c>
      <c r="U116" s="19">
        <f t="shared" si="10"/>
        <v>3.8134975114093139</v>
      </c>
      <c r="V116" s="19">
        <f t="shared" si="11"/>
        <v>2.7034725690699979E-2</v>
      </c>
      <c r="W116" s="19">
        <f t="shared" si="12"/>
        <v>3.3846723764519693</v>
      </c>
      <c r="X116" s="19">
        <f t="shared" si="13"/>
        <v>7.2737462597498581</v>
      </c>
      <c r="Y116" s="19">
        <f t="shared" si="14"/>
        <v>6.1474945514997437</v>
      </c>
      <c r="Z116" s="19">
        <f t="shared" si="15"/>
        <v>-9.8343218561061096</v>
      </c>
      <c r="AA116" s="19">
        <f t="shared" si="16"/>
        <v>-2.0420622029405533</v>
      </c>
      <c r="AB116" s="19">
        <f t="shared" si="17"/>
        <v>-4.2780508839914688</v>
      </c>
    </row>
    <row r="117" spans="1:28">
      <c r="A117" s="19">
        <v>1996</v>
      </c>
      <c r="B117" s="19" t="s">
        <v>80</v>
      </c>
      <c r="C117" s="27">
        <f>'Monthly Data'!X119</f>
        <v>164.74817298375288</v>
      </c>
      <c r="D117" s="27">
        <f>'Monthly Data'!Y119</f>
        <v>165.11660127579069</v>
      </c>
      <c r="E117" s="27">
        <f>'Monthly Data'!AB119</f>
        <v>171.58810614991282</v>
      </c>
      <c r="F117" s="27">
        <f>'Monthly Data'!AQ119</f>
        <v>189.06503043162817</v>
      </c>
      <c r="I117" s="19" t="s">
        <v>11</v>
      </c>
      <c r="J117" s="28">
        <f>AVERAGE(C347:C349)</f>
        <v>111.867216268017</v>
      </c>
      <c r="K117" s="28">
        <f>AVERAGE(D347:D349)</f>
        <v>123.46577049466534</v>
      </c>
      <c r="L117" s="28">
        <f>AVERAGE(E347:E349)</f>
        <v>102.04425898828732</v>
      </c>
      <c r="M117" s="28">
        <f>AVERAGE(F347:F349)</f>
        <v>108.23969853634968</v>
      </c>
      <c r="N117" s="27">
        <f>GDP!V120</f>
        <v>971101</v>
      </c>
      <c r="O117" s="27">
        <f>GDP!U120</f>
        <v>819403</v>
      </c>
      <c r="P117" s="27">
        <f>GDP!T120</f>
        <v>151698</v>
      </c>
      <c r="Q117" s="27">
        <f>GDP!Y120</f>
        <v>255911</v>
      </c>
      <c r="R117" s="27">
        <f>GDP!AD120</f>
        <v>183071</v>
      </c>
      <c r="T117" s="19">
        <f t="shared" si="9"/>
        <v>0.20508750655687802</v>
      </c>
      <c r="U117" s="19">
        <f t="shared" si="10"/>
        <v>1.0097214204888516</v>
      </c>
      <c r="V117" s="19">
        <f t="shared" si="11"/>
        <v>2.8011693880318322</v>
      </c>
      <c r="W117" s="19">
        <f t="shared" si="12"/>
        <v>1.5749950867202323</v>
      </c>
      <c r="X117" s="19">
        <f t="shared" si="13"/>
        <v>-2.0329957666184395</v>
      </c>
      <c r="Y117" s="19">
        <f t="shared" si="14"/>
        <v>-1.9765594750615345</v>
      </c>
      <c r="Z117" s="19">
        <f t="shared" si="15"/>
        <v>-7.3794788450073368</v>
      </c>
      <c r="AA117" s="19">
        <f t="shared" si="16"/>
        <v>-4.0073196474334054</v>
      </c>
      <c r="AB117" s="19">
        <f t="shared" si="17"/>
        <v>-8.0998595688823283</v>
      </c>
    </row>
    <row r="118" spans="1:28">
      <c r="A118" s="19">
        <v>1996</v>
      </c>
      <c r="B118" s="19" t="s">
        <v>81</v>
      </c>
      <c r="C118" s="27">
        <f>'Monthly Data'!X120</f>
        <v>166.15840358838179</v>
      </c>
      <c r="D118" s="27">
        <f>'Monthly Data'!Y120</f>
        <v>165.96316719777113</v>
      </c>
      <c r="E118" s="27">
        <f>'Monthly Data'!AB120</f>
        <v>173.47312986551648</v>
      </c>
      <c r="F118" s="27">
        <f>'Monthly Data'!AQ120</f>
        <v>187.80971381238967</v>
      </c>
      <c r="H118" s="19">
        <v>2016</v>
      </c>
      <c r="I118" s="19" t="s">
        <v>8</v>
      </c>
      <c r="J118" s="28">
        <f>AVERAGE(C350:C352)</f>
        <v>113.33991213101034</v>
      </c>
      <c r="K118" s="28">
        <f>AVERAGE(D350:D352)</f>
        <v>123.18153856432532</v>
      </c>
      <c r="L118" s="28">
        <f>AVERAGE(E350:E352)</f>
        <v>105.17710141307499</v>
      </c>
      <c r="M118" s="28">
        <f>AVERAGE(F350:F352)</f>
        <v>107.82336236060065</v>
      </c>
      <c r="N118" s="27">
        <f>GDP!V121</f>
        <v>972613</v>
      </c>
      <c r="O118" s="27">
        <f>GDP!U121</f>
        <v>818867</v>
      </c>
      <c r="P118" s="27">
        <f>GDP!T121</f>
        <v>153746</v>
      </c>
      <c r="Q118" s="27">
        <f>GDP!Y121</f>
        <v>255256</v>
      </c>
      <c r="R118" s="27">
        <f>GDP!AD121</f>
        <v>183531</v>
      </c>
      <c r="T118" s="19">
        <f t="shared" si="9"/>
        <v>5.3707720065543363</v>
      </c>
      <c r="U118" s="19">
        <f t="shared" si="10"/>
        <v>0.62425429813310895</v>
      </c>
      <c r="V118" s="19">
        <f t="shared" si="11"/>
        <v>-0.91766951902790828</v>
      </c>
      <c r="W118" s="19">
        <f t="shared" si="12"/>
        <v>-0.26139728800151918</v>
      </c>
      <c r="X118" s="19">
        <f t="shared" si="13"/>
        <v>12.857515741574566</v>
      </c>
      <c r="Y118" s="19">
        <f t="shared" si="14"/>
        <v>5.5105488410679193</v>
      </c>
      <c r="Z118" s="19">
        <f t="shared" si="15"/>
        <v>-1.5297168215175461</v>
      </c>
      <c r="AA118" s="19">
        <f t="shared" si="16"/>
        <v>-1.0198695570299177</v>
      </c>
      <c r="AB118" s="19">
        <f t="shared" si="17"/>
        <v>1.0088690391115707</v>
      </c>
    </row>
    <row r="119" spans="1:28">
      <c r="A119" s="19">
        <v>1996</v>
      </c>
      <c r="B119" s="19" t="s">
        <v>82</v>
      </c>
      <c r="C119" s="27">
        <f>'Monthly Data'!X121</f>
        <v>166.57578645459225</v>
      </c>
      <c r="D119" s="27">
        <f>'Monthly Data'!Y121</f>
        <v>165.60204572983136</v>
      </c>
      <c r="E119" s="27">
        <f>'Monthly Data'!AB121</f>
        <v>174.93004686484014</v>
      </c>
      <c r="F119" s="27">
        <f>'Monthly Data'!AQ121</f>
        <v>187.24706886965183</v>
      </c>
      <c r="I119" s="19" t="s">
        <v>9</v>
      </c>
      <c r="J119" s="28">
        <f>AVERAGE(C353:C355)</f>
        <v>114.62350872572934</v>
      </c>
      <c r="K119" s="28">
        <f>AVERAGE(D353:D355)</f>
        <v>122.41585648118132</v>
      </c>
      <c r="L119" s="28">
        <f>AVERAGE(E353:E355)</f>
        <v>107.70452522380766</v>
      </c>
      <c r="M119" s="28">
        <f>AVERAGE(F353:F355)</f>
        <v>116.46991403955599</v>
      </c>
      <c r="N119" s="27">
        <f>GDP!V122</f>
        <v>977389</v>
      </c>
      <c r="O119" s="27">
        <f>GDP!U122</f>
        <v>819644</v>
      </c>
      <c r="P119" s="27">
        <f>GDP!T122</f>
        <v>157745</v>
      </c>
      <c r="Q119" s="27">
        <f>GDP!Y122</f>
        <v>261784</v>
      </c>
      <c r="R119" s="27">
        <f>GDP!AD122</f>
        <v>191263</v>
      </c>
      <c r="T119" s="19">
        <f t="shared" si="9"/>
        <v>4.607616656341218</v>
      </c>
      <c r="U119" s="19">
        <f t="shared" si="10"/>
        <v>1.9787084924747012</v>
      </c>
      <c r="V119" s="19">
        <f t="shared" si="11"/>
        <v>-2.4632669602340229</v>
      </c>
      <c r="W119" s="19">
        <f t="shared" si="12"/>
        <v>0.38008937231848172</v>
      </c>
      <c r="X119" s="19">
        <f t="shared" si="13"/>
        <v>9.9641220166999389</v>
      </c>
      <c r="Y119" s="19">
        <f t="shared" si="14"/>
        <v>10.817183322575264</v>
      </c>
      <c r="Z119" s="19">
        <f t="shared" si="15"/>
        <v>36.14557699550214</v>
      </c>
      <c r="AA119" s="19">
        <f t="shared" si="16"/>
        <v>10.628891317475397</v>
      </c>
      <c r="AB119" s="19">
        <f t="shared" si="17"/>
        <v>17.946791204611422</v>
      </c>
    </row>
    <row r="120" spans="1:28">
      <c r="A120" s="19">
        <v>1996</v>
      </c>
      <c r="B120" s="19" t="s">
        <v>83</v>
      </c>
      <c r="C120" s="27">
        <f>'Monthly Data'!X122</f>
        <v>165.82688815432408</v>
      </c>
      <c r="D120" s="27">
        <f>'Monthly Data'!Y122</f>
        <v>164.50458838352299</v>
      </c>
      <c r="E120" s="27">
        <f>'Monthly Data'!AB122</f>
        <v>175.67807452355308</v>
      </c>
      <c r="F120" s="27">
        <f>'Monthly Data'!AQ122</f>
        <v>185.71441317984699</v>
      </c>
      <c r="I120" s="19" t="s">
        <v>10</v>
      </c>
      <c r="J120" s="28">
        <f>AVERAGE(C356:C358)</f>
        <v>118.042882709224</v>
      </c>
      <c r="K120" s="28">
        <f>AVERAGE(D356:D358)</f>
        <v>126.34212959184235</v>
      </c>
      <c r="L120" s="28">
        <f>AVERAGE(E356:E358)</f>
        <v>111.03005342338567</v>
      </c>
      <c r="M120" s="28">
        <f>AVERAGE(F356:F358)</f>
        <v>116.15187793065267</v>
      </c>
      <c r="N120" s="27">
        <f>GDP!V123</f>
        <v>979108</v>
      </c>
      <c r="O120" s="27">
        <f>GDP!U123</f>
        <v>817493</v>
      </c>
      <c r="P120" s="27">
        <f>GDP!T123</f>
        <v>161615</v>
      </c>
      <c r="Q120" s="27">
        <f>GDP!Y123</f>
        <v>262797</v>
      </c>
      <c r="R120" s="27">
        <f>GDP!AD123</f>
        <v>190515</v>
      </c>
      <c r="T120" s="19">
        <f t="shared" si="9"/>
        <v>12.477183649913348</v>
      </c>
      <c r="U120" s="19">
        <f t="shared" si="10"/>
        <v>0.70536513164554115</v>
      </c>
      <c r="V120" s="19">
        <f t="shared" si="11"/>
        <v>13.45981473641309</v>
      </c>
      <c r="W120" s="19">
        <f t="shared" si="12"/>
        <v>-1.0455990492438505</v>
      </c>
      <c r="X120" s="19">
        <f t="shared" si="13"/>
        <v>12.934437367565256</v>
      </c>
      <c r="Y120" s="19">
        <f t="shared" si="14"/>
        <v>10.180377631338345</v>
      </c>
      <c r="Z120" s="19">
        <f t="shared" si="15"/>
        <v>-1.0877858832895271</v>
      </c>
      <c r="AA120" s="19">
        <f t="shared" si="16"/>
        <v>1.5568484613792455</v>
      </c>
      <c r="AB120" s="19">
        <f t="shared" si="17"/>
        <v>-1.5551851865936994</v>
      </c>
    </row>
    <row r="121" spans="1:28">
      <c r="A121" s="19">
        <v>1996</v>
      </c>
      <c r="B121" s="19" t="s">
        <v>84</v>
      </c>
      <c r="C121" s="27">
        <f>'Monthly Data'!X123</f>
        <v>166.06265323250182</v>
      </c>
      <c r="D121" s="27">
        <f>'Monthly Data'!Y123</f>
        <v>163.10724110113648</v>
      </c>
      <c r="E121" s="27">
        <f>'Monthly Data'!AB123</f>
        <v>175.72432184513767</v>
      </c>
      <c r="F121" s="27">
        <f>'Monthly Data'!AQ123</f>
        <v>184.15925194106055</v>
      </c>
      <c r="I121" s="19" t="s">
        <v>11</v>
      </c>
      <c r="J121" s="28">
        <f>AVERAGE(C359:C361)</f>
        <v>120.64247441297566</v>
      </c>
      <c r="K121" s="28">
        <f>AVERAGE(D359:D361)</f>
        <v>131.21974907289635</v>
      </c>
      <c r="L121" s="28">
        <f>AVERAGE(E359:E361)</f>
        <v>111.48017508201133</v>
      </c>
      <c r="M121" s="28">
        <f>AVERAGE(F359:F361)</f>
        <v>113.06419220251632</v>
      </c>
      <c r="N121" s="27">
        <f>GDP!V124</f>
        <v>993230</v>
      </c>
      <c r="O121" s="27">
        <f>GDP!U124</f>
        <v>830954</v>
      </c>
      <c r="P121" s="27">
        <f>GDP!T124</f>
        <v>162276</v>
      </c>
      <c r="Q121" s="27">
        <f>GDP!Y124</f>
        <v>257253</v>
      </c>
      <c r="R121" s="27">
        <f>GDP!AD124</f>
        <v>187865</v>
      </c>
      <c r="T121" s="19">
        <f t="shared" si="9"/>
        <v>9.1042623221716745</v>
      </c>
      <c r="U121" s="19">
        <f t="shared" si="10"/>
        <v>5.8953569476334122</v>
      </c>
      <c r="V121" s="19">
        <f t="shared" si="11"/>
        <v>16.360087677772974</v>
      </c>
      <c r="W121" s="19">
        <f t="shared" si="12"/>
        <v>6.7509529638705157</v>
      </c>
      <c r="X121" s="19">
        <f t="shared" si="13"/>
        <v>1.631508858273123</v>
      </c>
      <c r="Y121" s="19">
        <f t="shared" si="14"/>
        <v>1.6460508506732641</v>
      </c>
      <c r="Z121" s="19">
        <f t="shared" si="15"/>
        <v>-10.216735205345163</v>
      </c>
      <c r="AA121" s="19">
        <f t="shared" si="16"/>
        <v>-8.1751601411370718</v>
      </c>
      <c r="AB121" s="19">
        <f t="shared" si="17"/>
        <v>-5.4488518256794123</v>
      </c>
    </row>
    <row r="122" spans="1:28">
      <c r="A122" s="19">
        <v>1997</v>
      </c>
      <c r="B122" s="19" t="s">
        <v>72</v>
      </c>
      <c r="C122" s="27">
        <f>'Monthly Data'!X124</f>
        <v>162.9730298008821</v>
      </c>
      <c r="D122" s="27">
        <f>'Monthly Data'!Y124</f>
        <v>162.1790446503274</v>
      </c>
      <c r="E122" s="27">
        <f>'Monthly Data'!AB124</f>
        <v>171.61163727027449</v>
      </c>
      <c r="F122" s="27">
        <f>'Monthly Data'!AQ124</f>
        <v>182.68200949335437</v>
      </c>
      <c r="H122" s="19">
        <v>2017</v>
      </c>
      <c r="I122" s="19" t="s">
        <v>8</v>
      </c>
      <c r="J122" s="28">
        <f>AVERAGE(C362:C364)</f>
        <v>121.42579706747667</v>
      </c>
      <c r="K122" s="28">
        <f>AVERAGE(D362:D364)</f>
        <v>134.15922121581301</v>
      </c>
      <c r="L122" s="28">
        <f>AVERAGE(E362:E364)</f>
        <v>110.86004621523166</v>
      </c>
      <c r="M122" s="28">
        <f>AVERAGE(F362:F364)</f>
        <v>114.07455766473767</v>
      </c>
      <c r="N122" s="27">
        <f>GDP!V125</f>
        <v>1000134</v>
      </c>
      <c r="O122" s="27">
        <f>GDP!U125</f>
        <v>836105</v>
      </c>
      <c r="P122" s="27">
        <f>GDP!T125</f>
        <v>164029</v>
      </c>
      <c r="Q122" s="27">
        <f>GDP!Y125</f>
        <v>256336</v>
      </c>
      <c r="R122" s="27">
        <f>GDP!AD125</f>
        <v>183122</v>
      </c>
      <c r="T122" s="19">
        <f t="shared" si="9"/>
        <v>2.6225749076918214</v>
      </c>
      <c r="U122" s="19">
        <f t="shared" si="10"/>
        <v>2.8095483726056747</v>
      </c>
      <c r="V122" s="19">
        <f t="shared" si="11"/>
        <v>9.266064845610833</v>
      </c>
      <c r="W122" s="19">
        <f t="shared" si="12"/>
        <v>2.5027108767719408</v>
      </c>
      <c r="X122" s="19">
        <f t="shared" si="13"/>
        <v>-2.2065758621999998</v>
      </c>
      <c r="Y122" s="19">
        <f t="shared" si="14"/>
        <v>4.3915563925051693</v>
      </c>
      <c r="Z122" s="19">
        <f t="shared" si="15"/>
        <v>3.6226839438962433</v>
      </c>
      <c r="AA122" s="19">
        <f t="shared" si="16"/>
        <v>-1.4182280565510297</v>
      </c>
      <c r="AB122" s="19">
        <f>(((R122/R121)^4)-1)*100</f>
        <v>-9.722695317082886</v>
      </c>
    </row>
    <row r="123" spans="1:28">
      <c r="A123" s="19">
        <v>1997</v>
      </c>
      <c r="B123" s="19" t="s">
        <v>74</v>
      </c>
      <c r="C123" s="27">
        <f>'Monthly Data'!X125</f>
        <v>160.74444063705135</v>
      </c>
      <c r="D123" s="27">
        <f>'Monthly Data'!Y125</f>
        <v>161.78669517686268</v>
      </c>
      <c r="E123" s="27">
        <f>'Monthly Data'!AB125</f>
        <v>167.38747236524321</v>
      </c>
      <c r="F123" s="27">
        <f>'Monthly Data'!AQ125</f>
        <v>178.7979473281404</v>
      </c>
      <c r="I123" s="19" t="s">
        <v>9</v>
      </c>
      <c r="J123" s="28">
        <f>AVERAGE(C365:C367)</f>
        <v>123.33229099610067</v>
      </c>
      <c r="K123" s="28">
        <f>AVERAGE(D365:D367)</f>
        <v>136.60069878998766</v>
      </c>
      <c r="L123" s="28">
        <f>AVERAGE(E365:E367)</f>
        <v>111.76809843992601</v>
      </c>
      <c r="M123" s="28">
        <f>AVERAGE(F365:F367)</f>
        <v>119.75593787636899</v>
      </c>
      <c r="N123" s="27">
        <f>GDP!V126</f>
        <v>1004775</v>
      </c>
      <c r="O123" s="27">
        <f>GDP!U126</f>
        <v>838055</v>
      </c>
      <c r="P123" s="27">
        <f>GDP!T126</f>
        <v>166720</v>
      </c>
      <c r="Q123" s="27">
        <f>GDP!Y126</f>
        <v>269114</v>
      </c>
      <c r="R123" s="27"/>
      <c r="T123" s="19">
        <f t="shared" si="9"/>
        <v>6.429823984862737</v>
      </c>
      <c r="U123" s="19">
        <f t="shared" si="10"/>
        <v>1.8691111566496499</v>
      </c>
      <c r="V123" s="19">
        <f t="shared" si="11"/>
        <v>7.4804732009418506</v>
      </c>
      <c r="W123" s="19">
        <f t="shared" si="12"/>
        <v>0.93616587562024289</v>
      </c>
      <c r="X123" s="19">
        <f t="shared" si="13"/>
        <v>3.3168668352107966</v>
      </c>
      <c r="Y123" s="19">
        <f t="shared" si="14"/>
        <v>6.7255146039949087</v>
      </c>
      <c r="Z123" s="19">
        <f t="shared" si="15"/>
        <v>21.459936998557218</v>
      </c>
      <c r="AA123" s="19">
        <f t="shared" si="16"/>
        <v>21.48055113039571</v>
      </c>
    </row>
    <row r="124" spans="1:28">
      <c r="A124" s="19">
        <v>1997</v>
      </c>
      <c r="B124" s="19" t="s">
        <v>75</v>
      </c>
      <c r="C124" s="27">
        <f>'Monthly Data'!X126</f>
        <v>156.93573285535484</v>
      </c>
      <c r="D124" s="27">
        <f>'Monthly Data'!Y126</f>
        <v>159.49629224859601</v>
      </c>
      <c r="E124" s="27">
        <f>'Monthly Data'!AB126</f>
        <v>163.04250818722107</v>
      </c>
      <c r="F124" s="27">
        <f>'Monthly Data'!AQ126</f>
        <v>178.16555978097691</v>
      </c>
      <c r="I124" s="19" t="s">
        <v>10</v>
      </c>
      <c r="J124" s="28">
        <f>AVERAGE(C368:C370)</f>
        <v>123.717006283939</v>
      </c>
      <c r="K124" s="28">
        <f>AVERAGE(D368:D370)</f>
        <v>137.83621953502234</v>
      </c>
      <c r="L124" s="28">
        <f>AVERAGE(E368:E370)</f>
        <v>111.62171262674599</v>
      </c>
      <c r="M124" s="28">
        <f>AVERAGE(F368:F370)</f>
        <v>116.64653478869333</v>
      </c>
      <c r="N124" s="27">
        <f>GDP!V127</f>
        <v>1014181</v>
      </c>
      <c r="O124" s="27">
        <f>GDP!U127</f>
        <v>850508</v>
      </c>
      <c r="P124" s="27">
        <f>GDP!T127</f>
        <v>163673</v>
      </c>
      <c r="Q124" s="27">
        <f>GDP!Y127</f>
        <v>263287</v>
      </c>
      <c r="R124" s="27"/>
      <c r="T124" s="19">
        <f t="shared" si="9"/>
        <v>1.2535861206097287</v>
      </c>
      <c r="U124" s="19">
        <f t="shared" si="10"/>
        <v>3.7974291926698989</v>
      </c>
      <c r="V124" s="19">
        <f t="shared" si="11"/>
        <v>3.6672858793669993</v>
      </c>
      <c r="W124" s="19">
        <f t="shared" si="12"/>
        <v>6.0775610894371113</v>
      </c>
      <c r="X124" s="19">
        <f t="shared" si="13"/>
        <v>-0.52286288426791616</v>
      </c>
      <c r="Y124" s="19">
        <f t="shared" si="14"/>
        <v>-7.1124806881215141</v>
      </c>
      <c r="Z124" s="19">
        <f t="shared" si="15"/>
        <v>-9.9882631564264468</v>
      </c>
      <c r="AA124" s="19">
        <f t="shared" si="16"/>
        <v>-8.3837527962262968</v>
      </c>
    </row>
    <row r="125" spans="1:28">
      <c r="A125" s="19">
        <v>1997</v>
      </c>
      <c r="B125" s="19" t="s">
        <v>76</v>
      </c>
      <c r="C125" s="27">
        <f>'Monthly Data'!X127</f>
        <v>152.16582961907432</v>
      </c>
      <c r="D125" s="27">
        <f>'Monthly Data'!Y127</f>
        <v>159.10433859017357</v>
      </c>
      <c r="E125" s="27">
        <f>'Monthly Data'!AB127</f>
        <v>153.62735834224097</v>
      </c>
      <c r="F125" s="27">
        <f>'Monthly Data'!AQ127</f>
        <v>173.23503181328866</v>
      </c>
      <c r="I125" s="19" t="s">
        <v>11</v>
      </c>
      <c r="J125" s="28">
        <f>AVERAGE(C371:C373)</f>
        <v>123.58612232392333</v>
      </c>
      <c r="K125" s="28">
        <f>AVERAGE(D371:D373)</f>
        <v>137.737548767107</v>
      </c>
      <c r="L125" s="28">
        <f>AVERAGE(E371:E373)</f>
        <v>111.348472188651</v>
      </c>
      <c r="M125" s="28">
        <f>AVERAGE(F371:F373)</f>
        <v>113.77739396606633</v>
      </c>
      <c r="N125" s="27">
        <f>GDP!V128</f>
        <v>1014673</v>
      </c>
      <c r="O125" s="27">
        <f>GDP!U128</f>
        <v>856270</v>
      </c>
      <c r="P125" s="27">
        <f>GDP!T128</f>
        <v>158403</v>
      </c>
      <c r="Q125" s="27">
        <f>GDP!Y128</f>
        <v>261217</v>
      </c>
      <c r="R125" s="27"/>
      <c r="T125" s="19">
        <f t="shared" si="9"/>
        <v>-0.42250103278127504</v>
      </c>
      <c r="U125" s="19">
        <f t="shared" si="10"/>
        <v>0.1941894532576649</v>
      </c>
      <c r="V125" s="19">
        <f t="shared" si="11"/>
        <v>-0.28603473843406002</v>
      </c>
      <c r="W125" s="19">
        <f t="shared" si="12"/>
        <v>2.7375729736273335</v>
      </c>
      <c r="X125" s="19">
        <f t="shared" si="13"/>
        <v>-0.97557639662954054</v>
      </c>
      <c r="Y125" s="19">
        <f t="shared" si="14"/>
        <v>-12.270543523751986</v>
      </c>
      <c r="Z125" s="19">
        <f t="shared" si="15"/>
        <v>-9.4816640150132017</v>
      </c>
      <c r="AA125" s="19">
        <f t="shared" si="16"/>
        <v>-3.1079631710146383</v>
      </c>
    </row>
    <row r="126" spans="1:28">
      <c r="A126" s="19">
        <v>1997</v>
      </c>
      <c r="B126" s="19" t="s">
        <v>77</v>
      </c>
      <c r="C126" s="27">
        <f>'Monthly Data'!X128</f>
        <v>149.7595738615039</v>
      </c>
      <c r="D126" s="27">
        <f>'Monthly Data'!Y128</f>
        <v>157.6485066022538</v>
      </c>
      <c r="E126" s="27">
        <f>'Monthly Data'!AB128</f>
        <v>148.24217555145029</v>
      </c>
      <c r="F126" s="27">
        <f>'Monthly Data'!AQ128</f>
        <v>179.83589188003941</v>
      </c>
      <c r="H126" s="19">
        <v>2018</v>
      </c>
      <c r="I126" s="19" t="s">
        <v>8</v>
      </c>
      <c r="J126" s="28">
        <f>AVERAGE(C374:C376)</f>
        <v>123.35345011164434</v>
      </c>
      <c r="K126" s="28">
        <f>AVERAGE(D374:D376)</f>
        <v>139.07525686741602</v>
      </c>
      <c r="L126" s="28">
        <f>AVERAGE(E374:E376)</f>
        <v>110.18118088896</v>
      </c>
      <c r="M126" s="28">
        <f>AVERAGE(F374:F376)</f>
        <v>112.529282325922</v>
      </c>
      <c r="N126" s="27">
        <f>GDP!V129</f>
        <v>1017657</v>
      </c>
      <c r="O126" s="27">
        <f>GDP!U129</f>
        <v>862538</v>
      </c>
      <c r="P126" s="27">
        <f>GDP!T129</f>
        <v>155119</v>
      </c>
      <c r="Q126" s="27">
        <f>GDP!Y129</f>
        <v>259996</v>
      </c>
      <c r="R126" s="27"/>
      <c r="T126" s="19">
        <f t="shared" si="9"/>
        <v>-0.75094505372989007</v>
      </c>
      <c r="U126" s="19">
        <f t="shared" si="10"/>
        <v>1.1815389060933823</v>
      </c>
      <c r="V126" s="19">
        <f t="shared" si="11"/>
        <v>3.9417641511346746</v>
      </c>
      <c r="W126" s="19">
        <f t="shared" si="12"/>
        <v>2.9603560829069231</v>
      </c>
      <c r="X126" s="19">
        <f t="shared" si="13"/>
        <v>-4.1278115616382616</v>
      </c>
      <c r="Y126" s="19">
        <f t="shared" si="14"/>
        <v>-8.0384303323962509</v>
      </c>
      <c r="Z126" s="19">
        <f t="shared" si="15"/>
        <v>-4.3162323722944702</v>
      </c>
      <c r="AA126" s="19">
        <f t="shared" si="16"/>
        <v>-1.8566413552727701</v>
      </c>
    </row>
    <row r="127" spans="1:28">
      <c r="A127" s="19">
        <v>1997</v>
      </c>
      <c r="B127" s="19" t="s">
        <v>78</v>
      </c>
      <c r="C127" s="27">
        <f>'Monthly Data'!X129</f>
        <v>146.69915480056054</v>
      </c>
      <c r="D127" s="27">
        <f>'Monthly Data'!Y129</f>
        <v>156.72776464052598</v>
      </c>
      <c r="E127" s="27">
        <f>'Monthly Data'!AB129</f>
        <v>145.83657723085886</v>
      </c>
      <c r="F127" s="27">
        <f>'Monthly Data'!AQ129</f>
        <v>181.1941018072138</v>
      </c>
      <c r="I127" s="19" t="s">
        <v>9</v>
      </c>
      <c r="J127" s="28">
        <f>AVERAGE(C377:C379)</f>
        <v>122.626713134219</v>
      </c>
      <c r="K127" s="28">
        <f>AVERAGE(D377:D379)</f>
        <v>137.78546524590601</v>
      </c>
      <c r="L127" s="28">
        <f>AVERAGE(E377:E379)</f>
        <v>109.47219351649467</v>
      </c>
      <c r="M127" s="28">
        <f>AVERAGE(F377:F379)</f>
        <v>111.88959868438967</v>
      </c>
      <c r="N127" s="27">
        <f>GDP!V130</f>
        <v>1041501</v>
      </c>
      <c r="O127" s="27">
        <f>GDP!U130</f>
        <v>889375</v>
      </c>
      <c r="P127" s="27">
        <f>GDP!T130</f>
        <v>152126</v>
      </c>
      <c r="Q127" s="27">
        <f>GDP!Y130</f>
        <v>259125</v>
      </c>
      <c r="R127" s="27"/>
      <c r="T127" s="19">
        <f t="shared" si="9"/>
        <v>-2.3358562149203954</v>
      </c>
      <c r="U127" s="19">
        <f t="shared" si="10"/>
        <v>9.7066788985269437</v>
      </c>
      <c r="V127" s="19">
        <f t="shared" si="11"/>
        <v>-3.6583355724852606</v>
      </c>
      <c r="W127" s="19">
        <f t="shared" si="12"/>
        <v>13.03858693696862</v>
      </c>
      <c r="X127" s="19">
        <f t="shared" si="13"/>
        <v>-2.5491593049162042</v>
      </c>
      <c r="Y127" s="19">
        <f t="shared" si="14"/>
        <v>-7.4974299800538935</v>
      </c>
      <c r="Z127" s="19">
        <f t="shared" si="15"/>
        <v>-2.2545234607524556</v>
      </c>
      <c r="AA127" s="19">
        <f t="shared" si="16"/>
        <v>-1.3333019347612773</v>
      </c>
    </row>
    <row r="128" spans="1:28">
      <c r="A128" s="19">
        <v>1997</v>
      </c>
      <c r="B128" s="19" t="s">
        <v>79</v>
      </c>
      <c r="C128" s="27">
        <f>'Monthly Data'!X130</f>
        <v>143.3842071422556</v>
      </c>
      <c r="D128" s="27">
        <f>'Monthly Data'!Y130</f>
        <v>157.21658337798908</v>
      </c>
      <c r="E128" s="27">
        <f>'Monthly Data'!AB130</f>
        <v>141.30237351195228</v>
      </c>
      <c r="F128" s="27">
        <f>'Monthly Data'!AQ130</f>
        <v>184.03550959336692</v>
      </c>
      <c r="N128" s="27"/>
      <c r="O128" s="27"/>
      <c r="P128" s="27"/>
      <c r="Q128" s="27"/>
      <c r="R128" s="27"/>
    </row>
    <row r="129" spans="1:18">
      <c r="A129" s="19">
        <v>1997</v>
      </c>
      <c r="B129" s="19" t="s">
        <v>80</v>
      </c>
      <c r="C129" s="27">
        <f>'Monthly Data'!X131</f>
        <v>141.89719404498777</v>
      </c>
      <c r="D129" s="27">
        <f>'Monthly Data'!Y131</f>
        <v>157.10162728489217</v>
      </c>
      <c r="E129" s="27">
        <f>'Monthly Data'!AB131</f>
        <v>136.76904984964293</v>
      </c>
      <c r="F129" s="27">
        <f>'Monthly Data'!AQ131</f>
        <v>185.14655340706409</v>
      </c>
      <c r="N129" s="27"/>
      <c r="O129" s="27"/>
      <c r="P129" s="27"/>
      <c r="Q129" s="27"/>
      <c r="R129" s="27"/>
    </row>
    <row r="130" spans="1:18">
      <c r="A130" s="19">
        <v>1997</v>
      </c>
      <c r="B130" s="19" t="s">
        <v>81</v>
      </c>
      <c r="C130" s="27">
        <f>'Monthly Data'!X132</f>
        <v>141.48670278584669</v>
      </c>
      <c r="D130" s="27">
        <f>'Monthly Data'!Y132</f>
        <v>157.974205998466</v>
      </c>
      <c r="E130" s="27">
        <f>'Monthly Data'!AB132</f>
        <v>134.79592713637146</v>
      </c>
      <c r="F130" s="27">
        <f>'Monthly Data'!AQ132</f>
        <v>183.13967703169456</v>
      </c>
      <c r="N130" s="27"/>
      <c r="O130" s="27"/>
      <c r="P130" s="27"/>
      <c r="Q130" s="27"/>
      <c r="R130" s="27"/>
    </row>
    <row r="131" spans="1:18">
      <c r="A131" s="19">
        <v>1997</v>
      </c>
      <c r="B131" s="19" t="s">
        <v>82</v>
      </c>
      <c r="C131" s="27">
        <f>'Monthly Data'!X133</f>
        <v>144.27315255977521</v>
      </c>
      <c r="D131" s="27">
        <f>'Monthly Data'!Y133</f>
        <v>165.90198055035967</v>
      </c>
      <c r="E131" s="27">
        <f>'Monthly Data'!AB133</f>
        <v>133.36453465800449</v>
      </c>
      <c r="F131" s="27">
        <f>'Monthly Data'!AQ133</f>
        <v>181.73814197910261</v>
      </c>
      <c r="N131" s="27"/>
      <c r="O131" s="27"/>
      <c r="P131" s="27"/>
      <c r="Q131" s="27"/>
      <c r="R131" s="27"/>
    </row>
    <row r="132" spans="1:18">
      <c r="A132" s="19">
        <v>1997</v>
      </c>
      <c r="B132" s="19" t="s">
        <v>83</v>
      </c>
      <c r="C132" s="27">
        <f>'Monthly Data'!X134</f>
        <v>140.21664356818309</v>
      </c>
      <c r="D132" s="27">
        <f>'Monthly Data'!Y134</f>
        <v>157.17907794814474</v>
      </c>
      <c r="E132" s="27">
        <f>'Monthly Data'!AB134</f>
        <v>132.67366873846498</v>
      </c>
      <c r="F132" s="27">
        <f>'Monthly Data'!AQ134</f>
        <v>180.90691131826384</v>
      </c>
      <c r="N132" s="27"/>
      <c r="O132" s="27"/>
      <c r="P132" s="27"/>
      <c r="Q132" s="27"/>
      <c r="R132" s="27"/>
    </row>
    <row r="133" spans="1:18">
      <c r="A133" s="19">
        <v>1997</v>
      </c>
      <c r="B133" s="19" t="s">
        <v>84</v>
      </c>
      <c r="C133" s="27">
        <f>'Monthly Data'!X135</f>
        <v>139.889118561911</v>
      </c>
      <c r="D133" s="27">
        <f>'Monthly Data'!Y135</f>
        <v>157.8626480767856</v>
      </c>
      <c r="E133" s="27">
        <f>'Monthly Data'!AB135</f>
        <v>131.22872788720682</v>
      </c>
      <c r="F133" s="27">
        <f>'Monthly Data'!AQ135</f>
        <v>177.60468454276935</v>
      </c>
    </row>
    <row r="134" spans="1:18">
      <c r="A134" s="19">
        <v>1998</v>
      </c>
      <c r="B134" s="19" t="s">
        <v>72</v>
      </c>
      <c r="C134" s="27">
        <f>'Monthly Data'!X136</f>
        <v>139.83704116675685</v>
      </c>
      <c r="D134" s="27">
        <f>'Monthly Data'!Y136</f>
        <v>157.76887098192367</v>
      </c>
      <c r="E134" s="27">
        <f>'Monthly Data'!AB136</f>
        <v>131.48126212047407</v>
      </c>
      <c r="F134" s="27">
        <f>'Monthly Data'!AQ136</f>
        <v>177.08724211320575</v>
      </c>
    </row>
    <row r="135" spans="1:18">
      <c r="A135" s="19">
        <v>1998</v>
      </c>
      <c r="B135" s="19" t="s">
        <v>74</v>
      </c>
      <c r="C135" s="27">
        <f>'Monthly Data'!X137</f>
        <v>139.37780566583635</v>
      </c>
      <c r="D135" s="27">
        <f>'Monthly Data'!Y137</f>
        <v>157.12316868282019</v>
      </c>
      <c r="E135" s="27">
        <f>'Monthly Data'!AB137</f>
        <v>130.39114189209346</v>
      </c>
      <c r="F135" s="27">
        <f>'Monthly Data'!AQ137</f>
        <v>172.96614326209303</v>
      </c>
    </row>
    <row r="136" spans="1:18">
      <c r="A136" s="19">
        <v>1998</v>
      </c>
      <c r="B136" s="19" t="s">
        <v>75</v>
      </c>
      <c r="C136" s="27">
        <f>'Monthly Data'!X138</f>
        <v>138.69957573048237</v>
      </c>
      <c r="D136" s="27">
        <f>'Monthly Data'!Y138</f>
        <v>157.33375197508144</v>
      </c>
      <c r="E136" s="27">
        <f>'Monthly Data'!AB138</f>
        <v>129.84152294121117</v>
      </c>
      <c r="F136" s="27">
        <f>'Monthly Data'!AQ138</f>
        <v>167.63202421139491</v>
      </c>
    </row>
    <row r="137" spans="1:18">
      <c r="A137" s="19">
        <v>1998</v>
      </c>
      <c r="B137" s="19" t="s">
        <v>76</v>
      </c>
      <c r="C137" s="27">
        <f>'Monthly Data'!X139</f>
        <v>137.51302744921267</v>
      </c>
      <c r="D137" s="27">
        <f>'Monthly Data'!Y139</f>
        <v>156.78060847546959</v>
      </c>
      <c r="E137" s="27">
        <f>'Monthly Data'!AB139</f>
        <v>128.16119369281358</v>
      </c>
      <c r="F137" s="27">
        <f>'Monthly Data'!AQ139</f>
        <v>171.32309020763074</v>
      </c>
    </row>
    <row r="138" spans="1:18">
      <c r="A138" s="19">
        <v>1998</v>
      </c>
      <c r="B138" s="19" t="s">
        <v>77</v>
      </c>
      <c r="C138" s="27">
        <f>'Monthly Data'!X140</f>
        <v>132.40834541656619</v>
      </c>
      <c r="D138" s="27">
        <f>'Monthly Data'!Y140</f>
        <v>142.77637506121067</v>
      </c>
      <c r="E138" s="27">
        <f>'Monthly Data'!AB140</f>
        <v>126.89666217899759</v>
      </c>
      <c r="F138" s="27">
        <f>'Monthly Data'!AQ140</f>
        <v>171.74492982559775</v>
      </c>
    </row>
    <row r="139" spans="1:18">
      <c r="A139" s="19">
        <v>1998</v>
      </c>
      <c r="B139" s="19" t="s">
        <v>78</v>
      </c>
      <c r="C139" s="27">
        <f>'Monthly Data'!X141</f>
        <v>131.77389601587993</v>
      </c>
      <c r="D139" s="27">
        <f>'Monthly Data'!Y141</f>
        <v>147.40765385209309</v>
      </c>
      <c r="E139" s="27">
        <f>'Monthly Data'!AB141</f>
        <v>126.42868704187062</v>
      </c>
      <c r="F139" s="27">
        <f>'Monthly Data'!AQ141</f>
        <v>172.43403100349346</v>
      </c>
    </row>
    <row r="140" spans="1:18">
      <c r="A140" s="19">
        <v>1998</v>
      </c>
      <c r="B140" s="19" t="s">
        <v>79</v>
      </c>
      <c r="C140" s="27">
        <f>'Monthly Data'!X142</f>
        <v>132.85288017513869</v>
      </c>
      <c r="D140" s="27">
        <f>'Monthly Data'!Y142</f>
        <v>149.01438095613759</v>
      </c>
      <c r="E140" s="27">
        <f>'Monthly Data'!AB142</f>
        <v>128.21183187903327</v>
      </c>
      <c r="F140" s="27">
        <f>'Monthly Data'!AQ142</f>
        <v>174.32210063150814</v>
      </c>
    </row>
    <row r="141" spans="1:18">
      <c r="A141" s="19">
        <v>1998</v>
      </c>
      <c r="B141" s="19" t="s">
        <v>80</v>
      </c>
      <c r="C141" s="27">
        <f>'Monthly Data'!X143</f>
        <v>131.71982424025356</v>
      </c>
      <c r="D141" s="27">
        <f>'Monthly Data'!Y143</f>
        <v>146.26449430218918</v>
      </c>
      <c r="E141" s="27">
        <f>'Monthly Data'!AB143</f>
        <v>127.57126618977206</v>
      </c>
      <c r="F141" s="27">
        <f>'Monthly Data'!AQ143</f>
        <v>178.86985852824583</v>
      </c>
    </row>
    <row r="142" spans="1:18">
      <c r="A142" s="19">
        <v>1998</v>
      </c>
      <c r="B142" s="19" t="s">
        <v>81</v>
      </c>
      <c r="C142" s="27">
        <f>'Monthly Data'!X144</f>
        <v>130.34348644803856</v>
      </c>
      <c r="D142" s="27">
        <f>'Monthly Data'!Y144</f>
        <v>144.77193691868155</v>
      </c>
      <c r="E142" s="27">
        <f>'Monthly Data'!AB144</f>
        <v>125.64598881076878</v>
      </c>
      <c r="F142" s="27">
        <f>'Monthly Data'!AQ144</f>
        <v>184.89949148609787</v>
      </c>
    </row>
    <row r="143" spans="1:18">
      <c r="A143" s="19">
        <v>1998</v>
      </c>
      <c r="B143" s="19" t="s">
        <v>82</v>
      </c>
      <c r="C143" s="27">
        <f>'Monthly Data'!X145</f>
        <v>129.35358837737289</v>
      </c>
      <c r="D143" s="27">
        <f>'Monthly Data'!Y145</f>
        <v>145.32934576883048</v>
      </c>
      <c r="E143" s="27">
        <f>'Monthly Data'!AB145</f>
        <v>123.94037303867385</v>
      </c>
      <c r="F143" s="27">
        <f>'Monthly Data'!AQ145</f>
        <v>195.44392716100694</v>
      </c>
    </row>
    <row r="144" spans="1:18">
      <c r="A144" s="19">
        <v>1998</v>
      </c>
      <c r="B144" s="19" t="s">
        <v>83</v>
      </c>
      <c r="C144" s="27">
        <f>'Monthly Data'!X146</f>
        <v>129.85017925290049</v>
      </c>
      <c r="D144" s="27">
        <f>'Monthly Data'!Y146</f>
        <v>146.25280397090017</v>
      </c>
      <c r="E144" s="27">
        <f>'Monthly Data'!AB146</f>
        <v>122.31899531604658</v>
      </c>
      <c r="F144" s="27">
        <f>'Monthly Data'!AQ146</f>
        <v>200.64080038552945</v>
      </c>
    </row>
    <row r="145" spans="1:6">
      <c r="A145" s="19">
        <v>1998</v>
      </c>
      <c r="B145" s="19" t="s">
        <v>84</v>
      </c>
      <c r="C145" s="27">
        <f>'Monthly Data'!X147</f>
        <v>129.37543617306883</v>
      </c>
      <c r="D145" s="27">
        <f>'Monthly Data'!Y147</f>
        <v>145.54420205988512</v>
      </c>
      <c r="E145" s="27">
        <f>'Monthly Data'!AB147</f>
        <v>121.03188213668783</v>
      </c>
      <c r="F145" s="27">
        <f>'Monthly Data'!AQ147</f>
        <v>195.43579045942684</v>
      </c>
    </row>
    <row r="146" spans="1:6">
      <c r="A146" s="19">
        <v>1999</v>
      </c>
      <c r="B146" s="19" t="s">
        <v>72</v>
      </c>
      <c r="C146" s="27">
        <f>'Monthly Data'!X148</f>
        <v>129.70659710644378</v>
      </c>
      <c r="D146" s="27">
        <f>'Monthly Data'!Y148</f>
        <v>145.96115308689679</v>
      </c>
      <c r="E146" s="27">
        <f>'Monthly Data'!AB148</f>
        <v>121.4104721492253</v>
      </c>
      <c r="F146" s="27">
        <f>'Monthly Data'!AQ148</f>
        <v>192.46358441744118</v>
      </c>
    </row>
    <row r="147" spans="1:6">
      <c r="A147" s="19">
        <v>1999</v>
      </c>
      <c r="B147" s="19" t="s">
        <v>74</v>
      </c>
      <c r="C147" s="27">
        <f>'Monthly Data'!X149</f>
        <v>127.63606986988239</v>
      </c>
      <c r="D147" s="27">
        <f>'Monthly Data'!Y149</f>
        <v>143.10282285063238</v>
      </c>
      <c r="E147" s="27">
        <f>'Monthly Data'!AB149</f>
        <v>120.10167227235542</v>
      </c>
      <c r="F147" s="27">
        <f>'Monthly Data'!AQ149</f>
        <v>195.59994731174154</v>
      </c>
    </row>
    <row r="148" spans="1:6">
      <c r="A148" s="19">
        <v>1999</v>
      </c>
      <c r="B148" s="19" t="s">
        <v>75</v>
      </c>
      <c r="C148" s="27">
        <f>'Monthly Data'!X150</f>
        <v>129.13495643583542</v>
      </c>
      <c r="D148" s="27">
        <f>'Monthly Data'!Y150</f>
        <v>141.55909502843662</v>
      </c>
      <c r="E148" s="27">
        <f>'Monthly Data'!AB150</f>
        <v>123.58416976983933</v>
      </c>
      <c r="F148" s="27">
        <f>'Monthly Data'!AQ150</f>
        <v>192.99516611026567</v>
      </c>
    </row>
    <row r="149" spans="1:6">
      <c r="A149" s="19">
        <v>1999</v>
      </c>
      <c r="B149" s="19" t="s">
        <v>76</v>
      </c>
      <c r="C149" s="27">
        <f>'Monthly Data'!X151</f>
        <v>132.26221210967006</v>
      </c>
      <c r="D149" s="27">
        <f>'Monthly Data'!Y151</f>
        <v>140.38304424994146</v>
      </c>
      <c r="E149" s="27">
        <f>'Monthly Data'!AB151</f>
        <v>131.57540174968037</v>
      </c>
      <c r="F149" s="27">
        <f>'Monthly Data'!AQ151</f>
        <v>185.74093897518725</v>
      </c>
    </row>
    <row r="150" spans="1:6">
      <c r="A150" s="19">
        <v>1999</v>
      </c>
      <c r="B150" s="19" t="s">
        <v>77</v>
      </c>
      <c r="C150" s="27">
        <f>'Monthly Data'!X152</f>
        <v>131.749984548394</v>
      </c>
      <c r="D150" s="27">
        <f>'Monthly Data'!Y152</f>
        <v>131.15448707279987</v>
      </c>
      <c r="E150" s="27">
        <f>'Monthly Data'!AB152</f>
        <v>133.78695464478281</v>
      </c>
      <c r="F150" s="27">
        <f>'Monthly Data'!AQ152</f>
        <v>185.72786852655645</v>
      </c>
    </row>
    <row r="151" spans="1:6">
      <c r="A151" s="19">
        <v>1999</v>
      </c>
      <c r="B151" s="19" t="s">
        <v>78</v>
      </c>
      <c r="C151" s="27">
        <f>'Monthly Data'!X153</f>
        <v>132.79910744695678</v>
      </c>
      <c r="D151" s="27">
        <f>'Monthly Data'!Y153</f>
        <v>136.92574635938664</v>
      </c>
      <c r="E151" s="27">
        <f>'Monthly Data'!AB153</f>
        <v>136.13015142671892</v>
      </c>
      <c r="F151" s="27">
        <f>'Monthly Data'!AQ153</f>
        <v>184.9346203004265</v>
      </c>
    </row>
    <row r="152" spans="1:6">
      <c r="A152" s="19">
        <v>1999</v>
      </c>
      <c r="B152" s="19" t="s">
        <v>79</v>
      </c>
      <c r="C152" s="27">
        <f>'Monthly Data'!X154</f>
        <v>131.86975946768865</v>
      </c>
      <c r="D152" s="27">
        <f>'Monthly Data'!Y154</f>
        <v>133.57515381361372</v>
      </c>
      <c r="E152" s="27">
        <f>'Monthly Data'!AB154</f>
        <v>138.49221446474897</v>
      </c>
      <c r="F152" s="27">
        <f>'Monthly Data'!AQ154</f>
        <v>184.02253299691284</v>
      </c>
    </row>
    <row r="153" spans="1:6">
      <c r="A153" s="19">
        <v>1999</v>
      </c>
      <c r="B153" s="19" t="s">
        <v>80</v>
      </c>
      <c r="C153" s="27">
        <f>'Monthly Data'!X155</f>
        <v>129.32416553370854</v>
      </c>
      <c r="D153" s="27">
        <f>'Monthly Data'!Y155</f>
        <v>131.42996000543812</v>
      </c>
      <c r="E153" s="27">
        <f>'Monthly Data'!AB155</f>
        <v>135.57005430032325</v>
      </c>
      <c r="F153" s="27">
        <f>'Monthly Data'!AQ155</f>
        <v>182.29881599229233</v>
      </c>
    </row>
    <row r="154" spans="1:6">
      <c r="A154" s="19">
        <v>1999</v>
      </c>
      <c r="B154" s="19" t="s">
        <v>81</v>
      </c>
      <c r="C154" s="27">
        <f>'Monthly Data'!X156</f>
        <v>128.88911901760093</v>
      </c>
      <c r="D154" s="27">
        <f>'Monthly Data'!Y156</f>
        <v>131.74172306938561</v>
      </c>
      <c r="E154" s="27">
        <f>'Monthly Data'!AB156</f>
        <v>133.63867846790725</v>
      </c>
      <c r="F154" s="27">
        <f>'Monthly Data'!AQ156</f>
        <v>180.26657372420567</v>
      </c>
    </row>
    <row r="155" spans="1:6">
      <c r="A155" s="19">
        <v>1999</v>
      </c>
      <c r="B155" s="19" t="s">
        <v>82</v>
      </c>
      <c r="C155" s="27">
        <f>'Monthly Data'!X157</f>
        <v>126.98625928791535</v>
      </c>
      <c r="D155" s="27">
        <f>'Monthly Data'!Y157</f>
        <v>130.22014239574688</v>
      </c>
      <c r="E155" s="27">
        <f>'Monthly Data'!AB157</f>
        <v>131.28736842445076</v>
      </c>
      <c r="F155" s="27">
        <f>'Monthly Data'!AQ157</f>
        <v>181.03524418573966</v>
      </c>
    </row>
    <row r="156" spans="1:6">
      <c r="A156" s="19">
        <v>1999</v>
      </c>
      <c r="B156" s="19" t="s">
        <v>83</v>
      </c>
      <c r="C156" s="27">
        <f>'Monthly Data'!X158</f>
        <v>125.79913140819615</v>
      </c>
      <c r="D156" s="27">
        <f>'Monthly Data'!Y158</f>
        <v>130.91183174590927</v>
      </c>
      <c r="E156" s="27">
        <f>'Monthly Data'!AB158</f>
        <v>127.76684726014382</v>
      </c>
      <c r="F156" s="27">
        <f>'Monthly Data'!AQ158</f>
        <v>177.33416676035358</v>
      </c>
    </row>
    <row r="157" spans="1:6">
      <c r="A157" s="19">
        <v>1999</v>
      </c>
      <c r="B157" s="19" t="s">
        <v>84</v>
      </c>
      <c r="C157" s="27">
        <f>'Monthly Data'!X159</f>
        <v>127.08839033241647</v>
      </c>
      <c r="D157" s="27">
        <f>'Monthly Data'!Y159</f>
        <v>132.19301910080682</v>
      </c>
      <c r="E157" s="27">
        <f>'Monthly Data'!AB159</f>
        <v>126.42406364440434</v>
      </c>
      <c r="F157" s="27">
        <f>'Monthly Data'!AQ159</f>
        <v>172.51901300762049</v>
      </c>
    </row>
    <row r="158" spans="1:6">
      <c r="A158" s="19">
        <v>2000</v>
      </c>
      <c r="B158" s="19" t="s">
        <v>72</v>
      </c>
      <c r="C158" s="27">
        <f>'Monthly Data'!X160</f>
        <v>126.90804960421487</v>
      </c>
      <c r="D158" s="27">
        <f>'Monthly Data'!Y160</f>
        <v>130.57153615904792</v>
      </c>
      <c r="E158" s="27">
        <f>'Monthly Data'!AB160</f>
        <v>129.3976823294345</v>
      </c>
      <c r="F158" s="27">
        <f>'Monthly Data'!AQ160</f>
        <v>169.07291932546573</v>
      </c>
    </row>
    <row r="159" spans="1:6">
      <c r="A159" s="19">
        <v>2000</v>
      </c>
      <c r="B159" s="19" t="s">
        <v>74</v>
      </c>
      <c r="C159" s="27">
        <f>'Monthly Data'!X161</f>
        <v>128.82182226163715</v>
      </c>
      <c r="D159" s="27">
        <f>'Monthly Data'!Y161</f>
        <v>131.26340244249047</v>
      </c>
      <c r="E159" s="27">
        <f>'Monthly Data'!AB161</f>
        <v>133.24595398278825</v>
      </c>
      <c r="F159" s="27">
        <f>'Monthly Data'!AQ161</f>
        <v>168.62928467792898</v>
      </c>
    </row>
    <row r="160" spans="1:6">
      <c r="A160" s="19">
        <v>2000</v>
      </c>
      <c r="B160" s="19" t="s">
        <v>75</v>
      </c>
      <c r="C160" s="27">
        <f>'Monthly Data'!X162</f>
        <v>132.39290513187638</v>
      </c>
      <c r="D160" s="27">
        <f>'Monthly Data'!Y162</f>
        <v>135.24030929299272</v>
      </c>
      <c r="E160" s="27">
        <f>'Monthly Data'!AB162</f>
        <v>134.81209908222255</v>
      </c>
      <c r="F160" s="27">
        <f>'Monthly Data'!AQ162</f>
        <v>167.93759428502395</v>
      </c>
    </row>
    <row r="161" spans="1:6">
      <c r="A161" s="19">
        <v>2000</v>
      </c>
      <c r="B161" s="19" t="s">
        <v>76</v>
      </c>
      <c r="C161" s="27">
        <f>'Monthly Data'!X163</f>
        <v>128.00937067416274</v>
      </c>
      <c r="D161" s="27">
        <f>'Monthly Data'!Y163</f>
        <v>130.0805978801323</v>
      </c>
      <c r="E161" s="27">
        <f>'Monthly Data'!AB163</f>
        <v>132.89401346863335</v>
      </c>
      <c r="F161" s="27">
        <f>'Monthly Data'!AQ163</f>
        <v>167.34057387996023</v>
      </c>
    </row>
    <row r="162" spans="1:6">
      <c r="A162" s="19">
        <v>2000</v>
      </c>
      <c r="B162" s="19" t="s">
        <v>77</v>
      </c>
      <c r="C162" s="27">
        <f>'Monthly Data'!X164</f>
        <v>130.25896990162818</v>
      </c>
      <c r="D162" s="27">
        <f>'Monthly Data'!Y164</f>
        <v>130.13573633906771</v>
      </c>
      <c r="E162" s="27">
        <f>'Monthly Data'!AB164</f>
        <v>132.17431108772502</v>
      </c>
      <c r="F162" s="27">
        <f>'Monthly Data'!AQ164</f>
        <v>168.54452886642429</v>
      </c>
    </row>
    <row r="163" spans="1:6">
      <c r="A163" s="19">
        <v>2000</v>
      </c>
      <c r="B163" s="19" t="s">
        <v>78</v>
      </c>
      <c r="C163" s="27">
        <f>'Monthly Data'!X165</f>
        <v>133.55603120918866</v>
      </c>
      <c r="D163" s="27">
        <f>'Monthly Data'!Y165</f>
        <v>144.08819542759667</v>
      </c>
      <c r="E163" s="27">
        <f>'Monthly Data'!AB165</f>
        <v>131.93342365453097</v>
      </c>
      <c r="F163" s="27">
        <f>'Monthly Data'!AQ165</f>
        <v>167.21869490686555</v>
      </c>
    </row>
    <row r="164" spans="1:6">
      <c r="A164" s="19">
        <v>2000</v>
      </c>
      <c r="B164" s="19" t="s">
        <v>79</v>
      </c>
      <c r="C164" s="27">
        <f>'Monthly Data'!X166</f>
        <v>131.42100714297177</v>
      </c>
      <c r="D164" s="27">
        <f>'Monthly Data'!Y166</f>
        <v>142.41298610638094</v>
      </c>
      <c r="E164" s="27">
        <f>'Monthly Data'!AB166</f>
        <v>131.57915580330558</v>
      </c>
      <c r="F164" s="27">
        <f>'Monthly Data'!AQ166</f>
        <v>166.41224074562976</v>
      </c>
    </row>
    <row r="165" spans="1:6">
      <c r="A165" s="19">
        <v>2000</v>
      </c>
      <c r="B165" s="19" t="s">
        <v>80</v>
      </c>
      <c r="C165" s="27">
        <f>'Monthly Data'!X167</f>
        <v>130.30479206922917</v>
      </c>
      <c r="D165" s="27">
        <f>'Monthly Data'!Y167</f>
        <v>140.19657457087524</v>
      </c>
      <c r="E165" s="27">
        <f>'Monthly Data'!AB167</f>
        <v>130.96770378973261</v>
      </c>
      <c r="F165" s="27">
        <f>'Monthly Data'!AQ167</f>
        <v>165.10147949150635</v>
      </c>
    </row>
    <row r="166" spans="1:6">
      <c r="A166" s="19">
        <v>2000</v>
      </c>
      <c r="B166" s="19" t="s">
        <v>81</v>
      </c>
      <c r="C166" s="27">
        <f>'Monthly Data'!X168</f>
        <v>130.44912887522204</v>
      </c>
      <c r="D166" s="27">
        <f>'Monthly Data'!Y168</f>
        <v>137.17997233677715</v>
      </c>
      <c r="E166" s="27">
        <f>'Monthly Data'!AB168</f>
        <v>133.02845412985221</v>
      </c>
      <c r="F166" s="27">
        <f>'Monthly Data'!AQ168</f>
        <v>165.74998015268423</v>
      </c>
    </row>
    <row r="167" spans="1:6">
      <c r="A167" s="19">
        <v>2000</v>
      </c>
      <c r="B167" s="19" t="s">
        <v>82</v>
      </c>
      <c r="C167" s="27">
        <f>'Monthly Data'!X169</f>
        <v>131.08052901645658</v>
      </c>
      <c r="D167" s="27">
        <f>'Monthly Data'!Y169</f>
        <v>137.18814501896935</v>
      </c>
      <c r="E167" s="27">
        <f>'Monthly Data'!AB169</f>
        <v>133.59367542555896</v>
      </c>
      <c r="F167" s="27">
        <f>'Monthly Data'!AQ169</f>
        <v>163.72809170347026</v>
      </c>
    </row>
    <row r="168" spans="1:6">
      <c r="A168" s="19">
        <v>2000</v>
      </c>
      <c r="B168" s="19" t="s">
        <v>83</v>
      </c>
      <c r="C168" s="27">
        <f>'Monthly Data'!X170</f>
        <v>127.81673689569769</v>
      </c>
      <c r="D168" s="27">
        <f>'Monthly Data'!Y170</f>
        <v>130.59085312492914</v>
      </c>
      <c r="E168" s="27">
        <f>'Monthly Data'!AB170</f>
        <v>132.31998649107078</v>
      </c>
      <c r="F168" s="27">
        <f>'Monthly Data'!AQ170</f>
        <v>164.84257836267238</v>
      </c>
    </row>
    <row r="169" spans="1:6">
      <c r="A169" s="19">
        <v>2000</v>
      </c>
      <c r="B169" s="19" t="s">
        <v>84</v>
      </c>
      <c r="C169" s="27">
        <f>'Monthly Data'!X171</f>
        <v>130.89485019801441</v>
      </c>
      <c r="D169" s="27">
        <f>'Monthly Data'!Y171</f>
        <v>132.85082167394759</v>
      </c>
      <c r="E169" s="27">
        <f>'Monthly Data'!AB171</f>
        <v>132.61311198222975</v>
      </c>
      <c r="F169" s="27">
        <f>'Monthly Data'!AQ171</f>
        <v>164.05336793087292</v>
      </c>
    </row>
    <row r="170" spans="1:6">
      <c r="A170" s="19">
        <v>2001</v>
      </c>
      <c r="B170" s="19" t="s">
        <v>72</v>
      </c>
      <c r="C170" s="27">
        <f>'Monthly Data'!X172</f>
        <v>130.64062819480037</v>
      </c>
      <c r="D170" s="27">
        <f>'Monthly Data'!Y172</f>
        <v>132.37478809661181</v>
      </c>
      <c r="E170" s="27">
        <f>'Monthly Data'!AB172</f>
        <v>132.95348391501099</v>
      </c>
      <c r="F170" s="27">
        <f>'Monthly Data'!AQ172</f>
        <v>167.84715628574997</v>
      </c>
    </row>
    <row r="171" spans="1:6">
      <c r="A171" s="19">
        <v>2001</v>
      </c>
      <c r="B171" s="19" t="s">
        <v>74</v>
      </c>
      <c r="C171" s="27">
        <f>'Monthly Data'!X173</f>
        <v>130.39758514068791</v>
      </c>
      <c r="D171" s="27">
        <f>'Monthly Data'!Y173</f>
        <v>131.79439177233746</v>
      </c>
      <c r="E171" s="27">
        <f>'Monthly Data'!AB173</f>
        <v>132.51819709542636</v>
      </c>
      <c r="F171" s="27">
        <f>'Monthly Data'!AQ173</f>
        <v>168.25344735073031</v>
      </c>
    </row>
    <row r="172" spans="1:6">
      <c r="A172" s="19">
        <v>2001</v>
      </c>
      <c r="B172" s="19" t="s">
        <v>75</v>
      </c>
      <c r="C172" s="27">
        <f>'Monthly Data'!X174</f>
        <v>131.30534094152719</v>
      </c>
      <c r="D172" s="27">
        <f>'Monthly Data'!Y174</f>
        <v>134.37089476377847</v>
      </c>
      <c r="E172" s="27">
        <f>'Monthly Data'!AB174</f>
        <v>131.93194228312848</v>
      </c>
      <c r="F172" s="27">
        <f>'Monthly Data'!AQ174</f>
        <v>173.89069726908556</v>
      </c>
    </row>
    <row r="173" spans="1:6">
      <c r="A173" s="19">
        <v>2001</v>
      </c>
      <c r="B173" s="19" t="s">
        <v>76</v>
      </c>
      <c r="C173" s="27">
        <f>'Monthly Data'!X175</f>
        <v>130.14857848005826</v>
      </c>
      <c r="D173" s="27">
        <f>'Monthly Data'!Y175</f>
        <v>131.68598208506128</v>
      </c>
      <c r="E173" s="27">
        <f>'Monthly Data'!AB175</f>
        <v>131.33699415162334</v>
      </c>
      <c r="F173" s="27">
        <f>'Monthly Data'!AQ175</f>
        <v>164.26741387307436</v>
      </c>
    </row>
    <row r="174" spans="1:6">
      <c r="A174" s="19">
        <v>2001</v>
      </c>
      <c r="B174" s="19" t="s">
        <v>77</v>
      </c>
      <c r="C174" s="27">
        <f>'Monthly Data'!X176</f>
        <v>127.71344592202499</v>
      </c>
      <c r="D174" s="27">
        <f>'Monthly Data'!Y176</f>
        <v>130.94205433534933</v>
      </c>
      <c r="E174" s="27">
        <f>'Monthly Data'!AB176</f>
        <v>129.01111500019519</v>
      </c>
      <c r="F174" s="27">
        <f>'Monthly Data'!AQ176</f>
        <v>164.45871298606352</v>
      </c>
    </row>
    <row r="175" spans="1:6">
      <c r="A175" s="19">
        <v>2001</v>
      </c>
      <c r="B175" s="19" t="s">
        <v>78</v>
      </c>
      <c r="C175" s="27">
        <f>'Monthly Data'!X177</f>
        <v>124.78307813887272</v>
      </c>
      <c r="D175" s="27">
        <f>'Monthly Data'!Y177</f>
        <v>129.52070695196085</v>
      </c>
      <c r="E175" s="27">
        <f>'Monthly Data'!AB177</f>
        <v>124.94127038469396</v>
      </c>
      <c r="F175" s="27">
        <f>'Monthly Data'!AQ177</f>
        <v>164.61088903886321</v>
      </c>
    </row>
    <row r="176" spans="1:6">
      <c r="A176" s="19">
        <v>2001</v>
      </c>
      <c r="B176" s="19" t="s">
        <v>79</v>
      </c>
      <c r="C176" s="27">
        <f>'Monthly Data'!X178</f>
        <v>123.00743369767301</v>
      </c>
      <c r="D176" s="27">
        <f>'Monthly Data'!Y178</f>
        <v>129.05253956253844</v>
      </c>
      <c r="E176" s="27">
        <f>'Monthly Data'!AB178</f>
        <v>123.03910284476314</v>
      </c>
      <c r="F176" s="27">
        <f>'Monthly Data'!AQ178</f>
        <v>164.89506183854539</v>
      </c>
    </row>
    <row r="177" spans="1:6">
      <c r="A177" s="19">
        <v>2001</v>
      </c>
      <c r="B177" s="19" t="s">
        <v>80</v>
      </c>
      <c r="C177" s="27">
        <f>'Monthly Data'!X179</f>
        <v>122.92198213868532</v>
      </c>
      <c r="D177" s="27">
        <f>'Monthly Data'!Y179</f>
        <v>128.45055726535847</v>
      </c>
      <c r="E177" s="27">
        <f>'Monthly Data'!AB179</f>
        <v>122.5048285881029</v>
      </c>
      <c r="F177" s="27">
        <f>'Monthly Data'!AQ179</f>
        <v>164.99231359127046</v>
      </c>
    </row>
    <row r="178" spans="1:6">
      <c r="A178" s="19">
        <v>2001</v>
      </c>
      <c r="B178" s="19" t="s">
        <v>81</v>
      </c>
      <c r="C178" s="27">
        <f>'Monthly Data'!X180</f>
        <v>123.67180225792097</v>
      </c>
      <c r="D178" s="27">
        <f>'Monthly Data'!Y180</f>
        <v>130.95104740780889</v>
      </c>
      <c r="E178" s="27">
        <f>'Monthly Data'!AB180</f>
        <v>122.10816317005823</v>
      </c>
      <c r="F178" s="27">
        <f>'Monthly Data'!AQ180</f>
        <v>163.30544384810008</v>
      </c>
    </row>
    <row r="179" spans="1:6">
      <c r="A179" s="19">
        <v>2001</v>
      </c>
      <c r="B179" s="19" t="s">
        <v>82</v>
      </c>
      <c r="C179" s="27">
        <f>'Monthly Data'!X181</f>
        <v>122.11572596432102</v>
      </c>
      <c r="D179" s="27">
        <f>'Monthly Data'!Y181</f>
        <v>127.56394869351209</v>
      </c>
      <c r="E179" s="27">
        <f>'Monthly Data'!AB181</f>
        <v>121.85300684833386</v>
      </c>
      <c r="F179" s="27">
        <f>'Monthly Data'!AQ181</f>
        <v>162.27822342273379</v>
      </c>
    </row>
    <row r="180" spans="1:6">
      <c r="A180" s="19">
        <v>2001</v>
      </c>
      <c r="B180" s="19" t="s">
        <v>83</v>
      </c>
      <c r="C180" s="27">
        <f>'Monthly Data'!X182</f>
        <v>121.9123870968033</v>
      </c>
      <c r="D180" s="27">
        <f>'Monthly Data'!Y182</f>
        <v>126.5611750894216</v>
      </c>
      <c r="E180" s="27">
        <f>'Monthly Data'!AB182</f>
        <v>121.68868131349817</v>
      </c>
      <c r="F180" s="27">
        <f>'Monthly Data'!AQ182</f>
        <v>160.72616646734028</v>
      </c>
    </row>
    <row r="181" spans="1:6">
      <c r="A181" s="19">
        <v>2001</v>
      </c>
      <c r="B181" s="19" t="s">
        <v>84</v>
      </c>
      <c r="C181" s="27">
        <f>'Monthly Data'!X183</f>
        <v>123.640516543326</v>
      </c>
      <c r="D181" s="27">
        <f>'Monthly Data'!Y183</f>
        <v>129.54928307453224</v>
      </c>
      <c r="E181" s="27">
        <f>'Monthly Data'!AB183</f>
        <v>122.13034811334356</v>
      </c>
      <c r="F181" s="27">
        <f>'Monthly Data'!AQ183</f>
        <v>160.36950965334034</v>
      </c>
    </row>
    <row r="182" spans="1:6">
      <c r="A182" s="19">
        <v>2002</v>
      </c>
      <c r="B182" s="19" t="s">
        <v>72</v>
      </c>
      <c r="C182" s="27">
        <f>'Monthly Data'!X184</f>
        <v>121.50164271660844</v>
      </c>
      <c r="D182" s="27">
        <f>'Monthly Data'!Y184</f>
        <v>125.51740068801358</v>
      </c>
      <c r="E182" s="27">
        <f>'Monthly Data'!AB184</f>
        <v>121.23974069068521</v>
      </c>
      <c r="F182" s="27">
        <f>'Monthly Data'!AQ184</f>
        <v>161.02869764055097</v>
      </c>
    </row>
    <row r="183" spans="1:6">
      <c r="A183" s="19">
        <v>2002</v>
      </c>
      <c r="B183" s="19" t="s">
        <v>74</v>
      </c>
      <c r="C183" s="27">
        <f>'Monthly Data'!X185</f>
        <v>120.52626280929044</v>
      </c>
      <c r="D183" s="27">
        <f>'Monthly Data'!Y185</f>
        <v>124.21571662834799</v>
      </c>
      <c r="E183" s="27">
        <f>'Monthly Data'!AB185</f>
        <v>120.39533981253729</v>
      </c>
      <c r="F183" s="27">
        <f>'Monthly Data'!AQ185</f>
        <v>159.96625045436937</v>
      </c>
    </row>
    <row r="184" spans="1:6">
      <c r="A184" s="19">
        <v>2002</v>
      </c>
      <c r="B184" s="19" t="s">
        <v>75</v>
      </c>
      <c r="C184" s="27">
        <f>'Monthly Data'!X186</f>
        <v>120.52224058001126</v>
      </c>
      <c r="D184" s="27">
        <f>'Monthly Data'!Y186</f>
        <v>124.66795028945093</v>
      </c>
      <c r="E184" s="27">
        <f>'Monthly Data'!AB186</f>
        <v>120.10398503921854</v>
      </c>
      <c r="F184" s="27">
        <f>'Monthly Data'!AQ186</f>
        <v>154.40385416764374</v>
      </c>
    </row>
    <row r="185" spans="1:6">
      <c r="A185" s="19">
        <v>2002</v>
      </c>
      <c r="B185" s="19" t="s">
        <v>76</v>
      </c>
      <c r="C185" s="27">
        <f>'Monthly Data'!X187</f>
        <v>119.01284535332033</v>
      </c>
      <c r="D185" s="27">
        <f>'Monthly Data'!Y187</f>
        <v>120.1287251700204</v>
      </c>
      <c r="E185" s="27">
        <f>'Monthly Data'!AB187</f>
        <v>120.27974452712118</v>
      </c>
      <c r="F185" s="27">
        <f>'Monthly Data'!AQ187</f>
        <v>156.60002371920422</v>
      </c>
    </row>
    <row r="186" spans="1:6">
      <c r="A186" s="19">
        <v>2002</v>
      </c>
      <c r="B186" s="19" t="s">
        <v>77</v>
      </c>
      <c r="C186" s="27">
        <f>'Monthly Data'!X188</f>
        <v>119.16732701688916</v>
      </c>
      <c r="D186" s="27">
        <f>'Monthly Data'!Y188</f>
        <v>118.04803519864373</v>
      </c>
      <c r="E186" s="27">
        <f>'Monthly Data'!AB188</f>
        <v>123.62084070336225</v>
      </c>
      <c r="F186" s="27">
        <f>'Monthly Data'!AQ188</f>
        <v>160.6297990509901</v>
      </c>
    </row>
    <row r="187" spans="1:6">
      <c r="A187" s="19">
        <v>2002</v>
      </c>
      <c r="B187" s="19" t="s">
        <v>78</v>
      </c>
      <c r="C187" s="27">
        <f>'Monthly Data'!X189</f>
        <v>118.34521832315092</v>
      </c>
      <c r="D187" s="27">
        <f>'Monthly Data'!Y189</f>
        <v>116.01733187815475</v>
      </c>
      <c r="E187" s="27">
        <f>'Monthly Data'!AB189</f>
        <v>123.58893884406652</v>
      </c>
      <c r="F187" s="27">
        <f>'Monthly Data'!AQ189</f>
        <v>157.38272703980863</v>
      </c>
    </row>
    <row r="188" spans="1:6">
      <c r="A188" s="19">
        <v>2002</v>
      </c>
      <c r="B188" s="19" t="s">
        <v>79</v>
      </c>
      <c r="C188" s="27">
        <f>'Monthly Data'!X190</f>
        <v>117.03158627876076</v>
      </c>
      <c r="D188" s="27">
        <f>'Monthly Data'!Y190</f>
        <v>114.82248090997197</v>
      </c>
      <c r="E188" s="27">
        <f>'Monthly Data'!AB190</f>
        <v>123.01637294600499</v>
      </c>
      <c r="F188" s="27">
        <f>'Monthly Data'!AQ190</f>
        <v>156.72841891150986</v>
      </c>
    </row>
    <row r="189" spans="1:6">
      <c r="A189" s="19">
        <v>2002</v>
      </c>
      <c r="B189" s="19" t="s">
        <v>80</v>
      </c>
      <c r="C189" s="27">
        <f>'Monthly Data'!X191</f>
        <v>116.16309238312991</v>
      </c>
      <c r="D189" s="27">
        <f>'Monthly Data'!Y191</f>
        <v>113.88786712703704</v>
      </c>
      <c r="E189" s="27">
        <f>'Monthly Data'!AB191</f>
        <v>121.36121526275815</v>
      </c>
      <c r="F189" s="27">
        <f>'Monthly Data'!AQ191</f>
        <v>156.13603801081473</v>
      </c>
    </row>
    <row r="190" spans="1:6">
      <c r="A190" s="19">
        <v>2002</v>
      </c>
      <c r="B190" s="19" t="s">
        <v>81</v>
      </c>
      <c r="C190" s="27">
        <f>'Monthly Data'!X192</f>
        <v>115.65098252989006</v>
      </c>
      <c r="D190" s="27">
        <f>'Monthly Data'!Y192</f>
        <v>114.9584549590684</v>
      </c>
      <c r="E190" s="27">
        <f>'Monthly Data'!AB192</f>
        <v>120.08712094350939</v>
      </c>
      <c r="F190" s="27">
        <f>'Monthly Data'!AQ192</f>
        <v>155.56290649509762</v>
      </c>
    </row>
    <row r="191" spans="1:6">
      <c r="A191" s="19">
        <v>2002</v>
      </c>
      <c r="B191" s="19" t="s">
        <v>82</v>
      </c>
      <c r="C191" s="27">
        <f>'Monthly Data'!X193</f>
        <v>115.37959458090407</v>
      </c>
      <c r="D191" s="27">
        <f>'Monthly Data'!Y193</f>
        <v>114.55186136062883</v>
      </c>
      <c r="E191" s="27">
        <f>'Monthly Data'!AB193</f>
        <v>119.75929921968543</v>
      </c>
      <c r="F191" s="27">
        <f>'Monthly Data'!AQ193</f>
        <v>151.63488827695349</v>
      </c>
    </row>
    <row r="192" spans="1:6">
      <c r="A192" s="19">
        <v>2002</v>
      </c>
      <c r="B192" s="19" t="s">
        <v>83</v>
      </c>
      <c r="C192" s="27">
        <f>'Monthly Data'!X194</f>
        <v>116.31172192532519</v>
      </c>
      <c r="D192" s="27">
        <f>'Monthly Data'!Y194</f>
        <v>115.97646608522476</v>
      </c>
      <c r="E192" s="27">
        <f>'Monthly Data'!AB194</f>
        <v>119.75878847026156</v>
      </c>
      <c r="F192" s="27">
        <f>'Monthly Data'!AQ194</f>
        <v>149.69019676623387</v>
      </c>
    </row>
    <row r="193" spans="1:6">
      <c r="A193" s="19">
        <v>2002</v>
      </c>
      <c r="B193" s="19" t="s">
        <v>84</v>
      </c>
      <c r="C193" s="27">
        <f>'Monthly Data'!X195</f>
        <v>117.20871284857941</v>
      </c>
      <c r="D193" s="27">
        <f>'Monthly Data'!Y195</f>
        <v>116.38370250864483</v>
      </c>
      <c r="E193" s="27">
        <f>'Monthly Data'!AB195</f>
        <v>120.83521052038289</v>
      </c>
      <c r="F193" s="27">
        <f>'Monthly Data'!AQ195</f>
        <v>147.37805636880609</v>
      </c>
    </row>
    <row r="194" spans="1:6">
      <c r="A194" s="19">
        <v>2003</v>
      </c>
      <c r="B194" s="19" t="s">
        <v>72</v>
      </c>
      <c r="C194" s="27">
        <f>'Monthly Data'!X196</f>
        <v>118.4158010846097</v>
      </c>
      <c r="D194" s="27">
        <f>'Monthly Data'!Y196</f>
        <v>118.59397120618611</v>
      </c>
      <c r="E194" s="27">
        <f>'Monthly Data'!AB196</f>
        <v>120.89755309627434</v>
      </c>
      <c r="F194" s="27">
        <f>'Monthly Data'!AQ196</f>
        <v>144.47081483231071</v>
      </c>
    </row>
    <row r="195" spans="1:6">
      <c r="A195" s="19">
        <v>2003</v>
      </c>
      <c r="B195" s="19" t="s">
        <v>74</v>
      </c>
      <c r="C195" s="27">
        <f>'Monthly Data'!X197</f>
        <v>116.88294146243064</v>
      </c>
      <c r="D195" s="27">
        <f>'Monthly Data'!Y197</f>
        <v>115.46216239512694</v>
      </c>
      <c r="E195" s="27">
        <f>'Monthly Data'!AB197</f>
        <v>120.99741690574503</v>
      </c>
      <c r="F195" s="27">
        <f>'Monthly Data'!AQ197</f>
        <v>142.39464485696573</v>
      </c>
    </row>
    <row r="196" spans="1:6">
      <c r="A196" s="19">
        <v>2003</v>
      </c>
      <c r="B196" s="19" t="s">
        <v>75</v>
      </c>
      <c r="C196" s="27">
        <f>'Monthly Data'!X198</f>
        <v>116.03884048418365</v>
      </c>
      <c r="D196" s="27">
        <f>'Monthly Data'!Y198</f>
        <v>115.35701427792475</v>
      </c>
      <c r="E196" s="27">
        <f>'Monthly Data'!AB198</f>
        <v>120.24218630123951</v>
      </c>
      <c r="F196" s="27">
        <f>'Monthly Data'!AQ198</f>
        <v>136.79625647353632</v>
      </c>
    </row>
    <row r="197" spans="1:6">
      <c r="A197" s="19">
        <v>2003</v>
      </c>
      <c r="B197" s="19" t="s">
        <v>76</v>
      </c>
      <c r="C197" s="27">
        <f>'Monthly Data'!X199</f>
        <v>115.40656832540164</v>
      </c>
      <c r="D197" s="27">
        <f>'Monthly Data'!Y199</f>
        <v>112.66485102794046</v>
      </c>
      <c r="E197" s="27">
        <f>'Monthly Data'!AB199</f>
        <v>119.78509640826059</v>
      </c>
      <c r="F197" s="27">
        <f>'Monthly Data'!AQ199</f>
        <v>145.31108830972119</v>
      </c>
    </row>
    <row r="198" spans="1:6">
      <c r="A198" s="19">
        <v>2003</v>
      </c>
      <c r="B198" s="19" t="s">
        <v>77</v>
      </c>
      <c r="C198" s="27">
        <f>'Monthly Data'!X200</f>
        <v>116.08238800707382</v>
      </c>
      <c r="D198" s="27">
        <f>'Monthly Data'!Y200</f>
        <v>113.88841494372797</v>
      </c>
      <c r="E198" s="27">
        <f>'Monthly Data'!AB200</f>
        <v>121.35339463351134</v>
      </c>
      <c r="F198" s="27">
        <f>'Monthly Data'!AQ200</f>
        <v>146.27335568181425</v>
      </c>
    </row>
    <row r="199" spans="1:6">
      <c r="A199" s="19">
        <v>2003</v>
      </c>
      <c r="B199" s="19" t="s">
        <v>78</v>
      </c>
      <c r="C199" s="27">
        <f>'Monthly Data'!X201</f>
        <v>118.98451338450739</v>
      </c>
      <c r="D199" s="27">
        <f>'Monthly Data'!Y201</f>
        <v>114.6458472099676</v>
      </c>
      <c r="E199" s="27">
        <f>'Monthly Data'!AB201</f>
        <v>125.71376731352521</v>
      </c>
      <c r="F199" s="27">
        <f>'Monthly Data'!AQ201</f>
        <v>145.25348649742295</v>
      </c>
    </row>
    <row r="200" spans="1:6">
      <c r="A200" s="19">
        <v>2003</v>
      </c>
      <c r="B200" s="19" t="s">
        <v>79</v>
      </c>
      <c r="C200" s="27">
        <f>'Monthly Data'!X202</f>
        <v>119.54406854154253</v>
      </c>
      <c r="D200" s="27">
        <f>'Monthly Data'!Y202</f>
        <v>113.75184365892429</v>
      </c>
      <c r="E200" s="27">
        <f>'Monthly Data'!AB202</f>
        <v>128.08327591284981</v>
      </c>
      <c r="F200" s="27">
        <f>'Monthly Data'!AQ202</f>
        <v>140.93989275934408</v>
      </c>
    </row>
    <row r="201" spans="1:6">
      <c r="A201" s="19">
        <v>2003</v>
      </c>
      <c r="B201" s="19" t="s">
        <v>80</v>
      </c>
      <c r="C201" s="27">
        <f>'Monthly Data'!X203</f>
        <v>118.65183436014809</v>
      </c>
      <c r="D201" s="27">
        <f>'Monthly Data'!Y203</f>
        <v>113.04478451855479</v>
      </c>
      <c r="E201" s="27">
        <f>'Monthly Data'!AB203</f>
        <v>126.3617922427245</v>
      </c>
      <c r="F201" s="27">
        <f>'Monthly Data'!AQ203</f>
        <v>139.08717011069305</v>
      </c>
    </row>
    <row r="202" spans="1:6">
      <c r="A202" s="19">
        <v>2003</v>
      </c>
      <c r="B202" s="19" t="s">
        <v>81</v>
      </c>
      <c r="C202" s="27">
        <f>'Monthly Data'!X204</f>
        <v>118.01842232876055</v>
      </c>
      <c r="D202" s="27">
        <f>'Monthly Data'!Y204</f>
        <v>111.91980332051668</v>
      </c>
      <c r="E202" s="27">
        <f>'Monthly Data'!AB204</f>
        <v>126.83392238547752</v>
      </c>
      <c r="F202" s="27">
        <f>'Monthly Data'!AQ204</f>
        <v>135.22462708518927</v>
      </c>
    </row>
    <row r="203" spans="1:6">
      <c r="A203" s="19">
        <v>2003</v>
      </c>
      <c r="B203" s="19" t="s">
        <v>82</v>
      </c>
      <c r="C203" s="27">
        <f>'Monthly Data'!X205</f>
        <v>118.34247209868961</v>
      </c>
      <c r="D203" s="27">
        <f>'Monthly Data'!Y205</f>
        <v>111.04039724598087</v>
      </c>
      <c r="E203" s="27">
        <f>'Monthly Data'!AB205</f>
        <v>127.72388009077608</v>
      </c>
      <c r="F203" s="27">
        <f>'Monthly Data'!AQ205</f>
        <v>136.36825067767131</v>
      </c>
    </row>
    <row r="204" spans="1:6">
      <c r="A204" s="19">
        <v>2003</v>
      </c>
      <c r="B204" s="19" t="s">
        <v>83</v>
      </c>
      <c r="C204" s="27">
        <f>'Monthly Data'!X206</f>
        <v>116.40587514585685</v>
      </c>
      <c r="D204" s="27">
        <f>'Monthly Data'!Y206</f>
        <v>109.940024448626</v>
      </c>
      <c r="E204" s="27">
        <f>'Monthly Data'!AB206</f>
        <v>124.75631856811137</v>
      </c>
      <c r="F204" s="27">
        <f>'Monthly Data'!AQ206</f>
        <v>133.38790596056737</v>
      </c>
    </row>
    <row r="205" spans="1:6">
      <c r="A205" s="19">
        <v>2003</v>
      </c>
      <c r="B205" s="19" t="s">
        <v>84</v>
      </c>
      <c r="C205" s="27">
        <f>'Monthly Data'!X207</f>
        <v>114.43830394700896</v>
      </c>
      <c r="D205" s="27">
        <f>'Monthly Data'!Y207</f>
        <v>108.91754020251787</v>
      </c>
      <c r="E205" s="27">
        <f>'Monthly Data'!AB207</f>
        <v>121.79778986151807</v>
      </c>
      <c r="F205" s="27">
        <f>'Monthly Data'!AQ207</f>
        <v>131.72695669275876</v>
      </c>
    </row>
    <row r="206" spans="1:6">
      <c r="A206" s="19">
        <v>2004</v>
      </c>
      <c r="B206" s="19" t="s">
        <v>72</v>
      </c>
      <c r="C206" s="27">
        <f>'Monthly Data'!X208</f>
        <v>114.57544281285752</v>
      </c>
      <c r="D206" s="27">
        <f>'Monthly Data'!Y208</f>
        <v>109.97727642888866</v>
      </c>
      <c r="E206" s="27">
        <f>'Monthly Data'!AB208</f>
        <v>120.68016646777032</v>
      </c>
      <c r="F206" s="27">
        <f>'Monthly Data'!AQ208</f>
        <v>131.46094356246027</v>
      </c>
    </row>
    <row r="207" spans="1:6">
      <c r="A207" s="19">
        <v>2004</v>
      </c>
      <c r="B207" s="19" t="s">
        <v>74</v>
      </c>
      <c r="C207" s="27">
        <f>'Monthly Data'!X209</f>
        <v>114.99153479159543</v>
      </c>
      <c r="D207" s="27">
        <f>'Monthly Data'!Y209</f>
        <v>109.99475377789538</v>
      </c>
      <c r="E207" s="27">
        <f>'Monthly Data'!AB209</f>
        <v>122.11291053870643</v>
      </c>
      <c r="F207" s="27">
        <f>'Monthly Data'!AQ209</f>
        <v>129.18047419204768</v>
      </c>
    </row>
    <row r="208" spans="1:6">
      <c r="A208" s="19">
        <v>2004</v>
      </c>
      <c r="B208" s="19" t="s">
        <v>75</v>
      </c>
      <c r="C208" s="27">
        <f>'Monthly Data'!X210</f>
        <v>114.23029442091726</v>
      </c>
      <c r="D208" s="27">
        <f>'Monthly Data'!Y210</f>
        <v>108.03319391198389</v>
      </c>
      <c r="E208" s="27">
        <f>'Monthly Data'!AB210</f>
        <v>123.55135836941211</v>
      </c>
      <c r="F208" s="27">
        <f>'Monthly Data'!AQ210</f>
        <v>121.19725602301756</v>
      </c>
    </row>
    <row r="209" spans="1:6">
      <c r="A209" s="19">
        <v>2004</v>
      </c>
      <c r="B209" s="19" t="s">
        <v>76</v>
      </c>
      <c r="C209" s="27">
        <f>'Monthly Data'!X211</f>
        <v>123.07344592633275</v>
      </c>
      <c r="D209" s="27">
        <f>'Monthly Data'!Y211</f>
        <v>124.10845146367606</v>
      </c>
      <c r="E209" s="27">
        <f>'Monthly Data'!AB211</f>
        <v>124.90035582203404</v>
      </c>
      <c r="F209" s="27">
        <f>'Monthly Data'!AQ211</f>
        <v>122.76199274590545</v>
      </c>
    </row>
    <row r="210" spans="1:6">
      <c r="A210" s="19">
        <v>2004</v>
      </c>
      <c r="B210" s="19" t="s">
        <v>77</v>
      </c>
      <c r="C210" s="27">
        <f>'Monthly Data'!X212</f>
        <v>122.13499996236001</v>
      </c>
      <c r="D210" s="27">
        <f>'Monthly Data'!Y212</f>
        <v>121.52278095910624</v>
      </c>
      <c r="E210" s="27">
        <f>'Monthly Data'!AB212</f>
        <v>126.32686484661599</v>
      </c>
      <c r="F210" s="27">
        <f>'Monthly Data'!AQ212</f>
        <v>119.88282396217177</v>
      </c>
    </row>
    <row r="211" spans="1:6">
      <c r="A211" s="19">
        <v>2004</v>
      </c>
      <c r="B211" s="19" t="s">
        <v>78</v>
      </c>
      <c r="C211" s="27">
        <f>'Monthly Data'!X213</f>
        <v>122.01245693526943</v>
      </c>
      <c r="D211" s="27">
        <f>'Monthly Data'!Y213</f>
        <v>120.0851944988962</v>
      </c>
      <c r="E211" s="27">
        <f>'Monthly Data'!AB213</f>
        <v>127.00251888845062</v>
      </c>
      <c r="F211" s="27">
        <f>'Monthly Data'!AQ213</f>
        <v>118.88141079477768</v>
      </c>
    </row>
    <row r="212" spans="1:6">
      <c r="A212" s="19">
        <v>2004</v>
      </c>
      <c r="B212" s="19" t="s">
        <v>79</v>
      </c>
      <c r="C212" s="27">
        <f>'Monthly Data'!X214</f>
        <v>122.83850546946675</v>
      </c>
      <c r="D212" s="27">
        <f>'Monthly Data'!Y214</f>
        <v>120.6539678644869</v>
      </c>
      <c r="E212" s="27">
        <f>'Monthly Data'!AB214</f>
        <v>128.61733003921694</v>
      </c>
      <c r="F212" s="27">
        <f>'Monthly Data'!AQ214</f>
        <v>118.58292270525162</v>
      </c>
    </row>
    <row r="213" spans="1:6">
      <c r="A213" s="19">
        <v>2004</v>
      </c>
      <c r="B213" s="19" t="s">
        <v>80</v>
      </c>
      <c r="C213" s="27">
        <f>'Monthly Data'!X215</f>
        <v>123.96505982096912</v>
      </c>
      <c r="D213" s="27">
        <f>'Monthly Data'!Y215</f>
        <v>120.55882806491186</v>
      </c>
      <c r="E213" s="27">
        <f>'Monthly Data'!AB215</f>
        <v>130.12165245763234</v>
      </c>
      <c r="F213" s="27">
        <f>'Monthly Data'!AQ215</f>
        <v>118.15500379609124</v>
      </c>
    </row>
    <row r="214" spans="1:6">
      <c r="A214" s="19">
        <v>2004</v>
      </c>
      <c r="B214" s="19" t="s">
        <v>81</v>
      </c>
      <c r="C214" s="27">
        <f>'Monthly Data'!X216</f>
        <v>124.16065036646484</v>
      </c>
      <c r="D214" s="27">
        <f>'Monthly Data'!Y216</f>
        <v>119.85671309798755</v>
      </c>
      <c r="E214" s="27">
        <f>'Monthly Data'!AB216</f>
        <v>131.70578216663452</v>
      </c>
      <c r="F214" s="27">
        <f>'Monthly Data'!AQ216</f>
        <v>118.46282001085717</v>
      </c>
    </row>
    <row r="215" spans="1:6">
      <c r="A215" s="19">
        <v>2004</v>
      </c>
      <c r="B215" s="19" t="s">
        <v>82</v>
      </c>
      <c r="C215" s="27">
        <f>'Monthly Data'!X217</f>
        <v>124.90301512323596</v>
      </c>
      <c r="D215" s="27">
        <f>'Monthly Data'!Y217</f>
        <v>120.88315256747327</v>
      </c>
      <c r="E215" s="27">
        <f>'Monthly Data'!AB217</f>
        <v>131.83655535361561</v>
      </c>
      <c r="F215" s="27">
        <f>'Monthly Data'!AQ217</f>
        <v>118.44634084523675</v>
      </c>
    </row>
    <row r="216" spans="1:6">
      <c r="A216" s="19">
        <v>2004</v>
      </c>
      <c r="B216" s="19" t="s">
        <v>83</v>
      </c>
      <c r="C216" s="27">
        <f>'Monthly Data'!X218</f>
        <v>123.21341891355061</v>
      </c>
      <c r="D216" s="27">
        <f>'Monthly Data'!Y218</f>
        <v>120.58251578771132</v>
      </c>
      <c r="E216" s="27">
        <f>'Monthly Data'!AB218</f>
        <v>128.92993616958555</v>
      </c>
      <c r="F216" s="27">
        <f>'Monthly Data'!AQ218</f>
        <v>119.02645163948362</v>
      </c>
    </row>
    <row r="217" spans="1:6">
      <c r="A217" s="19">
        <v>2004</v>
      </c>
      <c r="B217" s="19" t="s">
        <v>84</v>
      </c>
      <c r="C217" s="27">
        <f>'Monthly Data'!X219</f>
        <v>122.25908214972399</v>
      </c>
      <c r="D217" s="27">
        <f>'Monthly Data'!Y219</f>
        <v>120.78558391578476</v>
      </c>
      <c r="E217" s="27">
        <f>'Monthly Data'!AB219</f>
        <v>126.64092054801512</v>
      </c>
      <c r="F217" s="27">
        <f>'Monthly Data'!AQ219</f>
        <v>117.99022955572669</v>
      </c>
    </row>
    <row r="218" spans="1:6">
      <c r="A218" s="19">
        <v>2005</v>
      </c>
      <c r="B218" s="19" t="s">
        <v>72</v>
      </c>
      <c r="C218" s="27">
        <f>'Monthly Data'!X220</f>
        <v>121.68521913976274</v>
      </c>
      <c r="D218" s="27">
        <f>'Monthly Data'!Y220</f>
        <v>120.37546255004165</v>
      </c>
      <c r="E218" s="27">
        <f>'Monthly Data'!AB220</f>
        <v>125.5398417098443</v>
      </c>
      <c r="F218" s="27">
        <f>'Monthly Data'!AQ220</f>
        <v>115.88019471879569</v>
      </c>
    </row>
    <row r="219" spans="1:6">
      <c r="A219" s="19">
        <v>2005</v>
      </c>
      <c r="B219" s="19" t="s">
        <v>74</v>
      </c>
      <c r="C219" s="27">
        <f>'Monthly Data'!X221</f>
        <v>122.43104847697428</v>
      </c>
      <c r="D219" s="27">
        <f>'Monthly Data'!Y221</f>
        <v>122.18601766350707</v>
      </c>
      <c r="E219" s="27">
        <f>'Monthly Data'!AB221</f>
        <v>125.89203846603485</v>
      </c>
      <c r="F219" s="27">
        <f>'Monthly Data'!AQ221</f>
        <v>114.55425519055906</v>
      </c>
    </row>
    <row r="220" spans="1:6">
      <c r="A220" s="19">
        <v>2005</v>
      </c>
      <c r="B220" s="19" t="s">
        <v>75</v>
      </c>
      <c r="C220" s="27">
        <f>'Monthly Data'!X222</f>
        <v>123.92313576896751</v>
      </c>
      <c r="D220" s="27">
        <f>'Monthly Data'!Y222</f>
        <v>122.15134598747157</v>
      </c>
      <c r="E220" s="27">
        <f>'Monthly Data'!AB222</f>
        <v>129.37508754830759</v>
      </c>
      <c r="F220" s="27">
        <f>'Monthly Data'!AQ222</f>
        <v>116.78476547306472</v>
      </c>
    </row>
    <row r="221" spans="1:6">
      <c r="A221" s="19">
        <v>2005</v>
      </c>
      <c r="B221" s="19" t="s">
        <v>76</v>
      </c>
      <c r="C221" s="27">
        <f>'Monthly Data'!X223</f>
        <v>124.35222729376318</v>
      </c>
      <c r="D221" s="27">
        <f>'Monthly Data'!Y223</f>
        <v>122.77090561680582</v>
      </c>
      <c r="E221" s="27">
        <f>'Monthly Data'!AB223</f>
        <v>128.59043550364947</v>
      </c>
      <c r="F221" s="27">
        <f>'Monthly Data'!AQ223</f>
        <v>103.62079970947441</v>
      </c>
    </row>
    <row r="222" spans="1:6">
      <c r="A222" s="19">
        <v>2005</v>
      </c>
      <c r="B222" s="19" t="s">
        <v>77</v>
      </c>
      <c r="C222" s="27">
        <f>'Monthly Data'!X224</f>
        <v>125.26243719205222</v>
      </c>
      <c r="D222" s="27">
        <f>'Monthly Data'!Y224</f>
        <v>124.99298422176626</v>
      </c>
      <c r="E222" s="27">
        <f>'Monthly Data'!AB224</f>
        <v>129.05149861424542</v>
      </c>
      <c r="F222" s="27">
        <f>'Monthly Data'!AQ224</f>
        <v>106.82053771982487</v>
      </c>
    </row>
    <row r="223" spans="1:6">
      <c r="A223" s="19">
        <v>2005</v>
      </c>
      <c r="B223" s="19" t="s">
        <v>78</v>
      </c>
      <c r="C223" s="27">
        <f>'Monthly Data'!X225</f>
        <v>125.48709833360178</v>
      </c>
      <c r="D223" s="27">
        <f>'Monthly Data'!Y225</f>
        <v>125.18056938480406</v>
      </c>
      <c r="E223" s="27">
        <f>'Monthly Data'!AB225</f>
        <v>129.09196230121873</v>
      </c>
      <c r="F223" s="27">
        <f>'Monthly Data'!AQ225</f>
        <v>108.63898704973938</v>
      </c>
    </row>
    <row r="224" spans="1:6">
      <c r="A224" s="19">
        <v>2005</v>
      </c>
      <c r="B224" s="19" t="s">
        <v>79</v>
      </c>
      <c r="C224" s="27">
        <f>'Monthly Data'!X226</f>
        <v>126.08777426720924</v>
      </c>
      <c r="D224" s="27">
        <f>'Monthly Data'!Y226</f>
        <v>125.71008666702242</v>
      </c>
      <c r="E224" s="27">
        <f>'Monthly Data'!AB226</f>
        <v>130.29331352669948</v>
      </c>
      <c r="F224" s="27">
        <f>'Monthly Data'!AQ226</f>
        <v>109.38890942241105</v>
      </c>
    </row>
    <row r="225" spans="1:6">
      <c r="A225" s="19">
        <v>2005</v>
      </c>
      <c r="B225" s="19" t="s">
        <v>80</v>
      </c>
      <c r="C225" s="27">
        <f>'Monthly Data'!X227</f>
        <v>126.75395068967852</v>
      </c>
      <c r="D225" s="27">
        <f>'Monthly Data'!Y227</f>
        <v>125.09563462258025</v>
      </c>
      <c r="E225" s="27">
        <f>'Monthly Data'!AB227</f>
        <v>131.77803852225114</v>
      </c>
      <c r="F225" s="27">
        <f>'Monthly Data'!AQ227</f>
        <v>110.09038358330072</v>
      </c>
    </row>
    <row r="226" spans="1:6">
      <c r="A226" s="19">
        <v>2005</v>
      </c>
      <c r="B226" s="19" t="s">
        <v>81</v>
      </c>
      <c r="C226" s="27">
        <f>'Monthly Data'!X228</f>
        <v>127.08248120569471</v>
      </c>
      <c r="D226" s="27">
        <f>'Monthly Data'!Y228</f>
        <v>125.4012655658279</v>
      </c>
      <c r="E226" s="27">
        <f>'Monthly Data'!AB228</f>
        <v>132.40477843064809</v>
      </c>
      <c r="F226" s="27">
        <f>'Monthly Data'!AQ228</f>
        <v>110.54136056541516</v>
      </c>
    </row>
    <row r="227" spans="1:6">
      <c r="A227" s="19">
        <v>2005</v>
      </c>
      <c r="B227" s="19" t="s">
        <v>82</v>
      </c>
      <c r="C227" s="27">
        <f>'Monthly Data'!X229</f>
        <v>128.09550301369697</v>
      </c>
      <c r="D227" s="27">
        <f>'Monthly Data'!Y229</f>
        <v>126.2418103830373</v>
      </c>
      <c r="E227" s="27">
        <f>'Monthly Data'!AB229</f>
        <v>133.47298765706932</v>
      </c>
      <c r="F227" s="27">
        <f>'Monthly Data'!AQ229</f>
        <v>107.4105262982329</v>
      </c>
    </row>
    <row r="228" spans="1:6">
      <c r="A228" s="19">
        <v>2005</v>
      </c>
      <c r="B228" s="19" t="s">
        <v>83</v>
      </c>
      <c r="C228" s="27">
        <f>'Monthly Data'!X230</f>
        <v>130.12302685652398</v>
      </c>
      <c r="D228" s="27">
        <f>'Monthly Data'!Y230</f>
        <v>129.93431358538086</v>
      </c>
      <c r="E228" s="27">
        <f>'Monthly Data'!AB230</f>
        <v>134.53004774246611</v>
      </c>
      <c r="F228" s="27">
        <f>'Monthly Data'!AQ230</f>
        <v>104.90367379229203</v>
      </c>
    </row>
    <row r="229" spans="1:6">
      <c r="A229" s="19">
        <v>2005</v>
      </c>
      <c r="B229" s="19" t="s">
        <v>84</v>
      </c>
      <c r="C229" s="27">
        <f>'Monthly Data'!X231</f>
        <v>131.2111000736339</v>
      </c>
      <c r="D229" s="27">
        <f>'Monthly Data'!Y231</f>
        <v>128.53557655359973</v>
      </c>
      <c r="E229" s="27">
        <f>'Monthly Data'!AB231</f>
        <v>136.96495067243205</v>
      </c>
      <c r="F229" s="27">
        <f>'Monthly Data'!AQ231</f>
        <v>103.9547284770689</v>
      </c>
    </row>
    <row r="230" spans="1:6">
      <c r="A230" s="19">
        <v>2006</v>
      </c>
      <c r="B230" s="19" t="s">
        <v>72</v>
      </c>
      <c r="C230" s="27">
        <f>'Monthly Data'!X232</f>
        <v>131.13083303588374</v>
      </c>
      <c r="D230" s="27">
        <f>'Monthly Data'!Y232</f>
        <v>128.30628503591572</v>
      </c>
      <c r="E230" s="27">
        <f>'Monthly Data'!AB232</f>
        <v>136.5827883824972</v>
      </c>
      <c r="F230" s="27">
        <f>'Monthly Data'!AQ232</f>
        <v>104.51456630513877</v>
      </c>
    </row>
    <row r="231" spans="1:6">
      <c r="A231" s="19">
        <v>2006</v>
      </c>
      <c r="B231" s="19" t="s">
        <v>74</v>
      </c>
      <c r="C231" s="27">
        <f>'Monthly Data'!X233</f>
        <v>131.07603771958739</v>
      </c>
      <c r="D231" s="27">
        <f>'Monthly Data'!Y233</f>
        <v>127.9049971810022</v>
      </c>
      <c r="E231" s="27">
        <f>'Monthly Data'!AB233</f>
        <v>136.78537695161717</v>
      </c>
      <c r="F231" s="27">
        <f>'Monthly Data'!AQ233</f>
        <v>103.11407163304858</v>
      </c>
    </row>
    <row r="232" spans="1:6">
      <c r="A232" s="19">
        <v>2006</v>
      </c>
      <c r="B232" s="19" t="s">
        <v>75</v>
      </c>
      <c r="C232" s="27">
        <f>'Monthly Data'!X234</f>
        <v>129.94202584165592</v>
      </c>
      <c r="D232" s="27">
        <f>'Monthly Data'!Y234</f>
        <v>126.50757939111023</v>
      </c>
      <c r="E232" s="27">
        <f>'Monthly Data'!AB234</f>
        <v>135.40615681334083</v>
      </c>
      <c r="F232" s="27">
        <f>'Monthly Data'!AQ234</f>
        <v>103.93538146419347</v>
      </c>
    </row>
    <row r="233" spans="1:6">
      <c r="A233" s="19">
        <v>2006</v>
      </c>
      <c r="B233" s="19" t="s">
        <v>76</v>
      </c>
      <c r="C233" s="27">
        <f>'Monthly Data'!X235</f>
        <v>128.78158025400788</v>
      </c>
      <c r="D233" s="27">
        <f>'Monthly Data'!Y235</f>
        <v>127.54841935246654</v>
      </c>
      <c r="E233" s="27">
        <f>'Monthly Data'!AB235</f>
        <v>135.25997294759802</v>
      </c>
      <c r="F233" s="27">
        <f>'Monthly Data'!AQ235</f>
        <v>104.9555909400836</v>
      </c>
    </row>
    <row r="234" spans="1:6">
      <c r="A234" s="19">
        <v>2006</v>
      </c>
      <c r="B234" s="19" t="s">
        <v>77</v>
      </c>
      <c r="C234" s="27">
        <f>'Monthly Data'!X236</f>
        <v>130.9584986807493</v>
      </c>
      <c r="D234" s="27">
        <f>'Monthly Data'!Y236</f>
        <v>127.75120211687965</v>
      </c>
      <c r="E234" s="27">
        <f>'Monthly Data'!AB236</f>
        <v>135.31832712995242</v>
      </c>
      <c r="F234" s="27">
        <f>'Monthly Data'!AQ236</f>
        <v>102.22827629578801</v>
      </c>
    </row>
    <row r="235" spans="1:6">
      <c r="A235" s="19">
        <v>2006</v>
      </c>
      <c r="B235" s="19" t="s">
        <v>78</v>
      </c>
      <c r="C235" s="27">
        <f>'Monthly Data'!X237</f>
        <v>130.53371395081254</v>
      </c>
      <c r="D235" s="27">
        <f>'Monthly Data'!Y237</f>
        <v>126.16458782777944</v>
      </c>
      <c r="E235" s="27">
        <f>'Monthly Data'!AB237</f>
        <v>136.95316367712198</v>
      </c>
      <c r="F235" s="27">
        <f>'Monthly Data'!AQ237</f>
        <v>101.03176928775224</v>
      </c>
    </row>
    <row r="236" spans="1:6">
      <c r="A236" s="19">
        <v>2006</v>
      </c>
      <c r="B236" s="19" t="s">
        <v>79</v>
      </c>
      <c r="C236" s="27">
        <f>'Monthly Data'!X238</f>
        <v>130.99064661867732</v>
      </c>
      <c r="D236" s="27">
        <f>'Monthly Data'!Y238</f>
        <v>124.91446787778756</v>
      </c>
      <c r="E236" s="27">
        <f>'Monthly Data'!AB238</f>
        <v>138.34650003515731</v>
      </c>
      <c r="F236" s="27">
        <f>'Monthly Data'!AQ238</f>
        <v>95.879540451177277</v>
      </c>
    </row>
    <row r="237" spans="1:6">
      <c r="A237" s="19">
        <v>2006</v>
      </c>
      <c r="B237" s="19" t="s">
        <v>80</v>
      </c>
      <c r="C237" s="27">
        <f>'Monthly Data'!X239</f>
        <v>132.74207165856666</v>
      </c>
      <c r="D237" s="27">
        <f>'Monthly Data'!Y239</f>
        <v>127.83087981234445</v>
      </c>
      <c r="E237" s="27">
        <f>'Monthly Data'!AB239</f>
        <v>138.52050628749717</v>
      </c>
      <c r="F237" s="27">
        <f>'Monthly Data'!AQ239</f>
        <v>98.150242867254889</v>
      </c>
    </row>
    <row r="238" spans="1:6">
      <c r="A238" s="19">
        <v>2006</v>
      </c>
      <c r="B238" s="19" t="s">
        <v>81</v>
      </c>
      <c r="C238" s="27">
        <f>'Monthly Data'!X240</f>
        <v>133.4690114739343</v>
      </c>
      <c r="D238" s="27">
        <f>'Monthly Data'!Y240</f>
        <v>128.86023228181944</v>
      </c>
      <c r="E238" s="27">
        <f>'Monthly Data'!AB240</f>
        <v>139.72444686506401</v>
      </c>
      <c r="F238" s="27">
        <f>'Monthly Data'!AQ240</f>
        <v>98.430331846533434</v>
      </c>
    </row>
    <row r="239" spans="1:6">
      <c r="A239" s="19">
        <v>2006</v>
      </c>
      <c r="B239" s="19" t="s">
        <v>82</v>
      </c>
      <c r="C239" s="27">
        <f>'Monthly Data'!X241</f>
        <v>133.92276420440308</v>
      </c>
      <c r="D239" s="27">
        <f>'Monthly Data'!Y241</f>
        <v>129.99782248237796</v>
      </c>
      <c r="E239" s="27">
        <f>'Monthly Data'!AB241</f>
        <v>139.1032412420796</v>
      </c>
      <c r="F239" s="27">
        <f>'Monthly Data'!AQ241</f>
        <v>98.423812637174052</v>
      </c>
    </row>
    <row r="240" spans="1:6">
      <c r="A240" s="19">
        <v>2006</v>
      </c>
      <c r="B240" s="19" t="s">
        <v>83</v>
      </c>
      <c r="C240" s="27">
        <f>'Monthly Data'!X242</f>
        <v>132.56486772580439</v>
      </c>
      <c r="D240" s="27">
        <f>'Monthly Data'!Y242</f>
        <v>129.02492143010846</v>
      </c>
      <c r="E240" s="27">
        <f>'Monthly Data'!AB242</f>
        <v>138.22967937551741</v>
      </c>
      <c r="F240" s="27">
        <f>'Monthly Data'!AQ242</f>
        <v>98.621089207504284</v>
      </c>
    </row>
    <row r="241" spans="1:6">
      <c r="A241" s="19">
        <v>2006</v>
      </c>
      <c r="B241" s="19" t="s">
        <v>84</v>
      </c>
      <c r="C241" s="27">
        <f>'Monthly Data'!X243</f>
        <v>131.58372814382003</v>
      </c>
      <c r="D241" s="27">
        <f>'Monthly Data'!Y243</f>
        <v>129.20194966482006</v>
      </c>
      <c r="E241" s="27">
        <f>'Monthly Data'!AB243</f>
        <v>136.12216024880354</v>
      </c>
      <c r="F241" s="27">
        <f>'Monthly Data'!AQ243</f>
        <v>99.52106074944048</v>
      </c>
    </row>
    <row r="242" spans="1:6">
      <c r="A242" s="19">
        <v>2007</v>
      </c>
      <c r="B242" s="19" t="s">
        <v>72</v>
      </c>
      <c r="C242" s="27">
        <f>'Monthly Data'!X244</f>
        <v>129.51028350180033</v>
      </c>
      <c r="D242" s="27">
        <f>'Monthly Data'!Y244</f>
        <v>128.83208837166734</v>
      </c>
      <c r="E242" s="27">
        <f>'Monthly Data'!AB244</f>
        <v>132.8378312053035</v>
      </c>
      <c r="F242" s="27">
        <f>'Monthly Data'!AQ244</f>
        <v>98.194201098192352</v>
      </c>
    </row>
    <row r="243" spans="1:6">
      <c r="A243" s="19">
        <v>2007</v>
      </c>
      <c r="B243" s="19" t="s">
        <v>74</v>
      </c>
      <c r="C243" s="27">
        <f>'Monthly Data'!X245</f>
        <v>129.41263099729611</v>
      </c>
      <c r="D243" s="27">
        <f>'Monthly Data'!Y245</f>
        <v>127.7030270110814</v>
      </c>
      <c r="E243" s="27">
        <f>'Monthly Data'!AB245</f>
        <v>133.78461881666985</v>
      </c>
      <c r="F243" s="27">
        <f>'Monthly Data'!AQ245</f>
        <v>98.960269526996882</v>
      </c>
    </row>
    <row r="244" spans="1:6">
      <c r="A244" s="19">
        <v>2007</v>
      </c>
      <c r="B244" s="19" t="s">
        <v>75</v>
      </c>
      <c r="C244" s="27">
        <f>'Monthly Data'!X246</f>
        <v>129.3403167665133</v>
      </c>
      <c r="D244" s="27">
        <f>'Monthly Data'!Y246</f>
        <v>127.77821136184384</v>
      </c>
      <c r="E244" s="27">
        <f>'Monthly Data'!AB246</f>
        <v>133.27019948824358</v>
      </c>
      <c r="F244" s="27">
        <f>'Monthly Data'!AQ246</f>
        <v>95.821741805062246</v>
      </c>
    </row>
    <row r="245" spans="1:6">
      <c r="A245" s="19">
        <v>2007</v>
      </c>
      <c r="B245" s="19" t="s">
        <v>76</v>
      </c>
      <c r="C245" s="27">
        <f>'Monthly Data'!X247</f>
        <v>125.67247834886264</v>
      </c>
      <c r="D245" s="27">
        <f>'Monthly Data'!Y247</f>
        <v>125.34617763257472</v>
      </c>
      <c r="E245" s="27">
        <f>'Monthly Data'!AB247</f>
        <v>130.76900265424899</v>
      </c>
      <c r="F245" s="27">
        <f>'Monthly Data'!AQ247</f>
        <v>94.920984137055811</v>
      </c>
    </row>
    <row r="246" spans="1:6">
      <c r="A246" s="19">
        <v>2007</v>
      </c>
      <c r="B246" s="19" t="s">
        <v>77</v>
      </c>
      <c r="C246" s="27">
        <f>'Monthly Data'!X248</f>
        <v>125.14787816898516</v>
      </c>
      <c r="D246" s="27">
        <f>'Monthly Data'!Y248</f>
        <v>121.1567438801403</v>
      </c>
      <c r="E246" s="27">
        <f>'Monthly Data'!AB248</f>
        <v>129.79313018565063</v>
      </c>
      <c r="F246" s="27">
        <f>'Monthly Data'!AQ248</f>
        <v>95.393031840925872</v>
      </c>
    </row>
    <row r="247" spans="1:6">
      <c r="A247" s="19">
        <v>2007</v>
      </c>
      <c r="B247" s="19" t="s">
        <v>78</v>
      </c>
      <c r="C247" s="27">
        <f>'Monthly Data'!X249</f>
        <v>126.08919166782056</v>
      </c>
      <c r="D247" s="27">
        <f>'Monthly Data'!Y249</f>
        <v>125.15450584581578</v>
      </c>
      <c r="E247" s="27">
        <f>'Monthly Data'!AB249</f>
        <v>129.89915997240612</v>
      </c>
      <c r="F247" s="27">
        <f>'Monthly Data'!AQ249</f>
        <v>93.064679778920592</v>
      </c>
    </row>
    <row r="248" spans="1:6">
      <c r="A248" s="19">
        <v>2007</v>
      </c>
      <c r="B248" s="19" t="s">
        <v>79</v>
      </c>
      <c r="C248" s="27">
        <f>'Monthly Data'!X250</f>
        <v>125.8294011835319</v>
      </c>
      <c r="D248" s="27">
        <f>'Monthly Data'!Y250</f>
        <v>127.0630941045882</v>
      </c>
      <c r="E248" s="27">
        <f>'Monthly Data'!AB250</f>
        <v>126.23234064947233</v>
      </c>
      <c r="F248" s="27">
        <f>'Monthly Data'!AQ250</f>
        <v>93.242474633972492</v>
      </c>
    </row>
    <row r="249" spans="1:6">
      <c r="A249" s="19">
        <v>2007</v>
      </c>
      <c r="B249" s="19" t="s">
        <v>80</v>
      </c>
      <c r="C249" s="27">
        <f>'Monthly Data'!X251</f>
        <v>121.01540402898519</v>
      </c>
      <c r="D249" s="27">
        <f>'Monthly Data'!Y251</f>
        <v>125.58862464831275</v>
      </c>
      <c r="E249" s="27">
        <f>'Monthly Data'!AB251</f>
        <v>118.85556467958637</v>
      </c>
      <c r="F249" s="27">
        <f>'Monthly Data'!AQ251</f>
        <v>92.679183678167362</v>
      </c>
    </row>
    <row r="250" spans="1:6">
      <c r="A250" s="19">
        <v>2007</v>
      </c>
      <c r="B250" s="19" t="s">
        <v>81</v>
      </c>
      <c r="C250" s="27">
        <f>'Monthly Data'!X252</f>
        <v>116.38467900455066</v>
      </c>
      <c r="D250" s="27">
        <f>'Monthly Data'!Y252</f>
        <v>122.32061753629048</v>
      </c>
      <c r="E250" s="27">
        <f>'Monthly Data'!AB252</f>
        <v>114.45201885260208</v>
      </c>
      <c r="F250" s="27">
        <f>'Monthly Data'!AQ252</f>
        <v>91.662948917448162</v>
      </c>
    </row>
    <row r="251" spans="1:6">
      <c r="A251" s="19">
        <v>2007</v>
      </c>
      <c r="B251" s="19" t="s">
        <v>82</v>
      </c>
      <c r="C251" s="27">
        <f>'Monthly Data'!X253</f>
        <v>113.79357700037924</v>
      </c>
      <c r="D251" s="27">
        <f>'Monthly Data'!Y253</f>
        <v>118.60399486114216</v>
      </c>
      <c r="E251" s="27">
        <f>'Monthly Data'!AB253</f>
        <v>111.29099132796564</v>
      </c>
      <c r="F251" s="27">
        <f>'Monthly Data'!AQ253</f>
        <v>91.451584111218835</v>
      </c>
    </row>
    <row r="252" spans="1:6">
      <c r="A252" s="19">
        <v>2007</v>
      </c>
      <c r="B252" s="19" t="s">
        <v>83</v>
      </c>
      <c r="C252" s="27">
        <f>'Monthly Data'!X254</f>
        <v>112.62843655330693</v>
      </c>
      <c r="D252" s="27">
        <f>'Monthly Data'!Y254</f>
        <v>115.31834387949017</v>
      </c>
      <c r="E252" s="27">
        <f>'Monthly Data'!AB254</f>
        <v>113.4501365256472</v>
      </c>
      <c r="F252" s="27">
        <f>'Monthly Data'!AQ254</f>
        <v>92.29561600297167</v>
      </c>
    </row>
    <row r="253" spans="1:6">
      <c r="A253" s="19">
        <v>2007</v>
      </c>
      <c r="B253" s="19" t="s">
        <v>84</v>
      </c>
      <c r="C253" s="27">
        <f>'Monthly Data'!X255</f>
        <v>112.17146393178564</v>
      </c>
      <c r="D253" s="27">
        <f>'Monthly Data'!Y255</f>
        <v>112.27467373881852</v>
      </c>
      <c r="E253" s="27">
        <f>'Monthly Data'!AB255</f>
        <v>114.01859316181921</v>
      </c>
      <c r="F253" s="27">
        <f>'Monthly Data'!AQ255</f>
        <v>90.916170454562334</v>
      </c>
    </row>
    <row r="254" spans="1:6">
      <c r="A254" s="19">
        <v>2008</v>
      </c>
      <c r="B254" s="19" t="s">
        <v>72</v>
      </c>
      <c r="C254" s="27">
        <f>'Monthly Data'!X256</f>
        <v>110.81042656467275</v>
      </c>
      <c r="D254" s="27">
        <f>'Monthly Data'!Y256</f>
        <v>112.83772842958318</v>
      </c>
      <c r="E254" s="27">
        <f>'Monthly Data'!AB256</f>
        <v>111.28188343960132</v>
      </c>
      <c r="F254" s="27">
        <f>'Monthly Data'!AQ256</f>
        <v>91.253563692892413</v>
      </c>
    </row>
    <row r="255" spans="1:6">
      <c r="A255" s="19">
        <v>2008</v>
      </c>
      <c r="B255" s="19" t="s">
        <v>74</v>
      </c>
      <c r="C255" s="27">
        <f>'Monthly Data'!X257</f>
        <v>112.41193311863815</v>
      </c>
      <c r="D255" s="27">
        <f>'Monthly Data'!Y257</f>
        <v>113.62012700478959</v>
      </c>
      <c r="E255" s="27">
        <f>'Monthly Data'!AB257</f>
        <v>113.15274905032314</v>
      </c>
      <c r="F255" s="27">
        <f>'Monthly Data'!AQ257</f>
        <v>90.447800148234876</v>
      </c>
    </row>
    <row r="256" spans="1:6">
      <c r="A256" s="19">
        <v>2008</v>
      </c>
      <c r="B256" s="19" t="s">
        <v>75</v>
      </c>
      <c r="C256" s="27">
        <f>'Monthly Data'!X258</f>
        <v>112.64925665584906</v>
      </c>
      <c r="D256" s="27">
        <f>'Monthly Data'!Y258</f>
        <v>114.94460093021711</v>
      </c>
      <c r="E256" s="27">
        <f>'Monthly Data'!AB258</f>
        <v>113.27588101549964</v>
      </c>
      <c r="F256" s="27">
        <f>'Monthly Data'!AQ258</f>
        <v>89.204326016331123</v>
      </c>
    </row>
    <row r="257" spans="1:6">
      <c r="A257" s="19">
        <v>2008</v>
      </c>
      <c r="B257" s="19" t="s">
        <v>76</v>
      </c>
      <c r="C257" s="27">
        <f>'Monthly Data'!X259</f>
        <v>114.04812301549241</v>
      </c>
      <c r="D257" s="27">
        <f>'Monthly Data'!Y259</f>
        <v>120.2805995733308</v>
      </c>
      <c r="E257" s="27">
        <f>'Monthly Data'!AB259</f>
        <v>112.2661332392306</v>
      </c>
      <c r="F257" s="27">
        <f>'Monthly Data'!AQ259</f>
        <v>86.650276384936646</v>
      </c>
    </row>
    <row r="258" spans="1:6">
      <c r="A258" s="19">
        <v>2008</v>
      </c>
      <c r="B258" s="19" t="s">
        <v>77</v>
      </c>
      <c r="C258" s="27">
        <f>'Monthly Data'!X260</f>
        <v>113.49567663693516</v>
      </c>
      <c r="D258" s="27">
        <f>'Monthly Data'!Y260</f>
        <v>115.55999261051176</v>
      </c>
      <c r="E258" s="27">
        <f>'Monthly Data'!AB260</f>
        <v>113.13402287736768</v>
      </c>
      <c r="F258" s="27">
        <f>'Monthly Data'!AQ260</f>
        <v>84.831963583082313</v>
      </c>
    </row>
    <row r="259" spans="1:6">
      <c r="A259" s="19">
        <v>2008</v>
      </c>
      <c r="B259" s="19" t="s">
        <v>78</v>
      </c>
      <c r="C259" s="27">
        <f>'Monthly Data'!X261</f>
        <v>112.22015075694961</v>
      </c>
      <c r="D259" s="27">
        <f>'Monthly Data'!Y261</f>
        <v>114.13245100799236</v>
      </c>
      <c r="E259" s="27">
        <f>'Monthly Data'!AB261</f>
        <v>112.75028067290127</v>
      </c>
      <c r="F259" s="27">
        <f>'Monthly Data'!AQ261</f>
        <v>85.218156152536366</v>
      </c>
    </row>
    <row r="260" spans="1:6">
      <c r="A260" s="19">
        <v>2008</v>
      </c>
      <c r="B260" s="19" t="s">
        <v>79</v>
      </c>
      <c r="C260" s="27">
        <f>'Monthly Data'!X262</f>
        <v>112.01808837038759</v>
      </c>
      <c r="D260" s="27">
        <f>'Monthly Data'!Y262</f>
        <v>113.095296540409</v>
      </c>
      <c r="E260" s="27">
        <f>'Monthly Data'!AB262</f>
        <v>112.49543450665534</v>
      </c>
      <c r="F260" s="27">
        <f>'Monthly Data'!AQ262</f>
        <v>85.198049912285015</v>
      </c>
    </row>
    <row r="261" spans="1:6">
      <c r="A261" s="19">
        <v>2008</v>
      </c>
      <c r="B261" s="19" t="s">
        <v>80</v>
      </c>
      <c r="C261" s="27">
        <f>'Monthly Data'!X263</f>
        <v>115.01951663409312</v>
      </c>
      <c r="D261" s="27">
        <f>'Monthly Data'!Y263</f>
        <v>118.81693487012853</v>
      </c>
      <c r="E261" s="27">
        <f>'Monthly Data'!AB263</f>
        <v>115.15480808887786</v>
      </c>
      <c r="F261" s="27">
        <f>'Monthly Data'!AQ263</f>
        <v>87.557337154186797</v>
      </c>
    </row>
    <row r="262" spans="1:6">
      <c r="A262" s="19">
        <v>2008</v>
      </c>
      <c r="B262" s="19" t="s">
        <v>81</v>
      </c>
      <c r="C262" s="27">
        <f>'Monthly Data'!X264</f>
        <v>118.11380843238226</v>
      </c>
      <c r="D262" s="27">
        <f>'Monthly Data'!Y264</f>
        <v>122.20934314630294</v>
      </c>
      <c r="E262" s="27">
        <f>'Monthly Data'!AB264</f>
        <v>116.91128327931577</v>
      </c>
      <c r="F262" s="27">
        <f>'Monthly Data'!AQ264</f>
        <v>85.161921445253313</v>
      </c>
    </row>
    <row r="263" spans="1:6">
      <c r="A263" s="19">
        <v>2008</v>
      </c>
      <c r="B263" s="19" t="s">
        <v>82</v>
      </c>
      <c r="C263" s="27">
        <f>'Monthly Data'!X265</f>
        <v>119.89569099716614</v>
      </c>
      <c r="D263" s="27">
        <f>'Monthly Data'!Y265</f>
        <v>123.86657712209168</v>
      </c>
      <c r="E263" s="27">
        <f>'Monthly Data'!AB265</f>
        <v>118.25975883392601</v>
      </c>
      <c r="F263" s="27">
        <f>'Monthly Data'!AQ265</f>
        <v>86.54072613642586</v>
      </c>
    </row>
    <row r="264" spans="1:6">
      <c r="A264" s="19">
        <v>2008</v>
      </c>
      <c r="B264" s="19" t="s">
        <v>83</v>
      </c>
      <c r="C264" s="27">
        <f>'Monthly Data'!X266</f>
        <v>119.05915978291786</v>
      </c>
      <c r="D264" s="27">
        <f>'Monthly Data'!Y266</f>
        <v>124.828232522653</v>
      </c>
      <c r="E264" s="27">
        <f>'Monthly Data'!AB266</f>
        <v>119.36633892273592</v>
      </c>
      <c r="F264" s="27">
        <f>'Monthly Data'!AQ266</f>
        <v>86.389860068595212</v>
      </c>
    </row>
    <row r="265" spans="1:6">
      <c r="A265" s="19">
        <v>2008</v>
      </c>
      <c r="B265" s="19" t="s">
        <v>84</v>
      </c>
      <c r="C265" s="27">
        <f>'Monthly Data'!X267</f>
        <v>119.3344837741457</v>
      </c>
      <c r="D265" s="27">
        <f>'Monthly Data'!Y267</f>
        <v>126.49952631511597</v>
      </c>
      <c r="E265" s="27">
        <f>'Monthly Data'!AB267</f>
        <v>113.82150155654021</v>
      </c>
      <c r="F265" s="27">
        <f>'Monthly Data'!AQ267</f>
        <v>89.403782005677868</v>
      </c>
    </row>
    <row r="266" spans="1:6">
      <c r="A266" s="19">
        <v>2009</v>
      </c>
      <c r="B266" s="19" t="s">
        <v>72</v>
      </c>
      <c r="C266" s="27">
        <f>'Monthly Data'!X268</f>
        <v>113.57374189805053</v>
      </c>
      <c r="D266" s="27">
        <f>'Monthly Data'!Y268</f>
        <v>123.2791882831277</v>
      </c>
      <c r="E266" s="27">
        <f>'Monthly Data'!AB268</f>
        <v>107.24870978216191</v>
      </c>
      <c r="F266" s="27">
        <f>'Monthly Data'!AQ268</f>
        <v>89.432355141027799</v>
      </c>
    </row>
    <row r="267" spans="1:6">
      <c r="A267" s="19">
        <v>2009</v>
      </c>
      <c r="B267" s="19" t="s">
        <v>74</v>
      </c>
      <c r="C267" s="27">
        <f>'Monthly Data'!X269</f>
        <v>114.98204337747138</v>
      </c>
      <c r="D267" s="27">
        <f>'Monthly Data'!Y269</f>
        <v>123.87757519631256</v>
      </c>
      <c r="E267" s="27">
        <f>'Monthly Data'!AB269</f>
        <v>109.09893564017885</v>
      </c>
      <c r="F267" s="27">
        <f>'Monthly Data'!AQ269</f>
        <v>90.907620012924397</v>
      </c>
    </row>
    <row r="268" spans="1:6">
      <c r="A268" s="19">
        <v>2009</v>
      </c>
      <c r="B268" s="19" t="s">
        <v>75</v>
      </c>
      <c r="C268" s="27">
        <f>'Monthly Data'!X270</f>
        <v>113.80120184161103</v>
      </c>
      <c r="D268" s="27">
        <f>'Monthly Data'!Y270</f>
        <v>121.64852755570503</v>
      </c>
      <c r="E268" s="27">
        <f>'Monthly Data'!AB270</f>
        <v>108.74774344005949</v>
      </c>
      <c r="F268" s="27">
        <f>'Monthly Data'!AQ270</f>
        <v>93.143429807566719</v>
      </c>
    </row>
    <row r="269" spans="1:6">
      <c r="A269" s="19">
        <v>2009</v>
      </c>
      <c r="B269" s="19" t="s">
        <v>76</v>
      </c>
      <c r="C269" s="27">
        <f>'Monthly Data'!X271</f>
        <v>112.70009197435948</v>
      </c>
      <c r="D269" s="27">
        <f>'Monthly Data'!Y271</f>
        <v>121.56740032431274</v>
      </c>
      <c r="E269" s="27">
        <f>'Monthly Data'!AB271</f>
        <v>108.31119025998704</v>
      </c>
      <c r="F269" s="27">
        <f>'Monthly Data'!AQ271</f>
        <v>96.861494899239304</v>
      </c>
    </row>
    <row r="270" spans="1:6">
      <c r="A270" s="19">
        <v>2009</v>
      </c>
      <c r="B270" s="19" t="s">
        <v>77</v>
      </c>
      <c r="C270" s="27">
        <f>'Monthly Data'!X272</f>
        <v>110.53108350393259</v>
      </c>
      <c r="D270" s="27">
        <f>'Monthly Data'!Y272</f>
        <v>117.97230702315116</v>
      </c>
      <c r="E270" s="27">
        <f>'Monthly Data'!AB272</f>
        <v>106.58077223626752</v>
      </c>
      <c r="F270" s="27">
        <f>'Monthly Data'!AQ272</f>
        <v>100.61720920242475</v>
      </c>
    </row>
    <row r="271" spans="1:6">
      <c r="A271" s="19">
        <v>2009</v>
      </c>
      <c r="B271" s="19" t="s">
        <v>78</v>
      </c>
      <c r="C271" s="27">
        <f>'Monthly Data'!X273</f>
        <v>103.40605339554087</v>
      </c>
      <c r="D271" s="27">
        <f>'Monthly Data'!Y273</f>
        <v>115.76940061691094</v>
      </c>
      <c r="E271" s="27">
        <f>'Monthly Data'!AB273</f>
        <v>93.455915836029789</v>
      </c>
      <c r="F271" s="27">
        <f>'Monthly Data'!AQ273</f>
        <v>100.70529036972501</v>
      </c>
    </row>
    <row r="272" spans="1:6">
      <c r="A272" s="19">
        <v>2009</v>
      </c>
      <c r="B272" s="19" t="s">
        <v>79</v>
      </c>
      <c r="C272" s="27">
        <f>'Monthly Data'!X274</f>
        <v>97.905726511526851</v>
      </c>
      <c r="D272" s="27">
        <f>'Monthly Data'!Y274</f>
        <v>105.29550437479068</v>
      </c>
      <c r="E272" s="27">
        <f>'Monthly Data'!AB274</f>
        <v>93.219818580913184</v>
      </c>
      <c r="F272" s="27">
        <f>'Monthly Data'!AQ274</f>
        <v>110.04010527286597</v>
      </c>
    </row>
    <row r="273" spans="1:6">
      <c r="A273" s="19">
        <v>2009</v>
      </c>
      <c r="B273" s="19" t="s">
        <v>80</v>
      </c>
      <c r="C273" s="27">
        <f>'Monthly Data'!X275</f>
        <v>96.893250775789866</v>
      </c>
      <c r="D273" s="27">
        <f>'Monthly Data'!Y275</f>
        <v>106.79037238883481</v>
      </c>
      <c r="E273" s="27">
        <f>'Monthly Data'!AB275</f>
        <v>92.045870292755041</v>
      </c>
      <c r="F273" s="27">
        <f>'Monthly Data'!AQ275</f>
        <v>100.31871044925357</v>
      </c>
    </row>
    <row r="274" spans="1:6">
      <c r="A274" s="19">
        <v>2009</v>
      </c>
      <c r="B274" s="19" t="s">
        <v>81</v>
      </c>
      <c r="C274" s="27">
        <f>'Monthly Data'!X276</f>
        <v>95.327216735013252</v>
      </c>
      <c r="D274" s="27">
        <f>'Monthly Data'!Y276</f>
        <v>102.43663623970241</v>
      </c>
      <c r="E274" s="27">
        <f>'Monthly Data'!AB276</f>
        <v>91.47549569633226</v>
      </c>
      <c r="F274" s="27">
        <f>'Monthly Data'!AQ276</f>
        <v>100.52191914127341</v>
      </c>
    </row>
    <row r="275" spans="1:6">
      <c r="A275" s="19">
        <v>2009</v>
      </c>
      <c r="B275" s="19" t="s">
        <v>82</v>
      </c>
      <c r="C275" s="27">
        <f>'Monthly Data'!X277</f>
        <v>93.882956235388946</v>
      </c>
      <c r="D275" s="27">
        <f>'Monthly Data'!Y277</f>
        <v>99.800180317473917</v>
      </c>
      <c r="E275" s="27">
        <f>'Monthly Data'!AB277</f>
        <v>91.220446668830576</v>
      </c>
      <c r="F275" s="27">
        <f>'Monthly Data'!AQ277</f>
        <v>98.806958269596123</v>
      </c>
    </row>
    <row r="276" spans="1:6">
      <c r="A276" s="19">
        <v>2009</v>
      </c>
      <c r="B276" s="19" t="s">
        <v>83</v>
      </c>
      <c r="C276" s="27">
        <f>'Monthly Data'!X278</f>
        <v>91.669368868775322</v>
      </c>
      <c r="D276" s="27">
        <f>'Monthly Data'!Y278</f>
        <v>100.4595556594081</v>
      </c>
      <c r="E276" s="27">
        <f>'Monthly Data'!AB278</f>
        <v>88.045370148228102</v>
      </c>
      <c r="F276" s="27">
        <f>'Monthly Data'!AQ278</f>
        <v>97.843700203208115</v>
      </c>
    </row>
    <row r="277" spans="1:6">
      <c r="A277" s="19">
        <v>2009</v>
      </c>
      <c r="B277" s="19" t="s">
        <v>84</v>
      </c>
      <c r="C277" s="27">
        <f>'Monthly Data'!X279</f>
        <v>88.282444384124261</v>
      </c>
      <c r="D277" s="27">
        <f>'Monthly Data'!Y279</f>
        <v>89.722417268309769</v>
      </c>
      <c r="E277" s="27">
        <f>'Monthly Data'!AB279</f>
        <v>87.582823572496082</v>
      </c>
      <c r="F277" s="27">
        <f>'Monthly Data'!AQ279</f>
        <v>90.600154020188654</v>
      </c>
    </row>
    <row r="278" spans="1:6">
      <c r="A278" s="19">
        <v>2010</v>
      </c>
      <c r="B278" s="19" t="s">
        <v>72</v>
      </c>
      <c r="C278" s="27">
        <f>'Monthly Data'!X280</f>
        <v>100.27707586600057</v>
      </c>
      <c r="D278" s="27">
        <f>'Monthly Data'!Y280</f>
        <v>105.37162805630182</v>
      </c>
      <c r="E278" s="27">
        <f>'Monthly Data'!AB280</f>
        <v>96.566802385095954</v>
      </c>
      <c r="F278" s="27">
        <f>'Monthly Data'!AQ280</f>
        <v>91.74405962776811</v>
      </c>
    </row>
    <row r="279" spans="1:6">
      <c r="A279" s="19">
        <v>2010</v>
      </c>
      <c r="B279" s="19" t="s">
        <v>74</v>
      </c>
      <c r="C279" s="27">
        <f>'Monthly Data'!X281</f>
        <v>95.421031524368345</v>
      </c>
      <c r="D279" s="27">
        <f>'Monthly Data'!Y281</f>
        <v>102.84319839472154</v>
      </c>
      <c r="E279" s="27">
        <f>'Monthly Data'!AB281</f>
        <v>90.123715959116311</v>
      </c>
      <c r="F279" s="27">
        <f>'Monthly Data'!AQ281</f>
        <v>93.137586884395702</v>
      </c>
    </row>
    <row r="280" spans="1:6">
      <c r="A280" s="19">
        <v>2010</v>
      </c>
      <c r="B280" s="19" t="s">
        <v>75</v>
      </c>
      <c r="C280" s="27">
        <f>'Monthly Data'!X282</f>
        <v>91.65285398864826</v>
      </c>
      <c r="D280" s="27">
        <f>'Monthly Data'!Y282</f>
        <v>96.125468357709295</v>
      </c>
      <c r="E280" s="27">
        <f>'Monthly Data'!AB282</f>
        <v>89.188823362715453</v>
      </c>
      <c r="F280" s="27">
        <f>'Monthly Data'!AQ282</f>
        <v>93.835802802752085</v>
      </c>
    </row>
    <row r="281" spans="1:6">
      <c r="A281" s="19">
        <v>2010</v>
      </c>
      <c r="B281" s="19" t="s">
        <v>76</v>
      </c>
      <c r="C281" s="27">
        <f>'Monthly Data'!X283</f>
        <v>91.006973728031809</v>
      </c>
      <c r="D281" s="27">
        <f>'Monthly Data'!Y283</f>
        <v>94.612882333574234</v>
      </c>
      <c r="E281" s="27">
        <f>'Monthly Data'!AB283</f>
        <v>90.312898260771021</v>
      </c>
      <c r="F281" s="27">
        <f>'Monthly Data'!AQ283</f>
        <v>100.55325876841788</v>
      </c>
    </row>
    <row r="282" spans="1:6">
      <c r="A282" s="19">
        <v>2010</v>
      </c>
      <c r="B282" s="19" t="s">
        <v>77</v>
      </c>
      <c r="C282" s="27">
        <f>'Monthly Data'!X284</f>
        <v>91.441519350345303</v>
      </c>
      <c r="D282" s="27">
        <f>'Monthly Data'!Y284</f>
        <v>94.136079724254245</v>
      </c>
      <c r="E282" s="27">
        <f>'Monthly Data'!AB284</f>
        <v>91.613077052674399</v>
      </c>
      <c r="F282" s="27">
        <f>'Monthly Data'!AQ284</f>
        <v>99.316778998253696</v>
      </c>
    </row>
    <row r="283" spans="1:6">
      <c r="A283" s="19">
        <v>2010</v>
      </c>
      <c r="B283" s="19" t="s">
        <v>78</v>
      </c>
      <c r="C283" s="27">
        <f>'Monthly Data'!X285</f>
        <v>92.762101081410918</v>
      </c>
      <c r="D283" s="27">
        <f>'Monthly Data'!Y285</f>
        <v>92.439258985427429</v>
      </c>
      <c r="E283" s="27">
        <f>'Monthly Data'!AB285</f>
        <v>93.33538779560827</v>
      </c>
      <c r="F283" s="27">
        <f>'Monthly Data'!AQ285</f>
        <v>98.570251145316647</v>
      </c>
    </row>
    <row r="284" spans="1:6">
      <c r="A284" s="19">
        <v>2010</v>
      </c>
      <c r="B284" s="19" t="s">
        <v>79</v>
      </c>
      <c r="C284" s="27">
        <f>'Monthly Data'!X286</f>
        <v>90.979773864138252</v>
      </c>
      <c r="D284" s="27">
        <f>'Monthly Data'!Y286</f>
        <v>91.552697277437318</v>
      </c>
      <c r="E284" s="27">
        <f>'Monthly Data'!AB286</f>
        <v>92.841422325613493</v>
      </c>
      <c r="F284" s="27">
        <f>'Monthly Data'!AQ286</f>
        <v>97.410995824507054</v>
      </c>
    </row>
    <row r="285" spans="1:6">
      <c r="A285" s="19">
        <v>2010</v>
      </c>
      <c r="B285" s="19" t="s">
        <v>80</v>
      </c>
      <c r="C285" s="27">
        <f>'Monthly Data'!X287</f>
        <v>88.897269406562671</v>
      </c>
      <c r="D285" s="27">
        <f>'Monthly Data'!Y287</f>
        <v>91.242452721204458</v>
      </c>
      <c r="E285" s="27">
        <f>'Monthly Data'!AB287</f>
        <v>89.69529711589125</v>
      </c>
      <c r="F285" s="27">
        <f>'Monthly Data'!AQ287</f>
        <v>96.862041862648866</v>
      </c>
    </row>
    <row r="286" spans="1:6">
      <c r="A286" s="19">
        <v>2010</v>
      </c>
      <c r="B286" s="19" t="s">
        <v>81</v>
      </c>
      <c r="C286" s="27">
        <f>'Monthly Data'!X288</f>
        <v>93.138338306959554</v>
      </c>
      <c r="D286" s="27">
        <f>'Monthly Data'!Y288</f>
        <v>92.200645148265266</v>
      </c>
      <c r="E286" s="27">
        <f>'Monthly Data'!AB288</f>
        <v>95.404003454195916</v>
      </c>
      <c r="F286" s="27">
        <f>'Monthly Data'!AQ288</f>
        <v>98.652539260095054</v>
      </c>
    </row>
    <row r="287" spans="1:6">
      <c r="A287" s="19">
        <v>2010</v>
      </c>
      <c r="B287" s="19" t="s">
        <v>82</v>
      </c>
      <c r="C287" s="27">
        <f>'Monthly Data'!X289</f>
        <v>94.171176297199153</v>
      </c>
      <c r="D287" s="27">
        <f>'Monthly Data'!Y289</f>
        <v>95.22784662812478</v>
      </c>
      <c r="E287" s="27">
        <f>'Monthly Data'!AB289</f>
        <v>96.411235354957242</v>
      </c>
      <c r="F287" s="27">
        <f>'Monthly Data'!AQ289</f>
        <v>96.113797411967866</v>
      </c>
    </row>
    <row r="288" spans="1:6">
      <c r="A288" s="19">
        <v>2010</v>
      </c>
      <c r="B288" s="19" t="s">
        <v>83</v>
      </c>
      <c r="C288" s="27">
        <f>'Monthly Data'!X290</f>
        <v>96.449053095246356</v>
      </c>
      <c r="D288" s="27">
        <f>'Monthly Data'!Y290</f>
        <v>96.235384887172685</v>
      </c>
      <c r="E288" s="27">
        <f>'Monthly Data'!AB290</f>
        <v>99.696831502201235</v>
      </c>
      <c r="F288" s="27">
        <f>'Monthly Data'!AQ290</f>
        <v>96.724035325200958</v>
      </c>
    </row>
    <row r="289" spans="1:6">
      <c r="A289" s="19">
        <v>2010</v>
      </c>
      <c r="B289" s="19" t="s">
        <v>84</v>
      </c>
      <c r="C289" s="27">
        <f>'Monthly Data'!X291</f>
        <v>97.977607357379767</v>
      </c>
      <c r="D289" s="27">
        <f>'Monthly Data'!Y291</f>
        <v>96.130898766869137</v>
      </c>
      <c r="E289" s="27">
        <f>'Monthly Data'!AB291</f>
        <v>100.42338526679949</v>
      </c>
      <c r="F289" s="27">
        <f>'Monthly Data'!AQ291</f>
        <v>96.428921743404061</v>
      </c>
    </row>
    <row r="290" spans="1:6">
      <c r="A290" s="19">
        <v>2011</v>
      </c>
      <c r="B290" s="19" t="s">
        <v>72</v>
      </c>
      <c r="C290" s="27">
        <f>'Monthly Data'!X292</f>
        <v>103.873113115498</v>
      </c>
      <c r="D290" s="27">
        <f>'Monthly Data'!Y292</f>
        <v>103.845038500805</v>
      </c>
      <c r="E290" s="27">
        <f>'Monthly Data'!AB292</f>
        <v>103.138037148111</v>
      </c>
      <c r="F290" s="27">
        <f>'Monthly Data'!AQ292</f>
        <v>96.598592134738297</v>
      </c>
    </row>
    <row r="291" spans="1:6">
      <c r="A291" s="19">
        <v>2011</v>
      </c>
      <c r="B291" s="19" t="s">
        <v>74</v>
      </c>
      <c r="C291" s="27">
        <f>'Monthly Data'!X293</f>
        <v>103.752587792833</v>
      </c>
      <c r="D291" s="27">
        <f>'Monthly Data'!Y293</f>
        <v>105.80066180793401</v>
      </c>
      <c r="E291" s="27">
        <f>'Monthly Data'!AB293</f>
        <v>102.36282073315201</v>
      </c>
      <c r="F291" s="27">
        <f>'Monthly Data'!AQ293</f>
        <v>97.272772890228396</v>
      </c>
    </row>
    <row r="292" spans="1:6">
      <c r="A292" s="19">
        <v>2011</v>
      </c>
      <c r="B292" s="19" t="s">
        <v>75</v>
      </c>
      <c r="C292" s="27">
        <f>'Monthly Data'!X294</f>
        <v>100.96253869508099</v>
      </c>
      <c r="D292" s="27">
        <f>'Monthly Data'!Y294</f>
        <v>100.73141119216901</v>
      </c>
      <c r="E292" s="27">
        <f>'Monthly Data'!AB294</f>
        <v>102.372298456428</v>
      </c>
      <c r="F292" s="27">
        <f>'Monthly Data'!AQ294</f>
        <v>96.863369171308705</v>
      </c>
    </row>
    <row r="293" spans="1:6">
      <c r="A293" s="19">
        <v>2011</v>
      </c>
      <c r="B293" s="19" t="s">
        <v>76</v>
      </c>
      <c r="C293" s="27">
        <f>'Monthly Data'!X295</f>
        <v>102.941223214039</v>
      </c>
      <c r="D293" s="27">
        <f>'Monthly Data'!Y295</f>
        <v>103.600296721877</v>
      </c>
      <c r="E293" s="27">
        <f>'Monthly Data'!AB295</f>
        <v>102.377939971673</v>
      </c>
      <c r="F293" s="27">
        <f>'Monthly Data'!AQ295</f>
        <v>104.402208715314</v>
      </c>
    </row>
    <row r="294" spans="1:6">
      <c r="A294" s="19">
        <v>2011</v>
      </c>
      <c r="B294" s="19" t="s">
        <v>77</v>
      </c>
      <c r="C294" s="27">
        <f>'Monthly Data'!X296</f>
        <v>101.620492198123</v>
      </c>
      <c r="D294" s="27">
        <f>'Monthly Data'!Y296</f>
        <v>101.761171032341</v>
      </c>
      <c r="E294" s="27">
        <f>'Monthly Data'!AB296</f>
        <v>100.984714646592</v>
      </c>
      <c r="F294" s="27">
        <f>'Monthly Data'!AQ296</f>
        <v>98.0393311548859</v>
      </c>
    </row>
    <row r="295" spans="1:6">
      <c r="A295" s="19">
        <v>2011</v>
      </c>
      <c r="B295" s="19" t="s">
        <v>78</v>
      </c>
      <c r="C295" s="27">
        <f>'Monthly Data'!X297</f>
        <v>101.010466356759</v>
      </c>
      <c r="D295" s="27">
        <f>'Monthly Data'!Y297</f>
        <v>101.083246015592</v>
      </c>
      <c r="E295" s="27">
        <f>'Monthly Data'!AB297</f>
        <v>100.296709903506</v>
      </c>
      <c r="F295" s="27">
        <f>'Monthly Data'!AQ297</f>
        <v>97.756649875791595</v>
      </c>
    </row>
    <row r="296" spans="1:6">
      <c r="A296" s="19">
        <v>2011</v>
      </c>
      <c r="B296" s="19" t="s">
        <v>79</v>
      </c>
      <c r="C296" s="27">
        <f>'Monthly Data'!X298</f>
        <v>102.337727152108</v>
      </c>
      <c r="D296" s="27">
        <f>'Monthly Data'!Y298</f>
        <v>99.071913871739795</v>
      </c>
      <c r="E296" s="27">
        <f>'Monthly Data'!AB298</f>
        <v>104.180403747489</v>
      </c>
      <c r="F296" s="27">
        <f>'Monthly Data'!AQ298</f>
        <v>97.608313145976993</v>
      </c>
    </row>
    <row r="297" spans="1:6">
      <c r="A297" s="19">
        <v>2011</v>
      </c>
      <c r="B297" s="19" t="s">
        <v>80</v>
      </c>
      <c r="C297" s="27">
        <f>'Monthly Data'!X299</f>
        <v>105.304070046316</v>
      </c>
      <c r="D297" s="27">
        <f>'Monthly Data'!Y299</f>
        <v>102.315786211606</v>
      </c>
      <c r="E297" s="27">
        <f>'Monthly Data'!AB299</f>
        <v>108.76018160771</v>
      </c>
      <c r="F297" s="27">
        <f>'Monthly Data'!AQ299</f>
        <v>96.401244481777496</v>
      </c>
    </row>
    <row r="298" spans="1:6">
      <c r="A298" s="19">
        <v>2011</v>
      </c>
      <c r="B298" s="19" t="s">
        <v>81</v>
      </c>
      <c r="C298" s="27">
        <f>'Monthly Data'!X300</f>
        <v>106.160194804925</v>
      </c>
      <c r="D298" s="27">
        <f>'Monthly Data'!Y300</f>
        <v>102.212106842906</v>
      </c>
      <c r="E298" s="27">
        <f>'Monthly Data'!AB300</f>
        <v>108.852933806371</v>
      </c>
      <c r="F298" s="27">
        <f>'Monthly Data'!AQ300</f>
        <v>99.737429687425305</v>
      </c>
    </row>
    <row r="299" spans="1:6">
      <c r="A299" s="19">
        <v>2011</v>
      </c>
      <c r="B299" s="19" t="s">
        <v>82</v>
      </c>
      <c r="C299" s="27">
        <f>'Monthly Data'!X301</f>
        <v>105.12848038206801</v>
      </c>
      <c r="D299" s="27">
        <f>'Monthly Data'!Y301</f>
        <v>104.337471670079</v>
      </c>
      <c r="E299" s="27">
        <f>'Monthly Data'!AB301</f>
        <v>105.030609012799</v>
      </c>
      <c r="F299" s="27">
        <f>'Monthly Data'!AQ301</f>
        <v>97.9950334796833</v>
      </c>
    </row>
    <row r="300" spans="1:6">
      <c r="A300" s="19">
        <v>2011</v>
      </c>
      <c r="B300" s="19" t="s">
        <v>83</v>
      </c>
      <c r="C300" s="27">
        <f>'Monthly Data'!X302</f>
        <v>102.569312011771</v>
      </c>
      <c r="D300" s="27">
        <f>'Monthly Data'!Y302</f>
        <v>103.660867967149</v>
      </c>
      <c r="E300" s="27">
        <f>'Monthly Data'!AB302</f>
        <v>102.05364107578001</v>
      </c>
      <c r="F300" s="27">
        <f>'Monthly Data'!AQ302</f>
        <v>96.331262742817998</v>
      </c>
    </row>
    <row r="301" spans="1:6">
      <c r="A301" s="19">
        <v>2011</v>
      </c>
      <c r="B301" s="19" t="s">
        <v>84</v>
      </c>
      <c r="C301" s="27">
        <f>'Monthly Data'!X303</f>
        <v>101.67362319940101</v>
      </c>
      <c r="D301" s="27">
        <f>'Monthly Data'!Y303</f>
        <v>104.06024628688</v>
      </c>
      <c r="E301" s="27">
        <f>'Monthly Data'!AB303</f>
        <v>100.67802184222801</v>
      </c>
      <c r="F301" s="27">
        <f>'Monthly Data'!AQ303</f>
        <v>97.918585966785301</v>
      </c>
    </row>
    <row r="302" spans="1:6">
      <c r="A302" s="19">
        <v>2012</v>
      </c>
      <c r="B302" s="19" t="s">
        <v>72</v>
      </c>
      <c r="C302" s="27">
        <f>'Monthly Data'!X304</f>
        <v>102.835482412391</v>
      </c>
      <c r="D302" s="27">
        <f>'Monthly Data'!Y304</f>
        <v>104.467627281451</v>
      </c>
      <c r="E302" s="27">
        <f>'Monthly Data'!AB304</f>
        <v>101.401065127</v>
      </c>
      <c r="F302" s="27">
        <f>'Monthly Data'!AQ304</f>
        <v>101.914843712799</v>
      </c>
    </row>
    <row r="303" spans="1:6">
      <c r="A303" s="19">
        <v>2012</v>
      </c>
      <c r="B303" s="19" t="s">
        <v>74</v>
      </c>
      <c r="C303" s="27">
        <f>'Monthly Data'!X305</f>
        <v>103.34098217568599</v>
      </c>
      <c r="D303" s="27">
        <f>'Monthly Data'!Y305</f>
        <v>103.701477223171</v>
      </c>
      <c r="E303" s="27">
        <f>'Monthly Data'!AB305</f>
        <v>103.34322195204</v>
      </c>
      <c r="F303" s="27">
        <f>'Monthly Data'!AQ305</f>
        <v>108.043375422091</v>
      </c>
    </row>
    <row r="304" spans="1:6">
      <c r="A304" s="19">
        <v>2012</v>
      </c>
      <c r="B304" s="19" t="s">
        <v>75</v>
      </c>
      <c r="C304" s="27">
        <f>'Monthly Data'!X306</f>
        <v>103.666427401089</v>
      </c>
      <c r="D304" s="27">
        <f>'Monthly Data'!Y306</f>
        <v>103.732054304675</v>
      </c>
      <c r="E304" s="27">
        <f>'Monthly Data'!AB306</f>
        <v>104.262928300862</v>
      </c>
      <c r="F304" s="27">
        <f>'Monthly Data'!AQ306</f>
        <v>109.281638222559</v>
      </c>
    </row>
    <row r="305" spans="1:6">
      <c r="A305" s="19">
        <v>2012</v>
      </c>
      <c r="B305" s="19" t="s">
        <v>76</v>
      </c>
      <c r="C305" s="27">
        <f>'Monthly Data'!X307</f>
        <v>104.90953944739699</v>
      </c>
      <c r="D305" s="27">
        <f>'Monthly Data'!Y307</f>
        <v>104.70074099446001</v>
      </c>
      <c r="E305" s="27">
        <f>'Monthly Data'!AB307</f>
        <v>104.94112541285701</v>
      </c>
      <c r="F305" s="27">
        <f>'Monthly Data'!AQ307</f>
        <v>106.12093400606599</v>
      </c>
    </row>
    <row r="306" spans="1:6">
      <c r="A306" s="19">
        <v>2012</v>
      </c>
      <c r="B306" s="19" t="s">
        <v>77</v>
      </c>
      <c r="C306" s="27">
        <f>'Monthly Data'!X308</f>
        <v>104.81318190403</v>
      </c>
      <c r="D306" s="27">
        <f>'Monthly Data'!Y308</f>
        <v>103.992590809273</v>
      </c>
      <c r="E306" s="27">
        <f>'Monthly Data'!AB308</f>
        <v>105.431285985701</v>
      </c>
      <c r="F306" s="27">
        <f>'Monthly Data'!AQ308</f>
        <v>105.237447287371</v>
      </c>
    </row>
    <row r="307" spans="1:6">
      <c r="A307" s="19">
        <v>2012</v>
      </c>
      <c r="B307" s="19" t="s">
        <v>78</v>
      </c>
      <c r="C307" s="27">
        <f>'Monthly Data'!X309</f>
        <v>104.99050261329801</v>
      </c>
      <c r="D307" s="27">
        <f>'Monthly Data'!Y309</f>
        <v>103.40444110629301</v>
      </c>
      <c r="E307" s="27">
        <f>'Monthly Data'!AB309</f>
        <v>105.54247265692101</v>
      </c>
      <c r="F307" s="27">
        <f>'Monthly Data'!AQ309</f>
        <v>104.974187794855</v>
      </c>
    </row>
    <row r="308" spans="1:6">
      <c r="A308" s="19">
        <v>2012</v>
      </c>
      <c r="B308" s="19" t="s">
        <v>79</v>
      </c>
      <c r="C308" s="27">
        <f>'Monthly Data'!X310</f>
        <v>104.800694941445</v>
      </c>
      <c r="D308" s="27">
        <f>'Monthly Data'!Y310</f>
        <v>102.98852256108501</v>
      </c>
      <c r="E308" s="27">
        <f>'Monthly Data'!AB310</f>
        <v>105.81666941447099</v>
      </c>
      <c r="F308" s="27">
        <f>'Monthly Data'!AQ310</f>
        <v>103.866119541481</v>
      </c>
    </row>
    <row r="309" spans="1:6">
      <c r="A309" s="19">
        <v>2012</v>
      </c>
      <c r="B309" s="19" t="s">
        <v>80</v>
      </c>
      <c r="C309" s="27">
        <f>'Monthly Data'!X311</f>
        <v>104.35663661612</v>
      </c>
      <c r="D309" s="27">
        <f>'Monthly Data'!Y311</f>
        <v>102.30389394617301</v>
      </c>
      <c r="E309" s="27">
        <f>'Monthly Data'!AB311</f>
        <v>106.986022814558</v>
      </c>
      <c r="F309" s="27">
        <f>'Monthly Data'!AQ311</f>
        <v>103.419757394187</v>
      </c>
    </row>
    <row r="310" spans="1:6">
      <c r="A310" s="19">
        <v>2012</v>
      </c>
      <c r="B310" s="19" t="s">
        <v>81</v>
      </c>
      <c r="C310" s="27">
        <f>'Monthly Data'!X312</f>
        <v>107.257936710357</v>
      </c>
      <c r="D310" s="27">
        <f>'Monthly Data'!Y312</f>
        <v>105.773357245518</v>
      </c>
      <c r="E310" s="27">
        <f>'Monthly Data'!AB312</f>
        <v>107.028091822211</v>
      </c>
      <c r="F310" s="27">
        <f>'Monthly Data'!AQ312</f>
        <v>102.931383621637</v>
      </c>
    </row>
    <row r="311" spans="1:6">
      <c r="A311" s="19">
        <v>2012</v>
      </c>
      <c r="B311" s="19" t="s">
        <v>82</v>
      </c>
      <c r="C311" s="27">
        <f>'Monthly Data'!X313</f>
        <v>104.029694596436</v>
      </c>
      <c r="D311" s="27">
        <f>'Monthly Data'!Y313</f>
        <v>99.866706584925595</v>
      </c>
      <c r="E311" s="27">
        <f>'Monthly Data'!AB313</f>
        <v>107.83523892458901</v>
      </c>
      <c r="F311" s="27">
        <f>'Monthly Data'!AQ313</f>
        <v>104.46413936992499</v>
      </c>
    </row>
    <row r="312" spans="1:6">
      <c r="A312" s="19">
        <v>2012</v>
      </c>
      <c r="B312" s="19" t="s">
        <v>83</v>
      </c>
      <c r="C312" s="27">
        <f>'Monthly Data'!X314</f>
        <v>105.560013543335</v>
      </c>
      <c r="D312" s="27">
        <f>'Monthly Data'!Y314</f>
        <v>101.871757565325</v>
      </c>
      <c r="E312" s="27">
        <f>'Monthly Data'!AB314</f>
        <v>109.285642779355</v>
      </c>
      <c r="F312" s="27">
        <f>'Monthly Data'!AQ314</f>
        <v>106.57142170949101</v>
      </c>
    </row>
    <row r="313" spans="1:6">
      <c r="A313" s="19">
        <v>2012</v>
      </c>
      <c r="B313" s="19" t="s">
        <v>84</v>
      </c>
      <c r="C313" s="27">
        <f>'Monthly Data'!X315</f>
        <v>106.283671068717</v>
      </c>
      <c r="D313" s="27">
        <f>'Monthly Data'!Y315</f>
        <v>102.981933428586</v>
      </c>
      <c r="E313" s="27">
        <f>'Monthly Data'!AB315</f>
        <v>109.22249794794099</v>
      </c>
      <c r="F313" s="27">
        <f>'Monthly Data'!AQ315</f>
        <v>109.02250429331001</v>
      </c>
    </row>
    <row r="314" spans="1:6">
      <c r="A314" s="19">
        <v>2013</v>
      </c>
      <c r="B314" s="19" t="s">
        <v>72</v>
      </c>
      <c r="C314" s="27">
        <f>'Monthly Data'!X316</f>
        <v>106.742847352219</v>
      </c>
      <c r="D314" s="27">
        <f>'Monthly Data'!Y316</f>
        <v>104.40304311389001</v>
      </c>
      <c r="E314" s="27">
        <f>'Monthly Data'!AB316</f>
        <v>109.535819711941</v>
      </c>
      <c r="F314" s="27">
        <f>'Monthly Data'!AQ316</f>
        <v>110.453991631045</v>
      </c>
    </row>
    <row r="315" spans="1:6">
      <c r="A315" s="19">
        <v>2013</v>
      </c>
      <c r="B315" s="19" t="s">
        <v>74</v>
      </c>
      <c r="C315" s="27">
        <f>'Monthly Data'!X317</f>
        <v>107.66154180642</v>
      </c>
      <c r="D315" s="27">
        <f>'Monthly Data'!Y317</f>
        <v>105.81628957405501</v>
      </c>
      <c r="E315" s="27">
        <f>'Monthly Data'!AB317</f>
        <v>109.114195728308</v>
      </c>
      <c r="F315" s="27">
        <f>'Monthly Data'!AQ317</f>
        <v>110.984001115049</v>
      </c>
    </row>
    <row r="316" spans="1:6">
      <c r="A316" s="19">
        <v>2013</v>
      </c>
      <c r="B316" s="19" t="s">
        <v>75</v>
      </c>
      <c r="C316" s="27">
        <f>'Monthly Data'!X318</f>
        <v>109.058782089291</v>
      </c>
      <c r="D316" s="27">
        <f>'Monthly Data'!Y318</f>
        <v>108.47161094549099</v>
      </c>
      <c r="E316" s="27">
        <f>'Monthly Data'!AB318</f>
        <v>109.613043990962</v>
      </c>
      <c r="F316" s="27">
        <f>'Monthly Data'!AQ318</f>
        <v>112.148425617832</v>
      </c>
    </row>
    <row r="317" spans="1:6">
      <c r="A317" s="19">
        <v>2013</v>
      </c>
      <c r="B317" s="19" t="s">
        <v>76</v>
      </c>
      <c r="C317" s="27">
        <f>'Monthly Data'!X319</f>
        <v>110.195033457782</v>
      </c>
      <c r="D317" s="27">
        <f>'Monthly Data'!Y319</f>
        <v>109.56882536497599</v>
      </c>
      <c r="E317" s="27">
        <f>'Monthly Data'!AB319</f>
        <v>111.012227400781</v>
      </c>
      <c r="F317" s="27">
        <f>'Monthly Data'!AQ319</f>
        <v>113.120250192283</v>
      </c>
    </row>
    <row r="318" spans="1:6">
      <c r="A318" s="19">
        <v>2013</v>
      </c>
      <c r="B318" s="19" t="s">
        <v>77</v>
      </c>
      <c r="C318" s="27">
        <f>'Monthly Data'!X320</f>
        <v>112.931683635098</v>
      </c>
      <c r="D318" s="27">
        <f>'Monthly Data'!Y320</f>
        <v>112.424272419091</v>
      </c>
      <c r="E318" s="27">
        <f>'Monthly Data'!AB320</f>
        <v>113.211119656531</v>
      </c>
      <c r="F318" s="27">
        <f>'Monthly Data'!AQ320</f>
        <v>114.676287376087</v>
      </c>
    </row>
    <row r="319" spans="1:6">
      <c r="A319" s="19">
        <v>2013</v>
      </c>
      <c r="B319" s="19" t="s">
        <v>78</v>
      </c>
      <c r="C319" s="27">
        <f>'Monthly Data'!X321</f>
        <v>114.54230190368099</v>
      </c>
      <c r="D319" s="27">
        <f>'Monthly Data'!Y321</f>
        <v>113.43771955542699</v>
      </c>
      <c r="E319" s="27">
        <f>'Monthly Data'!AB321</f>
        <v>114.49520855856299</v>
      </c>
      <c r="F319" s="27">
        <f>'Monthly Data'!AQ321</f>
        <v>117.632958044519</v>
      </c>
    </row>
    <row r="320" spans="1:6">
      <c r="A320" s="19">
        <v>2013</v>
      </c>
      <c r="B320" s="19" t="s">
        <v>79</v>
      </c>
      <c r="C320" s="27">
        <f>'Monthly Data'!X322</f>
        <v>114.780267087889</v>
      </c>
      <c r="D320" s="27">
        <f>'Monthly Data'!Y322</f>
        <v>114.59922000633399</v>
      </c>
      <c r="E320" s="27">
        <f>'Monthly Data'!AB322</f>
        <v>114.955184333331</v>
      </c>
      <c r="F320" s="27">
        <f>'Monthly Data'!AQ322</f>
        <v>121.681661130617</v>
      </c>
    </row>
    <row r="321" spans="1:6">
      <c r="A321" s="19">
        <v>2013</v>
      </c>
      <c r="B321" s="19" t="s">
        <v>80</v>
      </c>
      <c r="C321" s="27">
        <f>'Monthly Data'!X323</f>
        <v>114.412832775456</v>
      </c>
      <c r="D321" s="27">
        <f>'Monthly Data'!Y323</f>
        <v>113.67964527315701</v>
      </c>
      <c r="E321" s="27">
        <f>'Monthly Data'!AB323</f>
        <v>115.285036990154</v>
      </c>
      <c r="F321" s="27">
        <f>'Monthly Data'!AQ323</f>
        <v>120.008625153539</v>
      </c>
    </row>
    <row r="322" spans="1:6">
      <c r="A322" s="19">
        <v>2013</v>
      </c>
      <c r="B322" s="19" t="s">
        <v>81</v>
      </c>
      <c r="C322" s="27">
        <f>'Monthly Data'!X324</f>
        <v>115.221883594053</v>
      </c>
      <c r="D322" s="27">
        <f>'Monthly Data'!Y324</f>
        <v>113.856512627013</v>
      </c>
      <c r="E322" s="27">
        <f>'Monthly Data'!AB324</f>
        <v>115.64811373962399</v>
      </c>
      <c r="F322" s="27">
        <f>'Monthly Data'!AQ324</f>
        <v>121.736309356747</v>
      </c>
    </row>
    <row r="323" spans="1:6">
      <c r="A323" s="19">
        <v>2013</v>
      </c>
      <c r="B323" s="19" t="s">
        <v>82</v>
      </c>
      <c r="C323" s="27">
        <f>'Monthly Data'!X325</f>
        <v>115.447141621927</v>
      </c>
      <c r="D323" s="27">
        <f>'Monthly Data'!Y325</f>
        <v>113.673649664124</v>
      </c>
      <c r="E323" s="27">
        <f>'Monthly Data'!AB325</f>
        <v>117.231185189896</v>
      </c>
      <c r="F323" s="27">
        <f>'Monthly Data'!AQ325</f>
        <v>121.75140456048101</v>
      </c>
    </row>
    <row r="324" spans="1:6">
      <c r="A324" s="19">
        <v>2013</v>
      </c>
      <c r="B324" s="19" t="s">
        <v>83</v>
      </c>
      <c r="C324" s="27">
        <f>'Monthly Data'!X326</f>
        <v>117.036216866985</v>
      </c>
      <c r="D324" s="27">
        <f>'Monthly Data'!Y326</f>
        <v>114.150979295285</v>
      </c>
      <c r="E324" s="27">
        <f>'Monthly Data'!AB326</f>
        <v>119.691380194068</v>
      </c>
      <c r="F324" s="27">
        <f>'Monthly Data'!AQ326</f>
        <v>123.53540554352</v>
      </c>
    </row>
    <row r="325" spans="1:6">
      <c r="A325" s="19">
        <v>2013</v>
      </c>
      <c r="B325" s="19" t="s">
        <v>84</v>
      </c>
      <c r="C325" s="27">
        <f>'Monthly Data'!X327</f>
        <v>117.24235459921699</v>
      </c>
      <c r="D325" s="27">
        <f>'Monthly Data'!Y327</f>
        <v>113.214025502401</v>
      </c>
      <c r="E325" s="27">
        <f>'Monthly Data'!AB327</f>
        <v>120.88965828349799</v>
      </c>
      <c r="F325" s="27">
        <f>'Monthly Data'!AQ327</f>
        <v>122.176794906555</v>
      </c>
    </row>
    <row r="326" spans="1:6">
      <c r="A326" s="19">
        <v>2014</v>
      </c>
      <c r="B326" s="19" t="s">
        <v>72</v>
      </c>
      <c r="C326" s="27">
        <f>'Monthly Data'!X328</f>
        <v>116.19056999818299</v>
      </c>
      <c r="D326" s="27">
        <f>'Monthly Data'!Y328</f>
        <v>112.325266648823</v>
      </c>
      <c r="E326" s="27">
        <f>'Monthly Data'!AB328</f>
        <v>120.484291233555</v>
      </c>
      <c r="F326" s="27">
        <f>'Monthly Data'!AQ328</f>
        <v>120.019529562381</v>
      </c>
    </row>
    <row r="327" spans="1:6">
      <c r="A327" s="19">
        <v>2014</v>
      </c>
      <c r="B327" s="19" t="s">
        <v>74</v>
      </c>
      <c r="C327" s="27">
        <f>'Monthly Data'!X329</f>
        <v>114.615536998868</v>
      </c>
      <c r="D327" s="27">
        <f>'Monthly Data'!Y329</f>
        <v>111.34370323270601</v>
      </c>
      <c r="E327" s="27">
        <f>'Monthly Data'!AB329</f>
        <v>117.075653928004</v>
      </c>
      <c r="F327" s="27">
        <f>'Monthly Data'!AQ329</f>
        <v>121.19894439849099</v>
      </c>
    </row>
    <row r="328" spans="1:6">
      <c r="A328" s="19">
        <v>2014</v>
      </c>
      <c r="B328" s="19" t="s">
        <v>75</v>
      </c>
      <c r="C328" s="27">
        <f>'Monthly Data'!X330</f>
        <v>113.183333040018</v>
      </c>
      <c r="D328" s="27">
        <f>'Monthly Data'!Y330</f>
        <v>112.917879870194</v>
      </c>
      <c r="E328" s="27">
        <f>'Monthly Data'!AB330</f>
        <v>113.45784079287699</v>
      </c>
      <c r="F328" s="27">
        <f>'Monthly Data'!AQ330</f>
        <v>120.084441584251</v>
      </c>
    </row>
    <row r="329" spans="1:6">
      <c r="A329" s="19">
        <v>2014</v>
      </c>
      <c r="B329" s="19" t="s">
        <v>76</v>
      </c>
      <c r="C329" s="27">
        <f>'Monthly Data'!X331</f>
        <v>110.970821437243</v>
      </c>
      <c r="D329" s="27">
        <f>'Monthly Data'!Y331</f>
        <v>113.871400460221</v>
      </c>
      <c r="E329" s="27">
        <f>'Monthly Data'!AB331</f>
        <v>108.72292639871399</v>
      </c>
      <c r="F329" s="27">
        <f>'Monthly Data'!AQ331</f>
        <v>115.488931713542</v>
      </c>
    </row>
    <row r="330" spans="1:6">
      <c r="A330" s="19">
        <v>2014</v>
      </c>
      <c r="B330" s="19" t="s">
        <v>77</v>
      </c>
      <c r="C330" s="27">
        <f>'Monthly Data'!X332</f>
        <v>109.859851462626</v>
      </c>
      <c r="D330" s="27">
        <f>'Monthly Data'!Y332</f>
        <v>114.429581285541</v>
      </c>
      <c r="E330" s="27">
        <f>'Monthly Data'!AB332</f>
        <v>105.19788467684999</v>
      </c>
      <c r="F330" s="27">
        <f>'Monthly Data'!AQ332</f>
        <v>116.385350261024</v>
      </c>
    </row>
    <row r="331" spans="1:6">
      <c r="A331" s="19">
        <v>2014</v>
      </c>
      <c r="B331" s="19" t="s">
        <v>78</v>
      </c>
      <c r="C331" s="27">
        <f>'Monthly Data'!X333</f>
        <v>109.077182259884</v>
      </c>
      <c r="D331" s="27">
        <f>'Monthly Data'!Y333</f>
        <v>117.01366766304901</v>
      </c>
      <c r="E331" s="27">
        <f>'Monthly Data'!AB333</f>
        <v>102.02331921568999</v>
      </c>
      <c r="F331" s="27">
        <f>'Monthly Data'!AQ333</f>
        <v>116.796899273059</v>
      </c>
    </row>
    <row r="332" spans="1:6">
      <c r="A332" s="19">
        <v>2014</v>
      </c>
      <c r="B332" s="19" t="s">
        <v>79</v>
      </c>
      <c r="C332" s="27">
        <f>'Monthly Data'!X334</f>
        <v>106.758423569774</v>
      </c>
      <c r="D332" s="27">
        <f>'Monthly Data'!Y334</f>
        <v>115.126129039942</v>
      </c>
      <c r="E332" s="27">
        <f>'Monthly Data'!AB334</f>
        <v>99.732673894873301</v>
      </c>
      <c r="F332" s="27">
        <f>'Monthly Data'!AQ334</f>
        <v>115.407215993176</v>
      </c>
    </row>
    <row r="333" spans="1:6">
      <c r="A333" s="19">
        <v>2014</v>
      </c>
      <c r="B333" s="19" t="s">
        <v>80</v>
      </c>
      <c r="C333" s="27">
        <f>'Monthly Data'!X335</f>
        <v>106.622846654539</v>
      </c>
      <c r="D333" s="27">
        <f>'Monthly Data'!Y335</f>
        <v>117.20599050293301</v>
      </c>
      <c r="E333" s="27">
        <f>'Monthly Data'!AB335</f>
        <v>97.191897573595099</v>
      </c>
      <c r="F333" s="27">
        <f>'Monthly Data'!AQ335</f>
        <v>119.001580827257</v>
      </c>
    </row>
    <row r="334" spans="1:6">
      <c r="A334" s="19">
        <v>2014</v>
      </c>
      <c r="B334" s="19" t="s">
        <v>81</v>
      </c>
      <c r="C334" s="27">
        <f>'Monthly Data'!X336</f>
        <v>105.891655815267</v>
      </c>
      <c r="D334" s="27">
        <f>'Monthly Data'!Y336</f>
        <v>117.926307699148</v>
      </c>
      <c r="E334" s="27">
        <f>'Monthly Data'!AB336</f>
        <v>95.635399264263199</v>
      </c>
      <c r="F334" s="27">
        <f>'Monthly Data'!AQ336</f>
        <v>119.9426868868</v>
      </c>
    </row>
    <row r="335" spans="1:6">
      <c r="A335" s="19">
        <v>2014</v>
      </c>
      <c r="B335" s="19" t="s">
        <v>82</v>
      </c>
      <c r="C335" s="27">
        <f>'Monthly Data'!X337</f>
        <v>105.611590782034</v>
      </c>
      <c r="D335" s="27">
        <f>'Monthly Data'!Y337</f>
        <v>118.09593767935699</v>
      </c>
      <c r="E335" s="27">
        <f>'Monthly Data'!AB337</f>
        <v>95.331558574092696</v>
      </c>
      <c r="F335" s="27">
        <f>'Monthly Data'!AQ337</f>
        <v>119.17352717351299</v>
      </c>
    </row>
    <row r="336" spans="1:6">
      <c r="A336" s="19">
        <v>2014</v>
      </c>
      <c r="B336" s="19" t="s">
        <v>83</v>
      </c>
      <c r="C336" s="27">
        <f>'Monthly Data'!X338</f>
        <v>106.379669265877</v>
      </c>
      <c r="D336" s="27">
        <f>'Monthly Data'!Y338</f>
        <v>118.510822254365</v>
      </c>
      <c r="E336" s="27">
        <f>'Monthly Data'!AB338</f>
        <v>95.693019388869303</v>
      </c>
      <c r="F336" s="27">
        <f>'Monthly Data'!AQ338</f>
        <v>119.865465653104</v>
      </c>
    </row>
    <row r="337" spans="1:6">
      <c r="A337" s="19">
        <v>2014</v>
      </c>
      <c r="B337" s="19" t="s">
        <v>84</v>
      </c>
      <c r="C337" s="27">
        <f>'Monthly Data'!X339</f>
        <v>106.450881474026</v>
      </c>
      <c r="D337" s="27">
        <f>'Monthly Data'!Y339</f>
        <v>118.77751867607201</v>
      </c>
      <c r="E337" s="27">
        <f>'Monthly Data'!AB339</f>
        <v>96.252345025370602</v>
      </c>
      <c r="F337" s="27">
        <f>'Monthly Data'!AQ339</f>
        <v>120.63145465073001</v>
      </c>
    </row>
    <row r="338" spans="1:6">
      <c r="A338" s="19">
        <v>2015</v>
      </c>
      <c r="B338" s="19" t="s">
        <v>72</v>
      </c>
      <c r="C338" s="27">
        <f>'Monthly Data'!X340</f>
        <v>106.940549681234</v>
      </c>
      <c r="D338" s="27">
        <f>'Monthly Data'!Y340</f>
        <v>119.083434970261</v>
      </c>
      <c r="E338" s="27">
        <f>'Monthly Data'!AB340</f>
        <v>97.145998065525006</v>
      </c>
      <c r="F338" s="27">
        <f>'Monthly Data'!AQ340</f>
        <v>118.22915991890299</v>
      </c>
    </row>
    <row r="339" spans="1:6">
      <c r="A339" s="19">
        <v>2015</v>
      </c>
      <c r="B339" s="19" t="s">
        <v>74</v>
      </c>
      <c r="C339" s="27">
        <f>'Monthly Data'!X341</f>
        <v>107.88511435670399</v>
      </c>
      <c r="D339" s="27">
        <f>'Monthly Data'!Y341</f>
        <v>118.89945002589501</v>
      </c>
      <c r="E339" s="27">
        <f>'Monthly Data'!AB341</f>
        <v>97.980294018881594</v>
      </c>
      <c r="F339" s="27">
        <f>'Monthly Data'!AQ341</f>
        <v>116.666482998367</v>
      </c>
    </row>
    <row r="340" spans="1:6">
      <c r="A340" s="19">
        <v>2015</v>
      </c>
      <c r="B340" s="19" t="s">
        <v>75</v>
      </c>
      <c r="C340" s="27">
        <f>'Monthly Data'!X342</f>
        <v>109.713039079526</v>
      </c>
      <c r="D340" s="27">
        <f>'Monthly Data'!Y342</f>
        <v>121.4449202509</v>
      </c>
      <c r="E340" s="27">
        <f>'Monthly Data'!AB342</f>
        <v>100.253770787563</v>
      </c>
      <c r="F340" s="27">
        <f>'Monthly Data'!AQ342</f>
        <v>117.533643062274</v>
      </c>
    </row>
    <row r="341" spans="1:6">
      <c r="A341" s="19">
        <v>2015</v>
      </c>
      <c r="B341" s="19" t="s">
        <v>76</v>
      </c>
      <c r="C341" s="27">
        <f>'Monthly Data'!X343</f>
        <v>112.37405186177401</v>
      </c>
      <c r="D341" s="27">
        <f>'Monthly Data'!Y343</f>
        <v>123.598692307691</v>
      </c>
      <c r="E341" s="27">
        <f>'Monthly Data'!AB343</f>
        <v>103.055253617454</v>
      </c>
      <c r="F341" s="27">
        <f>'Monthly Data'!AQ343</f>
        <v>113.132401028087</v>
      </c>
    </row>
    <row r="342" spans="1:6">
      <c r="A342" s="19">
        <v>2015</v>
      </c>
      <c r="B342" s="19" t="s">
        <v>77</v>
      </c>
      <c r="C342" s="27">
        <f>'Monthly Data'!X344</f>
        <v>110.097087412999</v>
      </c>
      <c r="D342" s="27">
        <f>'Monthly Data'!Y344</f>
        <v>121.59531813955699</v>
      </c>
      <c r="E342" s="27">
        <f>'Monthly Data'!AB344</f>
        <v>98.997885680623696</v>
      </c>
      <c r="F342" s="27">
        <f>'Monthly Data'!AQ344</f>
        <v>114.02510688918299</v>
      </c>
    </row>
    <row r="343" spans="1:6">
      <c r="A343" s="19">
        <v>2015</v>
      </c>
      <c r="B343" s="19" t="s">
        <v>78</v>
      </c>
      <c r="C343" s="27">
        <f>'Monthly Data'!X345</f>
        <v>110.446664448333</v>
      </c>
      <c r="D343" s="27">
        <f>'Monthly Data'!Y345</f>
        <v>122.62905828701599</v>
      </c>
      <c r="E343" s="27">
        <f>'Monthly Data'!AB345</f>
        <v>100.301413290415</v>
      </c>
      <c r="F343" s="27">
        <f>'Monthly Data'!AQ345</f>
        <v>112.52306576709999</v>
      </c>
    </row>
    <row r="344" spans="1:6">
      <c r="A344" s="19">
        <v>2015</v>
      </c>
      <c r="B344" s="19" t="s">
        <v>79</v>
      </c>
      <c r="C344" s="27">
        <f>'Monthly Data'!X346</f>
        <v>111.483489587431</v>
      </c>
      <c r="D344" s="27">
        <f>'Monthly Data'!Y346</f>
        <v>122.87532248936699</v>
      </c>
      <c r="E344" s="27">
        <f>'Monthly Data'!AB346</f>
        <v>102.052957606935</v>
      </c>
      <c r="F344" s="27">
        <f>'Monthly Data'!AQ346</f>
        <v>111.513290381578</v>
      </c>
    </row>
    <row r="345" spans="1:6">
      <c r="A345" s="19">
        <v>2015</v>
      </c>
      <c r="B345" s="19" t="s">
        <v>80</v>
      </c>
      <c r="C345" s="27">
        <f>'Monthly Data'!X347</f>
        <v>111.998607700504</v>
      </c>
      <c r="D345" s="27">
        <f>'Monthly Data'!Y347</f>
        <v>122.361130897979</v>
      </c>
      <c r="E345" s="27">
        <f>'Monthly Data'!AB347</f>
        <v>102.68310395494601</v>
      </c>
      <c r="F345" s="27">
        <f>'Monthly Data'!AQ347</f>
        <v>111.139621118527</v>
      </c>
    </row>
    <row r="346" spans="1:6">
      <c r="A346" s="19">
        <v>2015</v>
      </c>
      <c r="B346" s="19" t="s">
        <v>81</v>
      </c>
      <c r="C346" s="27">
        <f>'Monthly Data'!X348</f>
        <v>111.947702471905</v>
      </c>
      <c r="D346" s="27">
        <f>'Monthly Data'!Y348</f>
        <v>122.611472816419</v>
      </c>
      <c r="E346" s="27">
        <f>'Monthly Data'!AB348</f>
        <v>102.972708332658</v>
      </c>
      <c r="F346" s="27">
        <f>'Monthly Data'!AQ348</f>
        <v>108.349397744193</v>
      </c>
    </row>
    <row r="347" spans="1:6">
      <c r="A347" s="19">
        <v>2015</v>
      </c>
      <c r="B347" s="19" t="s">
        <v>82</v>
      </c>
      <c r="C347" s="27">
        <f>'Monthly Data'!X349</f>
        <v>112.44044140713299</v>
      </c>
      <c r="D347" s="27">
        <f>'Monthly Data'!Y349</f>
        <v>124.08643554441301</v>
      </c>
      <c r="E347" s="27">
        <f>'Monthly Data'!AB349</f>
        <v>102.45885432267499</v>
      </c>
      <c r="F347" s="27">
        <f>'Monthly Data'!AQ349</f>
        <v>109.38670185558701</v>
      </c>
    </row>
    <row r="348" spans="1:6">
      <c r="A348" s="19">
        <v>2015</v>
      </c>
      <c r="B348" s="19" t="s">
        <v>83</v>
      </c>
      <c r="C348" s="27">
        <f>'Monthly Data'!X350</f>
        <v>111.332191459299</v>
      </c>
      <c r="D348" s="27">
        <f>'Monthly Data'!Y350</f>
        <v>122.27312403375601</v>
      </c>
      <c r="E348" s="27">
        <f>'Monthly Data'!AB350</f>
        <v>102.084927179335</v>
      </c>
      <c r="F348" s="27">
        <f>'Monthly Data'!AQ350</f>
        <v>107.92388966225499</v>
      </c>
    </row>
    <row r="349" spans="1:6">
      <c r="A349" s="19">
        <v>2015</v>
      </c>
      <c r="B349" s="19" t="s">
        <v>84</v>
      </c>
      <c r="C349" s="27">
        <f>'Monthly Data'!X351</f>
        <v>111.829015937619</v>
      </c>
      <c r="D349" s="27">
        <f>'Monthly Data'!Y351</f>
        <v>124.03775190582699</v>
      </c>
      <c r="E349" s="27">
        <f>'Monthly Data'!AB351</f>
        <v>101.588995462852</v>
      </c>
      <c r="F349" s="27">
        <f>'Monthly Data'!AQ351</f>
        <v>107.40850409120701</v>
      </c>
    </row>
    <row r="350" spans="1:6">
      <c r="A350" s="19">
        <v>2016</v>
      </c>
      <c r="B350" s="19" t="s">
        <v>72</v>
      </c>
      <c r="C350" s="27">
        <f>'Monthly Data'!X352</f>
        <v>112.616798085127</v>
      </c>
      <c r="D350" s="27">
        <f>'Monthly Data'!Y352</f>
        <v>122.848484815627</v>
      </c>
      <c r="E350" s="27">
        <f>'Monthly Data'!AB352</f>
        <v>103.84018892542301</v>
      </c>
      <c r="F350" s="27">
        <f>'Monthly Data'!AQ352</f>
        <v>108.70937787619</v>
      </c>
    </row>
    <row r="351" spans="1:6">
      <c r="A351" s="19">
        <v>2016</v>
      </c>
      <c r="B351" s="19" t="s">
        <v>74</v>
      </c>
      <c r="C351" s="27">
        <f>'Monthly Data'!X353</f>
        <v>114.18894846988999</v>
      </c>
      <c r="D351" s="27">
        <f>'Monthly Data'!Y353</f>
        <v>124.06355250556599</v>
      </c>
      <c r="E351" s="27">
        <f>'Monthly Data'!AB353</f>
        <v>105.442335349742</v>
      </c>
      <c r="F351" s="27">
        <f>'Monthly Data'!AQ353</f>
        <v>108.221685713917</v>
      </c>
    </row>
    <row r="352" spans="1:6">
      <c r="A352" s="19">
        <v>2016</v>
      </c>
      <c r="B352" s="19" t="s">
        <v>75</v>
      </c>
      <c r="C352" s="27">
        <f>'Monthly Data'!X354</f>
        <v>113.213989838014</v>
      </c>
      <c r="D352" s="27">
        <f>'Monthly Data'!Y354</f>
        <v>122.632578371783</v>
      </c>
      <c r="E352" s="27">
        <f>'Monthly Data'!AB354</f>
        <v>106.24877996406001</v>
      </c>
      <c r="F352" s="27">
        <f>'Monthly Data'!AQ354</f>
        <v>106.539023491695</v>
      </c>
    </row>
    <row r="353" spans="1:6">
      <c r="A353" s="19">
        <v>2016</v>
      </c>
      <c r="B353" s="19" t="s">
        <v>76</v>
      </c>
      <c r="C353" s="27">
        <f>'Monthly Data'!X355</f>
        <v>113.97896735453</v>
      </c>
      <c r="D353" s="27">
        <f>'Monthly Data'!Y355</f>
        <v>121.505055417522</v>
      </c>
      <c r="E353" s="27">
        <f>'Monthly Data'!AB355</f>
        <v>107.363872847227</v>
      </c>
      <c r="F353" s="27">
        <f>'Monthly Data'!AQ355</f>
        <v>116.051727955095</v>
      </c>
    </row>
    <row r="354" spans="1:6">
      <c r="A354" s="19">
        <v>2016</v>
      </c>
      <c r="B354" s="19" t="s">
        <v>77</v>
      </c>
      <c r="C354" s="27">
        <f>'Monthly Data'!X356</f>
        <v>114.433343063298</v>
      </c>
      <c r="D354" s="27">
        <f>'Monthly Data'!Y356</f>
        <v>122.03319392234999</v>
      </c>
      <c r="E354" s="27">
        <f>'Monthly Data'!AB356</f>
        <v>107.210075977385</v>
      </c>
      <c r="F354" s="27">
        <f>'Monthly Data'!AQ356</f>
        <v>117.08956211270799</v>
      </c>
    </row>
    <row r="355" spans="1:6">
      <c r="A355" s="19">
        <v>2016</v>
      </c>
      <c r="B355" s="19" t="s">
        <v>78</v>
      </c>
      <c r="C355" s="27">
        <f>'Monthly Data'!X357</f>
        <v>115.45821575936</v>
      </c>
      <c r="D355" s="27">
        <f>'Monthly Data'!Y357</f>
        <v>123.709320103672</v>
      </c>
      <c r="E355" s="27">
        <f>'Monthly Data'!AB357</f>
        <v>108.539626846811</v>
      </c>
      <c r="F355" s="27">
        <f>'Monthly Data'!AQ357</f>
        <v>116.26845205086499</v>
      </c>
    </row>
    <row r="356" spans="1:6">
      <c r="A356" s="19">
        <v>2016</v>
      </c>
      <c r="B356" s="19" t="s">
        <v>79</v>
      </c>
      <c r="C356" s="27">
        <f>'Monthly Data'!X358</f>
        <v>116.778988853171</v>
      </c>
      <c r="D356" s="27">
        <f>'Monthly Data'!Y358</f>
        <v>124.64997044414901</v>
      </c>
      <c r="E356" s="27">
        <f>'Monthly Data'!AB358</f>
        <v>109.43434775780899</v>
      </c>
      <c r="F356" s="27">
        <f>'Monthly Data'!AQ358</f>
        <v>116.163297403047</v>
      </c>
    </row>
    <row r="357" spans="1:6">
      <c r="A357" s="19">
        <v>2016</v>
      </c>
      <c r="B357" s="19" t="s">
        <v>80</v>
      </c>
      <c r="C357" s="27">
        <f>'Monthly Data'!X359</f>
        <v>117.478001802485</v>
      </c>
      <c r="D357" s="27">
        <f>'Monthly Data'!Y359</f>
        <v>125.719189190062</v>
      </c>
      <c r="E357" s="27">
        <f>'Monthly Data'!AB359</f>
        <v>110.998074744834</v>
      </c>
      <c r="F357" s="27">
        <f>'Monthly Data'!AQ359</f>
        <v>114.753811554533</v>
      </c>
    </row>
    <row r="358" spans="1:6">
      <c r="A358" s="19">
        <v>2016</v>
      </c>
      <c r="B358" s="19" t="s">
        <v>81</v>
      </c>
      <c r="C358" s="27">
        <f>'Monthly Data'!X360</f>
        <v>119.871657472016</v>
      </c>
      <c r="D358" s="27">
        <f>'Monthly Data'!Y360</f>
        <v>128.65722914131601</v>
      </c>
      <c r="E358" s="27">
        <f>'Monthly Data'!AB360</f>
        <v>112.65773776751401</v>
      </c>
      <c r="F358" s="27">
        <f>'Monthly Data'!AQ360</f>
        <v>117.53852483437799</v>
      </c>
    </row>
    <row r="359" spans="1:6">
      <c r="A359" s="19">
        <v>2016</v>
      </c>
      <c r="B359" s="19" t="s">
        <v>82</v>
      </c>
      <c r="C359" s="27">
        <f>'Monthly Data'!X361</f>
        <v>120.421095088456</v>
      </c>
      <c r="D359" s="27">
        <f>'Monthly Data'!Y361</f>
        <v>129.144573782392</v>
      </c>
      <c r="E359" s="27">
        <f>'Monthly Data'!AB361</f>
        <v>112.47258103856601</v>
      </c>
      <c r="F359" s="27">
        <f>'Monthly Data'!AQ361</f>
        <v>114.82585600774</v>
      </c>
    </row>
    <row r="360" spans="1:6">
      <c r="A360" s="19">
        <v>2016</v>
      </c>
      <c r="B360" s="19" t="s">
        <v>83</v>
      </c>
      <c r="C360" s="27">
        <f>'Monthly Data'!X362</f>
        <v>120.72912663184999</v>
      </c>
      <c r="D360" s="27">
        <f>'Monthly Data'!Y362</f>
        <v>131.76142106780199</v>
      </c>
      <c r="E360" s="27">
        <f>'Monthly Data'!AB362</f>
        <v>111.722434712232</v>
      </c>
      <c r="F360" s="27">
        <f>'Monthly Data'!AQ362</f>
        <v>112.70358077715299</v>
      </c>
    </row>
    <row r="361" spans="1:6">
      <c r="A361" s="19">
        <v>2016</v>
      </c>
      <c r="B361" s="19" t="s">
        <v>84</v>
      </c>
      <c r="C361" s="27">
        <f>'Monthly Data'!X363</f>
        <v>120.777201518621</v>
      </c>
      <c r="D361" s="27">
        <f>'Monthly Data'!Y363</f>
        <v>132.753252368495</v>
      </c>
      <c r="E361" s="27">
        <f>'Monthly Data'!AB363</f>
        <v>110.24550949523601</v>
      </c>
      <c r="F361" s="27">
        <f>'Monthly Data'!AQ363</f>
        <v>111.66313982265601</v>
      </c>
    </row>
    <row r="362" spans="1:6">
      <c r="A362" s="19">
        <v>2017</v>
      </c>
      <c r="B362" s="19" t="s">
        <v>72</v>
      </c>
      <c r="C362" s="27">
        <f>'Monthly Data'!X364</f>
        <v>121.416432221934</v>
      </c>
      <c r="D362" s="27">
        <f>'Monthly Data'!Y364</f>
        <v>134.1075284257</v>
      </c>
      <c r="E362" s="27">
        <f>'Monthly Data'!AB364</f>
        <v>110.948446388503</v>
      </c>
      <c r="F362" s="27">
        <f>'Monthly Data'!AQ364</f>
        <v>113.46078756837601</v>
      </c>
    </row>
    <row r="363" spans="1:6">
      <c r="A363" s="19">
        <v>2017</v>
      </c>
      <c r="B363" s="19" t="s">
        <v>74</v>
      </c>
      <c r="C363" s="27">
        <f>'Monthly Data'!X365</f>
        <v>121.680727732923</v>
      </c>
      <c r="D363" s="27">
        <f>'Monthly Data'!Y365</f>
        <v>133.93566769854399</v>
      </c>
      <c r="E363" s="27">
        <f>'Monthly Data'!AB365</f>
        <v>110.83624822599501</v>
      </c>
      <c r="F363" s="27">
        <f>'Monthly Data'!AQ365</f>
        <v>113.638643658128</v>
      </c>
    </row>
    <row r="364" spans="1:6">
      <c r="A364" s="19">
        <v>2017</v>
      </c>
      <c r="B364" s="19" t="s">
        <v>75</v>
      </c>
      <c r="C364" s="27">
        <f>'Monthly Data'!X366</f>
        <v>121.180231247573</v>
      </c>
      <c r="D364" s="27">
        <f>'Monthly Data'!Y366</f>
        <v>134.434467523195</v>
      </c>
      <c r="E364" s="27">
        <f>'Monthly Data'!AB366</f>
        <v>110.79544403119699</v>
      </c>
      <c r="F364" s="27">
        <f>'Monthly Data'!AQ366</f>
        <v>115.12424176770899</v>
      </c>
    </row>
    <row r="365" spans="1:6">
      <c r="A365" s="19">
        <v>2017</v>
      </c>
      <c r="B365" s="19" t="s">
        <v>76</v>
      </c>
      <c r="C365" s="27">
        <f>'Monthly Data'!X367</f>
        <v>122.884680488298</v>
      </c>
      <c r="D365" s="27">
        <f>'Monthly Data'!Y367</f>
        <v>135.57117889552799</v>
      </c>
      <c r="E365" s="27">
        <f>'Monthly Data'!AB367</f>
        <v>111.433628469543</v>
      </c>
      <c r="F365" s="27">
        <f>'Monthly Data'!AQ367</f>
        <v>117.348894263638</v>
      </c>
    </row>
    <row r="366" spans="1:6">
      <c r="A366" s="19">
        <v>2017</v>
      </c>
      <c r="B366" s="19" t="s">
        <v>77</v>
      </c>
      <c r="C366" s="27">
        <f>'Monthly Data'!X368</f>
        <v>123.38678691968499</v>
      </c>
      <c r="D366" s="27">
        <f>'Monthly Data'!Y368</f>
        <v>136.725792832211</v>
      </c>
      <c r="E366" s="27">
        <f>'Monthly Data'!AB368</f>
        <v>111.871492316934</v>
      </c>
      <c r="F366" s="27">
        <f>'Monthly Data'!AQ368</f>
        <v>122.53280282440301</v>
      </c>
    </row>
    <row r="367" spans="1:6">
      <c r="A367" s="19">
        <v>2017</v>
      </c>
      <c r="B367" s="19" t="s">
        <v>78</v>
      </c>
      <c r="C367" s="27">
        <f>'Monthly Data'!X369</f>
        <v>123.72540558031901</v>
      </c>
      <c r="D367" s="27">
        <f>'Monthly Data'!Y369</f>
        <v>137.50512464222399</v>
      </c>
      <c r="E367" s="27">
        <f>'Monthly Data'!AB369</f>
        <v>111.999174533301</v>
      </c>
      <c r="F367" s="27">
        <f>'Monthly Data'!AQ369</f>
        <v>119.386116541066</v>
      </c>
    </row>
    <row r="368" spans="1:6">
      <c r="A368" s="19">
        <v>2017</v>
      </c>
      <c r="B368" s="19" t="s">
        <v>79</v>
      </c>
      <c r="C368" s="27">
        <f>'Monthly Data'!X370</f>
        <v>124.021476974438</v>
      </c>
      <c r="D368" s="27">
        <f>'Monthly Data'!Y370</f>
        <v>137.84638116960301</v>
      </c>
      <c r="E368" s="27">
        <f>'Monthly Data'!AB370</f>
        <v>111.72448141773999</v>
      </c>
      <c r="F368" s="27">
        <f>'Monthly Data'!AQ370</f>
        <v>119.029388735916</v>
      </c>
    </row>
    <row r="369" spans="1:6">
      <c r="A369" s="19">
        <v>2017</v>
      </c>
      <c r="B369" s="19" t="s">
        <v>80</v>
      </c>
      <c r="C369" s="27">
        <f>'Monthly Data'!X371</f>
        <v>123.683990161709</v>
      </c>
      <c r="D369" s="27">
        <f>'Monthly Data'!Y371</f>
        <v>138.516100862337</v>
      </c>
      <c r="E369" s="27">
        <f>'Monthly Data'!AB371</f>
        <v>111.488804163751</v>
      </c>
      <c r="F369" s="27">
        <f>'Monthly Data'!AQ371</f>
        <v>116.162743376885</v>
      </c>
    </row>
    <row r="370" spans="1:6">
      <c r="A370" s="19">
        <v>2017</v>
      </c>
      <c r="B370" s="19" t="s">
        <v>81</v>
      </c>
      <c r="C370" s="27">
        <f>'Monthly Data'!X372</f>
        <v>123.44555171567001</v>
      </c>
      <c r="D370" s="27">
        <f>'Monthly Data'!Y372</f>
        <v>137.14617657312701</v>
      </c>
      <c r="E370" s="27">
        <f>'Monthly Data'!AB372</f>
        <v>111.651852298747</v>
      </c>
      <c r="F370" s="27">
        <f>'Monthly Data'!AQ372</f>
        <v>114.747472253279</v>
      </c>
    </row>
    <row r="371" spans="1:6">
      <c r="A371" s="19">
        <v>2017</v>
      </c>
      <c r="B371" s="19" t="s">
        <v>82</v>
      </c>
      <c r="C371" s="27">
        <f>'Monthly Data'!X373</f>
        <v>123.42620297754</v>
      </c>
      <c r="D371" s="27">
        <f>'Monthly Data'!Y373</f>
        <v>137.31132711126401</v>
      </c>
      <c r="E371" s="27">
        <f>'Monthly Data'!AB373</f>
        <v>111.549001357523</v>
      </c>
      <c r="F371" s="27">
        <f>'Monthly Data'!AQ373</f>
        <v>114.574964320251</v>
      </c>
    </row>
    <row r="372" spans="1:6">
      <c r="A372" s="19">
        <v>2017</v>
      </c>
      <c r="B372" s="19" t="s">
        <v>83</v>
      </c>
      <c r="C372" s="27">
        <f>'Monthly Data'!X374</f>
        <v>123.742955566139</v>
      </c>
      <c r="D372" s="27">
        <f>'Monthly Data'!Y374</f>
        <v>138.27228460115199</v>
      </c>
      <c r="E372" s="27">
        <f>'Monthly Data'!AB374</f>
        <v>111.538813261621</v>
      </c>
      <c r="F372" s="27">
        <f>'Monthly Data'!AQ374</f>
        <v>113.605687721658</v>
      </c>
    </row>
    <row r="373" spans="1:6">
      <c r="A373" s="19">
        <v>2017</v>
      </c>
      <c r="B373" s="19" t="s">
        <v>84</v>
      </c>
      <c r="C373" s="27">
        <f>'Monthly Data'!X375</f>
        <v>123.589208428091</v>
      </c>
      <c r="D373" s="27">
        <f>'Monthly Data'!Y375</f>
        <v>137.629034588905</v>
      </c>
      <c r="E373" s="27">
        <f>'Monthly Data'!AB375</f>
        <v>110.95760194680901</v>
      </c>
      <c r="F373" s="27">
        <f>'Monthly Data'!AQ375</f>
        <v>113.15152985629</v>
      </c>
    </row>
    <row r="374" spans="1:6">
      <c r="A374" s="19">
        <v>2018</v>
      </c>
      <c r="B374" s="19" t="s">
        <v>72</v>
      </c>
      <c r="C374" s="27">
        <f>'Monthly Data'!X376</f>
        <v>124.058770183977</v>
      </c>
      <c r="D374" s="27">
        <f>'Monthly Data'!Y376</f>
        <v>139.983741643363</v>
      </c>
      <c r="E374" s="27">
        <f>'Monthly Data'!AB376</f>
        <v>111.10250031411</v>
      </c>
      <c r="F374" s="27">
        <f>'Monthly Data'!AQ376</f>
        <v>112.98399133281799</v>
      </c>
    </row>
    <row r="375" spans="1:6">
      <c r="A375" s="19">
        <v>2018</v>
      </c>
      <c r="B375" s="19" t="s">
        <v>74</v>
      </c>
      <c r="C375" s="27">
        <f>'Monthly Data'!X377</f>
        <v>123.545896552437</v>
      </c>
      <c r="D375" s="27">
        <f>'Monthly Data'!Y377</f>
        <v>138.812922842391</v>
      </c>
      <c r="E375" s="27">
        <f>'Monthly Data'!AB377</f>
        <v>110.332523759767</v>
      </c>
      <c r="F375" s="27">
        <f>'Monthly Data'!AQ377</f>
        <v>111.958114806691</v>
      </c>
    </row>
    <row r="376" spans="1:6">
      <c r="A376" s="19">
        <v>2018</v>
      </c>
      <c r="B376" s="19" t="s">
        <v>75</v>
      </c>
      <c r="C376" s="27">
        <f>'Monthly Data'!X378</f>
        <v>122.455683598519</v>
      </c>
      <c r="D376" s="27">
        <f>'Monthly Data'!Y378</f>
        <v>138.42910611649401</v>
      </c>
      <c r="E376" s="27">
        <f>'Monthly Data'!AB378</f>
        <v>109.108518593003</v>
      </c>
      <c r="F376" s="27">
        <f>'Monthly Data'!AQ378</f>
        <v>112.645740838257</v>
      </c>
    </row>
    <row r="377" spans="1:6">
      <c r="A377" s="19">
        <v>2018</v>
      </c>
      <c r="B377" s="19" t="s">
        <v>76</v>
      </c>
      <c r="C377" s="27">
        <f>'Monthly Data'!X379</f>
        <v>122.870289916194</v>
      </c>
      <c r="D377" s="27">
        <f>'Monthly Data'!Y379</f>
        <v>138.62064983587899</v>
      </c>
      <c r="E377" s="27">
        <f>'Monthly Data'!AB379</f>
        <v>109.387966837596</v>
      </c>
      <c r="F377" s="27">
        <f>'Monthly Data'!AQ379</f>
        <v>112.815389966605</v>
      </c>
    </row>
    <row r="378" spans="1:6">
      <c r="A378" s="19">
        <v>2018</v>
      </c>
      <c r="B378" s="19" t="s">
        <v>77</v>
      </c>
      <c r="C378" s="27">
        <f>'Monthly Data'!X380</f>
        <v>122.43579212812099</v>
      </c>
      <c r="D378" s="27">
        <f>'Monthly Data'!Y380</f>
        <v>137.58705675964401</v>
      </c>
      <c r="E378" s="27">
        <f>'Monthly Data'!AB380</f>
        <v>109.41601719753</v>
      </c>
      <c r="F378" s="27">
        <f>'Monthly Data'!AQ380</f>
        <v>112.74064305824101</v>
      </c>
    </row>
    <row r="379" spans="1:6">
      <c r="A379" s="19">
        <v>2018</v>
      </c>
      <c r="B379" s="19" t="s">
        <v>78</v>
      </c>
      <c r="C379" s="27">
        <f>'Monthly Data'!X381</f>
        <v>122.574057358342</v>
      </c>
      <c r="D379" s="27">
        <f>'Monthly Data'!Y381</f>
        <v>137.148689142195</v>
      </c>
      <c r="E379" s="27">
        <f>'Monthly Data'!AB381</f>
        <v>109.612596514358</v>
      </c>
      <c r="F379" s="27">
        <f>'Monthly Data'!AQ381</f>
        <v>110.112763028323</v>
      </c>
    </row>
    <row r="380" spans="1:6">
      <c r="A380" s="19">
        <v>2018</v>
      </c>
      <c r="B380" s="19" t="s">
        <v>79</v>
      </c>
      <c r="C380" s="27">
        <f>'Monthly Data'!X382</f>
        <v>122.25354143808499</v>
      </c>
      <c r="D380" s="27">
        <f>'Monthly Data'!Y382</f>
        <v>137.31795432772401</v>
      </c>
      <c r="E380" s="27">
        <f>'Monthly Data'!AB382</f>
        <v>109.52569037155</v>
      </c>
      <c r="F380" s="27">
        <f>'Monthly Data'!AQ382</f>
        <v>108.773037761452</v>
      </c>
    </row>
    <row r="381" spans="1:6">
      <c r="A381" s="19">
        <v>2018</v>
      </c>
      <c r="B381" s="19" t="s">
        <v>80</v>
      </c>
      <c r="C381" s="27">
        <f>'Monthly Data'!X383</f>
        <v>122.87624796182899</v>
      </c>
      <c r="D381" s="27">
        <f>'Monthly Data'!Y383</f>
        <v>139.42381152847301</v>
      </c>
      <c r="E381" s="27">
        <f>'Monthly Data'!AB383</f>
        <v>109.105757582431</v>
      </c>
      <c r="F381" s="27">
        <f>'Monthly Data'!AQ383</f>
        <v>108.847228013549</v>
      </c>
    </row>
  </sheetData>
  <phoneticPr fontId="9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out_data_var_m</vt:lpstr>
      <vt:lpstr>out_data_var_q</vt:lpstr>
      <vt:lpstr>Monthly Data</vt:lpstr>
      <vt:lpstr>Quarterly Data</vt:lpstr>
      <vt:lpstr>Raw Data_Monthly ---&gt;</vt:lpstr>
      <vt:lpstr>Employment</vt:lpstr>
      <vt:lpstr>CPI</vt:lpstr>
      <vt:lpstr>Wage and Hours</vt:lpstr>
      <vt:lpstr>Comparison_Investment_Arata</vt:lpstr>
      <vt:lpstr>Comparison_Investment_METI</vt:lpstr>
      <vt:lpstr>Comparison_Services</vt:lpstr>
      <vt:lpstr>Supply Shock</vt:lpstr>
      <vt:lpstr>Raw Data_Quarterly ---&gt;</vt:lpstr>
      <vt:lpstr>Covert Monthly Data</vt:lpstr>
      <vt:lpstr>GDP</vt:lpstr>
    </vt:vector>
  </TitlesOfParts>
  <Company>経済産業研究所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Arata Ito</dc:creator>
  <cp:lastModifiedBy>Arbatli Saxegaard, Elif Ceren</cp:lastModifiedBy>
  <cp:lastPrinted>2018-10-20T10:27:21Z</cp:lastPrinted>
  <dcterms:created xsi:type="dcterms:W3CDTF">2018-10-18T07:07:20Z</dcterms:created>
  <dcterms:modified xsi:type="dcterms:W3CDTF">2019-08-08T22:31:38Z</dcterms:modified>
</cp:coreProperties>
</file>